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ก้อย กพ.65\ปรับเกลี่ย CF ปี 65 กย.65\"/>
    </mc:Choice>
  </mc:AlternateContent>
  <xr:revisionPtr revIDLastSave="0" documentId="13_ncr:1_{C7D9D29F-4337-4863-8056-E9BB92DD1BE8}" xr6:coauthVersionLast="47" xr6:coauthVersionMax="47" xr10:uidLastSave="{00000000-0000-0000-0000-000000000000}"/>
  <bookViews>
    <workbookView xWindow="-108" yWindow="-108" windowWidth="23256" windowHeight="12456" firstSheet="3" activeTab="3" xr2:uid="{18AB98FF-692A-4255-8EE3-066B93AFB9D4}"/>
  </bookViews>
  <sheets>
    <sheet name="A.รายชื่อหน่วยบาริการ" sheetId="5" state="hidden" r:id="rId1"/>
    <sheet name="แนบ3.2" sheetId="9" state="hidden" r:id="rId2"/>
    <sheet name="แนบ 3.3" sheetId="11" state="hidden" r:id="rId3"/>
    <sheet name="แบบ3.4" sheetId="10" r:id="rId4"/>
    <sheet name="TPSQ3Y65" sheetId="4" state="hidden" r:id="rId5"/>
    <sheet name="2.1จัดสรร TPS แบบที่ 1" sheetId="3" state="hidden" r:id="rId6"/>
  </sheets>
  <externalReferences>
    <externalReference r:id="rId7"/>
  </externalReferences>
  <definedNames>
    <definedName name="_xlnm._FilterDatabase" localSheetId="0" hidden="1">A.รายชื่อหน่วยบาริการ!$A$2:$I$919</definedName>
    <definedName name="_xlnm._FilterDatabase" localSheetId="1" hidden="1">'แนบ3.2'!$A$10:$R$402</definedName>
    <definedName name="_xlnm._FilterDatabase" localSheetId="3" hidden="1">'แบบ3.4'!$A$12:$I$88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4" i="3" l="1"/>
  <c r="H224" i="3" s="1"/>
  <c r="G225" i="3"/>
  <c r="H225" i="3" s="1"/>
  <c r="G357" i="3"/>
  <c r="H357" i="3" s="1"/>
  <c r="G364" i="3"/>
  <c r="H364" i="3" s="1"/>
  <c r="G365" i="3"/>
  <c r="H365" i="3" s="1"/>
  <c r="G377" i="3"/>
  <c r="H377" i="3" s="1"/>
  <c r="G599" i="3"/>
  <c r="H599" i="3" s="1"/>
  <c r="G627" i="3"/>
  <c r="H627" i="3" s="1"/>
  <c r="G628" i="3"/>
  <c r="H628" i="3" s="1"/>
  <c r="G635" i="3"/>
  <c r="H635" i="3" s="1"/>
  <c r="G636" i="3"/>
  <c r="H636" i="3" s="1"/>
  <c r="G637" i="3"/>
  <c r="H637" i="3" s="1"/>
  <c r="G638" i="3"/>
  <c r="H638" i="3" s="1"/>
  <c r="G639" i="3"/>
  <c r="H639" i="3" s="1"/>
  <c r="G696" i="3"/>
  <c r="H696" i="3" s="1"/>
  <c r="G697" i="3"/>
  <c r="H697" i="3" s="1"/>
  <c r="G720" i="3"/>
  <c r="H720" i="3" s="1"/>
  <c r="G722" i="3"/>
  <c r="H722" i="3" s="1"/>
  <c r="BD916" i="4"/>
  <c r="BD915" i="4"/>
  <c r="BD914" i="4"/>
  <c r="BD913" i="4"/>
  <c r="BD912" i="4"/>
  <c r="BD911" i="4"/>
  <c r="BD910" i="4"/>
  <c r="BD909" i="4"/>
  <c r="BD908" i="4"/>
  <c r="AU908" i="4"/>
  <c r="AT908" i="4"/>
  <c r="AR908" i="4"/>
  <c r="AQ908" i="4"/>
  <c r="AP908" i="4"/>
  <c r="AL908" i="4"/>
  <c r="AK908" i="4"/>
  <c r="AJ908" i="4"/>
  <c r="AG908" i="4"/>
  <c r="AF908" i="4"/>
  <c r="AE908" i="4"/>
  <c r="AD908" i="4"/>
  <c r="AC908" i="4"/>
  <c r="AB908" i="4"/>
  <c r="Z908" i="4"/>
  <c r="W908" i="4"/>
  <c r="T908" i="4"/>
  <c r="R908" i="4"/>
  <c r="O908" i="4"/>
  <c r="N908" i="4"/>
  <c r="L908" i="4"/>
  <c r="K908" i="4"/>
  <c r="J908" i="4"/>
  <c r="I908" i="4"/>
  <c r="BD907" i="4"/>
  <c r="H907" i="4"/>
  <c r="BA906" i="4"/>
  <c r="AU906" i="4"/>
  <c r="AT906" i="4"/>
  <c r="AR906" i="4"/>
  <c r="AQ906" i="4"/>
  <c r="AP906" i="4"/>
  <c r="AL906" i="4"/>
  <c r="AK906" i="4"/>
  <c r="AJ906" i="4"/>
  <c r="AG906" i="4"/>
  <c r="AF906" i="4"/>
  <c r="AE906" i="4"/>
  <c r="AD906" i="4"/>
  <c r="AC906" i="4"/>
  <c r="AB906" i="4"/>
  <c r="Z906" i="4"/>
  <c r="Y906" i="4"/>
  <c r="W906" i="4"/>
  <c r="X906" i="4" s="1"/>
  <c r="V906" i="4"/>
  <c r="T906" i="4"/>
  <c r="U906" i="4" s="1"/>
  <c r="S906" i="4"/>
  <c r="R906" i="4"/>
  <c r="Q906" i="4"/>
  <c r="O906" i="4"/>
  <c r="N906" i="4"/>
  <c r="M906" i="4"/>
  <c r="L906" i="4"/>
  <c r="K906" i="4"/>
  <c r="J906" i="4"/>
  <c r="I906" i="4"/>
  <c r="G906" i="4"/>
  <c r="F906" i="4"/>
  <c r="E906" i="4"/>
  <c r="BA905" i="4"/>
  <c r="AU905" i="4"/>
  <c r="AT905" i="4"/>
  <c r="AR905" i="4"/>
  <c r="AQ905" i="4"/>
  <c r="AP905" i="4"/>
  <c r="AL905" i="4"/>
  <c r="AK905" i="4"/>
  <c r="AJ905" i="4"/>
  <c r="AG905" i="4"/>
  <c r="AF905" i="4"/>
  <c r="AE905" i="4"/>
  <c r="AD905" i="4"/>
  <c r="AC905" i="4"/>
  <c r="AB905" i="4"/>
  <c r="Z905" i="4"/>
  <c r="Y905" i="4"/>
  <c r="W905" i="4"/>
  <c r="X905" i="4" s="1"/>
  <c r="V905" i="4"/>
  <c r="T905" i="4"/>
  <c r="U905" i="4" s="1"/>
  <c r="S905" i="4"/>
  <c r="R905" i="4"/>
  <c r="Q905" i="4"/>
  <c r="O905" i="4"/>
  <c r="N905" i="4"/>
  <c r="M905" i="4"/>
  <c r="L905" i="4"/>
  <c r="K905" i="4"/>
  <c r="J905" i="4"/>
  <c r="I905" i="4"/>
  <c r="G905" i="4"/>
  <c r="F905" i="4"/>
  <c r="E905" i="4"/>
  <c r="BA904" i="4"/>
  <c r="AU904" i="4"/>
  <c r="AT904" i="4"/>
  <c r="AR904" i="4"/>
  <c r="AQ904" i="4"/>
  <c r="AP904" i="4"/>
  <c r="AL904" i="4"/>
  <c r="AK904" i="4"/>
  <c r="AJ904" i="4"/>
  <c r="AG904" i="4"/>
  <c r="AF904" i="4"/>
  <c r="AE904" i="4"/>
  <c r="AD904" i="4"/>
  <c r="AC904" i="4"/>
  <c r="AB904" i="4"/>
  <c r="Z904" i="4"/>
  <c r="Y904" i="4"/>
  <c r="W904" i="4"/>
  <c r="X904" i="4" s="1"/>
  <c r="V904" i="4"/>
  <c r="T904" i="4"/>
  <c r="U904" i="4" s="1"/>
  <c r="S904" i="4"/>
  <c r="R904" i="4"/>
  <c r="Q904" i="4"/>
  <c r="O904" i="4"/>
  <c r="N904" i="4"/>
  <c r="M904" i="4"/>
  <c r="L904" i="4"/>
  <c r="K904" i="4"/>
  <c r="J904" i="4"/>
  <c r="I904" i="4"/>
  <c r="G904" i="4"/>
  <c r="F904" i="4"/>
  <c r="E904" i="4"/>
  <c r="BA903" i="4"/>
  <c r="AU903" i="4"/>
  <c r="AT903" i="4"/>
  <c r="AR903" i="4"/>
  <c r="AQ903" i="4"/>
  <c r="AP903" i="4"/>
  <c r="AL903" i="4"/>
  <c r="AK903" i="4"/>
  <c r="AJ903" i="4"/>
  <c r="AG903" i="4"/>
  <c r="AF903" i="4"/>
  <c r="AE903" i="4"/>
  <c r="AD903" i="4"/>
  <c r="AC903" i="4"/>
  <c r="AB903" i="4"/>
  <c r="Z903" i="4"/>
  <c r="Y903" i="4"/>
  <c r="W903" i="4"/>
  <c r="X903" i="4" s="1"/>
  <c r="V903" i="4"/>
  <c r="T903" i="4"/>
  <c r="U903" i="4" s="1"/>
  <c r="S903" i="4"/>
  <c r="R903" i="4"/>
  <c r="Q903" i="4"/>
  <c r="O903" i="4"/>
  <c r="N903" i="4"/>
  <c r="M903" i="4"/>
  <c r="L903" i="4"/>
  <c r="K903" i="4"/>
  <c r="J903" i="4"/>
  <c r="I903" i="4"/>
  <c r="G903" i="4"/>
  <c r="F903" i="4"/>
  <c r="E903" i="4"/>
  <c r="BA902" i="4"/>
  <c r="AU902" i="4"/>
  <c r="AT902" i="4"/>
  <c r="AR902" i="4"/>
  <c r="AQ902" i="4"/>
  <c r="AP902" i="4"/>
  <c r="AL902" i="4"/>
  <c r="AK902" i="4"/>
  <c r="AJ902" i="4"/>
  <c r="AG902" i="4"/>
  <c r="AF902" i="4"/>
  <c r="AE902" i="4"/>
  <c r="AD902" i="4"/>
  <c r="AC902" i="4"/>
  <c r="AB902" i="4"/>
  <c r="Z902" i="4"/>
  <c r="Y902" i="4"/>
  <c r="W902" i="4"/>
  <c r="X902" i="4" s="1"/>
  <c r="V902" i="4"/>
  <c r="T902" i="4"/>
  <c r="U902" i="4" s="1"/>
  <c r="S902" i="4"/>
  <c r="R902" i="4"/>
  <c r="Q902" i="4"/>
  <c r="O902" i="4"/>
  <c r="N902" i="4"/>
  <c r="M902" i="4"/>
  <c r="L902" i="4"/>
  <c r="K902" i="4"/>
  <c r="J902" i="4"/>
  <c r="I902" i="4"/>
  <c r="G902" i="4"/>
  <c r="F902" i="4"/>
  <c r="E902" i="4"/>
  <c r="BA901" i="4"/>
  <c r="AU901" i="4"/>
  <c r="AT901" i="4"/>
  <c r="AR901" i="4"/>
  <c r="AQ901" i="4"/>
  <c r="AP901" i="4"/>
  <c r="AL901" i="4"/>
  <c r="AK901" i="4"/>
  <c r="AJ901" i="4"/>
  <c r="AG901" i="4"/>
  <c r="AF901" i="4"/>
  <c r="AE901" i="4"/>
  <c r="AD901" i="4"/>
  <c r="AC901" i="4"/>
  <c r="AB901" i="4"/>
  <c r="Z901" i="4"/>
  <c r="Y901" i="4"/>
  <c r="W901" i="4"/>
  <c r="X901" i="4" s="1"/>
  <c r="V901" i="4"/>
  <c r="T901" i="4"/>
  <c r="U901" i="4" s="1"/>
  <c r="S901" i="4"/>
  <c r="R901" i="4"/>
  <c r="Q901" i="4"/>
  <c r="O901" i="4"/>
  <c r="N901" i="4"/>
  <c r="M901" i="4"/>
  <c r="L901" i="4"/>
  <c r="K901" i="4"/>
  <c r="J901" i="4"/>
  <c r="I901" i="4"/>
  <c r="G901" i="4"/>
  <c r="F901" i="4"/>
  <c r="E901" i="4"/>
  <c r="BA900" i="4"/>
  <c r="AU900" i="4"/>
  <c r="AT900" i="4"/>
  <c r="AR900" i="4"/>
  <c r="AQ900" i="4"/>
  <c r="AP900" i="4"/>
  <c r="AL900" i="4"/>
  <c r="AK900" i="4"/>
  <c r="AJ900" i="4"/>
  <c r="AG900" i="4"/>
  <c r="AF900" i="4"/>
  <c r="AE900" i="4"/>
  <c r="AD900" i="4"/>
  <c r="AC900" i="4"/>
  <c r="AB900" i="4"/>
  <c r="Z900" i="4"/>
  <c r="Y900" i="4"/>
  <c r="W900" i="4"/>
  <c r="X900" i="4" s="1"/>
  <c r="V900" i="4"/>
  <c r="T900" i="4"/>
  <c r="U900" i="4" s="1"/>
  <c r="S900" i="4"/>
  <c r="R900" i="4"/>
  <c r="Q900" i="4"/>
  <c r="O900" i="4"/>
  <c r="N900" i="4"/>
  <c r="M900" i="4"/>
  <c r="L900" i="4"/>
  <c r="K900" i="4"/>
  <c r="J900" i="4"/>
  <c r="I900" i="4"/>
  <c r="G900" i="4"/>
  <c r="F900" i="4"/>
  <c r="E900" i="4"/>
  <c r="BA899" i="4"/>
  <c r="AU899" i="4"/>
  <c r="AT899" i="4"/>
  <c r="AR899" i="4"/>
  <c r="AQ899" i="4"/>
  <c r="AP899" i="4"/>
  <c r="AL899" i="4"/>
  <c r="AK899" i="4"/>
  <c r="AJ899" i="4"/>
  <c r="AG899" i="4"/>
  <c r="AF899" i="4"/>
  <c r="AE899" i="4"/>
  <c r="AD899" i="4"/>
  <c r="AC899" i="4"/>
  <c r="AB899" i="4"/>
  <c r="Z899" i="4"/>
  <c r="Y899" i="4"/>
  <c r="W899" i="4"/>
  <c r="X899" i="4" s="1"/>
  <c r="V899" i="4"/>
  <c r="T899" i="4"/>
  <c r="U899" i="4" s="1"/>
  <c r="S899" i="4"/>
  <c r="R899" i="4"/>
  <c r="Q899" i="4"/>
  <c r="O899" i="4"/>
  <c r="N899" i="4"/>
  <c r="M899" i="4"/>
  <c r="L899" i="4"/>
  <c r="K899" i="4"/>
  <c r="J899" i="4"/>
  <c r="I899" i="4"/>
  <c r="G899" i="4"/>
  <c r="F899" i="4"/>
  <c r="E899" i="4"/>
  <c r="BA898" i="4"/>
  <c r="AU898" i="4"/>
  <c r="AT898" i="4"/>
  <c r="AR898" i="4"/>
  <c r="AQ898" i="4"/>
  <c r="AP898" i="4"/>
  <c r="AL898" i="4"/>
  <c r="AK898" i="4"/>
  <c r="AJ898" i="4"/>
  <c r="AG898" i="4"/>
  <c r="AF898" i="4"/>
  <c r="AE898" i="4"/>
  <c r="AD898" i="4"/>
  <c r="AC898" i="4"/>
  <c r="AB898" i="4"/>
  <c r="Z898" i="4"/>
  <c r="Y898" i="4"/>
  <c r="W898" i="4"/>
  <c r="X898" i="4" s="1"/>
  <c r="V898" i="4"/>
  <c r="T898" i="4"/>
  <c r="U898" i="4" s="1"/>
  <c r="S898" i="4"/>
  <c r="R898" i="4"/>
  <c r="Q898" i="4"/>
  <c r="O898" i="4"/>
  <c r="N898" i="4"/>
  <c r="M898" i="4"/>
  <c r="L898" i="4"/>
  <c r="K898" i="4"/>
  <c r="J898" i="4"/>
  <c r="I898" i="4"/>
  <c r="G898" i="4"/>
  <c r="F898" i="4"/>
  <c r="E898" i="4"/>
  <c r="BA897" i="4"/>
  <c r="AU897" i="4"/>
  <c r="AT897" i="4"/>
  <c r="AR897" i="4"/>
  <c r="AQ897" i="4"/>
  <c r="AP897" i="4"/>
  <c r="AL897" i="4"/>
  <c r="AK897" i="4"/>
  <c r="AJ897" i="4"/>
  <c r="AG897" i="4"/>
  <c r="AF897" i="4"/>
  <c r="AE897" i="4"/>
  <c r="AD897" i="4"/>
  <c r="AC897" i="4"/>
  <c r="AB897" i="4"/>
  <c r="Z897" i="4"/>
  <c r="Y897" i="4"/>
  <c r="W897" i="4"/>
  <c r="X897" i="4" s="1"/>
  <c r="V897" i="4"/>
  <c r="T897" i="4"/>
  <c r="U897" i="4" s="1"/>
  <c r="S897" i="4"/>
  <c r="R897" i="4"/>
  <c r="Q897" i="4"/>
  <c r="O897" i="4"/>
  <c r="N897" i="4"/>
  <c r="M897" i="4"/>
  <c r="L897" i="4"/>
  <c r="K897" i="4"/>
  <c r="J897" i="4"/>
  <c r="I897" i="4"/>
  <c r="G897" i="4"/>
  <c r="F897" i="4"/>
  <c r="E897" i="4"/>
  <c r="BA896" i="4"/>
  <c r="AU896" i="4"/>
  <c r="AT896" i="4"/>
  <c r="AR896" i="4"/>
  <c r="AQ896" i="4"/>
  <c r="AP896" i="4"/>
  <c r="AL896" i="4"/>
  <c r="AK896" i="4"/>
  <c r="AJ896" i="4"/>
  <c r="AG896" i="4"/>
  <c r="AF896" i="4"/>
  <c r="AE896" i="4"/>
  <c r="AD896" i="4"/>
  <c r="AC896" i="4"/>
  <c r="AB896" i="4"/>
  <c r="Z896" i="4"/>
  <c r="Y896" i="4"/>
  <c r="W896" i="4"/>
  <c r="X896" i="4" s="1"/>
  <c r="V896" i="4"/>
  <c r="T896" i="4"/>
  <c r="U896" i="4" s="1"/>
  <c r="S896" i="4"/>
  <c r="R896" i="4"/>
  <c r="Q896" i="4"/>
  <c r="O896" i="4"/>
  <c r="N896" i="4"/>
  <c r="M896" i="4"/>
  <c r="L896" i="4"/>
  <c r="K896" i="4"/>
  <c r="J896" i="4"/>
  <c r="I896" i="4"/>
  <c r="G896" i="4"/>
  <c r="F896" i="4"/>
  <c r="E896" i="4"/>
  <c r="BA895" i="4"/>
  <c r="AU895" i="4"/>
  <c r="AT895" i="4"/>
  <c r="AR895" i="4"/>
  <c r="AQ895" i="4"/>
  <c r="AP895" i="4"/>
  <c r="AL895" i="4"/>
  <c r="AK895" i="4"/>
  <c r="AJ895" i="4"/>
  <c r="AG895" i="4"/>
  <c r="AF895" i="4"/>
  <c r="AE895" i="4"/>
  <c r="AD895" i="4"/>
  <c r="AC895" i="4"/>
  <c r="AB895" i="4"/>
  <c r="Z895" i="4"/>
  <c r="Y895" i="4"/>
  <c r="W895" i="4"/>
  <c r="X895" i="4" s="1"/>
  <c r="V895" i="4"/>
  <c r="T895" i="4"/>
  <c r="U895" i="4" s="1"/>
  <c r="S895" i="4"/>
  <c r="R895" i="4"/>
  <c r="Q895" i="4"/>
  <c r="O895" i="4"/>
  <c r="N895" i="4"/>
  <c r="M895" i="4"/>
  <c r="L895" i="4"/>
  <c r="K895" i="4"/>
  <c r="J895" i="4"/>
  <c r="I895" i="4"/>
  <c r="G895" i="4"/>
  <c r="F895" i="4"/>
  <c r="E895" i="4"/>
  <c r="BA894" i="4"/>
  <c r="AU894" i="4"/>
  <c r="AT894" i="4"/>
  <c r="AR894" i="4"/>
  <c r="AQ894" i="4"/>
  <c r="AP894" i="4"/>
  <c r="AL894" i="4"/>
  <c r="AK894" i="4"/>
  <c r="AJ894" i="4"/>
  <c r="AG894" i="4"/>
  <c r="AF894" i="4"/>
  <c r="AE894" i="4"/>
  <c r="AD894" i="4"/>
  <c r="AC894" i="4"/>
  <c r="AB894" i="4"/>
  <c r="Z894" i="4"/>
  <c r="Y894" i="4"/>
  <c r="W894" i="4"/>
  <c r="X894" i="4" s="1"/>
  <c r="V894" i="4"/>
  <c r="T894" i="4"/>
  <c r="U894" i="4" s="1"/>
  <c r="S894" i="4"/>
  <c r="R894" i="4"/>
  <c r="Q894" i="4"/>
  <c r="O894" i="4"/>
  <c r="N894" i="4"/>
  <c r="M894" i="4"/>
  <c r="L894" i="4"/>
  <c r="K894" i="4"/>
  <c r="J894" i="4"/>
  <c r="I894" i="4"/>
  <c r="G894" i="4"/>
  <c r="F894" i="4"/>
  <c r="E894" i="4"/>
  <c r="BA893" i="4"/>
  <c r="AU893" i="4"/>
  <c r="AT893" i="4"/>
  <c r="AR893" i="4"/>
  <c r="AQ893" i="4"/>
  <c r="AP893" i="4"/>
  <c r="AL893" i="4"/>
  <c r="AK893" i="4"/>
  <c r="AJ893" i="4"/>
  <c r="AG893" i="4"/>
  <c r="AF893" i="4"/>
  <c r="AE893" i="4"/>
  <c r="AD893" i="4"/>
  <c r="AC893" i="4"/>
  <c r="AB893" i="4"/>
  <c r="Z893" i="4"/>
  <c r="Y893" i="4"/>
  <c r="W893" i="4"/>
  <c r="X893" i="4" s="1"/>
  <c r="V893" i="4"/>
  <c r="T893" i="4"/>
  <c r="U893" i="4" s="1"/>
  <c r="S893" i="4"/>
  <c r="R893" i="4"/>
  <c r="Q893" i="4"/>
  <c r="O893" i="4"/>
  <c r="N893" i="4"/>
  <c r="M893" i="4"/>
  <c r="L893" i="4"/>
  <c r="K893" i="4"/>
  <c r="J893" i="4"/>
  <c r="I893" i="4"/>
  <c r="G893" i="4"/>
  <c r="F893" i="4"/>
  <c r="E893" i="4"/>
  <c r="BA892" i="4"/>
  <c r="AU892" i="4"/>
  <c r="AT892" i="4"/>
  <c r="AR892" i="4"/>
  <c r="AQ892" i="4"/>
  <c r="AP892" i="4"/>
  <c r="AL892" i="4"/>
  <c r="AK892" i="4"/>
  <c r="AJ892" i="4"/>
  <c r="AG892" i="4"/>
  <c r="AF892" i="4"/>
  <c r="AE892" i="4"/>
  <c r="AD892" i="4"/>
  <c r="AC892" i="4"/>
  <c r="AB892" i="4"/>
  <c r="Z892" i="4"/>
  <c r="Y892" i="4"/>
  <c r="W892" i="4"/>
  <c r="X892" i="4" s="1"/>
  <c r="V892" i="4"/>
  <c r="T892" i="4"/>
  <c r="U892" i="4" s="1"/>
  <c r="S892" i="4"/>
  <c r="R892" i="4"/>
  <c r="Q892" i="4"/>
  <c r="O892" i="4"/>
  <c r="N892" i="4"/>
  <c r="M892" i="4"/>
  <c r="L892" i="4"/>
  <c r="K892" i="4"/>
  <c r="J892" i="4"/>
  <c r="I892" i="4"/>
  <c r="G892" i="4"/>
  <c r="F892" i="4"/>
  <c r="E892" i="4"/>
  <c r="BA891" i="4"/>
  <c r="AU891" i="4"/>
  <c r="AT891" i="4"/>
  <c r="AR891" i="4"/>
  <c r="AQ891" i="4"/>
  <c r="AP891" i="4"/>
  <c r="AL891" i="4"/>
  <c r="AK891" i="4"/>
  <c r="AJ891" i="4"/>
  <c r="AG891" i="4"/>
  <c r="AF891" i="4"/>
  <c r="AE891" i="4"/>
  <c r="AD891" i="4"/>
  <c r="AC891" i="4"/>
  <c r="AB891" i="4"/>
  <c r="Z891" i="4"/>
  <c r="Y891" i="4"/>
  <c r="W891" i="4"/>
  <c r="X891" i="4" s="1"/>
  <c r="V891" i="4"/>
  <c r="T891" i="4"/>
  <c r="U891" i="4" s="1"/>
  <c r="S891" i="4"/>
  <c r="R891" i="4"/>
  <c r="Q891" i="4"/>
  <c r="O891" i="4"/>
  <c r="N891" i="4"/>
  <c r="M891" i="4"/>
  <c r="L891" i="4"/>
  <c r="K891" i="4"/>
  <c r="J891" i="4"/>
  <c r="I891" i="4"/>
  <c r="G891" i="4"/>
  <c r="F891" i="4"/>
  <c r="E891" i="4"/>
  <c r="BA890" i="4"/>
  <c r="AU890" i="4"/>
  <c r="AT890" i="4"/>
  <c r="AR890" i="4"/>
  <c r="AQ890" i="4"/>
  <c r="AP890" i="4"/>
  <c r="AL890" i="4"/>
  <c r="AK890" i="4"/>
  <c r="AJ890" i="4"/>
  <c r="AG890" i="4"/>
  <c r="AF890" i="4"/>
  <c r="AE890" i="4"/>
  <c r="AD890" i="4"/>
  <c r="AC890" i="4"/>
  <c r="AB890" i="4"/>
  <c r="Z890" i="4"/>
  <c r="Y890" i="4"/>
  <c r="W890" i="4"/>
  <c r="X890" i="4" s="1"/>
  <c r="V890" i="4"/>
  <c r="T890" i="4"/>
  <c r="U890" i="4" s="1"/>
  <c r="S890" i="4"/>
  <c r="R890" i="4"/>
  <c r="Q890" i="4"/>
  <c r="O890" i="4"/>
  <c r="N890" i="4"/>
  <c r="M890" i="4"/>
  <c r="L890" i="4"/>
  <c r="K890" i="4"/>
  <c r="J890" i="4"/>
  <c r="I890" i="4"/>
  <c r="G890" i="4"/>
  <c r="F890" i="4"/>
  <c r="E890" i="4"/>
  <c r="BA889" i="4"/>
  <c r="AU889" i="4"/>
  <c r="AT889" i="4"/>
  <c r="AR889" i="4"/>
  <c r="AQ889" i="4"/>
  <c r="AP889" i="4"/>
  <c r="AL889" i="4"/>
  <c r="AK889" i="4"/>
  <c r="AJ889" i="4"/>
  <c r="AG889" i="4"/>
  <c r="AF889" i="4"/>
  <c r="AE889" i="4"/>
  <c r="AD889" i="4"/>
  <c r="AC889" i="4"/>
  <c r="AB889" i="4"/>
  <c r="Z889" i="4"/>
  <c r="Y889" i="4"/>
  <c r="W889" i="4"/>
  <c r="X889" i="4" s="1"/>
  <c r="V889" i="4"/>
  <c r="T889" i="4"/>
  <c r="U889" i="4" s="1"/>
  <c r="S889" i="4"/>
  <c r="R889" i="4"/>
  <c r="Q889" i="4"/>
  <c r="O889" i="4"/>
  <c r="N889" i="4"/>
  <c r="M889" i="4"/>
  <c r="L889" i="4"/>
  <c r="K889" i="4"/>
  <c r="J889" i="4"/>
  <c r="I889" i="4"/>
  <c r="G889" i="4"/>
  <c r="F889" i="4"/>
  <c r="E889" i="4"/>
  <c r="BA888" i="4"/>
  <c r="AU888" i="4"/>
  <c r="AT888" i="4"/>
  <c r="AR888" i="4"/>
  <c r="AQ888" i="4"/>
  <c r="AP888" i="4"/>
  <c r="AL888" i="4"/>
  <c r="AK888" i="4"/>
  <c r="AJ888" i="4"/>
  <c r="AG888" i="4"/>
  <c r="AF888" i="4"/>
  <c r="AE888" i="4"/>
  <c r="AD888" i="4"/>
  <c r="AC888" i="4"/>
  <c r="AB888" i="4"/>
  <c r="Z888" i="4"/>
  <c r="Y888" i="4"/>
  <c r="W888" i="4"/>
  <c r="X888" i="4" s="1"/>
  <c r="V888" i="4"/>
  <c r="T888" i="4"/>
  <c r="U888" i="4" s="1"/>
  <c r="S888" i="4"/>
  <c r="R888" i="4"/>
  <c r="Q888" i="4"/>
  <c r="O888" i="4"/>
  <c r="N888" i="4"/>
  <c r="M888" i="4"/>
  <c r="L888" i="4"/>
  <c r="K888" i="4"/>
  <c r="J888" i="4"/>
  <c r="I888" i="4"/>
  <c r="G888" i="4"/>
  <c r="F888" i="4"/>
  <c r="E888" i="4"/>
  <c r="BA887" i="4"/>
  <c r="AU887" i="4"/>
  <c r="AT887" i="4"/>
  <c r="AR887" i="4"/>
  <c r="AQ887" i="4"/>
  <c r="AP887" i="4"/>
  <c r="AL887" i="4"/>
  <c r="AK887" i="4"/>
  <c r="AJ887" i="4"/>
  <c r="AG887" i="4"/>
  <c r="AF887" i="4"/>
  <c r="AE887" i="4"/>
  <c r="AD887" i="4"/>
  <c r="AC887" i="4"/>
  <c r="AB887" i="4"/>
  <c r="Z887" i="4"/>
  <c r="Y887" i="4"/>
  <c r="W887" i="4"/>
  <c r="X887" i="4" s="1"/>
  <c r="V887" i="4"/>
  <c r="T887" i="4"/>
  <c r="U887" i="4" s="1"/>
  <c r="S887" i="4"/>
  <c r="R887" i="4"/>
  <c r="Q887" i="4"/>
  <c r="O887" i="4"/>
  <c r="N887" i="4"/>
  <c r="M887" i="4"/>
  <c r="L887" i="4"/>
  <c r="K887" i="4"/>
  <c r="J887" i="4"/>
  <c r="I887" i="4"/>
  <c r="G887" i="4"/>
  <c r="F887" i="4"/>
  <c r="E887" i="4"/>
  <c r="BA886" i="4"/>
  <c r="AU886" i="4"/>
  <c r="AT886" i="4"/>
  <c r="AR886" i="4"/>
  <c r="AQ886" i="4"/>
  <c r="AP886" i="4"/>
  <c r="AL886" i="4"/>
  <c r="AK886" i="4"/>
  <c r="AJ886" i="4"/>
  <c r="AG886" i="4"/>
  <c r="AF886" i="4"/>
  <c r="AE886" i="4"/>
  <c r="AD886" i="4"/>
  <c r="AC886" i="4"/>
  <c r="AB886" i="4"/>
  <c r="Z886" i="4"/>
  <c r="Y886" i="4"/>
  <c r="W886" i="4"/>
  <c r="X886" i="4" s="1"/>
  <c r="V886" i="4"/>
  <c r="T886" i="4"/>
  <c r="U886" i="4" s="1"/>
  <c r="S886" i="4"/>
  <c r="R886" i="4"/>
  <c r="Q886" i="4"/>
  <c r="O886" i="4"/>
  <c r="N886" i="4"/>
  <c r="M886" i="4"/>
  <c r="L886" i="4"/>
  <c r="K886" i="4"/>
  <c r="J886" i="4"/>
  <c r="I886" i="4"/>
  <c r="G886" i="4"/>
  <c r="F886" i="4"/>
  <c r="E886" i="4"/>
  <c r="BA885" i="4"/>
  <c r="AU885" i="4"/>
  <c r="AT885" i="4"/>
  <c r="AR885" i="4"/>
  <c r="AQ885" i="4"/>
  <c r="AP885" i="4"/>
  <c r="AL885" i="4"/>
  <c r="AK885" i="4"/>
  <c r="AJ885" i="4"/>
  <c r="AG885" i="4"/>
  <c r="AF885" i="4"/>
  <c r="AE885" i="4"/>
  <c r="AD885" i="4"/>
  <c r="AC885" i="4"/>
  <c r="AB885" i="4"/>
  <c r="Z885" i="4"/>
  <c r="Y885" i="4"/>
  <c r="W885" i="4"/>
  <c r="X885" i="4" s="1"/>
  <c r="V885" i="4"/>
  <c r="T885" i="4"/>
  <c r="U885" i="4" s="1"/>
  <c r="S885" i="4"/>
  <c r="R885" i="4"/>
  <c r="Q885" i="4"/>
  <c r="O885" i="4"/>
  <c r="N885" i="4"/>
  <c r="M885" i="4"/>
  <c r="L885" i="4"/>
  <c r="K885" i="4"/>
  <c r="J885" i="4"/>
  <c r="I885" i="4"/>
  <c r="G885" i="4"/>
  <c r="F885" i="4"/>
  <c r="E885" i="4"/>
  <c r="BA884" i="4"/>
  <c r="AU884" i="4"/>
  <c r="AT884" i="4"/>
  <c r="AR884" i="4"/>
  <c r="AQ884" i="4"/>
  <c r="AP884" i="4"/>
  <c r="AL884" i="4"/>
  <c r="AK884" i="4"/>
  <c r="AJ884" i="4"/>
  <c r="AG884" i="4"/>
  <c r="AF884" i="4"/>
  <c r="AE884" i="4"/>
  <c r="AD884" i="4"/>
  <c r="AC884" i="4"/>
  <c r="AB884" i="4"/>
  <c r="Z884" i="4"/>
  <c r="Y884" i="4"/>
  <c r="W884" i="4"/>
  <c r="X884" i="4" s="1"/>
  <c r="V884" i="4"/>
  <c r="T884" i="4"/>
  <c r="U884" i="4" s="1"/>
  <c r="S884" i="4"/>
  <c r="R884" i="4"/>
  <c r="Q884" i="4"/>
  <c r="O884" i="4"/>
  <c r="N884" i="4"/>
  <c r="M884" i="4"/>
  <c r="L884" i="4"/>
  <c r="K884" i="4"/>
  <c r="J884" i="4"/>
  <c r="I884" i="4"/>
  <c r="G884" i="4"/>
  <c r="F884" i="4"/>
  <c r="E884" i="4"/>
  <c r="BA883" i="4"/>
  <c r="AU883" i="4"/>
  <c r="AT883" i="4"/>
  <c r="AR883" i="4"/>
  <c r="AQ883" i="4"/>
  <c r="AP883" i="4"/>
  <c r="AL883" i="4"/>
  <c r="AK883" i="4"/>
  <c r="AJ883" i="4"/>
  <c r="AG883" i="4"/>
  <c r="AF883" i="4"/>
  <c r="AE883" i="4"/>
  <c r="AD883" i="4"/>
  <c r="AC883" i="4"/>
  <c r="AB883" i="4"/>
  <c r="Z883" i="4"/>
  <c r="Y883" i="4"/>
  <c r="W883" i="4"/>
  <c r="X883" i="4" s="1"/>
  <c r="V883" i="4"/>
  <c r="T883" i="4"/>
  <c r="U883" i="4" s="1"/>
  <c r="S883" i="4"/>
  <c r="R883" i="4"/>
  <c r="Q883" i="4"/>
  <c r="O883" i="4"/>
  <c r="N883" i="4"/>
  <c r="M883" i="4"/>
  <c r="L883" i="4"/>
  <c r="K883" i="4"/>
  <c r="J883" i="4"/>
  <c r="I883" i="4"/>
  <c r="G883" i="4"/>
  <c r="F883" i="4"/>
  <c r="E883" i="4"/>
  <c r="BA882" i="4"/>
  <c r="AU882" i="4"/>
  <c r="AT882" i="4"/>
  <c r="AR882" i="4"/>
  <c r="AQ882" i="4"/>
  <c r="AP882" i="4"/>
  <c r="AL882" i="4"/>
  <c r="AK882" i="4"/>
  <c r="AJ882" i="4"/>
  <c r="AG882" i="4"/>
  <c r="AF882" i="4"/>
  <c r="AE882" i="4"/>
  <c r="AD882" i="4"/>
  <c r="AC882" i="4"/>
  <c r="AB882" i="4"/>
  <c r="Z882" i="4"/>
  <c r="Y882" i="4"/>
  <c r="W882" i="4"/>
  <c r="X882" i="4" s="1"/>
  <c r="V882" i="4"/>
  <c r="T882" i="4"/>
  <c r="U882" i="4" s="1"/>
  <c r="S882" i="4"/>
  <c r="R882" i="4"/>
  <c r="Q882" i="4"/>
  <c r="O882" i="4"/>
  <c r="N882" i="4"/>
  <c r="M882" i="4"/>
  <c r="L882" i="4"/>
  <c r="K882" i="4"/>
  <c r="J882" i="4"/>
  <c r="I882" i="4"/>
  <c r="G882" i="4"/>
  <c r="F882" i="4"/>
  <c r="E882" i="4"/>
  <c r="BA881" i="4"/>
  <c r="AU881" i="4"/>
  <c r="AT881" i="4"/>
  <c r="AR881" i="4"/>
  <c r="AQ881" i="4"/>
  <c r="AP881" i="4"/>
  <c r="AL881" i="4"/>
  <c r="AK881" i="4"/>
  <c r="AJ881" i="4"/>
  <c r="AG881" i="4"/>
  <c r="AF881" i="4"/>
  <c r="AE881" i="4"/>
  <c r="AD881" i="4"/>
  <c r="AC881" i="4"/>
  <c r="AB881" i="4"/>
  <c r="Z881" i="4"/>
  <c r="Y881" i="4"/>
  <c r="W881" i="4"/>
  <c r="X881" i="4" s="1"/>
  <c r="V881" i="4"/>
  <c r="T881" i="4"/>
  <c r="U881" i="4" s="1"/>
  <c r="S881" i="4"/>
  <c r="R881" i="4"/>
  <c r="Q881" i="4"/>
  <c r="O881" i="4"/>
  <c r="N881" i="4"/>
  <c r="M881" i="4"/>
  <c r="L881" i="4"/>
  <c r="K881" i="4"/>
  <c r="J881" i="4"/>
  <c r="I881" i="4"/>
  <c r="G881" i="4"/>
  <c r="F881" i="4"/>
  <c r="E881" i="4"/>
  <c r="BA880" i="4"/>
  <c r="AU880" i="4"/>
  <c r="AT880" i="4"/>
  <c r="AR880" i="4"/>
  <c r="AQ880" i="4"/>
  <c r="AP880" i="4"/>
  <c r="AL880" i="4"/>
  <c r="AK880" i="4"/>
  <c r="AJ880" i="4"/>
  <c r="AG880" i="4"/>
  <c r="AF880" i="4"/>
  <c r="AE880" i="4"/>
  <c r="AD880" i="4"/>
  <c r="AC880" i="4"/>
  <c r="AB880" i="4"/>
  <c r="Z880" i="4"/>
  <c r="Y880" i="4"/>
  <c r="W880" i="4"/>
  <c r="X880" i="4" s="1"/>
  <c r="V880" i="4"/>
  <c r="T880" i="4"/>
  <c r="U880" i="4" s="1"/>
  <c r="S880" i="4"/>
  <c r="R880" i="4"/>
  <c r="Q880" i="4"/>
  <c r="O880" i="4"/>
  <c r="N880" i="4"/>
  <c r="M880" i="4"/>
  <c r="L880" i="4"/>
  <c r="K880" i="4"/>
  <c r="J880" i="4"/>
  <c r="I880" i="4"/>
  <c r="G880" i="4"/>
  <c r="F880" i="4"/>
  <c r="E880" i="4"/>
  <c r="BA879" i="4"/>
  <c r="AU879" i="4"/>
  <c r="AT879" i="4"/>
  <c r="AR879" i="4"/>
  <c r="AQ879" i="4"/>
  <c r="AP879" i="4"/>
  <c r="AL879" i="4"/>
  <c r="AK879" i="4"/>
  <c r="AJ879" i="4"/>
  <c r="AG879" i="4"/>
  <c r="AF879" i="4"/>
  <c r="AE879" i="4"/>
  <c r="AD879" i="4"/>
  <c r="AC879" i="4"/>
  <c r="AB879" i="4"/>
  <c r="Z879" i="4"/>
  <c r="Y879" i="4"/>
  <c r="W879" i="4"/>
  <c r="X879" i="4" s="1"/>
  <c r="V879" i="4"/>
  <c r="T879" i="4"/>
  <c r="U879" i="4" s="1"/>
  <c r="S879" i="4"/>
  <c r="R879" i="4"/>
  <c r="Q879" i="4"/>
  <c r="O879" i="4"/>
  <c r="N879" i="4"/>
  <c r="M879" i="4"/>
  <c r="L879" i="4"/>
  <c r="K879" i="4"/>
  <c r="J879" i="4"/>
  <c r="I879" i="4"/>
  <c r="G879" i="4"/>
  <c r="F879" i="4"/>
  <c r="E879" i="4"/>
  <c r="BA878" i="4"/>
  <c r="AU878" i="4"/>
  <c r="AT878" i="4"/>
  <c r="AR878" i="4"/>
  <c r="AQ878" i="4"/>
  <c r="AP878" i="4"/>
  <c r="AL878" i="4"/>
  <c r="AK878" i="4"/>
  <c r="AJ878" i="4"/>
  <c r="AG878" i="4"/>
  <c r="AF878" i="4"/>
  <c r="AE878" i="4"/>
  <c r="AD878" i="4"/>
  <c r="AC878" i="4"/>
  <c r="AB878" i="4"/>
  <c r="Z878" i="4"/>
  <c r="Y878" i="4"/>
  <c r="W878" i="4"/>
  <c r="X878" i="4" s="1"/>
  <c r="V878" i="4"/>
  <c r="T878" i="4"/>
  <c r="U878" i="4" s="1"/>
  <c r="S878" i="4"/>
  <c r="R878" i="4"/>
  <c r="Q878" i="4"/>
  <c r="O878" i="4"/>
  <c r="N878" i="4"/>
  <c r="M878" i="4"/>
  <c r="L878" i="4"/>
  <c r="K878" i="4"/>
  <c r="J878" i="4"/>
  <c r="I878" i="4"/>
  <c r="G878" i="4"/>
  <c r="F878" i="4"/>
  <c r="E878" i="4"/>
  <c r="BA877" i="4"/>
  <c r="AU877" i="4"/>
  <c r="AT877" i="4"/>
  <c r="AR877" i="4"/>
  <c r="AQ877" i="4"/>
  <c r="AP877" i="4"/>
  <c r="AL877" i="4"/>
  <c r="AK877" i="4"/>
  <c r="AJ877" i="4"/>
  <c r="AG877" i="4"/>
  <c r="AF877" i="4"/>
  <c r="AE877" i="4"/>
  <c r="AD877" i="4"/>
  <c r="AC877" i="4"/>
  <c r="AB877" i="4"/>
  <c r="Z877" i="4"/>
  <c r="Y877" i="4"/>
  <c r="W877" i="4"/>
  <c r="X877" i="4" s="1"/>
  <c r="V877" i="4"/>
  <c r="T877" i="4"/>
  <c r="U877" i="4" s="1"/>
  <c r="S877" i="4"/>
  <c r="R877" i="4"/>
  <c r="Q877" i="4"/>
  <c r="O877" i="4"/>
  <c r="N877" i="4"/>
  <c r="M877" i="4"/>
  <c r="L877" i="4"/>
  <c r="K877" i="4"/>
  <c r="J877" i="4"/>
  <c r="I877" i="4"/>
  <c r="G877" i="4"/>
  <c r="F877" i="4"/>
  <c r="E877" i="4"/>
  <c r="BA876" i="4"/>
  <c r="AU876" i="4"/>
  <c r="AT876" i="4"/>
  <c r="AR876" i="4"/>
  <c r="AQ876" i="4"/>
  <c r="AP876" i="4"/>
  <c r="AL876" i="4"/>
  <c r="AK876" i="4"/>
  <c r="AJ876" i="4"/>
  <c r="AG876" i="4"/>
  <c r="AF876" i="4"/>
  <c r="AE876" i="4"/>
  <c r="AD876" i="4"/>
  <c r="AC876" i="4"/>
  <c r="AB876" i="4"/>
  <c r="Z876" i="4"/>
  <c r="Y876" i="4"/>
  <c r="W876" i="4"/>
  <c r="X876" i="4" s="1"/>
  <c r="V876" i="4"/>
  <c r="T876" i="4"/>
  <c r="U876" i="4" s="1"/>
  <c r="S876" i="4"/>
  <c r="R876" i="4"/>
  <c r="Q876" i="4"/>
  <c r="O876" i="4"/>
  <c r="N876" i="4"/>
  <c r="M876" i="4"/>
  <c r="L876" i="4"/>
  <c r="K876" i="4"/>
  <c r="J876" i="4"/>
  <c r="I876" i="4"/>
  <c r="G876" i="4"/>
  <c r="F876" i="4"/>
  <c r="E876" i="4"/>
  <c r="BA875" i="4"/>
  <c r="AU875" i="4"/>
  <c r="AT875" i="4"/>
  <c r="AR875" i="4"/>
  <c r="AQ875" i="4"/>
  <c r="AP875" i="4"/>
  <c r="AL875" i="4"/>
  <c r="AK875" i="4"/>
  <c r="AJ875" i="4"/>
  <c r="AG875" i="4"/>
  <c r="AF875" i="4"/>
  <c r="AE875" i="4"/>
  <c r="AD875" i="4"/>
  <c r="AC875" i="4"/>
  <c r="AB875" i="4"/>
  <c r="Z875" i="4"/>
  <c r="Y875" i="4"/>
  <c r="W875" i="4"/>
  <c r="X875" i="4" s="1"/>
  <c r="V875" i="4"/>
  <c r="T875" i="4"/>
  <c r="U875" i="4" s="1"/>
  <c r="S875" i="4"/>
  <c r="R875" i="4"/>
  <c r="Q875" i="4"/>
  <c r="O875" i="4"/>
  <c r="N875" i="4"/>
  <c r="M875" i="4"/>
  <c r="L875" i="4"/>
  <c r="K875" i="4"/>
  <c r="J875" i="4"/>
  <c r="I875" i="4"/>
  <c r="G875" i="4"/>
  <c r="F875" i="4"/>
  <c r="E875" i="4"/>
  <c r="BA874" i="4"/>
  <c r="AU874" i="4"/>
  <c r="AT874" i="4"/>
  <c r="AR874" i="4"/>
  <c r="AQ874" i="4"/>
  <c r="AP874" i="4"/>
  <c r="AL874" i="4"/>
  <c r="AK874" i="4"/>
  <c r="AJ874" i="4"/>
  <c r="AG874" i="4"/>
  <c r="AF874" i="4"/>
  <c r="AE874" i="4"/>
  <c r="AD874" i="4"/>
  <c r="AC874" i="4"/>
  <c r="AB874" i="4"/>
  <c r="Z874" i="4"/>
  <c r="Y874" i="4"/>
  <c r="W874" i="4"/>
  <c r="X874" i="4" s="1"/>
  <c r="V874" i="4"/>
  <c r="T874" i="4"/>
  <c r="U874" i="4" s="1"/>
  <c r="S874" i="4"/>
  <c r="R874" i="4"/>
  <c r="Q874" i="4"/>
  <c r="O874" i="4"/>
  <c r="N874" i="4"/>
  <c r="M874" i="4"/>
  <c r="L874" i="4"/>
  <c r="K874" i="4"/>
  <c r="J874" i="4"/>
  <c r="I874" i="4"/>
  <c r="G874" i="4"/>
  <c r="F874" i="4"/>
  <c r="E874" i="4"/>
  <c r="BA873" i="4"/>
  <c r="AU873" i="4"/>
  <c r="AT873" i="4"/>
  <c r="AR873" i="4"/>
  <c r="AQ873" i="4"/>
  <c r="AP873" i="4"/>
  <c r="AL873" i="4"/>
  <c r="AK873" i="4"/>
  <c r="AJ873" i="4"/>
  <c r="AG873" i="4"/>
  <c r="AF873" i="4"/>
  <c r="AE873" i="4"/>
  <c r="AD873" i="4"/>
  <c r="AC873" i="4"/>
  <c r="AB873" i="4"/>
  <c r="Z873" i="4"/>
  <c r="Y873" i="4"/>
  <c r="W873" i="4"/>
  <c r="X873" i="4" s="1"/>
  <c r="V873" i="4"/>
  <c r="T873" i="4"/>
  <c r="U873" i="4" s="1"/>
  <c r="S873" i="4"/>
  <c r="R873" i="4"/>
  <c r="Q873" i="4"/>
  <c r="O873" i="4"/>
  <c r="N873" i="4"/>
  <c r="M873" i="4"/>
  <c r="L873" i="4"/>
  <c r="K873" i="4"/>
  <c r="J873" i="4"/>
  <c r="I873" i="4"/>
  <c r="G873" i="4"/>
  <c r="F873" i="4"/>
  <c r="E873" i="4"/>
  <c r="BA872" i="4"/>
  <c r="AU872" i="4"/>
  <c r="AT872" i="4"/>
  <c r="AR872" i="4"/>
  <c r="AQ872" i="4"/>
  <c r="AP872" i="4"/>
  <c r="AL872" i="4"/>
  <c r="AK872" i="4"/>
  <c r="AJ872" i="4"/>
  <c r="AG872" i="4"/>
  <c r="AF872" i="4"/>
  <c r="AE872" i="4"/>
  <c r="AD872" i="4"/>
  <c r="AC872" i="4"/>
  <c r="AB872" i="4"/>
  <c r="Z872" i="4"/>
  <c r="Y872" i="4"/>
  <c r="W872" i="4"/>
  <c r="X872" i="4" s="1"/>
  <c r="V872" i="4"/>
  <c r="T872" i="4"/>
  <c r="U872" i="4" s="1"/>
  <c r="S872" i="4"/>
  <c r="R872" i="4"/>
  <c r="Q872" i="4"/>
  <c r="O872" i="4"/>
  <c r="N872" i="4"/>
  <c r="M872" i="4"/>
  <c r="L872" i="4"/>
  <c r="K872" i="4"/>
  <c r="J872" i="4"/>
  <c r="I872" i="4"/>
  <c r="G872" i="4"/>
  <c r="F872" i="4"/>
  <c r="E872" i="4"/>
  <c r="BA871" i="4"/>
  <c r="AU871" i="4"/>
  <c r="AT871" i="4"/>
  <c r="AR871" i="4"/>
  <c r="AQ871" i="4"/>
  <c r="AP871" i="4"/>
  <c r="AL871" i="4"/>
  <c r="AK871" i="4"/>
  <c r="AJ871" i="4"/>
  <c r="AG871" i="4"/>
  <c r="AF871" i="4"/>
  <c r="AE871" i="4"/>
  <c r="AD871" i="4"/>
  <c r="AC871" i="4"/>
  <c r="AB871" i="4"/>
  <c r="Z871" i="4"/>
  <c r="Y871" i="4"/>
  <c r="W871" i="4"/>
  <c r="X871" i="4" s="1"/>
  <c r="V871" i="4"/>
  <c r="T871" i="4"/>
  <c r="U871" i="4" s="1"/>
  <c r="S871" i="4"/>
  <c r="R871" i="4"/>
  <c r="Q871" i="4"/>
  <c r="O871" i="4"/>
  <c r="N871" i="4"/>
  <c r="M871" i="4"/>
  <c r="L871" i="4"/>
  <c r="K871" i="4"/>
  <c r="J871" i="4"/>
  <c r="I871" i="4"/>
  <c r="G871" i="4"/>
  <c r="F871" i="4"/>
  <c r="E871" i="4"/>
  <c r="BA870" i="4"/>
  <c r="AU870" i="4"/>
  <c r="AT870" i="4"/>
  <c r="AR870" i="4"/>
  <c r="AQ870" i="4"/>
  <c r="AP870" i="4"/>
  <c r="AL870" i="4"/>
  <c r="AK870" i="4"/>
  <c r="AJ870" i="4"/>
  <c r="AG870" i="4"/>
  <c r="AF870" i="4"/>
  <c r="AE870" i="4"/>
  <c r="AD870" i="4"/>
  <c r="AC870" i="4"/>
  <c r="AB870" i="4"/>
  <c r="Z870" i="4"/>
  <c r="Y870" i="4"/>
  <c r="W870" i="4"/>
  <c r="X870" i="4" s="1"/>
  <c r="V870" i="4"/>
  <c r="T870" i="4"/>
  <c r="U870" i="4" s="1"/>
  <c r="S870" i="4"/>
  <c r="R870" i="4"/>
  <c r="Q870" i="4"/>
  <c r="O870" i="4"/>
  <c r="N870" i="4"/>
  <c r="M870" i="4"/>
  <c r="L870" i="4"/>
  <c r="K870" i="4"/>
  <c r="J870" i="4"/>
  <c r="I870" i="4"/>
  <c r="G870" i="4"/>
  <c r="F870" i="4"/>
  <c r="E870" i="4"/>
  <c r="BA869" i="4"/>
  <c r="AU869" i="4"/>
  <c r="AT869" i="4"/>
  <c r="AR869" i="4"/>
  <c r="AQ869" i="4"/>
  <c r="AP869" i="4"/>
  <c r="AL869" i="4"/>
  <c r="AK869" i="4"/>
  <c r="AJ869" i="4"/>
  <c r="AG869" i="4"/>
  <c r="AF869" i="4"/>
  <c r="AE869" i="4"/>
  <c r="AD869" i="4"/>
  <c r="AC869" i="4"/>
  <c r="AB869" i="4"/>
  <c r="Z869" i="4"/>
  <c r="Y869" i="4"/>
  <c r="W869" i="4"/>
  <c r="X869" i="4" s="1"/>
  <c r="V869" i="4"/>
  <c r="T869" i="4"/>
  <c r="U869" i="4" s="1"/>
  <c r="S869" i="4"/>
  <c r="R869" i="4"/>
  <c r="Q869" i="4"/>
  <c r="O869" i="4"/>
  <c r="N869" i="4"/>
  <c r="M869" i="4"/>
  <c r="L869" i="4"/>
  <c r="K869" i="4"/>
  <c r="J869" i="4"/>
  <c r="I869" i="4"/>
  <c r="G869" i="4"/>
  <c r="F869" i="4"/>
  <c r="E869" i="4"/>
  <c r="BA868" i="4"/>
  <c r="AU868" i="4"/>
  <c r="AT868" i="4"/>
  <c r="AR868" i="4"/>
  <c r="AQ868" i="4"/>
  <c r="AP868" i="4"/>
  <c r="AL868" i="4"/>
  <c r="AK868" i="4"/>
  <c r="AJ868" i="4"/>
  <c r="AG868" i="4"/>
  <c r="AF868" i="4"/>
  <c r="AE868" i="4"/>
  <c r="AD868" i="4"/>
  <c r="AC868" i="4"/>
  <c r="AB868" i="4"/>
  <c r="Z868" i="4"/>
  <c r="Y868" i="4"/>
  <c r="W868" i="4"/>
  <c r="X868" i="4" s="1"/>
  <c r="V868" i="4"/>
  <c r="T868" i="4"/>
  <c r="U868" i="4" s="1"/>
  <c r="S868" i="4"/>
  <c r="R868" i="4"/>
  <c r="Q868" i="4"/>
  <c r="O868" i="4"/>
  <c r="N868" i="4"/>
  <c r="M868" i="4"/>
  <c r="L868" i="4"/>
  <c r="K868" i="4"/>
  <c r="J868" i="4"/>
  <c r="I868" i="4"/>
  <c r="G868" i="4"/>
  <c r="F868" i="4"/>
  <c r="E868" i="4"/>
  <c r="BA867" i="4"/>
  <c r="AU867" i="4"/>
  <c r="AT867" i="4"/>
  <c r="AR867" i="4"/>
  <c r="AQ867" i="4"/>
  <c r="AP867" i="4"/>
  <c r="AL867" i="4"/>
  <c r="AK867" i="4"/>
  <c r="AJ867" i="4"/>
  <c r="AG867" i="4"/>
  <c r="AF867" i="4"/>
  <c r="AE867" i="4"/>
  <c r="AD867" i="4"/>
  <c r="AC867" i="4"/>
  <c r="AB867" i="4"/>
  <c r="Z867" i="4"/>
  <c r="Y867" i="4"/>
  <c r="W867" i="4"/>
  <c r="X867" i="4" s="1"/>
  <c r="V867" i="4"/>
  <c r="T867" i="4"/>
  <c r="U867" i="4" s="1"/>
  <c r="S867" i="4"/>
  <c r="R867" i="4"/>
  <c r="Q867" i="4"/>
  <c r="O867" i="4"/>
  <c r="N867" i="4"/>
  <c r="M867" i="4"/>
  <c r="L867" i="4"/>
  <c r="K867" i="4"/>
  <c r="J867" i="4"/>
  <c r="I867" i="4"/>
  <c r="G867" i="4"/>
  <c r="F867" i="4"/>
  <c r="E867" i="4"/>
  <c r="BA866" i="4"/>
  <c r="AU866" i="4"/>
  <c r="AT866" i="4"/>
  <c r="AR866" i="4"/>
  <c r="AQ866" i="4"/>
  <c r="AP866" i="4"/>
  <c r="AL866" i="4"/>
  <c r="AK866" i="4"/>
  <c r="AJ866" i="4"/>
  <c r="AG866" i="4"/>
  <c r="AF866" i="4"/>
  <c r="AE866" i="4"/>
  <c r="AD866" i="4"/>
  <c r="AC866" i="4"/>
  <c r="AB866" i="4"/>
  <c r="Z866" i="4"/>
  <c r="Y866" i="4"/>
  <c r="W866" i="4"/>
  <c r="X866" i="4" s="1"/>
  <c r="V866" i="4"/>
  <c r="T866" i="4"/>
  <c r="U866" i="4" s="1"/>
  <c r="S866" i="4"/>
  <c r="R866" i="4"/>
  <c r="Q866" i="4"/>
  <c r="O866" i="4"/>
  <c r="N866" i="4"/>
  <c r="M866" i="4"/>
  <c r="L866" i="4"/>
  <c r="K866" i="4"/>
  <c r="J866" i="4"/>
  <c r="I866" i="4"/>
  <c r="G866" i="4"/>
  <c r="F866" i="4"/>
  <c r="E866" i="4"/>
  <c r="BA865" i="4"/>
  <c r="AU865" i="4"/>
  <c r="AT865" i="4"/>
  <c r="AR865" i="4"/>
  <c r="AQ865" i="4"/>
  <c r="AP865" i="4"/>
  <c r="AL865" i="4"/>
  <c r="AK865" i="4"/>
  <c r="AJ865" i="4"/>
  <c r="AG865" i="4"/>
  <c r="AF865" i="4"/>
  <c r="AE865" i="4"/>
  <c r="AD865" i="4"/>
  <c r="AC865" i="4"/>
  <c r="AB865" i="4"/>
  <c r="Z865" i="4"/>
  <c r="Y865" i="4"/>
  <c r="W865" i="4"/>
  <c r="X865" i="4" s="1"/>
  <c r="V865" i="4"/>
  <c r="T865" i="4"/>
  <c r="U865" i="4" s="1"/>
  <c r="S865" i="4"/>
  <c r="R865" i="4"/>
  <c r="Q865" i="4"/>
  <c r="O865" i="4"/>
  <c r="N865" i="4"/>
  <c r="M865" i="4"/>
  <c r="L865" i="4"/>
  <c r="K865" i="4"/>
  <c r="J865" i="4"/>
  <c r="I865" i="4"/>
  <c r="G865" i="4"/>
  <c r="F865" i="4"/>
  <c r="E865" i="4"/>
  <c r="BA864" i="4"/>
  <c r="AU864" i="4"/>
  <c r="AT864" i="4"/>
  <c r="AR864" i="4"/>
  <c r="AQ864" i="4"/>
  <c r="AP864" i="4"/>
  <c r="AL864" i="4"/>
  <c r="AK864" i="4"/>
  <c r="AJ864" i="4"/>
  <c r="AG864" i="4"/>
  <c r="AF864" i="4"/>
  <c r="AE864" i="4"/>
  <c r="AD864" i="4"/>
  <c r="AC864" i="4"/>
  <c r="AB864" i="4"/>
  <c r="Z864" i="4"/>
  <c r="Y864" i="4"/>
  <c r="W864" i="4"/>
  <c r="X864" i="4" s="1"/>
  <c r="V864" i="4"/>
  <c r="T864" i="4"/>
  <c r="U864" i="4" s="1"/>
  <c r="S864" i="4"/>
  <c r="R864" i="4"/>
  <c r="Q864" i="4"/>
  <c r="O864" i="4"/>
  <c r="N864" i="4"/>
  <c r="M864" i="4"/>
  <c r="L864" i="4"/>
  <c r="K864" i="4"/>
  <c r="J864" i="4"/>
  <c r="I864" i="4"/>
  <c r="G864" i="4"/>
  <c r="F864" i="4"/>
  <c r="E864" i="4"/>
  <c r="BA863" i="4"/>
  <c r="AU863" i="4"/>
  <c r="AT863" i="4"/>
  <c r="AR863" i="4"/>
  <c r="AQ863" i="4"/>
  <c r="AP863" i="4"/>
  <c r="AL863" i="4"/>
  <c r="AK863" i="4"/>
  <c r="AJ863" i="4"/>
  <c r="AG863" i="4"/>
  <c r="AF863" i="4"/>
  <c r="AE863" i="4"/>
  <c r="AD863" i="4"/>
  <c r="AC863" i="4"/>
  <c r="AB863" i="4"/>
  <c r="Z863" i="4"/>
  <c r="Y863" i="4"/>
  <c r="W863" i="4"/>
  <c r="X863" i="4" s="1"/>
  <c r="V863" i="4"/>
  <c r="T863" i="4"/>
  <c r="U863" i="4" s="1"/>
  <c r="S863" i="4"/>
  <c r="R863" i="4"/>
  <c r="Q863" i="4"/>
  <c r="O863" i="4"/>
  <c r="N863" i="4"/>
  <c r="M863" i="4"/>
  <c r="L863" i="4"/>
  <c r="K863" i="4"/>
  <c r="J863" i="4"/>
  <c r="I863" i="4"/>
  <c r="G863" i="4"/>
  <c r="F863" i="4"/>
  <c r="E863" i="4"/>
  <c r="BA862" i="4"/>
  <c r="AU862" i="4"/>
  <c r="AT862" i="4"/>
  <c r="AR862" i="4"/>
  <c r="AQ862" i="4"/>
  <c r="AP862" i="4"/>
  <c r="AL862" i="4"/>
  <c r="AK862" i="4"/>
  <c r="AJ862" i="4"/>
  <c r="AG862" i="4"/>
  <c r="AF862" i="4"/>
  <c r="AE862" i="4"/>
  <c r="AD862" i="4"/>
  <c r="AC862" i="4"/>
  <c r="AB862" i="4"/>
  <c r="Z862" i="4"/>
  <c r="Y862" i="4"/>
  <c r="W862" i="4"/>
  <c r="X862" i="4" s="1"/>
  <c r="V862" i="4"/>
  <c r="T862" i="4"/>
  <c r="U862" i="4" s="1"/>
  <c r="S862" i="4"/>
  <c r="R862" i="4"/>
  <c r="Q862" i="4"/>
  <c r="O862" i="4"/>
  <c r="N862" i="4"/>
  <c r="M862" i="4"/>
  <c r="L862" i="4"/>
  <c r="K862" i="4"/>
  <c r="J862" i="4"/>
  <c r="I862" i="4"/>
  <c r="G862" i="4"/>
  <c r="F862" i="4"/>
  <c r="E862" i="4"/>
  <c r="BA861" i="4"/>
  <c r="AU861" i="4"/>
  <c r="AT861" i="4"/>
  <c r="AR861" i="4"/>
  <c r="AQ861" i="4"/>
  <c r="AP861" i="4"/>
  <c r="AL861" i="4"/>
  <c r="AK861" i="4"/>
  <c r="AJ861" i="4"/>
  <c r="AG861" i="4"/>
  <c r="AF861" i="4"/>
  <c r="AE861" i="4"/>
  <c r="AD861" i="4"/>
  <c r="AC861" i="4"/>
  <c r="AB861" i="4"/>
  <c r="Z861" i="4"/>
  <c r="Y861" i="4"/>
  <c r="W861" i="4"/>
  <c r="X861" i="4" s="1"/>
  <c r="V861" i="4"/>
  <c r="T861" i="4"/>
  <c r="U861" i="4" s="1"/>
  <c r="S861" i="4"/>
  <c r="R861" i="4"/>
  <c r="Q861" i="4"/>
  <c r="O861" i="4"/>
  <c r="N861" i="4"/>
  <c r="M861" i="4"/>
  <c r="L861" i="4"/>
  <c r="K861" i="4"/>
  <c r="J861" i="4"/>
  <c r="I861" i="4"/>
  <c r="G861" i="4"/>
  <c r="F861" i="4"/>
  <c r="E861" i="4"/>
  <c r="BA860" i="4"/>
  <c r="AU860" i="4"/>
  <c r="AT860" i="4"/>
  <c r="AR860" i="4"/>
  <c r="AQ860" i="4"/>
  <c r="AP860" i="4"/>
  <c r="AL860" i="4"/>
  <c r="AK860" i="4"/>
  <c r="AJ860" i="4"/>
  <c r="AG860" i="4"/>
  <c r="AF860" i="4"/>
  <c r="AE860" i="4"/>
  <c r="AD860" i="4"/>
  <c r="AC860" i="4"/>
  <c r="AB860" i="4"/>
  <c r="Z860" i="4"/>
  <c r="Y860" i="4"/>
  <c r="W860" i="4"/>
  <c r="X860" i="4" s="1"/>
  <c r="V860" i="4"/>
  <c r="T860" i="4"/>
  <c r="U860" i="4" s="1"/>
  <c r="S860" i="4"/>
  <c r="R860" i="4"/>
  <c r="Q860" i="4"/>
  <c r="O860" i="4"/>
  <c r="N860" i="4"/>
  <c r="M860" i="4"/>
  <c r="L860" i="4"/>
  <c r="K860" i="4"/>
  <c r="J860" i="4"/>
  <c r="I860" i="4"/>
  <c r="G860" i="4"/>
  <c r="F860" i="4"/>
  <c r="E860" i="4"/>
  <c r="BA859" i="4"/>
  <c r="AU859" i="4"/>
  <c r="AT859" i="4"/>
  <c r="AR859" i="4"/>
  <c r="AQ859" i="4"/>
  <c r="AP859" i="4"/>
  <c r="AL859" i="4"/>
  <c r="AK859" i="4"/>
  <c r="AJ859" i="4"/>
  <c r="AG859" i="4"/>
  <c r="AF859" i="4"/>
  <c r="AE859" i="4"/>
  <c r="AD859" i="4"/>
  <c r="AC859" i="4"/>
  <c r="AB859" i="4"/>
  <c r="Z859" i="4"/>
  <c r="Y859" i="4"/>
  <c r="W859" i="4"/>
  <c r="X859" i="4" s="1"/>
  <c r="V859" i="4"/>
  <c r="T859" i="4"/>
  <c r="U859" i="4" s="1"/>
  <c r="S859" i="4"/>
  <c r="R859" i="4"/>
  <c r="Q859" i="4"/>
  <c r="O859" i="4"/>
  <c r="N859" i="4"/>
  <c r="M859" i="4"/>
  <c r="L859" i="4"/>
  <c r="K859" i="4"/>
  <c r="J859" i="4"/>
  <c r="I859" i="4"/>
  <c r="G859" i="4"/>
  <c r="F859" i="4"/>
  <c r="E859" i="4"/>
  <c r="BA858" i="4"/>
  <c r="AU858" i="4"/>
  <c r="AT858" i="4"/>
  <c r="AR858" i="4"/>
  <c r="AQ858" i="4"/>
  <c r="AP858" i="4"/>
  <c r="AL858" i="4"/>
  <c r="AK858" i="4"/>
  <c r="AJ858" i="4"/>
  <c r="AG858" i="4"/>
  <c r="AF858" i="4"/>
  <c r="AE858" i="4"/>
  <c r="AD858" i="4"/>
  <c r="AC858" i="4"/>
  <c r="AB858" i="4"/>
  <c r="Z858" i="4"/>
  <c r="Y858" i="4"/>
  <c r="W858" i="4"/>
  <c r="X858" i="4" s="1"/>
  <c r="V858" i="4"/>
  <c r="T858" i="4"/>
  <c r="U858" i="4" s="1"/>
  <c r="S858" i="4"/>
  <c r="R858" i="4"/>
  <c r="Q858" i="4"/>
  <c r="O858" i="4"/>
  <c r="N858" i="4"/>
  <c r="M858" i="4"/>
  <c r="L858" i="4"/>
  <c r="K858" i="4"/>
  <c r="J858" i="4"/>
  <c r="I858" i="4"/>
  <c r="G858" i="4"/>
  <c r="F858" i="4"/>
  <c r="E858" i="4"/>
  <c r="BA857" i="4"/>
  <c r="AU857" i="4"/>
  <c r="AT857" i="4"/>
  <c r="AR857" i="4"/>
  <c r="AQ857" i="4"/>
  <c r="AP857" i="4"/>
  <c r="AL857" i="4"/>
  <c r="AK857" i="4"/>
  <c r="AJ857" i="4"/>
  <c r="AG857" i="4"/>
  <c r="AF857" i="4"/>
  <c r="AE857" i="4"/>
  <c r="AD857" i="4"/>
  <c r="AC857" i="4"/>
  <c r="AB857" i="4"/>
  <c r="Z857" i="4"/>
  <c r="Y857" i="4"/>
  <c r="W857" i="4"/>
  <c r="X857" i="4" s="1"/>
  <c r="V857" i="4"/>
  <c r="T857" i="4"/>
  <c r="U857" i="4" s="1"/>
  <c r="S857" i="4"/>
  <c r="R857" i="4"/>
  <c r="Q857" i="4"/>
  <c r="O857" i="4"/>
  <c r="N857" i="4"/>
  <c r="M857" i="4"/>
  <c r="L857" i="4"/>
  <c r="K857" i="4"/>
  <c r="J857" i="4"/>
  <c r="I857" i="4"/>
  <c r="G857" i="4"/>
  <c r="F857" i="4"/>
  <c r="E857" i="4"/>
  <c r="BA856" i="4"/>
  <c r="AU856" i="4"/>
  <c r="AT856" i="4"/>
  <c r="AR856" i="4"/>
  <c r="AQ856" i="4"/>
  <c r="AP856" i="4"/>
  <c r="AL856" i="4"/>
  <c r="AK856" i="4"/>
  <c r="AJ856" i="4"/>
  <c r="AG856" i="4"/>
  <c r="AF856" i="4"/>
  <c r="AE856" i="4"/>
  <c r="AD856" i="4"/>
  <c r="AC856" i="4"/>
  <c r="AB856" i="4"/>
  <c r="Z856" i="4"/>
  <c r="Y856" i="4"/>
  <c r="W856" i="4"/>
  <c r="X856" i="4" s="1"/>
  <c r="V856" i="4"/>
  <c r="T856" i="4"/>
  <c r="U856" i="4" s="1"/>
  <c r="S856" i="4"/>
  <c r="R856" i="4"/>
  <c r="Q856" i="4"/>
  <c r="O856" i="4"/>
  <c r="N856" i="4"/>
  <c r="M856" i="4"/>
  <c r="L856" i="4"/>
  <c r="K856" i="4"/>
  <c r="J856" i="4"/>
  <c r="I856" i="4"/>
  <c r="G856" i="4"/>
  <c r="F856" i="4"/>
  <c r="E856" i="4"/>
  <c r="BA855" i="4"/>
  <c r="AU855" i="4"/>
  <c r="AT855" i="4"/>
  <c r="AR855" i="4"/>
  <c r="AQ855" i="4"/>
  <c r="AP855" i="4"/>
  <c r="AL855" i="4"/>
  <c r="AK855" i="4"/>
  <c r="AJ855" i="4"/>
  <c r="AG855" i="4"/>
  <c r="AF855" i="4"/>
  <c r="AE855" i="4"/>
  <c r="AD855" i="4"/>
  <c r="AC855" i="4"/>
  <c r="AB855" i="4"/>
  <c r="Z855" i="4"/>
  <c r="Y855" i="4"/>
  <c r="W855" i="4"/>
  <c r="X855" i="4" s="1"/>
  <c r="V855" i="4"/>
  <c r="T855" i="4"/>
  <c r="U855" i="4" s="1"/>
  <c r="S855" i="4"/>
  <c r="R855" i="4"/>
  <c r="Q855" i="4"/>
  <c r="O855" i="4"/>
  <c r="N855" i="4"/>
  <c r="M855" i="4"/>
  <c r="L855" i="4"/>
  <c r="K855" i="4"/>
  <c r="J855" i="4"/>
  <c r="I855" i="4"/>
  <c r="G855" i="4"/>
  <c r="F855" i="4"/>
  <c r="E855" i="4"/>
  <c r="BA854" i="4"/>
  <c r="AU854" i="4"/>
  <c r="AT854" i="4"/>
  <c r="AR854" i="4"/>
  <c r="AQ854" i="4"/>
  <c r="AP854" i="4"/>
  <c r="AL854" i="4"/>
  <c r="AK854" i="4"/>
  <c r="AJ854" i="4"/>
  <c r="AG854" i="4"/>
  <c r="AF854" i="4"/>
  <c r="AE854" i="4"/>
  <c r="AD854" i="4"/>
  <c r="AC854" i="4"/>
  <c r="AB854" i="4"/>
  <c r="Z854" i="4"/>
  <c r="Y854" i="4"/>
  <c r="W854" i="4"/>
  <c r="X854" i="4" s="1"/>
  <c r="V854" i="4"/>
  <c r="T854" i="4"/>
  <c r="U854" i="4" s="1"/>
  <c r="S854" i="4"/>
  <c r="R854" i="4"/>
  <c r="Q854" i="4"/>
  <c r="O854" i="4"/>
  <c r="N854" i="4"/>
  <c r="M854" i="4"/>
  <c r="L854" i="4"/>
  <c r="K854" i="4"/>
  <c r="J854" i="4"/>
  <c r="I854" i="4"/>
  <c r="G854" i="4"/>
  <c r="F854" i="4"/>
  <c r="E854" i="4"/>
  <c r="BA853" i="4"/>
  <c r="AU853" i="4"/>
  <c r="AT853" i="4"/>
  <c r="AR853" i="4"/>
  <c r="AQ853" i="4"/>
  <c r="AP853" i="4"/>
  <c r="AL853" i="4"/>
  <c r="AK853" i="4"/>
  <c r="AJ853" i="4"/>
  <c r="AG853" i="4"/>
  <c r="AF853" i="4"/>
  <c r="AE853" i="4"/>
  <c r="AD853" i="4"/>
  <c r="AC853" i="4"/>
  <c r="AB853" i="4"/>
  <c r="Z853" i="4"/>
  <c r="Y853" i="4"/>
  <c r="W853" i="4"/>
  <c r="X853" i="4" s="1"/>
  <c r="V853" i="4"/>
  <c r="T853" i="4"/>
  <c r="U853" i="4" s="1"/>
  <c r="S853" i="4"/>
  <c r="R853" i="4"/>
  <c r="Q853" i="4"/>
  <c r="O853" i="4"/>
  <c r="N853" i="4"/>
  <c r="M853" i="4"/>
  <c r="L853" i="4"/>
  <c r="K853" i="4"/>
  <c r="J853" i="4"/>
  <c r="I853" i="4"/>
  <c r="G853" i="4"/>
  <c r="F853" i="4"/>
  <c r="E853" i="4"/>
  <c r="BA852" i="4"/>
  <c r="AU852" i="4"/>
  <c r="AT852" i="4"/>
  <c r="AR852" i="4"/>
  <c r="AQ852" i="4"/>
  <c r="AP852" i="4"/>
  <c r="AL852" i="4"/>
  <c r="AK852" i="4"/>
  <c r="AJ852" i="4"/>
  <c r="AG852" i="4"/>
  <c r="AF852" i="4"/>
  <c r="AE852" i="4"/>
  <c r="AD852" i="4"/>
  <c r="AC852" i="4"/>
  <c r="AB852" i="4"/>
  <c r="Z852" i="4"/>
  <c r="Y852" i="4"/>
  <c r="W852" i="4"/>
  <c r="X852" i="4" s="1"/>
  <c r="V852" i="4"/>
  <c r="T852" i="4"/>
  <c r="U852" i="4" s="1"/>
  <c r="S852" i="4"/>
  <c r="R852" i="4"/>
  <c r="Q852" i="4"/>
  <c r="O852" i="4"/>
  <c r="N852" i="4"/>
  <c r="M852" i="4"/>
  <c r="L852" i="4"/>
  <c r="K852" i="4"/>
  <c r="J852" i="4"/>
  <c r="I852" i="4"/>
  <c r="G852" i="4"/>
  <c r="F852" i="4"/>
  <c r="E852" i="4"/>
  <c r="BA851" i="4"/>
  <c r="AU851" i="4"/>
  <c r="AT851" i="4"/>
  <c r="AR851" i="4"/>
  <c r="AQ851" i="4"/>
  <c r="AP851" i="4"/>
  <c r="AL851" i="4"/>
  <c r="AK851" i="4"/>
  <c r="AJ851" i="4"/>
  <c r="AG851" i="4"/>
  <c r="AF851" i="4"/>
  <c r="AE851" i="4"/>
  <c r="AD851" i="4"/>
  <c r="AC851" i="4"/>
  <c r="AB851" i="4"/>
  <c r="Z851" i="4"/>
  <c r="Y851" i="4"/>
  <c r="W851" i="4"/>
  <c r="X851" i="4" s="1"/>
  <c r="V851" i="4"/>
  <c r="T851" i="4"/>
  <c r="U851" i="4" s="1"/>
  <c r="S851" i="4"/>
  <c r="R851" i="4"/>
  <c r="Q851" i="4"/>
  <c r="O851" i="4"/>
  <c r="N851" i="4"/>
  <c r="M851" i="4"/>
  <c r="L851" i="4"/>
  <c r="K851" i="4"/>
  <c r="J851" i="4"/>
  <c r="I851" i="4"/>
  <c r="G851" i="4"/>
  <c r="F851" i="4"/>
  <c r="E851" i="4"/>
  <c r="BA850" i="4"/>
  <c r="AU850" i="4"/>
  <c r="AT850" i="4"/>
  <c r="AR850" i="4"/>
  <c r="AQ850" i="4"/>
  <c r="AP850" i="4"/>
  <c r="AL850" i="4"/>
  <c r="AK850" i="4"/>
  <c r="AJ850" i="4"/>
  <c r="AG850" i="4"/>
  <c r="AF850" i="4"/>
  <c r="AE850" i="4"/>
  <c r="AD850" i="4"/>
  <c r="AC850" i="4"/>
  <c r="AB850" i="4"/>
  <c r="Z850" i="4"/>
  <c r="Y850" i="4"/>
  <c r="W850" i="4"/>
  <c r="X850" i="4" s="1"/>
  <c r="V850" i="4"/>
  <c r="T850" i="4"/>
  <c r="U850" i="4" s="1"/>
  <c r="S850" i="4"/>
  <c r="R850" i="4"/>
  <c r="Q850" i="4"/>
  <c r="O850" i="4"/>
  <c r="N850" i="4"/>
  <c r="M850" i="4"/>
  <c r="L850" i="4"/>
  <c r="K850" i="4"/>
  <c r="J850" i="4"/>
  <c r="I850" i="4"/>
  <c r="G850" i="4"/>
  <c r="F850" i="4"/>
  <c r="E850" i="4"/>
  <c r="BA849" i="4"/>
  <c r="AU849" i="4"/>
  <c r="AT849" i="4"/>
  <c r="AR849" i="4"/>
  <c r="AQ849" i="4"/>
  <c r="AP849" i="4"/>
  <c r="AL849" i="4"/>
  <c r="AK849" i="4"/>
  <c r="AJ849" i="4"/>
  <c r="AG849" i="4"/>
  <c r="AF849" i="4"/>
  <c r="AE849" i="4"/>
  <c r="AD849" i="4"/>
  <c r="AC849" i="4"/>
  <c r="AB849" i="4"/>
  <c r="Z849" i="4"/>
  <c r="Y849" i="4"/>
  <c r="W849" i="4"/>
  <c r="X849" i="4" s="1"/>
  <c r="V849" i="4"/>
  <c r="T849" i="4"/>
  <c r="U849" i="4" s="1"/>
  <c r="S849" i="4"/>
  <c r="R849" i="4"/>
  <c r="Q849" i="4"/>
  <c r="O849" i="4"/>
  <c r="N849" i="4"/>
  <c r="M849" i="4"/>
  <c r="L849" i="4"/>
  <c r="K849" i="4"/>
  <c r="J849" i="4"/>
  <c r="I849" i="4"/>
  <c r="G849" i="4"/>
  <c r="F849" i="4"/>
  <c r="E849" i="4"/>
  <c r="BA848" i="4"/>
  <c r="AU848" i="4"/>
  <c r="AT848" i="4"/>
  <c r="AR848" i="4"/>
  <c r="AQ848" i="4"/>
  <c r="AP848" i="4"/>
  <c r="AL848" i="4"/>
  <c r="AK848" i="4"/>
  <c r="AJ848" i="4"/>
  <c r="AG848" i="4"/>
  <c r="AF848" i="4"/>
  <c r="AE848" i="4"/>
  <c r="AD848" i="4"/>
  <c r="AC848" i="4"/>
  <c r="AB848" i="4"/>
  <c r="Z848" i="4"/>
  <c r="Y848" i="4"/>
  <c r="W848" i="4"/>
  <c r="X848" i="4" s="1"/>
  <c r="V848" i="4"/>
  <c r="T848" i="4"/>
  <c r="U848" i="4" s="1"/>
  <c r="S848" i="4"/>
  <c r="R848" i="4"/>
  <c r="Q848" i="4"/>
  <c r="O848" i="4"/>
  <c r="N848" i="4"/>
  <c r="M848" i="4"/>
  <c r="L848" i="4"/>
  <c r="K848" i="4"/>
  <c r="J848" i="4"/>
  <c r="I848" i="4"/>
  <c r="G848" i="4"/>
  <c r="F848" i="4"/>
  <c r="E848" i="4"/>
  <c r="BA847" i="4"/>
  <c r="AU847" i="4"/>
  <c r="AT847" i="4"/>
  <c r="AR847" i="4"/>
  <c r="AQ847" i="4"/>
  <c r="AP847" i="4"/>
  <c r="AL847" i="4"/>
  <c r="AK847" i="4"/>
  <c r="AJ847" i="4"/>
  <c r="AG847" i="4"/>
  <c r="AF847" i="4"/>
  <c r="AE847" i="4"/>
  <c r="AD847" i="4"/>
  <c r="AC847" i="4"/>
  <c r="AB847" i="4"/>
  <c r="Z847" i="4"/>
  <c r="Y847" i="4"/>
  <c r="W847" i="4"/>
  <c r="X847" i="4" s="1"/>
  <c r="V847" i="4"/>
  <c r="T847" i="4"/>
  <c r="U847" i="4" s="1"/>
  <c r="S847" i="4"/>
  <c r="R847" i="4"/>
  <c r="Q847" i="4"/>
  <c r="O847" i="4"/>
  <c r="N847" i="4"/>
  <c r="M847" i="4"/>
  <c r="L847" i="4"/>
  <c r="K847" i="4"/>
  <c r="J847" i="4"/>
  <c r="I847" i="4"/>
  <c r="G847" i="4"/>
  <c r="F847" i="4"/>
  <c r="E847" i="4"/>
  <c r="BA846" i="4"/>
  <c r="AU846" i="4"/>
  <c r="AT846" i="4"/>
  <c r="AR846" i="4"/>
  <c r="AQ846" i="4"/>
  <c r="AP846" i="4"/>
  <c r="AL846" i="4"/>
  <c r="AK846" i="4"/>
  <c r="AJ846" i="4"/>
  <c r="AG846" i="4"/>
  <c r="AF846" i="4"/>
  <c r="AE846" i="4"/>
  <c r="AD846" i="4"/>
  <c r="AC846" i="4"/>
  <c r="AB846" i="4"/>
  <c r="Z846" i="4"/>
  <c r="Y846" i="4"/>
  <c r="W846" i="4"/>
  <c r="X846" i="4" s="1"/>
  <c r="V846" i="4"/>
  <c r="T846" i="4"/>
  <c r="U846" i="4" s="1"/>
  <c r="S846" i="4"/>
  <c r="R846" i="4"/>
  <c r="Q846" i="4"/>
  <c r="O846" i="4"/>
  <c r="N846" i="4"/>
  <c r="M846" i="4"/>
  <c r="L846" i="4"/>
  <c r="K846" i="4"/>
  <c r="J846" i="4"/>
  <c r="I846" i="4"/>
  <c r="G846" i="4"/>
  <c r="F846" i="4"/>
  <c r="E846" i="4"/>
  <c r="BA845" i="4"/>
  <c r="AU845" i="4"/>
  <c r="AT845" i="4"/>
  <c r="AR845" i="4"/>
  <c r="AQ845" i="4"/>
  <c r="AP845" i="4"/>
  <c r="AL845" i="4"/>
  <c r="AK845" i="4"/>
  <c r="AJ845" i="4"/>
  <c r="AG845" i="4"/>
  <c r="AF845" i="4"/>
  <c r="AE845" i="4"/>
  <c r="AD845" i="4"/>
  <c r="AC845" i="4"/>
  <c r="AB845" i="4"/>
  <c r="Z845" i="4"/>
  <c r="Y845" i="4"/>
  <c r="W845" i="4"/>
  <c r="X845" i="4" s="1"/>
  <c r="V845" i="4"/>
  <c r="T845" i="4"/>
  <c r="U845" i="4" s="1"/>
  <c r="S845" i="4"/>
  <c r="R845" i="4"/>
  <c r="Q845" i="4"/>
  <c r="O845" i="4"/>
  <c r="N845" i="4"/>
  <c r="M845" i="4"/>
  <c r="L845" i="4"/>
  <c r="K845" i="4"/>
  <c r="J845" i="4"/>
  <c r="I845" i="4"/>
  <c r="G845" i="4"/>
  <c r="F845" i="4"/>
  <c r="E845" i="4"/>
  <c r="BA844" i="4"/>
  <c r="AU844" i="4"/>
  <c r="AT844" i="4"/>
  <c r="AR844" i="4"/>
  <c r="AQ844" i="4"/>
  <c r="AP844" i="4"/>
  <c r="AL844" i="4"/>
  <c r="AK844" i="4"/>
  <c r="AJ844" i="4"/>
  <c r="AG844" i="4"/>
  <c r="AF844" i="4"/>
  <c r="AE844" i="4"/>
  <c r="AD844" i="4"/>
  <c r="AC844" i="4"/>
  <c r="AB844" i="4"/>
  <c r="Z844" i="4"/>
  <c r="Y844" i="4"/>
  <c r="W844" i="4"/>
  <c r="X844" i="4" s="1"/>
  <c r="V844" i="4"/>
  <c r="T844" i="4"/>
  <c r="U844" i="4" s="1"/>
  <c r="S844" i="4"/>
  <c r="R844" i="4"/>
  <c r="Q844" i="4"/>
  <c r="O844" i="4"/>
  <c r="N844" i="4"/>
  <c r="M844" i="4"/>
  <c r="L844" i="4"/>
  <c r="K844" i="4"/>
  <c r="J844" i="4"/>
  <c r="I844" i="4"/>
  <c r="G844" i="4"/>
  <c r="F844" i="4"/>
  <c r="E844" i="4"/>
  <c r="BA843" i="4"/>
  <c r="AU843" i="4"/>
  <c r="AT843" i="4"/>
  <c r="AR843" i="4"/>
  <c r="AQ843" i="4"/>
  <c r="AP843" i="4"/>
  <c r="AL843" i="4"/>
  <c r="AK843" i="4"/>
  <c r="AJ843" i="4"/>
  <c r="AG843" i="4"/>
  <c r="AF843" i="4"/>
  <c r="AE843" i="4"/>
  <c r="AD843" i="4"/>
  <c r="AC843" i="4"/>
  <c r="AB843" i="4"/>
  <c r="Z843" i="4"/>
  <c r="Y843" i="4"/>
  <c r="W843" i="4"/>
  <c r="X843" i="4" s="1"/>
  <c r="V843" i="4"/>
  <c r="T843" i="4"/>
  <c r="U843" i="4" s="1"/>
  <c r="S843" i="4"/>
  <c r="R843" i="4"/>
  <c r="Q843" i="4"/>
  <c r="O843" i="4"/>
  <c r="N843" i="4"/>
  <c r="M843" i="4"/>
  <c r="L843" i="4"/>
  <c r="K843" i="4"/>
  <c r="J843" i="4"/>
  <c r="I843" i="4"/>
  <c r="G843" i="4"/>
  <c r="F843" i="4"/>
  <c r="E843" i="4"/>
  <c r="BA842" i="4"/>
  <c r="AU842" i="4"/>
  <c r="AT842" i="4"/>
  <c r="AR842" i="4"/>
  <c r="AQ842" i="4"/>
  <c r="AP842" i="4"/>
  <c r="AL842" i="4"/>
  <c r="AK842" i="4"/>
  <c r="AJ842" i="4"/>
  <c r="AG842" i="4"/>
  <c r="AF842" i="4"/>
  <c r="AE842" i="4"/>
  <c r="AD842" i="4"/>
  <c r="AC842" i="4"/>
  <c r="AB842" i="4"/>
  <c r="Z842" i="4"/>
  <c r="Y842" i="4"/>
  <c r="W842" i="4"/>
  <c r="X842" i="4" s="1"/>
  <c r="V842" i="4"/>
  <c r="T842" i="4"/>
  <c r="U842" i="4" s="1"/>
  <c r="S842" i="4"/>
  <c r="R842" i="4"/>
  <c r="Q842" i="4"/>
  <c r="O842" i="4"/>
  <c r="N842" i="4"/>
  <c r="M842" i="4"/>
  <c r="L842" i="4"/>
  <c r="K842" i="4"/>
  <c r="J842" i="4"/>
  <c r="I842" i="4"/>
  <c r="G842" i="4"/>
  <c r="F842" i="4"/>
  <c r="E842" i="4"/>
  <c r="BA841" i="4"/>
  <c r="AU841" i="4"/>
  <c r="AT841" i="4"/>
  <c r="AR841" i="4"/>
  <c r="AQ841" i="4"/>
  <c r="AP841" i="4"/>
  <c r="AL841" i="4"/>
  <c r="AK841" i="4"/>
  <c r="AJ841" i="4"/>
  <c r="AG841" i="4"/>
  <c r="AF841" i="4"/>
  <c r="AE841" i="4"/>
  <c r="AD841" i="4"/>
  <c r="AC841" i="4"/>
  <c r="AB841" i="4"/>
  <c r="Z841" i="4"/>
  <c r="Y841" i="4"/>
  <c r="W841" i="4"/>
  <c r="X841" i="4" s="1"/>
  <c r="V841" i="4"/>
  <c r="T841" i="4"/>
  <c r="U841" i="4" s="1"/>
  <c r="S841" i="4"/>
  <c r="R841" i="4"/>
  <c r="Q841" i="4"/>
  <c r="O841" i="4"/>
  <c r="N841" i="4"/>
  <c r="M841" i="4"/>
  <c r="L841" i="4"/>
  <c r="K841" i="4"/>
  <c r="J841" i="4"/>
  <c r="I841" i="4"/>
  <c r="G841" i="4"/>
  <c r="F841" i="4"/>
  <c r="E841" i="4"/>
  <c r="BA840" i="4"/>
  <c r="AU840" i="4"/>
  <c r="AT840" i="4"/>
  <c r="AR840" i="4"/>
  <c r="AQ840" i="4"/>
  <c r="AP840" i="4"/>
  <c r="AL840" i="4"/>
  <c r="AK840" i="4"/>
  <c r="AJ840" i="4"/>
  <c r="AG840" i="4"/>
  <c r="AF840" i="4"/>
  <c r="AE840" i="4"/>
  <c r="AD840" i="4"/>
  <c r="AC840" i="4"/>
  <c r="AB840" i="4"/>
  <c r="Z840" i="4"/>
  <c r="Y840" i="4"/>
  <c r="W840" i="4"/>
  <c r="X840" i="4" s="1"/>
  <c r="V840" i="4"/>
  <c r="T840" i="4"/>
  <c r="U840" i="4" s="1"/>
  <c r="S840" i="4"/>
  <c r="R840" i="4"/>
  <c r="Q840" i="4"/>
  <c r="O840" i="4"/>
  <c r="N840" i="4"/>
  <c r="M840" i="4"/>
  <c r="L840" i="4"/>
  <c r="K840" i="4"/>
  <c r="J840" i="4"/>
  <c r="I840" i="4"/>
  <c r="G840" i="4"/>
  <c r="F840" i="4"/>
  <c r="E840" i="4"/>
  <c r="BA839" i="4"/>
  <c r="AU839" i="4"/>
  <c r="AT839" i="4"/>
  <c r="AR839" i="4"/>
  <c r="AQ839" i="4"/>
  <c r="AP839" i="4"/>
  <c r="AL839" i="4"/>
  <c r="AK839" i="4"/>
  <c r="AJ839" i="4"/>
  <c r="AG839" i="4"/>
  <c r="AF839" i="4"/>
  <c r="AE839" i="4"/>
  <c r="AD839" i="4"/>
  <c r="AC839" i="4"/>
  <c r="AB839" i="4"/>
  <c r="Z839" i="4"/>
  <c r="Y839" i="4"/>
  <c r="W839" i="4"/>
  <c r="X839" i="4" s="1"/>
  <c r="V839" i="4"/>
  <c r="T839" i="4"/>
  <c r="U839" i="4" s="1"/>
  <c r="S839" i="4"/>
  <c r="R839" i="4"/>
  <c r="Q839" i="4"/>
  <c r="O839" i="4"/>
  <c r="N839" i="4"/>
  <c r="M839" i="4"/>
  <c r="L839" i="4"/>
  <c r="K839" i="4"/>
  <c r="J839" i="4"/>
  <c r="I839" i="4"/>
  <c r="G839" i="4"/>
  <c r="F839" i="4"/>
  <c r="E839" i="4"/>
  <c r="BA838" i="4"/>
  <c r="AU838" i="4"/>
  <c r="AT838" i="4"/>
  <c r="AR838" i="4"/>
  <c r="AQ838" i="4"/>
  <c r="AP838" i="4"/>
  <c r="AL838" i="4"/>
  <c r="AK838" i="4"/>
  <c r="AJ838" i="4"/>
  <c r="AG838" i="4"/>
  <c r="AF838" i="4"/>
  <c r="AE838" i="4"/>
  <c r="AD838" i="4"/>
  <c r="AC838" i="4"/>
  <c r="AB838" i="4"/>
  <c r="Z838" i="4"/>
  <c r="Y838" i="4"/>
  <c r="W838" i="4"/>
  <c r="X838" i="4" s="1"/>
  <c r="V838" i="4"/>
  <c r="T838" i="4"/>
  <c r="U838" i="4" s="1"/>
  <c r="S838" i="4"/>
  <c r="R838" i="4"/>
  <c r="Q838" i="4"/>
  <c r="O838" i="4"/>
  <c r="N838" i="4"/>
  <c r="M838" i="4"/>
  <c r="L838" i="4"/>
  <c r="K838" i="4"/>
  <c r="J838" i="4"/>
  <c r="I838" i="4"/>
  <c r="G838" i="4"/>
  <c r="F838" i="4"/>
  <c r="E838" i="4"/>
  <c r="BA837" i="4"/>
  <c r="AU837" i="4"/>
  <c r="AT837" i="4"/>
  <c r="AR837" i="4"/>
  <c r="AQ837" i="4"/>
  <c r="AP837" i="4"/>
  <c r="AL837" i="4"/>
  <c r="AK837" i="4"/>
  <c r="AJ837" i="4"/>
  <c r="AG837" i="4"/>
  <c r="AF837" i="4"/>
  <c r="AE837" i="4"/>
  <c r="AD837" i="4"/>
  <c r="AC837" i="4"/>
  <c r="AB837" i="4"/>
  <c r="Z837" i="4"/>
  <c r="Y837" i="4"/>
  <c r="W837" i="4"/>
  <c r="X837" i="4" s="1"/>
  <c r="V837" i="4"/>
  <c r="T837" i="4"/>
  <c r="U837" i="4" s="1"/>
  <c r="S837" i="4"/>
  <c r="R837" i="4"/>
  <c r="Q837" i="4"/>
  <c r="O837" i="4"/>
  <c r="N837" i="4"/>
  <c r="M837" i="4"/>
  <c r="L837" i="4"/>
  <c r="K837" i="4"/>
  <c r="J837" i="4"/>
  <c r="I837" i="4"/>
  <c r="G837" i="4"/>
  <c r="F837" i="4"/>
  <c r="E837" i="4"/>
  <c r="BA836" i="4"/>
  <c r="AU836" i="4"/>
  <c r="AT836" i="4"/>
  <c r="AR836" i="4"/>
  <c r="AQ836" i="4"/>
  <c r="AP836" i="4"/>
  <c r="AL836" i="4"/>
  <c r="AK836" i="4"/>
  <c r="AJ836" i="4"/>
  <c r="AG836" i="4"/>
  <c r="AF836" i="4"/>
  <c r="AE836" i="4"/>
  <c r="AD836" i="4"/>
  <c r="AC836" i="4"/>
  <c r="AB836" i="4"/>
  <c r="Z836" i="4"/>
  <c r="Y836" i="4"/>
  <c r="W836" i="4"/>
  <c r="X836" i="4" s="1"/>
  <c r="V836" i="4"/>
  <c r="T836" i="4"/>
  <c r="U836" i="4" s="1"/>
  <c r="S836" i="4"/>
  <c r="R836" i="4"/>
  <c r="Q836" i="4"/>
  <c r="O836" i="4"/>
  <c r="N836" i="4"/>
  <c r="M836" i="4"/>
  <c r="L836" i="4"/>
  <c r="K836" i="4"/>
  <c r="J836" i="4"/>
  <c r="I836" i="4"/>
  <c r="G836" i="4"/>
  <c r="F836" i="4"/>
  <c r="E836" i="4"/>
  <c r="BA835" i="4"/>
  <c r="AU835" i="4"/>
  <c r="AT835" i="4"/>
  <c r="AR835" i="4"/>
  <c r="AQ835" i="4"/>
  <c r="AP835" i="4"/>
  <c r="AL835" i="4"/>
  <c r="AK835" i="4"/>
  <c r="AJ835" i="4"/>
  <c r="AG835" i="4"/>
  <c r="AF835" i="4"/>
  <c r="AE835" i="4"/>
  <c r="AD835" i="4"/>
  <c r="AC835" i="4"/>
  <c r="AB835" i="4"/>
  <c r="Z835" i="4"/>
  <c r="Y835" i="4"/>
  <c r="W835" i="4"/>
  <c r="X835" i="4" s="1"/>
  <c r="V835" i="4"/>
  <c r="T835" i="4"/>
  <c r="U835" i="4" s="1"/>
  <c r="S835" i="4"/>
  <c r="R835" i="4"/>
  <c r="Q835" i="4"/>
  <c r="O835" i="4"/>
  <c r="N835" i="4"/>
  <c r="M835" i="4"/>
  <c r="L835" i="4"/>
  <c r="K835" i="4"/>
  <c r="J835" i="4"/>
  <c r="I835" i="4"/>
  <c r="G835" i="4"/>
  <c r="F835" i="4"/>
  <c r="E835" i="4"/>
  <c r="BA834" i="4"/>
  <c r="AU834" i="4"/>
  <c r="AT834" i="4"/>
  <c r="AR834" i="4"/>
  <c r="AQ834" i="4"/>
  <c r="AP834" i="4"/>
  <c r="AL834" i="4"/>
  <c r="AK834" i="4"/>
  <c r="AJ834" i="4"/>
  <c r="AG834" i="4"/>
  <c r="AF834" i="4"/>
  <c r="AE834" i="4"/>
  <c r="AD834" i="4"/>
  <c r="AC834" i="4"/>
  <c r="AB834" i="4"/>
  <c r="Z834" i="4"/>
  <c r="Y834" i="4"/>
  <c r="W834" i="4"/>
  <c r="X834" i="4" s="1"/>
  <c r="V834" i="4"/>
  <c r="T834" i="4"/>
  <c r="U834" i="4" s="1"/>
  <c r="S834" i="4"/>
  <c r="R834" i="4"/>
  <c r="Q834" i="4"/>
  <c r="O834" i="4"/>
  <c r="N834" i="4"/>
  <c r="M834" i="4"/>
  <c r="L834" i="4"/>
  <c r="K834" i="4"/>
  <c r="J834" i="4"/>
  <c r="I834" i="4"/>
  <c r="G834" i="4"/>
  <c r="F834" i="4"/>
  <c r="E834" i="4"/>
  <c r="BA833" i="4"/>
  <c r="AU833" i="4"/>
  <c r="AT833" i="4"/>
  <c r="AR833" i="4"/>
  <c r="AQ833" i="4"/>
  <c r="AP833" i="4"/>
  <c r="AL833" i="4"/>
  <c r="AK833" i="4"/>
  <c r="AJ833" i="4"/>
  <c r="AG833" i="4"/>
  <c r="AF833" i="4"/>
  <c r="AE833" i="4"/>
  <c r="AD833" i="4"/>
  <c r="AC833" i="4"/>
  <c r="AB833" i="4"/>
  <c r="Z833" i="4"/>
  <c r="Y833" i="4"/>
  <c r="W833" i="4"/>
  <c r="X833" i="4" s="1"/>
  <c r="V833" i="4"/>
  <c r="T833" i="4"/>
  <c r="U833" i="4" s="1"/>
  <c r="S833" i="4"/>
  <c r="R833" i="4"/>
  <c r="Q833" i="4"/>
  <c r="O833" i="4"/>
  <c r="N833" i="4"/>
  <c r="M833" i="4"/>
  <c r="L833" i="4"/>
  <c r="K833" i="4"/>
  <c r="J833" i="4"/>
  <c r="I833" i="4"/>
  <c r="G833" i="4"/>
  <c r="F833" i="4"/>
  <c r="E833" i="4"/>
  <c r="BA832" i="4"/>
  <c r="AU832" i="4"/>
  <c r="AT832" i="4"/>
  <c r="AR832" i="4"/>
  <c r="AQ832" i="4"/>
  <c r="AP832" i="4"/>
  <c r="AL832" i="4"/>
  <c r="AK832" i="4"/>
  <c r="AJ832" i="4"/>
  <c r="AG832" i="4"/>
  <c r="AF832" i="4"/>
  <c r="AE832" i="4"/>
  <c r="AD832" i="4"/>
  <c r="AC832" i="4"/>
  <c r="AB832" i="4"/>
  <c r="Z832" i="4"/>
  <c r="Y832" i="4"/>
  <c r="W832" i="4"/>
  <c r="X832" i="4" s="1"/>
  <c r="V832" i="4"/>
  <c r="T832" i="4"/>
  <c r="U832" i="4" s="1"/>
  <c r="S832" i="4"/>
  <c r="R832" i="4"/>
  <c r="Q832" i="4"/>
  <c r="O832" i="4"/>
  <c r="N832" i="4"/>
  <c r="M832" i="4"/>
  <c r="L832" i="4"/>
  <c r="K832" i="4"/>
  <c r="J832" i="4"/>
  <c r="I832" i="4"/>
  <c r="G832" i="4"/>
  <c r="F832" i="4"/>
  <c r="E832" i="4"/>
  <c r="BA831" i="4"/>
  <c r="AU831" i="4"/>
  <c r="AT831" i="4"/>
  <c r="AR831" i="4"/>
  <c r="AQ831" i="4"/>
  <c r="AP831" i="4"/>
  <c r="AL831" i="4"/>
  <c r="AK831" i="4"/>
  <c r="AJ831" i="4"/>
  <c r="AG831" i="4"/>
  <c r="AF831" i="4"/>
  <c r="AE831" i="4"/>
  <c r="AD831" i="4"/>
  <c r="AC831" i="4"/>
  <c r="AB831" i="4"/>
  <c r="Z831" i="4"/>
  <c r="Y831" i="4"/>
  <c r="W831" i="4"/>
  <c r="X831" i="4" s="1"/>
  <c r="V831" i="4"/>
  <c r="T831" i="4"/>
  <c r="U831" i="4" s="1"/>
  <c r="S831" i="4"/>
  <c r="R831" i="4"/>
  <c r="Q831" i="4"/>
  <c r="O831" i="4"/>
  <c r="N831" i="4"/>
  <c r="M831" i="4"/>
  <c r="L831" i="4"/>
  <c r="K831" i="4"/>
  <c r="J831" i="4"/>
  <c r="I831" i="4"/>
  <c r="G831" i="4"/>
  <c r="F831" i="4"/>
  <c r="E831" i="4"/>
  <c r="BA830" i="4"/>
  <c r="AU830" i="4"/>
  <c r="AT830" i="4"/>
  <c r="AR830" i="4"/>
  <c r="AQ830" i="4"/>
  <c r="AP830" i="4"/>
  <c r="AL830" i="4"/>
  <c r="AK830" i="4"/>
  <c r="AJ830" i="4"/>
  <c r="AG830" i="4"/>
  <c r="AF830" i="4"/>
  <c r="AE830" i="4"/>
  <c r="AD830" i="4"/>
  <c r="AC830" i="4"/>
  <c r="AB830" i="4"/>
  <c r="Z830" i="4"/>
  <c r="Y830" i="4"/>
  <c r="W830" i="4"/>
  <c r="X830" i="4" s="1"/>
  <c r="V830" i="4"/>
  <c r="T830" i="4"/>
  <c r="U830" i="4" s="1"/>
  <c r="S830" i="4"/>
  <c r="R830" i="4"/>
  <c r="Q830" i="4"/>
  <c r="O830" i="4"/>
  <c r="N830" i="4"/>
  <c r="M830" i="4"/>
  <c r="L830" i="4"/>
  <c r="K830" i="4"/>
  <c r="J830" i="4"/>
  <c r="I830" i="4"/>
  <c r="G830" i="4"/>
  <c r="F830" i="4"/>
  <c r="E830" i="4"/>
  <c r="BA829" i="4"/>
  <c r="AU829" i="4"/>
  <c r="AT829" i="4"/>
  <c r="AR829" i="4"/>
  <c r="AQ829" i="4"/>
  <c r="AP829" i="4"/>
  <c r="AL829" i="4"/>
  <c r="AK829" i="4"/>
  <c r="AJ829" i="4"/>
  <c r="AG829" i="4"/>
  <c r="AF829" i="4"/>
  <c r="AE829" i="4"/>
  <c r="AD829" i="4"/>
  <c r="AC829" i="4"/>
  <c r="AB829" i="4"/>
  <c r="Z829" i="4"/>
  <c r="Y829" i="4"/>
  <c r="W829" i="4"/>
  <c r="X829" i="4" s="1"/>
  <c r="V829" i="4"/>
  <c r="T829" i="4"/>
  <c r="U829" i="4" s="1"/>
  <c r="S829" i="4"/>
  <c r="R829" i="4"/>
  <c r="Q829" i="4"/>
  <c r="O829" i="4"/>
  <c r="N829" i="4"/>
  <c r="M829" i="4"/>
  <c r="L829" i="4"/>
  <c r="K829" i="4"/>
  <c r="J829" i="4"/>
  <c r="I829" i="4"/>
  <c r="G829" i="4"/>
  <c r="F829" i="4"/>
  <c r="E829" i="4"/>
  <c r="BA828" i="4"/>
  <c r="AU828" i="4"/>
  <c r="AT828" i="4"/>
  <c r="AR828" i="4"/>
  <c r="AQ828" i="4"/>
  <c r="AP828" i="4"/>
  <c r="AL828" i="4"/>
  <c r="AK828" i="4"/>
  <c r="AJ828" i="4"/>
  <c r="AG828" i="4"/>
  <c r="AF828" i="4"/>
  <c r="AE828" i="4"/>
  <c r="AD828" i="4"/>
  <c r="AC828" i="4"/>
  <c r="AB828" i="4"/>
  <c r="Z828" i="4"/>
  <c r="Y828" i="4"/>
  <c r="W828" i="4"/>
  <c r="X828" i="4" s="1"/>
  <c r="V828" i="4"/>
  <c r="T828" i="4"/>
  <c r="U828" i="4" s="1"/>
  <c r="S828" i="4"/>
  <c r="R828" i="4"/>
  <c r="Q828" i="4"/>
  <c r="O828" i="4"/>
  <c r="N828" i="4"/>
  <c r="M828" i="4"/>
  <c r="L828" i="4"/>
  <c r="K828" i="4"/>
  <c r="J828" i="4"/>
  <c r="I828" i="4"/>
  <c r="G828" i="4"/>
  <c r="F828" i="4"/>
  <c r="E828" i="4"/>
  <c r="BA827" i="4"/>
  <c r="AU827" i="4"/>
  <c r="AT827" i="4"/>
  <c r="AR827" i="4"/>
  <c r="AQ827" i="4"/>
  <c r="AP827" i="4"/>
  <c r="AL827" i="4"/>
  <c r="AK827" i="4"/>
  <c r="AJ827" i="4"/>
  <c r="AG827" i="4"/>
  <c r="AF827" i="4"/>
  <c r="AE827" i="4"/>
  <c r="AD827" i="4"/>
  <c r="AC827" i="4"/>
  <c r="AB827" i="4"/>
  <c r="Z827" i="4"/>
  <c r="Y827" i="4"/>
  <c r="W827" i="4"/>
  <c r="X827" i="4" s="1"/>
  <c r="V827" i="4"/>
  <c r="T827" i="4"/>
  <c r="U827" i="4" s="1"/>
  <c r="S827" i="4"/>
  <c r="R827" i="4"/>
  <c r="Q827" i="4"/>
  <c r="O827" i="4"/>
  <c r="N827" i="4"/>
  <c r="M827" i="4"/>
  <c r="L827" i="4"/>
  <c r="K827" i="4"/>
  <c r="J827" i="4"/>
  <c r="I827" i="4"/>
  <c r="G827" i="4"/>
  <c r="F827" i="4"/>
  <c r="E827" i="4"/>
  <c r="BA826" i="4"/>
  <c r="AU826" i="4"/>
  <c r="AT826" i="4"/>
  <c r="AR826" i="4"/>
  <c r="AQ826" i="4"/>
  <c r="AP826" i="4"/>
  <c r="AL826" i="4"/>
  <c r="AK826" i="4"/>
  <c r="AJ826" i="4"/>
  <c r="AG826" i="4"/>
  <c r="AF826" i="4"/>
  <c r="AE826" i="4"/>
  <c r="AD826" i="4"/>
  <c r="AC826" i="4"/>
  <c r="AB826" i="4"/>
  <c r="Z826" i="4"/>
  <c r="Y826" i="4"/>
  <c r="W826" i="4"/>
  <c r="X826" i="4" s="1"/>
  <c r="V826" i="4"/>
  <c r="T826" i="4"/>
  <c r="U826" i="4" s="1"/>
  <c r="S826" i="4"/>
  <c r="R826" i="4"/>
  <c r="Q826" i="4"/>
  <c r="O826" i="4"/>
  <c r="N826" i="4"/>
  <c r="M826" i="4"/>
  <c r="L826" i="4"/>
  <c r="K826" i="4"/>
  <c r="J826" i="4"/>
  <c r="I826" i="4"/>
  <c r="G826" i="4"/>
  <c r="F826" i="4"/>
  <c r="E826" i="4"/>
  <c r="BA825" i="4"/>
  <c r="AU825" i="4"/>
  <c r="AT825" i="4"/>
  <c r="AR825" i="4"/>
  <c r="AQ825" i="4"/>
  <c r="AP825" i="4"/>
  <c r="AL825" i="4"/>
  <c r="AK825" i="4"/>
  <c r="AJ825" i="4"/>
  <c r="AG825" i="4"/>
  <c r="AF825" i="4"/>
  <c r="AE825" i="4"/>
  <c r="AD825" i="4"/>
  <c r="AC825" i="4"/>
  <c r="AB825" i="4"/>
  <c r="Z825" i="4"/>
  <c r="Y825" i="4"/>
  <c r="W825" i="4"/>
  <c r="X825" i="4" s="1"/>
  <c r="V825" i="4"/>
  <c r="T825" i="4"/>
  <c r="U825" i="4" s="1"/>
  <c r="S825" i="4"/>
  <c r="R825" i="4"/>
  <c r="Q825" i="4"/>
  <c r="O825" i="4"/>
  <c r="N825" i="4"/>
  <c r="M825" i="4"/>
  <c r="L825" i="4"/>
  <c r="K825" i="4"/>
  <c r="J825" i="4"/>
  <c r="I825" i="4"/>
  <c r="G825" i="4"/>
  <c r="F825" i="4"/>
  <c r="E825" i="4"/>
  <c r="BA824" i="4"/>
  <c r="AU824" i="4"/>
  <c r="AT824" i="4"/>
  <c r="AR824" i="4"/>
  <c r="AQ824" i="4"/>
  <c r="AP824" i="4"/>
  <c r="AL824" i="4"/>
  <c r="AK824" i="4"/>
  <c r="AJ824" i="4"/>
  <c r="AG824" i="4"/>
  <c r="AF824" i="4"/>
  <c r="AE824" i="4"/>
  <c r="AD824" i="4"/>
  <c r="AC824" i="4"/>
  <c r="AB824" i="4"/>
  <c r="Z824" i="4"/>
  <c r="Y824" i="4"/>
  <c r="W824" i="4"/>
  <c r="X824" i="4" s="1"/>
  <c r="V824" i="4"/>
  <c r="T824" i="4"/>
  <c r="U824" i="4" s="1"/>
  <c r="S824" i="4"/>
  <c r="R824" i="4"/>
  <c r="Q824" i="4"/>
  <c r="O824" i="4"/>
  <c r="N824" i="4"/>
  <c r="M824" i="4"/>
  <c r="L824" i="4"/>
  <c r="K824" i="4"/>
  <c r="J824" i="4"/>
  <c r="I824" i="4"/>
  <c r="G824" i="4"/>
  <c r="F824" i="4"/>
  <c r="E824" i="4"/>
  <c r="BA823" i="4"/>
  <c r="AU823" i="4"/>
  <c r="AT823" i="4"/>
  <c r="AR823" i="4"/>
  <c r="AQ823" i="4"/>
  <c r="AP823" i="4"/>
  <c r="AL823" i="4"/>
  <c r="AK823" i="4"/>
  <c r="AJ823" i="4"/>
  <c r="AG823" i="4"/>
  <c r="AF823" i="4"/>
  <c r="AE823" i="4"/>
  <c r="AD823" i="4"/>
  <c r="AC823" i="4"/>
  <c r="AB823" i="4"/>
  <c r="Z823" i="4"/>
  <c r="Y823" i="4"/>
  <c r="W823" i="4"/>
  <c r="X823" i="4" s="1"/>
  <c r="V823" i="4"/>
  <c r="T823" i="4"/>
  <c r="U823" i="4" s="1"/>
  <c r="S823" i="4"/>
  <c r="R823" i="4"/>
  <c r="Q823" i="4"/>
  <c r="O823" i="4"/>
  <c r="N823" i="4"/>
  <c r="M823" i="4"/>
  <c r="L823" i="4"/>
  <c r="K823" i="4"/>
  <c r="J823" i="4"/>
  <c r="I823" i="4"/>
  <c r="G823" i="4"/>
  <c r="F823" i="4"/>
  <c r="E823" i="4"/>
  <c r="BA822" i="4"/>
  <c r="AU822" i="4"/>
  <c r="AT822" i="4"/>
  <c r="AR822" i="4"/>
  <c r="AQ822" i="4"/>
  <c r="AP822" i="4"/>
  <c r="AL822" i="4"/>
  <c r="AK822" i="4"/>
  <c r="AJ822" i="4"/>
  <c r="AG822" i="4"/>
  <c r="AF822" i="4"/>
  <c r="AE822" i="4"/>
  <c r="AD822" i="4"/>
  <c r="AC822" i="4"/>
  <c r="AB822" i="4"/>
  <c r="Z822" i="4"/>
  <c r="Y822" i="4"/>
  <c r="W822" i="4"/>
  <c r="X822" i="4" s="1"/>
  <c r="V822" i="4"/>
  <c r="T822" i="4"/>
  <c r="U822" i="4" s="1"/>
  <c r="S822" i="4"/>
  <c r="R822" i="4"/>
  <c r="Q822" i="4"/>
  <c r="O822" i="4"/>
  <c r="N822" i="4"/>
  <c r="M822" i="4"/>
  <c r="L822" i="4"/>
  <c r="K822" i="4"/>
  <c r="J822" i="4"/>
  <c r="I822" i="4"/>
  <c r="G822" i="4"/>
  <c r="F822" i="4"/>
  <c r="E822" i="4"/>
  <c r="BA821" i="4"/>
  <c r="AU821" i="4"/>
  <c r="AT821" i="4"/>
  <c r="AR821" i="4"/>
  <c r="AQ821" i="4"/>
  <c r="AP821" i="4"/>
  <c r="AL821" i="4"/>
  <c r="AK821" i="4"/>
  <c r="AJ821" i="4"/>
  <c r="AG821" i="4"/>
  <c r="AF821" i="4"/>
  <c r="AE821" i="4"/>
  <c r="AD821" i="4"/>
  <c r="AC821" i="4"/>
  <c r="AB821" i="4"/>
  <c r="Z821" i="4"/>
  <c r="Y821" i="4"/>
  <c r="W821" i="4"/>
  <c r="X821" i="4" s="1"/>
  <c r="V821" i="4"/>
  <c r="T821" i="4"/>
  <c r="U821" i="4" s="1"/>
  <c r="S821" i="4"/>
  <c r="R821" i="4"/>
  <c r="Q821" i="4"/>
  <c r="O821" i="4"/>
  <c r="N821" i="4"/>
  <c r="M821" i="4"/>
  <c r="L821" i="4"/>
  <c r="K821" i="4"/>
  <c r="J821" i="4"/>
  <c r="I821" i="4"/>
  <c r="G821" i="4"/>
  <c r="F821" i="4"/>
  <c r="E821" i="4"/>
  <c r="BA820" i="4"/>
  <c r="AU820" i="4"/>
  <c r="AT820" i="4"/>
  <c r="AR820" i="4"/>
  <c r="AQ820" i="4"/>
  <c r="AP820" i="4"/>
  <c r="AL820" i="4"/>
  <c r="AK820" i="4"/>
  <c r="AJ820" i="4"/>
  <c r="AG820" i="4"/>
  <c r="AF820" i="4"/>
  <c r="AE820" i="4"/>
  <c r="AD820" i="4"/>
  <c r="AC820" i="4"/>
  <c r="AB820" i="4"/>
  <c r="Z820" i="4"/>
  <c r="Y820" i="4"/>
  <c r="W820" i="4"/>
  <c r="X820" i="4" s="1"/>
  <c r="V820" i="4"/>
  <c r="T820" i="4"/>
  <c r="U820" i="4" s="1"/>
  <c r="S820" i="4"/>
  <c r="R820" i="4"/>
  <c r="Q820" i="4"/>
  <c r="O820" i="4"/>
  <c r="N820" i="4"/>
  <c r="M820" i="4"/>
  <c r="L820" i="4"/>
  <c r="K820" i="4"/>
  <c r="J820" i="4"/>
  <c r="I820" i="4"/>
  <c r="G820" i="4"/>
  <c r="F820" i="4"/>
  <c r="E820" i="4"/>
  <c r="BA819" i="4"/>
  <c r="AU819" i="4"/>
  <c r="AT819" i="4"/>
  <c r="AR819" i="4"/>
  <c r="AQ819" i="4"/>
  <c r="AP819" i="4"/>
  <c r="AL819" i="4"/>
  <c r="AK819" i="4"/>
  <c r="AJ819" i="4"/>
  <c r="AG819" i="4"/>
  <c r="AF819" i="4"/>
  <c r="AE819" i="4"/>
  <c r="AD819" i="4"/>
  <c r="AC819" i="4"/>
  <c r="AB819" i="4"/>
  <c r="Z819" i="4"/>
  <c r="Y819" i="4"/>
  <c r="W819" i="4"/>
  <c r="X819" i="4" s="1"/>
  <c r="V819" i="4"/>
  <c r="T819" i="4"/>
  <c r="U819" i="4" s="1"/>
  <c r="S819" i="4"/>
  <c r="R819" i="4"/>
  <c r="Q819" i="4"/>
  <c r="O819" i="4"/>
  <c r="N819" i="4"/>
  <c r="M819" i="4"/>
  <c r="L819" i="4"/>
  <c r="K819" i="4"/>
  <c r="J819" i="4"/>
  <c r="I819" i="4"/>
  <c r="G819" i="4"/>
  <c r="F819" i="4"/>
  <c r="E819" i="4"/>
  <c r="BA818" i="4"/>
  <c r="AU818" i="4"/>
  <c r="AT818" i="4"/>
  <c r="AR818" i="4"/>
  <c r="AQ818" i="4"/>
  <c r="AP818" i="4"/>
  <c r="AL818" i="4"/>
  <c r="AK818" i="4"/>
  <c r="AJ818" i="4"/>
  <c r="AG818" i="4"/>
  <c r="AF818" i="4"/>
  <c r="AE818" i="4"/>
  <c r="AD818" i="4"/>
  <c r="AC818" i="4"/>
  <c r="AB818" i="4"/>
  <c r="Z818" i="4"/>
  <c r="Y818" i="4"/>
  <c r="W818" i="4"/>
  <c r="X818" i="4" s="1"/>
  <c r="V818" i="4"/>
  <c r="T818" i="4"/>
  <c r="U818" i="4" s="1"/>
  <c r="S818" i="4"/>
  <c r="R818" i="4"/>
  <c r="Q818" i="4"/>
  <c r="O818" i="4"/>
  <c r="N818" i="4"/>
  <c r="M818" i="4"/>
  <c r="L818" i="4"/>
  <c r="K818" i="4"/>
  <c r="J818" i="4"/>
  <c r="I818" i="4"/>
  <c r="G818" i="4"/>
  <c r="F818" i="4"/>
  <c r="E818" i="4"/>
  <c r="BA817" i="4"/>
  <c r="AU817" i="4"/>
  <c r="AT817" i="4"/>
  <c r="AR817" i="4"/>
  <c r="AQ817" i="4"/>
  <c r="AP817" i="4"/>
  <c r="AL817" i="4"/>
  <c r="AK817" i="4"/>
  <c r="AJ817" i="4"/>
  <c r="AG817" i="4"/>
  <c r="AF817" i="4"/>
  <c r="AE817" i="4"/>
  <c r="AD817" i="4"/>
  <c r="AC817" i="4"/>
  <c r="AB817" i="4"/>
  <c r="Z817" i="4"/>
  <c r="Y817" i="4"/>
  <c r="W817" i="4"/>
  <c r="X817" i="4" s="1"/>
  <c r="V817" i="4"/>
  <c r="T817" i="4"/>
  <c r="U817" i="4" s="1"/>
  <c r="S817" i="4"/>
  <c r="R817" i="4"/>
  <c r="Q817" i="4"/>
  <c r="O817" i="4"/>
  <c r="N817" i="4"/>
  <c r="M817" i="4"/>
  <c r="L817" i="4"/>
  <c r="K817" i="4"/>
  <c r="J817" i="4"/>
  <c r="I817" i="4"/>
  <c r="G817" i="4"/>
  <c r="F817" i="4"/>
  <c r="E817" i="4"/>
  <c r="BA816" i="4"/>
  <c r="AU816" i="4"/>
  <c r="AT816" i="4"/>
  <c r="AR816" i="4"/>
  <c r="AQ816" i="4"/>
  <c r="AP816" i="4"/>
  <c r="AL816" i="4"/>
  <c r="AK816" i="4"/>
  <c r="AJ816" i="4"/>
  <c r="AG816" i="4"/>
  <c r="AF816" i="4"/>
  <c r="AE816" i="4"/>
  <c r="AD816" i="4"/>
  <c r="AC816" i="4"/>
  <c r="AB816" i="4"/>
  <c r="Z816" i="4"/>
  <c r="Y816" i="4"/>
  <c r="W816" i="4"/>
  <c r="X816" i="4" s="1"/>
  <c r="V816" i="4"/>
  <c r="T816" i="4"/>
  <c r="U816" i="4" s="1"/>
  <c r="S816" i="4"/>
  <c r="R816" i="4"/>
  <c r="Q816" i="4"/>
  <c r="O816" i="4"/>
  <c r="N816" i="4"/>
  <c r="M816" i="4"/>
  <c r="L816" i="4"/>
  <c r="K816" i="4"/>
  <c r="J816" i="4"/>
  <c r="I816" i="4"/>
  <c r="G816" i="4"/>
  <c r="F816" i="4"/>
  <c r="E816" i="4"/>
  <c r="BA815" i="4"/>
  <c r="AU815" i="4"/>
  <c r="AT815" i="4"/>
  <c r="AR815" i="4"/>
  <c r="AQ815" i="4"/>
  <c r="AP815" i="4"/>
  <c r="AL815" i="4"/>
  <c r="AK815" i="4"/>
  <c r="AJ815" i="4"/>
  <c r="AG815" i="4"/>
  <c r="AF815" i="4"/>
  <c r="AE815" i="4"/>
  <c r="AD815" i="4"/>
  <c r="AC815" i="4"/>
  <c r="AB815" i="4"/>
  <c r="Z815" i="4"/>
  <c r="Y815" i="4"/>
  <c r="W815" i="4"/>
  <c r="X815" i="4" s="1"/>
  <c r="V815" i="4"/>
  <c r="T815" i="4"/>
  <c r="U815" i="4" s="1"/>
  <c r="S815" i="4"/>
  <c r="R815" i="4"/>
  <c r="Q815" i="4"/>
  <c r="O815" i="4"/>
  <c r="N815" i="4"/>
  <c r="M815" i="4"/>
  <c r="L815" i="4"/>
  <c r="K815" i="4"/>
  <c r="J815" i="4"/>
  <c r="I815" i="4"/>
  <c r="G815" i="4"/>
  <c r="F815" i="4"/>
  <c r="E815" i="4"/>
  <c r="BA814" i="4"/>
  <c r="AU814" i="4"/>
  <c r="AT814" i="4"/>
  <c r="AR814" i="4"/>
  <c r="AQ814" i="4"/>
  <c r="AP814" i="4"/>
  <c r="AL814" i="4"/>
  <c r="AK814" i="4"/>
  <c r="AJ814" i="4"/>
  <c r="AG814" i="4"/>
  <c r="AF814" i="4"/>
  <c r="AE814" i="4"/>
  <c r="AD814" i="4"/>
  <c r="AC814" i="4"/>
  <c r="AB814" i="4"/>
  <c r="Z814" i="4"/>
  <c r="Y814" i="4"/>
  <c r="W814" i="4"/>
  <c r="X814" i="4" s="1"/>
  <c r="V814" i="4"/>
  <c r="T814" i="4"/>
  <c r="U814" i="4" s="1"/>
  <c r="S814" i="4"/>
  <c r="R814" i="4"/>
  <c r="Q814" i="4"/>
  <c r="O814" i="4"/>
  <c r="N814" i="4"/>
  <c r="M814" i="4"/>
  <c r="L814" i="4"/>
  <c r="K814" i="4"/>
  <c r="J814" i="4"/>
  <c r="I814" i="4"/>
  <c r="G814" i="4"/>
  <c r="F814" i="4"/>
  <c r="E814" i="4"/>
  <c r="BA813" i="4"/>
  <c r="AU813" i="4"/>
  <c r="AT813" i="4"/>
  <c r="AR813" i="4"/>
  <c r="AQ813" i="4"/>
  <c r="AP813" i="4"/>
  <c r="AL813" i="4"/>
  <c r="AK813" i="4"/>
  <c r="AJ813" i="4"/>
  <c r="AG813" i="4"/>
  <c r="AF813" i="4"/>
  <c r="AE813" i="4"/>
  <c r="AD813" i="4"/>
  <c r="AC813" i="4"/>
  <c r="AB813" i="4"/>
  <c r="Z813" i="4"/>
  <c r="Y813" i="4"/>
  <c r="W813" i="4"/>
  <c r="X813" i="4" s="1"/>
  <c r="V813" i="4"/>
  <c r="T813" i="4"/>
  <c r="U813" i="4" s="1"/>
  <c r="S813" i="4"/>
  <c r="R813" i="4"/>
  <c r="Q813" i="4"/>
  <c r="O813" i="4"/>
  <c r="N813" i="4"/>
  <c r="M813" i="4"/>
  <c r="L813" i="4"/>
  <c r="K813" i="4"/>
  <c r="J813" i="4"/>
  <c r="I813" i="4"/>
  <c r="G813" i="4"/>
  <c r="F813" i="4"/>
  <c r="E813" i="4"/>
  <c r="BA812" i="4"/>
  <c r="AU812" i="4"/>
  <c r="AT812" i="4"/>
  <c r="AR812" i="4"/>
  <c r="AQ812" i="4"/>
  <c r="AP812" i="4"/>
  <c r="AL812" i="4"/>
  <c r="AK812" i="4"/>
  <c r="AJ812" i="4"/>
  <c r="AG812" i="4"/>
  <c r="AF812" i="4"/>
  <c r="AE812" i="4"/>
  <c r="AD812" i="4"/>
  <c r="AC812" i="4"/>
  <c r="AB812" i="4"/>
  <c r="Z812" i="4"/>
  <c r="Y812" i="4"/>
  <c r="W812" i="4"/>
  <c r="X812" i="4" s="1"/>
  <c r="V812" i="4"/>
  <c r="T812" i="4"/>
  <c r="U812" i="4" s="1"/>
  <c r="S812" i="4"/>
  <c r="R812" i="4"/>
  <c r="Q812" i="4"/>
  <c r="O812" i="4"/>
  <c r="N812" i="4"/>
  <c r="M812" i="4"/>
  <c r="L812" i="4"/>
  <c r="K812" i="4"/>
  <c r="J812" i="4"/>
  <c r="I812" i="4"/>
  <c r="G812" i="4"/>
  <c r="F812" i="4"/>
  <c r="E812" i="4"/>
  <c r="BA811" i="4"/>
  <c r="AU811" i="4"/>
  <c r="AT811" i="4"/>
  <c r="AR811" i="4"/>
  <c r="AQ811" i="4"/>
  <c r="AP811" i="4"/>
  <c r="AL811" i="4"/>
  <c r="AK811" i="4"/>
  <c r="AJ811" i="4"/>
  <c r="AG811" i="4"/>
  <c r="AF811" i="4"/>
  <c r="AE811" i="4"/>
  <c r="AD811" i="4"/>
  <c r="AC811" i="4"/>
  <c r="AB811" i="4"/>
  <c r="Z811" i="4"/>
  <c r="Y811" i="4"/>
  <c r="W811" i="4"/>
  <c r="X811" i="4" s="1"/>
  <c r="V811" i="4"/>
  <c r="T811" i="4"/>
  <c r="U811" i="4" s="1"/>
  <c r="S811" i="4"/>
  <c r="R811" i="4"/>
  <c r="Q811" i="4"/>
  <c r="O811" i="4"/>
  <c r="N811" i="4"/>
  <c r="M811" i="4"/>
  <c r="L811" i="4"/>
  <c r="K811" i="4"/>
  <c r="J811" i="4"/>
  <c r="I811" i="4"/>
  <c r="G811" i="4"/>
  <c r="F811" i="4"/>
  <c r="E811" i="4"/>
  <c r="BA810" i="4"/>
  <c r="AU810" i="4"/>
  <c r="AT810" i="4"/>
  <c r="AR810" i="4"/>
  <c r="AQ810" i="4"/>
  <c r="AP810" i="4"/>
  <c r="AL810" i="4"/>
  <c r="AK810" i="4"/>
  <c r="AJ810" i="4"/>
  <c r="AG810" i="4"/>
  <c r="AF810" i="4"/>
  <c r="AE810" i="4"/>
  <c r="AD810" i="4"/>
  <c r="AC810" i="4"/>
  <c r="AB810" i="4"/>
  <c r="Z810" i="4"/>
  <c r="Y810" i="4"/>
  <c r="W810" i="4"/>
  <c r="X810" i="4" s="1"/>
  <c r="V810" i="4"/>
  <c r="T810" i="4"/>
  <c r="U810" i="4" s="1"/>
  <c r="S810" i="4"/>
  <c r="R810" i="4"/>
  <c r="Q810" i="4"/>
  <c r="O810" i="4"/>
  <c r="N810" i="4"/>
  <c r="M810" i="4"/>
  <c r="L810" i="4"/>
  <c r="K810" i="4"/>
  <c r="J810" i="4"/>
  <c r="I810" i="4"/>
  <c r="G810" i="4"/>
  <c r="F810" i="4"/>
  <c r="E810" i="4"/>
  <c r="BA809" i="4"/>
  <c r="AU809" i="4"/>
  <c r="AT809" i="4"/>
  <c r="AR809" i="4"/>
  <c r="AQ809" i="4"/>
  <c r="AP809" i="4"/>
  <c r="AL809" i="4"/>
  <c r="AK809" i="4"/>
  <c r="AJ809" i="4"/>
  <c r="AG809" i="4"/>
  <c r="AF809" i="4"/>
  <c r="AE809" i="4"/>
  <c r="AD809" i="4"/>
  <c r="AC809" i="4"/>
  <c r="AB809" i="4"/>
  <c r="Z809" i="4"/>
  <c r="Y809" i="4"/>
  <c r="W809" i="4"/>
  <c r="X809" i="4" s="1"/>
  <c r="V809" i="4"/>
  <c r="T809" i="4"/>
  <c r="U809" i="4" s="1"/>
  <c r="S809" i="4"/>
  <c r="R809" i="4"/>
  <c r="Q809" i="4"/>
  <c r="O809" i="4"/>
  <c r="N809" i="4"/>
  <c r="M809" i="4"/>
  <c r="L809" i="4"/>
  <c r="K809" i="4"/>
  <c r="J809" i="4"/>
  <c r="I809" i="4"/>
  <c r="G809" i="4"/>
  <c r="F809" i="4"/>
  <c r="E809" i="4"/>
  <c r="BA808" i="4"/>
  <c r="AU808" i="4"/>
  <c r="AT808" i="4"/>
  <c r="AR808" i="4"/>
  <c r="AQ808" i="4"/>
  <c r="AP808" i="4"/>
  <c r="AL808" i="4"/>
  <c r="AK808" i="4"/>
  <c r="AJ808" i="4"/>
  <c r="AG808" i="4"/>
  <c r="AF808" i="4"/>
  <c r="AE808" i="4"/>
  <c r="AD808" i="4"/>
  <c r="AC808" i="4"/>
  <c r="AB808" i="4"/>
  <c r="Z808" i="4"/>
  <c r="Y808" i="4"/>
  <c r="W808" i="4"/>
  <c r="X808" i="4" s="1"/>
  <c r="V808" i="4"/>
  <c r="T808" i="4"/>
  <c r="U808" i="4" s="1"/>
  <c r="S808" i="4"/>
  <c r="R808" i="4"/>
  <c r="Q808" i="4"/>
  <c r="O808" i="4"/>
  <c r="N808" i="4"/>
  <c r="M808" i="4"/>
  <c r="L808" i="4"/>
  <c r="K808" i="4"/>
  <c r="J808" i="4"/>
  <c r="I808" i="4"/>
  <c r="G808" i="4"/>
  <c r="F808" i="4"/>
  <c r="E808" i="4"/>
  <c r="BA807" i="4"/>
  <c r="AU807" i="4"/>
  <c r="AT807" i="4"/>
  <c r="AR807" i="4"/>
  <c r="AQ807" i="4"/>
  <c r="AP807" i="4"/>
  <c r="AL807" i="4"/>
  <c r="AK807" i="4"/>
  <c r="AJ807" i="4"/>
  <c r="AG807" i="4"/>
  <c r="AF807" i="4"/>
  <c r="AE807" i="4"/>
  <c r="AD807" i="4"/>
  <c r="AC807" i="4"/>
  <c r="AB807" i="4"/>
  <c r="Z807" i="4"/>
  <c r="Y807" i="4"/>
  <c r="W807" i="4"/>
  <c r="X807" i="4" s="1"/>
  <c r="V807" i="4"/>
  <c r="T807" i="4"/>
  <c r="U807" i="4" s="1"/>
  <c r="S807" i="4"/>
  <c r="R807" i="4"/>
  <c r="Q807" i="4"/>
  <c r="O807" i="4"/>
  <c r="N807" i="4"/>
  <c r="M807" i="4"/>
  <c r="L807" i="4"/>
  <c r="K807" i="4"/>
  <c r="J807" i="4"/>
  <c r="I807" i="4"/>
  <c r="G807" i="4"/>
  <c r="F807" i="4"/>
  <c r="E807" i="4"/>
  <c r="BA806" i="4"/>
  <c r="AU806" i="4"/>
  <c r="AT806" i="4"/>
  <c r="AR806" i="4"/>
  <c r="AQ806" i="4"/>
  <c r="AP806" i="4"/>
  <c r="AL806" i="4"/>
  <c r="AK806" i="4"/>
  <c r="AJ806" i="4"/>
  <c r="AG806" i="4"/>
  <c r="AF806" i="4"/>
  <c r="AE806" i="4"/>
  <c r="AD806" i="4"/>
  <c r="AC806" i="4"/>
  <c r="AB806" i="4"/>
  <c r="Z806" i="4"/>
  <c r="Y806" i="4"/>
  <c r="W806" i="4"/>
  <c r="X806" i="4" s="1"/>
  <c r="V806" i="4"/>
  <c r="T806" i="4"/>
  <c r="U806" i="4" s="1"/>
  <c r="S806" i="4"/>
  <c r="R806" i="4"/>
  <c r="Q806" i="4"/>
  <c r="O806" i="4"/>
  <c r="N806" i="4"/>
  <c r="M806" i="4"/>
  <c r="L806" i="4"/>
  <c r="K806" i="4"/>
  <c r="J806" i="4"/>
  <c r="I806" i="4"/>
  <c r="G806" i="4"/>
  <c r="F806" i="4"/>
  <c r="E806" i="4"/>
  <c r="BA805" i="4"/>
  <c r="AU805" i="4"/>
  <c r="AT805" i="4"/>
  <c r="AR805" i="4"/>
  <c r="AQ805" i="4"/>
  <c r="AP805" i="4"/>
  <c r="AL805" i="4"/>
  <c r="AK805" i="4"/>
  <c r="AJ805" i="4"/>
  <c r="AG805" i="4"/>
  <c r="AF805" i="4"/>
  <c r="AE805" i="4"/>
  <c r="AD805" i="4"/>
  <c r="AC805" i="4"/>
  <c r="AB805" i="4"/>
  <c r="Z805" i="4"/>
  <c r="Y805" i="4"/>
  <c r="W805" i="4"/>
  <c r="X805" i="4" s="1"/>
  <c r="V805" i="4"/>
  <c r="T805" i="4"/>
  <c r="U805" i="4" s="1"/>
  <c r="S805" i="4"/>
  <c r="R805" i="4"/>
  <c r="Q805" i="4"/>
  <c r="O805" i="4"/>
  <c r="N805" i="4"/>
  <c r="M805" i="4"/>
  <c r="L805" i="4"/>
  <c r="K805" i="4"/>
  <c r="J805" i="4"/>
  <c r="I805" i="4"/>
  <c r="G805" i="4"/>
  <c r="F805" i="4"/>
  <c r="E805" i="4"/>
  <c r="BA804" i="4"/>
  <c r="AU804" i="4"/>
  <c r="AT804" i="4"/>
  <c r="AR804" i="4"/>
  <c r="AQ804" i="4"/>
  <c r="AP804" i="4"/>
  <c r="AL804" i="4"/>
  <c r="AK804" i="4"/>
  <c r="AJ804" i="4"/>
  <c r="AG804" i="4"/>
  <c r="AF804" i="4"/>
  <c r="AE804" i="4"/>
  <c r="AD804" i="4"/>
  <c r="AC804" i="4"/>
  <c r="AB804" i="4"/>
  <c r="Z804" i="4"/>
  <c r="Y804" i="4"/>
  <c r="W804" i="4"/>
  <c r="X804" i="4" s="1"/>
  <c r="V804" i="4"/>
  <c r="T804" i="4"/>
  <c r="U804" i="4" s="1"/>
  <c r="S804" i="4"/>
  <c r="R804" i="4"/>
  <c r="Q804" i="4"/>
  <c r="O804" i="4"/>
  <c r="N804" i="4"/>
  <c r="M804" i="4"/>
  <c r="L804" i="4"/>
  <c r="K804" i="4"/>
  <c r="J804" i="4"/>
  <c r="I804" i="4"/>
  <c r="G804" i="4"/>
  <c r="F804" i="4"/>
  <c r="E804" i="4"/>
  <c r="BA803" i="4"/>
  <c r="AU803" i="4"/>
  <c r="AT803" i="4"/>
  <c r="AR803" i="4"/>
  <c r="AQ803" i="4"/>
  <c r="AP803" i="4"/>
  <c r="AL803" i="4"/>
  <c r="AK803" i="4"/>
  <c r="AJ803" i="4"/>
  <c r="AG803" i="4"/>
  <c r="AF803" i="4"/>
  <c r="AE803" i="4"/>
  <c r="AD803" i="4"/>
  <c r="AC803" i="4"/>
  <c r="AB803" i="4"/>
  <c r="Z803" i="4"/>
  <c r="Y803" i="4"/>
  <c r="W803" i="4"/>
  <c r="X803" i="4" s="1"/>
  <c r="V803" i="4"/>
  <c r="T803" i="4"/>
  <c r="U803" i="4" s="1"/>
  <c r="S803" i="4"/>
  <c r="R803" i="4"/>
  <c r="Q803" i="4"/>
  <c r="O803" i="4"/>
  <c r="N803" i="4"/>
  <c r="M803" i="4"/>
  <c r="L803" i="4"/>
  <c r="K803" i="4"/>
  <c r="J803" i="4"/>
  <c r="I803" i="4"/>
  <c r="G803" i="4"/>
  <c r="F803" i="4"/>
  <c r="E803" i="4"/>
  <c r="BA802" i="4"/>
  <c r="AU802" i="4"/>
  <c r="AT802" i="4"/>
  <c r="AR802" i="4"/>
  <c r="AQ802" i="4"/>
  <c r="AP802" i="4"/>
  <c r="AL802" i="4"/>
  <c r="AK802" i="4"/>
  <c r="AJ802" i="4"/>
  <c r="AG802" i="4"/>
  <c r="AF802" i="4"/>
  <c r="AE802" i="4"/>
  <c r="AD802" i="4"/>
  <c r="AC802" i="4"/>
  <c r="AB802" i="4"/>
  <c r="Z802" i="4"/>
  <c r="Y802" i="4"/>
  <c r="W802" i="4"/>
  <c r="X802" i="4" s="1"/>
  <c r="V802" i="4"/>
  <c r="T802" i="4"/>
  <c r="U802" i="4" s="1"/>
  <c r="S802" i="4"/>
  <c r="R802" i="4"/>
  <c r="Q802" i="4"/>
  <c r="O802" i="4"/>
  <c r="N802" i="4"/>
  <c r="M802" i="4"/>
  <c r="L802" i="4"/>
  <c r="K802" i="4"/>
  <c r="J802" i="4"/>
  <c r="I802" i="4"/>
  <c r="G802" i="4"/>
  <c r="F802" i="4"/>
  <c r="E802" i="4"/>
  <c r="BA801" i="4"/>
  <c r="AU801" i="4"/>
  <c r="AT801" i="4"/>
  <c r="AR801" i="4"/>
  <c r="AQ801" i="4"/>
  <c r="AP801" i="4"/>
  <c r="AL801" i="4"/>
  <c r="AK801" i="4"/>
  <c r="AJ801" i="4"/>
  <c r="AG801" i="4"/>
  <c r="AF801" i="4"/>
  <c r="AE801" i="4"/>
  <c r="AD801" i="4"/>
  <c r="AC801" i="4"/>
  <c r="AB801" i="4"/>
  <c r="Z801" i="4"/>
  <c r="Y801" i="4"/>
  <c r="W801" i="4"/>
  <c r="X801" i="4" s="1"/>
  <c r="V801" i="4"/>
  <c r="T801" i="4"/>
  <c r="U801" i="4" s="1"/>
  <c r="S801" i="4"/>
  <c r="R801" i="4"/>
  <c r="Q801" i="4"/>
  <c r="O801" i="4"/>
  <c r="N801" i="4"/>
  <c r="M801" i="4"/>
  <c r="L801" i="4"/>
  <c r="K801" i="4"/>
  <c r="J801" i="4"/>
  <c r="I801" i="4"/>
  <c r="G801" i="4"/>
  <c r="F801" i="4"/>
  <c r="E801" i="4"/>
  <c r="BA800" i="4"/>
  <c r="AU800" i="4"/>
  <c r="AT800" i="4"/>
  <c r="AR800" i="4"/>
  <c r="AQ800" i="4"/>
  <c r="AP800" i="4"/>
  <c r="AL800" i="4"/>
  <c r="AK800" i="4"/>
  <c r="AJ800" i="4"/>
  <c r="AG800" i="4"/>
  <c r="AF800" i="4"/>
  <c r="AE800" i="4"/>
  <c r="AD800" i="4"/>
  <c r="AC800" i="4"/>
  <c r="AB800" i="4"/>
  <c r="Z800" i="4"/>
  <c r="Y800" i="4"/>
  <c r="W800" i="4"/>
  <c r="X800" i="4" s="1"/>
  <c r="V800" i="4"/>
  <c r="T800" i="4"/>
  <c r="U800" i="4" s="1"/>
  <c r="S800" i="4"/>
  <c r="R800" i="4"/>
  <c r="Q800" i="4"/>
  <c r="O800" i="4"/>
  <c r="N800" i="4"/>
  <c r="M800" i="4"/>
  <c r="L800" i="4"/>
  <c r="K800" i="4"/>
  <c r="J800" i="4"/>
  <c r="I800" i="4"/>
  <c r="G800" i="4"/>
  <c r="F800" i="4"/>
  <c r="E800" i="4"/>
  <c r="BA799" i="4"/>
  <c r="AU799" i="4"/>
  <c r="AT799" i="4"/>
  <c r="AR799" i="4"/>
  <c r="AQ799" i="4"/>
  <c r="AP799" i="4"/>
  <c r="AL799" i="4"/>
  <c r="AK799" i="4"/>
  <c r="AJ799" i="4"/>
  <c r="AG799" i="4"/>
  <c r="AF799" i="4"/>
  <c r="AE799" i="4"/>
  <c r="AD799" i="4"/>
  <c r="AC799" i="4"/>
  <c r="AB799" i="4"/>
  <c r="Z799" i="4"/>
  <c r="Y799" i="4"/>
  <c r="W799" i="4"/>
  <c r="X799" i="4" s="1"/>
  <c r="V799" i="4"/>
  <c r="T799" i="4"/>
  <c r="U799" i="4" s="1"/>
  <c r="S799" i="4"/>
  <c r="R799" i="4"/>
  <c r="Q799" i="4"/>
  <c r="O799" i="4"/>
  <c r="N799" i="4"/>
  <c r="M799" i="4"/>
  <c r="L799" i="4"/>
  <c r="K799" i="4"/>
  <c r="J799" i="4"/>
  <c r="I799" i="4"/>
  <c r="G799" i="4"/>
  <c r="F799" i="4"/>
  <c r="E799" i="4"/>
  <c r="BA798" i="4"/>
  <c r="AU798" i="4"/>
  <c r="AT798" i="4"/>
  <c r="AR798" i="4"/>
  <c r="AQ798" i="4"/>
  <c r="AP798" i="4"/>
  <c r="AL798" i="4"/>
  <c r="AK798" i="4"/>
  <c r="AJ798" i="4"/>
  <c r="AG798" i="4"/>
  <c r="AF798" i="4"/>
  <c r="AE798" i="4"/>
  <c r="AD798" i="4"/>
  <c r="AC798" i="4"/>
  <c r="AB798" i="4"/>
  <c r="Z798" i="4"/>
  <c r="Y798" i="4"/>
  <c r="W798" i="4"/>
  <c r="X798" i="4" s="1"/>
  <c r="V798" i="4"/>
  <c r="T798" i="4"/>
  <c r="U798" i="4" s="1"/>
  <c r="S798" i="4"/>
  <c r="R798" i="4"/>
  <c r="Q798" i="4"/>
  <c r="O798" i="4"/>
  <c r="N798" i="4"/>
  <c r="M798" i="4"/>
  <c r="L798" i="4"/>
  <c r="K798" i="4"/>
  <c r="J798" i="4"/>
  <c r="I798" i="4"/>
  <c r="G798" i="4"/>
  <c r="F798" i="4"/>
  <c r="E798" i="4"/>
  <c r="BA797" i="4"/>
  <c r="AU797" i="4"/>
  <c r="AT797" i="4"/>
  <c r="AR797" i="4"/>
  <c r="AQ797" i="4"/>
  <c r="AP797" i="4"/>
  <c r="AL797" i="4"/>
  <c r="AK797" i="4"/>
  <c r="AJ797" i="4"/>
  <c r="AG797" i="4"/>
  <c r="AF797" i="4"/>
  <c r="AE797" i="4"/>
  <c r="AD797" i="4"/>
  <c r="AC797" i="4"/>
  <c r="AB797" i="4"/>
  <c r="Z797" i="4"/>
  <c r="Y797" i="4"/>
  <c r="W797" i="4"/>
  <c r="X797" i="4" s="1"/>
  <c r="V797" i="4"/>
  <c r="T797" i="4"/>
  <c r="U797" i="4" s="1"/>
  <c r="S797" i="4"/>
  <c r="R797" i="4"/>
  <c r="Q797" i="4"/>
  <c r="O797" i="4"/>
  <c r="N797" i="4"/>
  <c r="M797" i="4"/>
  <c r="L797" i="4"/>
  <c r="K797" i="4"/>
  <c r="J797" i="4"/>
  <c r="I797" i="4"/>
  <c r="G797" i="4"/>
  <c r="F797" i="4"/>
  <c r="E797" i="4"/>
  <c r="BA796" i="4"/>
  <c r="AU796" i="4"/>
  <c r="AT796" i="4"/>
  <c r="AR796" i="4"/>
  <c r="AQ796" i="4"/>
  <c r="AP796" i="4"/>
  <c r="AL796" i="4"/>
  <c r="AK796" i="4"/>
  <c r="AJ796" i="4"/>
  <c r="AG796" i="4"/>
  <c r="AF796" i="4"/>
  <c r="AE796" i="4"/>
  <c r="AD796" i="4"/>
  <c r="AC796" i="4"/>
  <c r="AB796" i="4"/>
  <c r="Z796" i="4"/>
  <c r="Y796" i="4"/>
  <c r="W796" i="4"/>
  <c r="X796" i="4" s="1"/>
  <c r="V796" i="4"/>
  <c r="T796" i="4"/>
  <c r="U796" i="4" s="1"/>
  <c r="S796" i="4"/>
  <c r="R796" i="4"/>
  <c r="Q796" i="4"/>
  <c r="O796" i="4"/>
  <c r="N796" i="4"/>
  <c r="M796" i="4"/>
  <c r="L796" i="4"/>
  <c r="K796" i="4"/>
  <c r="J796" i="4"/>
  <c r="I796" i="4"/>
  <c r="G796" i="4"/>
  <c r="F796" i="4"/>
  <c r="E796" i="4"/>
  <c r="BA795" i="4"/>
  <c r="AU795" i="4"/>
  <c r="AT795" i="4"/>
  <c r="AR795" i="4"/>
  <c r="AQ795" i="4"/>
  <c r="AP795" i="4"/>
  <c r="AL795" i="4"/>
  <c r="AK795" i="4"/>
  <c r="AJ795" i="4"/>
  <c r="AG795" i="4"/>
  <c r="AF795" i="4"/>
  <c r="AE795" i="4"/>
  <c r="AD795" i="4"/>
  <c r="AC795" i="4"/>
  <c r="AB795" i="4"/>
  <c r="Z795" i="4"/>
  <c r="Y795" i="4"/>
  <c r="W795" i="4"/>
  <c r="X795" i="4" s="1"/>
  <c r="V795" i="4"/>
  <c r="T795" i="4"/>
  <c r="U795" i="4" s="1"/>
  <c r="S795" i="4"/>
  <c r="R795" i="4"/>
  <c r="Q795" i="4"/>
  <c r="O795" i="4"/>
  <c r="N795" i="4"/>
  <c r="M795" i="4"/>
  <c r="L795" i="4"/>
  <c r="K795" i="4"/>
  <c r="J795" i="4"/>
  <c r="I795" i="4"/>
  <c r="G795" i="4"/>
  <c r="F795" i="4"/>
  <c r="E795" i="4"/>
  <c r="BA794" i="4"/>
  <c r="AU794" i="4"/>
  <c r="AT794" i="4"/>
  <c r="AR794" i="4"/>
  <c r="AQ794" i="4"/>
  <c r="AP794" i="4"/>
  <c r="AL794" i="4"/>
  <c r="AK794" i="4"/>
  <c r="AJ794" i="4"/>
  <c r="AG794" i="4"/>
  <c r="AF794" i="4"/>
  <c r="AE794" i="4"/>
  <c r="AD794" i="4"/>
  <c r="AC794" i="4"/>
  <c r="AB794" i="4"/>
  <c r="Z794" i="4"/>
  <c r="Y794" i="4"/>
  <c r="W794" i="4"/>
  <c r="X794" i="4" s="1"/>
  <c r="V794" i="4"/>
  <c r="T794" i="4"/>
  <c r="U794" i="4" s="1"/>
  <c r="S794" i="4"/>
  <c r="R794" i="4"/>
  <c r="Q794" i="4"/>
  <c r="O794" i="4"/>
  <c r="N794" i="4"/>
  <c r="M794" i="4"/>
  <c r="L794" i="4"/>
  <c r="K794" i="4"/>
  <c r="J794" i="4"/>
  <c r="I794" i="4"/>
  <c r="G794" i="4"/>
  <c r="F794" i="4"/>
  <c r="E794" i="4"/>
  <c r="BA793" i="4"/>
  <c r="AU793" i="4"/>
  <c r="AT793" i="4"/>
  <c r="AR793" i="4"/>
  <c r="AQ793" i="4"/>
  <c r="AP793" i="4"/>
  <c r="AL793" i="4"/>
  <c r="AK793" i="4"/>
  <c r="AJ793" i="4"/>
  <c r="AG793" i="4"/>
  <c r="AF793" i="4"/>
  <c r="AE793" i="4"/>
  <c r="AD793" i="4"/>
  <c r="AC793" i="4"/>
  <c r="AB793" i="4"/>
  <c r="Z793" i="4"/>
  <c r="Y793" i="4"/>
  <c r="W793" i="4"/>
  <c r="X793" i="4" s="1"/>
  <c r="V793" i="4"/>
  <c r="T793" i="4"/>
  <c r="U793" i="4" s="1"/>
  <c r="S793" i="4"/>
  <c r="R793" i="4"/>
  <c r="Q793" i="4"/>
  <c r="O793" i="4"/>
  <c r="N793" i="4"/>
  <c r="M793" i="4"/>
  <c r="L793" i="4"/>
  <c r="K793" i="4"/>
  <c r="J793" i="4"/>
  <c r="I793" i="4"/>
  <c r="G793" i="4"/>
  <c r="F793" i="4"/>
  <c r="E793" i="4"/>
  <c r="BA792" i="4"/>
  <c r="AU792" i="4"/>
  <c r="AT792" i="4"/>
  <c r="AR792" i="4"/>
  <c r="AQ792" i="4"/>
  <c r="AP792" i="4"/>
  <c r="AL792" i="4"/>
  <c r="AK792" i="4"/>
  <c r="AJ792" i="4"/>
  <c r="AG792" i="4"/>
  <c r="AF792" i="4"/>
  <c r="AE792" i="4"/>
  <c r="AD792" i="4"/>
  <c r="AC792" i="4"/>
  <c r="AB792" i="4"/>
  <c r="Z792" i="4"/>
  <c r="Y792" i="4"/>
  <c r="W792" i="4"/>
  <c r="X792" i="4" s="1"/>
  <c r="V792" i="4"/>
  <c r="T792" i="4"/>
  <c r="U792" i="4" s="1"/>
  <c r="S792" i="4"/>
  <c r="R792" i="4"/>
  <c r="Q792" i="4"/>
  <c r="O792" i="4"/>
  <c r="N792" i="4"/>
  <c r="M792" i="4"/>
  <c r="L792" i="4"/>
  <c r="K792" i="4"/>
  <c r="J792" i="4"/>
  <c r="I792" i="4"/>
  <c r="G792" i="4"/>
  <c r="F792" i="4"/>
  <c r="E792" i="4"/>
  <c r="BA791" i="4"/>
  <c r="AU791" i="4"/>
  <c r="AT791" i="4"/>
  <c r="AR791" i="4"/>
  <c r="AQ791" i="4"/>
  <c r="AP791" i="4"/>
  <c r="AL791" i="4"/>
  <c r="AK791" i="4"/>
  <c r="AJ791" i="4"/>
  <c r="AG791" i="4"/>
  <c r="AF791" i="4"/>
  <c r="AE791" i="4"/>
  <c r="AD791" i="4"/>
  <c r="AC791" i="4"/>
  <c r="AB791" i="4"/>
  <c r="Z791" i="4"/>
  <c r="Y791" i="4"/>
  <c r="W791" i="4"/>
  <c r="X791" i="4" s="1"/>
  <c r="V791" i="4"/>
  <c r="T791" i="4"/>
  <c r="U791" i="4" s="1"/>
  <c r="S791" i="4"/>
  <c r="R791" i="4"/>
  <c r="Q791" i="4"/>
  <c r="O791" i="4"/>
  <c r="N791" i="4"/>
  <c r="M791" i="4"/>
  <c r="L791" i="4"/>
  <c r="K791" i="4"/>
  <c r="J791" i="4"/>
  <c r="I791" i="4"/>
  <c r="G791" i="4"/>
  <c r="F791" i="4"/>
  <c r="E791" i="4"/>
  <c r="BA790" i="4"/>
  <c r="AU790" i="4"/>
  <c r="AT790" i="4"/>
  <c r="AR790" i="4"/>
  <c r="AQ790" i="4"/>
  <c r="AP790" i="4"/>
  <c r="AL790" i="4"/>
  <c r="AK790" i="4"/>
  <c r="AJ790" i="4"/>
  <c r="AG790" i="4"/>
  <c r="AF790" i="4"/>
  <c r="AE790" i="4"/>
  <c r="AD790" i="4"/>
  <c r="AC790" i="4"/>
  <c r="AB790" i="4"/>
  <c r="Z790" i="4"/>
  <c r="Y790" i="4"/>
  <c r="W790" i="4"/>
  <c r="X790" i="4" s="1"/>
  <c r="V790" i="4"/>
  <c r="T790" i="4"/>
  <c r="U790" i="4" s="1"/>
  <c r="S790" i="4"/>
  <c r="R790" i="4"/>
  <c r="Q790" i="4"/>
  <c r="O790" i="4"/>
  <c r="N790" i="4"/>
  <c r="M790" i="4"/>
  <c r="L790" i="4"/>
  <c r="K790" i="4"/>
  <c r="J790" i="4"/>
  <c r="I790" i="4"/>
  <c r="G790" i="4"/>
  <c r="F790" i="4"/>
  <c r="E790" i="4"/>
  <c r="BA789" i="4"/>
  <c r="AU789" i="4"/>
  <c r="AT789" i="4"/>
  <c r="AR789" i="4"/>
  <c r="AQ789" i="4"/>
  <c r="AP789" i="4"/>
  <c r="AL789" i="4"/>
  <c r="AK789" i="4"/>
  <c r="AJ789" i="4"/>
  <c r="AG789" i="4"/>
  <c r="AF789" i="4"/>
  <c r="AE789" i="4"/>
  <c r="AD789" i="4"/>
  <c r="AC789" i="4"/>
  <c r="AB789" i="4"/>
  <c r="Z789" i="4"/>
  <c r="Y789" i="4"/>
  <c r="W789" i="4"/>
  <c r="X789" i="4" s="1"/>
  <c r="V789" i="4"/>
  <c r="T789" i="4"/>
  <c r="U789" i="4" s="1"/>
  <c r="S789" i="4"/>
  <c r="R789" i="4"/>
  <c r="Q789" i="4"/>
  <c r="O789" i="4"/>
  <c r="N789" i="4"/>
  <c r="M789" i="4"/>
  <c r="L789" i="4"/>
  <c r="K789" i="4"/>
  <c r="J789" i="4"/>
  <c r="I789" i="4"/>
  <c r="G789" i="4"/>
  <c r="F789" i="4"/>
  <c r="E789" i="4"/>
  <c r="BA788" i="4"/>
  <c r="AU788" i="4"/>
  <c r="AT788" i="4"/>
  <c r="AR788" i="4"/>
  <c r="AQ788" i="4"/>
  <c r="AP788" i="4"/>
  <c r="AL788" i="4"/>
  <c r="AK788" i="4"/>
  <c r="AJ788" i="4"/>
  <c r="AG788" i="4"/>
  <c r="AF788" i="4"/>
  <c r="AE788" i="4"/>
  <c r="AD788" i="4"/>
  <c r="AC788" i="4"/>
  <c r="AB788" i="4"/>
  <c r="Z788" i="4"/>
  <c r="Y788" i="4"/>
  <c r="W788" i="4"/>
  <c r="X788" i="4" s="1"/>
  <c r="V788" i="4"/>
  <c r="T788" i="4"/>
  <c r="U788" i="4" s="1"/>
  <c r="S788" i="4"/>
  <c r="R788" i="4"/>
  <c r="Q788" i="4"/>
  <c r="O788" i="4"/>
  <c r="N788" i="4"/>
  <c r="M788" i="4"/>
  <c r="L788" i="4"/>
  <c r="K788" i="4"/>
  <c r="J788" i="4"/>
  <c r="I788" i="4"/>
  <c r="G788" i="4"/>
  <c r="F788" i="4"/>
  <c r="E788" i="4"/>
  <c r="BA787" i="4"/>
  <c r="AU787" i="4"/>
  <c r="AT787" i="4"/>
  <c r="AR787" i="4"/>
  <c r="AQ787" i="4"/>
  <c r="AP787" i="4"/>
  <c r="AL787" i="4"/>
  <c r="AK787" i="4"/>
  <c r="AJ787" i="4"/>
  <c r="AG787" i="4"/>
  <c r="AF787" i="4"/>
  <c r="AE787" i="4"/>
  <c r="AD787" i="4"/>
  <c r="AC787" i="4"/>
  <c r="AB787" i="4"/>
  <c r="Z787" i="4"/>
  <c r="Y787" i="4"/>
  <c r="W787" i="4"/>
  <c r="X787" i="4" s="1"/>
  <c r="V787" i="4"/>
  <c r="T787" i="4"/>
  <c r="U787" i="4" s="1"/>
  <c r="S787" i="4"/>
  <c r="R787" i="4"/>
  <c r="Q787" i="4"/>
  <c r="O787" i="4"/>
  <c r="N787" i="4"/>
  <c r="M787" i="4"/>
  <c r="L787" i="4"/>
  <c r="K787" i="4"/>
  <c r="J787" i="4"/>
  <c r="I787" i="4"/>
  <c r="G787" i="4"/>
  <c r="F787" i="4"/>
  <c r="E787" i="4"/>
  <c r="BA786" i="4"/>
  <c r="AU786" i="4"/>
  <c r="AT786" i="4"/>
  <c r="AR786" i="4"/>
  <c r="AQ786" i="4"/>
  <c r="AP786" i="4"/>
  <c r="AL786" i="4"/>
  <c r="AK786" i="4"/>
  <c r="AJ786" i="4"/>
  <c r="AG786" i="4"/>
  <c r="AF786" i="4"/>
  <c r="AE786" i="4"/>
  <c r="AD786" i="4"/>
  <c r="AC786" i="4"/>
  <c r="AB786" i="4"/>
  <c r="Z786" i="4"/>
  <c r="Y786" i="4"/>
  <c r="W786" i="4"/>
  <c r="X786" i="4" s="1"/>
  <c r="V786" i="4"/>
  <c r="T786" i="4"/>
  <c r="U786" i="4" s="1"/>
  <c r="S786" i="4"/>
  <c r="R786" i="4"/>
  <c r="Q786" i="4"/>
  <c r="O786" i="4"/>
  <c r="N786" i="4"/>
  <c r="M786" i="4"/>
  <c r="L786" i="4"/>
  <c r="K786" i="4"/>
  <c r="J786" i="4"/>
  <c r="I786" i="4"/>
  <c r="G786" i="4"/>
  <c r="F786" i="4"/>
  <c r="E786" i="4"/>
  <c r="BA785" i="4"/>
  <c r="AU785" i="4"/>
  <c r="AT785" i="4"/>
  <c r="AR785" i="4"/>
  <c r="AQ785" i="4"/>
  <c r="AP785" i="4"/>
  <c r="AL785" i="4"/>
  <c r="AK785" i="4"/>
  <c r="AJ785" i="4"/>
  <c r="AG785" i="4"/>
  <c r="AF785" i="4"/>
  <c r="AE785" i="4"/>
  <c r="AD785" i="4"/>
  <c r="AC785" i="4"/>
  <c r="AB785" i="4"/>
  <c r="Z785" i="4"/>
  <c r="Y785" i="4"/>
  <c r="W785" i="4"/>
  <c r="X785" i="4" s="1"/>
  <c r="V785" i="4"/>
  <c r="T785" i="4"/>
  <c r="U785" i="4" s="1"/>
  <c r="S785" i="4"/>
  <c r="R785" i="4"/>
  <c r="Q785" i="4"/>
  <c r="O785" i="4"/>
  <c r="N785" i="4"/>
  <c r="M785" i="4"/>
  <c r="L785" i="4"/>
  <c r="K785" i="4"/>
  <c r="J785" i="4"/>
  <c r="I785" i="4"/>
  <c r="G785" i="4"/>
  <c r="F785" i="4"/>
  <c r="E785" i="4"/>
  <c r="BA784" i="4"/>
  <c r="AU784" i="4"/>
  <c r="AT784" i="4"/>
  <c r="AR784" i="4"/>
  <c r="AQ784" i="4"/>
  <c r="AP784" i="4"/>
  <c r="AL784" i="4"/>
  <c r="AK784" i="4"/>
  <c r="AJ784" i="4"/>
  <c r="AG784" i="4"/>
  <c r="AF784" i="4"/>
  <c r="AE784" i="4"/>
  <c r="AD784" i="4"/>
  <c r="AC784" i="4"/>
  <c r="AB784" i="4"/>
  <c r="Z784" i="4"/>
  <c r="Y784" i="4"/>
  <c r="W784" i="4"/>
  <c r="X784" i="4" s="1"/>
  <c r="V784" i="4"/>
  <c r="T784" i="4"/>
  <c r="U784" i="4" s="1"/>
  <c r="S784" i="4"/>
  <c r="R784" i="4"/>
  <c r="Q784" i="4"/>
  <c r="O784" i="4"/>
  <c r="N784" i="4"/>
  <c r="M784" i="4"/>
  <c r="L784" i="4"/>
  <c r="K784" i="4"/>
  <c r="J784" i="4"/>
  <c r="I784" i="4"/>
  <c r="G784" i="4"/>
  <c r="F784" i="4"/>
  <c r="E784" i="4"/>
  <c r="BA783" i="4"/>
  <c r="AU783" i="4"/>
  <c r="AT783" i="4"/>
  <c r="AR783" i="4"/>
  <c r="AQ783" i="4"/>
  <c r="AP783" i="4"/>
  <c r="AL783" i="4"/>
  <c r="AK783" i="4"/>
  <c r="AJ783" i="4"/>
  <c r="AG783" i="4"/>
  <c r="AF783" i="4"/>
  <c r="AE783" i="4"/>
  <c r="AD783" i="4"/>
  <c r="AC783" i="4"/>
  <c r="AB783" i="4"/>
  <c r="Z783" i="4"/>
  <c r="Y783" i="4"/>
  <c r="W783" i="4"/>
  <c r="X783" i="4" s="1"/>
  <c r="V783" i="4"/>
  <c r="T783" i="4"/>
  <c r="U783" i="4" s="1"/>
  <c r="S783" i="4"/>
  <c r="R783" i="4"/>
  <c r="Q783" i="4"/>
  <c r="O783" i="4"/>
  <c r="N783" i="4"/>
  <c r="M783" i="4"/>
  <c r="L783" i="4"/>
  <c r="K783" i="4"/>
  <c r="J783" i="4"/>
  <c r="I783" i="4"/>
  <c r="G783" i="4"/>
  <c r="F783" i="4"/>
  <c r="E783" i="4"/>
  <c r="BA782" i="4"/>
  <c r="AU782" i="4"/>
  <c r="AT782" i="4"/>
  <c r="AR782" i="4"/>
  <c r="AQ782" i="4"/>
  <c r="AP782" i="4"/>
  <c r="AL782" i="4"/>
  <c r="AK782" i="4"/>
  <c r="AJ782" i="4"/>
  <c r="AG782" i="4"/>
  <c r="AF782" i="4"/>
  <c r="AE782" i="4"/>
  <c r="AD782" i="4"/>
  <c r="AC782" i="4"/>
  <c r="AB782" i="4"/>
  <c r="Z782" i="4"/>
  <c r="Y782" i="4"/>
  <c r="W782" i="4"/>
  <c r="X782" i="4" s="1"/>
  <c r="V782" i="4"/>
  <c r="T782" i="4"/>
  <c r="U782" i="4" s="1"/>
  <c r="S782" i="4"/>
  <c r="R782" i="4"/>
  <c r="Q782" i="4"/>
  <c r="O782" i="4"/>
  <c r="N782" i="4"/>
  <c r="M782" i="4"/>
  <c r="L782" i="4"/>
  <c r="K782" i="4"/>
  <c r="J782" i="4"/>
  <c r="I782" i="4"/>
  <c r="G782" i="4"/>
  <c r="F782" i="4"/>
  <c r="E782" i="4"/>
  <c r="BA781" i="4"/>
  <c r="AU781" i="4"/>
  <c r="AT781" i="4"/>
  <c r="AR781" i="4"/>
  <c r="AQ781" i="4"/>
  <c r="AP781" i="4"/>
  <c r="AL781" i="4"/>
  <c r="AK781" i="4"/>
  <c r="AJ781" i="4"/>
  <c r="AG781" i="4"/>
  <c r="AF781" i="4"/>
  <c r="AE781" i="4"/>
  <c r="AD781" i="4"/>
  <c r="AC781" i="4"/>
  <c r="AB781" i="4"/>
  <c r="Z781" i="4"/>
  <c r="Y781" i="4"/>
  <c r="W781" i="4"/>
  <c r="X781" i="4" s="1"/>
  <c r="V781" i="4"/>
  <c r="T781" i="4"/>
  <c r="U781" i="4" s="1"/>
  <c r="S781" i="4"/>
  <c r="R781" i="4"/>
  <c r="Q781" i="4"/>
  <c r="O781" i="4"/>
  <c r="N781" i="4"/>
  <c r="M781" i="4"/>
  <c r="L781" i="4"/>
  <c r="K781" i="4"/>
  <c r="J781" i="4"/>
  <c r="I781" i="4"/>
  <c r="G781" i="4"/>
  <c r="F781" i="4"/>
  <c r="E781" i="4"/>
  <c r="BA780" i="4"/>
  <c r="AU780" i="4"/>
  <c r="AT780" i="4"/>
  <c r="AR780" i="4"/>
  <c r="AQ780" i="4"/>
  <c r="AP780" i="4"/>
  <c r="AL780" i="4"/>
  <c r="AK780" i="4"/>
  <c r="AJ780" i="4"/>
  <c r="AG780" i="4"/>
  <c r="AF780" i="4"/>
  <c r="AE780" i="4"/>
  <c r="AD780" i="4"/>
  <c r="AC780" i="4"/>
  <c r="AB780" i="4"/>
  <c r="Z780" i="4"/>
  <c r="Y780" i="4"/>
  <c r="W780" i="4"/>
  <c r="X780" i="4" s="1"/>
  <c r="V780" i="4"/>
  <c r="T780" i="4"/>
  <c r="U780" i="4" s="1"/>
  <c r="S780" i="4"/>
  <c r="R780" i="4"/>
  <c r="Q780" i="4"/>
  <c r="O780" i="4"/>
  <c r="N780" i="4"/>
  <c r="M780" i="4"/>
  <c r="L780" i="4"/>
  <c r="K780" i="4"/>
  <c r="J780" i="4"/>
  <c r="I780" i="4"/>
  <c r="G780" i="4"/>
  <c r="F780" i="4"/>
  <c r="E780" i="4"/>
  <c r="BA779" i="4"/>
  <c r="AU779" i="4"/>
  <c r="AT779" i="4"/>
  <c r="AR779" i="4"/>
  <c r="AQ779" i="4"/>
  <c r="AP779" i="4"/>
  <c r="AL779" i="4"/>
  <c r="AK779" i="4"/>
  <c r="AJ779" i="4"/>
  <c r="AG779" i="4"/>
  <c r="AF779" i="4"/>
  <c r="AE779" i="4"/>
  <c r="AD779" i="4"/>
  <c r="AC779" i="4"/>
  <c r="AB779" i="4"/>
  <c r="Z779" i="4"/>
  <c r="Y779" i="4"/>
  <c r="W779" i="4"/>
  <c r="X779" i="4" s="1"/>
  <c r="V779" i="4"/>
  <c r="T779" i="4"/>
  <c r="U779" i="4" s="1"/>
  <c r="S779" i="4"/>
  <c r="R779" i="4"/>
  <c r="Q779" i="4"/>
  <c r="O779" i="4"/>
  <c r="N779" i="4"/>
  <c r="M779" i="4"/>
  <c r="L779" i="4"/>
  <c r="K779" i="4"/>
  <c r="J779" i="4"/>
  <c r="I779" i="4"/>
  <c r="G779" i="4"/>
  <c r="F779" i="4"/>
  <c r="E779" i="4"/>
  <c r="BA778" i="4"/>
  <c r="AU778" i="4"/>
  <c r="AT778" i="4"/>
  <c r="AR778" i="4"/>
  <c r="AQ778" i="4"/>
  <c r="AP778" i="4"/>
  <c r="AL778" i="4"/>
  <c r="AK778" i="4"/>
  <c r="AJ778" i="4"/>
  <c r="AG778" i="4"/>
  <c r="AF778" i="4"/>
  <c r="AE778" i="4"/>
  <c r="AD778" i="4"/>
  <c r="AC778" i="4"/>
  <c r="AB778" i="4"/>
  <c r="Z778" i="4"/>
  <c r="Y778" i="4"/>
  <c r="W778" i="4"/>
  <c r="X778" i="4" s="1"/>
  <c r="V778" i="4"/>
  <c r="T778" i="4"/>
  <c r="U778" i="4" s="1"/>
  <c r="S778" i="4"/>
  <c r="R778" i="4"/>
  <c r="Q778" i="4"/>
  <c r="O778" i="4"/>
  <c r="N778" i="4"/>
  <c r="M778" i="4"/>
  <c r="L778" i="4"/>
  <c r="K778" i="4"/>
  <c r="J778" i="4"/>
  <c r="I778" i="4"/>
  <c r="G778" i="4"/>
  <c r="F778" i="4"/>
  <c r="E778" i="4"/>
  <c r="BA777" i="4"/>
  <c r="AU777" i="4"/>
  <c r="AT777" i="4"/>
  <c r="AR777" i="4"/>
  <c r="AQ777" i="4"/>
  <c r="AP777" i="4"/>
  <c r="AL777" i="4"/>
  <c r="AK777" i="4"/>
  <c r="AJ777" i="4"/>
  <c r="AG777" i="4"/>
  <c r="AF777" i="4"/>
  <c r="AE777" i="4"/>
  <c r="AD777" i="4"/>
  <c r="AC777" i="4"/>
  <c r="AB777" i="4"/>
  <c r="Z777" i="4"/>
  <c r="Y777" i="4"/>
  <c r="W777" i="4"/>
  <c r="X777" i="4" s="1"/>
  <c r="V777" i="4"/>
  <c r="T777" i="4"/>
  <c r="U777" i="4" s="1"/>
  <c r="S777" i="4"/>
  <c r="R777" i="4"/>
  <c r="Q777" i="4"/>
  <c r="O777" i="4"/>
  <c r="N777" i="4"/>
  <c r="M777" i="4"/>
  <c r="L777" i="4"/>
  <c r="K777" i="4"/>
  <c r="J777" i="4"/>
  <c r="I777" i="4"/>
  <c r="G777" i="4"/>
  <c r="F777" i="4"/>
  <c r="E777" i="4"/>
  <c r="BA776" i="4"/>
  <c r="AU776" i="4"/>
  <c r="AT776" i="4"/>
  <c r="AR776" i="4"/>
  <c r="AQ776" i="4"/>
  <c r="AP776" i="4"/>
  <c r="AL776" i="4"/>
  <c r="AK776" i="4"/>
  <c r="AJ776" i="4"/>
  <c r="AG776" i="4"/>
  <c r="AF776" i="4"/>
  <c r="AE776" i="4"/>
  <c r="AD776" i="4"/>
  <c r="AC776" i="4"/>
  <c r="AB776" i="4"/>
  <c r="Z776" i="4"/>
  <c r="Y776" i="4"/>
  <c r="W776" i="4"/>
  <c r="X776" i="4" s="1"/>
  <c r="V776" i="4"/>
  <c r="T776" i="4"/>
  <c r="U776" i="4" s="1"/>
  <c r="S776" i="4"/>
  <c r="R776" i="4"/>
  <c r="Q776" i="4"/>
  <c r="O776" i="4"/>
  <c r="N776" i="4"/>
  <c r="M776" i="4"/>
  <c r="L776" i="4"/>
  <c r="K776" i="4"/>
  <c r="J776" i="4"/>
  <c r="I776" i="4"/>
  <c r="G776" i="4"/>
  <c r="F776" i="4"/>
  <c r="E776" i="4"/>
  <c r="BA775" i="4"/>
  <c r="AU775" i="4"/>
  <c r="AT775" i="4"/>
  <c r="AR775" i="4"/>
  <c r="AQ775" i="4"/>
  <c r="AP775" i="4"/>
  <c r="AL775" i="4"/>
  <c r="AK775" i="4"/>
  <c r="AJ775" i="4"/>
  <c r="AG775" i="4"/>
  <c r="AF775" i="4"/>
  <c r="AE775" i="4"/>
  <c r="AD775" i="4"/>
  <c r="AC775" i="4"/>
  <c r="AB775" i="4"/>
  <c r="Z775" i="4"/>
  <c r="Y775" i="4"/>
  <c r="W775" i="4"/>
  <c r="X775" i="4" s="1"/>
  <c r="V775" i="4"/>
  <c r="T775" i="4"/>
  <c r="U775" i="4" s="1"/>
  <c r="S775" i="4"/>
  <c r="R775" i="4"/>
  <c r="Q775" i="4"/>
  <c r="O775" i="4"/>
  <c r="N775" i="4"/>
  <c r="M775" i="4"/>
  <c r="L775" i="4"/>
  <c r="K775" i="4"/>
  <c r="J775" i="4"/>
  <c r="I775" i="4"/>
  <c r="G775" i="4"/>
  <c r="F775" i="4"/>
  <c r="E775" i="4"/>
  <c r="BA774" i="4"/>
  <c r="AU774" i="4"/>
  <c r="AT774" i="4"/>
  <c r="AR774" i="4"/>
  <c r="AQ774" i="4"/>
  <c r="AP774" i="4"/>
  <c r="AL774" i="4"/>
  <c r="AK774" i="4"/>
  <c r="AJ774" i="4"/>
  <c r="AG774" i="4"/>
  <c r="AF774" i="4"/>
  <c r="AE774" i="4"/>
  <c r="AD774" i="4"/>
  <c r="AC774" i="4"/>
  <c r="AB774" i="4"/>
  <c r="Z774" i="4"/>
  <c r="Y774" i="4"/>
  <c r="W774" i="4"/>
  <c r="X774" i="4" s="1"/>
  <c r="V774" i="4"/>
  <c r="T774" i="4"/>
  <c r="U774" i="4" s="1"/>
  <c r="S774" i="4"/>
  <c r="R774" i="4"/>
  <c r="Q774" i="4"/>
  <c r="O774" i="4"/>
  <c r="N774" i="4"/>
  <c r="M774" i="4"/>
  <c r="L774" i="4"/>
  <c r="K774" i="4"/>
  <c r="J774" i="4"/>
  <c r="I774" i="4"/>
  <c r="G774" i="4"/>
  <c r="F774" i="4"/>
  <c r="E774" i="4"/>
  <c r="BA773" i="4"/>
  <c r="AU773" i="4"/>
  <c r="AT773" i="4"/>
  <c r="AR773" i="4"/>
  <c r="AQ773" i="4"/>
  <c r="AP773" i="4"/>
  <c r="AL773" i="4"/>
  <c r="AK773" i="4"/>
  <c r="AJ773" i="4"/>
  <c r="AG773" i="4"/>
  <c r="AF773" i="4"/>
  <c r="AE773" i="4"/>
  <c r="AD773" i="4"/>
  <c r="AC773" i="4"/>
  <c r="AB773" i="4"/>
  <c r="Z773" i="4"/>
  <c r="Y773" i="4"/>
  <c r="W773" i="4"/>
  <c r="X773" i="4" s="1"/>
  <c r="V773" i="4"/>
  <c r="T773" i="4"/>
  <c r="U773" i="4" s="1"/>
  <c r="S773" i="4"/>
  <c r="R773" i="4"/>
  <c r="Q773" i="4"/>
  <c r="O773" i="4"/>
  <c r="N773" i="4"/>
  <c r="M773" i="4"/>
  <c r="L773" i="4"/>
  <c r="K773" i="4"/>
  <c r="J773" i="4"/>
  <c r="I773" i="4"/>
  <c r="G773" i="4"/>
  <c r="F773" i="4"/>
  <c r="E773" i="4"/>
  <c r="BA772" i="4"/>
  <c r="AU772" i="4"/>
  <c r="AT772" i="4"/>
  <c r="AR772" i="4"/>
  <c r="AQ772" i="4"/>
  <c r="AP772" i="4"/>
  <c r="AL772" i="4"/>
  <c r="AK772" i="4"/>
  <c r="AJ772" i="4"/>
  <c r="AG772" i="4"/>
  <c r="AF772" i="4"/>
  <c r="AE772" i="4"/>
  <c r="AD772" i="4"/>
  <c r="AC772" i="4"/>
  <c r="AB772" i="4"/>
  <c r="Z772" i="4"/>
  <c r="Y772" i="4"/>
  <c r="W772" i="4"/>
  <c r="X772" i="4" s="1"/>
  <c r="V772" i="4"/>
  <c r="T772" i="4"/>
  <c r="U772" i="4" s="1"/>
  <c r="S772" i="4"/>
  <c r="R772" i="4"/>
  <c r="Q772" i="4"/>
  <c r="O772" i="4"/>
  <c r="N772" i="4"/>
  <c r="M772" i="4"/>
  <c r="L772" i="4"/>
  <c r="K772" i="4"/>
  <c r="J772" i="4"/>
  <c r="I772" i="4"/>
  <c r="G772" i="4"/>
  <c r="F772" i="4"/>
  <c r="E772" i="4"/>
  <c r="BA771" i="4"/>
  <c r="AU771" i="4"/>
  <c r="AT771" i="4"/>
  <c r="AR771" i="4"/>
  <c r="AQ771" i="4"/>
  <c r="AP771" i="4"/>
  <c r="AL771" i="4"/>
  <c r="AK771" i="4"/>
  <c r="AJ771" i="4"/>
  <c r="AG771" i="4"/>
  <c r="AF771" i="4"/>
  <c r="AE771" i="4"/>
  <c r="AD771" i="4"/>
  <c r="AC771" i="4"/>
  <c r="AB771" i="4"/>
  <c r="Z771" i="4"/>
  <c r="Y771" i="4"/>
  <c r="W771" i="4"/>
  <c r="X771" i="4" s="1"/>
  <c r="V771" i="4"/>
  <c r="T771" i="4"/>
  <c r="U771" i="4" s="1"/>
  <c r="S771" i="4"/>
  <c r="R771" i="4"/>
  <c r="Q771" i="4"/>
  <c r="O771" i="4"/>
  <c r="N771" i="4"/>
  <c r="M771" i="4"/>
  <c r="L771" i="4"/>
  <c r="K771" i="4"/>
  <c r="J771" i="4"/>
  <c r="I771" i="4"/>
  <c r="G771" i="4"/>
  <c r="F771" i="4"/>
  <c r="E771" i="4"/>
  <c r="BA770" i="4"/>
  <c r="AU770" i="4"/>
  <c r="AT770" i="4"/>
  <c r="AR770" i="4"/>
  <c r="AQ770" i="4"/>
  <c r="AP770" i="4"/>
  <c r="AL770" i="4"/>
  <c r="AK770" i="4"/>
  <c r="AJ770" i="4"/>
  <c r="AG770" i="4"/>
  <c r="AF770" i="4"/>
  <c r="AE770" i="4"/>
  <c r="AD770" i="4"/>
  <c r="AC770" i="4"/>
  <c r="AB770" i="4"/>
  <c r="Z770" i="4"/>
  <c r="Y770" i="4"/>
  <c r="W770" i="4"/>
  <c r="X770" i="4" s="1"/>
  <c r="V770" i="4"/>
  <c r="T770" i="4"/>
  <c r="U770" i="4" s="1"/>
  <c r="S770" i="4"/>
  <c r="R770" i="4"/>
  <c r="Q770" i="4"/>
  <c r="O770" i="4"/>
  <c r="N770" i="4"/>
  <c r="M770" i="4"/>
  <c r="L770" i="4"/>
  <c r="K770" i="4"/>
  <c r="J770" i="4"/>
  <c r="I770" i="4"/>
  <c r="G770" i="4"/>
  <c r="F770" i="4"/>
  <c r="E770" i="4"/>
  <c r="BA769" i="4"/>
  <c r="AU769" i="4"/>
  <c r="AT769" i="4"/>
  <c r="AR769" i="4"/>
  <c r="AQ769" i="4"/>
  <c r="AP769" i="4"/>
  <c r="AL769" i="4"/>
  <c r="AK769" i="4"/>
  <c r="AJ769" i="4"/>
  <c r="AG769" i="4"/>
  <c r="AF769" i="4"/>
  <c r="AE769" i="4"/>
  <c r="AD769" i="4"/>
  <c r="AC769" i="4"/>
  <c r="AB769" i="4"/>
  <c r="Z769" i="4"/>
  <c r="Y769" i="4"/>
  <c r="W769" i="4"/>
  <c r="X769" i="4" s="1"/>
  <c r="V769" i="4"/>
  <c r="T769" i="4"/>
  <c r="U769" i="4" s="1"/>
  <c r="S769" i="4"/>
  <c r="R769" i="4"/>
  <c r="Q769" i="4"/>
  <c r="O769" i="4"/>
  <c r="N769" i="4"/>
  <c r="M769" i="4"/>
  <c r="L769" i="4"/>
  <c r="K769" i="4"/>
  <c r="J769" i="4"/>
  <c r="I769" i="4"/>
  <c r="G769" i="4"/>
  <c r="F769" i="4"/>
  <c r="E769" i="4"/>
  <c r="BA768" i="4"/>
  <c r="AU768" i="4"/>
  <c r="AT768" i="4"/>
  <c r="AR768" i="4"/>
  <c r="AQ768" i="4"/>
  <c r="AP768" i="4"/>
  <c r="AL768" i="4"/>
  <c r="AK768" i="4"/>
  <c r="AJ768" i="4"/>
  <c r="AG768" i="4"/>
  <c r="AF768" i="4"/>
  <c r="AE768" i="4"/>
  <c r="AD768" i="4"/>
  <c r="AC768" i="4"/>
  <c r="AB768" i="4"/>
  <c r="Z768" i="4"/>
  <c r="Y768" i="4"/>
  <c r="W768" i="4"/>
  <c r="X768" i="4" s="1"/>
  <c r="V768" i="4"/>
  <c r="T768" i="4"/>
  <c r="U768" i="4" s="1"/>
  <c r="S768" i="4"/>
  <c r="R768" i="4"/>
  <c r="Q768" i="4"/>
  <c r="O768" i="4"/>
  <c r="N768" i="4"/>
  <c r="M768" i="4"/>
  <c r="L768" i="4"/>
  <c r="K768" i="4"/>
  <c r="J768" i="4"/>
  <c r="I768" i="4"/>
  <c r="G768" i="4"/>
  <c r="F768" i="4"/>
  <c r="E768" i="4"/>
  <c r="BA767" i="4"/>
  <c r="AU767" i="4"/>
  <c r="AT767" i="4"/>
  <c r="AR767" i="4"/>
  <c r="AQ767" i="4"/>
  <c r="AP767" i="4"/>
  <c r="AL767" i="4"/>
  <c r="AK767" i="4"/>
  <c r="AJ767" i="4"/>
  <c r="AG767" i="4"/>
  <c r="AF767" i="4"/>
  <c r="AE767" i="4"/>
  <c r="AD767" i="4"/>
  <c r="AC767" i="4"/>
  <c r="AB767" i="4"/>
  <c r="Z767" i="4"/>
  <c r="Y767" i="4"/>
  <c r="W767" i="4"/>
  <c r="X767" i="4" s="1"/>
  <c r="V767" i="4"/>
  <c r="T767" i="4"/>
  <c r="U767" i="4" s="1"/>
  <c r="S767" i="4"/>
  <c r="R767" i="4"/>
  <c r="Q767" i="4"/>
  <c r="O767" i="4"/>
  <c r="N767" i="4"/>
  <c r="M767" i="4"/>
  <c r="L767" i="4"/>
  <c r="K767" i="4"/>
  <c r="J767" i="4"/>
  <c r="I767" i="4"/>
  <c r="G767" i="4"/>
  <c r="F767" i="4"/>
  <c r="E767" i="4"/>
  <c r="BA766" i="4"/>
  <c r="AU766" i="4"/>
  <c r="AT766" i="4"/>
  <c r="AR766" i="4"/>
  <c r="AQ766" i="4"/>
  <c r="AP766" i="4"/>
  <c r="AL766" i="4"/>
  <c r="AK766" i="4"/>
  <c r="AJ766" i="4"/>
  <c r="AG766" i="4"/>
  <c r="AF766" i="4"/>
  <c r="AE766" i="4"/>
  <c r="AD766" i="4"/>
  <c r="AC766" i="4"/>
  <c r="AB766" i="4"/>
  <c r="Z766" i="4"/>
  <c r="Y766" i="4"/>
  <c r="W766" i="4"/>
  <c r="X766" i="4" s="1"/>
  <c r="V766" i="4"/>
  <c r="T766" i="4"/>
  <c r="U766" i="4" s="1"/>
  <c r="S766" i="4"/>
  <c r="R766" i="4"/>
  <c r="Q766" i="4"/>
  <c r="O766" i="4"/>
  <c r="N766" i="4"/>
  <c r="M766" i="4"/>
  <c r="L766" i="4"/>
  <c r="K766" i="4"/>
  <c r="J766" i="4"/>
  <c r="I766" i="4"/>
  <c r="G766" i="4"/>
  <c r="F766" i="4"/>
  <c r="E766" i="4"/>
  <c r="BA765" i="4"/>
  <c r="AU765" i="4"/>
  <c r="AT765" i="4"/>
  <c r="AR765" i="4"/>
  <c r="AQ765" i="4"/>
  <c r="AP765" i="4"/>
  <c r="AL765" i="4"/>
  <c r="AK765" i="4"/>
  <c r="AJ765" i="4"/>
  <c r="AG765" i="4"/>
  <c r="AF765" i="4"/>
  <c r="AE765" i="4"/>
  <c r="AD765" i="4"/>
  <c r="AC765" i="4"/>
  <c r="AB765" i="4"/>
  <c r="Z765" i="4"/>
  <c r="Y765" i="4"/>
  <c r="W765" i="4"/>
  <c r="X765" i="4" s="1"/>
  <c r="V765" i="4"/>
  <c r="T765" i="4"/>
  <c r="U765" i="4" s="1"/>
  <c r="S765" i="4"/>
  <c r="R765" i="4"/>
  <c r="Q765" i="4"/>
  <c r="O765" i="4"/>
  <c r="N765" i="4"/>
  <c r="M765" i="4"/>
  <c r="L765" i="4"/>
  <c r="K765" i="4"/>
  <c r="J765" i="4"/>
  <c r="I765" i="4"/>
  <c r="G765" i="4"/>
  <c r="F765" i="4"/>
  <c r="E765" i="4"/>
  <c r="BA764" i="4"/>
  <c r="AU764" i="4"/>
  <c r="AT764" i="4"/>
  <c r="AR764" i="4"/>
  <c r="AQ764" i="4"/>
  <c r="AP764" i="4"/>
  <c r="AL764" i="4"/>
  <c r="AK764" i="4"/>
  <c r="AJ764" i="4"/>
  <c r="AG764" i="4"/>
  <c r="AF764" i="4"/>
  <c r="AE764" i="4"/>
  <c r="AD764" i="4"/>
  <c r="AC764" i="4"/>
  <c r="AB764" i="4"/>
  <c r="Z764" i="4"/>
  <c r="Y764" i="4"/>
  <c r="W764" i="4"/>
  <c r="X764" i="4" s="1"/>
  <c r="V764" i="4"/>
  <c r="T764" i="4"/>
  <c r="U764" i="4" s="1"/>
  <c r="S764" i="4"/>
  <c r="R764" i="4"/>
  <c r="Q764" i="4"/>
  <c r="O764" i="4"/>
  <c r="N764" i="4"/>
  <c r="M764" i="4"/>
  <c r="L764" i="4"/>
  <c r="K764" i="4"/>
  <c r="J764" i="4"/>
  <c r="I764" i="4"/>
  <c r="G764" i="4"/>
  <c r="F764" i="4"/>
  <c r="E764" i="4"/>
  <c r="BA763" i="4"/>
  <c r="AU763" i="4"/>
  <c r="AT763" i="4"/>
  <c r="AR763" i="4"/>
  <c r="AQ763" i="4"/>
  <c r="AP763" i="4"/>
  <c r="AL763" i="4"/>
  <c r="AK763" i="4"/>
  <c r="AJ763" i="4"/>
  <c r="AG763" i="4"/>
  <c r="AF763" i="4"/>
  <c r="AE763" i="4"/>
  <c r="AD763" i="4"/>
  <c r="AC763" i="4"/>
  <c r="AB763" i="4"/>
  <c r="Z763" i="4"/>
  <c r="Y763" i="4"/>
  <c r="W763" i="4"/>
  <c r="X763" i="4" s="1"/>
  <c r="V763" i="4"/>
  <c r="T763" i="4"/>
  <c r="U763" i="4" s="1"/>
  <c r="S763" i="4"/>
  <c r="R763" i="4"/>
  <c r="Q763" i="4"/>
  <c r="O763" i="4"/>
  <c r="N763" i="4"/>
  <c r="M763" i="4"/>
  <c r="L763" i="4"/>
  <c r="K763" i="4"/>
  <c r="J763" i="4"/>
  <c r="I763" i="4"/>
  <c r="G763" i="4"/>
  <c r="F763" i="4"/>
  <c r="E763" i="4"/>
  <c r="BA762" i="4"/>
  <c r="AU762" i="4"/>
  <c r="AT762" i="4"/>
  <c r="AR762" i="4"/>
  <c r="AQ762" i="4"/>
  <c r="AP762" i="4"/>
  <c r="AL762" i="4"/>
  <c r="AK762" i="4"/>
  <c r="AJ762" i="4"/>
  <c r="AG762" i="4"/>
  <c r="AF762" i="4"/>
  <c r="AE762" i="4"/>
  <c r="AD762" i="4"/>
  <c r="AC762" i="4"/>
  <c r="AB762" i="4"/>
  <c r="Z762" i="4"/>
  <c r="Y762" i="4"/>
  <c r="W762" i="4"/>
  <c r="X762" i="4" s="1"/>
  <c r="V762" i="4"/>
  <c r="T762" i="4"/>
  <c r="U762" i="4" s="1"/>
  <c r="S762" i="4"/>
  <c r="R762" i="4"/>
  <c r="Q762" i="4"/>
  <c r="O762" i="4"/>
  <c r="N762" i="4"/>
  <c r="M762" i="4"/>
  <c r="L762" i="4"/>
  <c r="K762" i="4"/>
  <c r="J762" i="4"/>
  <c r="I762" i="4"/>
  <c r="G762" i="4"/>
  <c r="F762" i="4"/>
  <c r="E762" i="4"/>
  <c r="BA761" i="4"/>
  <c r="AU761" i="4"/>
  <c r="AT761" i="4"/>
  <c r="AR761" i="4"/>
  <c r="AQ761" i="4"/>
  <c r="AP761" i="4"/>
  <c r="AL761" i="4"/>
  <c r="AK761" i="4"/>
  <c r="AJ761" i="4"/>
  <c r="AG761" i="4"/>
  <c r="AF761" i="4"/>
  <c r="AE761" i="4"/>
  <c r="AD761" i="4"/>
  <c r="AC761" i="4"/>
  <c r="AB761" i="4"/>
  <c r="Z761" i="4"/>
  <c r="Y761" i="4"/>
  <c r="W761" i="4"/>
  <c r="X761" i="4" s="1"/>
  <c r="V761" i="4"/>
  <c r="T761" i="4"/>
  <c r="U761" i="4" s="1"/>
  <c r="S761" i="4"/>
  <c r="R761" i="4"/>
  <c r="Q761" i="4"/>
  <c r="O761" i="4"/>
  <c r="N761" i="4"/>
  <c r="M761" i="4"/>
  <c r="L761" i="4"/>
  <c r="K761" i="4"/>
  <c r="J761" i="4"/>
  <c r="I761" i="4"/>
  <c r="G761" i="4"/>
  <c r="F761" i="4"/>
  <c r="E761" i="4"/>
  <c r="BA760" i="4"/>
  <c r="AU760" i="4"/>
  <c r="AT760" i="4"/>
  <c r="AR760" i="4"/>
  <c r="AQ760" i="4"/>
  <c r="AP760" i="4"/>
  <c r="AL760" i="4"/>
  <c r="AK760" i="4"/>
  <c r="AJ760" i="4"/>
  <c r="AG760" i="4"/>
  <c r="AF760" i="4"/>
  <c r="AE760" i="4"/>
  <c r="AD760" i="4"/>
  <c r="AC760" i="4"/>
  <c r="AB760" i="4"/>
  <c r="Z760" i="4"/>
  <c r="Y760" i="4"/>
  <c r="W760" i="4"/>
  <c r="X760" i="4" s="1"/>
  <c r="V760" i="4"/>
  <c r="T760" i="4"/>
  <c r="U760" i="4" s="1"/>
  <c r="S760" i="4"/>
  <c r="R760" i="4"/>
  <c r="Q760" i="4"/>
  <c r="O760" i="4"/>
  <c r="N760" i="4"/>
  <c r="M760" i="4"/>
  <c r="L760" i="4"/>
  <c r="K760" i="4"/>
  <c r="J760" i="4"/>
  <c r="I760" i="4"/>
  <c r="G760" i="4"/>
  <c r="F760" i="4"/>
  <c r="E760" i="4"/>
  <c r="BA759" i="4"/>
  <c r="AU759" i="4"/>
  <c r="AT759" i="4"/>
  <c r="AR759" i="4"/>
  <c r="AQ759" i="4"/>
  <c r="AP759" i="4"/>
  <c r="AL759" i="4"/>
  <c r="AK759" i="4"/>
  <c r="AJ759" i="4"/>
  <c r="AG759" i="4"/>
  <c r="AF759" i="4"/>
  <c r="AE759" i="4"/>
  <c r="AD759" i="4"/>
  <c r="AC759" i="4"/>
  <c r="AB759" i="4"/>
  <c r="Z759" i="4"/>
  <c r="Y759" i="4"/>
  <c r="W759" i="4"/>
  <c r="X759" i="4" s="1"/>
  <c r="V759" i="4"/>
  <c r="T759" i="4"/>
  <c r="U759" i="4" s="1"/>
  <c r="S759" i="4"/>
  <c r="R759" i="4"/>
  <c r="Q759" i="4"/>
  <c r="O759" i="4"/>
  <c r="N759" i="4"/>
  <c r="M759" i="4"/>
  <c r="L759" i="4"/>
  <c r="K759" i="4"/>
  <c r="J759" i="4"/>
  <c r="I759" i="4"/>
  <c r="G759" i="4"/>
  <c r="F759" i="4"/>
  <c r="E759" i="4"/>
  <c r="BA758" i="4"/>
  <c r="AU758" i="4"/>
  <c r="AT758" i="4"/>
  <c r="AR758" i="4"/>
  <c r="AQ758" i="4"/>
  <c r="AP758" i="4"/>
  <c r="AL758" i="4"/>
  <c r="AK758" i="4"/>
  <c r="AJ758" i="4"/>
  <c r="AG758" i="4"/>
  <c r="AF758" i="4"/>
  <c r="AE758" i="4"/>
  <c r="AD758" i="4"/>
  <c r="AC758" i="4"/>
  <c r="AB758" i="4"/>
  <c r="Z758" i="4"/>
  <c r="Y758" i="4"/>
  <c r="W758" i="4"/>
  <c r="X758" i="4" s="1"/>
  <c r="V758" i="4"/>
  <c r="T758" i="4"/>
  <c r="U758" i="4" s="1"/>
  <c r="S758" i="4"/>
  <c r="R758" i="4"/>
  <c r="Q758" i="4"/>
  <c r="O758" i="4"/>
  <c r="N758" i="4"/>
  <c r="M758" i="4"/>
  <c r="L758" i="4"/>
  <c r="K758" i="4"/>
  <c r="J758" i="4"/>
  <c r="I758" i="4"/>
  <c r="G758" i="4"/>
  <c r="F758" i="4"/>
  <c r="E758" i="4"/>
  <c r="BA757" i="4"/>
  <c r="AU757" i="4"/>
  <c r="AT757" i="4"/>
  <c r="AR757" i="4"/>
  <c r="AQ757" i="4"/>
  <c r="AP757" i="4"/>
  <c r="AL757" i="4"/>
  <c r="AK757" i="4"/>
  <c r="AJ757" i="4"/>
  <c r="AG757" i="4"/>
  <c r="AF757" i="4"/>
  <c r="AE757" i="4"/>
  <c r="AD757" i="4"/>
  <c r="AC757" i="4"/>
  <c r="AB757" i="4"/>
  <c r="Z757" i="4"/>
  <c r="Y757" i="4"/>
  <c r="W757" i="4"/>
  <c r="X757" i="4" s="1"/>
  <c r="V757" i="4"/>
  <c r="T757" i="4"/>
  <c r="U757" i="4" s="1"/>
  <c r="S757" i="4"/>
  <c r="R757" i="4"/>
  <c r="Q757" i="4"/>
  <c r="O757" i="4"/>
  <c r="N757" i="4"/>
  <c r="M757" i="4"/>
  <c r="L757" i="4"/>
  <c r="K757" i="4"/>
  <c r="J757" i="4"/>
  <c r="I757" i="4"/>
  <c r="G757" i="4"/>
  <c r="F757" i="4"/>
  <c r="E757" i="4"/>
  <c r="BA756" i="4"/>
  <c r="AU756" i="4"/>
  <c r="AT756" i="4"/>
  <c r="AR756" i="4"/>
  <c r="AQ756" i="4"/>
  <c r="AP756" i="4"/>
  <c r="AL756" i="4"/>
  <c r="AK756" i="4"/>
  <c r="AJ756" i="4"/>
  <c r="AG756" i="4"/>
  <c r="AF756" i="4"/>
  <c r="AE756" i="4"/>
  <c r="AD756" i="4"/>
  <c r="AC756" i="4"/>
  <c r="AB756" i="4"/>
  <c r="Z756" i="4"/>
  <c r="Y756" i="4"/>
  <c r="W756" i="4"/>
  <c r="X756" i="4" s="1"/>
  <c r="V756" i="4"/>
  <c r="T756" i="4"/>
  <c r="U756" i="4" s="1"/>
  <c r="S756" i="4"/>
  <c r="R756" i="4"/>
  <c r="Q756" i="4"/>
  <c r="O756" i="4"/>
  <c r="N756" i="4"/>
  <c r="M756" i="4"/>
  <c r="L756" i="4"/>
  <c r="K756" i="4"/>
  <c r="J756" i="4"/>
  <c r="I756" i="4"/>
  <c r="G756" i="4"/>
  <c r="F756" i="4"/>
  <c r="E756" i="4"/>
  <c r="BA755" i="4"/>
  <c r="AU755" i="4"/>
  <c r="AT755" i="4"/>
  <c r="AR755" i="4"/>
  <c r="AQ755" i="4"/>
  <c r="AP755" i="4"/>
  <c r="AL755" i="4"/>
  <c r="AK755" i="4"/>
  <c r="AJ755" i="4"/>
  <c r="AG755" i="4"/>
  <c r="AF755" i="4"/>
  <c r="AE755" i="4"/>
  <c r="AD755" i="4"/>
  <c r="AC755" i="4"/>
  <c r="AB755" i="4"/>
  <c r="Z755" i="4"/>
  <c r="Y755" i="4"/>
  <c r="W755" i="4"/>
  <c r="X755" i="4" s="1"/>
  <c r="V755" i="4"/>
  <c r="T755" i="4"/>
  <c r="U755" i="4" s="1"/>
  <c r="S755" i="4"/>
  <c r="R755" i="4"/>
  <c r="Q755" i="4"/>
  <c r="O755" i="4"/>
  <c r="N755" i="4"/>
  <c r="M755" i="4"/>
  <c r="L755" i="4"/>
  <c r="K755" i="4"/>
  <c r="J755" i="4"/>
  <c r="I755" i="4"/>
  <c r="G755" i="4"/>
  <c r="F755" i="4"/>
  <c r="E755" i="4"/>
  <c r="BA754" i="4"/>
  <c r="AU754" i="4"/>
  <c r="AT754" i="4"/>
  <c r="AR754" i="4"/>
  <c r="AQ754" i="4"/>
  <c r="AP754" i="4"/>
  <c r="AL754" i="4"/>
  <c r="AK754" i="4"/>
  <c r="AJ754" i="4"/>
  <c r="AG754" i="4"/>
  <c r="AF754" i="4"/>
  <c r="AE754" i="4"/>
  <c r="AD754" i="4"/>
  <c r="AC754" i="4"/>
  <c r="AB754" i="4"/>
  <c r="Z754" i="4"/>
  <c r="Y754" i="4"/>
  <c r="W754" i="4"/>
  <c r="X754" i="4" s="1"/>
  <c r="V754" i="4"/>
  <c r="T754" i="4"/>
  <c r="U754" i="4" s="1"/>
  <c r="S754" i="4"/>
  <c r="R754" i="4"/>
  <c r="Q754" i="4"/>
  <c r="O754" i="4"/>
  <c r="N754" i="4"/>
  <c r="M754" i="4"/>
  <c r="L754" i="4"/>
  <c r="K754" i="4"/>
  <c r="J754" i="4"/>
  <c r="I754" i="4"/>
  <c r="G754" i="4"/>
  <c r="F754" i="4"/>
  <c r="E754" i="4"/>
  <c r="BA753" i="4"/>
  <c r="AU753" i="4"/>
  <c r="AT753" i="4"/>
  <c r="AR753" i="4"/>
  <c r="AQ753" i="4"/>
  <c r="AP753" i="4"/>
  <c r="AL753" i="4"/>
  <c r="AK753" i="4"/>
  <c r="AJ753" i="4"/>
  <c r="AG753" i="4"/>
  <c r="AF753" i="4"/>
  <c r="AE753" i="4"/>
  <c r="AD753" i="4"/>
  <c r="AC753" i="4"/>
  <c r="AB753" i="4"/>
  <c r="Z753" i="4"/>
  <c r="Y753" i="4"/>
  <c r="W753" i="4"/>
  <c r="X753" i="4" s="1"/>
  <c r="V753" i="4"/>
  <c r="T753" i="4"/>
  <c r="U753" i="4" s="1"/>
  <c r="S753" i="4"/>
  <c r="R753" i="4"/>
  <c r="Q753" i="4"/>
  <c r="O753" i="4"/>
  <c r="N753" i="4"/>
  <c r="M753" i="4"/>
  <c r="L753" i="4"/>
  <c r="K753" i="4"/>
  <c r="J753" i="4"/>
  <c r="I753" i="4"/>
  <c r="G753" i="4"/>
  <c r="F753" i="4"/>
  <c r="E753" i="4"/>
  <c r="BA752" i="4"/>
  <c r="AU752" i="4"/>
  <c r="AT752" i="4"/>
  <c r="AR752" i="4"/>
  <c r="AQ752" i="4"/>
  <c r="AP752" i="4"/>
  <c r="AL752" i="4"/>
  <c r="AK752" i="4"/>
  <c r="AJ752" i="4"/>
  <c r="AG752" i="4"/>
  <c r="AF752" i="4"/>
  <c r="AE752" i="4"/>
  <c r="AD752" i="4"/>
  <c r="AC752" i="4"/>
  <c r="AB752" i="4"/>
  <c r="Z752" i="4"/>
  <c r="Y752" i="4"/>
  <c r="W752" i="4"/>
  <c r="X752" i="4" s="1"/>
  <c r="V752" i="4"/>
  <c r="T752" i="4"/>
  <c r="U752" i="4" s="1"/>
  <c r="S752" i="4"/>
  <c r="R752" i="4"/>
  <c r="Q752" i="4"/>
  <c r="O752" i="4"/>
  <c r="N752" i="4"/>
  <c r="M752" i="4"/>
  <c r="L752" i="4"/>
  <c r="K752" i="4"/>
  <c r="J752" i="4"/>
  <c r="I752" i="4"/>
  <c r="G752" i="4"/>
  <c r="F752" i="4"/>
  <c r="E752" i="4"/>
  <c r="BA751" i="4"/>
  <c r="AU751" i="4"/>
  <c r="AT751" i="4"/>
  <c r="AR751" i="4"/>
  <c r="AQ751" i="4"/>
  <c r="AP751" i="4"/>
  <c r="AL751" i="4"/>
  <c r="AK751" i="4"/>
  <c r="AJ751" i="4"/>
  <c r="AG751" i="4"/>
  <c r="AF751" i="4"/>
  <c r="AE751" i="4"/>
  <c r="AD751" i="4"/>
  <c r="AC751" i="4"/>
  <c r="AB751" i="4"/>
  <c r="Z751" i="4"/>
  <c r="Y751" i="4"/>
  <c r="W751" i="4"/>
  <c r="X751" i="4" s="1"/>
  <c r="V751" i="4"/>
  <c r="T751" i="4"/>
  <c r="U751" i="4" s="1"/>
  <c r="S751" i="4"/>
  <c r="R751" i="4"/>
  <c r="Q751" i="4"/>
  <c r="O751" i="4"/>
  <c r="N751" i="4"/>
  <c r="M751" i="4"/>
  <c r="L751" i="4"/>
  <c r="K751" i="4"/>
  <c r="J751" i="4"/>
  <c r="I751" i="4"/>
  <c r="G751" i="4"/>
  <c r="F751" i="4"/>
  <c r="E751" i="4"/>
  <c r="BA750" i="4"/>
  <c r="AU750" i="4"/>
  <c r="AT750" i="4"/>
  <c r="AR750" i="4"/>
  <c r="AQ750" i="4"/>
  <c r="AP750" i="4"/>
  <c r="AL750" i="4"/>
  <c r="AK750" i="4"/>
  <c r="AJ750" i="4"/>
  <c r="AG750" i="4"/>
  <c r="AF750" i="4"/>
  <c r="AE750" i="4"/>
  <c r="AD750" i="4"/>
  <c r="AC750" i="4"/>
  <c r="AB750" i="4"/>
  <c r="Z750" i="4"/>
  <c r="Y750" i="4"/>
  <c r="W750" i="4"/>
  <c r="X750" i="4" s="1"/>
  <c r="V750" i="4"/>
  <c r="T750" i="4"/>
  <c r="U750" i="4" s="1"/>
  <c r="S750" i="4"/>
  <c r="R750" i="4"/>
  <c r="Q750" i="4"/>
  <c r="O750" i="4"/>
  <c r="N750" i="4"/>
  <c r="M750" i="4"/>
  <c r="L750" i="4"/>
  <c r="K750" i="4"/>
  <c r="J750" i="4"/>
  <c r="I750" i="4"/>
  <c r="G750" i="4"/>
  <c r="F750" i="4"/>
  <c r="E750" i="4"/>
  <c r="BA749" i="4"/>
  <c r="AU749" i="4"/>
  <c r="AT749" i="4"/>
  <c r="AR749" i="4"/>
  <c r="AQ749" i="4"/>
  <c r="AP749" i="4"/>
  <c r="AL749" i="4"/>
  <c r="AK749" i="4"/>
  <c r="AJ749" i="4"/>
  <c r="AG749" i="4"/>
  <c r="AF749" i="4"/>
  <c r="AE749" i="4"/>
  <c r="AD749" i="4"/>
  <c r="AC749" i="4"/>
  <c r="AB749" i="4"/>
  <c r="Z749" i="4"/>
  <c r="Y749" i="4"/>
  <c r="W749" i="4"/>
  <c r="X749" i="4" s="1"/>
  <c r="V749" i="4"/>
  <c r="T749" i="4"/>
  <c r="U749" i="4" s="1"/>
  <c r="S749" i="4"/>
  <c r="R749" i="4"/>
  <c r="Q749" i="4"/>
  <c r="O749" i="4"/>
  <c r="N749" i="4"/>
  <c r="M749" i="4"/>
  <c r="L749" i="4"/>
  <c r="K749" i="4"/>
  <c r="J749" i="4"/>
  <c r="I749" i="4"/>
  <c r="G749" i="4"/>
  <c r="F749" i="4"/>
  <c r="E749" i="4"/>
  <c r="BA748" i="4"/>
  <c r="AU748" i="4"/>
  <c r="AT748" i="4"/>
  <c r="AR748" i="4"/>
  <c r="AQ748" i="4"/>
  <c r="AP748" i="4"/>
  <c r="AL748" i="4"/>
  <c r="AK748" i="4"/>
  <c r="AJ748" i="4"/>
  <c r="AG748" i="4"/>
  <c r="AF748" i="4"/>
  <c r="AE748" i="4"/>
  <c r="AD748" i="4"/>
  <c r="AC748" i="4"/>
  <c r="AB748" i="4"/>
  <c r="Z748" i="4"/>
  <c r="Y748" i="4"/>
  <c r="W748" i="4"/>
  <c r="X748" i="4" s="1"/>
  <c r="V748" i="4"/>
  <c r="T748" i="4"/>
  <c r="U748" i="4" s="1"/>
  <c r="S748" i="4"/>
  <c r="R748" i="4"/>
  <c r="Q748" i="4"/>
  <c r="O748" i="4"/>
  <c r="N748" i="4"/>
  <c r="M748" i="4"/>
  <c r="L748" i="4"/>
  <c r="K748" i="4"/>
  <c r="J748" i="4"/>
  <c r="I748" i="4"/>
  <c r="G748" i="4"/>
  <c r="F748" i="4"/>
  <c r="E748" i="4"/>
  <c r="BA747" i="4"/>
  <c r="AU747" i="4"/>
  <c r="AT747" i="4"/>
  <c r="AR747" i="4"/>
  <c r="AQ747" i="4"/>
  <c r="AP747" i="4"/>
  <c r="AL747" i="4"/>
  <c r="AK747" i="4"/>
  <c r="AJ747" i="4"/>
  <c r="AG747" i="4"/>
  <c r="AF747" i="4"/>
  <c r="AE747" i="4"/>
  <c r="AD747" i="4"/>
  <c r="AC747" i="4"/>
  <c r="AB747" i="4"/>
  <c r="Z747" i="4"/>
  <c r="Y747" i="4"/>
  <c r="W747" i="4"/>
  <c r="X747" i="4" s="1"/>
  <c r="V747" i="4"/>
  <c r="T747" i="4"/>
  <c r="U747" i="4" s="1"/>
  <c r="S747" i="4"/>
  <c r="R747" i="4"/>
  <c r="Q747" i="4"/>
  <c r="O747" i="4"/>
  <c r="N747" i="4"/>
  <c r="M747" i="4"/>
  <c r="L747" i="4"/>
  <c r="K747" i="4"/>
  <c r="J747" i="4"/>
  <c r="I747" i="4"/>
  <c r="G747" i="4"/>
  <c r="F747" i="4"/>
  <c r="E747" i="4"/>
  <c r="BA746" i="4"/>
  <c r="AU746" i="4"/>
  <c r="AT746" i="4"/>
  <c r="AR746" i="4"/>
  <c r="AQ746" i="4"/>
  <c r="AP746" i="4"/>
  <c r="AL746" i="4"/>
  <c r="AK746" i="4"/>
  <c r="AJ746" i="4"/>
  <c r="AG746" i="4"/>
  <c r="AF746" i="4"/>
  <c r="AE746" i="4"/>
  <c r="AD746" i="4"/>
  <c r="AC746" i="4"/>
  <c r="AB746" i="4"/>
  <c r="Z746" i="4"/>
  <c r="Y746" i="4"/>
  <c r="W746" i="4"/>
  <c r="X746" i="4" s="1"/>
  <c r="V746" i="4"/>
  <c r="T746" i="4"/>
  <c r="U746" i="4" s="1"/>
  <c r="S746" i="4"/>
  <c r="R746" i="4"/>
  <c r="Q746" i="4"/>
  <c r="O746" i="4"/>
  <c r="N746" i="4"/>
  <c r="M746" i="4"/>
  <c r="L746" i="4"/>
  <c r="K746" i="4"/>
  <c r="J746" i="4"/>
  <c r="I746" i="4"/>
  <c r="G746" i="4"/>
  <c r="F746" i="4"/>
  <c r="E746" i="4"/>
  <c r="BA745" i="4"/>
  <c r="AU745" i="4"/>
  <c r="AT745" i="4"/>
  <c r="AR745" i="4"/>
  <c r="AQ745" i="4"/>
  <c r="AP745" i="4"/>
  <c r="AL745" i="4"/>
  <c r="AK745" i="4"/>
  <c r="AJ745" i="4"/>
  <c r="AG745" i="4"/>
  <c r="AF745" i="4"/>
  <c r="AE745" i="4"/>
  <c r="AD745" i="4"/>
  <c r="AC745" i="4"/>
  <c r="AB745" i="4"/>
  <c r="Z745" i="4"/>
  <c r="Y745" i="4"/>
  <c r="W745" i="4"/>
  <c r="X745" i="4" s="1"/>
  <c r="V745" i="4"/>
  <c r="T745" i="4"/>
  <c r="U745" i="4" s="1"/>
  <c r="S745" i="4"/>
  <c r="R745" i="4"/>
  <c r="Q745" i="4"/>
  <c r="O745" i="4"/>
  <c r="N745" i="4"/>
  <c r="M745" i="4"/>
  <c r="L745" i="4"/>
  <c r="K745" i="4"/>
  <c r="J745" i="4"/>
  <c r="I745" i="4"/>
  <c r="G745" i="4"/>
  <c r="F745" i="4"/>
  <c r="E745" i="4"/>
  <c r="BA744" i="4"/>
  <c r="AU744" i="4"/>
  <c r="AT744" i="4"/>
  <c r="AR744" i="4"/>
  <c r="AQ744" i="4"/>
  <c r="AP744" i="4"/>
  <c r="AL744" i="4"/>
  <c r="AK744" i="4"/>
  <c r="AJ744" i="4"/>
  <c r="AG744" i="4"/>
  <c r="AF744" i="4"/>
  <c r="AE744" i="4"/>
  <c r="AD744" i="4"/>
  <c r="AC744" i="4"/>
  <c r="AB744" i="4"/>
  <c r="Z744" i="4"/>
  <c r="Y744" i="4"/>
  <c r="W744" i="4"/>
  <c r="X744" i="4" s="1"/>
  <c r="V744" i="4"/>
  <c r="T744" i="4"/>
  <c r="U744" i="4" s="1"/>
  <c r="S744" i="4"/>
  <c r="R744" i="4"/>
  <c r="Q744" i="4"/>
  <c r="O744" i="4"/>
  <c r="N744" i="4"/>
  <c r="M744" i="4"/>
  <c r="L744" i="4"/>
  <c r="K744" i="4"/>
  <c r="J744" i="4"/>
  <c r="I744" i="4"/>
  <c r="G744" i="4"/>
  <c r="F744" i="4"/>
  <c r="E744" i="4"/>
  <c r="BA743" i="4"/>
  <c r="AU743" i="4"/>
  <c r="AT743" i="4"/>
  <c r="AR743" i="4"/>
  <c r="AQ743" i="4"/>
  <c r="AP743" i="4"/>
  <c r="AL743" i="4"/>
  <c r="AK743" i="4"/>
  <c r="AJ743" i="4"/>
  <c r="AG743" i="4"/>
  <c r="AF743" i="4"/>
  <c r="AE743" i="4"/>
  <c r="AD743" i="4"/>
  <c r="AC743" i="4"/>
  <c r="AB743" i="4"/>
  <c r="Z743" i="4"/>
  <c r="Y743" i="4"/>
  <c r="W743" i="4"/>
  <c r="X743" i="4" s="1"/>
  <c r="V743" i="4"/>
  <c r="T743" i="4"/>
  <c r="U743" i="4" s="1"/>
  <c r="S743" i="4"/>
  <c r="R743" i="4"/>
  <c r="Q743" i="4"/>
  <c r="O743" i="4"/>
  <c r="N743" i="4"/>
  <c r="M743" i="4"/>
  <c r="L743" i="4"/>
  <c r="K743" i="4"/>
  <c r="J743" i="4"/>
  <c r="I743" i="4"/>
  <c r="G743" i="4"/>
  <c r="F743" i="4"/>
  <c r="E743" i="4"/>
  <c r="BA742" i="4"/>
  <c r="AU742" i="4"/>
  <c r="AT742" i="4"/>
  <c r="AR742" i="4"/>
  <c r="AQ742" i="4"/>
  <c r="AP742" i="4"/>
  <c r="AL742" i="4"/>
  <c r="AK742" i="4"/>
  <c r="AJ742" i="4"/>
  <c r="AG742" i="4"/>
  <c r="AF742" i="4"/>
  <c r="AE742" i="4"/>
  <c r="AD742" i="4"/>
  <c r="AC742" i="4"/>
  <c r="AB742" i="4"/>
  <c r="Z742" i="4"/>
  <c r="Y742" i="4"/>
  <c r="W742" i="4"/>
  <c r="X742" i="4" s="1"/>
  <c r="V742" i="4"/>
  <c r="T742" i="4"/>
  <c r="U742" i="4" s="1"/>
  <c r="S742" i="4"/>
  <c r="R742" i="4"/>
  <c r="Q742" i="4"/>
  <c r="O742" i="4"/>
  <c r="N742" i="4"/>
  <c r="M742" i="4"/>
  <c r="L742" i="4"/>
  <c r="K742" i="4"/>
  <c r="J742" i="4"/>
  <c r="I742" i="4"/>
  <c r="G742" i="4"/>
  <c r="F742" i="4"/>
  <c r="E742" i="4"/>
  <c r="BA741" i="4"/>
  <c r="AU741" i="4"/>
  <c r="AT741" i="4"/>
  <c r="AR741" i="4"/>
  <c r="AQ741" i="4"/>
  <c r="AP741" i="4"/>
  <c r="AL741" i="4"/>
  <c r="AK741" i="4"/>
  <c r="AJ741" i="4"/>
  <c r="AG741" i="4"/>
  <c r="AF741" i="4"/>
  <c r="AE741" i="4"/>
  <c r="AD741" i="4"/>
  <c r="AC741" i="4"/>
  <c r="AB741" i="4"/>
  <c r="Z741" i="4"/>
  <c r="Y741" i="4"/>
  <c r="W741" i="4"/>
  <c r="X741" i="4" s="1"/>
  <c r="V741" i="4"/>
  <c r="T741" i="4"/>
  <c r="U741" i="4" s="1"/>
  <c r="S741" i="4"/>
  <c r="R741" i="4"/>
  <c r="Q741" i="4"/>
  <c r="O741" i="4"/>
  <c r="N741" i="4"/>
  <c r="M741" i="4"/>
  <c r="L741" i="4"/>
  <c r="K741" i="4"/>
  <c r="J741" i="4"/>
  <c r="I741" i="4"/>
  <c r="G741" i="4"/>
  <c r="F741" i="4"/>
  <c r="E741" i="4"/>
  <c r="BA740" i="4"/>
  <c r="AU740" i="4"/>
  <c r="AT740" i="4"/>
  <c r="AR740" i="4"/>
  <c r="AQ740" i="4"/>
  <c r="AP740" i="4"/>
  <c r="AL740" i="4"/>
  <c r="AK740" i="4"/>
  <c r="AJ740" i="4"/>
  <c r="AG740" i="4"/>
  <c r="AF740" i="4"/>
  <c r="AE740" i="4"/>
  <c r="AD740" i="4"/>
  <c r="AC740" i="4"/>
  <c r="AB740" i="4"/>
  <c r="Z740" i="4"/>
  <c r="Y740" i="4"/>
  <c r="W740" i="4"/>
  <c r="X740" i="4" s="1"/>
  <c r="V740" i="4"/>
  <c r="T740" i="4"/>
  <c r="U740" i="4" s="1"/>
  <c r="S740" i="4"/>
  <c r="R740" i="4"/>
  <c r="Q740" i="4"/>
  <c r="O740" i="4"/>
  <c r="N740" i="4"/>
  <c r="M740" i="4"/>
  <c r="L740" i="4"/>
  <c r="K740" i="4"/>
  <c r="J740" i="4"/>
  <c r="I740" i="4"/>
  <c r="G740" i="4"/>
  <c r="F740" i="4"/>
  <c r="E740" i="4"/>
  <c r="BA739" i="4"/>
  <c r="AU739" i="4"/>
  <c r="AT739" i="4"/>
  <c r="AR739" i="4"/>
  <c r="AQ739" i="4"/>
  <c r="AP739" i="4"/>
  <c r="AL739" i="4"/>
  <c r="AK739" i="4"/>
  <c r="AJ739" i="4"/>
  <c r="AG739" i="4"/>
  <c r="AF739" i="4"/>
  <c r="AE739" i="4"/>
  <c r="AD739" i="4"/>
  <c r="AC739" i="4"/>
  <c r="AB739" i="4"/>
  <c r="Z739" i="4"/>
  <c r="Y739" i="4"/>
  <c r="W739" i="4"/>
  <c r="X739" i="4" s="1"/>
  <c r="V739" i="4"/>
  <c r="T739" i="4"/>
  <c r="U739" i="4" s="1"/>
  <c r="S739" i="4"/>
  <c r="R739" i="4"/>
  <c r="Q739" i="4"/>
  <c r="O739" i="4"/>
  <c r="N739" i="4"/>
  <c r="M739" i="4"/>
  <c r="L739" i="4"/>
  <c r="K739" i="4"/>
  <c r="J739" i="4"/>
  <c r="I739" i="4"/>
  <c r="G739" i="4"/>
  <c r="F739" i="4"/>
  <c r="E739" i="4"/>
  <c r="BA738" i="4"/>
  <c r="AU738" i="4"/>
  <c r="AT738" i="4"/>
  <c r="AR738" i="4"/>
  <c r="AQ738" i="4"/>
  <c r="AP738" i="4"/>
  <c r="AL738" i="4"/>
  <c r="AK738" i="4"/>
  <c r="AJ738" i="4"/>
  <c r="AG738" i="4"/>
  <c r="AF738" i="4"/>
  <c r="AE738" i="4"/>
  <c r="AD738" i="4"/>
  <c r="AC738" i="4"/>
  <c r="AB738" i="4"/>
  <c r="Z738" i="4"/>
  <c r="Y738" i="4"/>
  <c r="W738" i="4"/>
  <c r="X738" i="4" s="1"/>
  <c r="V738" i="4"/>
  <c r="T738" i="4"/>
  <c r="U738" i="4" s="1"/>
  <c r="S738" i="4"/>
  <c r="R738" i="4"/>
  <c r="Q738" i="4"/>
  <c r="O738" i="4"/>
  <c r="N738" i="4"/>
  <c r="M738" i="4"/>
  <c r="L738" i="4"/>
  <c r="K738" i="4"/>
  <c r="J738" i="4"/>
  <c r="I738" i="4"/>
  <c r="G738" i="4"/>
  <c r="F738" i="4"/>
  <c r="E738" i="4"/>
  <c r="BA737" i="4"/>
  <c r="AU737" i="4"/>
  <c r="AT737" i="4"/>
  <c r="AR737" i="4"/>
  <c r="AQ737" i="4"/>
  <c r="AP737" i="4"/>
  <c r="AL737" i="4"/>
  <c r="AK737" i="4"/>
  <c r="AJ737" i="4"/>
  <c r="AG737" i="4"/>
  <c r="AF737" i="4"/>
  <c r="AE737" i="4"/>
  <c r="AD737" i="4"/>
  <c r="AC737" i="4"/>
  <c r="AB737" i="4"/>
  <c r="Z737" i="4"/>
  <c r="Y737" i="4"/>
  <c r="W737" i="4"/>
  <c r="X737" i="4" s="1"/>
  <c r="V737" i="4"/>
  <c r="T737" i="4"/>
  <c r="U737" i="4" s="1"/>
  <c r="S737" i="4"/>
  <c r="R737" i="4"/>
  <c r="Q737" i="4"/>
  <c r="O737" i="4"/>
  <c r="N737" i="4"/>
  <c r="M737" i="4"/>
  <c r="L737" i="4"/>
  <c r="K737" i="4"/>
  <c r="J737" i="4"/>
  <c r="I737" i="4"/>
  <c r="G737" i="4"/>
  <c r="F737" i="4"/>
  <c r="E737" i="4"/>
  <c r="BA736" i="4"/>
  <c r="AU736" i="4"/>
  <c r="AT736" i="4"/>
  <c r="AR736" i="4"/>
  <c r="AQ736" i="4"/>
  <c r="AP736" i="4"/>
  <c r="AL736" i="4"/>
  <c r="AK736" i="4"/>
  <c r="AJ736" i="4"/>
  <c r="AG736" i="4"/>
  <c r="AF736" i="4"/>
  <c r="AE736" i="4"/>
  <c r="AD736" i="4"/>
  <c r="AC736" i="4"/>
  <c r="AB736" i="4"/>
  <c r="Z736" i="4"/>
  <c r="Y736" i="4"/>
  <c r="W736" i="4"/>
  <c r="X736" i="4" s="1"/>
  <c r="V736" i="4"/>
  <c r="T736" i="4"/>
  <c r="U736" i="4" s="1"/>
  <c r="S736" i="4"/>
  <c r="R736" i="4"/>
  <c r="Q736" i="4"/>
  <c r="O736" i="4"/>
  <c r="N736" i="4"/>
  <c r="M736" i="4"/>
  <c r="L736" i="4"/>
  <c r="K736" i="4"/>
  <c r="J736" i="4"/>
  <c r="I736" i="4"/>
  <c r="G736" i="4"/>
  <c r="F736" i="4"/>
  <c r="E736" i="4"/>
  <c r="BA735" i="4"/>
  <c r="AU735" i="4"/>
  <c r="AT735" i="4"/>
  <c r="AR735" i="4"/>
  <c r="AQ735" i="4"/>
  <c r="AP735" i="4"/>
  <c r="AL735" i="4"/>
  <c r="AK735" i="4"/>
  <c r="AJ735" i="4"/>
  <c r="AG735" i="4"/>
  <c r="AF735" i="4"/>
  <c r="AE735" i="4"/>
  <c r="AD735" i="4"/>
  <c r="AC735" i="4"/>
  <c r="AB735" i="4"/>
  <c r="Z735" i="4"/>
  <c r="Y735" i="4"/>
  <c r="W735" i="4"/>
  <c r="X735" i="4" s="1"/>
  <c r="V735" i="4"/>
  <c r="T735" i="4"/>
  <c r="U735" i="4" s="1"/>
  <c r="S735" i="4"/>
  <c r="R735" i="4"/>
  <c r="Q735" i="4"/>
  <c r="O735" i="4"/>
  <c r="N735" i="4"/>
  <c r="M735" i="4"/>
  <c r="L735" i="4"/>
  <c r="K735" i="4"/>
  <c r="J735" i="4"/>
  <c r="I735" i="4"/>
  <c r="G735" i="4"/>
  <c r="F735" i="4"/>
  <c r="E735" i="4"/>
  <c r="BA734" i="4"/>
  <c r="AU734" i="4"/>
  <c r="AT734" i="4"/>
  <c r="AR734" i="4"/>
  <c r="AQ734" i="4"/>
  <c r="AP734" i="4"/>
  <c r="AL734" i="4"/>
  <c r="AK734" i="4"/>
  <c r="AJ734" i="4"/>
  <c r="AG734" i="4"/>
  <c r="AF734" i="4"/>
  <c r="AE734" i="4"/>
  <c r="AD734" i="4"/>
  <c r="AC734" i="4"/>
  <c r="AB734" i="4"/>
  <c r="Z734" i="4"/>
  <c r="Y734" i="4"/>
  <c r="W734" i="4"/>
  <c r="X734" i="4" s="1"/>
  <c r="V734" i="4"/>
  <c r="T734" i="4"/>
  <c r="U734" i="4" s="1"/>
  <c r="S734" i="4"/>
  <c r="R734" i="4"/>
  <c r="Q734" i="4"/>
  <c r="O734" i="4"/>
  <c r="N734" i="4"/>
  <c r="M734" i="4"/>
  <c r="L734" i="4"/>
  <c r="K734" i="4"/>
  <c r="J734" i="4"/>
  <c r="I734" i="4"/>
  <c r="G734" i="4"/>
  <c r="F734" i="4"/>
  <c r="E734" i="4"/>
  <c r="BA733" i="4"/>
  <c r="AU733" i="4"/>
  <c r="AT733" i="4"/>
  <c r="AR733" i="4"/>
  <c r="AQ733" i="4"/>
  <c r="AP733" i="4"/>
  <c r="AL733" i="4"/>
  <c r="AK733" i="4"/>
  <c r="AJ733" i="4"/>
  <c r="AG733" i="4"/>
  <c r="AF733" i="4"/>
  <c r="AE733" i="4"/>
  <c r="AD733" i="4"/>
  <c r="AC733" i="4"/>
  <c r="AB733" i="4"/>
  <c r="Z733" i="4"/>
  <c r="Y733" i="4"/>
  <c r="W733" i="4"/>
  <c r="X733" i="4" s="1"/>
  <c r="V733" i="4"/>
  <c r="T733" i="4"/>
  <c r="U733" i="4" s="1"/>
  <c r="S733" i="4"/>
  <c r="R733" i="4"/>
  <c r="Q733" i="4"/>
  <c r="O733" i="4"/>
  <c r="N733" i="4"/>
  <c r="M733" i="4"/>
  <c r="L733" i="4"/>
  <c r="K733" i="4"/>
  <c r="J733" i="4"/>
  <c r="I733" i="4"/>
  <c r="G733" i="4"/>
  <c r="F733" i="4"/>
  <c r="E733" i="4"/>
  <c r="BA732" i="4"/>
  <c r="AU732" i="4"/>
  <c r="AT732" i="4"/>
  <c r="AR732" i="4"/>
  <c r="AQ732" i="4"/>
  <c r="AP732" i="4"/>
  <c r="AL732" i="4"/>
  <c r="AK732" i="4"/>
  <c r="AJ732" i="4"/>
  <c r="AG732" i="4"/>
  <c r="AF732" i="4"/>
  <c r="AE732" i="4"/>
  <c r="AD732" i="4"/>
  <c r="AC732" i="4"/>
  <c r="AB732" i="4"/>
  <c r="Z732" i="4"/>
  <c r="Y732" i="4"/>
  <c r="W732" i="4"/>
  <c r="X732" i="4" s="1"/>
  <c r="V732" i="4"/>
  <c r="T732" i="4"/>
  <c r="U732" i="4" s="1"/>
  <c r="S732" i="4"/>
  <c r="R732" i="4"/>
  <c r="Q732" i="4"/>
  <c r="O732" i="4"/>
  <c r="N732" i="4"/>
  <c r="M732" i="4"/>
  <c r="L732" i="4"/>
  <c r="K732" i="4"/>
  <c r="J732" i="4"/>
  <c r="I732" i="4"/>
  <c r="G732" i="4"/>
  <c r="F732" i="4"/>
  <c r="E732" i="4"/>
  <c r="BA731" i="4"/>
  <c r="AU731" i="4"/>
  <c r="AT731" i="4"/>
  <c r="AR731" i="4"/>
  <c r="AQ731" i="4"/>
  <c r="AP731" i="4"/>
  <c r="AL731" i="4"/>
  <c r="AK731" i="4"/>
  <c r="AJ731" i="4"/>
  <c r="AG731" i="4"/>
  <c r="AF731" i="4"/>
  <c r="AE731" i="4"/>
  <c r="AD731" i="4"/>
  <c r="AC731" i="4"/>
  <c r="AB731" i="4"/>
  <c r="Z731" i="4"/>
  <c r="Y731" i="4"/>
  <c r="W731" i="4"/>
  <c r="X731" i="4" s="1"/>
  <c r="V731" i="4"/>
  <c r="T731" i="4"/>
  <c r="U731" i="4" s="1"/>
  <c r="S731" i="4"/>
  <c r="R731" i="4"/>
  <c r="Q731" i="4"/>
  <c r="O731" i="4"/>
  <c r="N731" i="4"/>
  <c r="M731" i="4"/>
  <c r="L731" i="4"/>
  <c r="K731" i="4"/>
  <c r="J731" i="4"/>
  <c r="I731" i="4"/>
  <c r="G731" i="4"/>
  <c r="F731" i="4"/>
  <c r="E731" i="4"/>
  <c r="BA730" i="4"/>
  <c r="AU730" i="4"/>
  <c r="AT730" i="4"/>
  <c r="AR730" i="4"/>
  <c r="AQ730" i="4"/>
  <c r="AP730" i="4"/>
  <c r="AL730" i="4"/>
  <c r="AK730" i="4"/>
  <c r="AJ730" i="4"/>
  <c r="AG730" i="4"/>
  <c r="AF730" i="4"/>
  <c r="AE730" i="4"/>
  <c r="AD730" i="4"/>
  <c r="AC730" i="4"/>
  <c r="AB730" i="4"/>
  <c r="Z730" i="4"/>
  <c r="Y730" i="4"/>
  <c r="W730" i="4"/>
  <c r="X730" i="4" s="1"/>
  <c r="V730" i="4"/>
  <c r="T730" i="4"/>
  <c r="U730" i="4" s="1"/>
  <c r="S730" i="4"/>
  <c r="R730" i="4"/>
  <c r="Q730" i="4"/>
  <c r="O730" i="4"/>
  <c r="N730" i="4"/>
  <c r="M730" i="4"/>
  <c r="L730" i="4"/>
  <c r="K730" i="4"/>
  <c r="J730" i="4"/>
  <c r="I730" i="4"/>
  <c r="G730" i="4"/>
  <c r="F730" i="4"/>
  <c r="E730" i="4"/>
  <c r="BA729" i="4"/>
  <c r="AU729" i="4"/>
  <c r="AT729" i="4"/>
  <c r="AR729" i="4"/>
  <c r="AQ729" i="4"/>
  <c r="AP729" i="4"/>
  <c r="AL729" i="4"/>
  <c r="AK729" i="4"/>
  <c r="AJ729" i="4"/>
  <c r="AG729" i="4"/>
  <c r="AF729" i="4"/>
  <c r="AE729" i="4"/>
  <c r="AD729" i="4"/>
  <c r="AC729" i="4"/>
  <c r="AB729" i="4"/>
  <c r="Z729" i="4"/>
  <c r="Y729" i="4"/>
  <c r="W729" i="4"/>
  <c r="X729" i="4" s="1"/>
  <c r="V729" i="4"/>
  <c r="T729" i="4"/>
  <c r="U729" i="4" s="1"/>
  <c r="S729" i="4"/>
  <c r="R729" i="4"/>
  <c r="Q729" i="4"/>
  <c r="O729" i="4"/>
  <c r="N729" i="4"/>
  <c r="M729" i="4"/>
  <c r="L729" i="4"/>
  <c r="K729" i="4"/>
  <c r="J729" i="4"/>
  <c r="I729" i="4"/>
  <c r="G729" i="4"/>
  <c r="F729" i="4"/>
  <c r="E729" i="4"/>
  <c r="BA728" i="4"/>
  <c r="AU728" i="4"/>
  <c r="AT728" i="4"/>
  <c r="AR728" i="4"/>
  <c r="AQ728" i="4"/>
  <c r="AP728" i="4"/>
  <c r="AL728" i="4"/>
  <c r="AK728" i="4"/>
  <c r="AJ728" i="4"/>
  <c r="AG728" i="4"/>
  <c r="AF728" i="4"/>
  <c r="AE728" i="4"/>
  <c r="AD728" i="4"/>
  <c r="AC728" i="4"/>
  <c r="AB728" i="4"/>
  <c r="Z728" i="4"/>
  <c r="Y728" i="4"/>
  <c r="W728" i="4"/>
  <c r="X728" i="4" s="1"/>
  <c r="V728" i="4"/>
  <c r="T728" i="4"/>
  <c r="U728" i="4" s="1"/>
  <c r="S728" i="4"/>
  <c r="R728" i="4"/>
  <c r="Q728" i="4"/>
  <c r="O728" i="4"/>
  <c r="N728" i="4"/>
  <c r="M728" i="4"/>
  <c r="L728" i="4"/>
  <c r="K728" i="4"/>
  <c r="J728" i="4"/>
  <c r="I728" i="4"/>
  <c r="G728" i="4"/>
  <c r="F728" i="4"/>
  <c r="E728" i="4"/>
  <c r="BA727" i="4"/>
  <c r="AU727" i="4"/>
  <c r="AT727" i="4"/>
  <c r="AR727" i="4"/>
  <c r="AQ727" i="4"/>
  <c r="AP727" i="4"/>
  <c r="AL727" i="4"/>
  <c r="AK727" i="4"/>
  <c r="AJ727" i="4"/>
  <c r="AG727" i="4"/>
  <c r="AF727" i="4"/>
  <c r="AE727" i="4"/>
  <c r="AD727" i="4"/>
  <c r="AC727" i="4"/>
  <c r="AB727" i="4"/>
  <c r="Z727" i="4"/>
  <c r="Y727" i="4"/>
  <c r="W727" i="4"/>
  <c r="X727" i="4" s="1"/>
  <c r="V727" i="4"/>
  <c r="T727" i="4"/>
  <c r="U727" i="4" s="1"/>
  <c r="S727" i="4"/>
  <c r="R727" i="4"/>
  <c r="Q727" i="4"/>
  <c r="O727" i="4"/>
  <c r="N727" i="4"/>
  <c r="M727" i="4"/>
  <c r="L727" i="4"/>
  <c r="K727" i="4"/>
  <c r="J727" i="4"/>
  <c r="I727" i="4"/>
  <c r="G727" i="4"/>
  <c r="F727" i="4"/>
  <c r="E727" i="4"/>
  <c r="BA726" i="4"/>
  <c r="AU726" i="4"/>
  <c r="AT726" i="4"/>
  <c r="AR726" i="4"/>
  <c r="AQ726" i="4"/>
  <c r="AP726" i="4"/>
  <c r="AL726" i="4"/>
  <c r="AK726" i="4"/>
  <c r="AJ726" i="4"/>
  <c r="AG726" i="4"/>
  <c r="AF726" i="4"/>
  <c r="AE726" i="4"/>
  <c r="AD726" i="4"/>
  <c r="AC726" i="4"/>
  <c r="AB726" i="4"/>
  <c r="Z726" i="4"/>
  <c r="Y726" i="4"/>
  <c r="W726" i="4"/>
  <c r="X726" i="4" s="1"/>
  <c r="V726" i="4"/>
  <c r="T726" i="4"/>
  <c r="U726" i="4" s="1"/>
  <c r="S726" i="4"/>
  <c r="R726" i="4"/>
  <c r="Q726" i="4"/>
  <c r="O726" i="4"/>
  <c r="N726" i="4"/>
  <c r="M726" i="4"/>
  <c r="L726" i="4"/>
  <c r="K726" i="4"/>
  <c r="J726" i="4"/>
  <c r="I726" i="4"/>
  <c r="G726" i="4"/>
  <c r="F726" i="4"/>
  <c r="E726" i="4"/>
  <c r="BA725" i="4"/>
  <c r="AU725" i="4"/>
  <c r="AT725" i="4"/>
  <c r="AR725" i="4"/>
  <c r="AQ725" i="4"/>
  <c r="AP725" i="4"/>
  <c r="AL725" i="4"/>
  <c r="AK725" i="4"/>
  <c r="AJ725" i="4"/>
  <c r="AG725" i="4"/>
  <c r="AF725" i="4"/>
  <c r="AE725" i="4"/>
  <c r="AD725" i="4"/>
  <c r="AC725" i="4"/>
  <c r="AB725" i="4"/>
  <c r="Z725" i="4"/>
  <c r="Y725" i="4"/>
  <c r="W725" i="4"/>
  <c r="X725" i="4" s="1"/>
  <c r="V725" i="4"/>
  <c r="T725" i="4"/>
  <c r="U725" i="4" s="1"/>
  <c r="S725" i="4"/>
  <c r="R725" i="4"/>
  <c r="Q725" i="4"/>
  <c r="O725" i="4"/>
  <c r="N725" i="4"/>
  <c r="M725" i="4"/>
  <c r="L725" i="4"/>
  <c r="K725" i="4"/>
  <c r="J725" i="4"/>
  <c r="I725" i="4"/>
  <c r="G725" i="4"/>
  <c r="F725" i="4"/>
  <c r="E725" i="4"/>
  <c r="BA724" i="4"/>
  <c r="AU724" i="4"/>
  <c r="AT724" i="4"/>
  <c r="AR724" i="4"/>
  <c r="AQ724" i="4"/>
  <c r="AP724" i="4"/>
  <c r="AL724" i="4"/>
  <c r="AK724" i="4"/>
  <c r="AJ724" i="4"/>
  <c r="AG724" i="4"/>
  <c r="AF724" i="4"/>
  <c r="AE724" i="4"/>
  <c r="AD724" i="4"/>
  <c r="AC724" i="4"/>
  <c r="AB724" i="4"/>
  <c r="Z724" i="4"/>
  <c r="Y724" i="4"/>
  <c r="W724" i="4"/>
  <c r="X724" i="4" s="1"/>
  <c r="V724" i="4"/>
  <c r="T724" i="4"/>
  <c r="U724" i="4" s="1"/>
  <c r="S724" i="4"/>
  <c r="R724" i="4"/>
  <c r="Q724" i="4"/>
  <c r="O724" i="4"/>
  <c r="N724" i="4"/>
  <c r="M724" i="4"/>
  <c r="L724" i="4"/>
  <c r="K724" i="4"/>
  <c r="J724" i="4"/>
  <c r="I724" i="4"/>
  <c r="G724" i="4"/>
  <c r="F724" i="4"/>
  <c r="E724" i="4"/>
  <c r="BA723" i="4"/>
  <c r="AU723" i="4"/>
  <c r="AT723" i="4"/>
  <c r="AR723" i="4"/>
  <c r="AQ723" i="4"/>
  <c r="AP723" i="4"/>
  <c r="AL723" i="4"/>
  <c r="AK723" i="4"/>
  <c r="AJ723" i="4"/>
  <c r="AG723" i="4"/>
  <c r="AF723" i="4"/>
  <c r="AE723" i="4"/>
  <c r="AD723" i="4"/>
  <c r="AC723" i="4"/>
  <c r="AB723" i="4"/>
  <c r="Z723" i="4"/>
  <c r="Y723" i="4"/>
  <c r="W723" i="4"/>
  <c r="X723" i="4" s="1"/>
  <c r="V723" i="4"/>
  <c r="T723" i="4"/>
  <c r="U723" i="4" s="1"/>
  <c r="S723" i="4"/>
  <c r="R723" i="4"/>
  <c r="Q723" i="4"/>
  <c r="O723" i="4"/>
  <c r="N723" i="4"/>
  <c r="M723" i="4"/>
  <c r="L723" i="4"/>
  <c r="K723" i="4"/>
  <c r="J723" i="4"/>
  <c r="I723" i="4"/>
  <c r="G723" i="4"/>
  <c r="F723" i="4"/>
  <c r="E723" i="4"/>
  <c r="BA722" i="4"/>
  <c r="AU722" i="4"/>
  <c r="AT722" i="4"/>
  <c r="AR722" i="4"/>
  <c r="AQ722" i="4"/>
  <c r="AP722" i="4"/>
  <c r="AL722" i="4"/>
  <c r="AK722" i="4"/>
  <c r="AJ722" i="4"/>
  <c r="AG722" i="4"/>
  <c r="AF722" i="4"/>
  <c r="AE722" i="4"/>
  <c r="AD722" i="4"/>
  <c r="AC722" i="4"/>
  <c r="AB722" i="4"/>
  <c r="Z722" i="4"/>
  <c r="Y722" i="4"/>
  <c r="W722" i="4"/>
  <c r="X722" i="4" s="1"/>
  <c r="V722" i="4"/>
  <c r="T722" i="4"/>
  <c r="U722" i="4" s="1"/>
  <c r="S722" i="4"/>
  <c r="R722" i="4"/>
  <c r="Q722" i="4"/>
  <c r="O722" i="4"/>
  <c r="N722" i="4"/>
  <c r="M722" i="4"/>
  <c r="L722" i="4"/>
  <c r="K722" i="4"/>
  <c r="J722" i="4"/>
  <c r="I722" i="4"/>
  <c r="G722" i="4"/>
  <c r="F722" i="4"/>
  <c r="E722" i="4"/>
  <c r="BA721" i="4"/>
  <c r="AU721" i="4"/>
  <c r="AT721" i="4"/>
  <c r="AR721" i="4"/>
  <c r="AQ721" i="4"/>
  <c r="AP721" i="4"/>
  <c r="AL721" i="4"/>
  <c r="AK721" i="4"/>
  <c r="AJ721" i="4"/>
  <c r="AG721" i="4"/>
  <c r="AF721" i="4"/>
  <c r="AE721" i="4"/>
  <c r="AD721" i="4"/>
  <c r="AC721" i="4"/>
  <c r="AB721" i="4"/>
  <c r="Z721" i="4"/>
  <c r="Y721" i="4"/>
  <c r="W721" i="4"/>
  <c r="X721" i="4" s="1"/>
  <c r="V721" i="4"/>
  <c r="T721" i="4"/>
  <c r="U721" i="4" s="1"/>
  <c r="S721" i="4"/>
  <c r="R721" i="4"/>
  <c r="Q721" i="4"/>
  <c r="O721" i="4"/>
  <c r="N721" i="4"/>
  <c r="M721" i="4"/>
  <c r="L721" i="4"/>
  <c r="K721" i="4"/>
  <c r="J721" i="4"/>
  <c r="I721" i="4"/>
  <c r="G721" i="4"/>
  <c r="F721" i="4"/>
  <c r="E721" i="4"/>
  <c r="BA720" i="4"/>
  <c r="AU720" i="4"/>
  <c r="AT720" i="4"/>
  <c r="AR720" i="4"/>
  <c r="AQ720" i="4"/>
  <c r="AP720" i="4"/>
  <c r="AL720" i="4"/>
  <c r="AK720" i="4"/>
  <c r="AJ720" i="4"/>
  <c r="AG720" i="4"/>
  <c r="AF720" i="4"/>
  <c r="AE720" i="4"/>
  <c r="AD720" i="4"/>
  <c r="AC720" i="4"/>
  <c r="AB720" i="4"/>
  <c r="Z720" i="4"/>
  <c r="Y720" i="4"/>
  <c r="W720" i="4"/>
  <c r="X720" i="4" s="1"/>
  <c r="V720" i="4"/>
  <c r="T720" i="4"/>
  <c r="U720" i="4" s="1"/>
  <c r="S720" i="4"/>
  <c r="R720" i="4"/>
  <c r="Q720" i="4"/>
  <c r="O720" i="4"/>
  <c r="N720" i="4"/>
  <c r="M720" i="4"/>
  <c r="L720" i="4"/>
  <c r="K720" i="4"/>
  <c r="J720" i="4"/>
  <c r="I720" i="4"/>
  <c r="G720" i="4"/>
  <c r="F720" i="4"/>
  <c r="E720" i="4"/>
  <c r="BA719" i="4"/>
  <c r="AU719" i="4"/>
  <c r="AT719" i="4"/>
  <c r="AR719" i="4"/>
  <c r="AQ719" i="4"/>
  <c r="AP719" i="4"/>
  <c r="AL719" i="4"/>
  <c r="AK719" i="4"/>
  <c r="AJ719" i="4"/>
  <c r="AG719" i="4"/>
  <c r="AF719" i="4"/>
  <c r="AE719" i="4"/>
  <c r="AD719" i="4"/>
  <c r="AC719" i="4"/>
  <c r="AB719" i="4"/>
  <c r="Z719" i="4"/>
  <c r="Y719" i="4"/>
  <c r="W719" i="4"/>
  <c r="X719" i="4" s="1"/>
  <c r="V719" i="4"/>
  <c r="T719" i="4"/>
  <c r="U719" i="4" s="1"/>
  <c r="S719" i="4"/>
  <c r="R719" i="4"/>
  <c r="Q719" i="4"/>
  <c r="O719" i="4"/>
  <c r="N719" i="4"/>
  <c r="M719" i="4"/>
  <c r="L719" i="4"/>
  <c r="K719" i="4"/>
  <c r="J719" i="4"/>
  <c r="I719" i="4"/>
  <c r="G719" i="4"/>
  <c r="F719" i="4"/>
  <c r="E719" i="4"/>
  <c r="BA718" i="4"/>
  <c r="AU718" i="4"/>
  <c r="AT718" i="4"/>
  <c r="AR718" i="4"/>
  <c r="AQ718" i="4"/>
  <c r="AP718" i="4"/>
  <c r="AL718" i="4"/>
  <c r="AK718" i="4"/>
  <c r="AJ718" i="4"/>
  <c r="AG718" i="4"/>
  <c r="AF718" i="4"/>
  <c r="AE718" i="4"/>
  <c r="AD718" i="4"/>
  <c r="AC718" i="4"/>
  <c r="AB718" i="4"/>
  <c r="Z718" i="4"/>
  <c r="Y718" i="4"/>
  <c r="W718" i="4"/>
  <c r="X718" i="4" s="1"/>
  <c r="V718" i="4"/>
  <c r="T718" i="4"/>
  <c r="U718" i="4" s="1"/>
  <c r="S718" i="4"/>
  <c r="R718" i="4"/>
  <c r="Q718" i="4"/>
  <c r="O718" i="4"/>
  <c r="N718" i="4"/>
  <c r="M718" i="4"/>
  <c r="L718" i="4"/>
  <c r="K718" i="4"/>
  <c r="J718" i="4"/>
  <c r="I718" i="4"/>
  <c r="G718" i="4"/>
  <c r="F718" i="4"/>
  <c r="E718" i="4"/>
  <c r="BA717" i="4"/>
  <c r="AU717" i="4"/>
  <c r="AT717" i="4"/>
  <c r="AR717" i="4"/>
  <c r="AQ717" i="4"/>
  <c r="AP717" i="4"/>
  <c r="AL717" i="4"/>
  <c r="AK717" i="4"/>
  <c r="AJ717" i="4"/>
  <c r="AG717" i="4"/>
  <c r="AF717" i="4"/>
  <c r="AE717" i="4"/>
  <c r="AD717" i="4"/>
  <c r="AC717" i="4"/>
  <c r="AB717" i="4"/>
  <c r="Z717" i="4"/>
  <c r="Y717" i="4"/>
  <c r="W717" i="4"/>
  <c r="X717" i="4" s="1"/>
  <c r="V717" i="4"/>
  <c r="T717" i="4"/>
  <c r="U717" i="4" s="1"/>
  <c r="S717" i="4"/>
  <c r="R717" i="4"/>
  <c r="Q717" i="4"/>
  <c r="O717" i="4"/>
  <c r="N717" i="4"/>
  <c r="M717" i="4"/>
  <c r="L717" i="4"/>
  <c r="K717" i="4"/>
  <c r="J717" i="4"/>
  <c r="I717" i="4"/>
  <c r="G717" i="4"/>
  <c r="F717" i="4"/>
  <c r="E717" i="4"/>
  <c r="BA716" i="4"/>
  <c r="AU716" i="4"/>
  <c r="AT716" i="4"/>
  <c r="AR716" i="4"/>
  <c r="AQ716" i="4"/>
  <c r="AP716" i="4"/>
  <c r="AL716" i="4"/>
  <c r="AK716" i="4"/>
  <c r="AJ716" i="4"/>
  <c r="AG716" i="4"/>
  <c r="AF716" i="4"/>
  <c r="AE716" i="4"/>
  <c r="AD716" i="4"/>
  <c r="AC716" i="4"/>
  <c r="AB716" i="4"/>
  <c r="Z716" i="4"/>
  <c r="Y716" i="4"/>
  <c r="W716" i="4"/>
  <c r="X716" i="4" s="1"/>
  <c r="V716" i="4"/>
  <c r="T716" i="4"/>
  <c r="U716" i="4" s="1"/>
  <c r="S716" i="4"/>
  <c r="R716" i="4"/>
  <c r="Q716" i="4"/>
  <c r="O716" i="4"/>
  <c r="N716" i="4"/>
  <c r="M716" i="4"/>
  <c r="L716" i="4"/>
  <c r="K716" i="4"/>
  <c r="J716" i="4"/>
  <c r="I716" i="4"/>
  <c r="G716" i="4"/>
  <c r="F716" i="4"/>
  <c r="E716" i="4"/>
  <c r="BA715" i="4"/>
  <c r="AU715" i="4"/>
  <c r="AT715" i="4"/>
  <c r="AR715" i="4"/>
  <c r="AQ715" i="4"/>
  <c r="AP715" i="4"/>
  <c r="AL715" i="4"/>
  <c r="AK715" i="4"/>
  <c r="AJ715" i="4"/>
  <c r="AG715" i="4"/>
  <c r="AF715" i="4"/>
  <c r="AE715" i="4"/>
  <c r="AD715" i="4"/>
  <c r="AC715" i="4"/>
  <c r="AB715" i="4"/>
  <c r="Z715" i="4"/>
  <c r="Y715" i="4"/>
  <c r="W715" i="4"/>
  <c r="X715" i="4" s="1"/>
  <c r="V715" i="4"/>
  <c r="T715" i="4"/>
  <c r="U715" i="4" s="1"/>
  <c r="S715" i="4"/>
  <c r="R715" i="4"/>
  <c r="Q715" i="4"/>
  <c r="O715" i="4"/>
  <c r="N715" i="4"/>
  <c r="M715" i="4"/>
  <c r="L715" i="4"/>
  <c r="K715" i="4"/>
  <c r="J715" i="4"/>
  <c r="I715" i="4"/>
  <c r="G715" i="4"/>
  <c r="F715" i="4"/>
  <c r="E715" i="4"/>
  <c r="BA714" i="4"/>
  <c r="AU714" i="4"/>
  <c r="AT714" i="4"/>
  <c r="AR714" i="4"/>
  <c r="AQ714" i="4"/>
  <c r="AP714" i="4"/>
  <c r="AL714" i="4"/>
  <c r="AK714" i="4"/>
  <c r="AJ714" i="4"/>
  <c r="AG714" i="4"/>
  <c r="AF714" i="4"/>
  <c r="AE714" i="4"/>
  <c r="AD714" i="4"/>
  <c r="AC714" i="4"/>
  <c r="AB714" i="4"/>
  <c r="Z714" i="4"/>
  <c r="Y714" i="4"/>
  <c r="W714" i="4"/>
  <c r="X714" i="4" s="1"/>
  <c r="V714" i="4"/>
  <c r="T714" i="4"/>
  <c r="U714" i="4" s="1"/>
  <c r="S714" i="4"/>
  <c r="R714" i="4"/>
  <c r="Q714" i="4"/>
  <c r="O714" i="4"/>
  <c r="N714" i="4"/>
  <c r="M714" i="4"/>
  <c r="L714" i="4"/>
  <c r="K714" i="4"/>
  <c r="J714" i="4"/>
  <c r="I714" i="4"/>
  <c r="G714" i="4"/>
  <c r="F714" i="4"/>
  <c r="E714" i="4"/>
  <c r="BA713" i="4"/>
  <c r="AU713" i="4"/>
  <c r="AT713" i="4"/>
  <c r="AR713" i="4"/>
  <c r="AQ713" i="4"/>
  <c r="AP713" i="4"/>
  <c r="AL713" i="4"/>
  <c r="AK713" i="4"/>
  <c r="AJ713" i="4"/>
  <c r="AG713" i="4"/>
  <c r="AF713" i="4"/>
  <c r="AE713" i="4"/>
  <c r="AD713" i="4"/>
  <c r="AC713" i="4"/>
  <c r="AB713" i="4"/>
  <c r="Z713" i="4"/>
  <c r="Y713" i="4"/>
  <c r="W713" i="4"/>
  <c r="X713" i="4" s="1"/>
  <c r="V713" i="4"/>
  <c r="T713" i="4"/>
  <c r="U713" i="4" s="1"/>
  <c r="S713" i="4"/>
  <c r="R713" i="4"/>
  <c r="Q713" i="4"/>
  <c r="O713" i="4"/>
  <c r="N713" i="4"/>
  <c r="M713" i="4"/>
  <c r="L713" i="4"/>
  <c r="K713" i="4"/>
  <c r="J713" i="4"/>
  <c r="I713" i="4"/>
  <c r="G713" i="4"/>
  <c r="F713" i="4"/>
  <c r="E713" i="4"/>
  <c r="BA712" i="4"/>
  <c r="AU712" i="4"/>
  <c r="AT712" i="4"/>
  <c r="AR712" i="4"/>
  <c r="AQ712" i="4"/>
  <c r="AP712" i="4"/>
  <c r="AL712" i="4"/>
  <c r="AK712" i="4"/>
  <c r="AJ712" i="4"/>
  <c r="AG712" i="4"/>
  <c r="AF712" i="4"/>
  <c r="AE712" i="4"/>
  <c r="AD712" i="4"/>
  <c r="AC712" i="4"/>
  <c r="AB712" i="4"/>
  <c r="Z712" i="4"/>
  <c r="Y712" i="4"/>
  <c r="W712" i="4"/>
  <c r="X712" i="4" s="1"/>
  <c r="V712" i="4"/>
  <c r="T712" i="4"/>
  <c r="U712" i="4" s="1"/>
  <c r="S712" i="4"/>
  <c r="R712" i="4"/>
  <c r="Q712" i="4"/>
  <c r="O712" i="4"/>
  <c r="N712" i="4"/>
  <c r="M712" i="4"/>
  <c r="L712" i="4"/>
  <c r="K712" i="4"/>
  <c r="J712" i="4"/>
  <c r="I712" i="4"/>
  <c r="G712" i="4"/>
  <c r="F712" i="4"/>
  <c r="E712" i="4"/>
  <c r="BA711" i="4"/>
  <c r="AU711" i="4"/>
  <c r="AT711" i="4"/>
  <c r="AR711" i="4"/>
  <c r="AQ711" i="4"/>
  <c r="AP711" i="4"/>
  <c r="AL711" i="4"/>
  <c r="AK711" i="4"/>
  <c r="AJ711" i="4"/>
  <c r="AG711" i="4"/>
  <c r="AF711" i="4"/>
  <c r="AE711" i="4"/>
  <c r="AD711" i="4"/>
  <c r="AC711" i="4"/>
  <c r="AB711" i="4"/>
  <c r="Z711" i="4"/>
  <c r="Y711" i="4"/>
  <c r="W711" i="4"/>
  <c r="X711" i="4" s="1"/>
  <c r="V711" i="4"/>
  <c r="T711" i="4"/>
  <c r="U711" i="4" s="1"/>
  <c r="S711" i="4"/>
  <c r="R711" i="4"/>
  <c r="Q711" i="4"/>
  <c r="O711" i="4"/>
  <c r="N711" i="4"/>
  <c r="M711" i="4"/>
  <c r="L711" i="4"/>
  <c r="K711" i="4"/>
  <c r="J711" i="4"/>
  <c r="I711" i="4"/>
  <c r="G711" i="4"/>
  <c r="F711" i="4"/>
  <c r="E711" i="4"/>
  <c r="BA710" i="4"/>
  <c r="AU710" i="4"/>
  <c r="AT710" i="4"/>
  <c r="AR710" i="4"/>
  <c r="AQ710" i="4"/>
  <c r="AP710" i="4"/>
  <c r="AL710" i="4"/>
  <c r="AK710" i="4"/>
  <c r="AJ710" i="4"/>
  <c r="AG710" i="4"/>
  <c r="AF710" i="4"/>
  <c r="AE710" i="4"/>
  <c r="AD710" i="4"/>
  <c r="AC710" i="4"/>
  <c r="AB710" i="4"/>
  <c r="Z710" i="4"/>
  <c r="Y710" i="4"/>
  <c r="W710" i="4"/>
  <c r="X710" i="4" s="1"/>
  <c r="V710" i="4"/>
  <c r="T710" i="4"/>
  <c r="U710" i="4" s="1"/>
  <c r="S710" i="4"/>
  <c r="R710" i="4"/>
  <c r="Q710" i="4"/>
  <c r="O710" i="4"/>
  <c r="N710" i="4"/>
  <c r="M710" i="4"/>
  <c r="L710" i="4"/>
  <c r="K710" i="4"/>
  <c r="J710" i="4"/>
  <c r="I710" i="4"/>
  <c r="G710" i="4"/>
  <c r="F710" i="4"/>
  <c r="E710" i="4"/>
  <c r="BA709" i="4"/>
  <c r="AU709" i="4"/>
  <c r="AT709" i="4"/>
  <c r="AR709" i="4"/>
  <c r="AQ709" i="4"/>
  <c r="AP709" i="4"/>
  <c r="AL709" i="4"/>
  <c r="AK709" i="4"/>
  <c r="AJ709" i="4"/>
  <c r="AG709" i="4"/>
  <c r="AF709" i="4"/>
  <c r="AE709" i="4"/>
  <c r="AD709" i="4"/>
  <c r="AC709" i="4"/>
  <c r="AB709" i="4"/>
  <c r="Z709" i="4"/>
  <c r="Y709" i="4"/>
  <c r="W709" i="4"/>
  <c r="X709" i="4" s="1"/>
  <c r="V709" i="4"/>
  <c r="T709" i="4"/>
  <c r="U709" i="4" s="1"/>
  <c r="S709" i="4"/>
  <c r="R709" i="4"/>
  <c r="Q709" i="4"/>
  <c r="O709" i="4"/>
  <c r="N709" i="4"/>
  <c r="M709" i="4"/>
  <c r="L709" i="4"/>
  <c r="K709" i="4"/>
  <c r="J709" i="4"/>
  <c r="I709" i="4"/>
  <c r="G709" i="4"/>
  <c r="F709" i="4"/>
  <c r="E709" i="4"/>
  <c r="BA708" i="4"/>
  <c r="AU708" i="4"/>
  <c r="AT708" i="4"/>
  <c r="AR708" i="4"/>
  <c r="AQ708" i="4"/>
  <c r="AP708" i="4"/>
  <c r="AL708" i="4"/>
  <c r="AK708" i="4"/>
  <c r="AJ708" i="4"/>
  <c r="AG708" i="4"/>
  <c r="AF708" i="4"/>
  <c r="AE708" i="4"/>
  <c r="AD708" i="4"/>
  <c r="AC708" i="4"/>
  <c r="AB708" i="4"/>
  <c r="Z708" i="4"/>
  <c r="Y708" i="4"/>
  <c r="W708" i="4"/>
  <c r="X708" i="4" s="1"/>
  <c r="V708" i="4"/>
  <c r="T708" i="4"/>
  <c r="U708" i="4" s="1"/>
  <c r="S708" i="4"/>
  <c r="R708" i="4"/>
  <c r="Q708" i="4"/>
  <c r="O708" i="4"/>
  <c r="N708" i="4"/>
  <c r="M708" i="4"/>
  <c r="L708" i="4"/>
  <c r="K708" i="4"/>
  <c r="J708" i="4"/>
  <c r="I708" i="4"/>
  <c r="G708" i="4"/>
  <c r="F708" i="4"/>
  <c r="E708" i="4"/>
  <c r="BA707" i="4"/>
  <c r="AU707" i="4"/>
  <c r="AT707" i="4"/>
  <c r="AR707" i="4"/>
  <c r="AQ707" i="4"/>
  <c r="AP707" i="4"/>
  <c r="AL707" i="4"/>
  <c r="AK707" i="4"/>
  <c r="AJ707" i="4"/>
  <c r="AG707" i="4"/>
  <c r="AF707" i="4"/>
  <c r="AE707" i="4"/>
  <c r="AD707" i="4"/>
  <c r="AC707" i="4"/>
  <c r="AB707" i="4"/>
  <c r="Z707" i="4"/>
  <c r="Y707" i="4"/>
  <c r="W707" i="4"/>
  <c r="X707" i="4" s="1"/>
  <c r="V707" i="4"/>
  <c r="T707" i="4"/>
  <c r="U707" i="4" s="1"/>
  <c r="S707" i="4"/>
  <c r="R707" i="4"/>
  <c r="Q707" i="4"/>
  <c r="O707" i="4"/>
  <c r="N707" i="4"/>
  <c r="M707" i="4"/>
  <c r="L707" i="4"/>
  <c r="K707" i="4"/>
  <c r="J707" i="4"/>
  <c r="I707" i="4"/>
  <c r="G707" i="4"/>
  <c r="F707" i="4"/>
  <c r="E707" i="4"/>
  <c r="BA706" i="4"/>
  <c r="AU706" i="4"/>
  <c r="AT706" i="4"/>
  <c r="AR706" i="4"/>
  <c r="AQ706" i="4"/>
  <c r="AP706" i="4"/>
  <c r="AL706" i="4"/>
  <c r="AK706" i="4"/>
  <c r="AJ706" i="4"/>
  <c r="AG706" i="4"/>
  <c r="AF706" i="4"/>
  <c r="AE706" i="4"/>
  <c r="AD706" i="4"/>
  <c r="AC706" i="4"/>
  <c r="AB706" i="4"/>
  <c r="Z706" i="4"/>
  <c r="Y706" i="4"/>
  <c r="W706" i="4"/>
  <c r="X706" i="4" s="1"/>
  <c r="V706" i="4"/>
  <c r="T706" i="4"/>
  <c r="U706" i="4" s="1"/>
  <c r="S706" i="4"/>
  <c r="R706" i="4"/>
  <c r="Q706" i="4"/>
  <c r="O706" i="4"/>
  <c r="N706" i="4"/>
  <c r="M706" i="4"/>
  <c r="L706" i="4"/>
  <c r="K706" i="4"/>
  <c r="J706" i="4"/>
  <c r="I706" i="4"/>
  <c r="G706" i="4"/>
  <c r="F706" i="4"/>
  <c r="E706" i="4"/>
  <c r="BA705" i="4"/>
  <c r="AU705" i="4"/>
  <c r="AT705" i="4"/>
  <c r="AR705" i="4"/>
  <c r="AQ705" i="4"/>
  <c r="AP705" i="4"/>
  <c r="AL705" i="4"/>
  <c r="AK705" i="4"/>
  <c r="AJ705" i="4"/>
  <c r="AG705" i="4"/>
  <c r="AF705" i="4"/>
  <c r="AE705" i="4"/>
  <c r="AD705" i="4"/>
  <c r="AC705" i="4"/>
  <c r="AB705" i="4"/>
  <c r="Z705" i="4"/>
  <c r="Y705" i="4"/>
  <c r="W705" i="4"/>
  <c r="X705" i="4" s="1"/>
  <c r="V705" i="4"/>
  <c r="T705" i="4"/>
  <c r="U705" i="4" s="1"/>
  <c r="S705" i="4"/>
  <c r="R705" i="4"/>
  <c r="Q705" i="4"/>
  <c r="O705" i="4"/>
  <c r="N705" i="4"/>
  <c r="M705" i="4"/>
  <c r="L705" i="4"/>
  <c r="K705" i="4"/>
  <c r="J705" i="4"/>
  <c r="I705" i="4"/>
  <c r="G705" i="4"/>
  <c r="F705" i="4"/>
  <c r="E705" i="4"/>
  <c r="BA704" i="4"/>
  <c r="AU704" i="4"/>
  <c r="AT704" i="4"/>
  <c r="AR704" i="4"/>
  <c r="AQ704" i="4"/>
  <c r="AP704" i="4"/>
  <c r="AL704" i="4"/>
  <c r="AK704" i="4"/>
  <c r="AJ704" i="4"/>
  <c r="AG704" i="4"/>
  <c r="AF704" i="4"/>
  <c r="AE704" i="4"/>
  <c r="AD704" i="4"/>
  <c r="AC704" i="4"/>
  <c r="AB704" i="4"/>
  <c r="Z704" i="4"/>
  <c r="Y704" i="4"/>
  <c r="W704" i="4"/>
  <c r="X704" i="4" s="1"/>
  <c r="V704" i="4"/>
  <c r="T704" i="4"/>
  <c r="U704" i="4" s="1"/>
  <c r="S704" i="4"/>
  <c r="R704" i="4"/>
  <c r="Q704" i="4"/>
  <c r="O704" i="4"/>
  <c r="N704" i="4"/>
  <c r="M704" i="4"/>
  <c r="L704" i="4"/>
  <c r="K704" i="4"/>
  <c r="J704" i="4"/>
  <c r="I704" i="4"/>
  <c r="G704" i="4"/>
  <c r="F704" i="4"/>
  <c r="E704" i="4"/>
  <c r="BA703" i="4"/>
  <c r="AU703" i="4"/>
  <c r="AT703" i="4"/>
  <c r="AR703" i="4"/>
  <c r="AQ703" i="4"/>
  <c r="AP703" i="4"/>
  <c r="AL703" i="4"/>
  <c r="AK703" i="4"/>
  <c r="AJ703" i="4"/>
  <c r="AG703" i="4"/>
  <c r="AF703" i="4"/>
  <c r="AE703" i="4"/>
  <c r="AD703" i="4"/>
  <c r="AC703" i="4"/>
  <c r="AB703" i="4"/>
  <c r="Z703" i="4"/>
  <c r="Y703" i="4"/>
  <c r="W703" i="4"/>
  <c r="X703" i="4" s="1"/>
  <c r="V703" i="4"/>
  <c r="T703" i="4"/>
  <c r="U703" i="4" s="1"/>
  <c r="S703" i="4"/>
  <c r="R703" i="4"/>
  <c r="Q703" i="4"/>
  <c r="O703" i="4"/>
  <c r="N703" i="4"/>
  <c r="M703" i="4"/>
  <c r="L703" i="4"/>
  <c r="K703" i="4"/>
  <c r="J703" i="4"/>
  <c r="I703" i="4"/>
  <c r="G703" i="4"/>
  <c r="F703" i="4"/>
  <c r="E703" i="4"/>
  <c r="BA702" i="4"/>
  <c r="AU702" i="4"/>
  <c r="AT702" i="4"/>
  <c r="AR702" i="4"/>
  <c r="AQ702" i="4"/>
  <c r="AP702" i="4"/>
  <c r="AL702" i="4"/>
  <c r="AK702" i="4"/>
  <c r="AJ702" i="4"/>
  <c r="AG702" i="4"/>
  <c r="AF702" i="4"/>
  <c r="AE702" i="4"/>
  <c r="AD702" i="4"/>
  <c r="AC702" i="4"/>
  <c r="AB702" i="4"/>
  <c r="Z702" i="4"/>
  <c r="Y702" i="4"/>
  <c r="W702" i="4"/>
  <c r="X702" i="4" s="1"/>
  <c r="V702" i="4"/>
  <c r="T702" i="4"/>
  <c r="U702" i="4" s="1"/>
  <c r="S702" i="4"/>
  <c r="R702" i="4"/>
  <c r="Q702" i="4"/>
  <c r="O702" i="4"/>
  <c r="N702" i="4"/>
  <c r="M702" i="4"/>
  <c r="L702" i="4"/>
  <c r="K702" i="4"/>
  <c r="J702" i="4"/>
  <c r="I702" i="4"/>
  <c r="G702" i="4"/>
  <c r="F702" i="4"/>
  <c r="E702" i="4"/>
  <c r="BA701" i="4"/>
  <c r="AU701" i="4"/>
  <c r="AT701" i="4"/>
  <c r="AR701" i="4"/>
  <c r="AQ701" i="4"/>
  <c r="AP701" i="4"/>
  <c r="AL701" i="4"/>
  <c r="AK701" i="4"/>
  <c r="AJ701" i="4"/>
  <c r="AG701" i="4"/>
  <c r="AF701" i="4"/>
  <c r="AE701" i="4"/>
  <c r="AD701" i="4"/>
  <c r="AC701" i="4"/>
  <c r="AB701" i="4"/>
  <c r="Z701" i="4"/>
  <c r="Y701" i="4"/>
  <c r="W701" i="4"/>
  <c r="X701" i="4" s="1"/>
  <c r="V701" i="4"/>
  <c r="T701" i="4"/>
  <c r="U701" i="4" s="1"/>
  <c r="S701" i="4"/>
  <c r="R701" i="4"/>
  <c r="Q701" i="4"/>
  <c r="O701" i="4"/>
  <c r="N701" i="4"/>
  <c r="M701" i="4"/>
  <c r="L701" i="4"/>
  <c r="K701" i="4"/>
  <c r="J701" i="4"/>
  <c r="I701" i="4"/>
  <c r="G701" i="4"/>
  <c r="F701" i="4"/>
  <c r="E701" i="4"/>
  <c r="BA700" i="4"/>
  <c r="AU700" i="4"/>
  <c r="AT700" i="4"/>
  <c r="AR700" i="4"/>
  <c r="AQ700" i="4"/>
  <c r="AP700" i="4"/>
  <c r="AL700" i="4"/>
  <c r="AK700" i="4"/>
  <c r="AJ700" i="4"/>
  <c r="AG700" i="4"/>
  <c r="AF700" i="4"/>
  <c r="AE700" i="4"/>
  <c r="AD700" i="4"/>
  <c r="AC700" i="4"/>
  <c r="AB700" i="4"/>
  <c r="Z700" i="4"/>
  <c r="Y700" i="4"/>
  <c r="W700" i="4"/>
  <c r="X700" i="4" s="1"/>
  <c r="V700" i="4"/>
  <c r="T700" i="4"/>
  <c r="U700" i="4" s="1"/>
  <c r="S700" i="4"/>
  <c r="R700" i="4"/>
  <c r="Q700" i="4"/>
  <c r="O700" i="4"/>
  <c r="N700" i="4"/>
  <c r="M700" i="4"/>
  <c r="L700" i="4"/>
  <c r="K700" i="4"/>
  <c r="J700" i="4"/>
  <c r="I700" i="4"/>
  <c r="G700" i="4"/>
  <c r="F700" i="4"/>
  <c r="E700" i="4"/>
  <c r="BA699" i="4"/>
  <c r="AU699" i="4"/>
  <c r="AT699" i="4"/>
  <c r="AR699" i="4"/>
  <c r="AQ699" i="4"/>
  <c r="AP699" i="4"/>
  <c r="AL699" i="4"/>
  <c r="AK699" i="4"/>
  <c r="AJ699" i="4"/>
  <c r="AG699" i="4"/>
  <c r="AF699" i="4"/>
  <c r="AE699" i="4"/>
  <c r="AD699" i="4"/>
  <c r="AC699" i="4"/>
  <c r="AB699" i="4"/>
  <c r="Z699" i="4"/>
  <c r="Y699" i="4"/>
  <c r="W699" i="4"/>
  <c r="X699" i="4" s="1"/>
  <c r="V699" i="4"/>
  <c r="T699" i="4"/>
  <c r="U699" i="4" s="1"/>
  <c r="S699" i="4"/>
  <c r="R699" i="4"/>
  <c r="Q699" i="4"/>
  <c r="O699" i="4"/>
  <c r="N699" i="4"/>
  <c r="M699" i="4"/>
  <c r="L699" i="4"/>
  <c r="K699" i="4"/>
  <c r="J699" i="4"/>
  <c r="I699" i="4"/>
  <c r="G699" i="4"/>
  <c r="F699" i="4"/>
  <c r="E699" i="4"/>
  <c r="BA698" i="4"/>
  <c r="AU698" i="4"/>
  <c r="AT698" i="4"/>
  <c r="AR698" i="4"/>
  <c r="AQ698" i="4"/>
  <c r="AP698" i="4"/>
  <c r="AL698" i="4"/>
  <c r="AK698" i="4"/>
  <c r="AJ698" i="4"/>
  <c r="AG698" i="4"/>
  <c r="AF698" i="4"/>
  <c r="AE698" i="4"/>
  <c r="AD698" i="4"/>
  <c r="AC698" i="4"/>
  <c r="AB698" i="4"/>
  <c r="Z698" i="4"/>
  <c r="Y698" i="4"/>
  <c r="W698" i="4"/>
  <c r="X698" i="4" s="1"/>
  <c r="V698" i="4"/>
  <c r="T698" i="4"/>
  <c r="U698" i="4" s="1"/>
  <c r="S698" i="4"/>
  <c r="R698" i="4"/>
  <c r="Q698" i="4"/>
  <c r="O698" i="4"/>
  <c r="N698" i="4"/>
  <c r="M698" i="4"/>
  <c r="L698" i="4"/>
  <c r="K698" i="4"/>
  <c r="J698" i="4"/>
  <c r="I698" i="4"/>
  <c r="G698" i="4"/>
  <c r="F698" i="4"/>
  <c r="E698" i="4"/>
  <c r="BA697" i="4"/>
  <c r="AU697" i="4"/>
  <c r="AT697" i="4"/>
  <c r="AR697" i="4"/>
  <c r="AQ697" i="4"/>
  <c r="AP697" i="4"/>
  <c r="AL697" i="4"/>
  <c r="AK697" i="4"/>
  <c r="AJ697" i="4"/>
  <c r="AG697" i="4"/>
  <c r="AF697" i="4"/>
  <c r="AE697" i="4"/>
  <c r="AD697" i="4"/>
  <c r="AC697" i="4"/>
  <c r="AB697" i="4"/>
  <c r="Z697" i="4"/>
  <c r="Y697" i="4"/>
  <c r="W697" i="4"/>
  <c r="X697" i="4" s="1"/>
  <c r="V697" i="4"/>
  <c r="T697" i="4"/>
  <c r="U697" i="4" s="1"/>
  <c r="S697" i="4"/>
  <c r="R697" i="4"/>
  <c r="Q697" i="4"/>
  <c r="O697" i="4"/>
  <c r="N697" i="4"/>
  <c r="M697" i="4"/>
  <c r="L697" i="4"/>
  <c r="K697" i="4"/>
  <c r="J697" i="4"/>
  <c r="I697" i="4"/>
  <c r="G697" i="4"/>
  <c r="F697" i="4"/>
  <c r="E697" i="4"/>
  <c r="BA696" i="4"/>
  <c r="AU696" i="4"/>
  <c r="AT696" i="4"/>
  <c r="AR696" i="4"/>
  <c r="AQ696" i="4"/>
  <c r="AP696" i="4"/>
  <c r="AL696" i="4"/>
  <c r="AK696" i="4"/>
  <c r="AJ696" i="4"/>
  <c r="AG696" i="4"/>
  <c r="AF696" i="4"/>
  <c r="AE696" i="4"/>
  <c r="AD696" i="4"/>
  <c r="AC696" i="4"/>
  <c r="AB696" i="4"/>
  <c r="Z696" i="4"/>
  <c r="Y696" i="4"/>
  <c r="W696" i="4"/>
  <c r="X696" i="4" s="1"/>
  <c r="V696" i="4"/>
  <c r="T696" i="4"/>
  <c r="U696" i="4" s="1"/>
  <c r="S696" i="4"/>
  <c r="R696" i="4"/>
  <c r="Q696" i="4"/>
  <c r="O696" i="4"/>
  <c r="N696" i="4"/>
  <c r="M696" i="4"/>
  <c r="L696" i="4"/>
  <c r="K696" i="4"/>
  <c r="J696" i="4"/>
  <c r="I696" i="4"/>
  <c r="G696" i="4"/>
  <c r="F696" i="4"/>
  <c r="E696" i="4"/>
  <c r="BA695" i="4"/>
  <c r="AU695" i="4"/>
  <c r="AT695" i="4"/>
  <c r="AR695" i="4"/>
  <c r="AQ695" i="4"/>
  <c r="AP695" i="4"/>
  <c r="AL695" i="4"/>
  <c r="AK695" i="4"/>
  <c r="AJ695" i="4"/>
  <c r="AG695" i="4"/>
  <c r="AF695" i="4"/>
  <c r="AE695" i="4"/>
  <c r="AD695" i="4"/>
  <c r="AC695" i="4"/>
  <c r="AB695" i="4"/>
  <c r="Z695" i="4"/>
  <c r="Y695" i="4"/>
  <c r="W695" i="4"/>
  <c r="X695" i="4" s="1"/>
  <c r="V695" i="4"/>
  <c r="T695" i="4"/>
  <c r="U695" i="4" s="1"/>
  <c r="S695" i="4"/>
  <c r="R695" i="4"/>
  <c r="Q695" i="4"/>
  <c r="O695" i="4"/>
  <c r="N695" i="4"/>
  <c r="M695" i="4"/>
  <c r="L695" i="4"/>
  <c r="K695" i="4"/>
  <c r="J695" i="4"/>
  <c r="I695" i="4"/>
  <c r="G695" i="4"/>
  <c r="F695" i="4"/>
  <c r="E695" i="4"/>
  <c r="BA694" i="4"/>
  <c r="AU694" i="4"/>
  <c r="AT694" i="4"/>
  <c r="AR694" i="4"/>
  <c r="AQ694" i="4"/>
  <c r="AP694" i="4"/>
  <c r="AL694" i="4"/>
  <c r="AK694" i="4"/>
  <c r="AJ694" i="4"/>
  <c r="AG694" i="4"/>
  <c r="AF694" i="4"/>
  <c r="AE694" i="4"/>
  <c r="AD694" i="4"/>
  <c r="AC694" i="4"/>
  <c r="AB694" i="4"/>
  <c r="Z694" i="4"/>
  <c r="Y694" i="4"/>
  <c r="W694" i="4"/>
  <c r="X694" i="4" s="1"/>
  <c r="V694" i="4"/>
  <c r="T694" i="4"/>
  <c r="U694" i="4" s="1"/>
  <c r="S694" i="4"/>
  <c r="R694" i="4"/>
  <c r="Q694" i="4"/>
  <c r="O694" i="4"/>
  <c r="N694" i="4"/>
  <c r="M694" i="4"/>
  <c r="L694" i="4"/>
  <c r="K694" i="4"/>
  <c r="J694" i="4"/>
  <c r="I694" i="4"/>
  <c r="G694" i="4"/>
  <c r="F694" i="4"/>
  <c r="E694" i="4"/>
  <c r="BA693" i="4"/>
  <c r="AU693" i="4"/>
  <c r="AT693" i="4"/>
  <c r="AR693" i="4"/>
  <c r="AQ693" i="4"/>
  <c r="AP693" i="4"/>
  <c r="AL693" i="4"/>
  <c r="AK693" i="4"/>
  <c r="AJ693" i="4"/>
  <c r="AG693" i="4"/>
  <c r="AF693" i="4"/>
  <c r="AE693" i="4"/>
  <c r="AD693" i="4"/>
  <c r="AC693" i="4"/>
  <c r="AB693" i="4"/>
  <c r="Z693" i="4"/>
  <c r="Y693" i="4"/>
  <c r="W693" i="4"/>
  <c r="X693" i="4" s="1"/>
  <c r="V693" i="4"/>
  <c r="T693" i="4"/>
  <c r="U693" i="4" s="1"/>
  <c r="S693" i="4"/>
  <c r="R693" i="4"/>
  <c r="Q693" i="4"/>
  <c r="O693" i="4"/>
  <c r="N693" i="4"/>
  <c r="M693" i="4"/>
  <c r="L693" i="4"/>
  <c r="K693" i="4"/>
  <c r="J693" i="4"/>
  <c r="I693" i="4"/>
  <c r="G693" i="4"/>
  <c r="F693" i="4"/>
  <c r="E693" i="4"/>
  <c r="BA692" i="4"/>
  <c r="AU692" i="4"/>
  <c r="AT692" i="4"/>
  <c r="AR692" i="4"/>
  <c r="AQ692" i="4"/>
  <c r="AP692" i="4"/>
  <c r="AL692" i="4"/>
  <c r="AK692" i="4"/>
  <c r="AJ692" i="4"/>
  <c r="AG692" i="4"/>
  <c r="AF692" i="4"/>
  <c r="AE692" i="4"/>
  <c r="AD692" i="4"/>
  <c r="AC692" i="4"/>
  <c r="AB692" i="4"/>
  <c r="Z692" i="4"/>
  <c r="Y692" i="4"/>
  <c r="W692" i="4"/>
  <c r="X692" i="4" s="1"/>
  <c r="V692" i="4"/>
  <c r="T692" i="4"/>
  <c r="U692" i="4" s="1"/>
  <c r="S692" i="4"/>
  <c r="R692" i="4"/>
  <c r="Q692" i="4"/>
  <c r="O692" i="4"/>
  <c r="N692" i="4"/>
  <c r="M692" i="4"/>
  <c r="L692" i="4"/>
  <c r="K692" i="4"/>
  <c r="J692" i="4"/>
  <c r="I692" i="4"/>
  <c r="G692" i="4"/>
  <c r="F692" i="4"/>
  <c r="E692" i="4"/>
  <c r="BA691" i="4"/>
  <c r="AU691" i="4"/>
  <c r="AT691" i="4"/>
  <c r="AR691" i="4"/>
  <c r="AQ691" i="4"/>
  <c r="AP691" i="4"/>
  <c r="AL691" i="4"/>
  <c r="AK691" i="4"/>
  <c r="AJ691" i="4"/>
  <c r="AG691" i="4"/>
  <c r="AF691" i="4"/>
  <c r="AE691" i="4"/>
  <c r="AD691" i="4"/>
  <c r="AC691" i="4"/>
  <c r="AB691" i="4"/>
  <c r="Z691" i="4"/>
  <c r="Y691" i="4"/>
  <c r="W691" i="4"/>
  <c r="X691" i="4" s="1"/>
  <c r="V691" i="4"/>
  <c r="T691" i="4"/>
  <c r="U691" i="4" s="1"/>
  <c r="S691" i="4"/>
  <c r="R691" i="4"/>
  <c r="Q691" i="4"/>
  <c r="O691" i="4"/>
  <c r="N691" i="4"/>
  <c r="M691" i="4"/>
  <c r="L691" i="4"/>
  <c r="K691" i="4"/>
  <c r="J691" i="4"/>
  <c r="I691" i="4"/>
  <c r="G691" i="4"/>
  <c r="F691" i="4"/>
  <c r="E691" i="4"/>
  <c r="BA690" i="4"/>
  <c r="AU690" i="4"/>
  <c r="AT690" i="4"/>
  <c r="AR690" i="4"/>
  <c r="AQ690" i="4"/>
  <c r="AP690" i="4"/>
  <c r="AL690" i="4"/>
  <c r="AK690" i="4"/>
  <c r="AJ690" i="4"/>
  <c r="AG690" i="4"/>
  <c r="AF690" i="4"/>
  <c r="AE690" i="4"/>
  <c r="AD690" i="4"/>
  <c r="AC690" i="4"/>
  <c r="AB690" i="4"/>
  <c r="Z690" i="4"/>
  <c r="Y690" i="4"/>
  <c r="W690" i="4"/>
  <c r="X690" i="4" s="1"/>
  <c r="V690" i="4"/>
  <c r="T690" i="4"/>
  <c r="U690" i="4" s="1"/>
  <c r="S690" i="4"/>
  <c r="R690" i="4"/>
  <c r="Q690" i="4"/>
  <c r="O690" i="4"/>
  <c r="N690" i="4"/>
  <c r="M690" i="4"/>
  <c r="L690" i="4"/>
  <c r="K690" i="4"/>
  <c r="J690" i="4"/>
  <c r="I690" i="4"/>
  <c r="G690" i="4"/>
  <c r="F690" i="4"/>
  <c r="E690" i="4"/>
  <c r="BA689" i="4"/>
  <c r="AU689" i="4"/>
  <c r="AT689" i="4"/>
  <c r="AR689" i="4"/>
  <c r="AQ689" i="4"/>
  <c r="AP689" i="4"/>
  <c r="AL689" i="4"/>
  <c r="AK689" i="4"/>
  <c r="AJ689" i="4"/>
  <c r="AG689" i="4"/>
  <c r="AF689" i="4"/>
  <c r="AE689" i="4"/>
  <c r="AD689" i="4"/>
  <c r="AC689" i="4"/>
  <c r="AB689" i="4"/>
  <c r="Z689" i="4"/>
  <c r="Y689" i="4"/>
  <c r="W689" i="4"/>
  <c r="X689" i="4" s="1"/>
  <c r="V689" i="4"/>
  <c r="T689" i="4"/>
  <c r="U689" i="4" s="1"/>
  <c r="S689" i="4"/>
  <c r="R689" i="4"/>
  <c r="Q689" i="4"/>
  <c r="O689" i="4"/>
  <c r="N689" i="4"/>
  <c r="M689" i="4"/>
  <c r="L689" i="4"/>
  <c r="K689" i="4"/>
  <c r="J689" i="4"/>
  <c r="I689" i="4"/>
  <c r="G689" i="4"/>
  <c r="F689" i="4"/>
  <c r="E689" i="4"/>
  <c r="BA688" i="4"/>
  <c r="AU688" i="4"/>
  <c r="AT688" i="4"/>
  <c r="AR688" i="4"/>
  <c r="AQ688" i="4"/>
  <c r="AP688" i="4"/>
  <c r="AL688" i="4"/>
  <c r="AK688" i="4"/>
  <c r="AJ688" i="4"/>
  <c r="AG688" i="4"/>
  <c r="AF688" i="4"/>
  <c r="AE688" i="4"/>
  <c r="AD688" i="4"/>
  <c r="AC688" i="4"/>
  <c r="AB688" i="4"/>
  <c r="Z688" i="4"/>
  <c r="Y688" i="4"/>
  <c r="W688" i="4"/>
  <c r="X688" i="4" s="1"/>
  <c r="V688" i="4"/>
  <c r="T688" i="4"/>
  <c r="U688" i="4" s="1"/>
  <c r="S688" i="4"/>
  <c r="R688" i="4"/>
  <c r="Q688" i="4"/>
  <c r="O688" i="4"/>
  <c r="N688" i="4"/>
  <c r="M688" i="4"/>
  <c r="L688" i="4"/>
  <c r="K688" i="4"/>
  <c r="J688" i="4"/>
  <c r="I688" i="4"/>
  <c r="G688" i="4"/>
  <c r="F688" i="4"/>
  <c r="E688" i="4"/>
  <c r="BA687" i="4"/>
  <c r="AU687" i="4"/>
  <c r="AT687" i="4"/>
  <c r="AR687" i="4"/>
  <c r="AQ687" i="4"/>
  <c r="AP687" i="4"/>
  <c r="AL687" i="4"/>
  <c r="AK687" i="4"/>
  <c r="AJ687" i="4"/>
  <c r="AG687" i="4"/>
  <c r="AF687" i="4"/>
  <c r="AE687" i="4"/>
  <c r="AD687" i="4"/>
  <c r="AC687" i="4"/>
  <c r="AB687" i="4"/>
  <c r="Z687" i="4"/>
  <c r="Y687" i="4"/>
  <c r="W687" i="4"/>
  <c r="X687" i="4" s="1"/>
  <c r="V687" i="4"/>
  <c r="T687" i="4"/>
  <c r="U687" i="4" s="1"/>
  <c r="S687" i="4"/>
  <c r="R687" i="4"/>
  <c r="Q687" i="4"/>
  <c r="O687" i="4"/>
  <c r="N687" i="4"/>
  <c r="M687" i="4"/>
  <c r="L687" i="4"/>
  <c r="K687" i="4"/>
  <c r="J687" i="4"/>
  <c r="I687" i="4"/>
  <c r="G687" i="4"/>
  <c r="F687" i="4"/>
  <c r="E687" i="4"/>
  <c r="BA686" i="4"/>
  <c r="AU686" i="4"/>
  <c r="AT686" i="4"/>
  <c r="AR686" i="4"/>
  <c r="AQ686" i="4"/>
  <c r="AP686" i="4"/>
  <c r="AL686" i="4"/>
  <c r="AK686" i="4"/>
  <c r="AJ686" i="4"/>
  <c r="AG686" i="4"/>
  <c r="AF686" i="4"/>
  <c r="AE686" i="4"/>
  <c r="AD686" i="4"/>
  <c r="AC686" i="4"/>
  <c r="AB686" i="4"/>
  <c r="Z686" i="4"/>
  <c r="Y686" i="4"/>
  <c r="W686" i="4"/>
  <c r="X686" i="4" s="1"/>
  <c r="V686" i="4"/>
  <c r="T686" i="4"/>
  <c r="U686" i="4" s="1"/>
  <c r="S686" i="4"/>
  <c r="R686" i="4"/>
  <c r="Q686" i="4"/>
  <c r="O686" i="4"/>
  <c r="N686" i="4"/>
  <c r="M686" i="4"/>
  <c r="L686" i="4"/>
  <c r="K686" i="4"/>
  <c r="J686" i="4"/>
  <c r="I686" i="4"/>
  <c r="G686" i="4"/>
  <c r="F686" i="4"/>
  <c r="E686" i="4"/>
  <c r="BA685" i="4"/>
  <c r="AU685" i="4"/>
  <c r="AT685" i="4"/>
  <c r="AR685" i="4"/>
  <c r="AQ685" i="4"/>
  <c r="AP685" i="4"/>
  <c r="AL685" i="4"/>
  <c r="AK685" i="4"/>
  <c r="AJ685" i="4"/>
  <c r="AG685" i="4"/>
  <c r="AF685" i="4"/>
  <c r="AE685" i="4"/>
  <c r="AD685" i="4"/>
  <c r="AC685" i="4"/>
  <c r="AB685" i="4"/>
  <c r="Z685" i="4"/>
  <c r="Y685" i="4"/>
  <c r="W685" i="4"/>
  <c r="X685" i="4" s="1"/>
  <c r="V685" i="4"/>
  <c r="T685" i="4"/>
  <c r="U685" i="4" s="1"/>
  <c r="S685" i="4"/>
  <c r="R685" i="4"/>
  <c r="Q685" i="4"/>
  <c r="O685" i="4"/>
  <c r="N685" i="4"/>
  <c r="M685" i="4"/>
  <c r="L685" i="4"/>
  <c r="K685" i="4"/>
  <c r="J685" i="4"/>
  <c r="I685" i="4"/>
  <c r="G685" i="4"/>
  <c r="F685" i="4"/>
  <c r="E685" i="4"/>
  <c r="BA684" i="4"/>
  <c r="AU684" i="4"/>
  <c r="AT684" i="4"/>
  <c r="AR684" i="4"/>
  <c r="AQ684" i="4"/>
  <c r="AP684" i="4"/>
  <c r="AL684" i="4"/>
  <c r="AK684" i="4"/>
  <c r="AJ684" i="4"/>
  <c r="AG684" i="4"/>
  <c r="AF684" i="4"/>
  <c r="AE684" i="4"/>
  <c r="AD684" i="4"/>
  <c r="AC684" i="4"/>
  <c r="AB684" i="4"/>
  <c r="Z684" i="4"/>
  <c r="Y684" i="4"/>
  <c r="W684" i="4"/>
  <c r="X684" i="4" s="1"/>
  <c r="V684" i="4"/>
  <c r="T684" i="4"/>
  <c r="U684" i="4" s="1"/>
  <c r="S684" i="4"/>
  <c r="R684" i="4"/>
  <c r="Q684" i="4"/>
  <c r="O684" i="4"/>
  <c r="N684" i="4"/>
  <c r="M684" i="4"/>
  <c r="L684" i="4"/>
  <c r="K684" i="4"/>
  <c r="J684" i="4"/>
  <c r="I684" i="4"/>
  <c r="G684" i="4"/>
  <c r="F684" i="4"/>
  <c r="E684" i="4"/>
  <c r="BA683" i="4"/>
  <c r="AU683" i="4"/>
  <c r="AT683" i="4"/>
  <c r="AR683" i="4"/>
  <c r="AQ683" i="4"/>
  <c r="AP683" i="4"/>
  <c r="AL683" i="4"/>
  <c r="AK683" i="4"/>
  <c r="AJ683" i="4"/>
  <c r="AG683" i="4"/>
  <c r="AF683" i="4"/>
  <c r="AE683" i="4"/>
  <c r="AD683" i="4"/>
  <c r="AC683" i="4"/>
  <c r="AB683" i="4"/>
  <c r="Z683" i="4"/>
  <c r="Y683" i="4"/>
  <c r="W683" i="4"/>
  <c r="X683" i="4" s="1"/>
  <c r="V683" i="4"/>
  <c r="T683" i="4"/>
  <c r="U683" i="4" s="1"/>
  <c r="S683" i="4"/>
  <c r="R683" i="4"/>
  <c r="Q683" i="4"/>
  <c r="O683" i="4"/>
  <c r="N683" i="4"/>
  <c r="M683" i="4"/>
  <c r="L683" i="4"/>
  <c r="K683" i="4"/>
  <c r="J683" i="4"/>
  <c r="I683" i="4"/>
  <c r="G683" i="4"/>
  <c r="F683" i="4"/>
  <c r="E683" i="4"/>
  <c r="BA682" i="4"/>
  <c r="AU682" i="4"/>
  <c r="AT682" i="4"/>
  <c r="AR682" i="4"/>
  <c r="AQ682" i="4"/>
  <c r="AP682" i="4"/>
  <c r="AL682" i="4"/>
  <c r="AK682" i="4"/>
  <c r="AJ682" i="4"/>
  <c r="AG682" i="4"/>
  <c r="AF682" i="4"/>
  <c r="AE682" i="4"/>
  <c r="AD682" i="4"/>
  <c r="AC682" i="4"/>
  <c r="AB682" i="4"/>
  <c r="Z682" i="4"/>
  <c r="Y682" i="4"/>
  <c r="W682" i="4"/>
  <c r="X682" i="4" s="1"/>
  <c r="V682" i="4"/>
  <c r="T682" i="4"/>
  <c r="U682" i="4" s="1"/>
  <c r="S682" i="4"/>
  <c r="R682" i="4"/>
  <c r="Q682" i="4"/>
  <c r="O682" i="4"/>
  <c r="N682" i="4"/>
  <c r="M682" i="4"/>
  <c r="L682" i="4"/>
  <c r="K682" i="4"/>
  <c r="J682" i="4"/>
  <c r="I682" i="4"/>
  <c r="G682" i="4"/>
  <c r="F682" i="4"/>
  <c r="E682" i="4"/>
  <c r="BA681" i="4"/>
  <c r="AU681" i="4"/>
  <c r="AT681" i="4"/>
  <c r="AR681" i="4"/>
  <c r="AQ681" i="4"/>
  <c r="AP681" i="4"/>
  <c r="AL681" i="4"/>
  <c r="AK681" i="4"/>
  <c r="AJ681" i="4"/>
  <c r="AG681" i="4"/>
  <c r="AF681" i="4"/>
  <c r="AE681" i="4"/>
  <c r="AD681" i="4"/>
  <c r="AC681" i="4"/>
  <c r="AB681" i="4"/>
  <c r="Z681" i="4"/>
  <c r="Y681" i="4"/>
  <c r="W681" i="4"/>
  <c r="X681" i="4" s="1"/>
  <c r="V681" i="4"/>
  <c r="T681" i="4"/>
  <c r="U681" i="4" s="1"/>
  <c r="S681" i="4"/>
  <c r="R681" i="4"/>
  <c r="Q681" i="4"/>
  <c r="O681" i="4"/>
  <c r="N681" i="4"/>
  <c r="M681" i="4"/>
  <c r="L681" i="4"/>
  <c r="K681" i="4"/>
  <c r="J681" i="4"/>
  <c r="I681" i="4"/>
  <c r="G681" i="4"/>
  <c r="F681" i="4"/>
  <c r="E681" i="4"/>
  <c r="BA680" i="4"/>
  <c r="AU680" i="4"/>
  <c r="AT680" i="4"/>
  <c r="AR680" i="4"/>
  <c r="AQ680" i="4"/>
  <c r="AP680" i="4"/>
  <c r="AL680" i="4"/>
  <c r="AK680" i="4"/>
  <c r="AJ680" i="4"/>
  <c r="AG680" i="4"/>
  <c r="AF680" i="4"/>
  <c r="AE680" i="4"/>
  <c r="AD680" i="4"/>
  <c r="AC680" i="4"/>
  <c r="AB680" i="4"/>
  <c r="Z680" i="4"/>
  <c r="Y680" i="4"/>
  <c r="W680" i="4"/>
  <c r="X680" i="4" s="1"/>
  <c r="V680" i="4"/>
  <c r="T680" i="4"/>
  <c r="U680" i="4" s="1"/>
  <c r="S680" i="4"/>
  <c r="R680" i="4"/>
  <c r="Q680" i="4"/>
  <c r="O680" i="4"/>
  <c r="N680" i="4"/>
  <c r="M680" i="4"/>
  <c r="L680" i="4"/>
  <c r="K680" i="4"/>
  <c r="J680" i="4"/>
  <c r="I680" i="4"/>
  <c r="G680" i="4"/>
  <c r="F680" i="4"/>
  <c r="E680" i="4"/>
  <c r="BA679" i="4"/>
  <c r="AU679" i="4"/>
  <c r="AT679" i="4"/>
  <c r="AR679" i="4"/>
  <c r="AQ679" i="4"/>
  <c r="AP679" i="4"/>
  <c r="AL679" i="4"/>
  <c r="AK679" i="4"/>
  <c r="AJ679" i="4"/>
  <c r="AG679" i="4"/>
  <c r="AF679" i="4"/>
  <c r="AE679" i="4"/>
  <c r="AD679" i="4"/>
  <c r="AC679" i="4"/>
  <c r="AB679" i="4"/>
  <c r="Z679" i="4"/>
  <c r="Y679" i="4"/>
  <c r="W679" i="4"/>
  <c r="X679" i="4" s="1"/>
  <c r="V679" i="4"/>
  <c r="T679" i="4"/>
  <c r="U679" i="4" s="1"/>
  <c r="S679" i="4"/>
  <c r="R679" i="4"/>
  <c r="Q679" i="4"/>
  <c r="O679" i="4"/>
  <c r="N679" i="4"/>
  <c r="M679" i="4"/>
  <c r="L679" i="4"/>
  <c r="K679" i="4"/>
  <c r="J679" i="4"/>
  <c r="I679" i="4"/>
  <c r="G679" i="4"/>
  <c r="F679" i="4"/>
  <c r="E679" i="4"/>
  <c r="BA678" i="4"/>
  <c r="AU678" i="4"/>
  <c r="AT678" i="4"/>
  <c r="AR678" i="4"/>
  <c r="AQ678" i="4"/>
  <c r="AP678" i="4"/>
  <c r="AL678" i="4"/>
  <c r="AK678" i="4"/>
  <c r="AJ678" i="4"/>
  <c r="AG678" i="4"/>
  <c r="AF678" i="4"/>
  <c r="AE678" i="4"/>
  <c r="AD678" i="4"/>
  <c r="AC678" i="4"/>
  <c r="AB678" i="4"/>
  <c r="Z678" i="4"/>
  <c r="Y678" i="4"/>
  <c r="W678" i="4"/>
  <c r="X678" i="4" s="1"/>
  <c r="V678" i="4"/>
  <c r="T678" i="4"/>
  <c r="U678" i="4" s="1"/>
  <c r="S678" i="4"/>
  <c r="R678" i="4"/>
  <c r="Q678" i="4"/>
  <c r="O678" i="4"/>
  <c r="N678" i="4"/>
  <c r="M678" i="4"/>
  <c r="L678" i="4"/>
  <c r="K678" i="4"/>
  <c r="J678" i="4"/>
  <c r="I678" i="4"/>
  <c r="G678" i="4"/>
  <c r="F678" i="4"/>
  <c r="E678" i="4"/>
  <c r="BA677" i="4"/>
  <c r="AU677" i="4"/>
  <c r="AT677" i="4"/>
  <c r="AR677" i="4"/>
  <c r="AQ677" i="4"/>
  <c r="AP677" i="4"/>
  <c r="AL677" i="4"/>
  <c r="AK677" i="4"/>
  <c r="AJ677" i="4"/>
  <c r="AG677" i="4"/>
  <c r="AF677" i="4"/>
  <c r="AE677" i="4"/>
  <c r="AD677" i="4"/>
  <c r="AC677" i="4"/>
  <c r="AB677" i="4"/>
  <c r="Z677" i="4"/>
  <c r="Y677" i="4"/>
  <c r="W677" i="4"/>
  <c r="X677" i="4" s="1"/>
  <c r="V677" i="4"/>
  <c r="T677" i="4"/>
  <c r="U677" i="4" s="1"/>
  <c r="S677" i="4"/>
  <c r="R677" i="4"/>
  <c r="Q677" i="4"/>
  <c r="O677" i="4"/>
  <c r="N677" i="4"/>
  <c r="M677" i="4"/>
  <c r="L677" i="4"/>
  <c r="K677" i="4"/>
  <c r="J677" i="4"/>
  <c r="I677" i="4"/>
  <c r="G677" i="4"/>
  <c r="F677" i="4"/>
  <c r="E677" i="4"/>
  <c r="BA676" i="4"/>
  <c r="AU676" i="4"/>
  <c r="AT676" i="4"/>
  <c r="AR676" i="4"/>
  <c r="AQ676" i="4"/>
  <c r="AP676" i="4"/>
  <c r="AL676" i="4"/>
  <c r="AK676" i="4"/>
  <c r="AJ676" i="4"/>
  <c r="AG676" i="4"/>
  <c r="AF676" i="4"/>
  <c r="AE676" i="4"/>
  <c r="AD676" i="4"/>
  <c r="AC676" i="4"/>
  <c r="AB676" i="4"/>
  <c r="Z676" i="4"/>
  <c r="Y676" i="4"/>
  <c r="W676" i="4"/>
  <c r="X676" i="4" s="1"/>
  <c r="V676" i="4"/>
  <c r="T676" i="4"/>
  <c r="U676" i="4" s="1"/>
  <c r="S676" i="4"/>
  <c r="R676" i="4"/>
  <c r="Q676" i="4"/>
  <c r="O676" i="4"/>
  <c r="N676" i="4"/>
  <c r="M676" i="4"/>
  <c r="L676" i="4"/>
  <c r="K676" i="4"/>
  <c r="J676" i="4"/>
  <c r="I676" i="4"/>
  <c r="G676" i="4"/>
  <c r="F676" i="4"/>
  <c r="E676" i="4"/>
  <c r="BA675" i="4"/>
  <c r="AU675" i="4"/>
  <c r="AT675" i="4"/>
  <c r="AR675" i="4"/>
  <c r="AQ675" i="4"/>
  <c r="AP675" i="4"/>
  <c r="AL675" i="4"/>
  <c r="AK675" i="4"/>
  <c r="AJ675" i="4"/>
  <c r="AG675" i="4"/>
  <c r="AF675" i="4"/>
  <c r="AE675" i="4"/>
  <c r="AD675" i="4"/>
  <c r="AC675" i="4"/>
  <c r="AB675" i="4"/>
  <c r="Z675" i="4"/>
  <c r="Y675" i="4"/>
  <c r="W675" i="4"/>
  <c r="X675" i="4" s="1"/>
  <c r="V675" i="4"/>
  <c r="T675" i="4"/>
  <c r="U675" i="4" s="1"/>
  <c r="S675" i="4"/>
  <c r="R675" i="4"/>
  <c r="Q675" i="4"/>
  <c r="O675" i="4"/>
  <c r="N675" i="4"/>
  <c r="M675" i="4"/>
  <c r="L675" i="4"/>
  <c r="K675" i="4"/>
  <c r="J675" i="4"/>
  <c r="I675" i="4"/>
  <c r="G675" i="4"/>
  <c r="F675" i="4"/>
  <c r="E675" i="4"/>
  <c r="BA674" i="4"/>
  <c r="AU674" i="4"/>
  <c r="AT674" i="4"/>
  <c r="AR674" i="4"/>
  <c r="AQ674" i="4"/>
  <c r="AP674" i="4"/>
  <c r="AL674" i="4"/>
  <c r="AK674" i="4"/>
  <c r="AJ674" i="4"/>
  <c r="AG674" i="4"/>
  <c r="AF674" i="4"/>
  <c r="AE674" i="4"/>
  <c r="AD674" i="4"/>
  <c r="AC674" i="4"/>
  <c r="AB674" i="4"/>
  <c r="Z674" i="4"/>
  <c r="Y674" i="4"/>
  <c r="W674" i="4"/>
  <c r="X674" i="4" s="1"/>
  <c r="V674" i="4"/>
  <c r="T674" i="4"/>
  <c r="U674" i="4" s="1"/>
  <c r="S674" i="4"/>
  <c r="R674" i="4"/>
  <c r="Q674" i="4"/>
  <c r="O674" i="4"/>
  <c r="N674" i="4"/>
  <c r="M674" i="4"/>
  <c r="L674" i="4"/>
  <c r="K674" i="4"/>
  <c r="J674" i="4"/>
  <c r="I674" i="4"/>
  <c r="G674" i="4"/>
  <c r="F674" i="4"/>
  <c r="E674" i="4"/>
  <c r="BA673" i="4"/>
  <c r="AU673" i="4"/>
  <c r="AT673" i="4"/>
  <c r="AR673" i="4"/>
  <c r="AQ673" i="4"/>
  <c r="AP673" i="4"/>
  <c r="AL673" i="4"/>
  <c r="AK673" i="4"/>
  <c r="AJ673" i="4"/>
  <c r="AG673" i="4"/>
  <c r="AF673" i="4"/>
  <c r="AE673" i="4"/>
  <c r="AD673" i="4"/>
  <c r="AC673" i="4"/>
  <c r="AB673" i="4"/>
  <c r="Z673" i="4"/>
  <c r="Y673" i="4"/>
  <c r="W673" i="4"/>
  <c r="X673" i="4" s="1"/>
  <c r="V673" i="4"/>
  <c r="T673" i="4"/>
  <c r="U673" i="4" s="1"/>
  <c r="S673" i="4"/>
  <c r="R673" i="4"/>
  <c r="Q673" i="4"/>
  <c r="O673" i="4"/>
  <c r="N673" i="4"/>
  <c r="M673" i="4"/>
  <c r="L673" i="4"/>
  <c r="K673" i="4"/>
  <c r="J673" i="4"/>
  <c r="I673" i="4"/>
  <c r="G673" i="4"/>
  <c r="F673" i="4"/>
  <c r="E673" i="4"/>
  <c r="BA672" i="4"/>
  <c r="AU672" i="4"/>
  <c r="AT672" i="4"/>
  <c r="AR672" i="4"/>
  <c r="AQ672" i="4"/>
  <c r="AP672" i="4"/>
  <c r="AL672" i="4"/>
  <c r="AK672" i="4"/>
  <c r="AJ672" i="4"/>
  <c r="AG672" i="4"/>
  <c r="AF672" i="4"/>
  <c r="AE672" i="4"/>
  <c r="AD672" i="4"/>
  <c r="AC672" i="4"/>
  <c r="AB672" i="4"/>
  <c r="Z672" i="4"/>
  <c r="Y672" i="4"/>
  <c r="W672" i="4"/>
  <c r="X672" i="4" s="1"/>
  <c r="V672" i="4"/>
  <c r="T672" i="4"/>
  <c r="U672" i="4" s="1"/>
  <c r="S672" i="4"/>
  <c r="R672" i="4"/>
  <c r="Q672" i="4"/>
  <c r="O672" i="4"/>
  <c r="N672" i="4"/>
  <c r="M672" i="4"/>
  <c r="L672" i="4"/>
  <c r="K672" i="4"/>
  <c r="J672" i="4"/>
  <c r="I672" i="4"/>
  <c r="G672" i="4"/>
  <c r="F672" i="4"/>
  <c r="E672" i="4"/>
  <c r="BA671" i="4"/>
  <c r="AU671" i="4"/>
  <c r="AT671" i="4"/>
  <c r="AR671" i="4"/>
  <c r="AQ671" i="4"/>
  <c r="AP671" i="4"/>
  <c r="AL671" i="4"/>
  <c r="AK671" i="4"/>
  <c r="AJ671" i="4"/>
  <c r="AG671" i="4"/>
  <c r="AF671" i="4"/>
  <c r="AE671" i="4"/>
  <c r="AD671" i="4"/>
  <c r="AC671" i="4"/>
  <c r="AB671" i="4"/>
  <c r="Z671" i="4"/>
  <c r="Y671" i="4"/>
  <c r="W671" i="4"/>
  <c r="X671" i="4" s="1"/>
  <c r="V671" i="4"/>
  <c r="T671" i="4"/>
  <c r="U671" i="4" s="1"/>
  <c r="S671" i="4"/>
  <c r="R671" i="4"/>
  <c r="Q671" i="4"/>
  <c r="O671" i="4"/>
  <c r="N671" i="4"/>
  <c r="M671" i="4"/>
  <c r="L671" i="4"/>
  <c r="K671" i="4"/>
  <c r="J671" i="4"/>
  <c r="I671" i="4"/>
  <c r="G671" i="4"/>
  <c r="F671" i="4"/>
  <c r="E671" i="4"/>
  <c r="BA670" i="4"/>
  <c r="AU670" i="4"/>
  <c r="AT670" i="4"/>
  <c r="AR670" i="4"/>
  <c r="AQ670" i="4"/>
  <c r="AP670" i="4"/>
  <c r="AL670" i="4"/>
  <c r="AK670" i="4"/>
  <c r="AJ670" i="4"/>
  <c r="AG670" i="4"/>
  <c r="AF670" i="4"/>
  <c r="AE670" i="4"/>
  <c r="AD670" i="4"/>
  <c r="AC670" i="4"/>
  <c r="AB670" i="4"/>
  <c r="Z670" i="4"/>
  <c r="Y670" i="4"/>
  <c r="W670" i="4"/>
  <c r="X670" i="4" s="1"/>
  <c r="V670" i="4"/>
  <c r="T670" i="4"/>
  <c r="U670" i="4" s="1"/>
  <c r="S670" i="4"/>
  <c r="R670" i="4"/>
  <c r="Q670" i="4"/>
  <c r="O670" i="4"/>
  <c r="N670" i="4"/>
  <c r="M670" i="4"/>
  <c r="L670" i="4"/>
  <c r="K670" i="4"/>
  <c r="J670" i="4"/>
  <c r="I670" i="4"/>
  <c r="G670" i="4"/>
  <c r="F670" i="4"/>
  <c r="E670" i="4"/>
  <c r="BA669" i="4"/>
  <c r="AU669" i="4"/>
  <c r="AT669" i="4"/>
  <c r="AR669" i="4"/>
  <c r="AQ669" i="4"/>
  <c r="AP669" i="4"/>
  <c r="AL669" i="4"/>
  <c r="AK669" i="4"/>
  <c r="AJ669" i="4"/>
  <c r="AG669" i="4"/>
  <c r="AF669" i="4"/>
  <c r="AE669" i="4"/>
  <c r="AD669" i="4"/>
  <c r="AC669" i="4"/>
  <c r="AB669" i="4"/>
  <c r="Z669" i="4"/>
  <c r="Y669" i="4"/>
  <c r="W669" i="4"/>
  <c r="X669" i="4" s="1"/>
  <c r="V669" i="4"/>
  <c r="T669" i="4"/>
  <c r="U669" i="4" s="1"/>
  <c r="S669" i="4"/>
  <c r="R669" i="4"/>
  <c r="Q669" i="4"/>
  <c r="O669" i="4"/>
  <c r="N669" i="4"/>
  <c r="M669" i="4"/>
  <c r="L669" i="4"/>
  <c r="K669" i="4"/>
  <c r="J669" i="4"/>
  <c r="I669" i="4"/>
  <c r="G669" i="4"/>
  <c r="F669" i="4"/>
  <c r="E669" i="4"/>
  <c r="BA668" i="4"/>
  <c r="AU668" i="4"/>
  <c r="AT668" i="4"/>
  <c r="AR668" i="4"/>
  <c r="AQ668" i="4"/>
  <c r="AP668" i="4"/>
  <c r="AL668" i="4"/>
  <c r="AK668" i="4"/>
  <c r="AJ668" i="4"/>
  <c r="AG668" i="4"/>
  <c r="AF668" i="4"/>
  <c r="AE668" i="4"/>
  <c r="AD668" i="4"/>
  <c r="AC668" i="4"/>
  <c r="AB668" i="4"/>
  <c r="Z668" i="4"/>
  <c r="Y668" i="4"/>
  <c r="W668" i="4"/>
  <c r="X668" i="4" s="1"/>
  <c r="V668" i="4"/>
  <c r="T668" i="4"/>
  <c r="U668" i="4" s="1"/>
  <c r="S668" i="4"/>
  <c r="R668" i="4"/>
  <c r="Q668" i="4"/>
  <c r="O668" i="4"/>
  <c r="N668" i="4"/>
  <c r="M668" i="4"/>
  <c r="L668" i="4"/>
  <c r="K668" i="4"/>
  <c r="J668" i="4"/>
  <c r="I668" i="4"/>
  <c r="G668" i="4"/>
  <c r="F668" i="4"/>
  <c r="E668" i="4"/>
  <c r="BA667" i="4"/>
  <c r="AU667" i="4"/>
  <c r="AT667" i="4"/>
  <c r="AR667" i="4"/>
  <c r="AQ667" i="4"/>
  <c r="AP667" i="4"/>
  <c r="AL667" i="4"/>
  <c r="AK667" i="4"/>
  <c r="AJ667" i="4"/>
  <c r="AG667" i="4"/>
  <c r="AF667" i="4"/>
  <c r="AE667" i="4"/>
  <c r="AD667" i="4"/>
  <c r="AC667" i="4"/>
  <c r="AB667" i="4"/>
  <c r="Z667" i="4"/>
  <c r="Y667" i="4"/>
  <c r="W667" i="4"/>
  <c r="X667" i="4" s="1"/>
  <c r="V667" i="4"/>
  <c r="T667" i="4"/>
  <c r="U667" i="4" s="1"/>
  <c r="S667" i="4"/>
  <c r="R667" i="4"/>
  <c r="Q667" i="4"/>
  <c r="O667" i="4"/>
  <c r="N667" i="4"/>
  <c r="M667" i="4"/>
  <c r="L667" i="4"/>
  <c r="K667" i="4"/>
  <c r="J667" i="4"/>
  <c r="I667" i="4"/>
  <c r="G667" i="4"/>
  <c r="F667" i="4"/>
  <c r="E667" i="4"/>
  <c r="BA666" i="4"/>
  <c r="AU666" i="4"/>
  <c r="AT666" i="4"/>
  <c r="AR666" i="4"/>
  <c r="AQ666" i="4"/>
  <c r="AP666" i="4"/>
  <c r="AL666" i="4"/>
  <c r="AK666" i="4"/>
  <c r="AJ666" i="4"/>
  <c r="AG666" i="4"/>
  <c r="AF666" i="4"/>
  <c r="AE666" i="4"/>
  <c r="AD666" i="4"/>
  <c r="AC666" i="4"/>
  <c r="AB666" i="4"/>
  <c r="Z666" i="4"/>
  <c r="Y666" i="4"/>
  <c r="W666" i="4"/>
  <c r="X666" i="4" s="1"/>
  <c r="V666" i="4"/>
  <c r="T666" i="4"/>
  <c r="U666" i="4" s="1"/>
  <c r="S666" i="4"/>
  <c r="R666" i="4"/>
  <c r="Q666" i="4"/>
  <c r="O666" i="4"/>
  <c r="N666" i="4"/>
  <c r="M666" i="4"/>
  <c r="L666" i="4"/>
  <c r="K666" i="4"/>
  <c r="J666" i="4"/>
  <c r="I666" i="4"/>
  <c r="G666" i="4"/>
  <c r="F666" i="4"/>
  <c r="E666" i="4"/>
  <c r="BA665" i="4"/>
  <c r="AU665" i="4"/>
  <c r="AT665" i="4"/>
  <c r="AR665" i="4"/>
  <c r="AQ665" i="4"/>
  <c r="AP665" i="4"/>
  <c r="AL665" i="4"/>
  <c r="AK665" i="4"/>
  <c r="AJ665" i="4"/>
  <c r="AG665" i="4"/>
  <c r="AF665" i="4"/>
  <c r="AE665" i="4"/>
  <c r="AD665" i="4"/>
  <c r="AC665" i="4"/>
  <c r="AB665" i="4"/>
  <c r="Z665" i="4"/>
  <c r="Y665" i="4"/>
  <c r="W665" i="4"/>
  <c r="X665" i="4" s="1"/>
  <c r="V665" i="4"/>
  <c r="T665" i="4"/>
  <c r="U665" i="4" s="1"/>
  <c r="S665" i="4"/>
  <c r="R665" i="4"/>
  <c r="Q665" i="4"/>
  <c r="O665" i="4"/>
  <c r="N665" i="4"/>
  <c r="M665" i="4"/>
  <c r="L665" i="4"/>
  <c r="K665" i="4"/>
  <c r="J665" i="4"/>
  <c r="I665" i="4"/>
  <c r="G665" i="4"/>
  <c r="F665" i="4"/>
  <c r="E665" i="4"/>
  <c r="BA664" i="4"/>
  <c r="AU664" i="4"/>
  <c r="AT664" i="4"/>
  <c r="AR664" i="4"/>
  <c r="AQ664" i="4"/>
  <c r="AP664" i="4"/>
  <c r="AL664" i="4"/>
  <c r="AK664" i="4"/>
  <c r="AJ664" i="4"/>
  <c r="AG664" i="4"/>
  <c r="AF664" i="4"/>
  <c r="AE664" i="4"/>
  <c r="AD664" i="4"/>
  <c r="AC664" i="4"/>
  <c r="AB664" i="4"/>
  <c r="Z664" i="4"/>
  <c r="Y664" i="4"/>
  <c r="W664" i="4"/>
  <c r="X664" i="4" s="1"/>
  <c r="V664" i="4"/>
  <c r="T664" i="4"/>
  <c r="U664" i="4" s="1"/>
  <c r="S664" i="4"/>
  <c r="R664" i="4"/>
  <c r="Q664" i="4"/>
  <c r="O664" i="4"/>
  <c r="N664" i="4"/>
  <c r="M664" i="4"/>
  <c r="L664" i="4"/>
  <c r="K664" i="4"/>
  <c r="J664" i="4"/>
  <c r="I664" i="4"/>
  <c r="G664" i="4"/>
  <c r="F664" i="4"/>
  <c r="E664" i="4"/>
  <c r="BA663" i="4"/>
  <c r="AU663" i="4"/>
  <c r="AT663" i="4"/>
  <c r="AR663" i="4"/>
  <c r="AQ663" i="4"/>
  <c r="AP663" i="4"/>
  <c r="AL663" i="4"/>
  <c r="AK663" i="4"/>
  <c r="AJ663" i="4"/>
  <c r="AG663" i="4"/>
  <c r="AF663" i="4"/>
  <c r="AE663" i="4"/>
  <c r="AD663" i="4"/>
  <c r="AC663" i="4"/>
  <c r="AB663" i="4"/>
  <c r="Z663" i="4"/>
  <c r="Y663" i="4"/>
  <c r="W663" i="4"/>
  <c r="X663" i="4" s="1"/>
  <c r="V663" i="4"/>
  <c r="T663" i="4"/>
  <c r="U663" i="4" s="1"/>
  <c r="S663" i="4"/>
  <c r="R663" i="4"/>
  <c r="Q663" i="4"/>
  <c r="O663" i="4"/>
  <c r="N663" i="4"/>
  <c r="M663" i="4"/>
  <c r="L663" i="4"/>
  <c r="K663" i="4"/>
  <c r="J663" i="4"/>
  <c r="I663" i="4"/>
  <c r="G663" i="4"/>
  <c r="F663" i="4"/>
  <c r="E663" i="4"/>
  <c r="BA662" i="4"/>
  <c r="AU662" i="4"/>
  <c r="AT662" i="4"/>
  <c r="AR662" i="4"/>
  <c r="AQ662" i="4"/>
  <c r="AP662" i="4"/>
  <c r="AL662" i="4"/>
  <c r="AK662" i="4"/>
  <c r="AJ662" i="4"/>
  <c r="AG662" i="4"/>
  <c r="AF662" i="4"/>
  <c r="AE662" i="4"/>
  <c r="AD662" i="4"/>
  <c r="AC662" i="4"/>
  <c r="AB662" i="4"/>
  <c r="Z662" i="4"/>
  <c r="Y662" i="4"/>
  <c r="W662" i="4"/>
  <c r="X662" i="4" s="1"/>
  <c r="V662" i="4"/>
  <c r="T662" i="4"/>
  <c r="U662" i="4" s="1"/>
  <c r="S662" i="4"/>
  <c r="R662" i="4"/>
  <c r="Q662" i="4"/>
  <c r="O662" i="4"/>
  <c r="N662" i="4"/>
  <c r="M662" i="4"/>
  <c r="L662" i="4"/>
  <c r="K662" i="4"/>
  <c r="J662" i="4"/>
  <c r="I662" i="4"/>
  <c r="G662" i="4"/>
  <c r="F662" i="4"/>
  <c r="E662" i="4"/>
  <c r="BA661" i="4"/>
  <c r="AU661" i="4"/>
  <c r="AT661" i="4"/>
  <c r="AR661" i="4"/>
  <c r="AQ661" i="4"/>
  <c r="AP661" i="4"/>
  <c r="AL661" i="4"/>
  <c r="AK661" i="4"/>
  <c r="AJ661" i="4"/>
  <c r="AG661" i="4"/>
  <c r="AF661" i="4"/>
  <c r="AE661" i="4"/>
  <c r="AD661" i="4"/>
  <c r="AC661" i="4"/>
  <c r="AB661" i="4"/>
  <c r="Z661" i="4"/>
  <c r="Y661" i="4"/>
  <c r="W661" i="4"/>
  <c r="X661" i="4" s="1"/>
  <c r="V661" i="4"/>
  <c r="T661" i="4"/>
  <c r="U661" i="4" s="1"/>
  <c r="S661" i="4"/>
  <c r="R661" i="4"/>
  <c r="Q661" i="4"/>
  <c r="O661" i="4"/>
  <c r="N661" i="4"/>
  <c r="M661" i="4"/>
  <c r="L661" i="4"/>
  <c r="K661" i="4"/>
  <c r="J661" i="4"/>
  <c r="I661" i="4"/>
  <c r="G661" i="4"/>
  <c r="F661" i="4"/>
  <c r="E661" i="4"/>
  <c r="BA660" i="4"/>
  <c r="AU660" i="4"/>
  <c r="AT660" i="4"/>
  <c r="AR660" i="4"/>
  <c r="AQ660" i="4"/>
  <c r="AP660" i="4"/>
  <c r="AL660" i="4"/>
  <c r="AK660" i="4"/>
  <c r="AJ660" i="4"/>
  <c r="AG660" i="4"/>
  <c r="AF660" i="4"/>
  <c r="AE660" i="4"/>
  <c r="AD660" i="4"/>
  <c r="AC660" i="4"/>
  <c r="AB660" i="4"/>
  <c r="Z660" i="4"/>
  <c r="Y660" i="4"/>
  <c r="W660" i="4"/>
  <c r="X660" i="4" s="1"/>
  <c r="V660" i="4"/>
  <c r="T660" i="4"/>
  <c r="U660" i="4" s="1"/>
  <c r="S660" i="4"/>
  <c r="R660" i="4"/>
  <c r="Q660" i="4"/>
  <c r="O660" i="4"/>
  <c r="N660" i="4"/>
  <c r="M660" i="4"/>
  <c r="L660" i="4"/>
  <c r="K660" i="4"/>
  <c r="J660" i="4"/>
  <c r="I660" i="4"/>
  <c r="G660" i="4"/>
  <c r="F660" i="4"/>
  <c r="E660" i="4"/>
  <c r="BA659" i="4"/>
  <c r="AU659" i="4"/>
  <c r="AT659" i="4"/>
  <c r="AR659" i="4"/>
  <c r="AQ659" i="4"/>
  <c r="AP659" i="4"/>
  <c r="AL659" i="4"/>
  <c r="AK659" i="4"/>
  <c r="AJ659" i="4"/>
  <c r="AG659" i="4"/>
  <c r="AF659" i="4"/>
  <c r="AE659" i="4"/>
  <c r="AD659" i="4"/>
  <c r="AC659" i="4"/>
  <c r="AB659" i="4"/>
  <c r="Z659" i="4"/>
  <c r="Y659" i="4"/>
  <c r="W659" i="4"/>
  <c r="X659" i="4" s="1"/>
  <c r="V659" i="4"/>
  <c r="T659" i="4"/>
  <c r="U659" i="4" s="1"/>
  <c r="S659" i="4"/>
  <c r="R659" i="4"/>
  <c r="Q659" i="4"/>
  <c r="O659" i="4"/>
  <c r="N659" i="4"/>
  <c r="M659" i="4"/>
  <c r="L659" i="4"/>
  <c r="K659" i="4"/>
  <c r="J659" i="4"/>
  <c r="I659" i="4"/>
  <c r="G659" i="4"/>
  <c r="F659" i="4"/>
  <c r="E659" i="4"/>
  <c r="BA658" i="4"/>
  <c r="AU658" i="4"/>
  <c r="AT658" i="4"/>
  <c r="AR658" i="4"/>
  <c r="AQ658" i="4"/>
  <c r="AP658" i="4"/>
  <c r="AL658" i="4"/>
  <c r="AK658" i="4"/>
  <c r="AJ658" i="4"/>
  <c r="AG658" i="4"/>
  <c r="AF658" i="4"/>
  <c r="AE658" i="4"/>
  <c r="AD658" i="4"/>
  <c r="AC658" i="4"/>
  <c r="AB658" i="4"/>
  <c r="Z658" i="4"/>
  <c r="Y658" i="4"/>
  <c r="W658" i="4"/>
  <c r="X658" i="4" s="1"/>
  <c r="V658" i="4"/>
  <c r="T658" i="4"/>
  <c r="U658" i="4" s="1"/>
  <c r="S658" i="4"/>
  <c r="R658" i="4"/>
  <c r="Q658" i="4"/>
  <c r="O658" i="4"/>
  <c r="N658" i="4"/>
  <c r="M658" i="4"/>
  <c r="L658" i="4"/>
  <c r="K658" i="4"/>
  <c r="J658" i="4"/>
  <c r="I658" i="4"/>
  <c r="G658" i="4"/>
  <c r="F658" i="4"/>
  <c r="E658" i="4"/>
  <c r="BA657" i="4"/>
  <c r="AU657" i="4"/>
  <c r="AT657" i="4"/>
  <c r="AR657" i="4"/>
  <c r="AQ657" i="4"/>
  <c r="AP657" i="4"/>
  <c r="AL657" i="4"/>
  <c r="AK657" i="4"/>
  <c r="AJ657" i="4"/>
  <c r="AG657" i="4"/>
  <c r="AF657" i="4"/>
  <c r="AE657" i="4"/>
  <c r="AD657" i="4"/>
  <c r="AC657" i="4"/>
  <c r="AB657" i="4"/>
  <c r="Z657" i="4"/>
  <c r="Y657" i="4"/>
  <c r="W657" i="4"/>
  <c r="X657" i="4" s="1"/>
  <c r="V657" i="4"/>
  <c r="T657" i="4"/>
  <c r="U657" i="4" s="1"/>
  <c r="S657" i="4"/>
  <c r="R657" i="4"/>
  <c r="Q657" i="4"/>
  <c r="O657" i="4"/>
  <c r="N657" i="4"/>
  <c r="M657" i="4"/>
  <c r="L657" i="4"/>
  <c r="K657" i="4"/>
  <c r="J657" i="4"/>
  <c r="I657" i="4"/>
  <c r="G657" i="4"/>
  <c r="F657" i="4"/>
  <c r="E657" i="4"/>
  <c r="BA656" i="4"/>
  <c r="AU656" i="4"/>
  <c r="AT656" i="4"/>
  <c r="AR656" i="4"/>
  <c r="AQ656" i="4"/>
  <c r="AP656" i="4"/>
  <c r="AL656" i="4"/>
  <c r="AK656" i="4"/>
  <c r="AJ656" i="4"/>
  <c r="AG656" i="4"/>
  <c r="AF656" i="4"/>
  <c r="AE656" i="4"/>
  <c r="AD656" i="4"/>
  <c r="AC656" i="4"/>
  <c r="AB656" i="4"/>
  <c r="Z656" i="4"/>
  <c r="Y656" i="4"/>
  <c r="W656" i="4"/>
  <c r="X656" i="4" s="1"/>
  <c r="V656" i="4"/>
  <c r="T656" i="4"/>
  <c r="U656" i="4" s="1"/>
  <c r="S656" i="4"/>
  <c r="R656" i="4"/>
  <c r="Q656" i="4"/>
  <c r="O656" i="4"/>
  <c r="N656" i="4"/>
  <c r="M656" i="4"/>
  <c r="L656" i="4"/>
  <c r="K656" i="4"/>
  <c r="J656" i="4"/>
  <c r="I656" i="4"/>
  <c r="G656" i="4"/>
  <c r="F656" i="4"/>
  <c r="E656" i="4"/>
  <c r="BA655" i="4"/>
  <c r="AU655" i="4"/>
  <c r="AT655" i="4"/>
  <c r="AR655" i="4"/>
  <c r="AQ655" i="4"/>
  <c r="AP655" i="4"/>
  <c r="AL655" i="4"/>
  <c r="AK655" i="4"/>
  <c r="AJ655" i="4"/>
  <c r="AG655" i="4"/>
  <c r="AF655" i="4"/>
  <c r="AE655" i="4"/>
  <c r="AD655" i="4"/>
  <c r="AC655" i="4"/>
  <c r="AB655" i="4"/>
  <c r="Z655" i="4"/>
  <c r="Y655" i="4"/>
  <c r="W655" i="4"/>
  <c r="X655" i="4" s="1"/>
  <c r="V655" i="4"/>
  <c r="T655" i="4"/>
  <c r="U655" i="4" s="1"/>
  <c r="S655" i="4"/>
  <c r="R655" i="4"/>
  <c r="Q655" i="4"/>
  <c r="O655" i="4"/>
  <c r="N655" i="4"/>
  <c r="M655" i="4"/>
  <c r="L655" i="4"/>
  <c r="K655" i="4"/>
  <c r="J655" i="4"/>
  <c r="I655" i="4"/>
  <c r="G655" i="4"/>
  <c r="F655" i="4"/>
  <c r="E655" i="4"/>
  <c r="BA654" i="4"/>
  <c r="AU654" i="4"/>
  <c r="AT654" i="4"/>
  <c r="AR654" i="4"/>
  <c r="AQ654" i="4"/>
  <c r="AP654" i="4"/>
  <c r="AL654" i="4"/>
  <c r="AK654" i="4"/>
  <c r="AJ654" i="4"/>
  <c r="AG654" i="4"/>
  <c r="AF654" i="4"/>
  <c r="AE654" i="4"/>
  <c r="AD654" i="4"/>
  <c r="AC654" i="4"/>
  <c r="AB654" i="4"/>
  <c r="Z654" i="4"/>
  <c r="Y654" i="4"/>
  <c r="W654" i="4"/>
  <c r="X654" i="4" s="1"/>
  <c r="V654" i="4"/>
  <c r="T654" i="4"/>
  <c r="U654" i="4" s="1"/>
  <c r="S654" i="4"/>
  <c r="R654" i="4"/>
  <c r="Q654" i="4"/>
  <c r="O654" i="4"/>
  <c r="N654" i="4"/>
  <c r="M654" i="4"/>
  <c r="L654" i="4"/>
  <c r="K654" i="4"/>
  <c r="J654" i="4"/>
  <c r="I654" i="4"/>
  <c r="G654" i="4"/>
  <c r="F654" i="4"/>
  <c r="E654" i="4"/>
  <c r="BA653" i="4"/>
  <c r="AU653" i="4"/>
  <c r="AT653" i="4"/>
  <c r="AR653" i="4"/>
  <c r="AQ653" i="4"/>
  <c r="AP653" i="4"/>
  <c r="AL653" i="4"/>
  <c r="AK653" i="4"/>
  <c r="AJ653" i="4"/>
  <c r="AG653" i="4"/>
  <c r="AF653" i="4"/>
  <c r="AE653" i="4"/>
  <c r="AD653" i="4"/>
  <c r="AC653" i="4"/>
  <c r="AB653" i="4"/>
  <c r="Z653" i="4"/>
  <c r="Y653" i="4"/>
  <c r="W653" i="4"/>
  <c r="X653" i="4" s="1"/>
  <c r="V653" i="4"/>
  <c r="T653" i="4"/>
  <c r="U653" i="4" s="1"/>
  <c r="S653" i="4"/>
  <c r="R653" i="4"/>
  <c r="Q653" i="4"/>
  <c r="O653" i="4"/>
  <c r="N653" i="4"/>
  <c r="M653" i="4"/>
  <c r="L653" i="4"/>
  <c r="K653" i="4"/>
  <c r="J653" i="4"/>
  <c r="I653" i="4"/>
  <c r="G653" i="4"/>
  <c r="F653" i="4"/>
  <c r="E653" i="4"/>
  <c r="BA652" i="4"/>
  <c r="AU652" i="4"/>
  <c r="AT652" i="4"/>
  <c r="AR652" i="4"/>
  <c r="AQ652" i="4"/>
  <c r="AP652" i="4"/>
  <c r="AL652" i="4"/>
  <c r="AK652" i="4"/>
  <c r="AJ652" i="4"/>
  <c r="AG652" i="4"/>
  <c r="AF652" i="4"/>
  <c r="AE652" i="4"/>
  <c r="AD652" i="4"/>
  <c r="AC652" i="4"/>
  <c r="AB652" i="4"/>
  <c r="Z652" i="4"/>
  <c r="Y652" i="4"/>
  <c r="W652" i="4"/>
  <c r="X652" i="4" s="1"/>
  <c r="V652" i="4"/>
  <c r="T652" i="4"/>
  <c r="U652" i="4" s="1"/>
  <c r="S652" i="4"/>
  <c r="R652" i="4"/>
  <c r="Q652" i="4"/>
  <c r="O652" i="4"/>
  <c r="N652" i="4"/>
  <c r="M652" i="4"/>
  <c r="L652" i="4"/>
  <c r="K652" i="4"/>
  <c r="J652" i="4"/>
  <c r="I652" i="4"/>
  <c r="G652" i="4"/>
  <c r="F652" i="4"/>
  <c r="E652" i="4"/>
  <c r="BA651" i="4"/>
  <c r="AU651" i="4"/>
  <c r="AT651" i="4"/>
  <c r="AR651" i="4"/>
  <c r="AQ651" i="4"/>
  <c r="AP651" i="4"/>
  <c r="AL651" i="4"/>
  <c r="AK651" i="4"/>
  <c r="AJ651" i="4"/>
  <c r="AG651" i="4"/>
  <c r="AF651" i="4"/>
  <c r="AE651" i="4"/>
  <c r="AD651" i="4"/>
  <c r="AC651" i="4"/>
  <c r="AB651" i="4"/>
  <c r="Z651" i="4"/>
  <c r="Y651" i="4"/>
  <c r="W651" i="4"/>
  <c r="X651" i="4" s="1"/>
  <c r="V651" i="4"/>
  <c r="T651" i="4"/>
  <c r="U651" i="4" s="1"/>
  <c r="S651" i="4"/>
  <c r="R651" i="4"/>
  <c r="Q651" i="4"/>
  <c r="O651" i="4"/>
  <c r="N651" i="4"/>
  <c r="M651" i="4"/>
  <c r="L651" i="4"/>
  <c r="K651" i="4"/>
  <c r="J651" i="4"/>
  <c r="I651" i="4"/>
  <c r="G651" i="4"/>
  <c r="F651" i="4"/>
  <c r="E651" i="4"/>
  <c r="BA650" i="4"/>
  <c r="AU650" i="4"/>
  <c r="AT650" i="4"/>
  <c r="AR650" i="4"/>
  <c r="AQ650" i="4"/>
  <c r="AP650" i="4"/>
  <c r="AL650" i="4"/>
  <c r="AK650" i="4"/>
  <c r="AJ650" i="4"/>
  <c r="AG650" i="4"/>
  <c r="AF650" i="4"/>
  <c r="AE650" i="4"/>
  <c r="AD650" i="4"/>
  <c r="AC650" i="4"/>
  <c r="AB650" i="4"/>
  <c r="Z650" i="4"/>
  <c r="Y650" i="4"/>
  <c r="W650" i="4"/>
  <c r="X650" i="4" s="1"/>
  <c r="V650" i="4"/>
  <c r="T650" i="4"/>
  <c r="U650" i="4" s="1"/>
  <c r="S650" i="4"/>
  <c r="R650" i="4"/>
  <c r="Q650" i="4"/>
  <c r="O650" i="4"/>
  <c r="N650" i="4"/>
  <c r="M650" i="4"/>
  <c r="L650" i="4"/>
  <c r="K650" i="4"/>
  <c r="J650" i="4"/>
  <c r="I650" i="4"/>
  <c r="G650" i="4"/>
  <c r="F650" i="4"/>
  <c r="E650" i="4"/>
  <c r="BA649" i="4"/>
  <c r="AU649" i="4"/>
  <c r="AT649" i="4"/>
  <c r="AR649" i="4"/>
  <c r="AQ649" i="4"/>
  <c r="AP649" i="4"/>
  <c r="AL649" i="4"/>
  <c r="AK649" i="4"/>
  <c r="AJ649" i="4"/>
  <c r="AG649" i="4"/>
  <c r="AF649" i="4"/>
  <c r="AE649" i="4"/>
  <c r="AD649" i="4"/>
  <c r="AC649" i="4"/>
  <c r="AB649" i="4"/>
  <c r="Z649" i="4"/>
  <c r="Y649" i="4"/>
  <c r="W649" i="4"/>
  <c r="X649" i="4" s="1"/>
  <c r="V649" i="4"/>
  <c r="T649" i="4"/>
  <c r="U649" i="4" s="1"/>
  <c r="S649" i="4"/>
  <c r="R649" i="4"/>
  <c r="Q649" i="4"/>
  <c r="O649" i="4"/>
  <c r="N649" i="4"/>
  <c r="M649" i="4"/>
  <c r="L649" i="4"/>
  <c r="K649" i="4"/>
  <c r="J649" i="4"/>
  <c r="I649" i="4"/>
  <c r="G649" i="4"/>
  <c r="F649" i="4"/>
  <c r="E649" i="4"/>
  <c r="BA648" i="4"/>
  <c r="AU648" i="4"/>
  <c r="AT648" i="4"/>
  <c r="AR648" i="4"/>
  <c r="AQ648" i="4"/>
  <c r="AP648" i="4"/>
  <c r="AL648" i="4"/>
  <c r="AK648" i="4"/>
  <c r="AJ648" i="4"/>
  <c r="AG648" i="4"/>
  <c r="AF648" i="4"/>
  <c r="AE648" i="4"/>
  <c r="AD648" i="4"/>
  <c r="AC648" i="4"/>
  <c r="AB648" i="4"/>
  <c r="Z648" i="4"/>
  <c r="Y648" i="4"/>
  <c r="W648" i="4"/>
  <c r="X648" i="4" s="1"/>
  <c r="V648" i="4"/>
  <c r="T648" i="4"/>
  <c r="U648" i="4" s="1"/>
  <c r="S648" i="4"/>
  <c r="R648" i="4"/>
  <c r="Q648" i="4"/>
  <c r="O648" i="4"/>
  <c r="N648" i="4"/>
  <c r="M648" i="4"/>
  <c r="L648" i="4"/>
  <c r="K648" i="4"/>
  <c r="J648" i="4"/>
  <c r="I648" i="4"/>
  <c r="G648" i="4"/>
  <c r="F648" i="4"/>
  <c r="E648" i="4"/>
  <c r="BA647" i="4"/>
  <c r="AU647" i="4"/>
  <c r="AT647" i="4"/>
  <c r="AR647" i="4"/>
  <c r="AQ647" i="4"/>
  <c r="AP647" i="4"/>
  <c r="AL647" i="4"/>
  <c r="AK647" i="4"/>
  <c r="AJ647" i="4"/>
  <c r="AG647" i="4"/>
  <c r="AF647" i="4"/>
  <c r="AE647" i="4"/>
  <c r="AD647" i="4"/>
  <c r="AC647" i="4"/>
  <c r="AB647" i="4"/>
  <c r="Z647" i="4"/>
  <c r="Y647" i="4"/>
  <c r="W647" i="4"/>
  <c r="X647" i="4" s="1"/>
  <c r="V647" i="4"/>
  <c r="T647" i="4"/>
  <c r="U647" i="4" s="1"/>
  <c r="S647" i="4"/>
  <c r="R647" i="4"/>
  <c r="Q647" i="4"/>
  <c r="O647" i="4"/>
  <c r="N647" i="4"/>
  <c r="M647" i="4"/>
  <c r="L647" i="4"/>
  <c r="K647" i="4"/>
  <c r="J647" i="4"/>
  <c r="I647" i="4"/>
  <c r="G647" i="4"/>
  <c r="F647" i="4"/>
  <c r="E647" i="4"/>
  <c r="BA646" i="4"/>
  <c r="AU646" i="4"/>
  <c r="AT646" i="4"/>
  <c r="AR646" i="4"/>
  <c r="AQ646" i="4"/>
  <c r="AP646" i="4"/>
  <c r="AL646" i="4"/>
  <c r="AK646" i="4"/>
  <c r="AJ646" i="4"/>
  <c r="AG646" i="4"/>
  <c r="AF646" i="4"/>
  <c r="AE646" i="4"/>
  <c r="AD646" i="4"/>
  <c r="AC646" i="4"/>
  <c r="AB646" i="4"/>
  <c r="Z646" i="4"/>
  <c r="Y646" i="4"/>
  <c r="W646" i="4"/>
  <c r="X646" i="4" s="1"/>
  <c r="V646" i="4"/>
  <c r="T646" i="4"/>
  <c r="U646" i="4" s="1"/>
  <c r="S646" i="4"/>
  <c r="R646" i="4"/>
  <c r="Q646" i="4"/>
  <c r="O646" i="4"/>
  <c r="N646" i="4"/>
  <c r="M646" i="4"/>
  <c r="L646" i="4"/>
  <c r="K646" i="4"/>
  <c r="J646" i="4"/>
  <c r="I646" i="4"/>
  <c r="G646" i="4"/>
  <c r="F646" i="4"/>
  <c r="E646" i="4"/>
  <c r="BA645" i="4"/>
  <c r="AU645" i="4"/>
  <c r="AT645" i="4"/>
  <c r="AR645" i="4"/>
  <c r="AQ645" i="4"/>
  <c r="AP645" i="4"/>
  <c r="AL645" i="4"/>
  <c r="AK645" i="4"/>
  <c r="AJ645" i="4"/>
  <c r="AG645" i="4"/>
  <c r="AF645" i="4"/>
  <c r="AE645" i="4"/>
  <c r="AD645" i="4"/>
  <c r="AC645" i="4"/>
  <c r="AB645" i="4"/>
  <c r="Z645" i="4"/>
  <c r="Y645" i="4"/>
  <c r="W645" i="4"/>
  <c r="X645" i="4" s="1"/>
  <c r="V645" i="4"/>
  <c r="T645" i="4"/>
  <c r="U645" i="4" s="1"/>
  <c r="S645" i="4"/>
  <c r="R645" i="4"/>
  <c r="Q645" i="4"/>
  <c r="O645" i="4"/>
  <c r="N645" i="4"/>
  <c r="M645" i="4"/>
  <c r="L645" i="4"/>
  <c r="K645" i="4"/>
  <c r="J645" i="4"/>
  <c r="I645" i="4"/>
  <c r="G645" i="4"/>
  <c r="F645" i="4"/>
  <c r="E645" i="4"/>
  <c r="BA644" i="4"/>
  <c r="AU644" i="4"/>
  <c r="AT644" i="4"/>
  <c r="AR644" i="4"/>
  <c r="AQ644" i="4"/>
  <c r="AP644" i="4"/>
  <c r="AL644" i="4"/>
  <c r="AK644" i="4"/>
  <c r="AJ644" i="4"/>
  <c r="AG644" i="4"/>
  <c r="AF644" i="4"/>
  <c r="AE644" i="4"/>
  <c r="AD644" i="4"/>
  <c r="AC644" i="4"/>
  <c r="AB644" i="4"/>
  <c r="Z644" i="4"/>
  <c r="Y644" i="4"/>
  <c r="W644" i="4"/>
  <c r="X644" i="4" s="1"/>
  <c r="V644" i="4"/>
  <c r="T644" i="4"/>
  <c r="U644" i="4" s="1"/>
  <c r="S644" i="4"/>
  <c r="R644" i="4"/>
  <c r="Q644" i="4"/>
  <c r="O644" i="4"/>
  <c r="N644" i="4"/>
  <c r="M644" i="4"/>
  <c r="L644" i="4"/>
  <c r="K644" i="4"/>
  <c r="J644" i="4"/>
  <c r="I644" i="4"/>
  <c r="G644" i="4"/>
  <c r="F644" i="4"/>
  <c r="E644" i="4"/>
  <c r="BA643" i="4"/>
  <c r="AU643" i="4"/>
  <c r="AT643" i="4"/>
  <c r="AR643" i="4"/>
  <c r="AQ643" i="4"/>
  <c r="AP643" i="4"/>
  <c r="AL643" i="4"/>
  <c r="AK643" i="4"/>
  <c r="AJ643" i="4"/>
  <c r="AG643" i="4"/>
  <c r="AF643" i="4"/>
  <c r="AE643" i="4"/>
  <c r="AD643" i="4"/>
  <c r="AC643" i="4"/>
  <c r="AB643" i="4"/>
  <c r="Z643" i="4"/>
  <c r="Y643" i="4"/>
  <c r="W643" i="4"/>
  <c r="X643" i="4" s="1"/>
  <c r="V643" i="4"/>
  <c r="T643" i="4"/>
  <c r="U643" i="4" s="1"/>
  <c r="S643" i="4"/>
  <c r="R643" i="4"/>
  <c r="Q643" i="4"/>
  <c r="O643" i="4"/>
  <c r="N643" i="4"/>
  <c r="M643" i="4"/>
  <c r="L643" i="4"/>
  <c r="K643" i="4"/>
  <c r="J643" i="4"/>
  <c r="I643" i="4"/>
  <c r="G643" i="4"/>
  <c r="F643" i="4"/>
  <c r="E643" i="4"/>
  <c r="BA642" i="4"/>
  <c r="AU642" i="4"/>
  <c r="AT642" i="4"/>
  <c r="AR642" i="4"/>
  <c r="AQ642" i="4"/>
  <c r="AP642" i="4"/>
  <c r="AL642" i="4"/>
  <c r="AK642" i="4"/>
  <c r="AJ642" i="4"/>
  <c r="AG642" i="4"/>
  <c r="AF642" i="4"/>
  <c r="AE642" i="4"/>
  <c r="AD642" i="4"/>
  <c r="AC642" i="4"/>
  <c r="AB642" i="4"/>
  <c r="Z642" i="4"/>
  <c r="Y642" i="4"/>
  <c r="W642" i="4"/>
  <c r="X642" i="4" s="1"/>
  <c r="V642" i="4"/>
  <c r="T642" i="4"/>
  <c r="U642" i="4" s="1"/>
  <c r="S642" i="4"/>
  <c r="R642" i="4"/>
  <c r="Q642" i="4"/>
  <c r="O642" i="4"/>
  <c r="N642" i="4"/>
  <c r="M642" i="4"/>
  <c r="L642" i="4"/>
  <c r="K642" i="4"/>
  <c r="J642" i="4"/>
  <c r="I642" i="4"/>
  <c r="G642" i="4"/>
  <c r="F642" i="4"/>
  <c r="E642" i="4"/>
  <c r="BA641" i="4"/>
  <c r="AU641" i="4"/>
  <c r="AT641" i="4"/>
  <c r="AR641" i="4"/>
  <c r="AQ641" i="4"/>
  <c r="AP641" i="4"/>
  <c r="AL641" i="4"/>
  <c r="AK641" i="4"/>
  <c r="AJ641" i="4"/>
  <c r="AG641" i="4"/>
  <c r="AF641" i="4"/>
  <c r="AE641" i="4"/>
  <c r="AD641" i="4"/>
  <c r="AC641" i="4"/>
  <c r="AB641" i="4"/>
  <c r="Z641" i="4"/>
  <c r="Y641" i="4"/>
  <c r="W641" i="4"/>
  <c r="X641" i="4" s="1"/>
  <c r="V641" i="4"/>
  <c r="T641" i="4"/>
  <c r="U641" i="4" s="1"/>
  <c r="S641" i="4"/>
  <c r="R641" i="4"/>
  <c r="Q641" i="4"/>
  <c r="O641" i="4"/>
  <c r="N641" i="4"/>
  <c r="M641" i="4"/>
  <c r="L641" i="4"/>
  <c r="K641" i="4"/>
  <c r="J641" i="4"/>
  <c r="I641" i="4"/>
  <c r="G641" i="4"/>
  <c r="F641" i="4"/>
  <c r="E641" i="4"/>
  <c r="BA640" i="4"/>
  <c r="AU640" i="4"/>
  <c r="AT640" i="4"/>
  <c r="AR640" i="4"/>
  <c r="AQ640" i="4"/>
  <c r="AP640" i="4"/>
  <c r="AL640" i="4"/>
  <c r="AK640" i="4"/>
  <c r="AJ640" i="4"/>
  <c r="AG640" i="4"/>
  <c r="AF640" i="4"/>
  <c r="AE640" i="4"/>
  <c r="AD640" i="4"/>
  <c r="AC640" i="4"/>
  <c r="AB640" i="4"/>
  <c r="Z640" i="4"/>
  <c r="Y640" i="4"/>
  <c r="W640" i="4"/>
  <c r="X640" i="4" s="1"/>
  <c r="V640" i="4"/>
  <c r="T640" i="4"/>
  <c r="U640" i="4" s="1"/>
  <c r="S640" i="4"/>
  <c r="R640" i="4"/>
  <c r="Q640" i="4"/>
  <c r="O640" i="4"/>
  <c r="N640" i="4"/>
  <c r="M640" i="4"/>
  <c r="L640" i="4"/>
  <c r="K640" i="4"/>
  <c r="J640" i="4"/>
  <c r="I640" i="4"/>
  <c r="G640" i="4"/>
  <c r="F640" i="4"/>
  <c r="E640" i="4"/>
  <c r="BA639" i="4"/>
  <c r="AU639" i="4"/>
  <c r="AT639" i="4"/>
  <c r="AR639" i="4"/>
  <c r="AQ639" i="4"/>
  <c r="AP639" i="4"/>
  <c r="AL639" i="4"/>
  <c r="AK639" i="4"/>
  <c r="AJ639" i="4"/>
  <c r="AG639" i="4"/>
  <c r="AF639" i="4"/>
  <c r="AE639" i="4"/>
  <c r="AD639" i="4"/>
  <c r="AC639" i="4"/>
  <c r="AB639" i="4"/>
  <c r="Z639" i="4"/>
  <c r="Y639" i="4"/>
  <c r="W639" i="4"/>
  <c r="X639" i="4" s="1"/>
  <c r="V639" i="4"/>
  <c r="T639" i="4"/>
  <c r="U639" i="4" s="1"/>
  <c r="S639" i="4"/>
  <c r="R639" i="4"/>
  <c r="Q639" i="4"/>
  <c r="O639" i="4"/>
  <c r="N639" i="4"/>
  <c r="M639" i="4"/>
  <c r="L639" i="4"/>
  <c r="K639" i="4"/>
  <c r="J639" i="4"/>
  <c r="I639" i="4"/>
  <c r="G639" i="4"/>
  <c r="F639" i="4"/>
  <c r="E639" i="4"/>
  <c r="BA638" i="4"/>
  <c r="AU638" i="4"/>
  <c r="AT638" i="4"/>
  <c r="AR638" i="4"/>
  <c r="AQ638" i="4"/>
  <c r="AP638" i="4"/>
  <c r="AL638" i="4"/>
  <c r="AK638" i="4"/>
  <c r="AJ638" i="4"/>
  <c r="AG638" i="4"/>
  <c r="AF638" i="4"/>
  <c r="AE638" i="4"/>
  <c r="AD638" i="4"/>
  <c r="AC638" i="4"/>
  <c r="AB638" i="4"/>
  <c r="Z638" i="4"/>
  <c r="Y638" i="4"/>
  <c r="W638" i="4"/>
  <c r="X638" i="4" s="1"/>
  <c r="V638" i="4"/>
  <c r="T638" i="4"/>
  <c r="U638" i="4" s="1"/>
  <c r="S638" i="4"/>
  <c r="R638" i="4"/>
  <c r="Q638" i="4"/>
  <c r="O638" i="4"/>
  <c r="N638" i="4"/>
  <c r="M638" i="4"/>
  <c r="L638" i="4"/>
  <c r="K638" i="4"/>
  <c r="J638" i="4"/>
  <c r="I638" i="4"/>
  <c r="G638" i="4"/>
  <c r="F638" i="4"/>
  <c r="E638" i="4"/>
  <c r="BA637" i="4"/>
  <c r="AU637" i="4"/>
  <c r="AT637" i="4"/>
  <c r="AR637" i="4"/>
  <c r="AQ637" i="4"/>
  <c r="AP637" i="4"/>
  <c r="AL637" i="4"/>
  <c r="AK637" i="4"/>
  <c r="AJ637" i="4"/>
  <c r="AG637" i="4"/>
  <c r="AF637" i="4"/>
  <c r="AE637" i="4"/>
  <c r="AD637" i="4"/>
  <c r="AC637" i="4"/>
  <c r="AB637" i="4"/>
  <c r="Z637" i="4"/>
  <c r="Y637" i="4"/>
  <c r="W637" i="4"/>
  <c r="X637" i="4" s="1"/>
  <c r="V637" i="4"/>
  <c r="T637" i="4"/>
  <c r="U637" i="4" s="1"/>
  <c r="S637" i="4"/>
  <c r="R637" i="4"/>
  <c r="Q637" i="4"/>
  <c r="O637" i="4"/>
  <c r="N637" i="4"/>
  <c r="M637" i="4"/>
  <c r="L637" i="4"/>
  <c r="K637" i="4"/>
  <c r="J637" i="4"/>
  <c r="I637" i="4"/>
  <c r="G637" i="4"/>
  <c r="F637" i="4"/>
  <c r="E637" i="4"/>
  <c r="BA636" i="4"/>
  <c r="AU636" i="4"/>
  <c r="AT636" i="4"/>
  <c r="AR636" i="4"/>
  <c r="AQ636" i="4"/>
  <c r="AP636" i="4"/>
  <c r="AL636" i="4"/>
  <c r="AK636" i="4"/>
  <c r="AJ636" i="4"/>
  <c r="AG636" i="4"/>
  <c r="AF636" i="4"/>
  <c r="AE636" i="4"/>
  <c r="AD636" i="4"/>
  <c r="AC636" i="4"/>
  <c r="AB636" i="4"/>
  <c r="Z636" i="4"/>
  <c r="Y636" i="4"/>
  <c r="W636" i="4"/>
  <c r="X636" i="4" s="1"/>
  <c r="V636" i="4"/>
  <c r="T636" i="4"/>
  <c r="U636" i="4" s="1"/>
  <c r="S636" i="4"/>
  <c r="R636" i="4"/>
  <c r="Q636" i="4"/>
  <c r="O636" i="4"/>
  <c r="N636" i="4"/>
  <c r="M636" i="4"/>
  <c r="L636" i="4"/>
  <c r="K636" i="4"/>
  <c r="J636" i="4"/>
  <c r="I636" i="4"/>
  <c r="G636" i="4"/>
  <c r="F636" i="4"/>
  <c r="E636" i="4"/>
  <c r="BA635" i="4"/>
  <c r="AU635" i="4"/>
  <c r="AT635" i="4"/>
  <c r="AR635" i="4"/>
  <c r="AQ635" i="4"/>
  <c r="AP635" i="4"/>
  <c r="AL635" i="4"/>
  <c r="AK635" i="4"/>
  <c r="AJ635" i="4"/>
  <c r="AG635" i="4"/>
  <c r="AF635" i="4"/>
  <c r="AE635" i="4"/>
  <c r="AD635" i="4"/>
  <c r="AC635" i="4"/>
  <c r="AB635" i="4"/>
  <c r="Z635" i="4"/>
  <c r="Y635" i="4"/>
  <c r="W635" i="4"/>
  <c r="X635" i="4" s="1"/>
  <c r="V635" i="4"/>
  <c r="T635" i="4"/>
  <c r="U635" i="4" s="1"/>
  <c r="S635" i="4"/>
  <c r="R635" i="4"/>
  <c r="Q635" i="4"/>
  <c r="O635" i="4"/>
  <c r="N635" i="4"/>
  <c r="M635" i="4"/>
  <c r="L635" i="4"/>
  <c r="K635" i="4"/>
  <c r="J635" i="4"/>
  <c r="I635" i="4"/>
  <c r="G635" i="4"/>
  <c r="F635" i="4"/>
  <c r="E635" i="4"/>
  <c r="BA634" i="4"/>
  <c r="AU634" i="4"/>
  <c r="AT634" i="4"/>
  <c r="AR634" i="4"/>
  <c r="AQ634" i="4"/>
  <c r="AP634" i="4"/>
  <c r="AL634" i="4"/>
  <c r="AK634" i="4"/>
  <c r="AJ634" i="4"/>
  <c r="AG634" i="4"/>
  <c r="AF634" i="4"/>
  <c r="AE634" i="4"/>
  <c r="AD634" i="4"/>
  <c r="AC634" i="4"/>
  <c r="AB634" i="4"/>
  <c r="Z634" i="4"/>
  <c r="Y634" i="4"/>
  <c r="W634" i="4"/>
  <c r="X634" i="4" s="1"/>
  <c r="V634" i="4"/>
  <c r="T634" i="4"/>
  <c r="U634" i="4" s="1"/>
  <c r="S634" i="4"/>
  <c r="R634" i="4"/>
  <c r="Q634" i="4"/>
  <c r="O634" i="4"/>
  <c r="N634" i="4"/>
  <c r="M634" i="4"/>
  <c r="L634" i="4"/>
  <c r="K634" i="4"/>
  <c r="J634" i="4"/>
  <c r="I634" i="4"/>
  <c r="G634" i="4"/>
  <c r="F634" i="4"/>
  <c r="E634" i="4"/>
  <c r="BA633" i="4"/>
  <c r="AU633" i="4"/>
  <c r="AT633" i="4"/>
  <c r="AR633" i="4"/>
  <c r="AQ633" i="4"/>
  <c r="AP633" i="4"/>
  <c r="AL633" i="4"/>
  <c r="AK633" i="4"/>
  <c r="AJ633" i="4"/>
  <c r="AG633" i="4"/>
  <c r="AF633" i="4"/>
  <c r="AE633" i="4"/>
  <c r="AD633" i="4"/>
  <c r="AC633" i="4"/>
  <c r="AB633" i="4"/>
  <c r="Z633" i="4"/>
  <c r="Y633" i="4"/>
  <c r="W633" i="4"/>
  <c r="X633" i="4" s="1"/>
  <c r="V633" i="4"/>
  <c r="T633" i="4"/>
  <c r="U633" i="4" s="1"/>
  <c r="S633" i="4"/>
  <c r="R633" i="4"/>
  <c r="Q633" i="4"/>
  <c r="O633" i="4"/>
  <c r="N633" i="4"/>
  <c r="M633" i="4"/>
  <c r="L633" i="4"/>
  <c r="K633" i="4"/>
  <c r="J633" i="4"/>
  <c r="I633" i="4"/>
  <c r="G633" i="4"/>
  <c r="F633" i="4"/>
  <c r="E633" i="4"/>
  <c r="BA632" i="4"/>
  <c r="AU632" i="4"/>
  <c r="AT632" i="4"/>
  <c r="AR632" i="4"/>
  <c r="AQ632" i="4"/>
  <c r="AP632" i="4"/>
  <c r="AL632" i="4"/>
  <c r="AK632" i="4"/>
  <c r="AJ632" i="4"/>
  <c r="AG632" i="4"/>
  <c r="AF632" i="4"/>
  <c r="AE632" i="4"/>
  <c r="AD632" i="4"/>
  <c r="AC632" i="4"/>
  <c r="AB632" i="4"/>
  <c r="Z632" i="4"/>
  <c r="Y632" i="4"/>
  <c r="W632" i="4"/>
  <c r="X632" i="4" s="1"/>
  <c r="V632" i="4"/>
  <c r="T632" i="4"/>
  <c r="U632" i="4" s="1"/>
  <c r="S632" i="4"/>
  <c r="R632" i="4"/>
  <c r="Q632" i="4"/>
  <c r="O632" i="4"/>
  <c r="N632" i="4"/>
  <c r="M632" i="4"/>
  <c r="L632" i="4"/>
  <c r="K632" i="4"/>
  <c r="J632" i="4"/>
  <c r="I632" i="4"/>
  <c r="G632" i="4"/>
  <c r="F632" i="4"/>
  <c r="E632" i="4"/>
  <c r="BA631" i="4"/>
  <c r="AU631" i="4"/>
  <c r="AT631" i="4"/>
  <c r="AR631" i="4"/>
  <c r="AQ631" i="4"/>
  <c r="AP631" i="4"/>
  <c r="AL631" i="4"/>
  <c r="AK631" i="4"/>
  <c r="AJ631" i="4"/>
  <c r="AG631" i="4"/>
  <c r="AF631" i="4"/>
  <c r="AE631" i="4"/>
  <c r="AD631" i="4"/>
  <c r="AC631" i="4"/>
  <c r="AB631" i="4"/>
  <c r="Z631" i="4"/>
  <c r="Y631" i="4"/>
  <c r="W631" i="4"/>
  <c r="X631" i="4" s="1"/>
  <c r="V631" i="4"/>
  <c r="T631" i="4"/>
  <c r="U631" i="4" s="1"/>
  <c r="S631" i="4"/>
  <c r="R631" i="4"/>
  <c r="Q631" i="4"/>
  <c r="O631" i="4"/>
  <c r="N631" i="4"/>
  <c r="M631" i="4"/>
  <c r="L631" i="4"/>
  <c r="K631" i="4"/>
  <c r="J631" i="4"/>
  <c r="I631" i="4"/>
  <c r="G631" i="4"/>
  <c r="F631" i="4"/>
  <c r="E631" i="4"/>
  <c r="BA630" i="4"/>
  <c r="AU630" i="4"/>
  <c r="AT630" i="4"/>
  <c r="AR630" i="4"/>
  <c r="AQ630" i="4"/>
  <c r="AP630" i="4"/>
  <c r="AL630" i="4"/>
  <c r="AK630" i="4"/>
  <c r="AJ630" i="4"/>
  <c r="AG630" i="4"/>
  <c r="AF630" i="4"/>
  <c r="AE630" i="4"/>
  <c r="AD630" i="4"/>
  <c r="AC630" i="4"/>
  <c r="AB630" i="4"/>
  <c r="Z630" i="4"/>
  <c r="Y630" i="4"/>
  <c r="W630" i="4"/>
  <c r="X630" i="4" s="1"/>
  <c r="V630" i="4"/>
  <c r="T630" i="4"/>
  <c r="U630" i="4" s="1"/>
  <c r="S630" i="4"/>
  <c r="R630" i="4"/>
  <c r="Q630" i="4"/>
  <c r="O630" i="4"/>
  <c r="N630" i="4"/>
  <c r="M630" i="4"/>
  <c r="L630" i="4"/>
  <c r="K630" i="4"/>
  <c r="J630" i="4"/>
  <c r="I630" i="4"/>
  <c r="G630" i="4"/>
  <c r="F630" i="4"/>
  <c r="E630" i="4"/>
  <c r="BA629" i="4"/>
  <c r="AU629" i="4"/>
  <c r="AT629" i="4"/>
  <c r="AR629" i="4"/>
  <c r="AQ629" i="4"/>
  <c r="AP629" i="4"/>
  <c r="AL629" i="4"/>
  <c r="AK629" i="4"/>
  <c r="AJ629" i="4"/>
  <c r="AG629" i="4"/>
  <c r="AF629" i="4"/>
  <c r="AE629" i="4"/>
  <c r="AD629" i="4"/>
  <c r="AC629" i="4"/>
  <c r="AB629" i="4"/>
  <c r="Z629" i="4"/>
  <c r="Y629" i="4"/>
  <c r="W629" i="4"/>
  <c r="X629" i="4" s="1"/>
  <c r="V629" i="4"/>
  <c r="T629" i="4"/>
  <c r="U629" i="4" s="1"/>
  <c r="S629" i="4"/>
  <c r="R629" i="4"/>
  <c r="Q629" i="4"/>
  <c r="O629" i="4"/>
  <c r="N629" i="4"/>
  <c r="M629" i="4"/>
  <c r="L629" i="4"/>
  <c r="K629" i="4"/>
  <c r="J629" i="4"/>
  <c r="I629" i="4"/>
  <c r="G629" i="4"/>
  <c r="F629" i="4"/>
  <c r="E629" i="4"/>
  <c r="BA628" i="4"/>
  <c r="AU628" i="4"/>
  <c r="AT628" i="4"/>
  <c r="AR628" i="4"/>
  <c r="AQ628" i="4"/>
  <c r="AP628" i="4"/>
  <c r="AL628" i="4"/>
  <c r="AK628" i="4"/>
  <c r="AJ628" i="4"/>
  <c r="AG628" i="4"/>
  <c r="AF628" i="4"/>
  <c r="AE628" i="4"/>
  <c r="AD628" i="4"/>
  <c r="AC628" i="4"/>
  <c r="AB628" i="4"/>
  <c r="Z628" i="4"/>
  <c r="Y628" i="4"/>
  <c r="W628" i="4"/>
  <c r="X628" i="4" s="1"/>
  <c r="V628" i="4"/>
  <c r="T628" i="4"/>
  <c r="U628" i="4" s="1"/>
  <c r="S628" i="4"/>
  <c r="R628" i="4"/>
  <c r="Q628" i="4"/>
  <c r="O628" i="4"/>
  <c r="N628" i="4"/>
  <c r="M628" i="4"/>
  <c r="L628" i="4"/>
  <c r="K628" i="4"/>
  <c r="J628" i="4"/>
  <c r="I628" i="4"/>
  <c r="G628" i="4"/>
  <c r="F628" i="4"/>
  <c r="E628" i="4"/>
  <c r="BA627" i="4"/>
  <c r="AU627" i="4"/>
  <c r="AT627" i="4"/>
  <c r="AR627" i="4"/>
  <c r="AQ627" i="4"/>
  <c r="AP627" i="4"/>
  <c r="AL627" i="4"/>
  <c r="AK627" i="4"/>
  <c r="AJ627" i="4"/>
  <c r="AG627" i="4"/>
  <c r="AF627" i="4"/>
  <c r="AE627" i="4"/>
  <c r="AD627" i="4"/>
  <c r="AC627" i="4"/>
  <c r="AB627" i="4"/>
  <c r="Z627" i="4"/>
  <c r="Y627" i="4"/>
  <c r="W627" i="4"/>
  <c r="X627" i="4" s="1"/>
  <c r="V627" i="4"/>
  <c r="T627" i="4"/>
  <c r="U627" i="4" s="1"/>
  <c r="S627" i="4"/>
  <c r="R627" i="4"/>
  <c r="Q627" i="4"/>
  <c r="O627" i="4"/>
  <c r="N627" i="4"/>
  <c r="M627" i="4"/>
  <c r="L627" i="4"/>
  <c r="K627" i="4"/>
  <c r="J627" i="4"/>
  <c r="I627" i="4"/>
  <c r="G627" i="4"/>
  <c r="F627" i="4"/>
  <c r="E627" i="4"/>
  <c r="BA626" i="4"/>
  <c r="AU626" i="4"/>
  <c r="AT626" i="4"/>
  <c r="AR626" i="4"/>
  <c r="AQ626" i="4"/>
  <c r="AP626" i="4"/>
  <c r="AL626" i="4"/>
  <c r="AK626" i="4"/>
  <c r="AJ626" i="4"/>
  <c r="AG626" i="4"/>
  <c r="AF626" i="4"/>
  <c r="AE626" i="4"/>
  <c r="AD626" i="4"/>
  <c r="AC626" i="4"/>
  <c r="AB626" i="4"/>
  <c r="Z626" i="4"/>
  <c r="Y626" i="4"/>
  <c r="W626" i="4"/>
  <c r="X626" i="4" s="1"/>
  <c r="V626" i="4"/>
  <c r="T626" i="4"/>
  <c r="U626" i="4" s="1"/>
  <c r="S626" i="4"/>
  <c r="R626" i="4"/>
  <c r="Q626" i="4"/>
  <c r="O626" i="4"/>
  <c r="N626" i="4"/>
  <c r="M626" i="4"/>
  <c r="L626" i="4"/>
  <c r="K626" i="4"/>
  <c r="J626" i="4"/>
  <c r="I626" i="4"/>
  <c r="G626" i="4"/>
  <c r="F626" i="4"/>
  <c r="E626" i="4"/>
  <c r="BA625" i="4"/>
  <c r="AU625" i="4"/>
  <c r="AT625" i="4"/>
  <c r="AR625" i="4"/>
  <c r="AQ625" i="4"/>
  <c r="AP625" i="4"/>
  <c r="AL625" i="4"/>
  <c r="AK625" i="4"/>
  <c r="AJ625" i="4"/>
  <c r="AG625" i="4"/>
  <c r="AF625" i="4"/>
  <c r="AE625" i="4"/>
  <c r="AD625" i="4"/>
  <c r="AC625" i="4"/>
  <c r="AB625" i="4"/>
  <c r="Z625" i="4"/>
  <c r="Y625" i="4"/>
  <c r="W625" i="4"/>
  <c r="X625" i="4" s="1"/>
  <c r="V625" i="4"/>
  <c r="T625" i="4"/>
  <c r="U625" i="4" s="1"/>
  <c r="S625" i="4"/>
  <c r="R625" i="4"/>
  <c r="Q625" i="4"/>
  <c r="O625" i="4"/>
  <c r="N625" i="4"/>
  <c r="M625" i="4"/>
  <c r="L625" i="4"/>
  <c r="K625" i="4"/>
  <c r="J625" i="4"/>
  <c r="I625" i="4"/>
  <c r="G625" i="4"/>
  <c r="F625" i="4"/>
  <c r="E625" i="4"/>
  <c r="BA624" i="4"/>
  <c r="AU624" i="4"/>
  <c r="AT624" i="4"/>
  <c r="AR624" i="4"/>
  <c r="AQ624" i="4"/>
  <c r="AP624" i="4"/>
  <c r="AL624" i="4"/>
  <c r="AK624" i="4"/>
  <c r="AJ624" i="4"/>
  <c r="AG624" i="4"/>
  <c r="AF624" i="4"/>
  <c r="AE624" i="4"/>
  <c r="AD624" i="4"/>
  <c r="AC624" i="4"/>
  <c r="AB624" i="4"/>
  <c r="Z624" i="4"/>
  <c r="Y624" i="4"/>
  <c r="W624" i="4"/>
  <c r="X624" i="4" s="1"/>
  <c r="V624" i="4"/>
  <c r="T624" i="4"/>
  <c r="U624" i="4" s="1"/>
  <c r="S624" i="4"/>
  <c r="R624" i="4"/>
  <c r="Q624" i="4"/>
  <c r="O624" i="4"/>
  <c r="N624" i="4"/>
  <c r="M624" i="4"/>
  <c r="L624" i="4"/>
  <c r="K624" i="4"/>
  <c r="J624" i="4"/>
  <c r="I624" i="4"/>
  <c r="G624" i="4"/>
  <c r="F624" i="4"/>
  <c r="E624" i="4"/>
  <c r="BA623" i="4"/>
  <c r="AU623" i="4"/>
  <c r="AT623" i="4"/>
  <c r="AR623" i="4"/>
  <c r="AQ623" i="4"/>
  <c r="AP623" i="4"/>
  <c r="AL623" i="4"/>
  <c r="AK623" i="4"/>
  <c r="AJ623" i="4"/>
  <c r="AG623" i="4"/>
  <c r="AF623" i="4"/>
  <c r="AE623" i="4"/>
  <c r="AD623" i="4"/>
  <c r="AC623" i="4"/>
  <c r="AB623" i="4"/>
  <c r="Z623" i="4"/>
  <c r="Y623" i="4"/>
  <c r="W623" i="4"/>
  <c r="X623" i="4" s="1"/>
  <c r="V623" i="4"/>
  <c r="T623" i="4"/>
  <c r="U623" i="4" s="1"/>
  <c r="S623" i="4"/>
  <c r="R623" i="4"/>
  <c r="Q623" i="4"/>
  <c r="O623" i="4"/>
  <c r="N623" i="4"/>
  <c r="M623" i="4"/>
  <c r="L623" i="4"/>
  <c r="K623" i="4"/>
  <c r="J623" i="4"/>
  <c r="I623" i="4"/>
  <c r="G623" i="4"/>
  <c r="F623" i="4"/>
  <c r="E623" i="4"/>
  <c r="BA622" i="4"/>
  <c r="AU622" i="4"/>
  <c r="AT622" i="4"/>
  <c r="AR622" i="4"/>
  <c r="AQ622" i="4"/>
  <c r="AP622" i="4"/>
  <c r="AL622" i="4"/>
  <c r="AK622" i="4"/>
  <c r="AJ622" i="4"/>
  <c r="AG622" i="4"/>
  <c r="AF622" i="4"/>
  <c r="AE622" i="4"/>
  <c r="AD622" i="4"/>
  <c r="AC622" i="4"/>
  <c r="AB622" i="4"/>
  <c r="Z622" i="4"/>
  <c r="Y622" i="4"/>
  <c r="W622" i="4"/>
  <c r="X622" i="4" s="1"/>
  <c r="V622" i="4"/>
  <c r="T622" i="4"/>
  <c r="U622" i="4" s="1"/>
  <c r="S622" i="4"/>
  <c r="R622" i="4"/>
  <c r="Q622" i="4"/>
  <c r="O622" i="4"/>
  <c r="N622" i="4"/>
  <c r="M622" i="4"/>
  <c r="L622" i="4"/>
  <c r="K622" i="4"/>
  <c r="J622" i="4"/>
  <c r="I622" i="4"/>
  <c r="G622" i="4"/>
  <c r="F622" i="4"/>
  <c r="E622" i="4"/>
  <c r="BA621" i="4"/>
  <c r="AU621" i="4"/>
  <c r="AT621" i="4"/>
  <c r="AR621" i="4"/>
  <c r="AQ621" i="4"/>
  <c r="AP621" i="4"/>
  <c r="AL621" i="4"/>
  <c r="AK621" i="4"/>
  <c r="AJ621" i="4"/>
  <c r="AG621" i="4"/>
  <c r="AF621" i="4"/>
  <c r="AE621" i="4"/>
  <c r="AD621" i="4"/>
  <c r="AC621" i="4"/>
  <c r="AB621" i="4"/>
  <c r="Z621" i="4"/>
  <c r="Y621" i="4"/>
  <c r="W621" i="4"/>
  <c r="X621" i="4" s="1"/>
  <c r="V621" i="4"/>
  <c r="T621" i="4"/>
  <c r="U621" i="4" s="1"/>
  <c r="S621" i="4"/>
  <c r="R621" i="4"/>
  <c r="Q621" i="4"/>
  <c r="O621" i="4"/>
  <c r="N621" i="4"/>
  <c r="M621" i="4"/>
  <c r="L621" i="4"/>
  <c r="K621" i="4"/>
  <c r="J621" i="4"/>
  <c r="I621" i="4"/>
  <c r="G621" i="4"/>
  <c r="F621" i="4"/>
  <c r="E621" i="4"/>
  <c r="BA620" i="4"/>
  <c r="AU620" i="4"/>
  <c r="AT620" i="4"/>
  <c r="AR620" i="4"/>
  <c r="AQ620" i="4"/>
  <c r="AP620" i="4"/>
  <c r="AL620" i="4"/>
  <c r="AK620" i="4"/>
  <c r="AJ620" i="4"/>
  <c r="AG620" i="4"/>
  <c r="AF620" i="4"/>
  <c r="AE620" i="4"/>
  <c r="AD620" i="4"/>
  <c r="AC620" i="4"/>
  <c r="AB620" i="4"/>
  <c r="Z620" i="4"/>
  <c r="Y620" i="4"/>
  <c r="W620" i="4"/>
  <c r="X620" i="4" s="1"/>
  <c r="V620" i="4"/>
  <c r="T620" i="4"/>
  <c r="U620" i="4" s="1"/>
  <c r="S620" i="4"/>
  <c r="R620" i="4"/>
  <c r="Q620" i="4"/>
  <c r="O620" i="4"/>
  <c r="N620" i="4"/>
  <c r="M620" i="4"/>
  <c r="L620" i="4"/>
  <c r="K620" i="4"/>
  <c r="J620" i="4"/>
  <c r="I620" i="4"/>
  <c r="G620" i="4"/>
  <c r="F620" i="4"/>
  <c r="E620" i="4"/>
  <c r="BA619" i="4"/>
  <c r="AU619" i="4"/>
  <c r="AT619" i="4"/>
  <c r="AR619" i="4"/>
  <c r="AQ619" i="4"/>
  <c r="AP619" i="4"/>
  <c r="AL619" i="4"/>
  <c r="AK619" i="4"/>
  <c r="AJ619" i="4"/>
  <c r="AG619" i="4"/>
  <c r="AF619" i="4"/>
  <c r="AE619" i="4"/>
  <c r="AD619" i="4"/>
  <c r="AC619" i="4"/>
  <c r="AB619" i="4"/>
  <c r="Z619" i="4"/>
  <c r="Y619" i="4"/>
  <c r="W619" i="4"/>
  <c r="X619" i="4" s="1"/>
  <c r="V619" i="4"/>
  <c r="T619" i="4"/>
  <c r="U619" i="4" s="1"/>
  <c r="S619" i="4"/>
  <c r="R619" i="4"/>
  <c r="Q619" i="4"/>
  <c r="O619" i="4"/>
  <c r="N619" i="4"/>
  <c r="M619" i="4"/>
  <c r="L619" i="4"/>
  <c r="K619" i="4"/>
  <c r="J619" i="4"/>
  <c r="I619" i="4"/>
  <c r="G619" i="4"/>
  <c r="F619" i="4"/>
  <c r="E619" i="4"/>
  <c r="BA618" i="4"/>
  <c r="AU618" i="4"/>
  <c r="AT618" i="4"/>
  <c r="AR618" i="4"/>
  <c r="AQ618" i="4"/>
  <c r="AP618" i="4"/>
  <c r="AL618" i="4"/>
  <c r="AK618" i="4"/>
  <c r="AJ618" i="4"/>
  <c r="AG618" i="4"/>
  <c r="AF618" i="4"/>
  <c r="AE618" i="4"/>
  <c r="AD618" i="4"/>
  <c r="AC618" i="4"/>
  <c r="AB618" i="4"/>
  <c r="Z618" i="4"/>
  <c r="Y618" i="4"/>
  <c r="W618" i="4"/>
  <c r="X618" i="4" s="1"/>
  <c r="V618" i="4"/>
  <c r="T618" i="4"/>
  <c r="U618" i="4" s="1"/>
  <c r="S618" i="4"/>
  <c r="R618" i="4"/>
  <c r="Q618" i="4"/>
  <c r="O618" i="4"/>
  <c r="N618" i="4"/>
  <c r="M618" i="4"/>
  <c r="L618" i="4"/>
  <c r="K618" i="4"/>
  <c r="J618" i="4"/>
  <c r="I618" i="4"/>
  <c r="G618" i="4"/>
  <c r="F618" i="4"/>
  <c r="E618" i="4"/>
  <c r="BA617" i="4"/>
  <c r="AU617" i="4"/>
  <c r="AT617" i="4"/>
  <c r="AR617" i="4"/>
  <c r="AQ617" i="4"/>
  <c r="AP617" i="4"/>
  <c r="AL617" i="4"/>
  <c r="AK617" i="4"/>
  <c r="AJ617" i="4"/>
  <c r="AG617" i="4"/>
  <c r="AF617" i="4"/>
  <c r="AE617" i="4"/>
  <c r="AD617" i="4"/>
  <c r="AC617" i="4"/>
  <c r="AB617" i="4"/>
  <c r="Z617" i="4"/>
  <c r="Y617" i="4"/>
  <c r="W617" i="4"/>
  <c r="X617" i="4" s="1"/>
  <c r="V617" i="4"/>
  <c r="T617" i="4"/>
  <c r="U617" i="4" s="1"/>
  <c r="S617" i="4"/>
  <c r="R617" i="4"/>
  <c r="Q617" i="4"/>
  <c r="O617" i="4"/>
  <c r="N617" i="4"/>
  <c r="M617" i="4"/>
  <c r="L617" i="4"/>
  <c r="K617" i="4"/>
  <c r="J617" i="4"/>
  <c r="I617" i="4"/>
  <c r="G617" i="4"/>
  <c r="F617" i="4"/>
  <c r="E617" i="4"/>
  <c r="BA616" i="4"/>
  <c r="AU616" i="4"/>
  <c r="AT616" i="4"/>
  <c r="AR616" i="4"/>
  <c r="AQ616" i="4"/>
  <c r="AP616" i="4"/>
  <c r="AL616" i="4"/>
  <c r="AK616" i="4"/>
  <c r="AJ616" i="4"/>
  <c r="AG616" i="4"/>
  <c r="AF616" i="4"/>
  <c r="AE616" i="4"/>
  <c r="AD616" i="4"/>
  <c r="AC616" i="4"/>
  <c r="AB616" i="4"/>
  <c r="Z616" i="4"/>
  <c r="Y616" i="4"/>
  <c r="W616" i="4"/>
  <c r="X616" i="4" s="1"/>
  <c r="V616" i="4"/>
  <c r="T616" i="4"/>
  <c r="U616" i="4" s="1"/>
  <c r="S616" i="4"/>
  <c r="R616" i="4"/>
  <c r="Q616" i="4"/>
  <c r="O616" i="4"/>
  <c r="N616" i="4"/>
  <c r="M616" i="4"/>
  <c r="L616" i="4"/>
  <c r="K616" i="4"/>
  <c r="J616" i="4"/>
  <c r="I616" i="4"/>
  <c r="G616" i="4"/>
  <c r="F616" i="4"/>
  <c r="E616" i="4"/>
  <c r="BA615" i="4"/>
  <c r="AU615" i="4"/>
  <c r="AT615" i="4"/>
  <c r="AR615" i="4"/>
  <c r="AQ615" i="4"/>
  <c r="AP615" i="4"/>
  <c r="AL615" i="4"/>
  <c r="AK615" i="4"/>
  <c r="AJ615" i="4"/>
  <c r="AG615" i="4"/>
  <c r="AF615" i="4"/>
  <c r="AE615" i="4"/>
  <c r="AD615" i="4"/>
  <c r="AC615" i="4"/>
  <c r="AB615" i="4"/>
  <c r="Z615" i="4"/>
  <c r="Y615" i="4"/>
  <c r="W615" i="4"/>
  <c r="X615" i="4" s="1"/>
  <c r="V615" i="4"/>
  <c r="T615" i="4"/>
  <c r="U615" i="4" s="1"/>
  <c r="S615" i="4"/>
  <c r="R615" i="4"/>
  <c r="Q615" i="4"/>
  <c r="O615" i="4"/>
  <c r="N615" i="4"/>
  <c r="M615" i="4"/>
  <c r="L615" i="4"/>
  <c r="K615" i="4"/>
  <c r="J615" i="4"/>
  <c r="I615" i="4"/>
  <c r="G615" i="4"/>
  <c r="F615" i="4"/>
  <c r="E615" i="4"/>
  <c r="BA614" i="4"/>
  <c r="AU614" i="4"/>
  <c r="AT614" i="4"/>
  <c r="AR614" i="4"/>
  <c r="AQ614" i="4"/>
  <c r="AP614" i="4"/>
  <c r="AL614" i="4"/>
  <c r="AK614" i="4"/>
  <c r="AJ614" i="4"/>
  <c r="AG614" i="4"/>
  <c r="AF614" i="4"/>
  <c r="AE614" i="4"/>
  <c r="AD614" i="4"/>
  <c r="AC614" i="4"/>
  <c r="AB614" i="4"/>
  <c r="Z614" i="4"/>
  <c r="Y614" i="4"/>
  <c r="W614" i="4"/>
  <c r="X614" i="4" s="1"/>
  <c r="V614" i="4"/>
  <c r="T614" i="4"/>
  <c r="U614" i="4" s="1"/>
  <c r="S614" i="4"/>
  <c r="R614" i="4"/>
  <c r="Q614" i="4"/>
  <c r="O614" i="4"/>
  <c r="N614" i="4"/>
  <c r="M614" i="4"/>
  <c r="L614" i="4"/>
  <c r="K614" i="4"/>
  <c r="J614" i="4"/>
  <c r="I614" i="4"/>
  <c r="G614" i="4"/>
  <c r="F614" i="4"/>
  <c r="E614" i="4"/>
  <c r="BA613" i="4"/>
  <c r="AU613" i="4"/>
  <c r="AT613" i="4"/>
  <c r="AR613" i="4"/>
  <c r="AQ613" i="4"/>
  <c r="AP613" i="4"/>
  <c r="AL613" i="4"/>
  <c r="AK613" i="4"/>
  <c r="AJ613" i="4"/>
  <c r="AG613" i="4"/>
  <c r="AF613" i="4"/>
  <c r="AE613" i="4"/>
  <c r="AD613" i="4"/>
  <c r="AC613" i="4"/>
  <c r="AB613" i="4"/>
  <c r="Z613" i="4"/>
  <c r="Y613" i="4"/>
  <c r="W613" i="4"/>
  <c r="X613" i="4" s="1"/>
  <c r="V613" i="4"/>
  <c r="T613" i="4"/>
  <c r="U613" i="4" s="1"/>
  <c r="S613" i="4"/>
  <c r="R613" i="4"/>
  <c r="Q613" i="4"/>
  <c r="O613" i="4"/>
  <c r="N613" i="4"/>
  <c r="M613" i="4"/>
  <c r="L613" i="4"/>
  <c r="K613" i="4"/>
  <c r="J613" i="4"/>
  <c r="I613" i="4"/>
  <c r="G613" i="4"/>
  <c r="F613" i="4"/>
  <c r="E613" i="4"/>
  <c r="BA612" i="4"/>
  <c r="AU612" i="4"/>
  <c r="AT612" i="4"/>
  <c r="AR612" i="4"/>
  <c r="AQ612" i="4"/>
  <c r="AP612" i="4"/>
  <c r="AL612" i="4"/>
  <c r="AK612" i="4"/>
  <c r="AJ612" i="4"/>
  <c r="AG612" i="4"/>
  <c r="AF612" i="4"/>
  <c r="AE612" i="4"/>
  <c r="AD612" i="4"/>
  <c r="AC612" i="4"/>
  <c r="AB612" i="4"/>
  <c r="Z612" i="4"/>
  <c r="Y612" i="4"/>
  <c r="W612" i="4"/>
  <c r="X612" i="4" s="1"/>
  <c r="V612" i="4"/>
  <c r="T612" i="4"/>
  <c r="U612" i="4" s="1"/>
  <c r="S612" i="4"/>
  <c r="R612" i="4"/>
  <c r="Q612" i="4"/>
  <c r="O612" i="4"/>
  <c r="N612" i="4"/>
  <c r="M612" i="4"/>
  <c r="L612" i="4"/>
  <c r="K612" i="4"/>
  <c r="J612" i="4"/>
  <c r="I612" i="4"/>
  <c r="G612" i="4"/>
  <c r="F612" i="4"/>
  <c r="E612" i="4"/>
  <c r="BA611" i="4"/>
  <c r="AU611" i="4"/>
  <c r="AT611" i="4"/>
  <c r="AR611" i="4"/>
  <c r="AQ611" i="4"/>
  <c r="AP611" i="4"/>
  <c r="AL611" i="4"/>
  <c r="AK611" i="4"/>
  <c r="AJ611" i="4"/>
  <c r="AG611" i="4"/>
  <c r="AF611" i="4"/>
  <c r="AE611" i="4"/>
  <c r="AD611" i="4"/>
  <c r="AC611" i="4"/>
  <c r="AB611" i="4"/>
  <c r="Z611" i="4"/>
  <c r="Y611" i="4"/>
  <c r="W611" i="4"/>
  <c r="X611" i="4" s="1"/>
  <c r="V611" i="4"/>
  <c r="T611" i="4"/>
  <c r="U611" i="4" s="1"/>
  <c r="S611" i="4"/>
  <c r="R611" i="4"/>
  <c r="Q611" i="4"/>
  <c r="O611" i="4"/>
  <c r="N611" i="4"/>
  <c r="M611" i="4"/>
  <c r="L611" i="4"/>
  <c r="K611" i="4"/>
  <c r="J611" i="4"/>
  <c r="I611" i="4"/>
  <c r="G611" i="4"/>
  <c r="F611" i="4"/>
  <c r="E611" i="4"/>
  <c r="BA610" i="4"/>
  <c r="AU610" i="4"/>
  <c r="AT610" i="4"/>
  <c r="AR610" i="4"/>
  <c r="AQ610" i="4"/>
  <c r="AP610" i="4"/>
  <c r="AL610" i="4"/>
  <c r="AK610" i="4"/>
  <c r="AJ610" i="4"/>
  <c r="AG610" i="4"/>
  <c r="AF610" i="4"/>
  <c r="AE610" i="4"/>
  <c r="AD610" i="4"/>
  <c r="AC610" i="4"/>
  <c r="AB610" i="4"/>
  <c r="Z610" i="4"/>
  <c r="Y610" i="4"/>
  <c r="W610" i="4"/>
  <c r="X610" i="4" s="1"/>
  <c r="V610" i="4"/>
  <c r="T610" i="4"/>
  <c r="U610" i="4" s="1"/>
  <c r="S610" i="4"/>
  <c r="R610" i="4"/>
  <c r="Q610" i="4"/>
  <c r="O610" i="4"/>
  <c r="N610" i="4"/>
  <c r="M610" i="4"/>
  <c r="L610" i="4"/>
  <c r="K610" i="4"/>
  <c r="J610" i="4"/>
  <c r="I610" i="4"/>
  <c r="G610" i="4"/>
  <c r="F610" i="4"/>
  <c r="E610" i="4"/>
  <c r="BA609" i="4"/>
  <c r="AU609" i="4"/>
  <c r="AT609" i="4"/>
  <c r="AR609" i="4"/>
  <c r="AQ609" i="4"/>
  <c r="AP609" i="4"/>
  <c r="AL609" i="4"/>
  <c r="AK609" i="4"/>
  <c r="AJ609" i="4"/>
  <c r="AG609" i="4"/>
  <c r="AF609" i="4"/>
  <c r="AE609" i="4"/>
  <c r="AD609" i="4"/>
  <c r="AC609" i="4"/>
  <c r="AB609" i="4"/>
  <c r="Z609" i="4"/>
  <c r="Y609" i="4"/>
  <c r="W609" i="4"/>
  <c r="X609" i="4" s="1"/>
  <c r="V609" i="4"/>
  <c r="T609" i="4"/>
  <c r="U609" i="4" s="1"/>
  <c r="S609" i="4"/>
  <c r="R609" i="4"/>
  <c r="Q609" i="4"/>
  <c r="O609" i="4"/>
  <c r="N609" i="4"/>
  <c r="M609" i="4"/>
  <c r="L609" i="4"/>
  <c r="K609" i="4"/>
  <c r="J609" i="4"/>
  <c r="I609" i="4"/>
  <c r="G609" i="4"/>
  <c r="F609" i="4"/>
  <c r="E609" i="4"/>
  <c r="BA608" i="4"/>
  <c r="AU608" i="4"/>
  <c r="AT608" i="4"/>
  <c r="AR608" i="4"/>
  <c r="AQ608" i="4"/>
  <c r="AP608" i="4"/>
  <c r="AL608" i="4"/>
  <c r="AK608" i="4"/>
  <c r="AJ608" i="4"/>
  <c r="AG608" i="4"/>
  <c r="AF608" i="4"/>
  <c r="AE608" i="4"/>
  <c r="AD608" i="4"/>
  <c r="AC608" i="4"/>
  <c r="AB608" i="4"/>
  <c r="Z608" i="4"/>
  <c r="Y608" i="4"/>
  <c r="W608" i="4"/>
  <c r="X608" i="4" s="1"/>
  <c r="V608" i="4"/>
  <c r="T608" i="4"/>
  <c r="U608" i="4" s="1"/>
  <c r="S608" i="4"/>
  <c r="R608" i="4"/>
  <c r="Q608" i="4"/>
  <c r="O608" i="4"/>
  <c r="N608" i="4"/>
  <c r="M608" i="4"/>
  <c r="L608" i="4"/>
  <c r="K608" i="4"/>
  <c r="J608" i="4"/>
  <c r="I608" i="4"/>
  <c r="G608" i="4"/>
  <c r="F608" i="4"/>
  <c r="E608" i="4"/>
  <c r="BA607" i="4"/>
  <c r="AU607" i="4"/>
  <c r="AT607" i="4"/>
  <c r="AR607" i="4"/>
  <c r="AQ607" i="4"/>
  <c r="AP607" i="4"/>
  <c r="AL607" i="4"/>
  <c r="AK607" i="4"/>
  <c r="AJ607" i="4"/>
  <c r="AG607" i="4"/>
  <c r="AF607" i="4"/>
  <c r="AE607" i="4"/>
  <c r="AD607" i="4"/>
  <c r="AC607" i="4"/>
  <c r="AB607" i="4"/>
  <c r="Z607" i="4"/>
  <c r="Y607" i="4"/>
  <c r="W607" i="4"/>
  <c r="X607" i="4" s="1"/>
  <c r="V607" i="4"/>
  <c r="T607" i="4"/>
  <c r="U607" i="4" s="1"/>
  <c r="S607" i="4"/>
  <c r="R607" i="4"/>
  <c r="Q607" i="4"/>
  <c r="O607" i="4"/>
  <c r="N607" i="4"/>
  <c r="M607" i="4"/>
  <c r="L607" i="4"/>
  <c r="K607" i="4"/>
  <c r="J607" i="4"/>
  <c r="I607" i="4"/>
  <c r="G607" i="4"/>
  <c r="F607" i="4"/>
  <c r="E607" i="4"/>
  <c r="BA606" i="4"/>
  <c r="AU606" i="4"/>
  <c r="AT606" i="4"/>
  <c r="AR606" i="4"/>
  <c r="AQ606" i="4"/>
  <c r="AP606" i="4"/>
  <c r="AL606" i="4"/>
  <c r="AK606" i="4"/>
  <c r="AJ606" i="4"/>
  <c r="AG606" i="4"/>
  <c r="AF606" i="4"/>
  <c r="AE606" i="4"/>
  <c r="AD606" i="4"/>
  <c r="AC606" i="4"/>
  <c r="AB606" i="4"/>
  <c r="Z606" i="4"/>
  <c r="Y606" i="4"/>
  <c r="W606" i="4"/>
  <c r="X606" i="4" s="1"/>
  <c r="V606" i="4"/>
  <c r="T606" i="4"/>
  <c r="U606" i="4" s="1"/>
  <c r="S606" i="4"/>
  <c r="R606" i="4"/>
  <c r="Q606" i="4"/>
  <c r="O606" i="4"/>
  <c r="N606" i="4"/>
  <c r="M606" i="4"/>
  <c r="L606" i="4"/>
  <c r="K606" i="4"/>
  <c r="J606" i="4"/>
  <c r="I606" i="4"/>
  <c r="G606" i="4"/>
  <c r="F606" i="4"/>
  <c r="E606" i="4"/>
  <c r="BA605" i="4"/>
  <c r="AU605" i="4"/>
  <c r="AT605" i="4"/>
  <c r="AR605" i="4"/>
  <c r="AQ605" i="4"/>
  <c r="AP605" i="4"/>
  <c r="AL605" i="4"/>
  <c r="AK605" i="4"/>
  <c r="AJ605" i="4"/>
  <c r="AG605" i="4"/>
  <c r="AF605" i="4"/>
  <c r="AE605" i="4"/>
  <c r="AD605" i="4"/>
  <c r="AC605" i="4"/>
  <c r="AB605" i="4"/>
  <c r="Z605" i="4"/>
  <c r="Y605" i="4"/>
  <c r="W605" i="4"/>
  <c r="X605" i="4" s="1"/>
  <c r="V605" i="4"/>
  <c r="T605" i="4"/>
  <c r="U605" i="4" s="1"/>
  <c r="S605" i="4"/>
  <c r="R605" i="4"/>
  <c r="Q605" i="4"/>
  <c r="O605" i="4"/>
  <c r="N605" i="4"/>
  <c r="M605" i="4"/>
  <c r="L605" i="4"/>
  <c r="K605" i="4"/>
  <c r="J605" i="4"/>
  <c r="I605" i="4"/>
  <c r="G605" i="4"/>
  <c r="F605" i="4"/>
  <c r="E605" i="4"/>
  <c r="BA604" i="4"/>
  <c r="AU604" i="4"/>
  <c r="AT604" i="4"/>
  <c r="AR604" i="4"/>
  <c r="AQ604" i="4"/>
  <c r="AP604" i="4"/>
  <c r="AL604" i="4"/>
  <c r="AK604" i="4"/>
  <c r="AJ604" i="4"/>
  <c r="AG604" i="4"/>
  <c r="AF604" i="4"/>
  <c r="AE604" i="4"/>
  <c r="AD604" i="4"/>
  <c r="AC604" i="4"/>
  <c r="AB604" i="4"/>
  <c r="Z604" i="4"/>
  <c r="Y604" i="4"/>
  <c r="W604" i="4"/>
  <c r="X604" i="4" s="1"/>
  <c r="V604" i="4"/>
  <c r="T604" i="4"/>
  <c r="U604" i="4" s="1"/>
  <c r="S604" i="4"/>
  <c r="R604" i="4"/>
  <c r="Q604" i="4"/>
  <c r="O604" i="4"/>
  <c r="N604" i="4"/>
  <c r="M604" i="4"/>
  <c r="L604" i="4"/>
  <c r="K604" i="4"/>
  <c r="J604" i="4"/>
  <c r="I604" i="4"/>
  <c r="G604" i="4"/>
  <c r="F604" i="4"/>
  <c r="E604" i="4"/>
  <c r="BA603" i="4"/>
  <c r="AU603" i="4"/>
  <c r="AT603" i="4"/>
  <c r="AR603" i="4"/>
  <c r="AQ603" i="4"/>
  <c r="AP603" i="4"/>
  <c r="AL603" i="4"/>
  <c r="AK603" i="4"/>
  <c r="AJ603" i="4"/>
  <c r="AG603" i="4"/>
  <c r="AF603" i="4"/>
  <c r="AE603" i="4"/>
  <c r="AD603" i="4"/>
  <c r="AC603" i="4"/>
  <c r="AB603" i="4"/>
  <c r="Z603" i="4"/>
  <c r="Y603" i="4"/>
  <c r="W603" i="4"/>
  <c r="X603" i="4" s="1"/>
  <c r="V603" i="4"/>
  <c r="T603" i="4"/>
  <c r="U603" i="4" s="1"/>
  <c r="S603" i="4"/>
  <c r="R603" i="4"/>
  <c r="Q603" i="4"/>
  <c r="O603" i="4"/>
  <c r="N603" i="4"/>
  <c r="M603" i="4"/>
  <c r="L603" i="4"/>
  <c r="K603" i="4"/>
  <c r="J603" i="4"/>
  <c r="I603" i="4"/>
  <c r="G603" i="4"/>
  <c r="F603" i="4"/>
  <c r="E603" i="4"/>
  <c r="BA602" i="4"/>
  <c r="AU602" i="4"/>
  <c r="AT602" i="4"/>
  <c r="AR602" i="4"/>
  <c r="AQ602" i="4"/>
  <c r="AP602" i="4"/>
  <c r="AL602" i="4"/>
  <c r="AK602" i="4"/>
  <c r="AJ602" i="4"/>
  <c r="AG602" i="4"/>
  <c r="AF602" i="4"/>
  <c r="AE602" i="4"/>
  <c r="AD602" i="4"/>
  <c r="AC602" i="4"/>
  <c r="AB602" i="4"/>
  <c r="Z602" i="4"/>
  <c r="Y602" i="4"/>
  <c r="W602" i="4"/>
  <c r="X602" i="4" s="1"/>
  <c r="V602" i="4"/>
  <c r="T602" i="4"/>
  <c r="U602" i="4" s="1"/>
  <c r="S602" i="4"/>
  <c r="R602" i="4"/>
  <c r="Q602" i="4"/>
  <c r="O602" i="4"/>
  <c r="N602" i="4"/>
  <c r="M602" i="4"/>
  <c r="L602" i="4"/>
  <c r="K602" i="4"/>
  <c r="J602" i="4"/>
  <c r="I602" i="4"/>
  <c r="G602" i="4"/>
  <c r="F602" i="4"/>
  <c r="E602" i="4"/>
  <c r="BA601" i="4"/>
  <c r="AU601" i="4"/>
  <c r="AT601" i="4"/>
  <c r="AR601" i="4"/>
  <c r="AQ601" i="4"/>
  <c r="AP601" i="4"/>
  <c r="AL601" i="4"/>
  <c r="AK601" i="4"/>
  <c r="AJ601" i="4"/>
  <c r="AG601" i="4"/>
  <c r="AF601" i="4"/>
  <c r="AE601" i="4"/>
  <c r="AD601" i="4"/>
  <c r="AC601" i="4"/>
  <c r="AB601" i="4"/>
  <c r="Z601" i="4"/>
  <c r="Y601" i="4"/>
  <c r="W601" i="4"/>
  <c r="X601" i="4" s="1"/>
  <c r="V601" i="4"/>
  <c r="T601" i="4"/>
  <c r="U601" i="4" s="1"/>
  <c r="S601" i="4"/>
  <c r="R601" i="4"/>
  <c r="Q601" i="4"/>
  <c r="O601" i="4"/>
  <c r="N601" i="4"/>
  <c r="M601" i="4"/>
  <c r="L601" i="4"/>
  <c r="K601" i="4"/>
  <c r="J601" i="4"/>
  <c r="I601" i="4"/>
  <c r="G601" i="4"/>
  <c r="F601" i="4"/>
  <c r="E601" i="4"/>
  <c r="BA600" i="4"/>
  <c r="AU600" i="4"/>
  <c r="AT600" i="4"/>
  <c r="AR600" i="4"/>
  <c r="AQ600" i="4"/>
  <c r="AP600" i="4"/>
  <c r="AL600" i="4"/>
  <c r="AK600" i="4"/>
  <c r="AJ600" i="4"/>
  <c r="AG600" i="4"/>
  <c r="AF600" i="4"/>
  <c r="AE600" i="4"/>
  <c r="AD600" i="4"/>
  <c r="AC600" i="4"/>
  <c r="AB600" i="4"/>
  <c r="Z600" i="4"/>
  <c r="Y600" i="4"/>
  <c r="W600" i="4"/>
  <c r="X600" i="4" s="1"/>
  <c r="V600" i="4"/>
  <c r="T600" i="4"/>
  <c r="U600" i="4" s="1"/>
  <c r="S600" i="4"/>
  <c r="R600" i="4"/>
  <c r="Q600" i="4"/>
  <c r="O600" i="4"/>
  <c r="N600" i="4"/>
  <c r="M600" i="4"/>
  <c r="L600" i="4"/>
  <c r="K600" i="4"/>
  <c r="J600" i="4"/>
  <c r="I600" i="4"/>
  <c r="G600" i="4"/>
  <c r="F600" i="4"/>
  <c r="E600" i="4"/>
  <c r="BA599" i="4"/>
  <c r="AU599" i="4"/>
  <c r="AT599" i="4"/>
  <c r="AR599" i="4"/>
  <c r="AQ599" i="4"/>
  <c r="AP599" i="4"/>
  <c r="AL599" i="4"/>
  <c r="AK599" i="4"/>
  <c r="AJ599" i="4"/>
  <c r="AG599" i="4"/>
  <c r="AF599" i="4"/>
  <c r="AE599" i="4"/>
  <c r="AD599" i="4"/>
  <c r="AC599" i="4"/>
  <c r="AB599" i="4"/>
  <c r="Z599" i="4"/>
  <c r="Y599" i="4"/>
  <c r="W599" i="4"/>
  <c r="X599" i="4" s="1"/>
  <c r="V599" i="4"/>
  <c r="T599" i="4"/>
  <c r="U599" i="4" s="1"/>
  <c r="S599" i="4"/>
  <c r="R599" i="4"/>
  <c r="Q599" i="4"/>
  <c r="O599" i="4"/>
  <c r="N599" i="4"/>
  <c r="M599" i="4"/>
  <c r="L599" i="4"/>
  <c r="K599" i="4"/>
  <c r="J599" i="4"/>
  <c r="I599" i="4"/>
  <c r="G599" i="4"/>
  <c r="F599" i="4"/>
  <c r="E599" i="4"/>
  <c r="BA598" i="4"/>
  <c r="AU598" i="4"/>
  <c r="AT598" i="4"/>
  <c r="AR598" i="4"/>
  <c r="AQ598" i="4"/>
  <c r="AP598" i="4"/>
  <c r="AL598" i="4"/>
  <c r="AK598" i="4"/>
  <c r="AJ598" i="4"/>
  <c r="AG598" i="4"/>
  <c r="AF598" i="4"/>
  <c r="AE598" i="4"/>
  <c r="AD598" i="4"/>
  <c r="AC598" i="4"/>
  <c r="AB598" i="4"/>
  <c r="Z598" i="4"/>
  <c r="Y598" i="4"/>
  <c r="W598" i="4"/>
  <c r="X598" i="4" s="1"/>
  <c r="V598" i="4"/>
  <c r="T598" i="4"/>
  <c r="U598" i="4" s="1"/>
  <c r="S598" i="4"/>
  <c r="R598" i="4"/>
  <c r="Q598" i="4"/>
  <c r="O598" i="4"/>
  <c r="N598" i="4"/>
  <c r="M598" i="4"/>
  <c r="L598" i="4"/>
  <c r="K598" i="4"/>
  <c r="J598" i="4"/>
  <c r="I598" i="4"/>
  <c r="G598" i="4"/>
  <c r="F598" i="4"/>
  <c r="E598" i="4"/>
  <c r="BA597" i="4"/>
  <c r="AU597" i="4"/>
  <c r="AT597" i="4"/>
  <c r="AR597" i="4"/>
  <c r="AQ597" i="4"/>
  <c r="AP597" i="4"/>
  <c r="AL597" i="4"/>
  <c r="AK597" i="4"/>
  <c r="AJ597" i="4"/>
  <c r="AG597" i="4"/>
  <c r="AF597" i="4"/>
  <c r="AE597" i="4"/>
  <c r="AD597" i="4"/>
  <c r="AC597" i="4"/>
  <c r="AB597" i="4"/>
  <c r="Z597" i="4"/>
  <c r="Y597" i="4"/>
  <c r="W597" i="4"/>
  <c r="X597" i="4" s="1"/>
  <c r="V597" i="4"/>
  <c r="T597" i="4"/>
  <c r="U597" i="4" s="1"/>
  <c r="S597" i="4"/>
  <c r="R597" i="4"/>
  <c r="Q597" i="4"/>
  <c r="O597" i="4"/>
  <c r="N597" i="4"/>
  <c r="M597" i="4"/>
  <c r="L597" i="4"/>
  <c r="K597" i="4"/>
  <c r="J597" i="4"/>
  <c r="I597" i="4"/>
  <c r="G597" i="4"/>
  <c r="F597" i="4"/>
  <c r="E597" i="4"/>
  <c r="BA596" i="4"/>
  <c r="AU596" i="4"/>
  <c r="AT596" i="4"/>
  <c r="AR596" i="4"/>
  <c r="AQ596" i="4"/>
  <c r="AP596" i="4"/>
  <c r="AL596" i="4"/>
  <c r="AK596" i="4"/>
  <c r="AJ596" i="4"/>
  <c r="AG596" i="4"/>
  <c r="AF596" i="4"/>
  <c r="AE596" i="4"/>
  <c r="AD596" i="4"/>
  <c r="AC596" i="4"/>
  <c r="AB596" i="4"/>
  <c r="Z596" i="4"/>
  <c r="Y596" i="4"/>
  <c r="W596" i="4"/>
  <c r="X596" i="4" s="1"/>
  <c r="V596" i="4"/>
  <c r="T596" i="4"/>
  <c r="U596" i="4" s="1"/>
  <c r="S596" i="4"/>
  <c r="R596" i="4"/>
  <c r="Q596" i="4"/>
  <c r="O596" i="4"/>
  <c r="N596" i="4"/>
  <c r="M596" i="4"/>
  <c r="L596" i="4"/>
  <c r="K596" i="4"/>
  <c r="J596" i="4"/>
  <c r="I596" i="4"/>
  <c r="G596" i="4"/>
  <c r="F596" i="4"/>
  <c r="E596" i="4"/>
  <c r="BA595" i="4"/>
  <c r="AU595" i="4"/>
  <c r="AT595" i="4"/>
  <c r="AR595" i="4"/>
  <c r="AQ595" i="4"/>
  <c r="AP595" i="4"/>
  <c r="AL595" i="4"/>
  <c r="AK595" i="4"/>
  <c r="AJ595" i="4"/>
  <c r="AG595" i="4"/>
  <c r="AF595" i="4"/>
  <c r="AE595" i="4"/>
  <c r="AD595" i="4"/>
  <c r="AC595" i="4"/>
  <c r="AB595" i="4"/>
  <c r="Z595" i="4"/>
  <c r="Y595" i="4"/>
  <c r="W595" i="4"/>
  <c r="X595" i="4" s="1"/>
  <c r="V595" i="4"/>
  <c r="T595" i="4"/>
  <c r="U595" i="4" s="1"/>
  <c r="S595" i="4"/>
  <c r="R595" i="4"/>
  <c r="Q595" i="4"/>
  <c r="O595" i="4"/>
  <c r="N595" i="4"/>
  <c r="M595" i="4"/>
  <c r="L595" i="4"/>
  <c r="K595" i="4"/>
  <c r="J595" i="4"/>
  <c r="I595" i="4"/>
  <c r="G595" i="4"/>
  <c r="F595" i="4"/>
  <c r="E595" i="4"/>
  <c r="BA594" i="4"/>
  <c r="AU594" i="4"/>
  <c r="AT594" i="4"/>
  <c r="AR594" i="4"/>
  <c r="AQ594" i="4"/>
  <c r="AP594" i="4"/>
  <c r="AL594" i="4"/>
  <c r="AK594" i="4"/>
  <c r="AJ594" i="4"/>
  <c r="AG594" i="4"/>
  <c r="AF594" i="4"/>
  <c r="AE594" i="4"/>
  <c r="AD594" i="4"/>
  <c r="AC594" i="4"/>
  <c r="AB594" i="4"/>
  <c r="Z594" i="4"/>
  <c r="Y594" i="4"/>
  <c r="W594" i="4"/>
  <c r="X594" i="4" s="1"/>
  <c r="V594" i="4"/>
  <c r="T594" i="4"/>
  <c r="U594" i="4" s="1"/>
  <c r="S594" i="4"/>
  <c r="R594" i="4"/>
  <c r="Q594" i="4"/>
  <c r="O594" i="4"/>
  <c r="N594" i="4"/>
  <c r="M594" i="4"/>
  <c r="L594" i="4"/>
  <c r="K594" i="4"/>
  <c r="J594" i="4"/>
  <c r="I594" i="4"/>
  <c r="G594" i="4"/>
  <c r="F594" i="4"/>
  <c r="E594" i="4"/>
  <c r="BA593" i="4"/>
  <c r="AU593" i="4"/>
  <c r="AT593" i="4"/>
  <c r="AR593" i="4"/>
  <c r="AQ593" i="4"/>
  <c r="AP593" i="4"/>
  <c r="AL593" i="4"/>
  <c r="AK593" i="4"/>
  <c r="AJ593" i="4"/>
  <c r="AG593" i="4"/>
  <c r="AF593" i="4"/>
  <c r="AE593" i="4"/>
  <c r="AD593" i="4"/>
  <c r="AC593" i="4"/>
  <c r="AB593" i="4"/>
  <c r="Z593" i="4"/>
  <c r="Y593" i="4"/>
  <c r="W593" i="4"/>
  <c r="X593" i="4" s="1"/>
  <c r="V593" i="4"/>
  <c r="T593" i="4"/>
  <c r="U593" i="4" s="1"/>
  <c r="S593" i="4"/>
  <c r="R593" i="4"/>
  <c r="Q593" i="4"/>
  <c r="O593" i="4"/>
  <c r="N593" i="4"/>
  <c r="M593" i="4"/>
  <c r="L593" i="4"/>
  <c r="K593" i="4"/>
  <c r="J593" i="4"/>
  <c r="I593" i="4"/>
  <c r="G593" i="4"/>
  <c r="F593" i="4"/>
  <c r="E593" i="4"/>
  <c r="BA592" i="4"/>
  <c r="AU592" i="4"/>
  <c r="AT592" i="4"/>
  <c r="AR592" i="4"/>
  <c r="AQ592" i="4"/>
  <c r="AP592" i="4"/>
  <c r="AL592" i="4"/>
  <c r="AK592" i="4"/>
  <c r="AJ592" i="4"/>
  <c r="AG592" i="4"/>
  <c r="AF592" i="4"/>
  <c r="AE592" i="4"/>
  <c r="AD592" i="4"/>
  <c r="AC592" i="4"/>
  <c r="AB592" i="4"/>
  <c r="Z592" i="4"/>
  <c r="Y592" i="4"/>
  <c r="W592" i="4"/>
  <c r="X592" i="4" s="1"/>
  <c r="V592" i="4"/>
  <c r="T592" i="4"/>
  <c r="U592" i="4" s="1"/>
  <c r="S592" i="4"/>
  <c r="R592" i="4"/>
  <c r="Q592" i="4"/>
  <c r="O592" i="4"/>
  <c r="N592" i="4"/>
  <c r="M592" i="4"/>
  <c r="L592" i="4"/>
  <c r="K592" i="4"/>
  <c r="J592" i="4"/>
  <c r="I592" i="4"/>
  <c r="G592" i="4"/>
  <c r="F592" i="4"/>
  <c r="E592" i="4"/>
  <c r="BA591" i="4"/>
  <c r="AU591" i="4"/>
  <c r="AT591" i="4"/>
  <c r="AR591" i="4"/>
  <c r="AQ591" i="4"/>
  <c r="AP591" i="4"/>
  <c r="AL591" i="4"/>
  <c r="AK591" i="4"/>
  <c r="AJ591" i="4"/>
  <c r="AG591" i="4"/>
  <c r="AF591" i="4"/>
  <c r="AE591" i="4"/>
  <c r="AD591" i="4"/>
  <c r="AC591" i="4"/>
  <c r="AB591" i="4"/>
  <c r="Z591" i="4"/>
  <c r="Y591" i="4"/>
  <c r="W591" i="4"/>
  <c r="X591" i="4" s="1"/>
  <c r="V591" i="4"/>
  <c r="T591" i="4"/>
  <c r="U591" i="4" s="1"/>
  <c r="S591" i="4"/>
  <c r="R591" i="4"/>
  <c r="Q591" i="4"/>
  <c r="O591" i="4"/>
  <c r="N591" i="4"/>
  <c r="M591" i="4"/>
  <c r="L591" i="4"/>
  <c r="K591" i="4"/>
  <c r="J591" i="4"/>
  <c r="I591" i="4"/>
  <c r="G591" i="4"/>
  <c r="F591" i="4"/>
  <c r="E591" i="4"/>
  <c r="BA590" i="4"/>
  <c r="AU590" i="4"/>
  <c r="AT590" i="4"/>
  <c r="AR590" i="4"/>
  <c r="AQ590" i="4"/>
  <c r="AP590" i="4"/>
  <c r="AL590" i="4"/>
  <c r="AK590" i="4"/>
  <c r="AJ590" i="4"/>
  <c r="AG590" i="4"/>
  <c r="AF590" i="4"/>
  <c r="AE590" i="4"/>
  <c r="AD590" i="4"/>
  <c r="AC590" i="4"/>
  <c r="AB590" i="4"/>
  <c r="Z590" i="4"/>
  <c r="Y590" i="4"/>
  <c r="W590" i="4"/>
  <c r="X590" i="4" s="1"/>
  <c r="V590" i="4"/>
  <c r="T590" i="4"/>
  <c r="U590" i="4" s="1"/>
  <c r="S590" i="4"/>
  <c r="R590" i="4"/>
  <c r="Q590" i="4"/>
  <c r="O590" i="4"/>
  <c r="N590" i="4"/>
  <c r="M590" i="4"/>
  <c r="L590" i="4"/>
  <c r="K590" i="4"/>
  <c r="J590" i="4"/>
  <c r="I590" i="4"/>
  <c r="G590" i="4"/>
  <c r="F590" i="4"/>
  <c r="E590" i="4"/>
  <c r="BA589" i="4"/>
  <c r="AU589" i="4"/>
  <c r="AT589" i="4"/>
  <c r="AR589" i="4"/>
  <c r="AQ589" i="4"/>
  <c r="AP589" i="4"/>
  <c r="AL589" i="4"/>
  <c r="AK589" i="4"/>
  <c r="AJ589" i="4"/>
  <c r="AG589" i="4"/>
  <c r="AF589" i="4"/>
  <c r="AE589" i="4"/>
  <c r="AD589" i="4"/>
  <c r="AC589" i="4"/>
  <c r="AB589" i="4"/>
  <c r="Z589" i="4"/>
  <c r="Y589" i="4"/>
  <c r="W589" i="4"/>
  <c r="X589" i="4" s="1"/>
  <c r="V589" i="4"/>
  <c r="T589" i="4"/>
  <c r="U589" i="4" s="1"/>
  <c r="S589" i="4"/>
  <c r="R589" i="4"/>
  <c r="Q589" i="4"/>
  <c r="O589" i="4"/>
  <c r="N589" i="4"/>
  <c r="M589" i="4"/>
  <c r="L589" i="4"/>
  <c r="K589" i="4"/>
  <c r="J589" i="4"/>
  <c r="I589" i="4"/>
  <c r="G589" i="4"/>
  <c r="F589" i="4"/>
  <c r="E589" i="4"/>
  <c r="BA588" i="4"/>
  <c r="AU588" i="4"/>
  <c r="AT588" i="4"/>
  <c r="AR588" i="4"/>
  <c r="AQ588" i="4"/>
  <c r="AP588" i="4"/>
  <c r="AL588" i="4"/>
  <c r="AK588" i="4"/>
  <c r="AJ588" i="4"/>
  <c r="AG588" i="4"/>
  <c r="AF588" i="4"/>
  <c r="AE588" i="4"/>
  <c r="AD588" i="4"/>
  <c r="AC588" i="4"/>
  <c r="AB588" i="4"/>
  <c r="Z588" i="4"/>
  <c r="Y588" i="4"/>
  <c r="W588" i="4"/>
  <c r="X588" i="4" s="1"/>
  <c r="V588" i="4"/>
  <c r="T588" i="4"/>
  <c r="U588" i="4" s="1"/>
  <c r="S588" i="4"/>
  <c r="R588" i="4"/>
  <c r="Q588" i="4"/>
  <c r="O588" i="4"/>
  <c r="N588" i="4"/>
  <c r="M588" i="4"/>
  <c r="L588" i="4"/>
  <c r="K588" i="4"/>
  <c r="J588" i="4"/>
  <c r="I588" i="4"/>
  <c r="G588" i="4"/>
  <c r="F588" i="4"/>
  <c r="E588" i="4"/>
  <c r="BA587" i="4"/>
  <c r="AU587" i="4"/>
  <c r="AT587" i="4"/>
  <c r="AR587" i="4"/>
  <c r="AQ587" i="4"/>
  <c r="AP587" i="4"/>
  <c r="AL587" i="4"/>
  <c r="AK587" i="4"/>
  <c r="AJ587" i="4"/>
  <c r="AG587" i="4"/>
  <c r="AF587" i="4"/>
  <c r="AE587" i="4"/>
  <c r="AD587" i="4"/>
  <c r="AC587" i="4"/>
  <c r="AB587" i="4"/>
  <c r="Z587" i="4"/>
  <c r="Y587" i="4"/>
  <c r="W587" i="4"/>
  <c r="X587" i="4" s="1"/>
  <c r="V587" i="4"/>
  <c r="T587" i="4"/>
  <c r="U587" i="4" s="1"/>
  <c r="S587" i="4"/>
  <c r="R587" i="4"/>
  <c r="Q587" i="4"/>
  <c r="O587" i="4"/>
  <c r="N587" i="4"/>
  <c r="M587" i="4"/>
  <c r="L587" i="4"/>
  <c r="K587" i="4"/>
  <c r="J587" i="4"/>
  <c r="I587" i="4"/>
  <c r="G587" i="4"/>
  <c r="F587" i="4"/>
  <c r="E587" i="4"/>
  <c r="BA586" i="4"/>
  <c r="AU586" i="4"/>
  <c r="AT586" i="4"/>
  <c r="AR586" i="4"/>
  <c r="AQ586" i="4"/>
  <c r="AP586" i="4"/>
  <c r="AL586" i="4"/>
  <c r="AK586" i="4"/>
  <c r="AJ586" i="4"/>
  <c r="AG586" i="4"/>
  <c r="AF586" i="4"/>
  <c r="AE586" i="4"/>
  <c r="AD586" i="4"/>
  <c r="AC586" i="4"/>
  <c r="AB586" i="4"/>
  <c r="Z586" i="4"/>
  <c r="Y586" i="4"/>
  <c r="W586" i="4"/>
  <c r="X586" i="4" s="1"/>
  <c r="V586" i="4"/>
  <c r="T586" i="4"/>
  <c r="U586" i="4" s="1"/>
  <c r="S586" i="4"/>
  <c r="R586" i="4"/>
  <c r="Q586" i="4"/>
  <c r="O586" i="4"/>
  <c r="N586" i="4"/>
  <c r="M586" i="4"/>
  <c r="L586" i="4"/>
  <c r="K586" i="4"/>
  <c r="J586" i="4"/>
  <c r="I586" i="4"/>
  <c r="G586" i="4"/>
  <c r="F586" i="4"/>
  <c r="E586" i="4"/>
  <c r="BA585" i="4"/>
  <c r="AU585" i="4"/>
  <c r="AT585" i="4"/>
  <c r="AR585" i="4"/>
  <c r="AQ585" i="4"/>
  <c r="AP585" i="4"/>
  <c r="AL585" i="4"/>
  <c r="AK585" i="4"/>
  <c r="AJ585" i="4"/>
  <c r="AG585" i="4"/>
  <c r="AF585" i="4"/>
  <c r="AE585" i="4"/>
  <c r="AD585" i="4"/>
  <c r="AC585" i="4"/>
  <c r="AB585" i="4"/>
  <c r="Z585" i="4"/>
  <c r="Y585" i="4"/>
  <c r="W585" i="4"/>
  <c r="X585" i="4" s="1"/>
  <c r="V585" i="4"/>
  <c r="T585" i="4"/>
  <c r="U585" i="4" s="1"/>
  <c r="S585" i="4"/>
  <c r="R585" i="4"/>
  <c r="Q585" i="4"/>
  <c r="O585" i="4"/>
  <c r="N585" i="4"/>
  <c r="M585" i="4"/>
  <c r="L585" i="4"/>
  <c r="K585" i="4"/>
  <c r="J585" i="4"/>
  <c r="I585" i="4"/>
  <c r="G585" i="4"/>
  <c r="F585" i="4"/>
  <c r="E585" i="4"/>
  <c r="BA584" i="4"/>
  <c r="AU584" i="4"/>
  <c r="AT584" i="4"/>
  <c r="AR584" i="4"/>
  <c r="AQ584" i="4"/>
  <c r="AP584" i="4"/>
  <c r="AL584" i="4"/>
  <c r="AK584" i="4"/>
  <c r="AJ584" i="4"/>
  <c r="AG584" i="4"/>
  <c r="AF584" i="4"/>
  <c r="AE584" i="4"/>
  <c r="AD584" i="4"/>
  <c r="AC584" i="4"/>
  <c r="AB584" i="4"/>
  <c r="Z584" i="4"/>
  <c r="Y584" i="4"/>
  <c r="W584" i="4"/>
  <c r="X584" i="4" s="1"/>
  <c r="V584" i="4"/>
  <c r="T584" i="4"/>
  <c r="U584" i="4" s="1"/>
  <c r="S584" i="4"/>
  <c r="R584" i="4"/>
  <c r="Q584" i="4"/>
  <c r="O584" i="4"/>
  <c r="N584" i="4"/>
  <c r="M584" i="4"/>
  <c r="L584" i="4"/>
  <c r="K584" i="4"/>
  <c r="J584" i="4"/>
  <c r="I584" i="4"/>
  <c r="G584" i="4"/>
  <c r="F584" i="4"/>
  <c r="E584" i="4"/>
  <c r="BA583" i="4"/>
  <c r="AU583" i="4"/>
  <c r="AT583" i="4"/>
  <c r="AR583" i="4"/>
  <c r="AQ583" i="4"/>
  <c r="AP583" i="4"/>
  <c r="AL583" i="4"/>
  <c r="AK583" i="4"/>
  <c r="AJ583" i="4"/>
  <c r="AG583" i="4"/>
  <c r="AF583" i="4"/>
  <c r="AE583" i="4"/>
  <c r="AD583" i="4"/>
  <c r="AC583" i="4"/>
  <c r="AB583" i="4"/>
  <c r="Z583" i="4"/>
  <c r="Y583" i="4"/>
  <c r="W583" i="4"/>
  <c r="X583" i="4" s="1"/>
  <c r="V583" i="4"/>
  <c r="T583" i="4"/>
  <c r="U583" i="4" s="1"/>
  <c r="S583" i="4"/>
  <c r="R583" i="4"/>
  <c r="Q583" i="4"/>
  <c r="O583" i="4"/>
  <c r="N583" i="4"/>
  <c r="M583" i="4"/>
  <c r="L583" i="4"/>
  <c r="K583" i="4"/>
  <c r="J583" i="4"/>
  <c r="I583" i="4"/>
  <c r="G583" i="4"/>
  <c r="F583" i="4"/>
  <c r="E583" i="4"/>
  <c r="BA582" i="4"/>
  <c r="AU582" i="4"/>
  <c r="AT582" i="4"/>
  <c r="AR582" i="4"/>
  <c r="AQ582" i="4"/>
  <c r="AP582" i="4"/>
  <c r="AL582" i="4"/>
  <c r="AK582" i="4"/>
  <c r="AJ582" i="4"/>
  <c r="AG582" i="4"/>
  <c r="AF582" i="4"/>
  <c r="AE582" i="4"/>
  <c r="AD582" i="4"/>
  <c r="AC582" i="4"/>
  <c r="AB582" i="4"/>
  <c r="Z582" i="4"/>
  <c r="Y582" i="4"/>
  <c r="W582" i="4"/>
  <c r="X582" i="4" s="1"/>
  <c r="V582" i="4"/>
  <c r="T582" i="4"/>
  <c r="U582" i="4" s="1"/>
  <c r="S582" i="4"/>
  <c r="R582" i="4"/>
  <c r="Q582" i="4"/>
  <c r="O582" i="4"/>
  <c r="N582" i="4"/>
  <c r="M582" i="4"/>
  <c r="L582" i="4"/>
  <c r="K582" i="4"/>
  <c r="J582" i="4"/>
  <c r="I582" i="4"/>
  <c r="G582" i="4"/>
  <c r="F582" i="4"/>
  <c r="E582" i="4"/>
  <c r="BA581" i="4"/>
  <c r="AU581" i="4"/>
  <c r="AT581" i="4"/>
  <c r="AR581" i="4"/>
  <c r="AQ581" i="4"/>
  <c r="AP581" i="4"/>
  <c r="AL581" i="4"/>
  <c r="AK581" i="4"/>
  <c r="AJ581" i="4"/>
  <c r="AG581" i="4"/>
  <c r="AF581" i="4"/>
  <c r="AE581" i="4"/>
  <c r="AD581" i="4"/>
  <c r="AC581" i="4"/>
  <c r="AB581" i="4"/>
  <c r="Z581" i="4"/>
  <c r="Y581" i="4"/>
  <c r="W581" i="4"/>
  <c r="X581" i="4" s="1"/>
  <c r="V581" i="4"/>
  <c r="T581" i="4"/>
  <c r="U581" i="4" s="1"/>
  <c r="S581" i="4"/>
  <c r="R581" i="4"/>
  <c r="Q581" i="4"/>
  <c r="O581" i="4"/>
  <c r="N581" i="4"/>
  <c r="M581" i="4"/>
  <c r="L581" i="4"/>
  <c r="K581" i="4"/>
  <c r="J581" i="4"/>
  <c r="I581" i="4"/>
  <c r="G581" i="4"/>
  <c r="F581" i="4"/>
  <c r="E581" i="4"/>
  <c r="BA580" i="4"/>
  <c r="AU580" i="4"/>
  <c r="AT580" i="4"/>
  <c r="AR580" i="4"/>
  <c r="AQ580" i="4"/>
  <c r="AP580" i="4"/>
  <c r="AL580" i="4"/>
  <c r="AK580" i="4"/>
  <c r="AJ580" i="4"/>
  <c r="AG580" i="4"/>
  <c r="AF580" i="4"/>
  <c r="AE580" i="4"/>
  <c r="AD580" i="4"/>
  <c r="AC580" i="4"/>
  <c r="AB580" i="4"/>
  <c r="Z580" i="4"/>
  <c r="Y580" i="4"/>
  <c r="W580" i="4"/>
  <c r="X580" i="4" s="1"/>
  <c r="V580" i="4"/>
  <c r="T580" i="4"/>
  <c r="U580" i="4" s="1"/>
  <c r="S580" i="4"/>
  <c r="R580" i="4"/>
  <c r="Q580" i="4"/>
  <c r="O580" i="4"/>
  <c r="N580" i="4"/>
  <c r="M580" i="4"/>
  <c r="L580" i="4"/>
  <c r="K580" i="4"/>
  <c r="J580" i="4"/>
  <c r="I580" i="4"/>
  <c r="G580" i="4"/>
  <c r="F580" i="4"/>
  <c r="E580" i="4"/>
  <c r="BA579" i="4"/>
  <c r="AU579" i="4"/>
  <c r="AT579" i="4"/>
  <c r="AR579" i="4"/>
  <c r="AQ579" i="4"/>
  <c r="AP579" i="4"/>
  <c r="AL579" i="4"/>
  <c r="AK579" i="4"/>
  <c r="AJ579" i="4"/>
  <c r="AG579" i="4"/>
  <c r="AF579" i="4"/>
  <c r="AE579" i="4"/>
  <c r="AD579" i="4"/>
  <c r="AC579" i="4"/>
  <c r="AB579" i="4"/>
  <c r="Z579" i="4"/>
  <c r="Y579" i="4"/>
  <c r="W579" i="4"/>
  <c r="X579" i="4" s="1"/>
  <c r="V579" i="4"/>
  <c r="T579" i="4"/>
  <c r="U579" i="4" s="1"/>
  <c r="S579" i="4"/>
  <c r="R579" i="4"/>
  <c r="Q579" i="4"/>
  <c r="O579" i="4"/>
  <c r="N579" i="4"/>
  <c r="M579" i="4"/>
  <c r="L579" i="4"/>
  <c r="K579" i="4"/>
  <c r="J579" i="4"/>
  <c r="I579" i="4"/>
  <c r="G579" i="4"/>
  <c r="F579" i="4"/>
  <c r="E579" i="4"/>
  <c r="BA578" i="4"/>
  <c r="AU578" i="4"/>
  <c r="AT578" i="4"/>
  <c r="AR578" i="4"/>
  <c r="AQ578" i="4"/>
  <c r="AP578" i="4"/>
  <c r="AL578" i="4"/>
  <c r="AK578" i="4"/>
  <c r="AJ578" i="4"/>
  <c r="AG578" i="4"/>
  <c r="AF578" i="4"/>
  <c r="AE578" i="4"/>
  <c r="AD578" i="4"/>
  <c r="AC578" i="4"/>
  <c r="AB578" i="4"/>
  <c r="Z578" i="4"/>
  <c r="Y578" i="4"/>
  <c r="W578" i="4"/>
  <c r="X578" i="4" s="1"/>
  <c r="V578" i="4"/>
  <c r="T578" i="4"/>
  <c r="U578" i="4" s="1"/>
  <c r="S578" i="4"/>
  <c r="R578" i="4"/>
  <c r="Q578" i="4"/>
  <c r="O578" i="4"/>
  <c r="N578" i="4"/>
  <c r="M578" i="4"/>
  <c r="L578" i="4"/>
  <c r="K578" i="4"/>
  <c r="J578" i="4"/>
  <c r="I578" i="4"/>
  <c r="G578" i="4"/>
  <c r="F578" i="4"/>
  <c r="E578" i="4"/>
  <c r="BA577" i="4"/>
  <c r="AU577" i="4"/>
  <c r="AT577" i="4"/>
  <c r="AR577" i="4"/>
  <c r="AQ577" i="4"/>
  <c r="AP577" i="4"/>
  <c r="AL577" i="4"/>
  <c r="AK577" i="4"/>
  <c r="AJ577" i="4"/>
  <c r="AG577" i="4"/>
  <c r="AF577" i="4"/>
  <c r="AE577" i="4"/>
  <c r="AD577" i="4"/>
  <c r="AC577" i="4"/>
  <c r="AB577" i="4"/>
  <c r="Z577" i="4"/>
  <c r="Y577" i="4"/>
  <c r="W577" i="4"/>
  <c r="X577" i="4" s="1"/>
  <c r="V577" i="4"/>
  <c r="T577" i="4"/>
  <c r="U577" i="4" s="1"/>
  <c r="S577" i="4"/>
  <c r="R577" i="4"/>
  <c r="Q577" i="4"/>
  <c r="O577" i="4"/>
  <c r="N577" i="4"/>
  <c r="M577" i="4"/>
  <c r="L577" i="4"/>
  <c r="K577" i="4"/>
  <c r="J577" i="4"/>
  <c r="I577" i="4"/>
  <c r="G577" i="4"/>
  <c r="F577" i="4"/>
  <c r="E577" i="4"/>
  <c r="BA576" i="4"/>
  <c r="AU576" i="4"/>
  <c r="AT576" i="4"/>
  <c r="AR576" i="4"/>
  <c r="AQ576" i="4"/>
  <c r="AP576" i="4"/>
  <c r="AL576" i="4"/>
  <c r="AK576" i="4"/>
  <c r="AJ576" i="4"/>
  <c r="AG576" i="4"/>
  <c r="AF576" i="4"/>
  <c r="AE576" i="4"/>
  <c r="AD576" i="4"/>
  <c r="AC576" i="4"/>
  <c r="AB576" i="4"/>
  <c r="Z576" i="4"/>
  <c r="Y576" i="4"/>
  <c r="W576" i="4"/>
  <c r="X576" i="4" s="1"/>
  <c r="V576" i="4"/>
  <c r="T576" i="4"/>
  <c r="U576" i="4" s="1"/>
  <c r="S576" i="4"/>
  <c r="R576" i="4"/>
  <c r="Q576" i="4"/>
  <c r="O576" i="4"/>
  <c r="N576" i="4"/>
  <c r="M576" i="4"/>
  <c r="L576" i="4"/>
  <c r="K576" i="4"/>
  <c r="J576" i="4"/>
  <c r="I576" i="4"/>
  <c r="G576" i="4"/>
  <c r="F576" i="4"/>
  <c r="E576" i="4"/>
  <c r="BA575" i="4"/>
  <c r="AU575" i="4"/>
  <c r="AT575" i="4"/>
  <c r="AR575" i="4"/>
  <c r="AQ575" i="4"/>
  <c r="AP575" i="4"/>
  <c r="AL575" i="4"/>
  <c r="AK575" i="4"/>
  <c r="AJ575" i="4"/>
  <c r="AG575" i="4"/>
  <c r="AF575" i="4"/>
  <c r="AE575" i="4"/>
  <c r="AD575" i="4"/>
  <c r="AC575" i="4"/>
  <c r="AB575" i="4"/>
  <c r="Z575" i="4"/>
  <c r="Y575" i="4"/>
  <c r="W575" i="4"/>
  <c r="X575" i="4" s="1"/>
  <c r="V575" i="4"/>
  <c r="T575" i="4"/>
  <c r="U575" i="4" s="1"/>
  <c r="S575" i="4"/>
  <c r="R575" i="4"/>
  <c r="Q575" i="4"/>
  <c r="O575" i="4"/>
  <c r="N575" i="4"/>
  <c r="M575" i="4"/>
  <c r="L575" i="4"/>
  <c r="K575" i="4"/>
  <c r="J575" i="4"/>
  <c r="I575" i="4"/>
  <c r="G575" i="4"/>
  <c r="F575" i="4"/>
  <c r="E575" i="4"/>
  <c r="BA574" i="4"/>
  <c r="AU574" i="4"/>
  <c r="AT574" i="4"/>
  <c r="AR574" i="4"/>
  <c r="AQ574" i="4"/>
  <c r="AP574" i="4"/>
  <c r="AL574" i="4"/>
  <c r="AK574" i="4"/>
  <c r="AJ574" i="4"/>
  <c r="AG574" i="4"/>
  <c r="AF574" i="4"/>
  <c r="AE574" i="4"/>
  <c r="AD574" i="4"/>
  <c r="AC574" i="4"/>
  <c r="AB574" i="4"/>
  <c r="Z574" i="4"/>
  <c r="Y574" i="4"/>
  <c r="W574" i="4"/>
  <c r="X574" i="4" s="1"/>
  <c r="V574" i="4"/>
  <c r="T574" i="4"/>
  <c r="U574" i="4" s="1"/>
  <c r="S574" i="4"/>
  <c r="R574" i="4"/>
  <c r="Q574" i="4"/>
  <c r="O574" i="4"/>
  <c r="N574" i="4"/>
  <c r="M574" i="4"/>
  <c r="L574" i="4"/>
  <c r="K574" i="4"/>
  <c r="J574" i="4"/>
  <c r="I574" i="4"/>
  <c r="G574" i="4"/>
  <c r="F574" i="4"/>
  <c r="E574" i="4"/>
  <c r="BA573" i="4"/>
  <c r="AU573" i="4"/>
  <c r="AT573" i="4"/>
  <c r="AR573" i="4"/>
  <c r="AQ573" i="4"/>
  <c r="AP573" i="4"/>
  <c r="AL573" i="4"/>
  <c r="AK573" i="4"/>
  <c r="AJ573" i="4"/>
  <c r="AG573" i="4"/>
  <c r="AF573" i="4"/>
  <c r="AE573" i="4"/>
  <c r="AD573" i="4"/>
  <c r="AC573" i="4"/>
  <c r="AB573" i="4"/>
  <c r="Z573" i="4"/>
  <c r="Y573" i="4"/>
  <c r="W573" i="4"/>
  <c r="X573" i="4" s="1"/>
  <c r="V573" i="4"/>
  <c r="T573" i="4"/>
  <c r="U573" i="4" s="1"/>
  <c r="S573" i="4"/>
  <c r="R573" i="4"/>
  <c r="Q573" i="4"/>
  <c r="O573" i="4"/>
  <c r="N573" i="4"/>
  <c r="M573" i="4"/>
  <c r="L573" i="4"/>
  <c r="K573" i="4"/>
  <c r="J573" i="4"/>
  <c r="I573" i="4"/>
  <c r="G573" i="4"/>
  <c r="F573" i="4"/>
  <c r="E573" i="4"/>
  <c r="BA572" i="4"/>
  <c r="AU572" i="4"/>
  <c r="AT572" i="4"/>
  <c r="AR572" i="4"/>
  <c r="AQ572" i="4"/>
  <c r="AP572" i="4"/>
  <c r="AL572" i="4"/>
  <c r="AK572" i="4"/>
  <c r="AJ572" i="4"/>
  <c r="AG572" i="4"/>
  <c r="AF572" i="4"/>
  <c r="AE572" i="4"/>
  <c r="AD572" i="4"/>
  <c r="AC572" i="4"/>
  <c r="AB572" i="4"/>
  <c r="Z572" i="4"/>
  <c r="Y572" i="4"/>
  <c r="W572" i="4"/>
  <c r="X572" i="4" s="1"/>
  <c r="V572" i="4"/>
  <c r="T572" i="4"/>
  <c r="U572" i="4" s="1"/>
  <c r="S572" i="4"/>
  <c r="R572" i="4"/>
  <c r="Q572" i="4"/>
  <c r="O572" i="4"/>
  <c r="N572" i="4"/>
  <c r="M572" i="4"/>
  <c r="L572" i="4"/>
  <c r="K572" i="4"/>
  <c r="J572" i="4"/>
  <c r="I572" i="4"/>
  <c r="G572" i="4"/>
  <c r="F572" i="4"/>
  <c r="E572" i="4"/>
  <c r="BA571" i="4"/>
  <c r="AU571" i="4"/>
  <c r="AT571" i="4"/>
  <c r="AR571" i="4"/>
  <c r="AQ571" i="4"/>
  <c r="AP571" i="4"/>
  <c r="AL571" i="4"/>
  <c r="AK571" i="4"/>
  <c r="AJ571" i="4"/>
  <c r="AG571" i="4"/>
  <c r="AF571" i="4"/>
  <c r="AE571" i="4"/>
  <c r="AD571" i="4"/>
  <c r="AC571" i="4"/>
  <c r="AB571" i="4"/>
  <c r="Z571" i="4"/>
  <c r="Y571" i="4"/>
  <c r="W571" i="4"/>
  <c r="X571" i="4" s="1"/>
  <c r="V571" i="4"/>
  <c r="T571" i="4"/>
  <c r="U571" i="4" s="1"/>
  <c r="S571" i="4"/>
  <c r="R571" i="4"/>
  <c r="Q571" i="4"/>
  <c r="O571" i="4"/>
  <c r="N571" i="4"/>
  <c r="M571" i="4"/>
  <c r="L571" i="4"/>
  <c r="K571" i="4"/>
  <c r="J571" i="4"/>
  <c r="I571" i="4"/>
  <c r="G571" i="4"/>
  <c r="F571" i="4"/>
  <c r="E571" i="4"/>
  <c r="BA570" i="4"/>
  <c r="AU570" i="4"/>
  <c r="AT570" i="4"/>
  <c r="AR570" i="4"/>
  <c r="AQ570" i="4"/>
  <c r="AP570" i="4"/>
  <c r="AL570" i="4"/>
  <c r="AK570" i="4"/>
  <c r="AJ570" i="4"/>
  <c r="AG570" i="4"/>
  <c r="AF570" i="4"/>
  <c r="AE570" i="4"/>
  <c r="AD570" i="4"/>
  <c r="AC570" i="4"/>
  <c r="AB570" i="4"/>
  <c r="Z570" i="4"/>
  <c r="Y570" i="4"/>
  <c r="W570" i="4"/>
  <c r="X570" i="4" s="1"/>
  <c r="V570" i="4"/>
  <c r="T570" i="4"/>
  <c r="U570" i="4" s="1"/>
  <c r="S570" i="4"/>
  <c r="R570" i="4"/>
  <c r="Q570" i="4"/>
  <c r="O570" i="4"/>
  <c r="N570" i="4"/>
  <c r="M570" i="4"/>
  <c r="L570" i="4"/>
  <c r="K570" i="4"/>
  <c r="J570" i="4"/>
  <c r="I570" i="4"/>
  <c r="G570" i="4"/>
  <c r="F570" i="4"/>
  <c r="E570" i="4"/>
  <c r="BA569" i="4"/>
  <c r="AU569" i="4"/>
  <c r="AT569" i="4"/>
  <c r="AR569" i="4"/>
  <c r="AQ569" i="4"/>
  <c r="AP569" i="4"/>
  <c r="AL569" i="4"/>
  <c r="AK569" i="4"/>
  <c r="AJ569" i="4"/>
  <c r="AG569" i="4"/>
  <c r="AF569" i="4"/>
  <c r="AE569" i="4"/>
  <c r="AD569" i="4"/>
  <c r="AC569" i="4"/>
  <c r="AB569" i="4"/>
  <c r="Z569" i="4"/>
  <c r="Y569" i="4"/>
  <c r="W569" i="4"/>
  <c r="X569" i="4" s="1"/>
  <c r="V569" i="4"/>
  <c r="T569" i="4"/>
  <c r="U569" i="4" s="1"/>
  <c r="S569" i="4"/>
  <c r="R569" i="4"/>
  <c r="Q569" i="4"/>
  <c r="O569" i="4"/>
  <c r="N569" i="4"/>
  <c r="M569" i="4"/>
  <c r="L569" i="4"/>
  <c r="K569" i="4"/>
  <c r="J569" i="4"/>
  <c r="I569" i="4"/>
  <c r="G569" i="4"/>
  <c r="F569" i="4"/>
  <c r="E569" i="4"/>
  <c r="BA568" i="4"/>
  <c r="AU568" i="4"/>
  <c r="AT568" i="4"/>
  <c r="AR568" i="4"/>
  <c r="AQ568" i="4"/>
  <c r="AP568" i="4"/>
  <c r="AL568" i="4"/>
  <c r="AK568" i="4"/>
  <c r="AJ568" i="4"/>
  <c r="AG568" i="4"/>
  <c r="AF568" i="4"/>
  <c r="AE568" i="4"/>
  <c r="AD568" i="4"/>
  <c r="AC568" i="4"/>
  <c r="AB568" i="4"/>
  <c r="Z568" i="4"/>
  <c r="Y568" i="4"/>
  <c r="W568" i="4"/>
  <c r="X568" i="4" s="1"/>
  <c r="V568" i="4"/>
  <c r="T568" i="4"/>
  <c r="U568" i="4" s="1"/>
  <c r="S568" i="4"/>
  <c r="R568" i="4"/>
  <c r="Q568" i="4"/>
  <c r="O568" i="4"/>
  <c r="N568" i="4"/>
  <c r="M568" i="4"/>
  <c r="L568" i="4"/>
  <c r="K568" i="4"/>
  <c r="J568" i="4"/>
  <c r="I568" i="4"/>
  <c r="G568" i="4"/>
  <c r="F568" i="4"/>
  <c r="E568" i="4"/>
  <c r="BA567" i="4"/>
  <c r="AU567" i="4"/>
  <c r="AT567" i="4"/>
  <c r="AR567" i="4"/>
  <c r="AQ567" i="4"/>
  <c r="AP567" i="4"/>
  <c r="AL567" i="4"/>
  <c r="AK567" i="4"/>
  <c r="AJ567" i="4"/>
  <c r="AG567" i="4"/>
  <c r="AF567" i="4"/>
  <c r="AE567" i="4"/>
  <c r="AD567" i="4"/>
  <c r="AC567" i="4"/>
  <c r="AB567" i="4"/>
  <c r="Z567" i="4"/>
  <c r="Y567" i="4"/>
  <c r="W567" i="4"/>
  <c r="X567" i="4" s="1"/>
  <c r="V567" i="4"/>
  <c r="T567" i="4"/>
  <c r="U567" i="4" s="1"/>
  <c r="S567" i="4"/>
  <c r="R567" i="4"/>
  <c r="Q567" i="4"/>
  <c r="O567" i="4"/>
  <c r="N567" i="4"/>
  <c r="M567" i="4"/>
  <c r="L567" i="4"/>
  <c r="K567" i="4"/>
  <c r="J567" i="4"/>
  <c r="I567" i="4"/>
  <c r="G567" i="4"/>
  <c r="F567" i="4"/>
  <c r="E567" i="4"/>
  <c r="BA566" i="4"/>
  <c r="AU566" i="4"/>
  <c r="AT566" i="4"/>
  <c r="AR566" i="4"/>
  <c r="AQ566" i="4"/>
  <c r="AP566" i="4"/>
  <c r="AL566" i="4"/>
  <c r="AK566" i="4"/>
  <c r="AJ566" i="4"/>
  <c r="AG566" i="4"/>
  <c r="AF566" i="4"/>
  <c r="AE566" i="4"/>
  <c r="AD566" i="4"/>
  <c r="AC566" i="4"/>
  <c r="AB566" i="4"/>
  <c r="Z566" i="4"/>
  <c r="Y566" i="4"/>
  <c r="W566" i="4"/>
  <c r="X566" i="4" s="1"/>
  <c r="V566" i="4"/>
  <c r="T566" i="4"/>
  <c r="U566" i="4" s="1"/>
  <c r="S566" i="4"/>
  <c r="R566" i="4"/>
  <c r="Q566" i="4"/>
  <c r="O566" i="4"/>
  <c r="N566" i="4"/>
  <c r="M566" i="4"/>
  <c r="L566" i="4"/>
  <c r="K566" i="4"/>
  <c r="J566" i="4"/>
  <c r="I566" i="4"/>
  <c r="G566" i="4"/>
  <c r="F566" i="4"/>
  <c r="E566" i="4"/>
  <c r="BA565" i="4"/>
  <c r="AU565" i="4"/>
  <c r="AT565" i="4"/>
  <c r="AR565" i="4"/>
  <c r="AQ565" i="4"/>
  <c r="AP565" i="4"/>
  <c r="AL565" i="4"/>
  <c r="AK565" i="4"/>
  <c r="AJ565" i="4"/>
  <c r="AG565" i="4"/>
  <c r="AF565" i="4"/>
  <c r="AE565" i="4"/>
  <c r="AD565" i="4"/>
  <c r="AC565" i="4"/>
  <c r="AB565" i="4"/>
  <c r="Z565" i="4"/>
  <c r="Y565" i="4"/>
  <c r="W565" i="4"/>
  <c r="X565" i="4" s="1"/>
  <c r="V565" i="4"/>
  <c r="T565" i="4"/>
  <c r="U565" i="4" s="1"/>
  <c r="S565" i="4"/>
  <c r="R565" i="4"/>
  <c r="Q565" i="4"/>
  <c r="O565" i="4"/>
  <c r="N565" i="4"/>
  <c r="M565" i="4"/>
  <c r="L565" i="4"/>
  <c r="K565" i="4"/>
  <c r="J565" i="4"/>
  <c r="I565" i="4"/>
  <c r="G565" i="4"/>
  <c r="F565" i="4"/>
  <c r="E565" i="4"/>
  <c r="BA564" i="4"/>
  <c r="AU564" i="4"/>
  <c r="AT564" i="4"/>
  <c r="AR564" i="4"/>
  <c r="AQ564" i="4"/>
  <c r="AP564" i="4"/>
  <c r="AL564" i="4"/>
  <c r="AK564" i="4"/>
  <c r="AJ564" i="4"/>
  <c r="AG564" i="4"/>
  <c r="AF564" i="4"/>
  <c r="AE564" i="4"/>
  <c r="AD564" i="4"/>
  <c r="AC564" i="4"/>
  <c r="AB564" i="4"/>
  <c r="Z564" i="4"/>
  <c r="Y564" i="4"/>
  <c r="W564" i="4"/>
  <c r="X564" i="4" s="1"/>
  <c r="V564" i="4"/>
  <c r="T564" i="4"/>
  <c r="U564" i="4" s="1"/>
  <c r="S564" i="4"/>
  <c r="R564" i="4"/>
  <c r="Q564" i="4"/>
  <c r="O564" i="4"/>
  <c r="N564" i="4"/>
  <c r="M564" i="4"/>
  <c r="L564" i="4"/>
  <c r="K564" i="4"/>
  <c r="J564" i="4"/>
  <c r="I564" i="4"/>
  <c r="G564" i="4"/>
  <c r="F564" i="4"/>
  <c r="E564" i="4"/>
  <c r="BA563" i="4"/>
  <c r="AU563" i="4"/>
  <c r="AT563" i="4"/>
  <c r="AR563" i="4"/>
  <c r="AQ563" i="4"/>
  <c r="AP563" i="4"/>
  <c r="AL563" i="4"/>
  <c r="AK563" i="4"/>
  <c r="AJ563" i="4"/>
  <c r="AG563" i="4"/>
  <c r="AF563" i="4"/>
  <c r="AE563" i="4"/>
  <c r="AD563" i="4"/>
  <c r="AC563" i="4"/>
  <c r="AB563" i="4"/>
  <c r="Z563" i="4"/>
  <c r="Y563" i="4"/>
  <c r="W563" i="4"/>
  <c r="X563" i="4" s="1"/>
  <c r="V563" i="4"/>
  <c r="T563" i="4"/>
  <c r="U563" i="4" s="1"/>
  <c r="S563" i="4"/>
  <c r="R563" i="4"/>
  <c r="Q563" i="4"/>
  <c r="O563" i="4"/>
  <c r="N563" i="4"/>
  <c r="M563" i="4"/>
  <c r="L563" i="4"/>
  <c r="K563" i="4"/>
  <c r="J563" i="4"/>
  <c r="I563" i="4"/>
  <c r="G563" i="4"/>
  <c r="F563" i="4"/>
  <c r="E563" i="4"/>
  <c r="BA562" i="4"/>
  <c r="AU562" i="4"/>
  <c r="AT562" i="4"/>
  <c r="AR562" i="4"/>
  <c r="AQ562" i="4"/>
  <c r="AP562" i="4"/>
  <c r="AL562" i="4"/>
  <c r="AK562" i="4"/>
  <c r="AJ562" i="4"/>
  <c r="AG562" i="4"/>
  <c r="AF562" i="4"/>
  <c r="AE562" i="4"/>
  <c r="AD562" i="4"/>
  <c r="AC562" i="4"/>
  <c r="AB562" i="4"/>
  <c r="Z562" i="4"/>
  <c r="Y562" i="4"/>
  <c r="W562" i="4"/>
  <c r="X562" i="4" s="1"/>
  <c r="V562" i="4"/>
  <c r="T562" i="4"/>
  <c r="U562" i="4" s="1"/>
  <c r="S562" i="4"/>
  <c r="R562" i="4"/>
  <c r="Q562" i="4"/>
  <c r="O562" i="4"/>
  <c r="N562" i="4"/>
  <c r="M562" i="4"/>
  <c r="L562" i="4"/>
  <c r="K562" i="4"/>
  <c r="J562" i="4"/>
  <c r="I562" i="4"/>
  <c r="G562" i="4"/>
  <c r="F562" i="4"/>
  <c r="E562" i="4"/>
  <c r="BA561" i="4"/>
  <c r="AU561" i="4"/>
  <c r="AT561" i="4"/>
  <c r="AR561" i="4"/>
  <c r="AQ561" i="4"/>
  <c r="AP561" i="4"/>
  <c r="AL561" i="4"/>
  <c r="AK561" i="4"/>
  <c r="AJ561" i="4"/>
  <c r="AG561" i="4"/>
  <c r="AF561" i="4"/>
  <c r="AE561" i="4"/>
  <c r="AD561" i="4"/>
  <c r="AC561" i="4"/>
  <c r="AB561" i="4"/>
  <c r="Z561" i="4"/>
  <c r="Y561" i="4"/>
  <c r="W561" i="4"/>
  <c r="X561" i="4" s="1"/>
  <c r="V561" i="4"/>
  <c r="T561" i="4"/>
  <c r="U561" i="4" s="1"/>
  <c r="S561" i="4"/>
  <c r="R561" i="4"/>
  <c r="Q561" i="4"/>
  <c r="O561" i="4"/>
  <c r="N561" i="4"/>
  <c r="M561" i="4"/>
  <c r="L561" i="4"/>
  <c r="K561" i="4"/>
  <c r="J561" i="4"/>
  <c r="I561" i="4"/>
  <c r="G561" i="4"/>
  <c r="F561" i="4"/>
  <c r="E561" i="4"/>
  <c r="BA560" i="4"/>
  <c r="AU560" i="4"/>
  <c r="AT560" i="4"/>
  <c r="AR560" i="4"/>
  <c r="AQ560" i="4"/>
  <c r="AP560" i="4"/>
  <c r="AL560" i="4"/>
  <c r="AK560" i="4"/>
  <c r="AJ560" i="4"/>
  <c r="AG560" i="4"/>
  <c r="AF560" i="4"/>
  <c r="AE560" i="4"/>
  <c r="AD560" i="4"/>
  <c r="AC560" i="4"/>
  <c r="AB560" i="4"/>
  <c r="Z560" i="4"/>
  <c r="Y560" i="4"/>
  <c r="W560" i="4"/>
  <c r="X560" i="4" s="1"/>
  <c r="V560" i="4"/>
  <c r="T560" i="4"/>
  <c r="U560" i="4" s="1"/>
  <c r="S560" i="4"/>
  <c r="R560" i="4"/>
  <c r="Q560" i="4"/>
  <c r="O560" i="4"/>
  <c r="N560" i="4"/>
  <c r="M560" i="4"/>
  <c r="L560" i="4"/>
  <c r="K560" i="4"/>
  <c r="J560" i="4"/>
  <c r="I560" i="4"/>
  <c r="G560" i="4"/>
  <c r="F560" i="4"/>
  <c r="E560" i="4"/>
  <c r="BA559" i="4"/>
  <c r="AU559" i="4"/>
  <c r="AT559" i="4"/>
  <c r="AR559" i="4"/>
  <c r="AQ559" i="4"/>
  <c r="AP559" i="4"/>
  <c r="AL559" i="4"/>
  <c r="AK559" i="4"/>
  <c r="AJ559" i="4"/>
  <c r="AG559" i="4"/>
  <c r="AF559" i="4"/>
  <c r="AE559" i="4"/>
  <c r="AD559" i="4"/>
  <c r="AC559" i="4"/>
  <c r="AB559" i="4"/>
  <c r="Z559" i="4"/>
  <c r="Y559" i="4"/>
  <c r="W559" i="4"/>
  <c r="X559" i="4" s="1"/>
  <c r="V559" i="4"/>
  <c r="T559" i="4"/>
  <c r="U559" i="4" s="1"/>
  <c r="S559" i="4"/>
  <c r="R559" i="4"/>
  <c r="Q559" i="4"/>
  <c r="O559" i="4"/>
  <c r="N559" i="4"/>
  <c r="M559" i="4"/>
  <c r="L559" i="4"/>
  <c r="K559" i="4"/>
  <c r="J559" i="4"/>
  <c r="I559" i="4"/>
  <c r="G559" i="4"/>
  <c r="F559" i="4"/>
  <c r="E559" i="4"/>
  <c r="BA558" i="4"/>
  <c r="AU558" i="4"/>
  <c r="AT558" i="4"/>
  <c r="AR558" i="4"/>
  <c r="AQ558" i="4"/>
  <c r="AP558" i="4"/>
  <c r="AL558" i="4"/>
  <c r="AK558" i="4"/>
  <c r="AJ558" i="4"/>
  <c r="AG558" i="4"/>
  <c r="AF558" i="4"/>
  <c r="AE558" i="4"/>
  <c r="AD558" i="4"/>
  <c r="AC558" i="4"/>
  <c r="AB558" i="4"/>
  <c r="Z558" i="4"/>
  <c r="Y558" i="4"/>
  <c r="W558" i="4"/>
  <c r="X558" i="4" s="1"/>
  <c r="V558" i="4"/>
  <c r="T558" i="4"/>
  <c r="U558" i="4" s="1"/>
  <c r="S558" i="4"/>
  <c r="R558" i="4"/>
  <c r="Q558" i="4"/>
  <c r="O558" i="4"/>
  <c r="N558" i="4"/>
  <c r="M558" i="4"/>
  <c r="L558" i="4"/>
  <c r="K558" i="4"/>
  <c r="J558" i="4"/>
  <c r="I558" i="4"/>
  <c r="G558" i="4"/>
  <c r="F558" i="4"/>
  <c r="E558" i="4"/>
  <c r="BA557" i="4"/>
  <c r="AU557" i="4"/>
  <c r="AT557" i="4"/>
  <c r="AR557" i="4"/>
  <c r="AQ557" i="4"/>
  <c r="AP557" i="4"/>
  <c r="AL557" i="4"/>
  <c r="AK557" i="4"/>
  <c r="AJ557" i="4"/>
  <c r="AG557" i="4"/>
  <c r="AF557" i="4"/>
  <c r="AE557" i="4"/>
  <c r="AD557" i="4"/>
  <c r="AC557" i="4"/>
  <c r="AB557" i="4"/>
  <c r="Z557" i="4"/>
  <c r="Y557" i="4"/>
  <c r="W557" i="4"/>
  <c r="X557" i="4" s="1"/>
  <c r="V557" i="4"/>
  <c r="T557" i="4"/>
  <c r="U557" i="4" s="1"/>
  <c r="S557" i="4"/>
  <c r="R557" i="4"/>
  <c r="Q557" i="4"/>
  <c r="O557" i="4"/>
  <c r="N557" i="4"/>
  <c r="M557" i="4"/>
  <c r="L557" i="4"/>
  <c r="K557" i="4"/>
  <c r="J557" i="4"/>
  <c r="I557" i="4"/>
  <c r="G557" i="4"/>
  <c r="F557" i="4"/>
  <c r="E557" i="4"/>
  <c r="BA556" i="4"/>
  <c r="AU556" i="4"/>
  <c r="AT556" i="4"/>
  <c r="AR556" i="4"/>
  <c r="AQ556" i="4"/>
  <c r="AP556" i="4"/>
  <c r="AL556" i="4"/>
  <c r="AK556" i="4"/>
  <c r="AJ556" i="4"/>
  <c r="AG556" i="4"/>
  <c r="AF556" i="4"/>
  <c r="AE556" i="4"/>
  <c r="AD556" i="4"/>
  <c r="AC556" i="4"/>
  <c r="AB556" i="4"/>
  <c r="Z556" i="4"/>
  <c r="Y556" i="4"/>
  <c r="W556" i="4"/>
  <c r="X556" i="4" s="1"/>
  <c r="V556" i="4"/>
  <c r="T556" i="4"/>
  <c r="U556" i="4" s="1"/>
  <c r="S556" i="4"/>
  <c r="R556" i="4"/>
  <c r="Q556" i="4"/>
  <c r="O556" i="4"/>
  <c r="N556" i="4"/>
  <c r="M556" i="4"/>
  <c r="L556" i="4"/>
  <c r="K556" i="4"/>
  <c r="J556" i="4"/>
  <c r="I556" i="4"/>
  <c r="G556" i="4"/>
  <c r="F556" i="4"/>
  <c r="E556" i="4"/>
  <c r="BA555" i="4"/>
  <c r="AU555" i="4"/>
  <c r="AT555" i="4"/>
  <c r="AR555" i="4"/>
  <c r="AQ555" i="4"/>
  <c r="AP555" i="4"/>
  <c r="AL555" i="4"/>
  <c r="AK555" i="4"/>
  <c r="AJ555" i="4"/>
  <c r="AG555" i="4"/>
  <c r="AF555" i="4"/>
  <c r="AE555" i="4"/>
  <c r="AD555" i="4"/>
  <c r="AC555" i="4"/>
  <c r="AB555" i="4"/>
  <c r="Z555" i="4"/>
  <c r="Y555" i="4"/>
  <c r="W555" i="4"/>
  <c r="X555" i="4" s="1"/>
  <c r="V555" i="4"/>
  <c r="T555" i="4"/>
  <c r="U555" i="4" s="1"/>
  <c r="S555" i="4"/>
  <c r="R555" i="4"/>
  <c r="Q555" i="4"/>
  <c r="O555" i="4"/>
  <c r="N555" i="4"/>
  <c r="M555" i="4"/>
  <c r="L555" i="4"/>
  <c r="K555" i="4"/>
  <c r="J555" i="4"/>
  <c r="I555" i="4"/>
  <c r="G555" i="4"/>
  <c r="F555" i="4"/>
  <c r="E555" i="4"/>
  <c r="BA554" i="4"/>
  <c r="AU554" i="4"/>
  <c r="AT554" i="4"/>
  <c r="AR554" i="4"/>
  <c r="AQ554" i="4"/>
  <c r="AP554" i="4"/>
  <c r="AL554" i="4"/>
  <c r="AK554" i="4"/>
  <c r="AJ554" i="4"/>
  <c r="AG554" i="4"/>
  <c r="AF554" i="4"/>
  <c r="AE554" i="4"/>
  <c r="AD554" i="4"/>
  <c r="AC554" i="4"/>
  <c r="AB554" i="4"/>
  <c r="Z554" i="4"/>
  <c r="Y554" i="4"/>
  <c r="W554" i="4"/>
  <c r="X554" i="4" s="1"/>
  <c r="V554" i="4"/>
  <c r="T554" i="4"/>
  <c r="U554" i="4" s="1"/>
  <c r="S554" i="4"/>
  <c r="R554" i="4"/>
  <c r="Q554" i="4"/>
  <c r="O554" i="4"/>
  <c r="N554" i="4"/>
  <c r="M554" i="4"/>
  <c r="L554" i="4"/>
  <c r="K554" i="4"/>
  <c r="J554" i="4"/>
  <c r="I554" i="4"/>
  <c r="G554" i="4"/>
  <c r="F554" i="4"/>
  <c r="E554" i="4"/>
  <c r="BA553" i="4"/>
  <c r="AU553" i="4"/>
  <c r="AT553" i="4"/>
  <c r="AR553" i="4"/>
  <c r="AQ553" i="4"/>
  <c r="AP553" i="4"/>
  <c r="AL553" i="4"/>
  <c r="AK553" i="4"/>
  <c r="AJ553" i="4"/>
  <c r="AG553" i="4"/>
  <c r="AF553" i="4"/>
  <c r="AE553" i="4"/>
  <c r="AD553" i="4"/>
  <c r="AC553" i="4"/>
  <c r="AB553" i="4"/>
  <c r="Z553" i="4"/>
  <c r="Y553" i="4"/>
  <c r="W553" i="4"/>
  <c r="X553" i="4" s="1"/>
  <c r="V553" i="4"/>
  <c r="T553" i="4"/>
  <c r="U553" i="4" s="1"/>
  <c r="S553" i="4"/>
  <c r="R553" i="4"/>
  <c r="Q553" i="4"/>
  <c r="O553" i="4"/>
  <c r="N553" i="4"/>
  <c r="M553" i="4"/>
  <c r="L553" i="4"/>
  <c r="K553" i="4"/>
  <c r="J553" i="4"/>
  <c r="I553" i="4"/>
  <c r="G553" i="4"/>
  <c r="F553" i="4"/>
  <c r="E553" i="4"/>
  <c r="BA552" i="4"/>
  <c r="AU552" i="4"/>
  <c r="AT552" i="4"/>
  <c r="AR552" i="4"/>
  <c r="AQ552" i="4"/>
  <c r="AP552" i="4"/>
  <c r="AL552" i="4"/>
  <c r="AK552" i="4"/>
  <c r="AJ552" i="4"/>
  <c r="AG552" i="4"/>
  <c r="AF552" i="4"/>
  <c r="AE552" i="4"/>
  <c r="AD552" i="4"/>
  <c r="AC552" i="4"/>
  <c r="AB552" i="4"/>
  <c r="Z552" i="4"/>
  <c r="Y552" i="4"/>
  <c r="W552" i="4"/>
  <c r="X552" i="4" s="1"/>
  <c r="V552" i="4"/>
  <c r="T552" i="4"/>
  <c r="U552" i="4" s="1"/>
  <c r="S552" i="4"/>
  <c r="R552" i="4"/>
  <c r="Q552" i="4"/>
  <c r="O552" i="4"/>
  <c r="N552" i="4"/>
  <c r="M552" i="4"/>
  <c r="L552" i="4"/>
  <c r="K552" i="4"/>
  <c r="J552" i="4"/>
  <c r="I552" i="4"/>
  <c r="G552" i="4"/>
  <c r="F552" i="4"/>
  <c r="E552" i="4"/>
  <c r="BA551" i="4"/>
  <c r="AU551" i="4"/>
  <c r="AT551" i="4"/>
  <c r="AR551" i="4"/>
  <c r="AQ551" i="4"/>
  <c r="AP551" i="4"/>
  <c r="AL551" i="4"/>
  <c r="AK551" i="4"/>
  <c r="AJ551" i="4"/>
  <c r="AG551" i="4"/>
  <c r="AF551" i="4"/>
  <c r="AE551" i="4"/>
  <c r="AD551" i="4"/>
  <c r="AC551" i="4"/>
  <c r="AB551" i="4"/>
  <c r="Z551" i="4"/>
  <c r="Y551" i="4"/>
  <c r="W551" i="4"/>
  <c r="X551" i="4" s="1"/>
  <c r="V551" i="4"/>
  <c r="T551" i="4"/>
  <c r="U551" i="4" s="1"/>
  <c r="S551" i="4"/>
  <c r="R551" i="4"/>
  <c r="Q551" i="4"/>
  <c r="O551" i="4"/>
  <c r="N551" i="4"/>
  <c r="M551" i="4"/>
  <c r="L551" i="4"/>
  <c r="K551" i="4"/>
  <c r="J551" i="4"/>
  <c r="I551" i="4"/>
  <c r="G551" i="4"/>
  <c r="F551" i="4"/>
  <c r="E551" i="4"/>
  <c r="BA550" i="4"/>
  <c r="AU550" i="4"/>
  <c r="AT550" i="4"/>
  <c r="AR550" i="4"/>
  <c r="AQ550" i="4"/>
  <c r="AP550" i="4"/>
  <c r="AL550" i="4"/>
  <c r="AK550" i="4"/>
  <c r="AJ550" i="4"/>
  <c r="AG550" i="4"/>
  <c r="AF550" i="4"/>
  <c r="AE550" i="4"/>
  <c r="AD550" i="4"/>
  <c r="AC550" i="4"/>
  <c r="AB550" i="4"/>
  <c r="Z550" i="4"/>
  <c r="Y550" i="4"/>
  <c r="W550" i="4"/>
  <c r="X550" i="4" s="1"/>
  <c r="V550" i="4"/>
  <c r="T550" i="4"/>
  <c r="U550" i="4" s="1"/>
  <c r="S550" i="4"/>
  <c r="R550" i="4"/>
  <c r="Q550" i="4"/>
  <c r="O550" i="4"/>
  <c r="N550" i="4"/>
  <c r="M550" i="4"/>
  <c r="L550" i="4"/>
  <c r="K550" i="4"/>
  <c r="J550" i="4"/>
  <c r="I550" i="4"/>
  <c r="G550" i="4"/>
  <c r="F550" i="4"/>
  <c r="E550" i="4"/>
  <c r="BA549" i="4"/>
  <c r="AU549" i="4"/>
  <c r="AT549" i="4"/>
  <c r="AR549" i="4"/>
  <c r="AQ549" i="4"/>
  <c r="AP549" i="4"/>
  <c r="AL549" i="4"/>
  <c r="AK549" i="4"/>
  <c r="AJ549" i="4"/>
  <c r="AG549" i="4"/>
  <c r="AF549" i="4"/>
  <c r="AE549" i="4"/>
  <c r="AD549" i="4"/>
  <c r="AC549" i="4"/>
  <c r="AB549" i="4"/>
  <c r="Z549" i="4"/>
  <c r="Y549" i="4"/>
  <c r="W549" i="4"/>
  <c r="X549" i="4" s="1"/>
  <c r="V549" i="4"/>
  <c r="T549" i="4"/>
  <c r="U549" i="4" s="1"/>
  <c r="S549" i="4"/>
  <c r="R549" i="4"/>
  <c r="Q549" i="4"/>
  <c r="O549" i="4"/>
  <c r="N549" i="4"/>
  <c r="M549" i="4"/>
  <c r="L549" i="4"/>
  <c r="K549" i="4"/>
  <c r="J549" i="4"/>
  <c r="I549" i="4"/>
  <c r="G549" i="4"/>
  <c r="F549" i="4"/>
  <c r="E549" i="4"/>
  <c r="BA548" i="4"/>
  <c r="AU548" i="4"/>
  <c r="AT548" i="4"/>
  <c r="AR548" i="4"/>
  <c r="AQ548" i="4"/>
  <c r="AP548" i="4"/>
  <c r="AL548" i="4"/>
  <c r="AK548" i="4"/>
  <c r="AJ548" i="4"/>
  <c r="AG548" i="4"/>
  <c r="AF548" i="4"/>
  <c r="AE548" i="4"/>
  <c r="AD548" i="4"/>
  <c r="AC548" i="4"/>
  <c r="AB548" i="4"/>
  <c r="Z548" i="4"/>
  <c r="Y548" i="4"/>
  <c r="W548" i="4"/>
  <c r="X548" i="4" s="1"/>
  <c r="V548" i="4"/>
  <c r="T548" i="4"/>
  <c r="U548" i="4" s="1"/>
  <c r="S548" i="4"/>
  <c r="R548" i="4"/>
  <c r="Q548" i="4"/>
  <c r="O548" i="4"/>
  <c r="N548" i="4"/>
  <c r="M548" i="4"/>
  <c r="L548" i="4"/>
  <c r="K548" i="4"/>
  <c r="J548" i="4"/>
  <c r="I548" i="4"/>
  <c r="G548" i="4"/>
  <c r="F548" i="4"/>
  <c r="E548" i="4"/>
  <c r="BA547" i="4"/>
  <c r="AU547" i="4"/>
  <c r="AT547" i="4"/>
  <c r="AR547" i="4"/>
  <c r="AQ547" i="4"/>
  <c r="AP547" i="4"/>
  <c r="AL547" i="4"/>
  <c r="AK547" i="4"/>
  <c r="AJ547" i="4"/>
  <c r="AG547" i="4"/>
  <c r="AF547" i="4"/>
  <c r="AE547" i="4"/>
  <c r="AD547" i="4"/>
  <c r="AC547" i="4"/>
  <c r="AB547" i="4"/>
  <c r="Z547" i="4"/>
  <c r="Y547" i="4"/>
  <c r="W547" i="4"/>
  <c r="X547" i="4" s="1"/>
  <c r="V547" i="4"/>
  <c r="T547" i="4"/>
  <c r="U547" i="4" s="1"/>
  <c r="S547" i="4"/>
  <c r="R547" i="4"/>
  <c r="Q547" i="4"/>
  <c r="O547" i="4"/>
  <c r="N547" i="4"/>
  <c r="M547" i="4"/>
  <c r="L547" i="4"/>
  <c r="K547" i="4"/>
  <c r="J547" i="4"/>
  <c r="I547" i="4"/>
  <c r="G547" i="4"/>
  <c r="F547" i="4"/>
  <c r="E547" i="4"/>
  <c r="BA546" i="4"/>
  <c r="AU546" i="4"/>
  <c r="AT546" i="4"/>
  <c r="AR546" i="4"/>
  <c r="AQ546" i="4"/>
  <c r="AP546" i="4"/>
  <c r="AL546" i="4"/>
  <c r="AK546" i="4"/>
  <c r="AJ546" i="4"/>
  <c r="AG546" i="4"/>
  <c r="AF546" i="4"/>
  <c r="AE546" i="4"/>
  <c r="AD546" i="4"/>
  <c r="AC546" i="4"/>
  <c r="AB546" i="4"/>
  <c r="Z546" i="4"/>
  <c r="Y546" i="4"/>
  <c r="W546" i="4"/>
  <c r="X546" i="4" s="1"/>
  <c r="V546" i="4"/>
  <c r="T546" i="4"/>
  <c r="U546" i="4" s="1"/>
  <c r="S546" i="4"/>
  <c r="R546" i="4"/>
  <c r="Q546" i="4"/>
  <c r="O546" i="4"/>
  <c r="N546" i="4"/>
  <c r="M546" i="4"/>
  <c r="L546" i="4"/>
  <c r="K546" i="4"/>
  <c r="J546" i="4"/>
  <c r="I546" i="4"/>
  <c r="G546" i="4"/>
  <c r="F546" i="4"/>
  <c r="E546" i="4"/>
  <c r="BA545" i="4"/>
  <c r="AU545" i="4"/>
  <c r="AT545" i="4"/>
  <c r="AR545" i="4"/>
  <c r="AQ545" i="4"/>
  <c r="AP545" i="4"/>
  <c r="AL545" i="4"/>
  <c r="AK545" i="4"/>
  <c r="AJ545" i="4"/>
  <c r="AG545" i="4"/>
  <c r="AF545" i="4"/>
  <c r="AE545" i="4"/>
  <c r="AD545" i="4"/>
  <c r="AC545" i="4"/>
  <c r="AB545" i="4"/>
  <c r="Z545" i="4"/>
  <c r="Y545" i="4"/>
  <c r="W545" i="4"/>
  <c r="X545" i="4" s="1"/>
  <c r="V545" i="4"/>
  <c r="T545" i="4"/>
  <c r="U545" i="4" s="1"/>
  <c r="S545" i="4"/>
  <c r="R545" i="4"/>
  <c r="Q545" i="4"/>
  <c r="O545" i="4"/>
  <c r="N545" i="4"/>
  <c r="M545" i="4"/>
  <c r="L545" i="4"/>
  <c r="K545" i="4"/>
  <c r="J545" i="4"/>
  <c r="I545" i="4"/>
  <c r="G545" i="4"/>
  <c r="F545" i="4"/>
  <c r="E545" i="4"/>
  <c r="BA544" i="4"/>
  <c r="AU544" i="4"/>
  <c r="AT544" i="4"/>
  <c r="AR544" i="4"/>
  <c r="AQ544" i="4"/>
  <c r="AP544" i="4"/>
  <c r="AL544" i="4"/>
  <c r="AK544" i="4"/>
  <c r="AJ544" i="4"/>
  <c r="AG544" i="4"/>
  <c r="AF544" i="4"/>
  <c r="AE544" i="4"/>
  <c r="AD544" i="4"/>
  <c r="AC544" i="4"/>
  <c r="AB544" i="4"/>
  <c r="Z544" i="4"/>
  <c r="Y544" i="4"/>
  <c r="W544" i="4"/>
  <c r="X544" i="4" s="1"/>
  <c r="V544" i="4"/>
  <c r="T544" i="4"/>
  <c r="U544" i="4" s="1"/>
  <c r="S544" i="4"/>
  <c r="R544" i="4"/>
  <c r="Q544" i="4"/>
  <c r="O544" i="4"/>
  <c r="N544" i="4"/>
  <c r="M544" i="4"/>
  <c r="L544" i="4"/>
  <c r="K544" i="4"/>
  <c r="J544" i="4"/>
  <c r="I544" i="4"/>
  <c r="G544" i="4"/>
  <c r="F544" i="4"/>
  <c r="E544" i="4"/>
  <c r="BA543" i="4"/>
  <c r="AU543" i="4"/>
  <c r="AT543" i="4"/>
  <c r="AR543" i="4"/>
  <c r="AQ543" i="4"/>
  <c r="AP543" i="4"/>
  <c r="AL543" i="4"/>
  <c r="AK543" i="4"/>
  <c r="AJ543" i="4"/>
  <c r="AG543" i="4"/>
  <c r="AF543" i="4"/>
  <c r="AE543" i="4"/>
  <c r="AD543" i="4"/>
  <c r="AC543" i="4"/>
  <c r="AB543" i="4"/>
  <c r="Z543" i="4"/>
  <c r="Y543" i="4"/>
  <c r="W543" i="4"/>
  <c r="X543" i="4" s="1"/>
  <c r="V543" i="4"/>
  <c r="T543" i="4"/>
  <c r="U543" i="4" s="1"/>
  <c r="S543" i="4"/>
  <c r="R543" i="4"/>
  <c r="Q543" i="4"/>
  <c r="O543" i="4"/>
  <c r="N543" i="4"/>
  <c r="M543" i="4"/>
  <c r="L543" i="4"/>
  <c r="K543" i="4"/>
  <c r="J543" i="4"/>
  <c r="I543" i="4"/>
  <c r="G543" i="4"/>
  <c r="F543" i="4"/>
  <c r="E543" i="4"/>
  <c r="BA542" i="4"/>
  <c r="AU542" i="4"/>
  <c r="AT542" i="4"/>
  <c r="AR542" i="4"/>
  <c r="AQ542" i="4"/>
  <c r="AP542" i="4"/>
  <c r="AL542" i="4"/>
  <c r="AK542" i="4"/>
  <c r="AJ542" i="4"/>
  <c r="AG542" i="4"/>
  <c r="AF542" i="4"/>
  <c r="AE542" i="4"/>
  <c r="AD542" i="4"/>
  <c r="AC542" i="4"/>
  <c r="AB542" i="4"/>
  <c r="Z542" i="4"/>
  <c r="Y542" i="4"/>
  <c r="W542" i="4"/>
  <c r="X542" i="4" s="1"/>
  <c r="V542" i="4"/>
  <c r="T542" i="4"/>
  <c r="U542" i="4" s="1"/>
  <c r="S542" i="4"/>
  <c r="R542" i="4"/>
  <c r="Q542" i="4"/>
  <c r="O542" i="4"/>
  <c r="N542" i="4"/>
  <c r="M542" i="4"/>
  <c r="L542" i="4"/>
  <c r="K542" i="4"/>
  <c r="J542" i="4"/>
  <c r="I542" i="4"/>
  <c r="G542" i="4"/>
  <c r="F542" i="4"/>
  <c r="E542" i="4"/>
  <c r="BA541" i="4"/>
  <c r="AU541" i="4"/>
  <c r="AT541" i="4"/>
  <c r="AR541" i="4"/>
  <c r="AQ541" i="4"/>
  <c r="AP541" i="4"/>
  <c r="AL541" i="4"/>
  <c r="AK541" i="4"/>
  <c r="AJ541" i="4"/>
  <c r="AG541" i="4"/>
  <c r="AF541" i="4"/>
  <c r="AE541" i="4"/>
  <c r="AD541" i="4"/>
  <c r="AC541" i="4"/>
  <c r="AB541" i="4"/>
  <c r="Z541" i="4"/>
  <c r="Y541" i="4"/>
  <c r="W541" i="4"/>
  <c r="X541" i="4" s="1"/>
  <c r="V541" i="4"/>
  <c r="T541" i="4"/>
  <c r="U541" i="4" s="1"/>
  <c r="S541" i="4"/>
  <c r="R541" i="4"/>
  <c r="Q541" i="4"/>
  <c r="O541" i="4"/>
  <c r="N541" i="4"/>
  <c r="M541" i="4"/>
  <c r="L541" i="4"/>
  <c r="K541" i="4"/>
  <c r="J541" i="4"/>
  <c r="I541" i="4"/>
  <c r="G541" i="4"/>
  <c r="F541" i="4"/>
  <c r="E541" i="4"/>
  <c r="BA540" i="4"/>
  <c r="AU540" i="4"/>
  <c r="AT540" i="4"/>
  <c r="AR540" i="4"/>
  <c r="AQ540" i="4"/>
  <c r="AP540" i="4"/>
  <c r="AL540" i="4"/>
  <c r="AK540" i="4"/>
  <c r="AJ540" i="4"/>
  <c r="AG540" i="4"/>
  <c r="AF540" i="4"/>
  <c r="AE540" i="4"/>
  <c r="AD540" i="4"/>
  <c r="AC540" i="4"/>
  <c r="AB540" i="4"/>
  <c r="Z540" i="4"/>
  <c r="Y540" i="4"/>
  <c r="W540" i="4"/>
  <c r="X540" i="4" s="1"/>
  <c r="V540" i="4"/>
  <c r="T540" i="4"/>
  <c r="U540" i="4" s="1"/>
  <c r="S540" i="4"/>
  <c r="R540" i="4"/>
  <c r="Q540" i="4"/>
  <c r="O540" i="4"/>
  <c r="N540" i="4"/>
  <c r="M540" i="4"/>
  <c r="L540" i="4"/>
  <c r="K540" i="4"/>
  <c r="J540" i="4"/>
  <c r="I540" i="4"/>
  <c r="G540" i="4"/>
  <c r="F540" i="4"/>
  <c r="E540" i="4"/>
  <c r="BA539" i="4"/>
  <c r="AU539" i="4"/>
  <c r="AT539" i="4"/>
  <c r="AR539" i="4"/>
  <c r="AQ539" i="4"/>
  <c r="AP539" i="4"/>
  <c r="AL539" i="4"/>
  <c r="AK539" i="4"/>
  <c r="AJ539" i="4"/>
  <c r="AG539" i="4"/>
  <c r="AF539" i="4"/>
  <c r="AE539" i="4"/>
  <c r="AD539" i="4"/>
  <c r="AC539" i="4"/>
  <c r="AB539" i="4"/>
  <c r="Z539" i="4"/>
  <c r="Y539" i="4"/>
  <c r="W539" i="4"/>
  <c r="X539" i="4" s="1"/>
  <c r="V539" i="4"/>
  <c r="T539" i="4"/>
  <c r="U539" i="4" s="1"/>
  <c r="S539" i="4"/>
  <c r="R539" i="4"/>
  <c r="Q539" i="4"/>
  <c r="O539" i="4"/>
  <c r="N539" i="4"/>
  <c r="M539" i="4"/>
  <c r="L539" i="4"/>
  <c r="K539" i="4"/>
  <c r="J539" i="4"/>
  <c r="I539" i="4"/>
  <c r="G539" i="4"/>
  <c r="F539" i="4"/>
  <c r="E539" i="4"/>
  <c r="BA538" i="4"/>
  <c r="AU538" i="4"/>
  <c r="AT538" i="4"/>
  <c r="AR538" i="4"/>
  <c r="AQ538" i="4"/>
  <c r="AP538" i="4"/>
  <c r="AL538" i="4"/>
  <c r="AK538" i="4"/>
  <c r="AJ538" i="4"/>
  <c r="AG538" i="4"/>
  <c r="AF538" i="4"/>
  <c r="AE538" i="4"/>
  <c r="AD538" i="4"/>
  <c r="AC538" i="4"/>
  <c r="AB538" i="4"/>
  <c r="Z538" i="4"/>
  <c r="Y538" i="4"/>
  <c r="W538" i="4"/>
  <c r="X538" i="4" s="1"/>
  <c r="V538" i="4"/>
  <c r="T538" i="4"/>
  <c r="U538" i="4" s="1"/>
  <c r="S538" i="4"/>
  <c r="R538" i="4"/>
  <c r="Q538" i="4"/>
  <c r="O538" i="4"/>
  <c r="N538" i="4"/>
  <c r="M538" i="4"/>
  <c r="L538" i="4"/>
  <c r="K538" i="4"/>
  <c r="J538" i="4"/>
  <c r="I538" i="4"/>
  <c r="G538" i="4"/>
  <c r="F538" i="4"/>
  <c r="E538" i="4"/>
  <c r="BA537" i="4"/>
  <c r="AU537" i="4"/>
  <c r="AT537" i="4"/>
  <c r="AR537" i="4"/>
  <c r="AQ537" i="4"/>
  <c r="AP537" i="4"/>
  <c r="AL537" i="4"/>
  <c r="AK537" i="4"/>
  <c r="AJ537" i="4"/>
  <c r="AG537" i="4"/>
  <c r="AF537" i="4"/>
  <c r="AE537" i="4"/>
  <c r="AD537" i="4"/>
  <c r="AC537" i="4"/>
  <c r="AB537" i="4"/>
  <c r="Z537" i="4"/>
  <c r="Y537" i="4"/>
  <c r="W537" i="4"/>
  <c r="X537" i="4" s="1"/>
  <c r="V537" i="4"/>
  <c r="T537" i="4"/>
  <c r="U537" i="4" s="1"/>
  <c r="S537" i="4"/>
  <c r="R537" i="4"/>
  <c r="Q537" i="4"/>
  <c r="O537" i="4"/>
  <c r="N537" i="4"/>
  <c r="M537" i="4"/>
  <c r="L537" i="4"/>
  <c r="K537" i="4"/>
  <c r="J537" i="4"/>
  <c r="I537" i="4"/>
  <c r="G537" i="4"/>
  <c r="F537" i="4"/>
  <c r="E537" i="4"/>
  <c r="BA536" i="4"/>
  <c r="AU536" i="4"/>
  <c r="AT536" i="4"/>
  <c r="AR536" i="4"/>
  <c r="AQ536" i="4"/>
  <c r="AP536" i="4"/>
  <c r="AL536" i="4"/>
  <c r="AK536" i="4"/>
  <c r="AJ536" i="4"/>
  <c r="AG536" i="4"/>
  <c r="AF536" i="4"/>
  <c r="AE536" i="4"/>
  <c r="AD536" i="4"/>
  <c r="AC536" i="4"/>
  <c r="AB536" i="4"/>
  <c r="Z536" i="4"/>
  <c r="Y536" i="4"/>
  <c r="W536" i="4"/>
  <c r="X536" i="4" s="1"/>
  <c r="V536" i="4"/>
  <c r="T536" i="4"/>
  <c r="U536" i="4" s="1"/>
  <c r="S536" i="4"/>
  <c r="R536" i="4"/>
  <c r="Q536" i="4"/>
  <c r="O536" i="4"/>
  <c r="N536" i="4"/>
  <c r="M536" i="4"/>
  <c r="L536" i="4"/>
  <c r="K536" i="4"/>
  <c r="J536" i="4"/>
  <c r="I536" i="4"/>
  <c r="G536" i="4"/>
  <c r="F536" i="4"/>
  <c r="E536" i="4"/>
  <c r="BA535" i="4"/>
  <c r="AU535" i="4"/>
  <c r="AT535" i="4"/>
  <c r="AR535" i="4"/>
  <c r="AQ535" i="4"/>
  <c r="AP535" i="4"/>
  <c r="AL535" i="4"/>
  <c r="AK535" i="4"/>
  <c r="AJ535" i="4"/>
  <c r="AG535" i="4"/>
  <c r="AF535" i="4"/>
  <c r="AE535" i="4"/>
  <c r="AD535" i="4"/>
  <c r="AC535" i="4"/>
  <c r="AB535" i="4"/>
  <c r="Z535" i="4"/>
  <c r="Y535" i="4"/>
  <c r="W535" i="4"/>
  <c r="X535" i="4" s="1"/>
  <c r="V535" i="4"/>
  <c r="T535" i="4"/>
  <c r="U535" i="4" s="1"/>
  <c r="S535" i="4"/>
  <c r="R535" i="4"/>
  <c r="Q535" i="4"/>
  <c r="O535" i="4"/>
  <c r="N535" i="4"/>
  <c r="M535" i="4"/>
  <c r="L535" i="4"/>
  <c r="K535" i="4"/>
  <c r="J535" i="4"/>
  <c r="I535" i="4"/>
  <c r="G535" i="4"/>
  <c r="F535" i="4"/>
  <c r="E535" i="4"/>
  <c r="BA534" i="4"/>
  <c r="AU534" i="4"/>
  <c r="AT534" i="4"/>
  <c r="AR534" i="4"/>
  <c r="AQ534" i="4"/>
  <c r="AP534" i="4"/>
  <c r="AL534" i="4"/>
  <c r="AK534" i="4"/>
  <c r="AJ534" i="4"/>
  <c r="AG534" i="4"/>
  <c r="AF534" i="4"/>
  <c r="AE534" i="4"/>
  <c r="AD534" i="4"/>
  <c r="AC534" i="4"/>
  <c r="AB534" i="4"/>
  <c r="Z534" i="4"/>
  <c r="Y534" i="4"/>
  <c r="W534" i="4"/>
  <c r="X534" i="4" s="1"/>
  <c r="V534" i="4"/>
  <c r="T534" i="4"/>
  <c r="U534" i="4" s="1"/>
  <c r="S534" i="4"/>
  <c r="R534" i="4"/>
  <c r="Q534" i="4"/>
  <c r="O534" i="4"/>
  <c r="N534" i="4"/>
  <c r="M534" i="4"/>
  <c r="L534" i="4"/>
  <c r="K534" i="4"/>
  <c r="J534" i="4"/>
  <c r="I534" i="4"/>
  <c r="G534" i="4"/>
  <c r="F534" i="4"/>
  <c r="E534" i="4"/>
  <c r="BA533" i="4"/>
  <c r="AU533" i="4"/>
  <c r="AT533" i="4"/>
  <c r="AR533" i="4"/>
  <c r="AQ533" i="4"/>
  <c r="AP533" i="4"/>
  <c r="AL533" i="4"/>
  <c r="AK533" i="4"/>
  <c r="AJ533" i="4"/>
  <c r="AG533" i="4"/>
  <c r="AF533" i="4"/>
  <c r="AE533" i="4"/>
  <c r="AD533" i="4"/>
  <c r="AC533" i="4"/>
  <c r="AB533" i="4"/>
  <c r="Z533" i="4"/>
  <c r="Y533" i="4"/>
  <c r="W533" i="4"/>
  <c r="X533" i="4" s="1"/>
  <c r="V533" i="4"/>
  <c r="T533" i="4"/>
  <c r="U533" i="4" s="1"/>
  <c r="S533" i="4"/>
  <c r="R533" i="4"/>
  <c r="Q533" i="4"/>
  <c r="O533" i="4"/>
  <c r="N533" i="4"/>
  <c r="M533" i="4"/>
  <c r="L533" i="4"/>
  <c r="K533" i="4"/>
  <c r="J533" i="4"/>
  <c r="I533" i="4"/>
  <c r="G533" i="4"/>
  <c r="F533" i="4"/>
  <c r="E533" i="4"/>
  <c r="BA532" i="4"/>
  <c r="AU532" i="4"/>
  <c r="AT532" i="4"/>
  <c r="AR532" i="4"/>
  <c r="AQ532" i="4"/>
  <c r="AP532" i="4"/>
  <c r="AL532" i="4"/>
  <c r="AK532" i="4"/>
  <c r="AJ532" i="4"/>
  <c r="AG532" i="4"/>
  <c r="AF532" i="4"/>
  <c r="AE532" i="4"/>
  <c r="AD532" i="4"/>
  <c r="AC532" i="4"/>
  <c r="AB532" i="4"/>
  <c r="Z532" i="4"/>
  <c r="Y532" i="4"/>
  <c r="W532" i="4"/>
  <c r="X532" i="4" s="1"/>
  <c r="V532" i="4"/>
  <c r="T532" i="4"/>
  <c r="U532" i="4" s="1"/>
  <c r="S532" i="4"/>
  <c r="R532" i="4"/>
  <c r="Q532" i="4"/>
  <c r="O532" i="4"/>
  <c r="N532" i="4"/>
  <c r="M532" i="4"/>
  <c r="L532" i="4"/>
  <c r="K532" i="4"/>
  <c r="J532" i="4"/>
  <c r="I532" i="4"/>
  <c r="G532" i="4"/>
  <c r="F532" i="4"/>
  <c r="E532" i="4"/>
  <c r="BA531" i="4"/>
  <c r="AU531" i="4"/>
  <c r="AT531" i="4"/>
  <c r="AR531" i="4"/>
  <c r="AQ531" i="4"/>
  <c r="AP531" i="4"/>
  <c r="AL531" i="4"/>
  <c r="AK531" i="4"/>
  <c r="AJ531" i="4"/>
  <c r="AG531" i="4"/>
  <c r="AF531" i="4"/>
  <c r="AE531" i="4"/>
  <c r="AD531" i="4"/>
  <c r="AC531" i="4"/>
  <c r="AB531" i="4"/>
  <c r="Z531" i="4"/>
  <c r="Y531" i="4"/>
  <c r="W531" i="4"/>
  <c r="X531" i="4" s="1"/>
  <c r="V531" i="4"/>
  <c r="T531" i="4"/>
  <c r="U531" i="4" s="1"/>
  <c r="S531" i="4"/>
  <c r="R531" i="4"/>
  <c r="Q531" i="4"/>
  <c r="O531" i="4"/>
  <c r="N531" i="4"/>
  <c r="M531" i="4"/>
  <c r="L531" i="4"/>
  <c r="K531" i="4"/>
  <c r="J531" i="4"/>
  <c r="I531" i="4"/>
  <c r="G531" i="4"/>
  <c r="F531" i="4"/>
  <c r="E531" i="4"/>
  <c r="BA530" i="4"/>
  <c r="AU530" i="4"/>
  <c r="AT530" i="4"/>
  <c r="AR530" i="4"/>
  <c r="AQ530" i="4"/>
  <c r="AP530" i="4"/>
  <c r="AL530" i="4"/>
  <c r="AK530" i="4"/>
  <c r="AJ530" i="4"/>
  <c r="AG530" i="4"/>
  <c r="AF530" i="4"/>
  <c r="AE530" i="4"/>
  <c r="AD530" i="4"/>
  <c r="AC530" i="4"/>
  <c r="AB530" i="4"/>
  <c r="Z530" i="4"/>
  <c r="Y530" i="4"/>
  <c r="W530" i="4"/>
  <c r="X530" i="4" s="1"/>
  <c r="V530" i="4"/>
  <c r="T530" i="4"/>
  <c r="U530" i="4" s="1"/>
  <c r="S530" i="4"/>
  <c r="R530" i="4"/>
  <c r="Q530" i="4"/>
  <c r="O530" i="4"/>
  <c r="N530" i="4"/>
  <c r="M530" i="4"/>
  <c r="L530" i="4"/>
  <c r="K530" i="4"/>
  <c r="J530" i="4"/>
  <c r="I530" i="4"/>
  <c r="G530" i="4"/>
  <c r="F530" i="4"/>
  <c r="E530" i="4"/>
  <c r="BA529" i="4"/>
  <c r="AU529" i="4"/>
  <c r="AT529" i="4"/>
  <c r="AR529" i="4"/>
  <c r="AQ529" i="4"/>
  <c r="AP529" i="4"/>
  <c r="AL529" i="4"/>
  <c r="AK529" i="4"/>
  <c r="AJ529" i="4"/>
  <c r="AG529" i="4"/>
  <c r="AF529" i="4"/>
  <c r="AE529" i="4"/>
  <c r="AD529" i="4"/>
  <c r="AC529" i="4"/>
  <c r="AB529" i="4"/>
  <c r="Z529" i="4"/>
  <c r="Y529" i="4"/>
  <c r="W529" i="4"/>
  <c r="X529" i="4" s="1"/>
  <c r="V529" i="4"/>
  <c r="T529" i="4"/>
  <c r="U529" i="4" s="1"/>
  <c r="S529" i="4"/>
  <c r="R529" i="4"/>
  <c r="Q529" i="4"/>
  <c r="O529" i="4"/>
  <c r="N529" i="4"/>
  <c r="M529" i="4"/>
  <c r="L529" i="4"/>
  <c r="K529" i="4"/>
  <c r="J529" i="4"/>
  <c r="I529" i="4"/>
  <c r="G529" i="4"/>
  <c r="F529" i="4"/>
  <c r="E529" i="4"/>
  <c r="BA528" i="4"/>
  <c r="AU528" i="4"/>
  <c r="AT528" i="4"/>
  <c r="AR528" i="4"/>
  <c r="AQ528" i="4"/>
  <c r="AP528" i="4"/>
  <c r="AL528" i="4"/>
  <c r="AK528" i="4"/>
  <c r="AJ528" i="4"/>
  <c r="AG528" i="4"/>
  <c r="AF528" i="4"/>
  <c r="AE528" i="4"/>
  <c r="AD528" i="4"/>
  <c r="AC528" i="4"/>
  <c r="AB528" i="4"/>
  <c r="Z528" i="4"/>
  <c r="Y528" i="4"/>
  <c r="W528" i="4"/>
  <c r="X528" i="4" s="1"/>
  <c r="V528" i="4"/>
  <c r="T528" i="4"/>
  <c r="U528" i="4" s="1"/>
  <c r="S528" i="4"/>
  <c r="R528" i="4"/>
  <c r="Q528" i="4"/>
  <c r="O528" i="4"/>
  <c r="N528" i="4"/>
  <c r="M528" i="4"/>
  <c r="L528" i="4"/>
  <c r="K528" i="4"/>
  <c r="J528" i="4"/>
  <c r="I528" i="4"/>
  <c r="G528" i="4"/>
  <c r="F528" i="4"/>
  <c r="E528" i="4"/>
  <c r="BA527" i="4"/>
  <c r="AU527" i="4"/>
  <c r="AT527" i="4"/>
  <c r="AR527" i="4"/>
  <c r="AQ527" i="4"/>
  <c r="AP527" i="4"/>
  <c r="AL527" i="4"/>
  <c r="AK527" i="4"/>
  <c r="AJ527" i="4"/>
  <c r="AG527" i="4"/>
  <c r="AF527" i="4"/>
  <c r="AE527" i="4"/>
  <c r="AD527" i="4"/>
  <c r="AC527" i="4"/>
  <c r="AB527" i="4"/>
  <c r="Z527" i="4"/>
  <c r="Y527" i="4"/>
  <c r="W527" i="4"/>
  <c r="X527" i="4" s="1"/>
  <c r="V527" i="4"/>
  <c r="T527" i="4"/>
  <c r="U527" i="4" s="1"/>
  <c r="S527" i="4"/>
  <c r="R527" i="4"/>
  <c r="Q527" i="4"/>
  <c r="O527" i="4"/>
  <c r="N527" i="4"/>
  <c r="M527" i="4"/>
  <c r="L527" i="4"/>
  <c r="K527" i="4"/>
  <c r="J527" i="4"/>
  <c r="I527" i="4"/>
  <c r="G527" i="4"/>
  <c r="F527" i="4"/>
  <c r="E527" i="4"/>
  <c r="BA526" i="4"/>
  <c r="AU526" i="4"/>
  <c r="AT526" i="4"/>
  <c r="AR526" i="4"/>
  <c r="AQ526" i="4"/>
  <c r="AP526" i="4"/>
  <c r="AL526" i="4"/>
  <c r="AK526" i="4"/>
  <c r="AJ526" i="4"/>
  <c r="AG526" i="4"/>
  <c r="AF526" i="4"/>
  <c r="AE526" i="4"/>
  <c r="AD526" i="4"/>
  <c r="AC526" i="4"/>
  <c r="AB526" i="4"/>
  <c r="Z526" i="4"/>
  <c r="Y526" i="4"/>
  <c r="W526" i="4"/>
  <c r="X526" i="4" s="1"/>
  <c r="V526" i="4"/>
  <c r="T526" i="4"/>
  <c r="U526" i="4" s="1"/>
  <c r="S526" i="4"/>
  <c r="R526" i="4"/>
  <c r="Q526" i="4"/>
  <c r="O526" i="4"/>
  <c r="N526" i="4"/>
  <c r="M526" i="4"/>
  <c r="L526" i="4"/>
  <c r="K526" i="4"/>
  <c r="J526" i="4"/>
  <c r="I526" i="4"/>
  <c r="G526" i="4"/>
  <c r="F526" i="4"/>
  <c r="E526" i="4"/>
  <c r="BA525" i="4"/>
  <c r="AU525" i="4"/>
  <c r="AT525" i="4"/>
  <c r="AR525" i="4"/>
  <c r="AQ525" i="4"/>
  <c r="AP525" i="4"/>
  <c r="AL525" i="4"/>
  <c r="AK525" i="4"/>
  <c r="AJ525" i="4"/>
  <c r="AG525" i="4"/>
  <c r="AF525" i="4"/>
  <c r="AE525" i="4"/>
  <c r="AD525" i="4"/>
  <c r="AC525" i="4"/>
  <c r="AB525" i="4"/>
  <c r="Z525" i="4"/>
  <c r="Y525" i="4"/>
  <c r="W525" i="4"/>
  <c r="X525" i="4" s="1"/>
  <c r="V525" i="4"/>
  <c r="T525" i="4"/>
  <c r="U525" i="4" s="1"/>
  <c r="S525" i="4"/>
  <c r="R525" i="4"/>
  <c r="Q525" i="4"/>
  <c r="O525" i="4"/>
  <c r="N525" i="4"/>
  <c r="M525" i="4"/>
  <c r="L525" i="4"/>
  <c r="K525" i="4"/>
  <c r="J525" i="4"/>
  <c r="I525" i="4"/>
  <c r="G525" i="4"/>
  <c r="F525" i="4"/>
  <c r="E525" i="4"/>
  <c r="BA524" i="4"/>
  <c r="AU524" i="4"/>
  <c r="AT524" i="4"/>
  <c r="AR524" i="4"/>
  <c r="AQ524" i="4"/>
  <c r="AP524" i="4"/>
  <c r="AL524" i="4"/>
  <c r="AK524" i="4"/>
  <c r="AJ524" i="4"/>
  <c r="AG524" i="4"/>
  <c r="AF524" i="4"/>
  <c r="AE524" i="4"/>
  <c r="AD524" i="4"/>
  <c r="AC524" i="4"/>
  <c r="AB524" i="4"/>
  <c r="Z524" i="4"/>
  <c r="Y524" i="4"/>
  <c r="W524" i="4"/>
  <c r="X524" i="4" s="1"/>
  <c r="V524" i="4"/>
  <c r="T524" i="4"/>
  <c r="U524" i="4" s="1"/>
  <c r="S524" i="4"/>
  <c r="R524" i="4"/>
  <c r="Q524" i="4"/>
  <c r="O524" i="4"/>
  <c r="N524" i="4"/>
  <c r="M524" i="4"/>
  <c r="L524" i="4"/>
  <c r="K524" i="4"/>
  <c r="J524" i="4"/>
  <c r="I524" i="4"/>
  <c r="G524" i="4"/>
  <c r="F524" i="4"/>
  <c r="E524" i="4"/>
  <c r="BA523" i="4"/>
  <c r="AU523" i="4"/>
  <c r="AT523" i="4"/>
  <c r="AR523" i="4"/>
  <c r="AQ523" i="4"/>
  <c r="AP523" i="4"/>
  <c r="AL523" i="4"/>
  <c r="AK523" i="4"/>
  <c r="AJ523" i="4"/>
  <c r="AG523" i="4"/>
  <c r="AF523" i="4"/>
  <c r="AE523" i="4"/>
  <c r="AD523" i="4"/>
  <c r="AC523" i="4"/>
  <c r="AB523" i="4"/>
  <c r="Z523" i="4"/>
  <c r="Y523" i="4"/>
  <c r="W523" i="4"/>
  <c r="X523" i="4" s="1"/>
  <c r="V523" i="4"/>
  <c r="T523" i="4"/>
  <c r="U523" i="4" s="1"/>
  <c r="S523" i="4"/>
  <c r="R523" i="4"/>
  <c r="Q523" i="4"/>
  <c r="O523" i="4"/>
  <c r="N523" i="4"/>
  <c r="M523" i="4"/>
  <c r="L523" i="4"/>
  <c r="K523" i="4"/>
  <c r="J523" i="4"/>
  <c r="I523" i="4"/>
  <c r="G523" i="4"/>
  <c r="F523" i="4"/>
  <c r="E523" i="4"/>
  <c r="BA522" i="4"/>
  <c r="AU522" i="4"/>
  <c r="AT522" i="4"/>
  <c r="AR522" i="4"/>
  <c r="AQ522" i="4"/>
  <c r="AP522" i="4"/>
  <c r="AL522" i="4"/>
  <c r="AK522" i="4"/>
  <c r="AJ522" i="4"/>
  <c r="AG522" i="4"/>
  <c r="AF522" i="4"/>
  <c r="AE522" i="4"/>
  <c r="AD522" i="4"/>
  <c r="AC522" i="4"/>
  <c r="AB522" i="4"/>
  <c r="Z522" i="4"/>
  <c r="Y522" i="4"/>
  <c r="W522" i="4"/>
  <c r="X522" i="4" s="1"/>
  <c r="V522" i="4"/>
  <c r="T522" i="4"/>
  <c r="U522" i="4" s="1"/>
  <c r="S522" i="4"/>
  <c r="R522" i="4"/>
  <c r="Q522" i="4"/>
  <c r="O522" i="4"/>
  <c r="N522" i="4"/>
  <c r="M522" i="4"/>
  <c r="L522" i="4"/>
  <c r="K522" i="4"/>
  <c r="J522" i="4"/>
  <c r="I522" i="4"/>
  <c r="G522" i="4"/>
  <c r="F522" i="4"/>
  <c r="E522" i="4"/>
  <c r="BA521" i="4"/>
  <c r="AU521" i="4"/>
  <c r="AT521" i="4"/>
  <c r="AR521" i="4"/>
  <c r="AQ521" i="4"/>
  <c r="AP521" i="4"/>
  <c r="AL521" i="4"/>
  <c r="AK521" i="4"/>
  <c r="AJ521" i="4"/>
  <c r="AG521" i="4"/>
  <c r="AF521" i="4"/>
  <c r="AE521" i="4"/>
  <c r="AD521" i="4"/>
  <c r="AC521" i="4"/>
  <c r="AB521" i="4"/>
  <c r="Z521" i="4"/>
  <c r="Y521" i="4"/>
  <c r="W521" i="4"/>
  <c r="X521" i="4" s="1"/>
  <c r="V521" i="4"/>
  <c r="T521" i="4"/>
  <c r="U521" i="4" s="1"/>
  <c r="S521" i="4"/>
  <c r="R521" i="4"/>
  <c r="Q521" i="4"/>
  <c r="O521" i="4"/>
  <c r="N521" i="4"/>
  <c r="M521" i="4"/>
  <c r="L521" i="4"/>
  <c r="K521" i="4"/>
  <c r="J521" i="4"/>
  <c r="I521" i="4"/>
  <c r="G521" i="4"/>
  <c r="F521" i="4"/>
  <c r="E521" i="4"/>
  <c r="BA520" i="4"/>
  <c r="AU520" i="4"/>
  <c r="AT520" i="4"/>
  <c r="AR520" i="4"/>
  <c r="AQ520" i="4"/>
  <c r="AP520" i="4"/>
  <c r="AL520" i="4"/>
  <c r="AK520" i="4"/>
  <c r="AJ520" i="4"/>
  <c r="AG520" i="4"/>
  <c r="AF520" i="4"/>
  <c r="AE520" i="4"/>
  <c r="AD520" i="4"/>
  <c r="AC520" i="4"/>
  <c r="AB520" i="4"/>
  <c r="Z520" i="4"/>
  <c r="Y520" i="4"/>
  <c r="W520" i="4"/>
  <c r="X520" i="4" s="1"/>
  <c r="V520" i="4"/>
  <c r="T520" i="4"/>
  <c r="U520" i="4" s="1"/>
  <c r="S520" i="4"/>
  <c r="R520" i="4"/>
  <c r="Q520" i="4"/>
  <c r="O520" i="4"/>
  <c r="N520" i="4"/>
  <c r="M520" i="4"/>
  <c r="L520" i="4"/>
  <c r="K520" i="4"/>
  <c r="J520" i="4"/>
  <c r="I520" i="4"/>
  <c r="G520" i="4"/>
  <c r="F520" i="4"/>
  <c r="E520" i="4"/>
  <c r="BA519" i="4"/>
  <c r="AU519" i="4"/>
  <c r="AT519" i="4"/>
  <c r="AR519" i="4"/>
  <c r="AQ519" i="4"/>
  <c r="AP519" i="4"/>
  <c r="AL519" i="4"/>
  <c r="AK519" i="4"/>
  <c r="AJ519" i="4"/>
  <c r="AG519" i="4"/>
  <c r="AF519" i="4"/>
  <c r="AE519" i="4"/>
  <c r="AD519" i="4"/>
  <c r="AC519" i="4"/>
  <c r="AB519" i="4"/>
  <c r="Z519" i="4"/>
  <c r="Y519" i="4"/>
  <c r="W519" i="4"/>
  <c r="X519" i="4" s="1"/>
  <c r="V519" i="4"/>
  <c r="T519" i="4"/>
  <c r="U519" i="4" s="1"/>
  <c r="S519" i="4"/>
  <c r="R519" i="4"/>
  <c r="Q519" i="4"/>
  <c r="O519" i="4"/>
  <c r="N519" i="4"/>
  <c r="M519" i="4"/>
  <c r="L519" i="4"/>
  <c r="K519" i="4"/>
  <c r="J519" i="4"/>
  <c r="I519" i="4"/>
  <c r="G519" i="4"/>
  <c r="F519" i="4"/>
  <c r="E519" i="4"/>
  <c r="BA518" i="4"/>
  <c r="AU518" i="4"/>
  <c r="AT518" i="4"/>
  <c r="AR518" i="4"/>
  <c r="AQ518" i="4"/>
  <c r="AP518" i="4"/>
  <c r="AL518" i="4"/>
  <c r="AK518" i="4"/>
  <c r="AJ518" i="4"/>
  <c r="AG518" i="4"/>
  <c r="AF518" i="4"/>
  <c r="AE518" i="4"/>
  <c r="AD518" i="4"/>
  <c r="AC518" i="4"/>
  <c r="AB518" i="4"/>
  <c r="Z518" i="4"/>
  <c r="Y518" i="4"/>
  <c r="W518" i="4"/>
  <c r="X518" i="4" s="1"/>
  <c r="V518" i="4"/>
  <c r="T518" i="4"/>
  <c r="U518" i="4" s="1"/>
  <c r="S518" i="4"/>
  <c r="R518" i="4"/>
  <c r="Q518" i="4"/>
  <c r="O518" i="4"/>
  <c r="N518" i="4"/>
  <c r="M518" i="4"/>
  <c r="L518" i="4"/>
  <c r="K518" i="4"/>
  <c r="J518" i="4"/>
  <c r="I518" i="4"/>
  <c r="G518" i="4"/>
  <c r="F518" i="4"/>
  <c r="E518" i="4"/>
  <c r="BA517" i="4"/>
  <c r="AU517" i="4"/>
  <c r="AT517" i="4"/>
  <c r="AR517" i="4"/>
  <c r="AQ517" i="4"/>
  <c r="AP517" i="4"/>
  <c r="AL517" i="4"/>
  <c r="AK517" i="4"/>
  <c r="AJ517" i="4"/>
  <c r="AG517" i="4"/>
  <c r="AF517" i="4"/>
  <c r="AE517" i="4"/>
  <c r="AD517" i="4"/>
  <c r="AC517" i="4"/>
  <c r="AB517" i="4"/>
  <c r="Z517" i="4"/>
  <c r="Y517" i="4"/>
  <c r="W517" i="4"/>
  <c r="X517" i="4" s="1"/>
  <c r="V517" i="4"/>
  <c r="T517" i="4"/>
  <c r="U517" i="4" s="1"/>
  <c r="S517" i="4"/>
  <c r="R517" i="4"/>
  <c r="Q517" i="4"/>
  <c r="O517" i="4"/>
  <c r="N517" i="4"/>
  <c r="M517" i="4"/>
  <c r="L517" i="4"/>
  <c r="K517" i="4"/>
  <c r="J517" i="4"/>
  <c r="I517" i="4"/>
  <c r="G517" i="4"/>
  <c r="F517" i="4"/>
  <c r="E517" i="4"/>
  <c r="BA516" i="4"/>
  <c r="AU516" i="4"/>
  <c r="AT516" i="4"/>
  <c r="AR516" i="4"/>
  <c r="AQ516" i="4"/>
  <c r="AP516" i="4"/>
  <c r="AL516" i="4"/>
  <c r="AK516" i="4"/>
  <c r="AJ516" i="4"/>
  <c r="AG516" i="4"/>
  <c r="AF516" i="4"/>
  <c r="AE516" i="4"/>
  <c r="AD516" i="4"/>
  <c r="AC516" i="4"/>
  <c r="AB516" i="4"/>
  <c r="Z516" i="4"/>
  <c r="Y516" i="4"/>
  <c r="W516" i="4"/>
  <c r="X516" i="4" s="1"/>
  <c r="V516" i="4"/>
  <c r="T516" i="4"/>
  <c r="U516" i="4" s="1"/>
  <c r="S516" i="4"/>
  <c r="R516" i="4"/>
  <c r="Q516" i="4"/>
  <c r="O516" i="4"/>
  <c r="N516" i="4"/>
  <c r="M516" i="4"/>
  <c r="L516" i="4"/>
  <c r="K516" i="4"/>
  <c r="J516" i="4"/>
  <c r="I516" i="4"/>
  <c r="G516" i="4"/>
  <c r="F516" i="4"/>
  <c r="E516" i="4"/>
  <c r="BA515" i="4"/>
  <c r="AU515" i="4"/>
  <c r="AT515" i="4"/>
  <c r="AR515" i="4"/>
  <c r="AQ515" i="4"/>
  <c r="AP515" i="4"/>
  <c r="AL515" i="4"/>
  <c r="AK515" i="4"/>
  <c r="AJ515" i="4"/>
  <c r="AG515" i="4"/>
  <c r="AF515" i="4"/>
  <c r="AE515" i="4"/>
  <c r="AD515" i="4"/>
  <c r="AC515" i="4"/>
  <c r="AB515" i="4"/>
  <c r="Z515" i="4"/>
  <c r="Y515" i="4"/>
  <c r="W515" i="4"/>
  <c r="X515" i="4" s="1"/>
  <c r="V515" i="4"/>
  <c r="T515" i="4"/>
  <c r="U515" i="4" s="1"/>
  <c r="S515" i="4"/>
  <c r="R515" i="4"/>
  <c r="Q515" i="4"/>
  <c r="O515" i="4"/>
  <c r="N515" i="4"/>
  <c r="M515" i="4"/>
  <c r="L515" i="4"/>
  <c r="K515" i="4"/>
  <c r="J515" i="4"/>
  <c r="I515" i="4"/>
  <c r="G515" i="4"/>
  <c r="F515" i="4"/>
  <c r="E515" i="4"/>
  <c r="BA514" i="4"/>
  <c r="AU514" i="4"/>
  <c r="AT514" i="4"/>
  <c r="AR514" i="4"/>
  <c r="AQ514" i="4"/>
  <c r="AP514" i="4"/>
  <c r="AL514" i="4"/>
  <c r="AK514" i="4"/>
  <c r="AJ514" i="4"/>
  <c r="AG514" i="4"/>
  <c r="AF514" i="4"/>
  <c r="AE514" i="4"/>
  <c r="AD514" i="4"/>
  <c r="AC514" i="4"/>
  <c r="AB514" i="4"/>
  <c r="Z514" i="4"/>
  <c r="Y514" i="4"/>
  <c r="W514" i="4"/>
  <c r="X514" i="4" s="1"/>
  <c r="V514" i="4"/>
  <c r="T514" i="4"/>
  <c r="U514" i="4" s="1"/>
  <c r="S514" i="4"/>
  <c r="R514" i="4"/>
  <c r="Q514" i="4"/>
  <c r="O514" i="4"/>
  <c r="N514" i="4"/>
  <c r="M514" i="4"/>
  <c r="L514" i="4"/>
  <c r="K514" i="4"/>
  <c r="J514" i="4"/>
  <c r="I514" i="4"/>
  <c r="G514" i="4"/>
  <c r="F514" i="4"/>
  <c r="E514" i="4"/>
  <c r="BA513" i="4"/>
  <c r="AU513" i="4"/>
  <c r="AT513" i="4"/>
  <c r="AR513" i="4"/>
  <c r="AQ513" i="4"/>
  <c r="AP513" i="4"/>
  <c r="AL513" i="4"/>
  <c r="AK513" i="4"/>
  <c r="AJ513" i="4"/>
  <c r="AG513" i="4"/>
  <c r="AF513" i="4"/>
  <c r="AE513" i="4"/>
  <c r="AD513" i="4"/>
  <c r="AC513" i="4"/>
  <c r="AB513" i="4"/>
  <c r="Z513" i="4"/>
  <c r="Y513" i="4"/>
  <c r="W513" i="4"/>
  <c r="X513" i="4" s="1"/>
  <c r="V513" i="4"/>
  <c r="T513" i="4"/>
  <c r="U513" i="4" s="1"/>
  <c r="S513" i="4"/>
  <c r="R513" i="4"/>
  <c r="Q513" i="4"/>
  <c r="O513" i="4"/>
  <c r="N513" i="4"/>
  <c r="M513" i="4"/>
  <c r="L513" i="4"/>
  <c r="K513" i="4"/>
  <c r="J513" i="4"/>
  <c r="I513" i="4"/>
  <c r="G513" i="4"/>
  <c r="F513" i="4"/>
  <c r="E513" i="4"/>
  <c r="BA512" i="4"/>
  <c r="AU512" i="4"/>
  <c r="AT512" i="4"/>
  <c r="AR512" i="4"/>
  <c r="AQ512" i="4"/>
  <c r="AP512" i="4"/>
  <c r="AL512" i="4"/>
  <c r="AK512" i="4"/>
  <c r="AJ512" i="4"/>
  <c r="AG512" i="4"/>
  <c r="AF512" i="4"/>
  <c r="AE512" i="4"/>
  <c r="AD512" i="4"/>
  <c r="AC512" i="4"/>
  <c r="AB512" i="4"/>
  <c r="Z512" i="4"/>
  <c r="Y512" i="4"/>
  <c r="W512" i="4"/>
  <c r="X512" i="4" s="1"/>
  <c r="V512" i="4"/>
  <c r="T512" i="4"/>
  <c r="U512" i="4" s="1"/>
  <c r="S512" i="4"/>
  <c r="R512" i="4"/>
  <c r="Q512" i="4"/>
  <c r="O512" i="4"/>
  <c r="N512" i="4"/>
  <c r="M512" i="4"/>
  <c r="L512" i="4"/>
  <c r="K512" i="4"/>
  <c r="J512" i="4"/>
  <c r="I512" i="4"/>
  <c r="G512" i="4"/>
  <c r="F512" i="4"/>
  <c r="E512" i="4"/>
  <c r="BA511" i="4"/>
  <c r="AU511" i="4"/>
  <c r="AT511" i="4"/>
  <c r="AR511" i="4"/>
  <c r="AQ511" i="4"/>
  <c r="AP511" i="4"/>
  <c r="AL511" i="4"/>
  <c r="AK511" i="4"/>
  <c r="AJ511" i="4"/>
  <c r="AG511" i="4"/>
  <c r="AF511" i="4"/>
  <c r="AE511" i="4"/>
  <c r="AD511" i="4"/>
  <c r="AC511" i="4"/>
  <c r="AB511" i="4"/>
  <c r="Z511" i="4"/>
  <c r="Y511" i="4"/>
  <c r="W511" i="4"/>
  <c r="X511" i="4" s="1"/>
  <c r="V511" i="4"/>
  <c r="T511" i="4"/>
  <c r="U511" i="4" s="1"/>
  <c r="S511" i="4"/>
  <c r="R511" i="4"/>
  <c r="Q511" i="4"/>
  <c r="O511" i="4"/>
  <c r="N511" i="4"/>
  <c r="M511" i="4"/>
  <c r="L511" i="4"/>
  <c r="K511" i="4"/>
  <c r="J511" i="4"/>
  <c r="I511" i="4"/>
  <c r="G511" i="4"/>
  <c r="F511" i="4"/>
  <c r="E511" i="4"/>
  <c r="BA510" i="4"/>
  <c r="AU510" i="4"/>
  <c r="AT510" i="4"/>
  <c r="AR510" i="4"/>
  <c r="AQ510" i="4"/>
  <c r="AP510" i="4"/>
  <c r="AL510" i="4"/>
  <c r="AK510" i="4"/>
  <c r="AJ510" i="4"/>
  <c r="AG510" i="4"/>
  <c r="AF510" i="4"/>
  <c r="AE510" i="4"/>
  <c r="AD510" i="4"/>
  <c r="AC510" i="4"/>
  <c r="AB510" i="4"/>
  <c r="Z510" i="4"/>
  <c r="Y510" i="4"/>
  <c r="W510" i="4"/>
  <c r="X510" i="4" s="1"/>
  <c r="V510" i="4"/>
  <c r="T510" i="4"/>
  <c r="U510" i="4" s="1"/>
  <c r="S510" i="4"/>
  <c r="R510" i="4"/>
  <c r="Q510" i="4"/>
  <c r="O510" i="4"/>
  <c r="N510" i="4"/>
  <c r="M510" i="4"/>
  <c r="L510" i="4"/>
  <c r="K510" i="4"/>
  <c r="J510" i="4"/>
  <c r="I510" i="4"/>
  <c r="G510" i="4"/>
  <c r="F510" i="4"/>
  <c r="E510" i="4"/>
  <c r="BA509" i="4"/>
  <c r="AU509" i="4"/>
  <c r="AT509" i="4"/>
  <c r="AR509" i="4"/>
  <c r="AQ509" i="4"/>
  <c r="AP509" i="4"/>
  <c r="AL509" i="4"/>
  <c r="AK509" i="4"/>
  <c r="AJ509" i="4"/>
  <c r="AG509" i="4"/>
  <c r="AF509" i="4"/>
  <c r="AE509" i="4"/>
  <c r="AD509" i="4"/>
  <c r="AC509" i="4"/>
  <c r="AB509" i="4"/>
  <c r="Z509" i="4"/>
  <c r="Y509" i="4"/>
  <c r="W509" i="4"/>
  <c r="X509" i="4" s="1"/>
  <c r="V509" i="4"/>
  <c r="T509" i="4"/>
  <c r="U509" i="4" s="1"/>
  <c r="S509" i="4"/>
  <c r="R509" i="4"/>
  <c r="Q509" i="4"/>
  <c r="O509" i="4"/>
  <c r="N509" i="4"/>
  <c r="M509" i="4"/>
  <c r="L509" i="4"/>
  <c r="K509" i="4"/>
  <c r="J509" i="4"/>
  <c r="I509" i="4"/>
  <c r="G509" i="4"/>
  <c r="F509" i="4"/>
  <c r="E509" i="4"/>
  <c r="BA508" i="4"/>
  <c r="AU508" i="4"/>
  <c r="AT508" i="4"/>
  <c r="AR508" i="4"/>
  <c r="AQ508" i="4"/>
  <c r="AP508" i="4"/>
  <c r="AL508" i="4"/>
  <c r="AK508" i="4"/>
  <c r="AJ508" i="4"/>
  <c r="AG508" i="4"/>
  <c r="AF508" i="4"/>
  <c r="AE508" i="4"/>
  <c r="AD508" i="4"/>
  <c r="AC508" i="4"/>
  <c r="AB508" i="4"/>
  <c r="Z508" i="4"/>
  <c r="Y508" i="4"/>
  <c r="W508" i="4"/>
  <c r="X508" i="4" s="1"/>
  <c r="V508" i="4"/>
  <c r="T508" i="4"/>
  <c r="U508" i="4" s="1"/>
  <c r="S508" i="4"/>
  <c r="R508" i="4"/>
  <c r="Q508" i="4"/>
  <c r="O508" i="4"/>
  <c r="N508" i="4"/>
  <c r="M508" i="4"/>
  <c r="L508" i="4"/>
  <c r="K508" i="4"/>
  <c r="J508" i="4"/>
  <c r="I508" i="4"/>
  <c r="G508" i="4"/>
  <c r="F508" i="4"/>
  <c r="E508" i="4"/>
  <c r="BA507" i="4"/>
  <c r="AU507" i="4"/>
  <c r="AT507" i="4"/>
  <c r="AR507" i="4"/>
  <c r="AQ507" i="4"/>
  <c r="AP507" i="4"/>
  <c r="AL507" i="4"/>
  <c r="AK507" i="4"/>
  <c r="AJ507" i="4"/>
  <c r="AG507" i="4"/>
  <c r="AF507" i="4"/>
  <c r="AE507" i="4"/>
  <c r="AD507" i="4"/>
  <c r="AC507" i="4"/>
  <c r="AB507" i="4"/>
  <c r="Z507" i="4"/>
  <c r="Y507" i="4"/>
  <c r="W507" i="4"/>
  <c r="X507" i="4" s="1"/>
  <c r="V507" i="4"/>
  <c r="T507" i="4"/>
  <c r="U507" i="4" s="1"/>
  <c r="S507" i="4"/>
  <c r="R507" i="4"/>
  <c r="Q507" i="4"/>
  <c r="O507" i="4"/>
  <c r="N507" i="4"/>
  <c r="M507" i="4"/>
  <c r="L507" i="4"/>
  <c r="K507" i="4"/>
  <c r="J507" i="4"/>
  <c r="I507" i="4"/>
  <c r="G507" i="4"/>
  <c r="F507" i="4"/>
  <c r="E507" i="4"/>
  <c r="BA506" i="4"/>
  <c r="AU506" i="4"/>
  <c r="AT506" i="4"/>
  <c r="AR506" i="4"/>
  <c r="AQ506" i="4"/>
  <c r="AP506" i="4"/>
  <c r="AL506" i="4"/>
  <c r="AK506" i="4"/>
  <c r="AJ506" i="4"/>
  <c r="AG506" i="4"/>
  <c r="AF506" i="4"/>
  <c r="AE506" i="4"/>
  <c r="AD506" i="4"/>
  <c r="AC506" i="4"/>
  <c r="AB506" i="4"/>
  <c r="Z506" i="4"/>
  <c r="Y506" i="4"/>
  <c r="W506" i="4"/>
  <c r="X506" i="4" s="1"/>
  <c r="V506" i="4"/>
  <c r="T506" i="4"/>
  <c r="U506" i="4" s="1"/>
  <c r="S506" i="4"/>
  <c r="R506" i="4"/>
  <c r="Q506" i="4"/>
  <c r="O506" i="4"/>
  <c r="N506" i="4"/>
  <c r="M506" i="4"/>
  <c r="L506" i="4"/>
  <c r="K506" i="4"/>
  <c r="J506" i="4"/>
  <c r="I506" i="4"/>
  <c r="G506" i="4"/>
  <c r="F506" i="4"/>
  <c r="E506" i="4"/>
  <c r="BA505" i="4"/>
  <c r="AU505" i="4"/>
  <c r="AT505" i="4"/>
  <c r="AR505" i="4"/>
  <c r="AQ505" i="4"/>
  <c r="AP505" i="4"/>
  <c r="AL505" i="4"/>
  <c r="AK505" i="4"/>
  <c r="AJ505" i="4"/>
  <c r="AG505" i="4"/>
  <c r="AF505" i="4"/>
  <c r="AE505" i="4"/>
  <c r="AD505" i="4"/>
  <c r="AC505" i="4"/>
  <c r="AB505" i="4"/>
  <c r="Z505" i="4"/>
  <c r="Y505" i="4"/>
  <c r="W505" i="4"/>
  <c r="X505" i="4" s="1"/>
  <c r="V505" i="4"/>
  <c r="T505" i="4"/>
  <c r="U505" i="4" s="1"/>
  <c r="S505" i="4"/>
  <c r="R505" i="4"/>
  <c r="Q505" i="4"/>
  <c r="O505" i="4"/>
  <c r="N505" i="4"/>
  <c r="M505" i="4"/>
  <c r="L505" i="4"/>
  <c r="K505" i="4"/>
  <c r="J505" i="4"/>
  <c r="I505" i="4"/>
  <c r="G505" i="4"/>
  <c r="F505" i="4"/>
  <c r="E505" i="4"/>
  <c r="BA504" i="4"/>
  <c r="AU504" i="4"/>
  <c r="AT504" i="4"/>
  <c r="AR504" i="4"/>
  <c r="AQ504" i="4"/>
  <c r="AP504" i="4"/>
  <c r="AL504" i="4"/>
  <c r="AK504" i="4"/>
  <c r="AJ504" i="4"/>
  <c r="AG504" i="4"/>
  <c r="AF504" i="4"/>
  <c r="AE504" i="4"/>
  <c r="AD504" i="4"/>
  <c r="AC504" i="4"/>
  <c r="AB504" i="4"/>
  <c r="Z504" i="4"/>
  <c r="Y504" i="4"/>
  <c r="W504" i="4"/>
  <c r="X504" i="4" s="1"/>
  <c r="V504" i="4"/>
  <c r="T504" i="4"/>
  <c r="U504" i="4" s="1"/>
  <c r="S504" i="4"/>
  <c r="R504" i="4"/>
  <c r="Q504" i="4"/>
  <c r="O504" i="4"/>
  <c r="N504" i="4"/>
  <c r="M504" i="4"/>
  <c r="L504" i="4"/>
  <c r="K504" i="4"/>
  <c r="J504" i="4"/>
  <c r="I504" i="4"/>
  <c r="G504" i="4"/>
  <c r="F504" i="4"/>
  <c r="E504" i="4"/>
  <c r="BA503" i="4"/>
  <c r="AU503" i="4"/>
  <c r="AT503" i="4"/>
  <c r="AR503" i="4"/>
  <c r="AQ503" i="4"/>
  <c r="AP503" i="4"/>
  <c r="AL503" i="4"/>
  <c r="AK503" i="4"/>
  <c r="AJ503" i="4"/>
  <c r="AG503" i="4"/>
  <c r="AF503" i="4"/>
  <c r="AE503" i="4"/>
  <c r="AD503" i="4"/>
  <c r="AC503" i="4"/>
  <c r="AB503" i="4"/>
  <c r="Z503" i="4"/>
  <c r="Y503" i="4"/>
  <c r="W503" i="4"/>
  <c r="X503" i="4" s="1"/>
  <c r="V503" i="4"/>
  <c r="T503" i="4"/>
  <c r="U503" i="4" s="1"/>
  <c r="S503" i="4"/>
  <c r="R503" i="4"/>
  <c r="Q503" i="4"/>
  <c r="O503" i="4"/>
  <c r="N503" i="4"/>
  <c r="M503" i="4"/>
  <c r="L503" i="4"/>
  <c r="K503" i="4"/>
  <c r="J503" i="4"/>
  <c r="I503" i="4"/>
  <c r="G503" i="4"/>
  <c r="F503" i="4"/>
  <c r="E503" i="4"/>
  <c r="BA502" i="4"/>
  <c r="AU502" i="4"/>
  <c r="AT502" i="4"/>
  <c r="AR502" i="4"/>
  <c r="AQ502" i="4"/>
  <c r="AP502" i="4"/>
  <c r="AL502" i="4"/>
  <c r="AK502" i="4"/>
  <c r="AJ502" i="4"/>
  <c r="AG502" i="4"/>
  <c r="AF502" i="4"/>
  <c r="AE502" i="4"/>
  <c r="AD502" i="4"/>
  <c r="AC502" i="4"/>
  <c r="AB502" i="4"/>
  <c r="Z502" i="4"/>
  <c r="Y502" i="4"/>
  <c r="W502" i="4"/>
  <c r="X502" i="4" s="1"/>
  <c r="V502" i="4"/>
  <c r="T502" i="4"/>
  <c r="U502" i="4" s="1"/>
  <c r="S502" i="4"/>
  <c r="R502" i="4"/>
  <c r="Q502" i="4"/>
  <c r="O502" i="4"/>
  <c r="N502" i="4"/>
  <c r="M502" i="4"/>
  <c r="L502" i="4"/>
  <c r="K502" i="4"/>
  <c r="J502" i="4"/>
  <c r="I502" i="4"/>
  <c r="G502" i="4"/>
  <c r="F502" i="4"/>
  <c r="E502" i="4"/>
  <c r="BA501" i="4"/>
  <c r="AU501" i="4"/>
  <c r="AT501" i="4"/>
  <c r="AR501" i="4"/>
  <c r="AQ501" i="4"/>
  <c r="AP501" i="4"/>
  <c r="AL501" i="4"/>
  <c r="AK501" i="4"/>
  <c r="AJ501" i="4"/>
  <c r="AG501" i="4"/>
  <c r="AF501" i="4"/>
  <c r="AE501" i="4"/>
  <c r="AD501" i="4"/>
  <c r="AC501" i="4"/>
  <c r="AB501" i="4"/>
  <c r="Z501" i="4"/>
  <c r="Y501" i="4"/>
  <c r="W501" i="4"/>
  <c r="X501" i="4" s="1"/>
  <c r="V501" i="4"/>
  <c r="T501" i="4"/>
  <c r="U501" i="4" s="1"/>
  <c r="S501" i="4"/>
  <c r="R501" i="4"/>
  <c r="Q501" i="4"/>
  <c r="O501" i="4"/>
  <c r="N501" i="4"/>
  <c r="M501" i="4"/>
  <c r="L501" i="4"/>
  <c r="K501" i="4"/>
  <c r="J501" i="4"/>
  <c r="I501" i="4"/>
  <c r="G501" i="4"/>
  <c r="F501" i="4"/>
  <c r="E501" i="4"/>
  <c r="BA500" i="4"/>
  <c r="AU500" i="4"/>
  <c r="AT500" i="4"/>
  <c r="AR500" i="4"/>
  <c r="AQ500" i="4"/>
  <c r="AP500" i="4"/>
  <c r="AL500" i="4"/>
  <c r="AK500" i="4"/>
  <c r="AJ500" i="4"/>
  <c r="AG500" i="4"/>
  <c r="AF500" i="4"/>
  <c r="AE500" i="4"/>
  <c r="AD500" i="4"/>
  <c r="AC500" i="4"/>
  <c r="AB500" i="4"/>
  <c r="Z500" i="4"/>
  <c r="Y500" i="4"/>
  <c r="W500" i="4"/>
  <c r="X500" i="4" s="1"/>
  <c r="V500" i="4"/>
  <c r="T500" i="4"/>
  <c r="U500" i="4" s="1"/>
  <c r="S500" i="4"/>
  <c r="R500" i="4"/>
  <c r="Q500" i="4"/>
  <c r="O500" i="4"/>
  <c r="N500" i="4"/>
  <c r="M500" i="4"/>
  <c r="L500" i="4"/>
  <c r="K500" i="4"/>
  <c r="J500" i="4"/>
  <c r="I500" i="4"/>
  <c r="G500" i="4"/>
  <c r="F500" i="4"/>
  <c r="E500" i="4"/>
  <c r="BA499" i="4"/>
  <c r="AU499" i="4"/>
  <c r="AT499" i="4"/>
  <c r="AR499" i="4"/>
  <c r="AQ499" i="4"/>
  <c r="AP499" i="4"/>
  <c r="AL499" i="4"/>
  <c r="AK499" i="4"/>
  <c r="AJ499" i="4"/>
  <c r="AG499" i="4"/>
  <c r="AF499" i="4"/>
  <c r="AE499" i="4"/>
  <c r="AD499" i="4"/>
  <c r="AC499" i="4"/>
  <c r="AB499" i="4"/>
  <c r="Z499" i="4"/>
  <c r="Y499" i="4"/>
  <c r="W499" i="4"/>
  <c r="X499" i="4" s="1"/>
  <c r="V499" i="4"/>
  <c r="T499" i="4"/>
  <c r="U499" i="4" s="1"/>
  <c r="S499" i="4"/>
  <c r="R499" i="4"/>
  <c r="Q499" i="4"/>
  <c r="O499" i="4"/>
  <c r="N499" i="4"/>
  <c r="M499" i="4"/>
  <c r="L499" i="4"/>
  <c r="K499" i="4"/>
  <c r="J499" i="4"/>
  <c r="I499" i="4"/>
  <c r="G499" i="4"/>
  <c r="F499" i="4"/>
  <c r="E499" i="4"/>
  <c r="BA498" i="4"/>
  <c r="AU498" i="4"/>
  <c r="AT498" i="4"/>
  <c r="AR498" i="4"/>
  <c r="AQ498" i="4"/>
  <c r="AP498" i="4"/>
  <c r="AL498" i="4"/>
  <c r="AK498" i="4"/>
  <c r="AJ498" i="4"/>
  <c r="AG498" i="4"/>
  <c r="AF498" i="4"/>
  <c r="AE498" i="4"/>
  <c r="AD498" i="4"/>
  <c r="AC498" i="4"/>
  <c r="AB498" i="4"/>
  <c r="Z498" i="4"/>
  <c r="Y498" i="4"/>
  <c r="W498" i="4"/>
  <c r="X498" i="4" s="1"/>
  <c r="V498" i="4"/>
  <c r="T498" i="4"/>
  <c r="U498" i="4" s="1"/>
  <c r="S498" i="4"/>
  <c r="R498" i="4"/>
  <c r="Q498" i="4"/>
  <c r="O498" i="4"/>
  <c r="N498" i="4"/>
  <c r="M498" i="4"/>
  <c r="L498" i="4"/>
  <c r="K498" i="4"/>
  <c r="J498" i="4"/>
  <c r="I498" i="4"/>
  <c r="G498" i="4"/>
  <c r="F498" i="4"/>
  <c r="E498" i="4"/>
  <c r="BA497" i="4"/>
  <c r="AU497" i="4"/>
  <c r="AT497" i="4"/>
  <c r="AR497" i="4"/>
  <c r="AQ497" i="4"/>
  <c r="AP497" i="4"/>
  <c r="AL497" i="4"/>
  <c r="AK497" i="4"/>
  <c r="AJ497" i="4"/>
  <c r="AG497" i="4"/>
  <c r="AF497" i="4"/>
  <c r="AE497" i="4"/>
  <c r="AD497" i="4"/>
  <c r="AC497" i="4"/>
  <c r="AB497" i="4"/>
  <c r="Z497" i="4"/>
  <c r="Y497" i="4"/>
  <c r="W497" i="4"/>
  <c r="X497" i="4" s="1"/>
  <c r="V497" i="4"/>
  <c r="T497" i="4"/>
  <c r="U497" i="4" s="1"/>
  <c r="S497" i="4"/>
  <c r="R497" i="4"/>
  <c r="Q497" i="4"/>
  <c r="O497" i="4"/>
  <c r="N497" i="4"/>
  <c r="M497" i="4"/>
  <c r="L497" i="4"/>
  <c r="K497" i="4"/>
  <c r="J497" i="4"/>
  <c r="I497" i="4"/>
  <c r="G497" i="4"/>
  <c r="F497" i="4"/>
  <c r="E497" i="4"/>
  <c r="BA496" i="4"/>
  <c r="AU496" i="4"/>
  <c r="AT496" i="4"/>
  <c r="AR496" i="4"/>
  <c r="AQ496" i="4"/>
  <c r="AP496" i="4"/>
  <c r="AL496" i="4"/>
  <c r="AK496" i="4"/>
  <c r="AJ496" i="4"/>
  <c r="AG496" i="4"/>
  <c r="AF496" i="4"/>
  <c r="AE496" i="4"/>
  <c r="AD496" i="4"/>
  <c r="AC496" i="4"/>
  <c r="AB496" i="4"/>
  <c r="Z496" i="4"/>
  <c r="Y496" i="4"/>
  <c r="W496" i="4"/>
  <c r="X496" i="4" s="1"/>
  <c r="V496" i="4"/>
  <c r="T496" i="4"/>
  <c r="U496" i="4" s="1"/>
  <c r="S496" i="4"/>
  <c r="R496" i="4"/>
  <c r="Q496" i="4"/>
  <c r="O496" i="4"/>
  <c r="N496" i="4"/>
  <c r="M496" i="4"/>
  <c r="L496" i="4"/>
  <c r="K496" i="4"/>
  <c r="J496" i="4"/>
  <c r="I496" i="4"/>
  <c r="G496" i="4"/>
  <c r="F496" i="4"/>
  <c r="E496" i="4"/>
  <c r="BA495" i="4"/>
  <c r="AU495" i="4"/>
  <c r="AT495" i="4"/>
  <c r="AR495" i="4"/>
  <c r="AQ495" i="4"/>
  <c r="AP495" i="4"/>
  <c r="AL495" i="4"/>
  <c r="AK495" i="4"/>
  <c r="AJ495" i="4"/>
  <c r="AG495" i="4"/>
  <c r="AF495" i="4"/>
  <c r="AE495" i="4"/>
  <c r="AD495" i="4"/>
  <c r="AC495" i="4"/>
  <c r="AB495" i="4"/>
  <c r="Z495" i="4"/>
  <c r="Y495" i="4"/>
  <c r="W495" i="4"/>
  <c r="X495" i="4" s="1"/>
  <c r="V495" i="4"/>
  <c r="T495" i="4"/>
  <c r="U495" i="4" s="1"/>
  <c r="S495" i="4"/>
  <c r="R495" i="4"/>
  <c r="Q495" i="4"/>
  <c r="O495" i="4"/>
  <c r="N495" i="4"/>
  <c r="M495" i="4"/>
  <c r="L495" i="4"/>
  <c r="K495" i="4"/>
  <c r="J495" i="4"/>
  <c r="I495" i="4"/>
  <c r="G495" i="4"/>
  <c r="F495" i="4"/>
  <c r="E495" i="4"/>
  <c r="BA494" i="4"/>
  <c r="AU494" i="4"/>
  <c r="AT494" i="4"/>
  <c r="AR494" i="4"/>
  <c r="AQ494" i="4"/>
  <c r="AP494" i="4"/>
  <c r="AL494" i="4"/>
  <c r="AK494" i="4"/>
  <c r="AJ494" i="4"/>
  <c r="AG494" i="4"/>
  <c r="AF494" i="4"/>
  <c r="AE494" i="4"/>
  <c r="AD494" i="4"/>
  <c r="AC494" i="4"/>
  <c r="AB494" i="4"/>
  <c r="Z494" i="4"/>
  <c r="Y494" i="4"/>
  <c r="W494" i="4"/>
  <c r="X494" i="4" s="1"/>
  <c r="V494" i="4"/>
  <c r="T494" i="4"/>
  <c r="U494" i="4" s="1"/>
  <c r="S494" i="4"/>
  <c r="R494" i="4"/>
  <c r="Q494" i="4"/>
  <c r="O494" i="4"/>
  <c r="N494" i="4"/>
  <c r="M494" i="4"/>
  <c r="L494" i="4"/>
  <c r="K494" i="4"/>
  <c r="J494" i="4"/>
  <c r="I494" i="4"/>
  <c r="G494" i="4"/>
  <c r="F494" i="4"/>
  <c r="E494" i="4"/>
  <c r="BA493" i="4"/>
  <c r="AU493" i="4"/>
  <c r="AT493" i="4"/>
  <c r="AR493" i="4"/>
  <c r="AQ493" i="4"/>
  <c r="AP493" i="4"/>
  <c r="AL493" i="4"/>
  <c r="AK493" i="4"/>
  <c r="AJ493" i="4"/>
  <c r="AG493" i="4"/>
  <c r="AF493" i="4"/>
  <c r="AE493" i="4"/>
  <c r="AD493" i="4"/>
  <c r="AC493" i="4"/>
  <c r="AB493" i="4"/>
  <c r="Z493" i="4"/>
  <c r="Y493" i="4"/>
  <c r="W493" i="4"/>
  <c r="X493" i="4" s="1"/>
  <c r="V493" i="4"/>
  <c r="T493" i="4"/>
  <c r="U493" i="4" s="1"/>
  <c r="S493" i="4"/>
  <c r="R493" i="4"/>
  <c r="Q493" i="4"/>
  <c r="O493" i="4"/>
  <c r="N493" i="4"/>
  <c r="M493" i="4"/>
  <c r="L493" i="4"/>
  <c r="K493" i="4"/>
  <c r="J493" i="4"/>
  <c r="I493" i="4"/>
  <c r="G493" i="4"/>
  <c r="F493" i="4"/>
  <c r="E493" i="4"/>
  <c r="BA492" i="4"/>
  <c r="AU492" i="4"/>
  <c r="AT492" i="4"/>
  <c r="AR492" i="4"/>
  <c r="AQ492" i="4"/>
  <c r="AP492" i="4"/>
  <c r="AL492" i="4"/>
  <c r="AK492" i="4"/>
  <c r="AJ492" i="4"/>
  <c r="AG492" i="4"/>
  <c r="AF492" i="4"/>
  <c r="AE492" i="4"/>
  <c r="AD492" i="4"/>
  <c r="AC492" i="4"/>
  <c r="AB492" i="4"/>
  <c r="Z492" i="4"/>
  <c r="Y492" i="4"/>
  <c r="W492" i="4"/>
  <c r="X492" i="4" s="1"/>
  <c r="V492" i="4"/>
  <c r="T492" i="4"/>
  <c r="U492" i="4" s="1"/>
  <c r="S492" i="4"/>
  <c r="R492" i="4"/>
  <c r="Q492" i="4"/>
  <c r="O492" i="4"/>
  <c r="N492" i="4"/>
  <c r="M492" i="4"/>
  <c r="L492" i="4"/>
  <c r="K492" i="4"/>
  <c r="J492" i="4"/>
  <c r="I492" i="4"/>
  <c r="G492" i="4"/>
  <c r="F492" i="4"/>
  <c r="E492" i="4"/>
  <c r="BA491" i="4"/>
  <c r="AU491" i="4"/>
  <c r="AT491" i="4"/>
  <c r="AR491" i="4"/>
  <c r="AQ491" i="4"/>
  <c r="AP491" i="4"/>
  <c r="AL491" i="4"/>
  <c r="AK491" i="4"/>
  <c r="AJ491" i="4"/>
  <c r="AG491" i="4"/>
  <c r="AF491" i="4"/>
  <c r="AE491" i="4"/>
  <c r="AD491" i="4"/>
  <c r="AC491" i="4"/>
  <c r="AB491" i="4"/>
  <c r="Z491" i="4"/>
  <c r="Y491" i="4"/>
  <c r="W491" i="4"/>
  <c r="X491" i="4" s="1"/>
  <c r="V491" i="4"/>
  <c r="T491" i="4"/>
  <c r="U491" i="4" s="1"/>
  <c r="S491" i="4"/>
  <c r="R491" i="4"/>
  <c r="Q491" i="4"/>
  <c r="O491" i="4"/>
  <c r="N491" i="4"/>
  <c r="M491" i="4"/>
  <c r="L491" i="4"/>
  <c r="K491" i="4"/>
  <c r="J491" i="4"/>
  <c r="I491" i="4"/>
  <c r="G491" i="4"/>
  <c r="F491" i="4"/>
  <c r="E491" i="4"/>
  <c r="BA490" i="4"/>
  <c r="AU490" i="4"/>
  <c r="AT490" i="4"/>
  <c r="AR490" i="4"/>
  <c r="AQ490" i="4"/>
  <c r="AP490" i="4"/>
  <c r="AL490" i="4"/>
  <c r="AK490" i="4"/>
  <c r="AJ490" i="4"/>
  <c r="AG490" i="4"/>
  <c r="AF490" i="4"/>
  <c r="AE490" i="4"/>
  <c r="AD490" i="4"/>
  <c r="AC490" i="4"/>
  <c r="AB490" i="4"/>
  <c r="Z490" i="4"/>
  <c r="Y490" i="4"/>
  <c r="W490" i="4"/>
  <c r="X490" i="4" s="1"/>
  <c r="V490" i="4"/>
  <c r="T490" i="4"/>
  <c r="U490" i="4" s="1"/>
  <c r="S490" i="4"/>
  <c r="R490" i="4"/>
  <c r="Q490" i="4"/>
  <c r="O490" i="4"/>
  <c r="N490" i="4"/>
  <c r="M490" i="4"/>
  <c r="L490" i="4"/>
  <c r="K490" i="4"/>
  <c r="J490" i="4"/>
  <c r="I490" i="4"/>
  <c r="G490" i="4"/>
  <c r="F490" i="4"/>
  <c r="E490" i="4"/>
  <c r="BA489" i="4"/>
  <c r="AU489" i="4"/>
  <c r="AT489" i="4"/>
  <c r="AR489" i="4"/>
  <c r="AQ489" i="4"/>
  <c r="AP489" i="4"/>
  <c r="AL489" i="4"/>
  <c r="AK489" i="4"/>
  <c r="AJ489" i="4"/>
  <c r="AG489" i="4"/>
  <c r="AF489" i="4"/>
  <c r="AE489" i="4"/>
  <c r="AD489" i="4"/>
  <c r="AC489" i="4"/>
  <c r="AB489" i="4"/>
  <c r="Z489" i="4"/>
  <c r="Y489" i="4"/>
  <c r="W489" i="4"/>
  <c r="X489" i="4" s="1"/>
  <c r="V489" i="4"/>
  <c r="T489" i="4"/>
  <c r="U489" i="4" s="1"/>
  <c r="S489" i="4"/>
  <c r="R489" i="4"/>
  <c r="Q489" i="4"/>
  <c r="O489" i="4"/>
  <c r="N489" i="4"/>
  <c r="M489" i="4"/>
  <c r="L489" i="4"/>
  <c r="K489" i="4"/>
  <c r="J489" i="4"/>
  <c r="I489" i="4"/>
  <c r="G489" i="4"/>
  <c r="F489" i="4"/>
  <c r="E489" i="4"/>
  <c r="BA488" i="4"/>
  <c r="AU488" i="4"/>
  <c r="AT488" i="4"/>
  <c r="AR488" i="4"/>
  <c r="AQ488" i="4"/>
  <c r="AP488" i="4"/>
  <c r="AL488" i="4"/>
  <c r="AK488" i="4"/>
  <c r="AJ488" i="4"/>
  <c r="AG488" i="4"/>
  <c r="AF488" i="4"/>
  <c r="AE488" i="4"/>
  <c r="AD488" i="4"/>
  <c r="AC488" i="4"/>
  <c r="AB488" i="4"/>
  <c r="Z488" i="4"/>
  <c r="Y488" i="4"/>
  <c r="W488" i="4"/>
  <c r="X488" i="4" s="1"/>
  <c r="V488" i="4"/>
  <c r="T488" i="4"/>
  <c r="U488" i="4" s="1"/>
  <c r="S488" i="4"/>
  <c r="R488" i="4"/>
  <c r="Q488" i="4"/>
  <c r="O488" i="4"/>
  <c r="N488" i="4"/>
  <c r="M488" i="4"/>
  <c r="L488" i="4"/>
  <c r="K488" i="4"/>
  <c r="J488" i="4"/>
  <c r="I488" i="4"/>
  <c r="G488" i="4"/>
  <c r="F488" i="4"/>
  <c r="E488" i="4"/>
  <c r="BA487" i="4"/>
  <c r="AU487" i="4"/>
  <c r="AT487" i="4"/>
  <c r="AR487" i="4"/>
  <c r="AQ487" i="4"/>
  <c r="AP487" i="4"/>
  <c r="AL487" i="4"/>
  <c r="AK487" i="4"/>
  <c r="AJ487" i="4"/>
  <c r="AG487" i="4"/>
  <c r="AF487" i="4"/>
  <c r="AE487" i="4"/>
  <c r="AD487" i="4"/>
  <c r="AC487" i="4"/>
  <c r="AB487" i="4"/>
  <c r="Z487" i="4"/>
  <c r="Y487" i="4"/>
  <c r="W487" i="4"/>
  <c r="X487" i="4" s="1"/>
  <c r="V487" i="4"/>
  <c r="T487" i="4"/>
  <c r="U487" i="4" s="1"/>
  <c r="S487" i="4"/>
  <c r="R487" i="4"/>
  <c r="Q487" i="4"/>
  <c r="O487" i="4"/>
  <c r="N487" i="4"/>
  <c r="M487" i="4"/>
  <c r="L487" i="4"/>
  <c r="K487" i="4"/>
  <c r="J487" i="4"/>
  <c r="I487" i="4"/>
  <c r="G487" i="4"/>
  <c r="F487" i="4"/>
  <c r="E487" i="4"/>
  <c r="BA486" i="4"/>
  <c r="AU486" i="4"/>
  <c r="AT486" i="4"/>
  <c r="AR486" i="4"/>
  <c r="AQ486" i="4"/>
  <c r="AP486" i="4"/>
  <c r="AL486" i="4"/>
  <c r="AK486" i="4"/>
  <c r="AJ486" i="4"/>
  <c r="AG486" i="4"/>
  <c r="AF486" i="4"/>
  <c r="AE486" i="4"/>
  <c r="AD486" i="4"/>
  <c r="AC486" i="4"/>
  <c r="AB486" i="4"/>
  <c r="Z486" i="4"/>
  <c r="Y486" i="4"/>
  <c r="W486" i="4"/>
  <c r="X486" i="4" s="1"/>
  <c r="V486" i="4"/>
  <c r="T486" i="4"/>
  <c r="U486" i="4" s="1"/>
  <c r="S486" i="4"/>
  <c r="R486" i="4"/>
  <c r="Q486" i="4"/>
  <c r="O486" i="4"/>
  <c r="N486" i="4"/>
  <c r="M486" i="4"/>
  <c r="L486" i="4"/>
  <c r="K486" i="4"/>
  <c r="J486" i="4"/>
  <c r="I486" i="4"/>
  <c r="G486" i="4"/>
  <c r="F486" i="4"/>
  <c r="E486" i="4"/>
  <c r="BA485" i="4"/>
  <c r="AU485" i="4"/>
  <c r="AT485" i="4"/>
  <c r="AR485" i="4"/>
  <c r="AQ485" i="4"/>
  <c r="AP485" i="4"/>
  <c r="AL485" i="4"/>
  <c r="AK485" i="4"/>
  <c r="AJ485" i="4"/>
  <c r="AG485" i="4"/>
  <c r="AF485" i="4"/>
  <c r="AE485" i="4"/>
  <c r="AD485" i="4"/>
  <c r="AC485" i="4"/>
  <c r="AB485" i="4"/>
  <c r="Z485" i="4"/>
  <c r="Y485" i="4"/>
  <c r="W485" i="4"/>
  <c r="X485" i="4" s="1"/>
  <c r="V485" i="4"/>
  <c r="T485" i="4"/>
  <c r="U485" i="4" s="1"/>
  <c r="S485" i="4"/>
  <c r="R485" i="4"/>
  <c r="Q485" i="4"/>
  <c r="O485" i="4"/>
  <c r="N485" i="4"/>
  <c r="M485" i="4"/>
  <c r="L485" i="4"/>
  <c r="K485" i="4"/>
  <c r="J485" i="4"/>
  <c r="I485" i="4"/>
  <c r="G485" i="4"/>
  <c r="F485" i="4"/>
  <c r="E485" i="4"/>
  <c r="BA484" i="4"/>
  <c r="AU484" i="4"/>
  <c r="AT484" i="4"/>
  <c r="AR484" i="4"/>
  <c r="AQ484" i="4"/>
  <c r="AP484" i="4"/>
  <c r="AL484" i="4"/>
  <c r="AK484" i="4"/>
  <c r="AJ484" i="4"/>
  <c r="AG484" i="4"/>
  <c r="AF484" i="4"/>
  <c r="AE484" i="4"/>
  <c r="AD484" i="4"/>
  <c r="AC484" i="4"/>
  <c r="AB484" i="4"/>
  <c r="Z484" i="4"/>
  <c r="Y484" i="4"/>
  <c r="W484" i="4"/>
  <c r="X484" i="4" s="1"/>
  <c r="V484" i="4"/>
  <c r="T484" i="4"/>
  <c r="U484" i="4" s="1"/>
  <c r="S484" i="4"/>
  <c r="R484" i="4"/>
  <c r="Q484" i="4"/>
  <c r="O484" i="4"/>
  <c r="N484" i="4"/>
  <c r="M484" i="4"/>
  <c r="L484" i="4"/>
  <c r="K484" i="4"/>
  <c r="J484" i="4"/>
  <c r="I484" i="4"/>
  <c r="G484" i="4"/>
  <c r="F484" i="4"/>
  <c r="E484" i="4"/>
  <c r="BA483" i="4"/>
  <c r="AU483" i="4"/>
  <c r="AT483" i="4"/>
  <c r="AR483" i="4"/>
  <c r="AQ483" i="4"/>
  <c r="AP483" i="4"/>
  <c r="AL483" i="4"/>
  <c r="AK483" i="4"/>
  <c r="AJ483" i="4"/>
  <c r="AG483" i="4"/>
  <c r="AF483" i="4"/>
  <c r="AE483" i="4"/>
  <c r="AD483" i="4"/>
  <c r="AC483" i="4"/>
  <c r="AB483" i="4"/>
  <c r="Z483" i="4"/>
  <c r="Y483" i="4"/>
  <c r="W483" i="4"/>
  <c r="X483" i="4" s="1"/>
  <c r="V483" i="4"/>
  <c r="T483" i="4"/>
  <c r="U483" i="4" s="1"/>
  <c r="S483" i="4"/>
  <c r="R483" i="4"/>
  <c r="Q483" i="4"/>
  <c r="O483" i="4"/>
  <c r="N483" i="4"/>
  <c r="M483" i="4"/>
  <c r="L483" i="4"/>
  <c r="K483" i="4"/>
  <c r="J483" i="4"/>
  <c r="I483" i="4"/>
  <c r="G483" i="4"/>
  <c r="F483" i="4"/>
  <c r="E483" i="4"/>
  <c r="BA482" i="4"/>
  <c r="AU482" i="4"/>
  <c r="AT482" i="4"/>
  <c r="AR482" i="4"/>
  <c r="AQ482" i="4"/>
  <c r="AP482" i="4"/>
  <c r="AL482" i="4"/>
  <c r="AK482" i="4"/>
  <c r="AJ482" i="4"/>
  <c r="AG482" i="4"/>
  <c r="AF482" i="4"/>
  <c r="AE482" i="4"/>
  <c r="AD482" i="4"/>
  <c r="AC482" i="4"/>
  <c r="AB482" i="4"/>
  <c r="Z482" i="4"/>
  <c r="Y482" i="4"/>
  <c r="W482" i="4"/>
  <c r="X482" i="4" s="1"/>
  <c r="V482" i="4"/>
  <c r="T482" i="4"/>
  <c r="U482" i="4" s="1"/>
  <c r="S482" i="4"/>
  <c r="R482" i="4"/>
  <c r="Q482" i="4"/>
  <c r="O482" i="4"/>
  <c r="N482" i="4"/>
  <c r="M482" i="4"/>
  <c r="L482" i="4"/>
  <c r="K482" i="4"/>
  <c r="J482" i="4"/>
  <c r="I482" i="4"/>
  <c r="G482" i="4"/>
  <c r="F482" i="4"/>
  <c r="E482" i="4"/>
  <c r="BA481" i="4"/>
  <c r="AU481" i="4"/>
  <c r="AT481" i="4"/>
  <c r="AR481" i="4"/>
  <c r="AQ481" i="4"/>
  <c r="AP481" i="4"/>
  <c r="AL481" i="4"/>
  <c r="AK481" i="4"/>
  <c r="AJ481" i="4"/>
  <c r="AG481" i="4"/>
  <c r="AF481" i="4"/>
  <c r="AE481" i="4"/>
  <c r="AD481" i="4"/>
  <c r="AC481" i="4"/>
  <c r="AB481" i="4"/>
  <c r="Z481" i="4"/>
  <c r="Y481" i="4"/>
  <c r="W481" i="4"/>
  <c r="X481" i="4" s="1"/>
  <c r="V481" i="4"/>
  <c r="T481" i="4"/>
  <c r="U481" i="4" s="1"/>
  <c r="S481" i="4"/>
  <c r="R481" i="4"/>
  <c r="Q481" i="4"/>
  <c r="O481" i="4"/>
  <c r="N481" i="4"/>
  <c r="M481" i="4"/>
  <c r="L481" i="4"/>
  <c r="K481" i="4"/>
  <c r="J481" i="4"/>
  <c r="I481" i="4"/>
  <c r="G481" i="4"/>
  <c r="F481" i="4"/>
  <c r="E481" i="4"/>
  <c r="BA480" i="4"/>
  <c r="AU480" i="4"/>
  <c r="AT480" i="4"/>
  <c r="AR480" i="4"/>
  <c r="AQ480" i="4"/>
  <c r="AP480" i="4"/>
  <c r="AL480" i="4"/>
  <c r="AK480" i="4"/>
  <c r="AJ480" i="4"/>
  <c r="AG480" i="4"/>
  <c r="AF480" i="4"/>
  <c r="AE480" i="4"/>
  <c r="AD480" i="4"/>
  <c r="AC480" i="4"/>
  <c r="AB480" i="4"/>
  <c r="Z480" i="4"/>
  <c r="Y480" i="4"/>
  <c r="W480" i="4"/>
  <c r="X480" i="4" s="1"/>
  <c r="V480" i="4"/>
  <c r="T480" i="4"/>
  <c r="U480" i="4" s="1"/>
  <c r="S480" i="4"/>
  <c r="R480" i="4"/>
  <c r="Q480" i="4"/>
  <c r="O480" i="4"/>
  <c r="N480" i="4"/>
  <c r="M480" i="4"/>
  <c r="L480" i="4"/>
  <c r="K480" i="4"/>
  <c r="J480" i="4"/>
  <c r="I480" i="4"/>
  <c r="G480" i="4"/>
  <c r="F480" i="4"/>
  <c r="E480" i="4"/>
  <c r="BA479" i="4"/>
  <c r="AU479" i="4"/>
  <c r="AT479" i="4"/>
  <c r="AR479" i="4"/>
  <c r="AQ479" i="4"/>
  <c r="AP479" i="4"/>
  <c r="AL479" i="4"/>
  <c r="AK479" i="4"/>
  <c r="AJ479" i="4"/>
  <c r="AG479" i="4"/>
  <c r="AF479" i="4"/>
  <c r="AE479" i="4"/>
  <c r="AD479" i="4"/>
  <c r="AC479" i="4"/>
  <c r="AB479" i="4"/>
  <c r="Z479" i="4"/>
  <c r="Y479" i="4"/>
  <c r="W479" i="4"/>
  <c r="X479" i="4" s="1"/>
  <c r="V479" i="4"/>
  <c r="T479" i="4"/>
  <c r="U479" i="4" s="1"/>
  <c r="S479" i="4"/>
  <c r="R479" i="4"/>
  <c r="Q479" i="4"/>
  <c r="O479" i="4"/>
  <c r="N479" i="4"/>
  <c r="M479" i="4"/>
  <c r="L479" i="4"/>
  <c r="K479" i="4"/>
  <c r="J479" i="4"/>
  <c r="I479" i="4"/>
  <c r="G479" i="4"/>
  <c r="F479" i="4"/>
  <c r="E479" i="4"/>
  <c r="BA478" i="4"/>
  <c r="AU478" i="4"/>
  <c r="AT478" i="4"/>
  <c r="AR478" i="4"/>
  <c r="AQ478" i="4"/>
  <c r="AP478" i="4"/>
  <c r="AL478" i="4"/>
  <c r="AK478" i="4"/>
  <c r="AJ478" i="4"/>
  <c r="AG478" i="4"/>
  <c r="AF478" i="4"/>
  <c r="AE478" i="4"/>
  <c r="AD478" i="4"/>
  <c r="AC478" i="4"/>
  <c r="AB478" i="4"/>
  <c r="Z478" i="4"/>
  <c r="Y478" i="4"/>
  <c r="W478" i="4"/>
  <c r="X478" i="4" s="1"/>
  <c r="V478" i="4"/>
  <c r="T478" i="4"/>
  <c r="U478" i="4" s="1"/>
  <c r="S478" i="4"/>
  <c r="R478" i="4"/>
  <c r="Q478" i="4"/>
  <c r="O478" i="4"/>
  <c r="N478" i="4"/>
  <c r="M478" i="4"/>
  <c r="L478" i="4"/>
  <c r="K478" i="4"/>
  <c r="J478" i="4"/>
  <c r="I478" i="4"/>
  <c r="G478" i="4"/>
  <c r="F478" i="4"/>
  <c r="E478" i="4"/>
  <c r="BA477" i="4"/>
  <c r="AU477" i="4"/>
  <c r="AT477" i="4"/>
  <c r="AR477" i="4"/>
  <c r="AQ477" i="4"/>
  <c r="AP477" i="4"/>
  <c r="AL477" i="4"/>
  <c r="AK477" i="4"/>
  <c r="AJ477" i="4"/>
  <c r="AG477" i="4"/>
  <c r="AF477" i="4"/>
  <c r="AE477" i="4"/>
  <c r="AD477" i="4"/>
  <c r="AC477" i="4"/>
  <c r="AB477" i="4"/>
  <c r="Z477" i="4"/>
  <c r="Y477" i="4"/>
  <c r="W477" i="4"/>
  <c r="X477" i="4" s="1"/>
  <c r="V477" i="4"/>
  <c r="T477" i="4"/>
  <c r="U477" i="4" s="1"/>
  <c r="S477" i="4"/>
  <c r="R477" i="4"/>
  <c r="Q477" i="4"/>
  <c r="O477" i="4"/>
  <c r="N477" i="4"/>
  <c r="M477" i="4"/>
  <c r="L477" i="4"/>
  <c r="K477" i="4"/>
  <c r="J477" i="4"/>
  <c r="I477" i="4"/>
  <c r="G477" i="4"/>
  <c r="F477" i="4"/>
  <c r="E477" i="4"/>
  <c r="BA476" i="4"/>
  <c r="AU476" i="4"/>
  <c r="AT476" i="4"/>
  <c r="AR476" i="4"/>
  <c r="AQ476" i="4"/>
  <c r="AP476" i="4"/>
  <c r="AL476" i="4"/>
  <c r="AK476" i="4"/>
  <c r="AJ476" i="4"/>
  <c r="AG476" i="4"/>
  <c r="AF476" i="4"/>
  <c r="AE476" i="4"/>
  <c r="AD476" i="4"/>
  <c r="AC476" i="4"/>
  <c r="AB476" i="4"/>
  <c r="Z476" i="4"/>
  <c r="Y476" i="4"/>
  <c r="W476" i="4"/>
  <c r="X476" i="4" s="1"/>
  <c r="V476" i="4"/>
  <c r="T476" i="4"/>
  <c r="U476" i="4" s="1"/>
  <c r="S476" i="4"/>
  <c r="R476" i="4"/>
  <c r="Q476" i="4"/>
  <c r="O476" i="4"/>
  <c r="N476" i="4"/>
  <c r="M476" i="4"/>
  <c r="L476" i="4"/>
  <c r="K476" i="4"/>
  <c r="J476" i="4"/>
  <c r="I476" i="4"/>
  <c r="G476" i="4"/>
  <c r="F476" i="4"/>
  <c r="E476" i="4"/>
  <c r="BA475" i="4"/>
  <c r="AU475" i="4"/>
  <c r="AT475" i="4"/>
  <c r="AR475" i="4"/>
  <c r="AQ475" i="4"/>
  <c r="AP475" i="4"/>
  <c r="AL475" i="4"/>
  <c r="AK475" i="4"/>
  <c r="AJ475" i="4"/>
  <c r="AG475" i="4"/>
  <c r="AF475" i="4"/>
  <c r="AE475" i="4"/>
  <c r="AD475" i="4"/>
  <c r="AC475" i="4"/>
  <c r="AB475" i="4"/>
  <c r="Z475" i="4"/>
  <c r="Y475" i="4"/>
  <c r="W475" i="4"/>
  <c r="X475" i="4" s="1"/>
  <c r="V475" i="4"/>
  <c r="T475" i="4"/>
  <c r="U475" i="4" s="1"/>
  <c r="S475" i="4"/>
  <c r="R475" i="4"/>
  <c r="Q475" i="4"/>
  <c r="O475" i="4"/>
  <c r="N475" i="4"/>
  <c r="M475" i="4"/>
  <c r="L475" i="4"/>
  <c r="K475" i="4"/>
  <c r="J475" i="4"/>
  <c r="I475" i="4"/>
  <c r="G475" i="4"/>
  <c r="F475" i="4"/>
  <c r="E475" i="4"/>
  <c r="BA474" i="4"/>
  <c r="AU474" i="4"/>
  <c r="AT474" i="4"/>
  <c r="AR474" i="4"/>
  <c r="AQ474" i="4"/>
  <c r="AP474" i="4"/>
  <c r="AL474" i="4"/>
  <c r="AK474" i="4"/>
  <c r="AJ474" i="4"/>
  <c r="AG474" i="4"/>
  <c r="AF474" i="4"/>
  <c r="AE474" i="4"/>
  <c r="AD474" i="4"/>
  <c r="AC474" i="4"/>
  <c r="AB474" i="4"/>
  <c r="Z474" i="4"/>
  <c r="Y474" i="4"/>
  <c r="W474" i="4"/>
  <c r="X474" i="4" s="1"/>
  <c r="V474" i="4"/>
  <c r="T474" i="4"/>
  <c r="U474" i="4" s="1"/>
  <c r="S474" i="4"/>
  <c r="R474" i="4"/>
  <c r="Q474" i="4"/>
  <c r="O474" i="4"/>
  <c r="N474" i="4"/>
  <c r="M474" i="4"/>
  <c r="L474" i="4"/>
  <c r="K474" i="4"/>
  <c r="J474" i="4"/>
  <c r="I474" i="4"/>
  <c r="G474" i="4"/>
  <c r="F474" i="4"/>
  <c r="E474" i="4"/>
  <c r="BA473" i="4"/>
  <c r="AU473" i="4"/>
  <c r="AT473" i="4"/>
  <c r="AR473" i="4"/>
  <c r="AQ473" i="4"/>
  <c r="AP473" i="4"/>
  <c r="AL473" i="4"/>
  <c r="AK473" i="4"/>
  <c r="AJ473" i="4"/>
  <c r="AG473" i="4"/>
  <c r="AF473" i="4"/>
  <c r="AE473" i="4"/>
  <c r="AD473" i="4"/>
  <c r="AC473" i="4"/>
  <c r="AB473" i="4"/>
  <c r="Z473" i="4"/>
  <c r="Y473" i="4"/>
  <c r="W473" i="4"/>
  <c r="X473" i="4" s="1"/>
  <c r="V473" i="4"/>
  <c r="T473" i="4"/>
  <c r="U473" i="4" s="1"/>
  <c r="S473" i="4"/>
  <c r="R473" i="4"/>
  <c r="Q473" i="4"/>
  <c r="O473" i="4"/>
  <c r="N473" i="4"/>
  <c r="M473" i="4"/>
  <c r="L473" i="4"/>
  <c r="K473" i="4"/>
  <c r="J473" i="4"/>
  <c r="I473" i="4"/>
  <c r="G473" i="4"/>
  <c r="F473" i="4"/>
  <c r="E473" i="4"/>
  <c r="BA472" i="4"/>
  <c r="AU472" i="4"/>
  <c r="AT472" i="4"/>
  <c r="AR472" i="4"/>
  <c r="AQ472" i="4"/>
  <c r="AP472" i="4"/>
  <c r="AL472" i="4"/>
  <c r="AK472" i="4"/>
  <c r="AJ472" i="4"/>
  <c r="AG472" i="4"/>
  <c r="AF472" i="4"/>
  <c r="AE472" i="4"/>
  <c r="AD472" i="4"/>
  <c r="AC472" i="4"/>
  <c r="AB472" i="4"/>
  <c r="Z472" i="4"/>
  <c r="Y472" i="4"/>
  <c r="W472" i="4"/>
  <c r="X472" i="4" s="1"/>
  <c r="V472" i="4"/>
  <c r="T472" i="4"/>
  <c r="U472" i="4" s="1"/>
  <c r="S472" i="4"/>
  <c r="R472" i="4"/>
  <c r="Q472" i="4"/>
  <c r="O472" i="4"/>
  <c r="N472" i="4"/>
  <c r="M472" i="4"/>
  <c r="L472" i="4"/>
  <c r="K472" i="4"/>
  <c r="J472" i="4"/>
  <c r="I472" i="4"/>
  <c r="G472" i="4"/>
  <c r="F472" i="4"/>
  <c r="E472" i="4"/>
  <c r="BA471" i="4"/>
  <c r="AU471" i="4"/>
  <c r="AT471" i="4"/>
  <c r="AR471" i="4"/>
  <c r="AQ471" i="4"/>
  <c r="AP471" i="4"/>
  <c r="AL471" i="4"/>
  <c r="AK471" i="4"/>
  <c r="AJ471" i="4"/>
  <c r="AG471" i="4"/>
  <c r="AF471" i="4"/>
  <c r="AE471" i="4"/>
  <c r="AD471" i="4"/>
  <c r="AC471" i="4"/>
  <c r="AB471" i="4"/>
  <c r="Z471" i="4"/>
  <c r="Y471" i="4"/>
  <c r="W471" i="4"/>
  <c r="X471" i="4" s="1"/>
  <c r="V471" i="4"/>
  <c r="T471" i="4"/>
  <c r="U471" i="4" s="1"/>
  <c r="S471" i="4"/>
  <c r="R471" i="4"/>
  <c r="Q471" i="4"/>
  <c r="O471" i="4"/>
  <c r="N471" i="4"/>
  <c r="M471" i="4"/>
  <c r="L471" i="4"/>
  <c r="K471" i="4"/>
  <c r="J471" i="4"/>
  <c r="I471" i="4"/>
  <c r="G471" i="4"/>
  <c r="F471" i="4"/>
  <c r="E471" i="4"/>
  <c r="BA470" i="4"/>
  <c r="AU470" i="4"/>
  <c r="AT470" i="4"/>
  <c r="AR470" i="4"/>
  <c r="AQ470" i="4"/>
  <c r="AP470" i="4"/>
  <c r="AL470" i="4"/>
  <c r="AK470" i="4"/>
  <c r="AJ470" i="4"/>
  <c r="AG470" i="4"/>
  <c r="AF470" i="4"/>
  <c r="AE470" i="4"/>
  <c r="AD470" i="4"/>
  <c r="AC470" i="4"/>
  <c r="AB470" i="4"/>
  <c r="Z470" i="4"/>
  <c r="Y470" i="4"/>
  <c r="W470" i="4"/>
  <c r="X470" i="4" s="1"/>
  <c r="V470" i="4"/>
  <c r="T470" i="4"/>
  <c r="U470" i="4" s="1"/>
  <c r="S470" i="4"/>
  <c r="R470" i="4"/>
  <c r="Q470" i="4"/>
  <c r="O470" i="4"/>
  <c r="N470" i="4"/>
  <c r="M470" i="4"/>
  <c r="L470" i="4"/>
  <c r="K470" i="4"/>
  <c r="J470" i="4"/>
  <c r="I470" i="4"/>
  <c r="G470" i="4"/>
  <c r="F470" i="4"/>
  <c r="E470" i="4"/>
  <c r="BA469" i="4"/>
  <c r="AU469" i="4"/>
  <c r="AT469" i="4"/>
  <c r="AR469" i="4"/>
  <c r="AQ469" i="4"/>
  <c r="AP469" i="4"/>
  <c r="AL469" i="4"/>
  <c r="AK469" i="4"/>
  <c r="AJ469" i="4"/>
  <c r="AG469" i="4"/>
  <c r="AF469" i="4"/>
  <c r="AE469" i="4"/>
  <c r="AD469" i="4"/>
  <c r="AC469" i="4"/>
  <c r="AB469" i="4"/>
  <c r="Z469" i="4"/>
  <c r="Y469" i="4"/>
  <c r="W469" i="4"/>
  <c r="X469" i="4" s="1"/>
  <c r="V469" i="4"/>
  <c r="T469" i="4"/>
  <c r="U469" i="4" s="1"/>
  <c r="S469" i="4"/>
  <c r="R469" i="4"/>
  <c r="Q469" i="4"/>
  <c r="O469" i="4"/>
  <c r="N469" i="4"/>
  <c r="M469" i="4"/>
  <c r="L469" i="4"/>
  <c r="K469" i="4"/>
  <c r="J469" i="4"/>
  <c r="I469" i="4"/>
  <c r="G469" i="4"/>
  <c r="F469" i="4"/>
  <c r="E469" i="4"/>
  <c r="BA468" i="4"/>
  <c r="AU468" i="4"/>
  <c r="AT468" i="4"/>
  <c r="AR468" i="4"/>
  <c r="AQ468" i="4"/>
  <c r="AP468" i="4"/>
  <c r="AL468" i="4"/>
  <c r="AK468" i="4"/>
  <c r="AJ468" i="4"/>
  <c r="AG468" i="4"/>
  <c r="AF468" i="4"/>
  <c r="AE468" i="4"/>
  <c r="AD468" i="4"/>
  <c r="AC468" i="4"/>
  <c r="AB468" i="4"/>
  <c r="Z468" i="4"/>
  <c r="Y468" i="4"/>
  <c r="W468" i="4"/>
  <c r="X468" i="4" s="1"/>
  <c r="V468" i="4"/>
  <c r="T468" i="4"/>
  <c r="U468" i="4" s="1"/>
  <c r="S468" i="4"/>
  <c r="R468" i="4"/>
  <c r="Q468" i="4"/>
  <c r="O468" i="4"/>
  <c r="N468" i="4"/>
  <c r="M468" i="4"/>
  <c r="L468" i="4"/>
  <c r="K468" i="4"/>
  <c r="J468" i="4"/>
  <c r="I468" i="4"/>
  <c r="G468" i="4"/>
  <c r="F468" i="4"/>
  <c r="E468" i="4"/>
  <c r="BA467" i="4"/>
  <c r="AU467" i="4"/>
  <c r="AT467" i="4"/>
  <c r="AR467" i="4"/>
  <c r="AQ467" i="4"/>
  <c r="AP467" i="4"/>
  <c r="AL467" i="4"/>
  <c r="AK467" i="4"/>
  <c r="AJ467" i="4"/>
  <c r="AG467" i="4"/>
  <c r="AF467" i="4"/>
  <c r="AE467" i="4"/>
  <c r="AD467" i="4"/>
  <c r="AC467" i="4"/>
  <c r="AB467" i="4"/>
  <c r="Z467" i="4"/>
  <c r="Y467" i="4"/>
  <c r="W467" i="4"/>
  <c r="X467" i="4" s="1"/>
  <c r="V467" i="4"/>
  <c r="T467" i="4"/>
  <c r="U467" i="4" s="1"/>
  <c r="S467" i="4"/>
  <c r="R467" i="4"/>
  <c r="Q467" i="4"/>
  <c r="O467" i="4"/>
  <c r="N467" i="4"/>
  <c r="M467" i="4"/>
  <c r="L467" i="4"/>
  <c r="K467" i="4"/>
  <c r="J467" i="4"/>
  <c r="I467" i="4"/>
  <c r="G467" i="4"/>
  <c r="F467" i="4"/>
  <c r="E467" i="4"/>
  <c r="BA466" i="4"/>
  <c r="AU466" i="4"/>
  <c r="AT466" i="4"/>
  <c r="AR466" i="4"/>
  <c r="AQ466" i="4"/>
  <c r="AP466" i="4"/>
  <c r="AL466" i="4"/>
  <c r="AK466" i="4"/>
  <c r="AJ466" i="4"/>
  <c r="AG466" i="4"/>
  <c r="AF466" i="4"/>
  <c r="AE466" i="4"/>
  <c r="AD466" i="4"/>
  <c r="AC466" i="4"/>
  <c r="AB466" i="4"/>
  <c r="Z466" i="4"/>
  <c r="Y466" i="4"/>
  <c r="W466" i="4"/>
  <c r="X466" i="4" s="1"/>
  <c r="V466" i="4"/>
  <c r="T466" i="4"/>
  <c r="U466" i="4" s="1"/>
  <c r="S466" i="4"/>
  <c r="R466" i="4"/>
  <c r="Q466" i="4"/>
  <c r="O466" i="4"/>
  <c r="N466" i="4"/>
  <c r="M466" i="4"/>
  <c r="L466" i="4"/>
  <c r="K466" i="4"/>
  <c r="J466" i="4"/>
  <c r="I466" i="4"/>
  <c r="G466" i="4"/>
  <c r="F466" i="4"/>
  <c r="E466" i="4"/>
  <c r="BA465" i="4"/>
  <c r="AU465" i="4"/>
  <c r="AT465" i="4"/>
  <c r="AR465" i="4"/>
  <c r="AQ465" i="4"/>
  <c r="AP465" i="4"/>
  <c r="AL465" i="4"/>
  <c r="AK465" i="4"/>
  <c r="AJ465" i="4"/>
  <c r="AG465" i="4"/>
  <c r="AF465" i="4"/>
  <c r="AE465" i="4"/>
  <c r="AD465" i="4"/>
  <c r="AC465" i="4"/>
  <c r="AB465" i="4"/>
  <c r="Z465" i="4"/>
  <c r="Y465" i="4"/>
  <c r="W465" i="4"/>
  <c r="X465" i="4" s="1"/>
  <c r="V465" i="4"/>
  <c r="T465" i="4"/>
  <c r="U465" i="4" s="1"/>
  <c r="S465" i="4"/>
  <c r="R465" i="4"/>
  <c r="Q465" i="4"/>
  <c r="O465" i="4"/>
  <c r="N465" i="4"/>
  <c r="M465" i="4"/>
  <c r="L465" i="4"/>
  <c r="K465" i="4"/>
  <c r="J465" i="4"/>
  <c r="I465" i="4"/>
  <c r="G465" i="4"/>
  <c r="F465" i="4"/>
  <c r="E465" i="4"/>
  <c r="BA464" i="4"/>
  <c r="AU464" i="4"/>
  <c r="AT464" i="4"/>
  <c r="AR464" i="4"/>
  <c r="AQ464" i="4"/>
  <c r="AP464" i="4"/>
  <c r="AL464" i="4"/>
  <c r="AK464" i="4"/>
  <c r="AJ464" i="4"/>
  <c r="AG464" i="4"/>
  <c r="AF464" i="4"/>
  <c r="AE464" i="4"/>
  <c r="AD464" i="4"/>
  <c r="AC464" i="4"/>
  <c r="AB464" i="4"/>
  <c r="Z464" i="4"/>
  <c r="Y464" i="4"/>
  <c r="W464" i="4"/>
  <c r="X464" i="4" s="1"/>
  <c r="V464" i="4"/>
  <c r="T464" i="4"/>
  <c r="U464" i="4" s="1"/>
  <c r="S464" i="4"/>
  <c r="R464" i="4"/>
  <c r="Q464" i="4"/>
  <c r="O464" i="4"/>
  <c r="N464" i="4"/>
  <c r="M464" i="4"/>
  <c r="L464" i="4"/>
  <c r="K464" i="4"/>
  <c r="J464" i="4"/>
  <c r="I464" i="4"/>
  <c r="G464" i="4"/>
  <c r="F464" i="4"/>
  <c r="E464" i="4"/>
  <c r="BA463" i="4"/>
  <c r="AU463" i="4"/>
  <c r="AT463" i="4"/>
  <c r="AR463" i="4"/>
  <c r="AQ463" i="4"/>
  <c r="AP463" i="4"/>
  <c r="AL463" i="4"/>
  <c r="AK463" i="4"/>
  <c r="AJ463" i="4"/>
  <c r="AG463" i="4"/>
  <c r="AF463" i="4"/>
  <c r="AE463" i="4"/>
  <c r="AD463" i="4"/>
  <c r="AC463" i="4"/>
  <c r="AB463" i="4"/>
  <c r="Z463" i="4"/>
  <c r="Y463" i="4"/>
  <c r="W463" i="4"/>
  <c r="X463" i="4" s="1"/>
  <c r="V463" i="4"/>
  <c r="T463" i="4"/>
  <c r="U463" i="4" s="1"/>
  <c r="S463" i="4"/>
  <c r="R463" i="4"/>
  <c r="Q463" i="4"/>
  <c r="O463" i="4"/>
  <c r="N463" i="4"/>
  <c r="M463" i="4"/>
  <c r="L463" i="4"/>
  <c r="K463" i="4"/>
  <c r="J463" i="4"/>
  <c r="I463" i="4"/>
  <c r="G463" i="4"/>
  <c r="F463" i="4"/>
  <c r="E463" i="4"/>
  <c r="BA462" i="4"/>
  <c r="AU462" i="4"/>
  <c r="AT462" i="4"/>
  <c r="AR462" i="4"/>
  <c r="AQ462" i="4"/>
  <c r="AP462" i="4"/>
  <c r="AL462" i="4"/>
  <c r="AK462" i="4"/>
  <c r="AJ462" i="4"/>
  <c r="AG462" i="4"/>
  <c r="AF462" i="4"/>
  <c r="AE462" i="4"/>
  <c r="AD462" i="4"/>
  <c r="AC462" i="4"/>
  <c r="AB462" i="4"/>
  <c r="Z462" i="4"/>
  <c r="Y462" i="4"/>
  <c r="W462" i="4"/>
  <c r="X462" i="4" s="1"/>
  <c r="V462" i="4"/>
  <c r="T462" i="4"/>
  <c r="U462" i="4" s="1"/>
  <c r="S462" i="4"/>
  <c r="R462" i="4"/>
  <c r="Q462" i="4"/>
  <c r="O462" i="4"/>
  <c r="N462" i="4"/>
  <c r="M462" i="4"/>
  <c r="L462" i="4"/>
  <c r="K462" i="4"/>
  <c r="J462" i="4"/>
  <c r="I462" i="4"/>
  <c r="G462" i="4"/>
  <c r="F462" i="4"/>
  <c r="E462" i="4"/>
  <c r="BA461" i="4"/>
  <c r="AU461" i="4"/>
  <c r="AT461" i="4"/>
  <c r="AR461" i="4"/>
  <c r="AQ461" i="4"/>
  <c r="AP461" i="4"/>
  <c r="AL461" i="4"/>
  <c r="AK461" i="4"/>
  <c r="AJ461" i="4"/>
  <c r="AG461" i="4"/>
  <c r="AF461" i="4"/>
  <c r="AE461" i="4"/>
  <c r="AD461" i="4"/>
  <c r="AC461" i="4"/>
  <c r="AB461" i="4"/>
  <c r="Z461" i="4"/>
  <c r="Y461" i="4"/>
  <c r="W461" i="4"/>
  <c r="X461" i="4" s="1"/>
  <c r="V461" i="4"/>
  <c r="T461" i="4"/>
  <c r="U461" i="4" s="1"/>
  <c r="S461" i="4"/>
  <c r="R461" i="4"/>
  <c r="Q461" i="4"/>
  <c r="O461" i="4"/>
  <c r="N461" i="4"/>
  <c r="M461" i="4"/>
  <c r="L461" i="4"/>
  <c r="K461" i="4"/>
  <c r="J461" i="4"/>
  <c r="I461" i="4"/>
  <c r="G461" i="4"/>
  <c r="F461" i="4"/>
  <c r="E461" i="4"/>
  <c r="BA460" i="4"/>
  <c r="AU460" i="4"/>
  <c r="AT460" i="4"/>
  <c r="AR460" i="4"/>
  <c r="AQ460" i="4"/>
  <c r="AP460" i="4"/>
  <c r="AL460" i="4"/>
  <c r="AK460" i="4"/>
  <c r="AJ460" i="4"/>
  <c r="AG460" i="4"/>
  <c r="AF460" i="4"/>
  <c r="AE460" i="4"/>
  <c r="AD460" i="4"/>
  <c r="AC460" i="4"/>
  <c r="AB460" i="4"/>
  <c r="Z460" i="4"/>
  <c r="Y460" i="4"/>
  <c r="W460" i="4"/>
  <c r="X460" i="4" s="1"/>
  <c r="V460" i="4"/>
  <c r="T460" i="4"/>
  <c r="U460" i="4" s="1"/>
  <c r="S460" i="4"/>
  <c r="R460" i="4"/>
  <c r="Q460" i="4"/>
  <c r="O460" i="4"/>
  <c r="N460" i="4"/>
  <c r="M460" i="4"/>
  <c r="L460" i="4"/>
  <c r="K460" i="4"/>
  <c r="J460" i="4"/>
  <c r="I460" i="4"/>
  <c r="G460" i="4"/>
  <c r="F460" i="4"/>
  <c r="E460" i="4"/>
  <c r="BA459" i="4"/>
  <c r="AU459" i="4"/>
  <c r="AT459" i="4"/>
  <c r="AR459" i="4"/>
  <c r="AQ459" i="4"/>
  <c r="AP459" i="4"/>
  <c r="AL459" i="4"/>
  <c r="AK459" i="4"/>
  <c r="AJ459" i="4"/>
  <c r="AG459" i="4"/>
  <c r="AF459" i="4"/>
  <c r="AE459" i="4"/>
  <c r="AD459" i="4"/>
  <c r="AC459" i="4"/>
  <c r="AB459" i="4"/>
  <c r="Z459" i="4"/>
  <c r="Y459" i="4"/>
  <c r="W459" i="4"/>
  <c r="X459" i="4" s="1"/>
  <c r="V459" i="4"/>
  <c r="T459" i="4"/>
  <c r="U459" i="4" s="1"/>
  <c r="S459" i="4"/>
  <c r="R459" i="4"/>
  <c r="Q459" i="4"/>
  <c r="O459" i="4"/>
  <c r="N459" i="4"/>
  <c r="M459" i="4"/>
  <c r="L459" i="4"/>
  <c r="K459" i="4"/>
  <c r="J459" i="4"/>
  <c r="I459" i="4"/>
  <c r="G459" i="4"/>
  <c r="F459" i="4"/>
  <c r="E459" i="4"/>
  <c r="BA458" i="4"/>
  <c r="AU458" i="4"/>
  <c r="AT458" i="4"/>
  <c r="AR458" i="4"/>
  <c r="AQ458" i="4"/>
  <c r="AP458" i="4"/>
  <c r="AL458" i="4"/>
  <c r="AK458" i="4"/>
  <c r="AJ458" i="4"/>
  <c r="AG458" i="4"/>
  <c r="AF458" i="4"/>
  <c r="AE458" i="4"/>
  <c r="AD458" i="4"/>
  <c r="AC458" i="4"/>
  <c r="AB458" i="4"/>
  <c r="Z458" i="4"/>
  <c r="Y458" i="4"/>
  <c r="W458" i="4"/>
  <c r="X458" i="4" s="1"/>
  <c r="V458" i="4"/>
  <c r="T458" i="4"/>
  <c r="U458" i="4" s="1"/>
  <c r="S458" i="4"/>
  <c r="R458" i="4"/>
  <c r="Q458" i="4"/>
  <c r="O458" i="4"/>
  <c r="N458" i="4"/>
  <c r="M458" i="4"/>
  <c r="L458" i="4"/>
  <c r="K458" i="4"/>
  <c r="J458" i="4"/>
  <c r="I458" i="4"/>
  <c r="G458" i="4"/>
  <c r="F458" i="4"/>
  <c r="E458" i="4"/>
  <c r="BA457" i="4"/>
  <c r="AU457" i="4"/>
  <c r="AT457" i="4"/>
  <c r="AR457" i="4"/>
  <c r="AQ457" i="4"/>
  <c r="AP457" i="4"/>
  <c r="AL457" i="4"/>
  <c r="AK457" i="4"/>
  <c r="AJ457" i="4"/>
  <c r="AG457" i="4"/>
  <c r="AF457" i="4"/>
  <c r="AE457" i="4"/>
  <c r="AD457" i="4"/>
  <c r="AC457" i="4"/>
  <c r="AB457" i="4"/>
  <c r="Z457" i="4"/>
  <c r="Y457" i="4"/>
  <c r="W457" i="4"/>
  <c r="X457" i="4" s="1"/>
  <c r="V457" i="4"/>
  <c r="T457" i="4"/>
  <c r="U457" i="4" s="1"/>
  <c r="S457" i="4"/>
  <c r="R457" i="4"/>
  <c r="Q457" i="4"/>
  <c r="O457" i="4"/>
  <c r="N457" i="4"/>
  <c r="M457" i="4"/>
  <c r="L457" i="4"/>
  <c r="K457" i="4"/>
  <c r="J457" i="4"/>
  <c r="I457" i="4"/>
  <c r="G457" i="4"/>
  <c r="F457" i="4"/>
  <c r="E457" i="4"/>
  <c r="BA456" i="4"/>
  <c r="AU456" i="4"/>
  <c r="AT456" i="4"/>
  <c r="AR456" i="4"/>
  <c r="AQ456" i="4"/>
  <c r="AP456" i="4"/>
  <c r="AL456" i="4"/>
  <c r="AK456" i="4"/>
  <c r="AJ456" i="4"/>
  <c r="AG456" i="4"/>
  <c r="AF456" i="4"/>
  <c r="AE456" i="4"/>
  <c r="AD456" i="4"/>
  <c r="AC456" i="4"/>
  <c r="AB456" i="4"/>
  <c r="Z456" i="4"/>
  <c r="Y456" i="4"/>
  <c r="W456" i="4"/>
  <c r="X456" i="4" s="1"/>
  <c r="V456" i="4"/>
  <c r="T456" i="4"/>
  <c r="U456" i="4" s="1"/>
  <c r="S456" i="4"/>
  <c r="R456" i="4"/>
  <c r="Q456" i="4"/>
  <c r="O456" i="4"/>
  <c r="N456" i="4"/>
  <c r="M456" i="4"/>
  <c r="L456" i="4"/>
  <c r="K456" i="4"/>
  <c r="J456" i="4"/>
  <c r="I456" i="4"/>
  <c r="G456" i="4"/>
  <c r="F456" i="4"/>
  <c r="E456" i="4"/>
  <c r="BA455" i="4"/>
  <c r="AU455" i="4"/>
  <c r="AT455" i="4"/>
  <c r="AR455" i="4"/>
  <c r="AQ455" i="4"/>
  <c r="AP455" i="4"/>
  <c r="AL455" i="4"/>
  <c r="AK455" i="4"/>
  <c r="AJ455" i="4"/>
  <c r="AG455" i="4"/>
  <c r="AF455" i="4"/>
  <c r="AE455" i="4"/>
  <c r="AD455" i="4"/>
  <c r="AC455" i="4"/>
  <c r="AB455" i="4"/>
  <c r="Z455" i="4"/>
  <c r="Y455" i="4"/>
  <c r="W455" i="4"/>
  <c r="X455" i="4" s="1"/>
  <c r="V455" i="4"/>
  <c r="T455" i="4"/>
  <c r="U455" i="4" s="1"/>
  <c r="S455" i="4"/>
  <c r="R455" i="4"/>
  <c r="Q455" i="4"/>
  <c r="O455" i="4"/>
  <c r="N455" i="4"/>
  <c r="M455" i="4"/>
  <c r="L455" i="4"/>
  <c r="K455" i="4"/>
  <c r="J455" i="4"/>
  <c r="I455" i="4"/>
  <c r="G455" i="4"/>
  <c r="F455" i="4"/>
  <c r="E455" i="4"/>
  <c r="BA454" i="4"/>
  <c r="AU454" i="4"/>
  <c r="AT454" i="4"/>
  <c r="AR454" i="4"/>
  <c r="AQ454" i="4"/>
  <c r="AP454" i="4"/>
  <c r="AL454" i="4"/>
  <c r="AK454" i="4"/>
  <c r="AJ454" i="4"/>
  <c r="AG454" i="4"/>
  <c r="AF454" i="4"/>
  <c r="AE454" i="4"/>
  <c r="AD454" i="4"/>
  <c r="AC454" i="4"/>
  <c r="AB454" i="4"/>
  <c r="Z454" i="4"/>
  <c r="Y454" i="4"/>
  <c r="W454" i="4"/>
  <c r="X454" i="4" s="1"/>
  <c r="V454" i="4"/>
  <c r="T454" i="4"/>
  <c r="U454" i="4" s="1"/>
  <c r="S454" i="4"/>
  <c r="R454" i="4"/>
  <c r="Q454" i="4"/>
  <c r="O454" i="4"/>
  <c r="N454" i="4"/>
  <c r="M454" i="4"/>
  <c r="L454" i="4"/>
  <c r="K454" i="4"/>
  <c r="J454" i="4"/>
  <c r="I454" i="4"/>
  <c r="G454" i="4"/>
  <c r="F454" i="4"/>
  <c r="E454" i="4"/>
  <c r="BA453" i="4"/>
  <c r="AU453" i="4"/>
  <c r="AT453" i="4"/>
  <c r="AR453" i="4"/>
  <c r="AQ453" i="4"/>
  <c r="AP453" i="4"/>
  <c r="AL453" i="4"/>
  <c r="AK453" i="4"/>
  <c r="AJ453" i="4"/>
  <c r="AG453" i="4"/>
  <c r="AF453" i="4"/>
  <c r="AE453" i="4"/>
  <c r="AD453" i="4"/>
  <c r="AC453" i="4"/>
  <c r="AB453" i="4"/>
  <c r="Z453" i="4"/>
  <c r="Y453" i="4"/>
  <c r="W453" i="4"/>
  <c r="X453" i="4" s="1"/>
  <c r="V453" i="4"/>
  <c r="T453" i="4"/>
  <c r="U453" i="4" s="1"/>
  <c r="S453" i="4"/>
  <c r="R453" i="4"/>
  <c r="Q453" i="4"/>
  <c r="O453" i="4"/>
  <c r="N453" i="4"/>
  <c r="M453" i="4"/>
  <c r="L453" i="4"/>
  <c r="K453" i="4"/>
  <c r="J453" i="4"/>
  <c r="I453" i="4"/>
  <c r="G453" i="4"/>
  <c r="F453" i="4"/>
  <c r="E453" i="4"/>
  <c r="BA452" i="4"/>
  <c r="AU452" i="4"/>
  <c r="AT452" i="4"/>
  <c r="AR452" i="4"/>
  <c r="AQ452" i="4"/>
  <c r="AP452" i="4"/>
  <c r="AL452" i="4"/>
  <c r="AK452" i="4"/>
  <c r="AJ452" i="4"/>
  <c r="AG452" i="4"/>
  <c r="AF452" i="4"/>
  <c r="AE452" i="4"/>
  <c r="AD452" i="4"/>
  <c r="AC452" i="4"/>
  <c r="AB452" i="4"/>
  <c r="Z452" i="4"/>
  <c r="Y452" i="4"/>
  <c r="W452" i="4"/>
  <c r="X452" i="4" s="1"/>
  <c r="V452" i="4"/>
  <c r="T452" i="4"/>
  <c r="U452" i="4" s="1"/>
  <c r="S452" i="4"/>
  <c r="R452" i="4"/>
  <c r="Q452" i="4"/>
  <c r="O452" i="4"/>
  <c r="N452" i="4"/>
  <c r="M452" i="4"/>
  <c r="L452" i="4"/>
  <c r="K452" i="4"/>
  <c r="J452" i="4"/>
  <c r="I452" i="4"/>
  <c r="G452" i="4"/>
  <c r="F452" i="4"/>
  <c r="E452" i="4"/>
  <c r="BA451" i="4"/>
  <c r="AU451" i="4"/>
  <c r="AT451" i="4"/>
  <c r="AR451" i="4"/>
  <c r="AQ451" i="4"/>
  <c r="AP451" i="4"/>
  <c r="AL451" i="4"/>
  <c r="AK451" i="4"/>
  <c r="AJ451" i="4"/>
  <c r="AG451" i="4"/>
  <c r="AF451" i="4"/>
  <c r="AE451" i="4"/>
  <c r="AD451" i="4"/>
  <c r="AC451" i="4"/>
  <c r="AB451" i="4"/>
  <c r="Z451" i="4"/>
  <c r="Y451" i="4"/>
  <c r="W451" i="4"/>
  <c r="X451" i="4" s="1"/>
  <c r="V451" i="4"/>
  <c r="T451" i="4"/>
  <c r="U451" i="4" s="1"/>
  <c r="S451" i="4"/>
  <c r="R451" i="4"/>
  <c r="Q451" i="4"/>
  <c r="O451" i="4"/>
  <c r="N451" i="4"/>
  <c r="M451" i="4"/>
  <c r="L451" i="4"/>
  <c r="K451" i="4"/>
  <c r="J451" i="4"/>
  <c r="I451" i="4"/>
  <c r="G451" i="4"/>
  <c r="F451" i="4"/>
  <c r="E451" i="4"/>
  <c r="BA450" i="4"/>
  <c r="AU450" i="4"/>
  <c r="AT450" i="4"/>
  <c r="AR450" i="4"/>
  <c r="AQ450" i="4"/>
  <c r="AP450" i="4"/>
  <c r="AL450" i="4"/>
  <c r="AK450" i="4"/>
  <c r="AJ450" i="4"/>
  <c r="AG450" i="4"/>
  <c r="AF450" i="4"/>
  <c r="AE450" i="4"/>
  <c r="AD450" i="4"/>
  <c r="AC450" i="4"/>
  <c r="AB450" i="4"/>
  <c r="Z450" i="4"/>
  <c r="Y450" i="4"/>
  <c r="W450" i="4"/>
  <c r="X450" i="4" s="1"/>
  <c r="V450" i="4"/>
  <c r="T450" i="4"/>
  <c r="U450" i="4" s="1"/>
  <c r="S450" i="4"/>
  <c r="R450" i="4"/>
  <c r="Q450" i="4"/>
  <c r="O450" i="4"/>
  <c r="N450" i="4"/>
  <c r="M450" i="4"/>
  <c r="L450" i="4"/>
  <c r="K450" i="4"/>
  <c r="J450" i="4"/>
  <c r="I450" i="4"/>
  <c r="G450" i="4"/>
  <c r="F450" i="4"/>
  <c r="E450" i="4"/>
  <c r="BA449" i="4"/>
  <c r="AU449" i="4"/>
  <c r="AT449" i="4"/>
  <c r="AR449" i="4"/>
  <c r="AQ449" i="4"/>
  <c r="AP449" i="4"/>
  <c r="AL449" i="4"/>
  <c r="AK449" i="4"/>
  <c r="AJ449" i="4"/>
  <c r="AG449" i="4"/>
  <c r="AF449" i="4"/>
  <c r="AE449" i="4"/>
  <c r="AD449" i="4"/>
  <c r="AC449" i="4"/>
  <c r="AB449" i="4"/>
  <c r="Z449" i="4"/>
  <c r="Y449" i="4"/>
  <c r="W449" i="4"/>
  <c r="X449" i="4" s="1"/>
  <c r="V449" i="4"/>
  <c r="T449" i="4"/>
  <c r="U449" i="4" s="1"/>
  <c r="S449" i="4"/>
  <c r="R449" i="4"/>
  <c r="Q449" i="4"/>
  <c r="O449" i="4"/>
  <c r="N449" i="4"/>
  <c r="M449" i="4"/>
  <c r="L449" i="4"/>
  <c r="K449" i="4"/>
  <c r="J449" i="4"/>
  <c r="I449" i="4"/>
  <c r="G449" i="4"/>
  <c r="F449" i="4"/>
  <c r="E449" i="4"/>
  <c r="BA448" i="4"/>
  <c r="AU448" i="4"/>
  <c r="AT448" i="4"/>
  <c r="AR448" i="4"/>
  <c r="AQ448" i="4"/>
  <c r="AP448" i="4"/>
  <c r="AL448" i="4"/>
  <c r="AK448" i="4"/>
  <c r="AJ448" i="4"/>
  <c r="AG448" i="4"/>
  <c r="AF448" i="4"/>
  <c r="AE448" i="4"/>
  <c r="AD448" i="4"/>
  <c r="AC448" i="4"/>
  <c r="AB448" i="4"/>
  <c r="Z448" i="4"/>
  <c r="Y448" i="4"/>
  <c r="W448" i="4"/>
  <c r="X448" i="4" s="1"/>
  <c r="V448" i="4"/>
  <c r="T448" i="4"/>
  <c r="U448" i="4" s="1"/>
  <c r="S448" i="4"/>
  <c r="R448" i="4"/>
  <c r="Q448" i="4"/>
  <c r="O448" i="4"/>
  <c r="N448" i="4"/>
  <c r="M448" i="4"/>
  <c r="L448" i="4"/>
  <c r="K448" i="4"/>
  <c r="J448" i="4"/>
  <c r="I448" i="4"/>
  <c r="G448" i="4"/>
  <c r="F448" i="4"/>
  <c r="E448" i="4"/>
  <c r="BA447" i="4"/>
  <c r="AU447" i="4"/>
  <c r="AT447" i="4"/>
  <c r="AR447" i="4"/>
  <c r="AQ447" i="4"/>
  <c r="AP447" i="4"/>
  <c r="AL447" i="4"/>
  <c r="AK447" i="4"/>
  <c r="AJ447" i="4"/>
  <c r="AG447" i="4"/>
  <c r="AF447" i="4"/>
  <c r="AE447" i="4"/>
  <c r="AD447" i="4"/>
  <c r="AC447" i="4"/>
  <c r="AB447" i="4"/>
  <c r="Z447" i="4"/>
  <c r="Y447" i="4"/>
  <c r="W447" i="4"/>
  <c r="X447" i="4" s="1"/>
  <c r="V447" i="4"/>
  <c r="T447" i="4"/>
  <c r="U447" i="4" s="1"/>
  <c r="S447" i="4"/>
  <c r="R447" i="4"/>
  <c r="Q447" i="4"/>
  <c r="O447" i="4"/>
  <c r="N447" i="4"/>
  <c r="M447" i="4"/>
  <c r="L447" i="4"/>
  <c r="K447" i="4"/>
  <c r="J447" i="4"/>
  <c r="I447" i="4"/>
  <c r="G447" i="4"/>
  <c r="F447" i="4"/>
  <c r="E447" i="4"/>
  <c r="BA446" i="4"/>
  <c r="AU446" i="4"/>
  <c r="AT446" i="4"/>
  <c r="AR446" i="4"/>
  <c r="AQ446" i="4"/>
  <c r="AP446" i="4"/>
  <c r="AL446" i="4"/>
  <c r="AK446" i="4"/>
  <c r="AJ446" i="4"/>
  <c r="AG446" i="4"/>
  <c r="AF446" i="4"/>
  <c r="AE446" i="4"/>
  <c r="AD446" i="4"/>
  <c r="AC446" i="4"/>
  <c r="AB446" i="4"/>
  <c r="Z446" i="4"/>
  <c r="Y446" i="4"/>
  <c r="W446" i="4"/>
  <c r="X446" i="4" s="1"/>
  <c r="V446" i="4"/>
  <c r="T446" i="4"/>
  <c r="U446" i="4" s="1"/>
  <c r="S446" i="4"/>
  <c r="R446" i="4"/>
  <c r="Q446" i="4"/>
  <c r="O446" i="4"/>
  <c r="N446" i="4"/>
  <c r="M446" i="4"/>
  <c r="L446" i="4"/>
  <c r="K446" i="4"/>
  <c r="J446" i="4"/>
  <c r="I446" i="4"/>
  <c r="G446" i="4"/>
  <c r="F446" i="4"/>
  <c r="E446" i="4"/>
  <c r="BA445" i="4"/>
  <c r="AU445" i="4"/>
  <c r="AT445" i="4"/>
  <c r="AR445" i="4"/>
  <c r="AQ445" i="4"/>
  <c r="AP445" i="4"/>
  <c r="AL445" i="4"/>
  <c r="AK445" i="4"/>
  <c r="AJ445" i="4"/>
  <c r="AG445" i="4"/>
  <c r="AF445" i="4"/>
  <c r="AE445" i="4"/>
  <c r="AD445" i="4"/>
  <c r="AC445" i="4"/>
  <c r="AB445" i="4"/>
  <c r="Z445" i="4"/>
  <c r="Y445" i="4"/>
  <c r="W445" i="4"/>
  <c r="X445" i="4" s="1"/>
  <c r="V445" i="4"/>
  <c r="T445" i="4"/>
  <c r="U445" i="4" s="1"/>
  <c r="S445" i="4"/>
  <c r="R445" i="4"/>
  <c r="Q445" i="4"/>
  <c r="O445" i="4"/>
  <c r="N445" i="4"/>
  <c r="M445" i="4"/>
  <c r="L445" i="4"/>
  <c r="K445" i="4"/>
  <c r="J445" i="4"/>
  <c r="I445" i="4"/>
  <c r="G445" i="4"/>
  <c r="F445" i="4"/>
  <c r="E445" i="4"/>
  <c r="BA444" i="4"/>
  <c r="AU444" i="4"/>
  <c r="AT444" i="4"/>
  <c r="AR444" i="4"/>
  <c r="AQ444" i="4"/>
  <c r="AP444" i="4"/>
  <c r="AL444" i="4"/>
  <c r="AK444" i="4"/>
  <c r="AJ444" i="4"/>
  <c r="AG444" i="4"/>
  <c r="AF444" i="4"/>
  <c r="AE444" i="4"/>
  <c r="AD444" i="4"/>
  <c r="AC444" i="4"/>
  <c r="AB444" i="4"/>
  <c r="Z444" i="4"/>
  <c r="Y444" i="4"/>
  <c r="W444" i="4"/>
  <c r="X444" i="4" s="1"/>
  <c r="V444" i="4"/>
  <c r="T444" i="4"/>
  <c r="U444" i="4" s="1"/>
  <c r="S444" i="4"/>
  <c r="R444" i="4"/>
  <c r="Q444" i="4"/>
  <c r="O444" i="4"/>
  <c r="N444" i="4"/>
  <c r="M444" i="4"/>
  <c r="L444" i="4"/>
  <c r="K444" i="4"/>
  <c r="J444" i="4"/>
  <c r="I444" i="4"/>
  <c r="G444" i="4"/>
  <c r="F444" i="4"/>
  <c r="E444" i="4"/>
  <c r="BA443" i="4"/>
  <c r="AU443" i="4"/>
  <c r="AT443" i="4"/>
  <c r="AR443" i="4"/>
  <c r="AQ443" i="4"/>
  <c r="AP443" i="4"/>
  <c r="AL443" i="4"/>
  <c r="AK443" i="4"/>
  <c r="AJ443" i="4"/>
  <c r="AG443" i="4"/>
  <c r="AF443" i="4"/>
  <c r="AE443" i="4"/>
  <c r="AD443" i="4"/>
  <c r="AC443" i="4"/>
  <c r="AB443" i="4"/>
  <c r="Z443" i="4"/>
  <c r="Y443" i="4"/>
  <c r="W443" i="4"/>
  <c r="X443" i="4" s="1"/>
  <c r="V443" i="4"/>
  <c r="T443" i="4"/>
  <c r="U443" i="4" s="1"/>
  <c r="S443" i="4"/>
  <c r="R443" i="4"/>
  <c r="Q443" i="4"/>
  <c r="O443" i="4"/>
  <c r="N443" i="4"/>
  <c r="M443" i="4"/>
  <c r="L443" i="4"/>
  <c r="K443" i="4"/>
  <c r="J443" i="4"/>
  <c r="I443" i="4"/>
  <c r="G443" i="4"/>
  <c r="F443" i="4"/>
  <c r="E443" i="4"/>
  <c r="BA442" i="4"/>
  <c r="AU442" i="4"/>
  <c r="AT442" i="4"/>
  <c r="AR442" i="4"/>
  <c r="AQ442" i="4"/>
  <c r="AP442" i="4"/>
  <c r="AL442" i="4"/>
  <c r="AK442" i="4"/>
  <c r="AJ442" i="4"/>
  <c r="AG442" i="4"/>
  <c r="AF442" i="4"/>
  <c r="AE442" i="4"/>
  <c r="AD442" i="4"/>
  <c r="AC442" i="4"/>
  <c r="AB442" i="4"/>
  <c r="Z442" i="4"/>
  <c r="Y442" i="4"/>
  <c r="W442" i="4"/>
  <c r="X442" i="4" s="1"/>
  <c r="V442" i="4"/>
  <c r="T442" i="4"/>
  <c r="U442" i="4" s="1"/>
  <c r="S442" i="4"/>
  <c r="R442" i="4"/>
  <c r="Q442" i="4"/>
  <c r="O442" i="4"/>
  <c r="N442" i="4"/>
  <c r="M442" i="4"/>
  <c r="L442" i="4"/>
  <c r="K442" i="4"/>
  <c r="J442" i="4"/>
  <c r="I442" i="4"/>
  <c r="G442" i="4"/>
  <c r="F442" i="4"/>
  <c r="E442" i="4"/>
  <c r="BA441" i="4"/>
  <c r="AU441" i="4"/>
  <c r="AT441" i="4"/>
  <c r="AR441" i="4"/>
  <c r="AQ441" i="4"/>
  <c r="AP441" i="4"/>
  <c r="AL441" i="4"/>
  <c r="AK441" i="4"/>
  <c r="AJ441" i="4"/>
  <c r="AG441" i="4"/>
  <c r="AF441" i="4"/>
  <c r="AE441" i="4"/>
  <c r="AD441" i="4"/>
  <c r="AC441" i="4"/>
  <c r="AB441" i="4"/>
  <c r="Z441" i="4"/>
  <c r="Y441" i="4"/>
  <c r="W441" i="4"/>
  <c r="X441" i="4" s="1"/>
  <c r="V441" i="4"/>
  <c r="T441" i="4"/>
  <c r="U441" i="4" s="1"/>
  <c r="S441" i="4"/>
  <c r="R441" i="4"/>
  <c r="Q441" i="4"/>
  <c r="O441" i="4"/>
  <c r="N441" i="4"/>
  <c r="M441" i="4"/>
  <c r="L441" i="4"/>
  <c r="K441" i="4"/>
  <c r="J441" i="4"/>
  <c r="I441" i="4"/>
  <c r="G441" i="4"/>
  <c r="F441" i="4"/>
  <c r="E441" i="4"/>
  <c r="BA440" i="4"/>
  <c r="AU440" i="4"/>
  <c r="AT440" i="4"/>
  <c r="AR440" i="4"/>
  <c r="AQ440" i="4"/>
  <c r="AP440" i="4"/>
  <c r="AL440" i="4"/>
  <c r="AK440" i="4"/>
  <c r="AJ440" i="4"/>
  <c r="AG440" i="4"/>
  <c r="AF440" i="4"/>
  <c r="AE440" i="4"/>
  <c r="AD440" i="4"/>
  <c r="AC440" i="4"/>
  <c r="AB440" i="4"/>
  <c r="Z440" i="4"/>
  <c r="Y440" i="4"/>
  <c r="W440" i="4"/>
  <c r="X440" i="4" s="1"/>
  <c r="V440" i="4"/>
  <c r="T440" i="4"/>
  <c r="U440" i="4" s="1"/>
  <c r="S440" i="4"/>
  <c r="R440" i="4"/>
  <c r="Q440" i="4"/>
  <c r="O440" i="4"/>
  <c r="N440" i="4"/>
  <c r="M440" i="4"/>
  <c r="L440" i="4"/>
  <c r="K440" i="4"/>
  <c r="J440" i="4"/>
  <c r="I440" i="4"/>
  <c r="G440" i="4"/>
  <c r="F440" i="4"/>
  <c r="E440" i="4"/>
  <c r="BA439" i="4"/>
  <c r="AU439" i="4"/>
  <c r="AT439" i="4"/>
  <c r="AR439" i="4"/>
  <c r="AQ439" i="4"/>
  <c r="AP439" i="4"/>
  <c r="AL439" i="4"/>
  <c r="AK439" i="4"/>
  <c r="AJ439" i="4"/>
  <c r="AG439" i="4"/>
  <c r="AF439" i="4"/>
  <c r="AE439" i="4"/>
  <c r="AD439" i="4"/>
  <c r="AC439" i="4"/>
  <c r="AB439" i="4"/>
  <c r="Z439" i="4"/>
  <c r="Y439" i="4"/>
  <c r="W439" i="4"/>
  <c r="X439" i="4" s="1"/>
  <c r="V439" i="4"/>
  <c r="T439" i="4"/>
  <c r="U439" i="4" s="1"/>
  <c r="S439" i="4"/>
  <c r="R439" i="4"/>
  <c r="Q439" i="4"/>
  <c r="O439" i="4"/>
  <c r="N439" i="4"/>
  <c r="M439" i="4"/>
  <c r="L439" i="4"/>
  <c r="K439" i="4"/>
  <c r="J439" i="4"/>
  <c r="I439" i="4"/>
  <c r="G439" i="4"/>
  <c r="F439" i="4"/>
  <c r="E439" i="4"/>
  <c r="BA438" i="4"/>
  <c r="AU438" i="4"/>
  <c r="AT438" i="4"/>
  <c r="AR438" i="4"/>
  <c r="AQ438" i="4"/>
  <c r="AP438" i="4"/>
  <c r="AL438" i="4"/>
  <c r="AK438" i="4"/>
  <c r="AJ438" i="4"/>
  <c r="AG438" i="4"/>
  <c r="AF438" i="4"/>
  <c r="AE438" i="4"/>
  <c r="AD438" i="4"/>
  <c r="AC438" i="4"/>
  <c r="AB438" i="4"/>
  <c r="Z438" i="4"/>
  <c r="Y438" i="4"/>
  <c r="W438" i="4"/>
  <c r="X438" i="4" s="1"/>
  <c r="V438" i="4"/>
  <c r="T438" i="4"/>
  <c r="U438" i="4" s="1"/>
  <c r="S438" i="4"/>
  <c r="R438" i="4"/>
  <c r="Q438" i="4"/>
  <c r="O438" i="4"/>
  <c r="N438" i="4"/>
  <c r="M438" i="4"/>
  <c r="L438" i="4"/>
  <c r="K438" i="4"/>
  <c r="J438" i="4"/>
  <c r="I438" i="4"/>
  <c r="G438" i="4"/>
  <c r="F438" i="4"/>
  <c r="E438" i="4"/>
  <c r="BA437" i="4"/>
  <c r="AU437" i="4"/>
  <c r="AT437" i="4"/>
  <c r="AR437" i="4"/>
  <c r="AQ437" i="4"/>
  <c r="AP437" i="4"/>
  <c r="AL437" i="4"/>
  <c r="AK437" i="4"/>
  <c r="AJ437" i="4"/>
  <c r="AG437" i="4"/>
  <c r="AF437" i="4"/>
  <c r="AE437" i="4"/>
  <c r="AD437" i="4"/>
  <c r="AC437" i="4"/>
  <c r="AB437" i="4"/>
  <c r="Z437" i="4"/>
  <c r="Y437" i="4"/>
  <c r="W437" i="4"/>
  <c r="X437" i="4" s="1"/>
  <c r="V437" i="4"/>
  <c r="T437" i="4"/>
  <c r="U437" i="4" s="1"/>
  <c r="S437" i="4"/>
  <c r="R437" i="4"/>
  <c r="Q437" i="4"/>
  <c r="O437" i="4"/>
  <c r="N437" i="4"/>
  <c r="M437" i="4"/>
  <c r="L437" i="4"/>
  <c r="K437" i="4"/>
  <c r="J437" i="4"/>
  <c r="I437" i="4"/>
  <c r="G437" i="4"/>
  <c r="F437" i="4"/>
  <c r="E437" i="4"/>
  <c r="BA436" i="4"/>
  <c r="AU436" i="4"/>
  <c r="AT436" i="4"/>
  <c r="AR436" i="4"/>
  <c r="AQ436" i="4"/>
  <c r="AP436" i="4"/>
  <c r="AL436" i="4"/>
  <c r="AK436" i="4"/>
  <c r="AJ436" i="4"/>
  <c r="AG436" i="4"/>
  <c r="AF436" i="4"/>
  <c r="AE436" i="4"/>
  <c r="AD436" i="4"/>
  <c r="AC436" i="4"/>
  <c r="AB436" i="4"/>
  <c r="Z436" i="4"/>
  <c r="Y436" i="4"/>
  <c r="W436" i="4"/>
  <c r="X436" i="4" s="1"/>
  <c r="V436" i="4"/>
  <c r="T436" i="4"/>
  <c r="U436" i="4" s="1"/>
  <c r="S436" i="4"/>
  <c r="R436" i="4"/>
  <c r="Q436" i="4"/>
  <c r="O436" i="4"/>
  <c r="N436" i="4"/>
  <c r="M436" i="4"/>
  <c r="L436" i="4"/>
  <c r="K436" i="4"/>
  <c r="J436" i="4"/>
  <c r="I436" i="4"/>
  <c r="G436" i="4"/>
  <c r="F436" i="4"/>
  <c r="E436" i="4"/>
  <c r="BA435" i="4"/>
  <c r="AU435" i="4"/>
  <c r="AT435" i="4"/>
  <c r="AR435" i="4"/>
  <c r="AQ435" i="4"/>
  <c r="AP435" i="4"/>
  <c r="AL435" i="4"/>
  <c r="AK435" i="4"/>
  <c r="AJ435" i="4"/>
  <c r="AG435" i="4"/>
  <c r="AF435" i="4"/>
  <c r="AE435" i="4"/>
  <c r="AD435" i="4"/>
  <c r="AC435" i="4"/>
  <c r="AB435" i="4"/>
  <c r="Z435" i="4"/>
  <c r="Y435" i="4"/>
  <c r="W435" i="4"/>
  <c r="X435" i="4" s="1"/>
  <c r="V435" i="4"/>
  <c r="T435" i="4"/>
  <c r="U435" i="4" s="1"/>
  <c r="S435" i="4"/>
  <c r="R435" i="4"/>
  <c r="Q435" i="4"/>
  <c r="O435" i="4"/>
  <c r="N435" i="4"/>
  <c r="M435" i="4"/>
  <c r="L435" i="4"/>
  <c r="K435" i="4"/>
  <c r="J435" i="4"/>
  <c r="I435" i="4"/>
  <c r="G435" i="4"/>
  <c r="F435" i="4"/>
  <c r="E435" i="4"/>
  <c r="BA434" i="4"/>
  <c r="AU434" i="4"/>
  <c r="AT434" i="4"/>
  <c r="AR434" i="4"/>
  <c r="AQ434" i="4"/>
  <c r="AP434" i="4"/>
  <c r="AL434" i="4"/>
  <c r="AK434" i="4"/>
  <c r="AJ434" i="4"/>
  <c r="AG434" i="4"/>
  <c r="AF434" i="4"/>
  <c r="AE434" i="4"/>
  <c r="AD434" i="4"/>
  <c r="AC434" i="4"/>
  <c r="AB434" i="4"/>
  <c r="Z434" i="4"/>
  <c r="Y434" i="4"/>
  <c r="W434" i="4"/>
  <c r="X434" i="4" s="1"/>
  <c r="V434" i="4"/>
  <c r="T434" i="4"/>
  <c r="U434" i="4" s="1"/>
  <c r="S434" i="4"/>
  <c r="R434" i="4"/>
  <c r="Q434" i="4"/>
  <c r="O434" i="4"/>
  <c r="N434" i="4"/>
  <c r="M434" i="4"/>
  <c r="L434" i="4"/>
  <c r="K434" i="4"/>
  <c r="J434" i="4"/>
  <c r="I434" i="4"/>
  <c r="G434" i="4"/>
  <c r="F434" i="4"/>
  <c r="E434" i="4"/>
  <c r="BA433" i="4"/>
  <c r="AU433" i="4"/>
  <c r="AT433" i="4"/>
  <c r="AR433" i="4"/>
  <c r="AQ433" i="4"/>
  <c r="AP433" i="4"/>
  <c r="AL433" i="4"/>
  <c r="AK433" i="4"/>
  <c r="AJ433" i="4"/>
  <c r="AG433" i="4"/>
  <c r="AF433" i="4"/>
  <c r="AE433" i="4"/>
  <c r="AD433" i="4"/>
  <c r="AC433" i="4"/>
  <c r="AB433" i="4"/>
  <c r="Z433" i="4"/>
  <c r="Y433" i="4"/>
  <c r="W433" i="4"/>
  <c r="X433" i="4" s="1"/>
  <c r="V433" i="4"/>
  <c r="T433" i="4"/>
  <c r="U433" i="4" s="1"/>
  <c r="S433" i="4"/>
  <c r="R433" i="4"/>
  <c r="Q433" i="4"/>
  <c r="O433" i="4"/>
  <c r="N433" i="4"/>
  <c r="M433" i="4"/>
  <c r="L433" i="4"/>
  <c r="K433" i="4"/>
  <c r="J433" i="4"/>
  <c r="I433" i="4"/>
  <c r="G433" i="4"/>
  <c r="F433" i="4"/>
  <c r="E433" i="4"/>
  <c r="BA432" i="4"/>
  <c r="AU432" i="4"/>
  <c r="AT432" i="4"/>
  <c r="AR432" i="4"/>
  <c r="AQ432" i="4"/>
  <c r="AP432" i="4"/>
  <c r="AL432" i="4"/>
  <c r="AK432" i="4"/>
  <c r="AJ432" i="4"/>
  <c r="AG432" i="4"/>
  <c r="AF432" i="4"/>
  <c r="AE432" i="4"/>
  <c r="AD432" i="4"/>
  <c r="AC432" i="4"/>
  <c r="AB432" i="4"/>
  <c r="Z432" i="4"/>
  <c r="Y432" i="4"/>
  <c r="W432" i="4"/>
  <c r="X432" i="4" s="1"/>
  <c r="V432" i="4"/>
  <c r="T432" i="4"/>
  <c r="U432" i="4" s="1"/>
  <c r="S432" i="4"/>
  <c r="R432" i="4"/>
  <c r="Q432" i="4"/>
  <c r="O432" i="4"/>
  <c r="N432" i="4"/>
  <c r="M432" i="4"/>
  <c r="L432" i="4"/>
  <c r="K432" i="4"/>
  <c r="J432" i="4"/>
  <c r="I432" i="4"/>
  <c r="G432" i="4"/>
  <c r="F432" i="4"/>
  <c r="E432" i="4"/>
  <c r="BA431" i="4"/>
  <c r="AU431" i="4"/>
  <c r="AT431" i="4"/>
  <c r="AR431" i="4"/>
  <c r="AQ431" i="4"/>
  <c r="AP431" i="4"/>
  <c r="AL431" i="4"/>
  <c r="AK431" i="4"/>
  <c r="AJ431" i="4"/>
  <c r="AG431" i="4"/>
  <c r="AF431" i="4"/>
  <c r="AE431" i="4"/>
  <c r="AD431" i="4"/>
  <c r="AC431" i="4"/>
  <c r="AB431" i="4"/>
  <c r="Z431" i="4"/>
  <c r="Y431" i="4"/>
  <c r="W431" i="4"/>
  <c r="X431" i="4" s="1"/>
  <c r="V431" i="4"/>
  <c r="T431" i="4"/>
  <c r="U431" i="4" s="1"/>
  <c r="S431" i="4"/>
  <c r="R431" i="4"/>
  <c r="Q431" i="4"/>
  <c r="O431" i="4"/>
  <c r="N431" i="4"/>
  <c r="M431" i="4"/>
  <c r="L431" i="4"/>
  <c r="K431" i="4"/>
  <c r="J431" i="4"/>
  <c r="I431" i="4"/>
  <c r="G431" i="4"/>
  <c r="F431" i="4"/>
  <c r="E431" i="4"/>
  <c r="BA430" i="4"/>
  <c r="AU430" i="4"/>
  <c r="AT430" i="4"/>
  <c r="AR430" i="4"/>
  <c r="AQ430" i="4"/>
  <c r="AP430" i="4"/>
  <c r="AL430" i="4"/>
  <c r="AK430" i="4"/>
  <c r="AJ430" i="4"/>
  <c r="AG430" i="4"/>
  <c r="AF430" i="4"/>
  <c r="AE430" i="4"/>
  <c r="AD430" i="4"/>
  <c r="AC430" i="4"/>
  <c r="AB430" i="4"/>
  <c r="Z430" i="4"/>
  <c r="Y430" i="4"/>
  <c r="W430" i="4"/>
  <c r="X430" i="4" s="1"/>
  <c r="V430" i="4"/>
  <c r="T430" i="4"/>
  <c r="U430" i="4" s="1"/>
  <c r="S430" i="4"/>
  <c r="R430" i="4"/>
  <c r="Q430" i="4"/>
  <c r="O430" i="4"/>
  <c r="N430" i="4"/>
  <c r="M430" i="4"/>
  <c r="L430" i="4"/>
  <c r="K430" i="4"/>
  <c r="J430" i="4"/>
  <c r="I430" i="4"/>
  <c r="G430" i="4"/>
  <c r="F430" i="4"/>
  <c r="E430" i="4"/>
  <c r="BA429" i="4"/>
  <c r="AU429" i="4"/>
  <c r="AT429" i="4"/>
  <c r="AR429" i="4"/>
  <c r="AQ429" i="4"/>
  <c r="AP429" i="4"/>
  <c r="AL429" i="4"/>
  <c r="AK429" i="4"/>
  <c r="AJ429" i="4"/>
  <c r="AG429" i="4"/>
  <c r="AF429" i="4"/>
  <c r="AE429" i="4"/>
  <c r="AD429" i="4"/>
  <c r="AC429" i="4"/>
  <c r="AB429" i="4"/>
  <c r="Z429" i="4"/>
  <c r="Y429" i="4"/>
  <c r="W429" i="4"/>
  <c r="X429" i="4" s="1"/>
  <c r="V429" i="4"/>
  <c r="T429" i="4"/>
  <c r="U429" i="4" s="1"/>
  <c r="S429" i="4"/>
  <c r="R429" i="4"/>
  <c r="Q429" i="4"/>
  <c r="O429" i="4"/>
  <c r="N429" i="4"/>
  <c r="M429" i="4"/>
  <c r="L429" i="4"/>
  <c r="K429" i="4"/>
  <c r="J429" i="4"/>
  <c r="I429" i="4"/>
  <c r="G429" i="4"/>
  <c r="F429" i="4"/>
  <c r="E429" i="4"/>
  <c r="BA428" i="4"/>
  <c r="AU428" i="4"/>
  <c r="AT428" i="4"/>
  <c r="AR428" i="4"/>
  <c r="AQ428" i="4"/>
  <c r="AP428" i="4"/>
  <c r="AL428" i="4"/>
  <c r="AK428" i="4"/>
  <c r="AJ428" i="4"/>
  <c r="AG428" i="4"/>
  <c r="AF428" i="4"/>
  <c r="AE428" i="4"/>
  <c r="AD428" i="4"/>
  <c r="AC428" i="4"/>
  <c r="AB428" i="4"/>
  <c r="Z428" i="4"/>
  <c r="Y428" i="4"/>
  <c r="W428" i="4"/>
  <c r="X428" i="4" s="1"/>
  <c r="V428" i="4"/>
  <c r="T428" i="4"/>
  <c r="U428" i="4" s="1"/>
  <c r="S428" i="4"/>
  <c r="R428" i="4"/>
  <c r="Q428" i="4"/>
  <c r="O428" i="4"/>
  <c r="N428" i="4"/>
  <c r="M428" i="4"/>
  <c r="L428" i="4"/>
  <c r="K428" i="4"/>
  <c r="J428" i="4"/>
  <c r="I428" i="4"/>
  <c r="G428" i="4"/>
  <c r="F428" i="4"/>
  <c r="E428" i="4"/>
  <c r="BA427" i="4"/>
  <c r="AU427" i="4"/>
  <c r="AT427" i="4"/>
  <c r="AR427" i="4"/>
  <c r="AQ427" i="4"/>
  <c r="AP427" i="4"/>
  <c r="AL427" i="4"/>
  <c r="AK427" i="4"/>
  <c r="AJ427" i="4"/>
  <c r="AG427" i="4"/>
  <c r="AF427" i="4"/>
  <c r="AE427" i="4"/>
  <c r="AD427" i="4"/>
  <c r="AC427" i="4"/>
  <c r="AB427" i="4"/>
  <c r="Z427" i="4"/>
  <c r="Y427" i="4"/>
  <c r="W427" i="4"/>
  <c r="X427" i="4" s="1"/>
  <c r="V427" i="4"/>
  <c r="T427" i="4"/>
  <c r="U427" i="4" s="1"/>
  <c r="S427" i="4"/>
  <c r="R427" i="4"/>
  <c r="Q427" i="4"/>
  <c r="O427" i="4"/>
  <c r="N427" i="4"/>
  <c r="M427" i="4"/>
  <c r="L427" i="4"/>
  <c r="K427" i="4"/>
  <c r="J427" i="4"/>
  <c r="I427" i="4"/>
  <c r="G427" i="4"/>
  <c r="F427" i="4"/>
  <c r="E427" i="4"/>
  <c r="BA426" i="4"/>
  <c r="AU426" i="4"/>
  <c r="AT426" i="4"/>
  <c r="AR426" i="4"/>
  <c r="AQ426" i="4"/>
  <c r="AP426" i="4"/>
  <c r="AL426" i="4"/>
  <c r="AK426" i="4"/>
  <c r="AJ426" i="4"/>
  <c r="AG426" i="4"/>
  <c r="AF426" i="4"/>
  <c r="AE426" i="4"/>
  <c r="AD426" i="4"/>
  <c r="AC426" i="4"/>
  <c r="AB426" i="4"/>
  <c r="Z426" i="4"/>
  <c r="Y426" i="4"/>
  <c r="W426" i="4"/>
  <c r="X426" i="4" s="1"/>
  <c r="V426" i="4"/>
  <c r="T426" i="4"/>
  <c r="U426" i="4" s="1"/>
  <c r="S426" i="4"/>
  <c r="R426" i="4"/>
  <c r="Q426" i="4"/>
  <c r="O426" i="4"/>
  <c r="N426" i="4"/>
  <c r="M426" i="4"/>
  <c r="L426" i="4"/>
  <c r="K426" i="4"/>
  <c r="J426" i="4"/>
  <c r="I426" i="4"/>
  <c r="G426" i="4"/>
  <c r="F426" i="4"/>
  <c r="E426" i="4"/>
  <c r="BA425" i="4"/>
  <c r="AU425" i="4"/>
  <c r="AT425" i="4"/>
  <c r="AR425" i="4"/>
  <c r="AQ425" i="4"/>
  <c r="AP425" i="4"/>
  <c r="AL425" i="4"/>
  <c r="AK425" i="4"/>
  <c r="AJ425" i="4"/>
  <c r="AG425" i="4"/>
  <c r="AF425" i="4"/>
  <c r="AE425" i="4"/>
  <c r="AD425" i="4"/>
  <c r="AC425" i="4"/>
  <c r="AB425" i="4"/>
  <c r="Z425" i="4"/>
  <c r="Y425" i="4"/>
  <c r="W425" i="4"/>
  <c r="X425" i="4" s="1"/>
  <c r="V425" i="4"/>
  <c r="T425" i="4"/>
  <c r="U425" i="4" s="1"/>
  <c r="S425" i="4"/>
  <c r="R425" i="4"/>
  <c r="Q425" i="4"/>
  <c r="O425" i="4"/>
  <c r="N425" i="4"/>
  <c r="M425" i="4"/>
  <c r="L425" i="4"/>
  <c r="K425" i="4"/>
  <c r="J425" i="4"/>
  <c r="I425" i="4"/>
  <c r="G425" i="4"/>
  <c r="F425" i="4"/>
  <c r="E425" i="4"/>
  <c r="BA424" i="4"/>
  <c r="AU424" i="4"/>
  <c r="AT424" i="4"/>
  <c r="AR424" i="4"/>
  <c r="AQ424" i="4"/>
  <c r="AP424" i="4"/>
  <c r="AL424" i="4"/>
  <c r="AK424" i="4"/>
  <c r="AJ424" i="4"/>
  <c r="AG424" i="4"/>
  <c r="AF424" i="4"/>
  <c r="AE424" i="4"/>
  <c r="AD424" i="4"/>
  <c r="AC424" i="4"/>
  <c r="AB424" i="4"/>
  <c r="Z424" i="4"/>
  <c r="Y424" i="4"/>
  <c r="W424" i="4"/>
  <c r="X424" i="4" s="1"/>
  <c r="V424" i="4"/>
  <c r="T424" i="4"/>
  <c r="U424" i="4" s="1"/>
  <c r="S424" i="4"/>
  <c r="R424" i="4"/>
  <c r="Q424" i="4"/>
  <c r="O424" i="4"/>
  <c r="N424" i="4"/>
  <c r="M424" i="4"/>
  <c r="L424" i="4"/>
  <c r="K424" i="4"/>
  <c r="J424" i="4"/>
  <c r="I424" i="4"/>
  <c r="G424" i="4"/>
  <c r="F424" i="4"/>
  <c r="E424" i="4"/>
  <c r="BA423" i="4"/>
  <c r="AU423" i="4"/>
  <c r="AT423" i="4"/>
  <c r="AR423" i="4"/>
  <c r="AQ423" i="4"/>
  <c r="AP423" i="4"/>
  <c r="AL423" i="4"/>
  <c r="AK423" i="4"/>
  <c r="AJ423" i="4"/>
  <c r="AG423" i="4"/>
  <c r="AF423" i="4"/>
  <c r="AE423" i="4"/>
  <c r="AD423" i="4"/>
  <c r="AC423" i="4"/>
  <c r="AB423" i="4"/>
  <c r="Z423" i="4"/>
  <c r="Y423" i="4"/>
  <c r="W423" i="4"/>
  <c r="X423" i="4" s="1"/>
  <c r="V423" i="4"/>
  <c r="T423" i="4"/>
  <c r="U423" i="4" s="1"/>
  <c r="S423" i="4"/>
  <c r="R423" i="4"/>
  <c r="Q423" i="4"/>
  <c r="O423" i="4"/>
  <c r="N423" i="4"/>
  <c r="M423" i="4"/>
  <c r="L423" i="4"/>
  <c r="K423" i="4"/>
  <c r="J423" i="4"/>
  <c r="I423" i="4"/>
  <c r="G423" i="4"/>
  <c r="F423" i="4"/>
  <c r="E423" i="4"/>
  <c r="BA422" i="4"/>
  <c r="AU422" i="4"/>
  <c r="AT422" i="4"/>
  <c r="AR422" i="4"/>
  <c r="AQ422" i="4"/>
  <c r="AP422" i="4"/>
  <c r="AL422" i="4"/>
  <c r="AK422" i="4"/>
  <c r="AJ422" i="4"/>
  <c r="AG422" i="4"/>
  <c r="AF422" i="4"/>
  <c r="AE422" i="4"/>
  <c r="AD422" i="4"/>
  <c r="AC422" i="4"/>
  <c r="AB422" i="4"/>
  <c r="Z422" i="4"/>
  <c r="Y422" i="4"/>
  <c r="W422" i="4"/>
  <c r="X422" i="4" s="1"/>
  <c r="V422" i="4"/>
  <c r="T422" i="4"/>
  <c r="U422" i="4" s="1"/>
  <c r="S422" i="4"/>
  <c r="R422" i="4"/>
  <c r="Q422" i="4"/>
  <c r="O422" i="4"/>
  <c r="N422" i="4"/>
  <c r="M422" i="4"/>
  <c r="L422" i="4"/>
  <c r="K422" i="4"/>
  <c r="J422" i="4"/>
  <c r="I422" i="4"/>
  <c r="G422" i="4"/>
  <c r="F422" i="4"/>
  <c r="E422" i="4"/>
  <c r="BA421" i="4"/>
  <c r="AU421" i="4"/>
  <c r="AT421" i="4"/>
  <c r="AR421" i="4"/>
  <c r="AQ421" i="4"/>
  <c r="AP421" i="4"/>
  <c r="AL421" i="4"/>
  <c r="AK421" i="4"/>
  <c r="AJ421" i="4"/>
  <c r="AG421" i="4"/>
  <c r="AF421" i="4"/>
  <c r="AE421" i="4"/>
  <c r="AD421" i="4"/>
  <c r="AC421" i="4"/>
  <c r="AB421" i="4"/>
  <c r="Z421" i="4"/>
  <c r="Y421" i="4"/>
  <c r="W421" i="4"/>
  <c r="X421" i="4" s="1"/>
  <c r="V421" i="4"/>
  <c r="T421" i="4"/>
  <c r="U421" i="4" s="1"/>
  <c r="S421" i="4"/>
  <c r="R421" i="4"/>
  <c r="Q421" i="4"/>
  <c r="O421" i="4"/>
  <c r="N421" i="4"/>
  <c r="M421" i="4"/>
  <c r="L421" i="4"/>
  <c r="K421" i="4"/>
  <c r="J421" i="4"/>
  <c r="I421" i="4"/>
  <c r="G421" i="4"/>
  <c r="F421" i="4"/>
  <c r="E421" i="4"/>
  <c r="BA420" i="4"/>
  <c r="AU420" i="4"/>
  <c r="AT420" i="4"/>
  <c r="AR420" i="4"/>
  <c r="AQ420" i="4"/>
  <c r="AP420" i="4"/>
  <c r="AL420" i="4"/>
  <c r="AK420" i="4"/>
  <c r="AJ420" i="4"/>
  <c r="AG420" i="4"/>
  <c r="AF420" i="4"/>
  <c r="AE420" i="4"/>
  <c r="AD420" i="4"/>
  <c r="AC420" i="4"/>
  <c r="AB420" i="4"/>
  <c r="Z420" i="4"/>
  <c r="Y420" i="4"/>
  <c r="W420" i="4"/>
  <c r="X420" i="4" s="1"/>
  <c r="V420" i="4"/>
  <c r="T420" i="4"/>
  <c r="U420" i="4" s="1"/>
  <c r="S420" i="4"/>
  <c r="R420" i="4"/>
  <c r="Q420" i="4"/>
  <c r="O420" i="4"/>
  <c r="N420" i="4"/>
  <c r="M420" i="4"/>
  <c r="L420" i="4"/>
  <c r="K420" i="4"/>
  <c r="J420" i="4"/>
  <c r="I420" i="4"/>
  <c r="G420" i="4"/>
  <c r="F420" i="4"/>
  <c r="E420" i="4"/>
  <c r="BA419" i="4"/>
  <c r="AU419" i="4"/>
  <c r="AT419" i="4"/>
  <c r="AR419" i="4"/>
  <c r="AQ419" i="4"/>
  <c r="AP419" i="4"/>
  <c r="AL419" i="4"/>
  <c r="AK419" i="4"/>
  <c r="AJ419" i="4"/>
  <c r="AG419" i="4"/>
  <c r="AF419" i="4"/>
  <c r="AE419" i="4"/>
  <c r="AD419" i="4"/>
  <c r="AC419" i="4"/>
  <c r="AB419" i="4"/>
  <c r="Z419" i="4"/>
  <c r="Y419" i="4"/>
  <c r="W419" i="4"/>
  <c r="X419" i="4" s="1"/>
  <c r="V419" i="4"/>
  <c r="T419" i="4"/>
  <c r="U419" i="4" s="1"/>
  <c r="S419" i="4"/>
  <c r="R419" i="4"/>
  <c r="Q419" i="4"/>
  <c r="O419" i="4"/>
  <c r="N419" i="4"/>
  <c r="M419" i="4"/>
  <c r="L419" i="4"/>
  <c r="K419" i="4"/>
  <c r="J419" i="4"/>
  <c r="I419" i="4"/>
  <c r="G419" i="4"/>
  <c r="F419" i="4"/>
  <c r="E419" i="4"/>
  <c r="BA418" i="4"/>
  <c r="AU418" i="4"/>
  <c r="AT418" i="4"/>
  <c r="AR418" i="4"/>
  <c r="AQ418" i="4"/>
  <c r="AP418" i="4"/>
  <c r="AL418" i="4"/>
  <c r="AK418" i="4"/>
  <c r="AJ418" i="4"/>
  <c r="AG418" i="4"/>
  <c r="AF418" i="4"/>
  <c r="AE418" i="4"/>
  <c r="AD418" i="4"/>
  <c r="AC418" i="4"/>
  <c r="AB418" i="4"/>
  <c r="Z418" i="4"/>
  <c r="Y418" i="4"/>
  <c r="W418" i="4"/>
  <c r="X418" i="4" s="1"/>
  <c r="V418" i="4"/>
  <c r="T418" i="4"/>
  <c r="U418" i="4" s="1"/>
  <c r="S418" i="4"/>
  <c r="R418" i="4"/>
  <c r="Q418" i="4"/>
  <c r="O418" i="4"/>
  <c r="N418" i="4"/>
  <c r="M418" i="4"/>
  <c r="L418" i="4"/>
  <c r="K418" i="4"/>
  <c r="J418" i="4"/>
  <c r="I418" i="4"/>
  <c r="G418" i="4"/>
  <c r="F418" i="4"/>
  <c r="E418" i="4"/>
  <c r="BA417" i="4"/>
  <c r="AU417" i="4"/>
  <c r="AT417" i="4"/>
  <c r="AR417" i="4"/>
  <c r="AQ417" i="4"/>
  <c r="AP417" i="4"/>
  <c r="AL417" i="4"/>
  <c r="AK417" i="4"/>
  <c r="AJ417" i="4"/>
  <c r="AG417" i="4"/>
  <c r="AF417" i="4"/>
  <c r="AE417" i="4"/>
  <c r="AD417" i="4"/>
  <c r="AC417" i="4"/>
  <c r="AB417" i="4"/>
  <c r="Z417" i="4"/>
  <c r="Y417" i="4"/>
  <c r="W417" i="4"/>
  <c r="X417" i="4" s="1"/>
  <c r="V417" i="4"/>
  <c r="T417" i="4"/>
  <c r="U417" i="4" s="1"/>
  <c r="S417" i="4"/>
  <c r="R417" i="4"/>
  <c r="Q417" i="4"/>
  <c r="O417" i="4"/>
  <c r="N417" i="4"/>
  <c r="M417" i="4"/>
  <c r="L417" i="4"/>
  <c r="K417" i="4"/>
  <c r="J417" i="4"/>
  <c r="I417" i="4"/>
  <c r="G417" i="4"/>
  <c r="F417" i="4"/>
  <c r="E417" i="4"/>
  <c r="BA416" i="4"/>
  <c r="AU416" i="4"/>
  <c r="AT416" i="4"/>
  <c r="AR416" i="4"/>
  <c r="AQ416" i="4"/>
  <c r="AP416" i="4"/>
  <c r="AL416" i="4"/>
  <c r="AK416" i="4"/>
  <c r="AJ416" i="4"/>
  <c r="AG416" i="4"/>
  <c r="AF416" i="4"/>
  <c r="AE416" i="4"/>
  <c r="AD416" i="4"/>
  <c r="AC416" i="4"/>
  <c r="AB416" i="4"/>
  <c r="Z416" i="4"/>
  <c r="Y416" i="4"/>
  <c r="W416" i="4"/>
  <c r="X416" i="4" s="1"/>
  <c r="V416" i="4"/>
  <c r="T416" i="4"/>
  <c r="U416" i="4" s="1"/>
  <c r="S416" i="4"/>
  <c r="R416" i="4"/>
  <c r="Q416" i="4"/>
  <c r="O416" i="4"/>
  <c r="N416" i="4"/>
  <c r="M416" i="4"/>
  <c r="L416" i="4"/>
  <c r="K416" i="4"/>
  <c r="J416" i="4"/>
  <c r="I416" i="4"/>
  <c r="G416" i="4"/>
  <c r="F416" i="4"/>
  <c r="E416" i="4"/>
  <c r="BA415" i="4"/>
  <c r="AU415" i="4"/>
  <c r="AT415" i="4"/>
  <c r="AR415" i="4"/>
  <c r="AQ415" i="4"/>
  <c r="AP415" i="4"/>
  <c r="AL415" i="4"/>
  <c r="AK415" i="4"/>
  <c r="AJ415" i="4"/>
  <c r="AG415" i="4"/>
  <c r="AF415" i="4"/>
  <c r="AE415" i="4"/>
  <c r="AD415" i="4"/>
  <c r="AC415" i="4"/>
  <c r="AB415" i="4"/>
  <c r="Z415" i="4"/>
  <c r="Y415" i="4"/>
  <c r="W415" i="4"/>
  <c r="X415" i="4" s="1"/>
  <c r="V415" i="4"/>
  <c r="T415" i="4"/>
  <c r="U415" i="4" s="1"/>
  <c r="S415" i="4"/>
  <c r="R415" i="4"/>
  <c r="Q415" i="4"/>
  <c r="O415" i="4"/>
  <c r="N415" i="4"/>
  <c r="M415" i="4"/>
  <c r="L415" i="4"/>
  <c r="K415" i="4"/>
  <c r="J415" i="4"/>
  <c r="I415" i="4"/>
  <c r="G415" i="4"/>
  <c r="F415" i="4"/>
  <c r="E415" i="4"/>
  <c r="BA414" i="4"/>
  <c r="AU414" i="4"/>
  <c r="AT414" i="4"/>
  <c r="AR414" i="4"/>
  <c r="AQ414" i="4"/>
  <c r="AP414" i="4"/>
  <c r="AL414" i="4"/>
  <c r="AK414" i="4"/>
  <c r="AJ414" i="4"/>
  <c r="AG414" i="4"/>
  <c r="AF414" i="4"/>
  <c r="AE414" i="4"/>
  <c r="AD414" i="4"/>
  <c r="AC414" i="4"/>
  <c r="AB414" i="4"/>
  <c r="Z414" i="4"/>
  <c r="Y414" i="4"/>
  <c r="W414" i="4"/>
  <c r="X414" i="4" s="1"/>
  <c r="V414" i="4"/>
  <c r="T414" i="4"/>
  <c r="U414" i="4" s="1"/>
  <c r="S414" i="4"/>
  <c r="R414" i="4"/>
  <c r="Q414" i="4"/>
  <c r="O414" i="4"/>
  <c r="N414" i="4"/>
  <c r="M414" i="4"/>
  <c r="L414" i="4"/>
  <c r="K414" i="4"/>
  <c r="J414" i="4"/>
  <c r="I414" i="4"/>
  <c r="G414" i="4"/>
  <c r="F414" i="4"/>
  <c r="E414" i="4"/>
  <c r="BA413" i="4"/>
  <c r="AU413" i="4"/>
  <c r="AT413" i="4"/>
  <c r="AR413" i="4"/>
  <c r="AQ413" i="4"/>
  <c r="AP413" i="4"/>
  <c r="AL413" i="4"/>
  <c r="AK413" i="4"/>
  <c r="AJ413" i="4"/>
  <c r="AG413" i="4"/>
  <c r="AF413" i="4"/>
  <c r="AE413" i="4"/>
  <c r="AD413" i="4"/>
  <c r="AC413" i="4"/>
  <c r="AB413" i="4"/>
  <c r="Z413" i="4"/>
  <c r="Y413" i="4"/>
  <c r="W413" i="4"/>
  <c r="X413" i="4" s="1"/>
  <c r="V413" i="4"/>
  <c r="T413" i="4"/>
  <c r="U413" i="4" s="1"/>
  <c r="S413" i="4"/>
  <c r="R413" i="4"/>
  <c r="Q413" i="4"/>
  <c r="O413" i="4"/>
  <c r="N413" i="4"/>
  <c r="M413" i="4"/>
  <c r="L413" i="4"/>
  <c r="K413" i="4"/>
  <c r="J413" i="4"/>
  <c r="I413" i="4"/>
  <c r="G413" i="4"/>
  <c r="F413" i="4"/>
  <c r="E413" i="4"/>
  <c r="BA412" i="4"/>
  <c r="AU412" i="4"/>
  <c r="AT412" i="4"/>
  <c r="AR412" i="4"/>
  <c r="AQ412" i="4"/>
  <c r="AP412" i="4"/>
  <c r="AL412" i="4"/>
  <c r="AK412" i="4"/>
  <c r="AJ412" i="4"/>
  <c r="AG412" i="4"/>
  <c r="AF412" i="4"/>
  <c r="AE412" i="4"/>
  <c r="AD412" i="4"/>
  <c r="AC412" i="4"/>
  <c r="AB412" i="4"/>
  <c r="Z412" i="4"/>
  <c r="Y412" i="4"/>
  <c r="W412" i="4"/>
  <c r="X412" i="4" s="1"/>
  <c r="V412" i="4"/>
  <c r="T412" i="4"/>
  <c r="U412" i="4" s="1"/>
  <c r="S412" i="4"/>
  <c r="R412" i="4"/>
  <c r="Q412" i="4"/>
  <c r="O412" i="4"/>
  <c r="N412" i="4"/>
  <c r="M412" i="4"/>
  <c r="L412" i="4"/>
  <c r="K412" i="4"/>
  <c r="J412" i="4"/>
  <c r="I412" i="4"/>
  <c r="G412" i="4"/>
  <c r="F412" i="4"/>
  <c r="E412" i="4"/>
  <c r="BA411" i="4"/>
  <c r="AU411" i="4"/>
  <c r="AT411" i="4"/>
  <c r="AR411" i="4"/>
  <c r="AQ411" i="4"/>
  <c r="AP411" i="4"/>
  <c r="AL411" i="4"/>
  <c r="AK411" i="4"/>
  <c r="AJ411" i="4"/>
  <c r="AG411" i="4"/>
  <c r="AF411" i="4"/>
  <c r="AE411" i="4"/>
  <c r="AD411" i="4"/>
  <c r="AC411" i="4"/>
  <c r="AB411" i="4"/>
  <c r="Z411" i="4"/>
  <c r="Y411" i="4"/>
  <c r="W411" i="4"/>
  <c r="X411" i="4" s="1"/>
  <c r="V411" i="4"/>
  <c r="T411" i="4"/>
  <c r="U411" i="4" s="1"/>
  <c r="S411" i="4"/>
  <c r="R411" i="4"/>
  <c r="Q411" i="4"/>
  <c r="O411" i="4"/>
  <c r="N411" i="4"/>
  <c r="M411" i="4"/>
  <c r="L411" i="4"/>
  <c r="K411" i="4"/>
  <c r="J411" i="4"/>
  <c r="I411" i="4"/>
  <c r="G411" i="4"/>
  <c r="F411" i="4"/>
  <c r="E411" i="4"/>
  <c r="BA410" i="4"/>
  <c r="AU410" i="4"/>
  <c r="AT410" i="4"/>
  <c r="AR410" i="4"/>
  <c r="AQ410" i="4"/>
  <c r="AP410" i="4"/>
  <c r="AL410" i="4"/>
  <c r="AK410" i="4"/>
  <c r="AJ410" i="4"/>
  <c r="AG410" i="4"/>
  <c r="AF410" i="4"/>
  <c r="AE410" i="4"/>
  <c r="AD410" i="4"/>
  <c r="AC410" i="4"/>
  <c r="AB410" i="4"/>
  <c r="Z410" i="4"/>
  <c r="Y410" i="4"/>
  <c r="W410" i="4"/>
  <c r="X410" i="4" s="1"/>
  <c r="V410" i="4"/>
  <c r="T410" i="4"/>
  <c r="U410" i="4" s="1"/>
  <c r="S410" i="4"/>
  <c r="R410" i="4"/>
  <c r="Q410" i="4"/>
  <c r="O410" i="4"/>
  <c r="N410" i="4"/>
  <c r="M410" i="4"/>
  <c r="L410" i="4"/>
  <c r="K410" i="4"/>
  <c r="J410" i="4"/>
  <c r="I410" i="4"/>
  <c r="G410" i="4"/>
  <c r="F410" i="4"/>
  <c r="E410" i="4"/>
  <c r="BA409" i="4"/>
  <c r="AU409" i="4"/>
  <c r="AT409" i="4"/>
  <c r="AR409" i="4"/>
  <c r="AQ409" i="4"/>
  <c r="AP409" i="4"/>
  <c r="AL409" i="4"/>
  <c r="AK409" i="4"/>
  <c r="AJ409" i="4"/>
  <c r="AG409" i="4"/>
  <c r="AF409" i="4"/>
  <c r="AE409" i="4"/>
  <c r="AD409" i="4"/>
  <c r="AC409" i="4"/>
  <c r="AB409" i="4"/>
  <c r="Z409" i="4"/>
  <c r="Y409" i="4"/>
  <c r="W409" i="4"/>
  <c r="X409" i="4" s="1"/>
  <c r="V409" i="4"/>
  <c r="T409" i="4"/>
  <c r="U409" i="4" s="1"/>
  <c r="S409" i="4"/>
  <c r="R409" i="4"/>
  <c r="Q409" i="4"/>
  <c r="O409" i="4"/>
  <c r="N409" i="4"/>
  <c r="M409" i="4"/>
  <c r="L409" i="4"/>
  <c r="K409" i="4"/>
  <c r="J409" i="4"/>
  <c r="I409" i="4"/>
  <c r="G409" i="4"/>
  <c r="F409" i="4"/>
  <c r="E409" i="4"/>
  <c r="BA408" i="4"/>
  <c r="AU408" i="4"/>
  <c r="AT408" i="4"/>
  <c r="AR408" i="4"/>
  <c r="AQ408" i="4"/>
  <c r="AP408" i="4"/>
  <c r="AL408" i="4"/>
  <c r="AK408" i="4"/>
  <c r="AJ408" i="4"/>
  <c r="AG408" i="4"/>
  <c r="AF408" i="4"/>
  <c r="AE408" i="4"/>
  <c r="AD408" i="4"/>
  <c r="AC408" i="4"/>
  <c r="AB408" i="4"/>
  <c r="Z408" i="4"/>
  <c r="Y408" i="4"/>
  <c r="W408" i="4"/>
  <c r="X408" i="4" s="1"/>
  <c r="V408" i="4"/>
  <c r="T408" i="4"/>
  <c r="U408" i="4" s="1"/>
  <c r="S408" i="4"/>
  <c r="R408" i="4"/>
  <c r="Q408" i="4"/>
  <c r="O408" i="4"/>
  <c r="N408" i="4"/>
  <c r="M408" i="4"/>
  <c r="L408" i="4"/>
  <c r="K408" i="4"/>
  <c r="J408" i="4"/>
  <c r="I408" i="4"/>
  <c r="G408" i="4"/>
  <c r="F408" i="4"/>
  <c r="E408" i="4"/>
  <c r="BA407" i="4"/>
  <c r="AU407" i="4"/>
  <c r="AT407" i="4"/>
  <c r="AR407" i="4"/>
  <c r="AQ407" i="4"/>
  <c r="AP407" i="4"/>
  <c r="AL407" i="4"/>
  <c r="AK407" i="4"/>
  <c r="AJ407" i="4"/>
  <c r="AG407" i="4"/>
  <c r="AF407" i="4"/>
  <c r="AE407" i="4"/>
  <c r="AD407" i="4"/>
  <c r="AC407" i="4"/>
  <c r="AB407" i="4"/>
  <c r="Z407" i="4"/>
  <c r="Y407" i="4"/>
  <c r="W407" i="4"/>
  <c r="X407" i="4" s="1"/>
  <c r="V407" i="4"/>
  <c r="T407" i="4"/>
  <c r="U407" i="4" s="1"/>
  <c r="S407" i="4"/>
  <c r="R407" i="4"/>
  <c r="Q407" i="4"/>
  <c r="O407" i="4"/>
  <c r="N407" i="4"/>
  <c r="M407" i="4"/>
  <c r="L407" i="4"/>
  <c r="K407" i="4"/>
  <c r="J407" i="4"/>
  <c r="I407" i="4"/>
  <c r="G407" i="4"/>
  <c r="F407" i="4"/>
  <c r="E407" i="4"/>
  <c r="BA406" i="4"/>
  <c r="AU406" i="4"/>
  <c r="AT406" i="4"/>
  <c r="AR406" i="4"/>
  <c r="AQ406" i="4"/>
  <c r="AP406" i="4"/>
  <c r="AL406" i="4"/>
  <c r="AK406" i="4"/>
  <c r="AJ406" i="4"/>
  <c r="AG406" i="4"/>
  <c r="AF406" i="4"/>
  <c r="AE406" i="4"/>
  <c r="AD406" i="4"/>
  <c r="AC406" i="4"/>
  <c r="AB406" i="4"/>
  <c r="Z406" i="4"/>
  <c r="Y406" i="4"/>
  <c r="W406" i="4"/>
  <c r="X406" i="4" s="1"/>
  <c r="V406" i="4"/>
  <c r="T406" i="4"/>
  <c r="U406" i="4" s="1"/>
  <c r="S406" i="4"/>
  <c r="R406" i="4"/>
  <c r="Q406" i="4"/>
  <c r="O406" i="4"/>
  <c r="N406" i="4"/>
  <c r="M406" i="4"/>
  <c r="L406" i="4"/>
  <c r="K406" i="4"/>
  <c r="J406" i="4"/>
  <c r="I406" i="4"/>
  <c r="G406" i="4"/>
  <c r="F406" i="4"/>
  <c r="E406" i="4"/>
  <c r="BA405" i="4"/>
  <c r="AU405" i="4"/>
  <c r="AT405" i="4"/>
  <c r="AR405" i="4"/>
  <c r="AQ405" i="4"/>
  <c r="AP405" i="4"/>
  <c r="AL405" i="4"/>
  <c r="AK405" i="4"/>
  <c r="AJ405" i="4"/>
  <c r="AG405" i="4"/>
  <c r="AF405" i="4"/>
  <c r="AE405" i="4"/>
  <c r="AD405" i="4"/>
  <c r="AC405" i="4"/>
  <c r="AB405" i="4"/>
  <c r="Z405" i="4"/>
  <c r="Y405" i="4"/>
  <c r="W405" i="4"/>
  <c r="X405" i="4" s="1"/>
  <c r="V405" i="4"/>
  <c r="T405" i="4"/>
  <c r="U405" i="4" s="1"/>
  <c r="S405" i="4"/>
  <c r="R405" i="4"/>
  <c r="Q405" i="4"/>
  <c r="O405" i="4"/>
  <c r="N405" i="4"/>
  <c r="M405" i="4"/>
  <c r="L405" i="4"/>
  <c r="K405" i="4"/>
  <c r="J405" i="4"/>
  <c r="I405" i="4"/>
  <c r="G405" i="4"/>
  <c r="F405" i="4"/>
  <c r="E405" i="4"/>
  <c r="BA404" i="4"/>
  <c r="AU404" i="4"/>
  <c r="AT404" i="4"/>
  <c r="AR404" i="4"/>
  <c r="AQ404" i="4"/>
  <c r="AP404" i="4"/>
  <c r="AK404" i="4"/>
  <c r="AM404" i="4" s="1"/>
  <c r="AJ404" i="4"/>
  <c r="AG404" i="4"/>
  <c r="AF404" i="4"/>
  <c r="AE404" i="4"/>
  <c r="AD404" i="4"/>
  <c r="AC404" i="4"/>
  <c r="AB404" i="4"/>
  <c r="Z404" i="4"/>
  <c r="Y404" i="4"/>
  <c r="W404" i="4"/>
  <c r="X404" i="4" s="1"/>
  <c r="V404" i="4"/>
  <c r="T404" i="4"/>
  <c r="U404" i="4" s="1"/>
  <c r="S404" i="4"/>
  <c r="R404" i="4"/>
  <c r="Q404" i="4"/>
  <c r="O404" i="4"/>
  <c r="N404" i="4"/>
  <c r="M404" i="4"/>
  <c r="L404" i="4"/>
  <c r="K404" i="4"/>
  <c r="J404" i="4"/>
  <c r="I404" i="4"/>
  <c r="G404" i="4"/>
  <c r="F404" i="4"/>
  <c r="E404" i="4"/>
  <c r="BA403" i="4"/>
  <c r="AU403" i="4"/>
  <c r="AT403" i="4"/>
  <c r="AR403" i="4"/>
  <c r="AQ403" i="4"/>
  <c r="AP403" i="4"/>
  <c r="AL403" i="4"/>
  <c r="AK403" i="4"/>
  <c r="AJ403" i="4"/>
  <c r="AG403" i="4"/>
  <c r="AF403" i="4"/>
  <c r="AE403" i="4"/>
  <c r="AD403" i="4"/>
  <c r="AC403" i="4"/>
  <c r="AB403" i="4"/>
  <c r="Z403" i="4"/>
  <c r="Y403" i="4"/>
  <c r="W403" i="4"/>
  <c r="X403" i="4" s="1"/>
  <c r="V403" i="4"/>
  <c r="T403" i="4"/>
  <c r="U403" i="4" s="1"/>
  <c r="S403" i="4"/>
  <c r="R403" i="4"/>
  <c r="Q403" i="4"/>
  <c r="O403" i="4"/>
  <c r="N403" i="4"/>
  <c r="M403" i="4"/>
  <c r="L403" i="4"/>
  <c r="K403" i="4"/>
  <c r="J403" i="4"/>
  <c r="I403" i="4"/>
  <c r="G403" i="4"/>
  <c r="F403" i="4"/>
  <c r="E403" i="4"/>
  <c r="BA402" i="4"/>
  <c r="AU402" i="4"/>
  <c r="AT402" i="4"/>
  <c r="AR402" i="4"/>
  <c r="AQ402" i="4"/>
  <c r="AP402" i="4"/>
  <c r="AL402" i="4"/>
  <c r="AK402" i="4"/>
  <c r="AJ402" i="4"/>
  <c r="AG402" i="4"/>
  <c r="AF402" i="4"/>
  <c r="AE402" i="4"/>
  <c r="AD402" i="4"/>
  <c r="AC402" i="4"/>
  <c r="AB402" i="4"/>
  <c r="Z402" i="4"/>
  <c r="Y402" i="4"/>
  <c r="W402" i="4"/>
  <c r="X402" i="4" s="1"/>
  <c r="V402" i="4"/>
  <c r="T402" i="4"/>
  <c r="U402" i="4" s="1"/>
  <c r="S402" i="4"/>
  <c r="R402" i="4"/>
  <c r="Q402" i="4"/>
  <c r="O402" i="4"/>
  <c r="N402" i="4"/>
  <c r="M402" i="4"/>
  <c r="L402" i="4"/>
  <c r="K402" i="4"/>
  <c r="J402" i="4"/>
  <c r="I402" i="4"/>
  <c r="G402" i="4"/>
  <c r="F402" i="4"/>
  <c r="E402" i="4"/>
  <c r="BA401" i="4"/>
  <c r="AU401" i="4"/>
  <c r="AT401" i="4"/>
  <c r="AR401" i="4"/>
  <c r="AQ401" i="4"/>
  <c r="AP401" i="4"/>
  <c r="AL401" i="4"/>
  <c r="AK401" i="4"/>
  <c r="AJ401" i="4"/>
  <c r="AG401" i="4"/>
  <c r="AF401" i="4"/>
  <c r="AE401" i="4"/>
  <c r="AD401" i="4"/>
  <c r="AC401" i="4"/>
  <c r="AB401" i="4"/>
  <c r="Z401" i="4"/>
  <c r="Y401" i="4"/>
  <c r="W401" i="4"/>
  <c r="X401" i="4" s="1"/>
  <c r="V401" i="4"/>
  <c r="T401" i="4"/>
  <c r="U401" i="4" s="1"/>
  <c r="S401" i="4"/>
  <c r="R401" i="4"/>
  <c r="Q401" i="4"/>
  <c r="O401" i="4"/>
  <c r="N401" i="4"/>
  <c r="M401" i="4"/>
  <c r="L401" i="4"/>
  <c r="K401" i="4"/>
  <c r="J401" i="4"/>
  <c r="I401" i="4"/>
  <c r="G401" i="4"/>
  <c r="F401" i="4"/>
  <c r="E401" i="4"/>
  <c r="BA400" i="4"/>
  <c r="AU400" i="4"/>
  <c r="AT400" i="4"/>
  <c r="AR400" i="4"/>
  <c r="AQ400" i="4"/>
  <c r="AP400" i="4"/>
  <c r="AL400" i="4"/>
  <c r="AK400" i="4"/>
  <c r="AJ400" i="4"/>
  <c r="AG400" i="4"/>
  <c r="AF400" i="4"/>
  <c r="AE400" i="4"/>
  <c r="AD400" i="4"/>
  <c r="AC400" i="4"/>
  <c r="AB400" i="4"/>
  <c r="Z400" i="4"/>
  <c r="Y400" i="4"/>
  <c r="W400" i="4"/>
  <c r="X400" i="4" s="1"/>
  <c r="V400" i="4"/>
  <c r="T400" i="4"/>
  <c r="U400" i="4" s="1"/>
  <c r="S400" i="4"/>
  <c r="R400" i="4"/>
  <c r="Q400" i="4"/>
  <c r="O400" i="4"/>
  <c r="N400" i="4"/>
  <c r="M400" i="4"/>
  <c r="L400" i="4"/>
  <c r="K400" i="4"/>
  <c r="J400" i="4"/>
  <c r="I400" i="4"/>
  <c r="G400" i="4"/>
  <c r="F400" i="4"/>
  <c r="E400" i="4"/>
  <c r="BA399" i="4"/>
  <c r="AU399" i="4"/>
  <c r="AT399" i="4"/>
  <c r="AR399" i="4"/>
  <c r="AQ399" i="4"/>
  <c r="AP399" i="4"/>
  <c r="AL399" i="4"/>
  <c r="AK399" i="4"/>
  <c r="AJ399" i="4"/>
  <c r="AG399" i="4"/>
  <c r="AF399" i="4"/>
  <c r="AE399" i="4"/>
  <c r="AD399" i="4"/>
  <c r="AC399" i="4"/>
  <c r="AB399" i="4"/>
  <c r="Z399" i="4"/>
  <c r="Y399" i="4"/>
  <c r="W399" i="4"/>
  <c r="X399" i="4" s="1"/>
  <c r="V399" i="4"/>
  <c r="T399" i="4"/>
  <c r="U399" i="4" s="1"/>
  <c r="S399" i="4"/>
  <c r="R399" i="4"/>
  <c r="Q399" i="4"/>
  <c r="O399" i="4"/>
  <c r="N399" i="4"/>
  <c r="M399" i="4"/>
  <c r="L399" i="4"/>
  <c r="K399" i="4"/>
  <c r="J399" i="4"/>
  <c r="I399" i="4"/>
  <c r="G399" i="4"/>
  <c r="F399" i="4"/>
  <c r="E399" i="4"/>
  <c r="BA398" i="4"/>
  <c r="AU398" i="4"/>
  <c r="AT398" i="4"/>
  <c r="AR398" i="4"/>
  <c r="AQ398" i="4"/>
  <c r="AP398" i="4"/>
  <c r="AL398" i="4"/>
  <c r="AK398" i="4"/>
  <c r="AJ398" i="4"/>
  <c r="AG398" i="4"/>
  <c r="AF398" i="4"/>
  <c r="AE398" i="4"/>
  <c r="AD398" i="4"/>
  <c r="AC398" i="4"/>
  <c r="AB398" i="4"/>
  <c r="Z398" i="4"/>
  <c r="Y398" i="4"/>
  <c r="W398" i="4"/>
  <c r="X398" i="4" s="1"/>
  <c r="V398" i="4"/>
  <c r="T398" i="4"/>
  <c r="U398" i="4" s="1"/>
  <c r="S398" i="4"/>
  <c r="R398" i="4"/>
  <c r="Q398" i="4"/>
  <c r="O398" i="4"/>
  <c r="N398" i="4"/>
  <c r="M398" i="4"/>
  <c r="L398" i="4"/>
  <c r="K398" i="4"/>
  <c r="J398" i="4"/>
  <c r="I398" i="4"/>
  <c r="G398" i="4"/>
  <c r="F398" i="4"/>
  <c r="E398" i="4"/>
  <c r="BA397" i="4"/>
  <c r="AU397" i="4"/>
  <c r="AT397" i="4"/>
  <c r="AR397" i="4"/>
  <c r="AQ397" i="4"/>
  <c r="AP397" i="4"/>
  <c r="AL397" i="4"/>
  <c r="AK397" i="4"/>
  <c r="AJ397" i="4"/>
  <c r="AG397" i="4"/>
  <c r="AF397" i="4"/>
  <c r="AE397" i="4"/>
  <c r="AD397" i="4"/>
  <c r="AC397" i="4"/>
  <c r="AB397" i="4"/>
  <c r="Z397" i="4"/>
  <c r="Y397" i="4"/>
  <c r="W397" i="4"/>
  <c r="X397" i="4" s="1"/>
  <c r="V397" i="4"/>
  <c r="T397" i="4"/>
  <c r="U397" i="4" s="1"/>
  <c r="S397" i="4"/>
  <c r="R397" i="4"/>
  <c r="Q397" i="4"/>
  <c r="O397" i="4"/>
  <c r="N397" i="4"/>
  <c r="M397" i="4"/>
  <c r="L397" i="4"/>
  <c r="K397" i="4"/>
  <c r="J397" i="4"/>
  <c r="I397" i="4"/>
  <c r="G397" i="4"/>
  <c r="F397" i="4"/>
  <c r="E397" i="4"/>
  <c r="BA396" i="4"/>
  <c r="AU396" i="4"/>
  <c r="AT396" i="4"/>
  <c r="AR396" i="4"/>
  <c r="AQ396" i="4"/>
  <c r="AP396" i="4"/>
  <c r="AL396" i="4"/>
  <c r="AK396" i="4"/>
  <c r="AJ396" i="4"/>
  <c r="AG396" i="4"/>
  <c r="AF396" i="4"/>
  <c r="AE396" i="4"/>
  <c r="AD396" i="4"/>
  <c r="AC396" i="4"/>
  <c r="AB396" i="4"/>
  <c r="Z396" i="4"/>
  <c r="Y396" i="4"/>
  <c r="W396" i="4"/>
  <c r="X396" i="4" s="1"/>
  <c r="V396" i="4"/>
  <c r="T396" i="4"/>
  <c r="U396" i="4" s="1"/>
  <c r="S396" i="4"/>
  <c r="R396" i="4"/>
  <c r="Q396" i="4"/>
  <c r="O396" i="4"/>
  <c r="N396" i="4"/>
  <c r="M396" i="4"/>
  <c r="L396" i="4"/>
  <c r="K396" i="4"/>
  <c r="J396" i="4"/>
  <c r="I396" i="4"/>
  <c r="G396" i="4"/>
  <c r="F396" i="4"/>
  <c r="E396" i="4"/>
  <c r="BA395" i="4"/>
  <c r="AU395" i="4"/>
  <c r="AT395" i="4"/>
  <c r="AR395" i="4"/>
  <c r="AQ395" i="4"/>
  <c r="AP395" i="4"/>
  <c r="AL395" i="4"/>
  <c r="AK395" i="4"/>
  <c r="AJ395" i="4"/>
  <c r="AG395" i="4"/>
  <c r="AF395" i="4"/>
  <c r="AE395" i="4"/>
  <c r="AD395" i="4"/>
  <c r="AC395" i="4"/>
  <c r="AB395" i="4"/>
  <c r="Z395" i="4"/>
  <c r="Y395" i="4"/>
  <c r="W395" i="4"/>
  <c r="X395" i="4" s="1"/>
  <c r="V395" i="4"/>
  <c r="T395" i="4"/>
  <c r="U395" i="4" s="1"/>
  <c r="S395" i="4"/>
  <c r="R395" i="4"/>
  <c r="Q395" i="4"/>
  <c r="O395" i="4"/>
  <c r="N395" i="4"/>
  <c r="M395" i="4"/>
  <c r="L395" i="4"/>
  <c r="K395" i="4"/>
  <c r="J395" i="4"/>
  <c r="I395" i="4"/>
  <c r="G395" i="4"/>
  <c r="F395" i="4"/>
  <c r="E395" i="4"/>
  <c r="BA394" i="4"/>
  <c r="AU394" i="4"/>
  <c r="AT394" i="4"/>
  <c r="AR394" i="4"/>
  <c r="AQ394" i="4"/>
  <c r="AP394" i="4"/>
  <c r="AL394" i="4"/>
  <c r="AK394" i="4"/>
  <c r="AJ394" i="4"/>
  <c r="AG394" i="4"/>
  <c r="AF394" i="4"/>
  <c r="AE394" i="4"/>
  <c r="AD394" i="4"/>
  <c r="AC394" i="4"/>
  <c r="AB394" i="4"/>
  <c r="Z394" i="4"/>
  <c r="Y394" i="4"/>
  <c r="W394" i="4"/>
  <c r="X394" i="4" s="1"/>
  <c r="V394" i="4"/>
  <c r="T394" i="4"/>
  <c r="U394" i="4" s="1"/>
  <c r="S394" i="4"/>
  <c r="R394" i="4"/>
  <c r="Q394" i="4"/>
  <c r="O394" i="4"/>
  <c r="N394" i="4"/>
  <c r="M394" i="4"/>
  <c r="L394" i="4"/>
  <c r="K394" i="4"/>
  <c r="J394" i="4"/>
  <c r="I394" i="4"/>
  <c r="G394" i="4"/>
  <c r="F394" i="4"/>
  <c r="E394" i="4"/>
  <c r="BA393" i="4"/>
  <c r="AU393" i="4"/>
  <c r="AT393" i="4"/>
  <c r="AR393" i="4"/>
  <c r="AQ393" i="4"/>
  <c r="AP393" i="4"/>
  <c r="AL393" i="4"/>
  <c r="AK393" i="4"/>
  <c r="AJ393" i="4"/>
  <c r="AG393" i="4"/>
  <c r="AF393" i="4"/>
  <c r="AE393" i="4"/>
  <c r="AD393" i="4"/>
  <c r="AC393" i="4"/>
  <c r="AB393" i="4"/>
  <c r="Z393" i="4"/>
  <c r="Y393" i="4"/>
  <c r="W393" i="4"/>
  <c r="X393" i="4" s="1"/>
  <c r="V393" i="4"/>
  <c r="T393" i="4"/>
  <c r="U393" i="4" s="1"/>
  <c r="S393" i="4"/>
  <c r="R393" i="4"/>
  <c r="Q393" i="4"/>
  <c r="O393" i="4"/>
  <c r="N393" i="4"/>
  <c r="M393" i="4"/>
  <c r="L393" i="4"/>
  <c r="K393" i="4"/>
  <c r="J393" i="4"/>
  <c r="I393" i="4"/>
  <c r="G393" i="4"/>
  <c r="F393" i="4"/>
  <c r="E393" i="4"/>
  <c r="BA392" i="4"/>
  <c r="AU392" i="4"/>
  <c r="AT392" i="4"/>
  <c r="AR392" i="4"/>
  <c r="AQ392" i="4"/>
  <c r="AP392" i="4"/>
  <c r="AL392" i="4"/>
  <c r="AK392" i="4"/>
  <c r="AJ392" i="4"/>
  <c r="AG392" i="4"/>
  <c r="AF392" i="4"/>
  <c r="AE392" i="4"/>
  <c r="AD392" i="4"/>
  <c r="AC392" i="4"/>
  <c r="AB392" i="4"/>
  <c r="Z392" i="4"/>
  <c r="Y392" i="4"/>
  <c r="W392" i="4"/>
  <c r="X392" i="4" s="1"/>
  <c r="V392" i="4"/>
  <c r="T392" i="4"/>
  <c r="U392" i="4" s="1"/>
  <c r="S392" i="4"/>
  <c r="R392" i="4"/>
  <c r="Q392" i="4"/>
  <c r="O392" i="4"/>
  <c r="N392" i="4"/>
  <c r="M392" i="4"/>
  <c r="L392" i="4"/>
  <c r="K392" i="4"/>
  <c r="J392" i="4"/>
  <c r="I392" i="4"/>
  <c r="G392" i="4"/>
  <c r="F392" i="4"/>
  <c r="E392" i="4"/>
  <c r="BA391" i="4"/>
  <c r="AU391" i="4"/>
  <c r="AT391" i="4"/>
  <c r="AR391" i="4"/>
  <c r="AQ391" i="4"/>
  <c r="AP391" i="4"/>
  <c r="AL391" i="4"/>
  <c r="AK391" i="4"/>
  <c r="AJ391" i="4"/>
  <c r="AG391" i="4"/>
  <c r="AF391" i="4"/>
  <c r="AE391" i="4"/>
  <c r="AD391" i="4"/>
  <c r="AC391" i="4"/>
  <c r="AB391" i="4"/>
  <c r="Z391" i="4"/>
  <c r="Y391" i="4"/>
  <c r="W391" i="4"/>
  <c r="X391" i="4" s="1"/>
  <c r="V391" i="4"/>
  <c r="T391" i="4"/>
  <c r="U391" i="4" s="1"/>
  <c r="S391" i="4"/>
  <c r="R391" i="4"/>
  <c r="Q391" i="4"/>
  <c r="O391" i="4"/>
  <c r="N391" i="4"/>
  <c r="M391" i="4"/>
  <c r="L391" i="4"/>
  <c r="K391" i="4"/>
  <c r="J391" i="4"/>
  <c r="I391" i="4"/>
  <c r="G391" i="4"/>
  <c r="F391" i="4"/>
  <c r="E391" i="4"/>
  <c r="BA390" i="4"/>
  <c r="AU390" i="4"/>
  <c r="AT390" i="4"/>
  <c r="AR390" i="4"/>
  <c r="AQ390" i="4"/>
  <c r="AP390" i="4"/>
  <c r="AL390" i="4"/>
  <c r="AK390" i="4"/>
  <c r="AJ390" i="4"/>
  <c r="AG390" i="4"/>
  <c r="AF390" i="4"/>
  <c r="AE390" i="4"/>
  <c r="AD390" i="4"/>
  <c r="AC390" i="4"/>
  <c r="AB390" i="4"/>
  <c r="Z390" i="4"/>
  <c r="Y390" i="4"/>
  <c r="W390" i="4"/>
  <c r="X390" i="4" s="1"/>
  <c r="V390" i="4"/>
  <c r="T390" i="4"/>
  <c r="U390" i="4" s="1"/>
  <c r="S390" i="4"/>
  <c r="R390" i="4"/>
  <c r="Q390" i="4"/>
  <c r="O390" i="4"/>
  <c r="N390" i="4"/>
  <c r="M390" i="4"/>
  <c r="L390" i="4"/>
  <c r="K390" i="4"/>
  <c r="J390" i="4"/>
  <c r="I390" i="4"/>
  <c r="G390" i="4"/>
  <c r="F390" i="4"/>
  <c r="E390" i="4"/>
  <c r="BA389" i="4"/>
  <c r="AU389" i="4"/>
  <c r="AT389" i="4"/>
  <c r="AR389" i="4"/>
  <c r="AQ389" i="4"/>
  <c r="AP389" i="4"/>
  <c r="AL389" i="4"/>
  <c r="AK389" i="4"/>
  <c r="AJ389" i="4"/>
  <c r="AG389" i="4"/>
  <c r="AF389" i="4"/>
  <c r="AE389" i="4"/>
  <c r="AD389" i="4"/>
  <c r="AC389" i="4"/>
  <c r="AB389" i="4"/>
  <c r="Z389" i="4"/>
  <c r="Y389" i="4"/>
  <c r="W389" i="4"/>
  <c r="X389" i="4" s="1"/>
  <c r="V389" i="4"/>
  <c r="T389" i="4"/>
  <c r="U389" i="4" s="1"/>
  <c r="S389" i="4"/>
  <c r="R389" i="4"/>
  <c r="Q389" i="4"/>
  <c r="O389" i="4"/>
  <c r="N389" i="4"/>
  <c r="M389" i="4"/>
  <c r="L389" i="4"/>
  <c r="K389" i="4"/>
  <c r="J389" i="4"/>
  <c r="I389" i="4"/>
  <c r="G389" i="4"/>
  <c r="F389" i="4"/>
  <c r="E389" i="4"/>
  <c r="BA388" i="4"/>
  <c r="AU388" i="4"/>
  <c r="AT388" i="4"/>
  <c r="AR388" i="4"/>
  <c r="AQ388" i="4"/>
  <c r="AP388" i="4"/>
  <c r="AL388" i="4"/>
  <c r="AK388" i="4"/>
  <c r="AJ388" i="4"/>
  <c r="AG388" i="4"/>
  <c r="AF388" i="4"/>
  <c r="AE388" i="4"/>
  <c r="AD388" i="4"/>
  <c r="AC388" i="4"/>
  <c r="AB388" i="4"/>
  <c r="Z388" i="4"/>
  <c r="Y388" i="4"/>
  <c r="W388" i="4"/>
  <c r="X388" i="4" s="1"/>
  <c r="V388" i="4"/>
  <c r="T388" i="4"/>
  <c r="U388" i="4" s="1"/>
  <c r="S388" i="4"/>
  <c r="R388" i="4"/>
  <c r="Q388" i="4"/>
  <c r="O388" i="4"/>
  <c r="N388" i="4"/>
  <c r="M388" i="4"/>
  <c r="L388" i="4"/>
  <c r="K388" i="4"/>
  <c r="J388" i="4"/>
  <c r="I388" i="4"/>
  <c r="G388" i="4"/>
  <c r="F388" i="4"/>
  <c r="E388" i="4"/>
  <c r="BA387" i="4"/>
  <c r="AU387" i="4"/>
  <c r="AT387" i="4"/>
  <c r="AR387" i="4"/>
  <c r="AQ387" i="4"/>
  <c r="AP387" i="4"/>
  <c r="AL387" i="4"/>
  <c r="AK387" i="4"/>
  <c r="AJ387" i="4"/>
  <c r="AG387" i="4"/>
  <c r="AF387" i="4"/>
  <c r="AE387" i="4"/>
  <c r="AD387" i="4"/>
  <c r="AC387" i="4"/>
  <c r="AB387" i="4"/>
  <c r="Z387" i="4"/>
  <c r="Y387" i="4"/>
  <c r="W387" i="4"/>
  <c r="X387" i="4" s="1"/>
  <c r="V387" i="4"/>
  <c r="T387" i="4"/>
  <c r="U387" i="4" s="1"/>
  <c r="S387" i="4"/>
  <c r="R387" i="4"/>
  <c r="Q387" i="4"/>
  <c r="O387" i="4"/>
  <c r="N387" i="4"/>
  <c r="M387" i="4"/>
  <c r="L387" i="4"/>
  <c r="K387" i="4"/>
  <c r="J387" i="4"/>
  <c r="I387" i="4"/>
  <c r="G387" i="4"/>
  <c r="F387" i="4"/>
  <c r="E387" i="4"/>
  <c r="BA386" i="4"/>
  <c r="AU386" i="4"/>
  <c r="AT386" i="4"/>
  <c r="AR386" i="4"/>
  <c r="AQ386" i="4"/>
  <c r="AP386" i="4"/>
  <c r="AL386" i="4"/>
  <c r="AK386" i="4"/>
  <c r="AJ386" i="4"/>
  <c r="AG386" i="4"/>
  <c r="AF386" i="4"/>
  <c r="AE386" i="4"/>
  <c r="AD386" i="4"/>
  <c r="AC386" i="4"/>
  <c r="AB386" i="4"/>
  <c r="Z386" i="4"/>
  <c r="Y386" i="4"/>
  <c r="W386" i="4"/>
  <c r="X386" i="4" s="1"/>
  <c r="V386" i="4"/>
  <c r="T386" i="4"/>
  <c r="U386" i="4" s="1"/>
  <c r="S386" i="4"/>
  <c r="R386" i="4"/>
  <c r="Q386" i="4"/>
  <c r="O386" i="4"/>
  <c r="N386" i="4"/>
  <c r="M386" i="4"/>
  <c r="L386" i="4"/>
  <c r="K386" i="4"/>
  <c r="J386" i="4"/>
  <c r="I386" i="4"/>
  <c r="G386" i="4"/>
  <c r="F386" i="4"/>
  <c r="E386" i="4"/>
  <c r="BA385" i="4"/>
  <c r="AU385" i="4"/>
  <c r="AT385" i="4"/>
  <c r="AR385" i="4"/>
  <c r="AQ385" i="4"/>
  <c r="AP385" i="4"/>
  <c r="AL385" i="4"/>
  <c r="AK385" i="4"/>
  <c r="AJ385" i="4"/>
  <c r="AG385" i="4"/>
  <c r="AF385" i="4"/>
  <c r="AE385" i="4"/>
  <c r="AD385" i="4"/>
  <c r="AC385" i="4"/>
  <c r="AB385" i="4"/>
  <c r="Z385" i="4"/>
  <c r="Y385" i="4"/>
  <c r="W385" i="4"/>
  <c r="X385" i="4" s="1"/>
  <c r="V385" i="4"/>
  <c r="T385" i="4"/>
  <c r="U385" i="4" s="1"/>
  <c r="S385" i="4"/>
  <c r="R385" i="4"/>
  <c r="Q385" i="4"/>
  <c r="O385" i="4"/>
  <c r="N385" i="4"/>
  <c r="M385" i="4"/>
  <c r="L385" i="4"/>
  <c r="K385" i="4"/>
  <c r="J385" i="4"/>
  <c r="I385" i="4"/>
  <c r="G385" i="4"/>
  <c r="F385" i="4"/>
  <c r="E385" i="4"/>
  <c r="BA384" i="4"/>
  <c r="AU384" i="4"/>
  <c r="AT384" i="4"/>
  <c r="AR384" i="4"/>
  <c r="AQ384" i="4"/>
  <c r="AP384" i="4"/>
  <c r="AL384" i="4"/>
  <c r="AK384" i="4"/>
  <c r="AJ384" i="4"/>
  <c r="AG384" i="4"/>
  <c r="AF384" i="4"/>
  <c r="AE384" i="4"/>
  <c r="AD384" i="4"/>
  <c r="AC384" i="4"/>
  <c r="AB384" i="4"/>
  <c r="Z384" i="4"/>
  <c r="Y384" i="4"/>
  <c r="W384" i="4"/>
  <c r="X384" i="4" s="1"/>
  <c r="V384" i="4"/>
  <c r="T384" i="4"/>
  <c r="U384" i="4" s="1"/>
  <c r="S384" i="4"/>
  <c r="R384" i="4"/>
  <c r="Q384" i="4"/>
  <c r="O384" i="4"/>
  <c r="N384" i="4"/>
  <c r="M384" i="4"/>
  <c r="L384" i="4"/>
  <c r="K384" i="4"/>
  <c r="J384" i="4"/>
  <c r="I384" i="4"/>
  <c r="G384" i="4"/>
  <c r="F384" i="4"/>
  <c r="E384" i="4"/>
  <c r="BA383" i="4"/>
  <c r="AU383" i="4"/>
  <c r="AT383" i="4"/>
  <c r="AR383" i="4"/>
  <c r="AQ383" i="4"/>
  <c r="AP383" i="4"/>
  <c r="AL383" i="4"/>
  <c r="AK383" i="4"/>
  <c r="AJ383" i="4"/>
  <c r="AG383" i="4"/>
  <c r="AF383" i="4"/>
  <c r="AE383" i="4"/>
  <c r="AD383" i="4"/>
  <c r="AC383" i="4"/>
  <c r="AB383" i="4"/>
  <c r="Z383" i="4"/>
  <c r="Y383" i="4"/>
  <c r="W383" i="4"/>
  <c r="X383" i="4" s="1"/>
  <c r="V383" i="4"/>
  <c r="T383" i="4"/>
  <c r="U383" i="4" s="1"/>
  <c r="S383" i="4"/>
  <c r="R383" i="4"/>
  <c r="Q383" i="4"/>
  <c r="O383" i="4"/>
  <c r="N383" i="4"/>
  <c r="M383" i="4"/>
  <c r="L383" i="4"/>
  <c r="K383" i="4"/>
  <c r="J383" i="4"/>
  <c r="I383" i="4"/>
  <c r="G383" i="4"/>
  <c r="F383" i="4"/>
  <c r="E383" i="4"/>
  <c r="BA382" i="4"/>
  <c r="AU382" i="4"/>
  <c r="AT382" i="4"/>
  <c r="AR382" i="4"/>
  <c r="AQ382" i="4"/>
  <c r="AP382" i="4"/>
  <c r="AL382" i="4"/>
  <c r="AK382" i="4"/>
  <c r="AJ382" i="4"/>
  <c r="AG382" i="4"/>
  <c r="AF382" i="4"/>
  <c r="AE382" i="4"/>
  <c r="AD382" i="4"/>
  <c r="AC382" i="4"/>
  <c r="AB382" i="4"/>
  <c r="Z382" i="4"/>
  <c r="Y382" i="4"/>
  <c r="W382" i="4"/>
  <c r="X382" i="4" s="1"/>
  <c r="V382" i="4"/>
  <c r="T382" i="4"/>
  <c r="U382" i="4" s="1"/>
  <c r="S382" i="4"/>
  <c r="R382" i="4"/>
  <c r="Q382" i="4"/>
  <c r="O382" i="4"/>
  <c r="N382" i="4"/>
  <c r="M382" i="4"/>
  <c r="L382" i="4"/>
  <c r="K382" i="4"/>
  <c r="J382" i="4"/>
  <c r="I382" i="4"/>
  <c r="G382" i="4"/>
  <c r="F382" i="4"/>
  <c r="E382" i="4"/>
  <c r="BA381" i="4"/>
  <c r="AU381" i="4"/>
  <c r="AT381" i="4"/>
  <c r="AR381" i="4"/>
  <c r="AQ381" i="4"/>
  <c r="AP381" i="4"/>
  <c r="AL381" i="4"/>
  <c r="AK381" i="4"/>
  <c r="AJ381" i="4"/>
  <c r="AG381" i="4"/>
  <c r="AF381" i="4"/>
  <c r="AE381" i="4"/>
  <c r="AD381" i="4"/>
  <c r="AC381" i="4"/>
  <c r="AB381" i="4"/>
  <c r="Z381" i="4"/>
  <c r="Y381" i="4"/>
  <c r="W381" i="4"/>
  <c r="X381" i="4" s="1"/>
  <c r="V381" i="4"/>
  <c r="T381" i="4"/>
  <c r="U381" i="4" s="1"/>
  <c r="S381" i="4"/>
  <c r="R381" i="4"/>
  <c r="Q381" i="4"/>
  <c r="O381" i="4"/>
  <c r="N381" i="4"/>
  <c r="M381" i="4"/>
  <c r="L381" i="4"/>
  <c r="K381" i="4"/>
  <c r="J381" i="4"/>
  <c r="I381" i="4"/>
  <c r="G381" i="4"/>
  <c r="F381" i="4"/>
  <c r="E381" i="4"/>
  <c r="BA380" i="4"/>
  <c r="AU380" i="4"/>
  <c r="AT380" i="4"/>
  <c r="AR380" i="4"/>
  <c r="AQ380" i="4"/>
  <c r="AP380" i="4"/>
  <c r="AL380" i="4"/>
  <c r="AK380" i="4"/>
  <c r="AJ380" i="4"/>
  <c r="AG380" i="4"/>
  <c r="AF380" i="4"/>
  <c r="AE380" i="4"/>
  <c r="AD380" i="4"/>
  <c r="AC380" i="4"/>
  <c r="AB380" i="4"/>
  <c r="Z380" i="4"/>
  <c r="Y380" i="4"/>
  <c r="W380" i="4"/>
  <c r="X380" i="4" s="1"/>
  <c r="V380" i="4"/>
  <c r="T380" i="4"/>
  <c r="U380" i="4" s="1"/>
  <c r="S380" i="4"/>
  <c r="R380" i="4"/>
  <c r="Q380" i="4"/>
  <c r="O380" i="4"/>
  <c r="N380" i="4"/>
  <c r="M380" i="4"/>
  <c r="L380" i="4"/>
  <c r="K380" i="4"/>
  <c r="J380" i="4"/>
  <c r="I380" i="4"/>
  <c r="G380" i="4"/>
  <c r="F380" i="4"/>
  <c r="E380" i="4"/>
  <c r="BA379" i="4"/>
  <c r="AU379" i="4"/>
  <c r="AT379" i="4"/>
  <c r="AR379" i="4"/>
  <c r="AQ379" i="4"/>
  <c r="AP379" i="4"/>
  <c r="AL379" i="4"/>
  <c r="AK379" i="4"/>
  <c r="AJ379" i="4"/>
  <c r="AG379" i="4"/>
  <c r="AF379" i="4"/>
  <c r="AE379" i="4"/>
  <c r="AD379" i="4"/>
  <c r="AC379" i="4"/>
  <c r="AB379" i="4"/>
  <c r="Z379" i="4"/>
  <c r="Y379" i="4"/>
  <c r="W379" i="4"/>
  <c r="X379" i="4" s="1"/>
  <c r="V379" i="4"/>
  <c r="T379" i="4"/>
  <c r="U379" i="4" s="1"/>
  <c r="S379" i="4"/>
  <c r="R379" i="4"/>
  <c r="Q379" i="4"/>
  <c r="O379" i="4"/>
  <c r="N379" i="4"/>
  <c r="M379" i="4"/>
  <c r="L379" i="4"/>
  <c r="K379" i="4"/>
  <c r="J379" i="4"/>
  <c r="I379" i="4"/>
  <c r="G379" i="4"/>
  <c r="F379" i="4"/>
  <c r="E379" i="4"/>
  <c r="BA378" i="4"/>
  <c r="AU378" i="4"/>
  <c r="AT378" i="4"/>
  <c r="AR378" i="4"/>
  <c r="AQ378" i="4"/>
  <c r="AP378" i="4"/>
  <c r="AL378" i="4"/>
  <c r="AK378" i="4"/>
  <c r="AJ378" i="4"/>
  <c r="AG378" i="4"/>
  <c r="AF378" i="4"/>
  <c r="AE378" i="4"/>
  <c r="AD378" i="4"/>
  <c r="AC378" i="4"/>
  <c r="AB378" i="4"/>
  <c r="Z378" i="4"/>
  <c r="Y378" i="4"/>
  <c r="W378" i="4"/>
  <c r="X378" i="4" s="1"/>
  <c r="V378" i="4"/>
  <c r="T378" i="4"/>
  <c r="U378" i="4" s="1"/>
  <c r="S378" i="4"/>
  <c r="R378" i="4"/>
  <c r="Q378" i="4"/>
  <c r="O378" i="4"/>
  <c r="N378" i="4"/>
  <c r="M378" i="4"/>
  <c r="L378" i="4"/>
  <c r="K378" i="4"/>
  <c r="J378" i="4"/>
  <c r="I378" i="4"/>
  <c r="G378" i="4"/>
  <c r="F378" i="4"/>
  <c r="E378" i="4"/>
  <c r="BA377" i="4"/>
  <c r="AU377" i="4"/>
  <c r="AT377" i="4"/>
  <c r="AR377" i="4"/>
  <c r="AQ377" i="4"/>
  <c r="AP377" i="4"/>
  <c r="AL377" i="4"/>
  <c r="AK377" i="4"/>
  <c r="AJ377" i="4"/>
  <c r="AG377" i="4"/>
  <c r="AF377" i="4"/>
  <c r="AE377" i="4"/>
  <c r="AD377" i="4"/>
  <c r="AC377" i="4"/>
  <c r="AB377" i="4"/>
  <c r="Z377" i="4"/>
  <c r="Y377" i="4"/>
  <c r="W377" i="4"/>
  <c r="X377" i="4" s="1"/>
  <c r="V377" i="4"/>
  <c r="T377" i="4"/>
  <c r="U377" i="4" s="1"/>
  <c r="S377" i="4"/>
  <c r="R377" i="4"/>
  <c r="Q377" i="4"/>
  <c r="O377" i="4"/>
  <c r="N377" i="4"/>
  <c r="M377" i="4"/>
  <c r="L377" i="4"/>
  <c r="K377" i="4"/>
  <c r="J377" i="4"/>
  <c r="I377" i="4"/>
  <c r="G377" i="4"/>
  <c r="F377" i="4"/>
  <c r="E377" i="4"/>
  <c r="BA376" i="4"/>
  <c r="AU376" i="4"/>
  <c r="AT376" i="4"/>
  <c r="AR376" i="4"/>
  <c r="AQ376" i="4"/>
  <c r="AP376" i="4"/>
  <c r="AL376" i="4"/>
  <c r="AK376" i="4"/>
  <c r="AJ376" i="4"/>
  <c r="AG376" i="4"/>
  <c r="AF376" i="4"/>
  <c r="AE376" i="4"/>
  <c r="AD376" i="4"/>
  <c r="AC376" i="4"/>
  <c r="AB376" i="4"/>
  <c r="Z376" i="4"/>
  <c r="Y376" i="4"/>
  <c r="W376" i="4"/>
  <c r="X376" i="4" s="1"/>
  <c r="V376" i="4"/>
  <c r="T376" i="4"/>
  <c r="U376" i="4" s="1"/>
  <c r="S376" i="4"/>
  <c r="R376" i="4"/>
  <c r="Q376" i="4"/>
  <c r="O376" i="4"/>
  <c r="N376" i="4"/>
  <c r="M376" i="4"/>
  <c r="L376" i="4"/>
  <c r="K376" i="4"/>
  <c r="J376" i="4"/>
  <c r="I376" i="4"/>
  <c r="G376" i="4"/>
  <c r="F376" i="4"/>
  <c r="E376" i="4"/>
  <c r="BA375" i="4"/>
  <c r="AU375" i="4"/>
  <c r="AT375" i="4"/>
  <c r="AR375" i="4"/>
  <c r="AQ375" i="4"/>
  <c r="AP375" i="4"/>
  <c r="AL375" i="4"/>
  <c r="AK375" i="4"/>
  <c r="AJ375" i="4"/>
  <c r="AG375" i="4"/>
  <c r="AF375" i="4"/>
  <c r="AE375" i="4"/>
  <c r="AD375" i="4"/>
  <c r="AC375" i="4"/>
  <c r="AB375" i="4"/>
  <c r="Z375" i="4"/>
  <c r="Y375" i="4"/>
  <c r="W375" i="4"/>
  <c r="X375" i="4" s="1"/>
  <c r="V375" i="4"/>
  <c r="T375" i="4"/>
  <c r="U375" i="4" s="1"/>
  <c r="S375" i="4"/>
  <c r="R375" i="4"/>
  <c r="Q375" i="4"/>
  <c r="O375" i="4"/>
  <c r="N375" i="4"/>
  <c r="M375" i="4"/>
  <c r="L375" i="4"/>
  <c r="K375" i="4"/>
  <c r="J375" i="4"/>
  <c r="I375" i="4"/>
  <c r="G375" i="4"/>
  <c r="F375" i="4"/>
  <c r="E375" i="4"/>
  <c r="BA374" i="4"/>
  <c r="AU374" i="4"/>
  <c r="AT374" i="4"/>
  <c r="AR374" i="4"/>
  <c r="AQ374" i="4"/>
  <c r="AP374" i="4"/>
  <c r="AL374" i="4"/>
  <c r="AK374" i="4"/>
  <c r="AJ374" i="4"/>
  <c r="AG374" i="4"/>
  <c r="AF374" i="4"/>
  <c r="AE374" i="4"/>
  <c r="AD374" i="4"/>
  <c r="AC374" i="4"/>
  <c r="AB374" i="4"/>
  <c r="Z374" i="4"/>
  <c r="Y374" i="4"/>
  <c r="W374" i="4"/>
  <c r="X374" i="4" s="1"/>
  <c r="V374" i="4"/>
  <c r="T374" i="4"/>
  <c r="U374" i="4" s="1"/>
  <c r="S374" i="4"/>
  <c r="R374" i="4"/>
  <c r="Q374" i="4"/>
  <c r="O374" i="4"/>
  <c r="N374" i="4"/>
  <c r="M374" i="4"/>
  <c r="L374" i="4"/>
  <c r="K374" i="4"/>
  <c r="J374" i="4"/>
  <c r="I374" i="4"/>
  <c r="G374" i="4"/>
  <c r="F374" i="4"/>
  <c r="E374" i="4"/>
  <c r="BA373" i="4"/>
  <c r="AU373" i="4"/>
  <c r="AT373" i="4"/>
  <c r="AR373" i="4"/>
  <c r="AQ373" i="4"/>
  <c r="AP373" i="4"/>
  <c r="AL373" i="4"/>
  <c r="AK373" i="4"/>
  <c r="AJ373" i="4"/>
  <c r="AG373" i="4"/>
  <c r="AF373" i="4"/>
  <c r="AE373" i="4"/>
  <c r="AD373" i="4"/>
  <c r="AC373" i="4"/>
  <c r="AB373" i="4"/>
  <c r="Z373" i="4"/>
  <c r="Y373" i="4"/>
  <c r="W373" i="4"/>
  <c r="X373" i="4" s="1"/>
  <c r="V373" i="4"/>
  <c r="T373" i="4"/>
  <c r="U373" i="4" s="1"/>
  <c r="S373" i="4"/>
  <c r="R373" i="4"/>
  <c r="Q373" i="4"/>
  <c r="O373" i="4"/>
  <c r="N373" i="4"/>
  <c r="M373" i="4"/>
  <c r="L373" i="4"/>
  <c r="K373" i="4"/>
  <c r="J373" i="4"/>
  <c r="I373" i="4"/>
  <c r="G373" i="4"/>
  <c r="F373" i="4"/>
  <c r="E373" i="4"/>
  <c r="BA372" i="4"/>
  <c r="AU372" i="4"/>
  <c r="AT372" i="4"/>
  <c r="AR372" i="4"/>
  <c r="AQ372" i="4"/>
  <c r="AP372" i="4"/>
  <c r="AL372" i="4"/>
  <c r="AK372" i="4"/>
  <c r="AJ372" i="4"/>
  <c r="AG372" i="4"/>
  <c r="AF372" i="4"/>
  <c r="AE372" i="4"/>
  <c r="AD372" i="4"/>
  <c r="AC372" i="4"/>
  <c r="AB372" i="4"/>
  <c r="Z372" i="4"/>
  <c r="Y372" i="4"/>
  <c r="W372" i="4"/>
  <c r="X372" i="4" s="1"/>
  <c r="V372" i="4"/>
  <c r="T372" i="4"/>
  <c r="U372" i="4" s="1"/>
  <c r="S372" i="4"/>
  <c r="R372" i="4"/>
  <c r="Q372" i="4"/>
  <c r="O372" i="4"/>
  <c r="N372" i="4"/>
  <c r="M372" i="4"/>
  <c r="L372" i="4"/>
  <c r="K372" i="4"/>
  <c r="J372" i="4"/>
  <c r="I372" i="4"/>
  <c r="G372" i="4"/>
  <c r="F372" i="4"/>
  <c r="E372" i="4"/>
  <c r="BA371" i="4"/>
  <c r="AU371" i="4"/>
  <c r="AT371" i="4"/>
  <c r="AR371" i="4"/>
  <c r="AQ371" i="4"/>
  <c r="AP371" i="4"/>
  <c r="AL371" i="4"/>
  <c r="AK371" i="4"/>
  <c r="AJ371" i="4"/>
  <c r="AG371" i="4"/>
  <c r="AF371" i="4"/>
  <c r="AE371" i="4"/>
  <c r="AD371" i="4"/>
  <c r="AC371" i="4"/>
  <c r="AB371" i="4"/>
  <c r="Z371" i="4"/>
  <c r="Y371" i="4"/>
  <c r="W371" i="4"/>
  <c r="X371" i="4" s="1"/>
  <c r="V371" i="4"/>
  <c r="T371" i="4"/>
  <c r="U371" i="4" s="1"/>
  <c r="S371" i="4"/>
  <c r="R371" i="4"/>
  <c r="Q371" i="4"/>
  <c r="O371" i="4"/>
  <c r="N371" i="4"/>
  <c r="M371" i="4"/>
  <c r="L371" i="4"/>
  <c r="K371" i="4"/>
  <c r="J371" i="4"/>
  <c r="I371" i="4"/>
  <c r="G371" i="4"/>
  <c r="F371" i="4"/>
  <c r="E371" i="4"/>
  <c r="BA370" i="4"/>
  <c r="AU370" i="4"/>
  <c r="AT370" i="4"/>
  <c r="AR370" i="4"/>
  <c r="AQ370" i="4"/>
  <c r="AP370" i="4"/>
  <c r="AL370" i="4"/>
  <c r="AK370" i="4"/>
  <c r="AJ370" i="4"/>
  <c r="AG370" i="4"/>
  <c r="AF370" i="4"/>
  <c r="AE370" i="4"/>
  <c r="AD370" i="4"/>
  <c r="AC370" i="4"/>
  <c r="AB370" i="4"/>
  <c r="Z370" i="4"/>
  <c r="Y370" i="4"/>
  <c r="W370" i="4"/>
  <c r="X370" i="4" s="1"/>
  <c r="V370" i="4"/>
  <c r="T370" i="4"/>
  <c r="U370" i="4" s="1"/>
  <c r="S370" i="4"/>
  <c r="R370" i="4"/>
  <c r="Q370" i="4"/>
  <c r="O370" i="4"/>
  <c r="N370" i="4"/>
  <c r="M370" i="4"/>
  <c r="L370" i="4"/>
  <c r="K370" i="4"/>
  <c r="J370" i="4"/>
  <c r="I370" i="4"/>
  <c r="G370" i="4"/>
  <c r="F370" i="4"/>
  <c r="E370" i="4"/>
  <c r="BA369" i="4"/>
  <c r="AU369" i="4"/>
  <c r="AT369" i="4"/>
  <c r="AR369" i="4"/>
  <c r="AQ369" i="4"/>
  <c r="AP369" i="4"/>
  <c r="AL369" i="4"/>
  <c r="AK369" i="4"/>
  <c r="AJ369" i="4"/>
  <c r="AG369" i="4"/>
  <c r="AF369" i="4"/>
  <c r="AE369" i="4"/>
  <c r="AD369" i="4"/>
  <c r="AC369" i="4"/>
  <c r="AB369" i="4"/>
  <c r="Z369" i="4"/>
  <c r="Y369" i="4"/>
  <c r="W369" i="4"/>
  <c r="X369" i="4" s="1"/>
  <c r="V369" i="4"/>
  <c r="T369" i="4"/>
  <c r="U369" i="4" s="1"/>
  <c r="S369" i="4"/>
  <c r="R369" i="4"/>
  <c r="Q369" i="4"/>
  <c r="O369" i="4"/>
  <c r="N369" i="4"/>
  <c r="M369" i="4"/>
  <c r="L369" i="4"/>
  <c r="K369" i="4"/>
  <c r="J369" i="4"/>
  <c r="I369" i="4"/>
  <c r="G369" i="4"/>
  <c r="F369" i="4"/>
  <c r="E369" i="4"/>
  <c r="BA368" i="4"/>
  <c r="AU368" i="4"/>
  <c r="AT368" i="4"/>
  <c r="AR368" i="4"/>
  <c r="AQ368" i="4"/>
  <c r="AP368" i="4"/>
  <c r="AL368" i="4"/>
  <c r="AK368" i="4"/>
  <c r="AJ368" i="4"/>
  <c r="AG368" i="4"/>
  <c r="AF368" i="4"/>
  <c r="AE368" i="4"/>
  <c r="AD368" i="4"/>
  <c r="AC368" i="4"/>
  <c r="AB368" i="4"/>
  <c r="Z368" i="4"/>
  <c r="Y368" i="4"/>
  <c r="W368" i="4"/>
  <c r="X368" i="4" s="1"/>
  <c r="V368" i="4"/>
  <c r="T368" i="4"/>
  <c r="U368" i="4" s="1"/>
  <c r="S368" i="4"/>
  <c r="R368" i="4"/>
  <c r="Q368" i="4"/>
  <c r="O368" i="4"/>
  <c r="N368" i="4"/>
  <c r="M368" i="4"/>
  <c r="L368" i="4"/>
  <c r="K368" i="4"/>
  <c r="J368" i="4"/>
  <c r="I368" i="4"/>
  <c r="G368" i="4"/>
  <c r="F368" i="4"/>
  <c r="E368" i="4"/>
  <c r="BA367" i="4"/>
  <c r="AU367" i="4"/>
  <c r="AT367" i="4"/>
  <c r="AR367" i="4"/>
  <c r="AQ367" i="4"/>
  <c r="AP367" i="4"/>
  <c r="AL367" i="4"/>
  <c r="AK367" i="4"/>
  <c r="AJ367" i="4"/>
  <c r="AG367" i="4"/>
  <c r="AF367" i="4"/>
  <c r="AE367" i="4"/>
  <c r="AD367" i="4"/>
  <c r="AC367" i="4"/>
  <c r="AB367" i="4"/>
  <c r="Z367" i="4"/>
  <c r="Y367" i="4"/>
  <c r="W367" i="4"/>
  <c r="X367" i="4" s="1"/>
  <c r="V367" i="4"/>
  <c r="T367" i="4"/>
  <c r="U367" i="4" s="1"/>
  <c r="S367" i="4"/>
  <c r="R367" i="4"/>
  <c r="Q367" i="4"/>
  <c r="O367" i="4"/>
  <c r="N367" i="4"/>
  <c r="M367" i="4"/>
  <c r="L367" i="4"/>
  <c r="K367" i="4"/>
  <c r="J367" i="4"/>
  <c r="I367" i="4"/>
  <c r="G367" i="4"/>
  <c r="F367" i="4"/>
  <c r="E367" i="4"/>
  <c r="BA366" i="4"/>
  <c r="AU366" i="4"/>
  <c r="AT366" i="4"/>
  <c r="AR366" i="4"/>
  <c r="AQ366" i="4"/>
  <c r="AP366" i="4"/>
  <c r="AL366" i="4"/>
  <c r="AK366" i="4"/>
  <c r="AJ366" i="4"/>
  <c r="AG366" i="4"/>
  <c r="AF366" i="4"/>
  <c r="AE366" i="4"/>
  <c r="AD366" i="4"/>
  <c r="AC366" i="4"/>
  <c r="AB366" i="4"/>
  <c r="Z366" i="4"/>
  <c r="Y366" i="4"/>
  <c r="W366" i="4"/>
  <c r="X366" i="4" s="1"/>
  <c r="V366" i="4"/>
  <c r="T366" i="4"/>
  <c r="U366" i="4" s="1"/>
  <c r="S366" i="4"/>
  <c r="R366" i="4"/>
  <c r="Q366" i="4"/>
  <c r="O366" i="4"/>
  <c r="N366" i="4"/>
  <c r="M366" i="4"/>
  <c r="L366" i="4"/>
  <c r="K366" i="4"/>
  <c r="J366" i="4"/>
  <c r="I366" i="4"/>
  <c r="G366" i="4"/>
  <c r="F366" i="4"/>
  <c r="E366" i="4"/>
  <c r="BA365" i="4"/>
  <c r="AU365" i="4"/>
  <c r="AT365" i="4"/>
  <c r="AR365" i="4"/>
  <c r="AQ365" i="4"/>
  <c r="AP365" i="4"/>
  <c r="AL365" i="4"/>
  <c r="AK365" i="4"/>
  <c r="AJ365" i="4"/>
  <c r="AG365" i="4"/>
  <c r="AF365" i="4"/>
  <c r="AE365" i="4"/>
  <c r="AD365" i="4"/>
  <c r="AC365" i="4"/>
  <c r="AB365" i="4"/>
  <c r="Z365" i="4"/>
  <c r="Y365" i="4"/>
  <c r="W365" i="4"/>
  <c r="X365" i="4" s="1"/>
  <c r="V365" i="4"/>
  <c r="T365" i="4"/>
  <c r="U365" i="4" s="1"/>
  <c r="S365" i="4"/>
  <c r="R365" i="4"/>
  <c r="Q365" i="4"/>
  <c r="O365" i="4"/>
  <c r="N365" i="4"/>
  <c r="M365" i="4"/>
  <c r="L365" i="4"/>
  <c r="K365" i="4"/>
  <c r="J365" i="4"/>
  <c r="I365" i="4"/>
  <c r="G365" i="4"/>
  <c r="F365" i="4"/>
  <c r="E365" i="4"/>
  <c r="BA364" i="4"/>
  <c r="AU364" i="4"/>
  <c r="AT364" i="4"/>
  <c r="AR364" i="4"/>
  <c r="AQ364" i="4"/>
  <c r="AP364" i="4"/>
  <c r="AL364" i="4"/>
  <c r="AK364" i="4"/>
  <c r="AJ364" i="4"/>
  <c r="AG364" i="4"/>
  <c r="AF364" i="4"/>
  <c r="AE364" i="4"/>
  <c r="AD364" i="4"/>
  <c r="AC364" i="4"/>
  <c r="AB364" i="4"/>
  <c r="Z364" i="4"/>
  <c r="Y364" i="4"/>
  <c r="W364" i="4"/>
  <c r="X364" i="4" s="1"/>
  <c r="V364" i="4"/>
  <c r="T364" i="4"/>
  <c r="U364" i="4" s="1"/>
  <c r="S364" i="4"/>
  <c r="R364" i="4"/>
  <c r="Q364" i="4"/>
  <c r="O364" i="4"/>
  <c r="N364" i="4"/>
  <c r="M364" i="4"/>
  <c r="L364" i="4"/>
  <c r="K364" i="4"/>
  <c r="J364" i="4"/>
  <c r="I364" i="4"/>
  <c r="G364" i="4"/>
  <c r="F364" i="4"/>
  <c r="E364" i="4"/>
  <c r="BA363" i="4"/>
  <c r="AU363" i="4"/>
  <c r="AT363" i="4"/>
  <c r="AR363" i="4"/>
  <c r="AQ363" i="4"/>
  <c r="AP363" i="4"/>
  <c r="AL363" i="4"/>
  <c r="AK363" i="4"/>
  <c r="AJ363" i="4"/>
  <c r="AG363" i="4"/>
  <c r="AF363" i="4"/>
  <c r="AE363" i="4"/>
  <c r="AD363" i="4"/>
  <c r="AC363" i="4"/>
  <c r="AB363" i="4"/>
  <c r="Z363" i="4"/>
  <c r="Y363" i="4"/>
  <c r="W363" i="4"/>
  <c r="X363" i="4" s="1"/>
  <c r="V363" i="4"/>
  <c r="T363" i="4"/>
  <c r="U363" i="4" s="1"/>
  <c r="S363" i="4"/>
  <c r="R363" i="4"/>
  <c r="Q363" i="4"/>
  <c r="O363" i="4"/>
  <c r="N363" i="4"/>
  <c r="M363" i="4"/>
  <c r="L363" i="4"/>
  <c r="K363" i="4"/>
  <c r="J363" i="4"/>
  <c r="I363" i="4"/>
  <c r="G363" i="4"/>
  <c r="F363" i="4"/>
  <c r="E363" i="4"/>
  <c r="BA362" i="4"/>
  <c r="AU362" i="4"/>
  <c r="AT362" i="4"/>
  <c r="AR362" i="4"/>
  <c r="AQ362" i="4"/>
  <c r="AP362" i="4"/>
  <c r="AL362" i="4"/>
  <c r="AK362" i="4"/>
  <c r="AJ362" i="4"/>
  <c r="AG362" i="4"/>
  <c r="AF362" i="4"/>
  <c r="AE362" i="4"/>
  <c r="AD362" i="4"/>
  <c r="AC362" i="4"/>
  <c r="AB362" i="4"/>
  <c r="Z362" i="4"/>
  <c r="Y362" i="4"/>
  <c r="W362" i="4"/>
  <c r="X362" i="4" s="1"/>
  <c r="V362" i="4"/>
  <c r="T362" i="4"/>
  <c r="U362" i="4" s="1"/>
  <c r="S362" i="4"/>
  <c r="R362" i="4"/>
  <c r="Q362" i="4"/>
  <c r="O362" i="4"/>
  <c r="N362" i="4"/>
  <c r="M362" i="4"/>
  <c r="L362" i="4"/>
  <c r="K362" i="4"/>
  <c r="J362" i="4"/>
  <c r="I362" i="4"/>
  <c r="G362" i="4"/>
  <c r="F362" i="4"/>
  <c r="E362" i="4"/>
  <c r="BA361" i="4"/>
  <c r="AU361" i="4"/>
  <c r="AT361" i="4"/>
  <c r="AR361" i="4"/>
  <c r="AQ361" i="4"/>
  <c r="AP361" i="4"/>
  <c r="AL361" i="4"/>
  <c r="AK361" i="4"/>
  <c r="AJ361" i="4"/>
  <c r="AG361" i="4"/>
  <c r="AF361" i="4"/>
  <c r="AE361" i="4"/>
  <c r="AD361" i="4"/>
  <c r="AC361" i="4"/>
  <c r="AB361" i="4"/>
  <c r="Z361" i="4"/>
  <c r="Y361" i="4"/>
  <c r="W361" i="4"/>
  <c r="X361" i="4" s="1"/>
  <c r="V361" i="4"/>
  <c r="T361" i="4"/>
  <c r="U361" i="4" s="1"/>
  <c r="S361" i="4"/>
  <c r="R361" i="4"/>
  <c r="Q361" i="4"/>
  <c r="O361" i="4"/>
  <c r="N361" i="4"/>
  <c r="M361" i="4"/>
  <c r="L361" i="4"/>
  <c r="K361" i="4"/>
  <c r="J361" i="4"/>
  <c r="I361" i="4"/>
  <c r="G361" i="4"/>
  <c r="F361" i="4"/>
  <c r="E361" i="4"/>
  <c r="BA360" i="4"/>
  <c r="AU360" i="4"/>
  <c r="AT360" i="4"/>
  <c r="AR360" i="4"/>
  <c r="AQ360" i="4"/>
  <c r="AP360" i="4"/>
  <c r="AL360" i="4"/>
  <c r="AK360" i="4"/>
  <c r="AJ360" i="4"/>
  <c r="AG360" i="4"/>
  <c r="AF360" i="4"/>
  <c r="AE360" i="4"/>
  <c r="AD360" i="4"/>
  <c r="AC360" i="4"/>
  <c r="AB360" i="4"/>
  <c r="Z360" i="4"/>
  <c r="Y360" i="4"/>
  <c r="W360" i="4"/>
  <c r="X360" i="4" s="1"/>
  <c r="V360" i="4"/>
  <c r="T360" i="4"/>
  <c r="U360" i="4" s="1"/>
  <c r="S360" i="4"/>
  <c r="R360" i="4"/>
  <c r="Q360" i="4"/>
  <c r="O360" i="4"/>
  <c r="N360" i="4"/>
  <c r="M360" i="4"/>
  <c r="L360" i="4"/>
  <c r="K360" i="4"/>
  <c r="J360" i="4"/>
  <c r="I360" i="4"/>
  <c r="G360" i="4"/>
  <c r="F360" i="4"/>
  <c r="E360" i="4"/>
  <c r="BA359" i="4"/>
  <c r="AU359" i="4"/>
  <c r="AT359" i="4"/>
  <c r="AR359" i="4"/>
  <c r="AQ359" i="4"/>
  <c r="AP359" i="4"/>
  <c r="AL359" i="4"/>
  <c r="AK359" i="4"/>
  <c r="AJ359" i="4"/>
  <c r="AG359" i="4"/>
  <c r="AF359" i="4"/>
  <c r="AE359" i="4"/>
  <c r="AD359" i="4"/>
  <c r="AC359" i="4"/>
  <c r="AB359" i="4"/>
  <c r="Z359" i="4"/>
  <c r="Y359" i="4"/>
  <c r="W359" i="4"/>
  <c r="X359" i="4" s="1"/>
  <c r="V359" i="4"/>
  <c r="T359" i="4"/>
  <c r="U359" i="4" s="1"/>
  <c r="S359" i="4"/>
  <c r="R359" i="4"/>
  <c r="Q359" i="4"/>
  <c r="O359" i="4"/>
  <c r="N359" i="4"/>
  <c r="M359" i="4"/>
  <c r="L359" i="4"/>
  <c r="K359" i="4"/>
  <c r="J359" i="4"/>
  <c r="I359" i="4"/>
  <c r="G359" i="4"/>
  <c r="F359" i="4"/>
  <c r="E359" i="4"/>
  <c r="BA358" i="4"/>
  <c r="AU358" i="4"/>
  <c r="AT358" i="4"/>
  <c r="AR358" i="4"/>
  <c r="AQ358" i="4"/>
  <c r="AP358" i="4"/>
  <c r="AL358" i="4"/>
  <c r="AK358" i="4"/>
  <c r="AJ358" i="4"/>
  <c r="AG358" i="4"/>
  <c r="AF358" i="4"/>
  <c r="AE358" i="4"/>
  <c r="AD358" i="4"/>
  <c r="AC358" i="4"/>
  <c r="AB358" i="4"/>
  <c r="Z358" i="4"/>
  <c r="Y358" i="4"/>
  <c r="W358" i="4"/>
  <c r="X358" i="4" s="1"/>
  <c r="V358" i="4"/>
  <c r="T358" i="4"/>
  <c r="U358" i="4" s="1"/>
  <c r="S358" i="4"/>
  <c r="R358" i="4"/>
  <c r="Q358" i="4"/>
  <c r="O358" i="4"/>
  <c r="N358" i="4"/>
  <c r="M358" i="4"/>
  <c r="L358" i="4"/>
  <c r="K358" i="4"/>
  <c r="J358" i="4"/>
  <c r="I358" i="4"/>
  <c r="G358" i="4"/>
  <c r="F358" i="4"/>
  <c r="E358" i="4"/>
  <c r="BA357" i="4"/>
  <c r="AU357" i="4"/>
  <c r="AT357" i="4"/>
  <c r="AR357" i="4"/>
  <c r="AQ357" i="4"/>
  <c r="AP357" i="4"/>
  <c r="AL357" i="4"/>
  <c r="AK357" i="4"/>
  <c r="AJ357" i="4"/>
  <c r="AG357" i="4"/>
  <c r="AF357" i="4"/>
  <c r="AE357" i="4"/>
  <c r="AD357" i="4"/>
  <c r="AC357" i="4"/>
  <c r="AB357" i="4"/>
  <c r="Z357" i="4"/>
  <c r="Y357" i="4"/>
  <c r="W357" i="4"/>
  <c r="X357" i="4" s="1"/>
  <c r="V357" i="4"/>
  <c r="T357" i="4"/>
  <c r="U357" i="4" s="1"/>
  <c r="S357" i="4"/>
  <c r="R357" i="4"/>
  <c r="Q357" i="4"/>
  <c r="O357" i="4"/>
  <c r="N357" i="4"/>
  <c r="M357" i="4"/>
  <c r="L357" i="4"/>
  <c r="K357" i="4"/>
  <c r="J357" i="4"/>
  <c r="I357" i="4"/>
  <c r="G357" i="4"/>
  <c r="F357" i="4"/>
  <c r="E357" i="4"/>
  <c r="BA356" i="4"/>
  <c r="AU356" i="4"/>
  <c r="AT356" i="4"/>
  <c r="AR356" i="4"/>
  <c r="AQ356" i="4"/>
  <c r="AP356" i="4"/>
  <c r="AL356" i="4"/>
  <c r="AK356" i="4"/>
  <c r="AJ356" i="4"/>
  <c r="AG356" i="4"/>
  <c r="AF356" i="4"/>
  <c r="AE356" i="4"/>
  <c r="AD356" i="4"/>
  <c r="AC356" i="4"/>
  <c r="AB356" i="4"/>
  <c r="Z356" i="4"/>
  <c r="Y356" i="4"/>
  <c r="W356" i="4"/>
  <c r="X356" i="4" s="1"/>
  <c r="V356" i="4"/>
  <c r="T356" i="4"/>
  <c r="U356" i="4" s="1"/>
  <c r="S356" i="4"/>
  <c r="R356" i="4"/>
  <c r="Q356" i="4"/>
  <c r="O356" i="4"/>
  <c r="N356" i="4"/>
  <c r="M356" i="4"/>
  <c r="L356" i="4"/>
  <c r="K356" i="4"/>
  <c r="J356" i="4"/>
  <c r="I356" i="4"/>
  <c r="G356" i="4"/>
  <c r="F356" i="4"/>
  <c r="E356" i="4"/>
  <c r="BA355" i="4"/>
  <c r="AU355" i="4"/>
  <c r="AT355" i="4"/>
  <c r="AR355" i="4"/>
  <c r="AQ355" i="4"/>
  <c r="AP355" i="4"/>
  <c r="AL355" i="4"/>
  <c r="AK355" i="4"/>
  <c r="AJ355" i="4"/>
  <c r="AG355" i="4"/>
  <c r="AF355" i="4"/>
  <c r="AE355" i="4"/>
  <c r="AD355" i="4"/>
  <c r="AC355" i="4"/>
  <c r="AB355" i="4"/>
  <c r="Z355" i="4"/>
  <c r="Y355" i="4"/>
  <c r="W355" i="4"/>
  <c r="X355" i="4" s="1"/>
  <c r="V355" i="4"/>
  <c r="T355" i="4"/>
  <c r="U355" i="4" s="1"/>
  <c r="S355" i="4"/>
  <c r="R355" i="4"/>
  <c r="Q355" i="4"/>
  <c r="O355" i="4"/>
  <c r="N355" i="4"/>
  <c r="M355" i="4"/>
  <c r="L355" i="4"/>
  <c r="K355" i="4"/>
  <c r="J355" i="4"/>
  <c r="I355" i="4"/>
  <c r="G355" i="4"/>
  <c r="F355" i="4"/>
  <c r="E355" i="4"/>
  <c r="BA354" i="4"/>
  <c r="AU354" i="4"/>
  <c r="AT354" i="4"/>
  <c r="AR354" i="4"/>
  <c r="AQ354" i="4"/>
  <c r="AP354" i="4"/>
  <c r="AL354" i="4"/>
  <c r="AK354" i="4"/>
  <c r="AJ354" i="4"/>
  <c r="AG354" i="4"/>
  <c r="AF354" i="4"/>
  <c r="AE354" i="4"/>
  <c r="AD354" i="4"/>
  <c r="AC354" i="4"/>
  <c r="AB354" i="4"/>
  <c r="Z354" i="4"/>
  <c r="Y354" i="4"/>
  <c r="W354" i="4"/>
  <c r="X354" i="4" s="1"/>
  <c r="V354" i="4"/>
  <c r="T354" i="4"/>
  <c r="U354" i="4" s="1"/>
  <c r="S354" i="4"/>
  <c r="R354" i="4"/>
  <c r="Q354" i="4"/>
  <c r="O354" i="4"/>
  <c r="N354" i="4"/>
  <c r="M354" i="4"/>
  <c r="L354" i="4"/>
  <c r="K354" i="4"/>
  <c r="J354" i="4"/>
  <c r="I354" i="4"/>
  <c r="G354" i="4"/>
  <c r="F354" i="4"/>
  <c r="E354" i="4"/>
  <c r="BA353" i="4"/>
  <c r="AU353" i="4"/>
  <c r="AT353" i="4"/>
  <c r="AR353" i="4"/>
  <c r="AQ353" i="4"/>
  <c r="AP353" i="4"/>
  <c r="AL353" i="4"/>
  <c r="AK353" i="4"/>
  <c r="AJ353" i="4"/>
  <c r="AG353" i="4"/>
  <c r="AF353" i="4"/>
  <c r="AE353" i="4"/>
  <c r="AD353" i="4"/>
  <c r="AC353" i="4"/>
  <c r="AB353" i="4"/>
  <c r="Z353" i="4"/>
  <c r="Y353" i="4"/>
  <c r="W353" i="4"/>
  <c r="X353" i="4" s="1"/>
  <c r="V353" i="4"/>
  <c r="T353" i="4"/>
  <c r="U353" i="4" s="1"/>
  <c r="S353" i="4"/>
  <c r="R353" i="4"/>
  <c r="Q353" i="4"/>
  <c r="O353" i="4"/>
  <c r="N353" i="4"/>
  <c r="M353" i="4"/>
  <c r="L353" i="4"/>
  <c r="K353" i="4"/>
  <c r="J353" i="4"/>
  <c r="I353" i="4"/>
  <c r="G353" i="4"/>
  <c r="F353" i="4"/>
  <c r="E353" i="4"/>
  <c r="BA352" i="4"/>
  <c r="AU352" i="4"/>
  <c r="AT352" i="4"/>
  <c r="AR352" i="4"/>
  <c r="AQ352" i="4"/>
  <c r="AP352" i="4"/>
  <c r="AL352" i="4"/>
  <c r="AK352" i="4"/>
  <c r="AJ352" i="4"/>
  <c r="AG352" i="4"/>
  <c r="AF352" i="4"/>
  <c r="AE352" i="4"/>
  <c r="AD352" i="4"/>
  <c r="AC352" i="4"/>
  <c r="AB352" i="4"/>
  <c r="Z352" i="4"/>
  <c r="Y352" i="4"/>
  <c r="W352" i="4"/>
  <c r="X352" i="4" s="1"/>
  <c r="V352" i="4"/>
  <c r="T352" i="4"/>
  <c r="U352" i="4" s="1"/>
  <c r="S352" i="4"/>
  <c r="R352" i="4"/>
  <c r="Q352" i="4"/>
  <c r="O352" i="4"/>
  <c r="N352" i="4"/>
  <c r="M352" i="4"/>
  <c r="L352" i="4"/>
  <c r="K352" i="4"/>
  <c r="J352" i="4"/>
  <c r="I352" i="4"/>
  <c r="G352" i="4"/>
  <c r="F352" i="4"/>
  <c r="E352" i="4"/>
  <c r="BA351" i="4"/>
  <c r="AU351" i="4"/>
  <c r="AT351" i="4"/>
  <c r="AR351" i="4"/>
  <c r="AQ351" i="4"/>
  <c r="AP351" i="4"/>
  <c r="AL351" i="4"/>
  <c r="AK351" i="4"/>
  <c r="AJ351" i="4"/>
  <c r="AG351" i="4"/>
  <c r="AF351" i="4"/>
  <c r="AE351" i="4"/>
  <c r="AD351" i="4"/>
  <c r="AC351" i="4"/>
  <c r="AB351" i="4"/>
  <c r="Z351" i="4"/>
  <c r="Y351" i="4"/>
  <c r="W351" i="4"/>
  <c r="X351" i="4" s="1"/>
  <c r="V351" i="4"/>
  <c r="T351" i="4"/>
  <c r="U351" i="4" s="1"/>
  <c r="S351" i="4"/>
  <c r="R351" i="4"/>
  <c r="Q351" i="4"/>
  <c r="O351" i="4"/>
  <c r="N351" i="4"/>
  <c r="M351" i="4"/>
  <c r="L351" i="4"/>
  <c r="K351" i="4"/>
  <c r="J351" i="4"/>
  <c r="I351" i="4"/>
  <c r="G351" i="4"/>
  <c r="F351" i="4"/>
  <c r="E351" i="4"/>
  <c r="BA350" i="4"/>
  <c r="AU350" i="4"/>
  <c r="AT350" i="4"/>
  <c r="AR350" i="4"/>
  <c r="AQ350" i="4"/>
  <c r="AP350" i="4"/>
  <c r="AL350" i="4"/>
  <c r="AK350" i="4"/>
  <c r="AJ350" i="4"/>
  <c r="AG350" i="4"/>
  <c r="AF350" i="4"/>
  <c r="AE350" i="4"/>
  <c r="AD350" i="4"/>
  <c r="AC350" i="4"/>
  <c r="AB350" i="4"/>
  <c r="Z350" i="4"/>
  <c r="Y350" i="4"/>
  <c r="W350" i="4"/>
  <c r="X350" i="4" s="1"/>
  <c r="V350" i="4"/>
  <c r="T350" i="4"/>
  <c r="U350" i="4" s="1"/>
  <c r="S350" i="4"/>
  <c r="R350" i="4"/>
  <c r="Q350" i="4"/>
  <c r="O350" i="4"/>
  <c r="N350" i="4"/>
  <c r="M350" i="4"/>
  <c r="L350" i="4"/>
  <c r="K350" i="4"/>
  <c r="J350" i="4"/>
  <c r="I350" i="4"/>
  <c r="G350" i="4"/>
  <c r="F350" i="4"/>
  <c r="E350" i="4"/>
  <c r="BA349" i="4"/>
  <c r="AU349" i="4"/>
  <c r="AT349" i="4"/>
  <c r="AR349" i="4"/>
  <c r="AQ349" i="4"/>
  <c r="AP349" i="4"/>
  <c r="AL349" i="4"/>
  <c r="AK349" i="4"/>
  <c r="AJ349" i="4"/>
  <c r="AG349" i="4"/>
  <c r="AF349" i="4"/>
  <c r="AE349" i="4"/>
  <c r="AD349" i="4"/>
  <c r="AC349" i="4"/>
  <c r="AB349" i="4"/>
  <c r="Z349" i="4"/>
  <c r="Y349" i="4"/>
  <c r="W349" i="4"/>
  <c r="X349" i="4" s="1"/>
  <c r="V349" i="4"/>
  <c r="T349" i="4"/>
  <c r="U349" i="4" s="1"/>
  <c r="S349" i="4"/>
  <c r="R349" i="4"/>
  <c r="Q349" i="4"/>
  <c r="O349" i="4"/>
  <c r="N349" i="4"/>
  <c r="M349" i="4"/>
  <c r="L349" i="4"/>
  <c r="K349" i="4"/>
  <c r="J349" i="4"/>
  <c r="I349" i="4"/>
  <c r="G349" i="4"/>
  <c r="F349" i="4"/>
  <c r="E349" i="4"/>
  <c r="BA348" i="4"/>
  <c r="AU348" i="4"/>
  <c r="AT348" i="4"/>
  <c r="AR348" i="4"/>
  <c r="AQ348" i="4"/>
  <c r="AP348" i="4"/>
  <c r="AL348" i="4"/>
  <c r="AK348" i="4"/>
  <c r="AJ348" i="4"/>
  <c r="AG348" i="4"/>
  <c r="AF348" i="4"/>
  <c r="AE348" i="4"/>
  <c r="AD348" i="4"/>
  <c r="AC348" i="4"/>
  <c r="AB348" i="4"/>
  <c r="Z348" i="4"/>
  <c r="Y348" i="4"/>
  <c r="W348" i="4"/>
  <c r="X348" i="4" s="1"/>
  <c r="V348" i="4"/>
  <c r="T348" i="4"/>
  <c r="U348" i="4" s="1"/>
  <c r="S348" i="4"/>
  <c r="R348" i="4"/>
  <c r="Q348" i="4"/>
  <c r="O348" i="4"/>
  <c r="N348" i="4"/>
  <c r="M348" i="4"/>
  <c r="L348" i="4"/>
  <c r="K348" i="4"/>
  <c r="J348" i="4"/>
  <c r="I348" i="4"/>
  <c r="G348" i="4"/>
  <c r="F348" i="4"/>
  <c r="E348" i="4"/>
  <c r="BA347" i="4"/>
  <c r="AU347" i="4"/>
  <c r="AT347" i="4"/>
  <c r="AR347" i="4"/>
  <c r="AQ347" i="4"/>
  <c r="AP347" i="4"/>
  <c r="AL347" i="4"/>
  <c r="AK347" i="4"/>
  <c r="AJ347" i="4"/>
  <c r="AG347" i="4"/>
  <c r="AF347" i="4"/>
  <c r="AE347" i="4"/>
  <c r="AD347" i="4"/>
  <c r="AC347" i="4"/>
  <c r="AB347" i="4"/>
  <c r="Z347" i="4"/>
  <c r="Y347" i="4"/>
  <c r="W347" i="4"/>
  <c r="X347" i="4" s="1"/>
  <c r="V347" i="4"/>
  <c r="T347" i="4"/>
  <c r="U347" i="4" s="1"/>
  <c r="S347" i="4"/>
  <c r="R347" i="4"/>
  <c r="Q347" i="4"/>
  <c r="O347" i="4"/>
  <c r="N347" i="4"/>
  <c r="M347" i="4"/>
  <c r="L347" i="4"/>
  <c r="K347" i="4"/>
  <c r="J347" i="4"/>
  <c r="I347" i="4"/>
  <c r="G347" i="4"/>
  <c r="F347" i="4"/>
  <c r="E347" i="4"/>
  <c r="BA346" i="4"/>
  <c r="AU346" i="4"/>
  <c r="AT346" i="4"/>
  <c r="AR346" i="4"/>
  <c r="AQ346" i="4"/>
  <c r="AP346" i="4"/>
  <c r="AL346" i="4"/>
  <c r="AK346" i="4"/>
  <c r="AJ346" i="4"/>
  <c r="AG346" i="4"/>
  <c r="AF346" i="4"/>
  <c r="AE346" i="4"/>
  <c r="AD346" i="4"/>
  <c r="AC346" i="4"/>
  <c r="AB346" i="4"/>
  <c r="Z346" i="4"/>
  <c r="Y346" i="4"/>
  <c r="W346" i="4"/>
  <c r="X346" i="4" s="1"/>
  <c r="V346" i="4"/>
  <c r="T346" i="4"/>
  <c r="U346" i="4" s="1"/>
  <c r="S346" i="4"/>
  <c r="R346" i="4"/>
  <c r="Q346" i="4"/>
  <c r="O346" i="4"/>
  <c r="N346" i="4"/>
  <c r="M346" i="4"/>
  <c r="L346" i="4"/>
  <c r="K346" i="4"/>
  <c r="J346" i="4"/>
  <c r="I346" i="4"/>
  <c r="G346" i="4"/>
  <c r="F346" i="4"/>
  <c r="E346" i="4"/>
  <c r="BA345" i="4"/>
  <c r="AU345" i="4"/>
  <c r="AT345" i="4"/>
  <c r="AR345" i="4"/>
  <c r="AQ345" i="4"/>
  <c r="AP345" i="4"/>
  <c r="AL345" i="4"/>
  <c r="AK345" i="4"/>
  <c r="AJ345" i="4"/>
  <c r="AG345" i="4"/>
  <c r="AF345" i="4"/>
  <c r="AE345" i="4"/>
  <c r="AD345" i="4"/>
  <c r="AC345" i="4"/>
  <c r="AB345" i="4"/>
  <c r="Z345" i="4"/>
  <c r="Y345" i="4"/>
  <c r="W345" i="4"/>
  <c r="X345" i="4" s="1"/>
  <c r="V345" i="4"/>
  <c r="T345" i="4"/>
  <c r="U345" i="4" s="1"/>
  <c r="S345" i="4"/>
  <c r="R345" i="4"/>
  <c r="Q345" i="4"/>
  <c r="O345" i="4"/>
  <c r="N345" i="4"/>
  <c r="M345" i="4"/>
  <c r="L345" i="4"/>
  <c r="K345" i="4"/>
  <c r="J345" i="4"/>
  <c r="I345" i="4"/>
  <c r="G345" i="4"/>
  <c r="F345" i="4"/>
  <c r="E345" i="4"/>
  <c r="BA344" i="4"/>
  <c r="AU344" i="4"/>
  <c r="AT344" i="4"/>
  <c r="AR344" i="4"/>
  <c r="AQ344" i="4"/>
  <c r="AP344" i="4"/>
  <c r="AL344" i="4"/>
  <c r="AK344" i="4"/>
  <c r="AJ344" i="4"/>
  <c r="AG344" i="4"/>
  <c r="AF344" i="4"/>
  <c r="AE344" i="4"/>
  <c r="AD344" i="4"/>
  <c r="AC344" i="4"/>
  <c r="AB344" i="4"/>
  <c r="Z344" i="4"/>
  <c r="Y344" i="4"/>
  <c r="W344" i="4"/>
  <c r="X344" i="4" s="1"/>
  <c r="V344" i="4"/>
  <c r="T344" i="4"/>
  <c r="U344" i="4" s="1"/>
  <c r="S344" i="4"/>
  <c r="R344" i="4"/>
  <c r="Q344" i="4"/>
  <c r="O344" i="4"/>
  <c r="N344" i="4"/>
  <c r="M344" i="4"/>
  <c r="L344" i="4"/>
  <c r="K344" i="4"/>
  <c r="J344" i="4"/>
  <c r="I344" i="4"/>
  <c r="G344" i="4"/>
  <c r="F344" i="4"/>
  <c r="E344" i="4"/>
  <c r="BA343" i="4"/>
  <c r="AU343" i="4"/>
  <c r="AT343" i="4"/>
  <c r="AR343" i="4"/>
  <c r="AQ343" i="4"/>
  <c r="AP343" i="4"/>
  <c r="AL343" i="4"/>
  <c r="AK343" i="4"/>
  <c r="AJ343" i="4"/>
  <c r="AG343" i="4"/>
  <c r="AF343" i="4"/>
  <c r="AE343" i="4"/>
  <c r="AD343" i="4"/>
  <c r="AC343" i="4"/>
  <c r="AB343" i="4"/>
  <c r="Z343" i="4"/>
  <c r="Y343" i="4"/>
  <c r="W343" i="4"/>
  <c r="X343" i="4" s="1"/>
  <c r="V343" i="4"/>
  <c r="T343" i="4"/>
  <c r="U343" i="4" s="1"/>
  <c r="S343" i="4"/>
  <c r="R343" i="4"/>
  <c r="Q343" i="4"/>
  <c r="O343" i="4"/>
  <c r="N343" i="4"/>
  <c r="M343" i="4"/>
  <c r="L343" i="4"/>
  <c r="K343" i="4"/>
  <c r="J343" i="4"/>
  <c r="I343" i="4"/>
  <c r="G343" i="4"/>
  <c r="F343" i="4"/>
  <c r="E343" i="4"/>
  <c r="BA342" i="4"/>
  <c r="AU342" i="4"/>
  <c r="AT342" i="4"/>
  <c r="AR342" i="4"/>
  <c r="AQ342" i="4"/>
  <c r="AP342" i="4"/>
  <c r="AL342" i="4"/>
  <c r="AK342" i="4"/>
  <c r="AJ342" i="4"/>
  <c r="AG342" i="4"/>
  <c r="AF342" i="4"/>
  <c r="AE342" i="4"/>
  <c r="AD342" i="4"/>
  <c r="AC342" i="4"/>
  <c r="AB342" i="4"/>
  <c r="Z342" i="4"/>
  <c r="Y342" i="4"/>
  <c r="W342" i="4"/>
  <c r="X342" i="4" s="1"/>
  <c r="V342" i="4"/>
  <c r="T342" i="4"/>
  <c r="U342" i="4" s="1"/>
  <c r="S342" i="4"/>
  <c r="R342" i="4"/>
  <c r="Q342" i="4"/>
  <c r="O342" i="4"/>
  <c r="N342" i="4"/>
  <c r="M342" i="4"/>
  <c r="L342" i="4"/>
  <c r="K342" i="4"/>
  <c r="J342" i="4"/>
  <c r="I342" i="4"/>
  <c r="G342" i="4"/>
  <c r="F342" i="4"/>
  <c r="E342" i="4"/>
  <c r="BA341" i="4"/>
  <c r="AU341" i="4"/>
  <c r="AT341" i="4"/>
  <c r="AR341" i="4"/>
  <c r="AQ341" i="4"/>
  <c r="AP341" i="4"/>
  <c r="AL341" i="4"/>
  <c r="AK341" i="4"/>
  <c r="AJ341" i="4"/>
  <c r="AG341" i="4"/>
  <c r="AF341" i="4"/>
  <c r="AE341" i="4"/>
  <c r="AD341" i="4"/>
  <c r="AC341" i="4"/>
  <c r="AB341" i="4"/>
  <c r="Z341" i="4"/>
  <c r="Y341" i="4"/>
  <c r="W341" i="4"/>
  <c r="X341" i="4" s="1"/>
  <c r="V341" i="4"/>
  <c r="T341" i="4"/>
  <c r="U341" i="4" s="1"/>
  <c r="S341" i="4"/>
  <c r="R341" i="4"/>
  <c r="Q341" i="4"/>
  <c r="O341" i="4"/>
  <c r="N341" i="4"/>
  <c r="M341" i="4"/>
  <c r="L341" i="4"/>
  <c r="K341" i="4"/>
  <c r="J341" i="4"/>
  <c r="I341" i="4"/>
  <c r="G341" i="4"/>
  <c r="F341" i="4"/>
  <c r="E341" i="4"/>
  <c r="BA340" i="4"/>
  <c r="AU340" i="4"/>
  <c r="AT340" i="4"/>
  <c r="AR340" i="4"/>
  <c r="AQ340" i="4"/>
  <c r="AP340" i="4"/>
  <c r="AL340" i="4"/>
  <c r="AK340" i="4"/>
  <c r="AJ340" i="4"/>
  <c r="AG340" i="4"/>
  <c r="AF340" i="4"/>
  <c r="AE340" i="4"/>
  <c r="AD340" i="4"/>
  <c r="AC340" i="4"/>
  <c r="AB340" i="4"/>
  <c r="Z340" i="4"/>
  <c r="Y340" i="4"/>
  <c r="W340" i="4"/>
  <c r="X340" i="4" s="1"/>
  <c r="V340" i="4"/>
  <c r="T340" i="4"/>
  <c r="U340" i="4" s="1"/>
  <c r="S340" i="4"/>
  <c r="R340" i="4"/>
  <c r="Q340" i="4"/>
  <c r="O340" i="4"/>
  <c r="N340" i="4"/>
  <c r="M340" i="4"/>
  <c r="L340" i="4"/>
  <c r="K340" i="4"/>
  <c r="J340" i="4"/>
  <c r="I340" i="4"/>
  <c r="G340" i="4"/>
  <c r="F340" i="4"/>
  <c r="E340" i="4"/>
  <c r="BA339" i="4"/>
  <c r="AU339" i="4"/>
  <c r="AT339" i="4"/>
  <c r="AR339" i="4"/>
  <c r="AQ339" i="4"/>
  <c r="AP339" i="4"/>
  <c r="AL339" i="4"/>
  <c r="AK339" i="4"/>
  <c r="AJ339" i="4"/>
  <c r="AG339" i="4"/>
  <c r="AF339" i="4"/>
  <c r="AE339" i="4"/>
  <c r="AD339" i="4"/>
  <c r="AC339" i="4"/>
  <c r="AB339" i="4"/>
  <c r="Z339" i="4"/>
  <c r="Y339" i="4"/>
  <c r="W339" i="4"/>
  <c r="X339" i="4" s="1"/>
  <c r="V339" i="4"/>
  <c r="T339" i="4"/>
  <c r="U339" i="4" s="1"/>
  <c r="S339" i="4"/>
  <c r="R339" i="4"/>
  <c r="Q339" i="4"/>
  <c r="O339" i="4"/>
  <c r="N339" i="4"/>
  <c r="M339" i="4"/>
  <c r="L339" i="4"/>
  <c r="K339" i="4"/>
  <c r="J339" i="4"/>
  <c r="I339" i="4"/>
  <c r="G339" i="4"/>
  <c r="F339" i="4"/>
  <c r="E339" i="4"/>
  <c r="BA338" i="4"/>
  <c r="AU338" i="4"/>
  <c r="AT338" i="4"/>
  <c r="AR338" i="4"/>
  <c r="AQ338" i="4"/>
  <c r="AP338" i="4"/>
  <c r="AL338" i="4"/>
  <c r="AK338" i="4"/>
  <c r="AJ338" i="4"/>
  <c r="AG338" i="4"/>
  <c r="AF338" i="4"/>
  <c r="AE338" i="4"/>
  <c r="AD338" i="4"/>
  <c r="AC338" i="4"/>
  <c r="AB338" i="4"/>
  <c r="Z338" i="4"/>
  <c r="Y338" i="4"/>
  <c r="W338" i="4"/>
  <c r="X338" i="4" s="1"/>
  <c r="V338" i="4"/>
  <c r="T338" i="4"/>
  <c r="U338" i="4" s="1"/>
  <c r="S338" i="4"/>
  <c r="R338" i="4"/>
  <c r="Q338" i="4"/>
  <c r="O338" i="4"/>
  <c r="N338" i="4"/>
  <c r="M338" i="4"/>
  <c r="L338" i="4"/>
  <c r="K338" i="4"/>
  <c r="J338" i="4"/>
  <c r="I338" i="4"/>
  <c r="G338" i="4"/>
  <c r="F338" i="4"/>
  <c r="E338" i="4"/>
  <c r="BA337" i="4"/>
  <c r="AU337" i="4"/>
  <c r="AT337" i="4"/>
  <c r="AR337" i="4"/>
  <c r="AQ337" i="4"/>
  <c r="AP337" i="4"/>
  <c r="AL337" i="4"/>
  <c r="AK337" i="4"/>
  <c r="AJ337" i="4"/>
  <c r="AG337" i="4"/>
  <c r="AF337" i="4"/>
  <c r="AE337" i="4"/>
  <c r="AD337" i="4"/>
  <c r="AC337" i="4"/>
  <c r="AB337" i="4"/>
  <c r="Z337" i="4"/>
  <c r="Y337" i="4"/>
  <c r="W337" i="4"/>
  <c r="X337" i="4" s="1"/>
  <c r="V337" i="4"/>
  <c r="T337" i="4"/>
  <c r="U337" i="4" s="1"/>
  <c r="S337" i="4"/>
  <c r="R337" i="4"/>
  <c r="Q337" i="4"/>
  <c r="O337" i="4"/>
  <c r="N337" i="4"/>
  <c r="M337" i="4"/>
  <c r="L337" i="4"/>
  <c r="K337" i="4"/>
  <c r="J337" i="4"/>
  <c r="I337" i="4"/>
  <c r="G337" i="4"/>
  <c r="F337" i="4"/>
  <c r="E337" i="4"/>
  <c r="BA336" i="4"/>
  <c r="AU336" i="4"/>
  <c r="AT336" i="4"/>
  <c r="AR336" i="4"/>
  <c r="AQ336" i="4"/>
  <c r="AP336" i="4"/>
  <c r="AL336" i="4"/>
  <c r="AK336" i="4"/>
  <c r="AJ336" i="4"/>
  <c r="AG336" i="4"/>
  <c r="AF336" i="4"/>
  <c r="AE336" i="4"/>
  <c r="AD336" i="4"/>
  <c r="AC336" i="4"/>
  <c r="AB336" i="4"/>
  <c r="Z336" i="4"/>
  <c r="Y336" i="4"/>
  <c r="W336" i="4"/>
  <c r="X336" i="4" s="1"/>
  <c r="V336" i="4"/>
  <c r="T336" i="4"/>
  <c r="U336" i="4" s="1"/>
  <c r="S336" i="4"/>
  <c r="R336" i="4"/>
  <c r="Q336" i="4"/>
  <c r="O336" i="4"/>
  <c r="N336" i="4"/>
  <c r="M336" i="4"/>
  <c r="L336" i="4"/>
  <c r="K336" i="4"/>
  <c r="J336" i="4"/>
  <c r="I336" i="4"/>
  <c r="G336" i="4"/>
  <c r="F336" i="4"/>
  <c r="E336" i="4"/>
  <c r="BA335" i="4"/>
  <c r="AU335" i="4"/>
  <c r="AT335" i="4"/>
  <c r="AR335" i="4"/>
  <c r="AQ335" i="4"/>
  <c r="AP335" i="4"/>
  <c r="AL335" i="4"/>
  <c r="AK335" i="4"/>
  <c r="AJ335" i="4"/>
  <c r="AG335" i="4"/>
  <c r="AF335" i="4"/>
  <c r="AE335" i="4"/>
  <c r="AD335" i="4"/>
  <c r="AC335" i="4"/>
  <c r="AB335" i="4"/>
  <c r="Z335" i="4"/>
  <c r="Y335" i="4"/>
  <c r="W335" i="4"/>
  <c r="X335" i="4" s="1"/>
  <c r="V335" i="4"/>
  <c r="T335" i="4"/>
  <c r="U335" i="4" s="1"/>
  <c r="S335" i="4"/>
  <c r="R335" i="4"/>
  <c r="Q335" i="4"/>
  <c r="O335" i="4"/>
  <c r="N335" i="4"/>
  <c r="M335" i="4"/>
  <c r="L335" i="4"/>
  <c r="K335" i="4"/>
  <c r="J335" i="4"/>
  <c r="I335" i="4"/>
  <c r="G335" i="4"/>
  <c r="F335" i="4"/>
  <c r="E335" i="4"/>
  <c r="BA334" i="4"/>
  <c r="AU334" i="4"/>
  <c r="AT334" i="4"/>
  <c r="AR334" i="4"/>
  <c r="AQ334" i="4"/>
  <c r="AP334" i="4"/>
  <c r="AL334" i="4"/>
  <c r="AK334" i="4"/>
  <c r="AJ334" i="4"/>
  <c r="AG334" i="4"/>
  <c r="AF334" i="4"/>
  <c r="AE334" i="4"/>
  <c r="AD334" i="4"/>
  <c r="AC334" i="4"/>
  <c r="AB334" i="4"/>
  <c r="Z334" i="4"/>
  <c r="Y334" i="4"/>
  <c r="W334" i="4"/>
  <c r="X334" i="4" s="1"/>
  <c r="V334" i="4"/>
  <c r="T334" i="4"/>
  <c r="U334" i="4" s="1"/>
  <c r="S334" i="4"/>
  <c r="R334" i="4"/>
  <c r="Q334" i="4"/>
  <c r="O334" i="4"/>
  <c r="N334" i="4"/>
  <c r="M334" i="4"/>
  <c r="L334" i="4"/>
  <c r="K334" i="4"/>
  <c r="J334" i="4"/>
  <c r="I334" i="4"/>
  <c r="G334" i="4"/>
  <c r="F334" i="4"/>
  <c r="E334" i="4"/>
  <c r="BA333" i="4"/>
  <c r="AU333" i="4"/>
  <c r="AT333" i="4"/>
  <c r="AR333" i="4"/>
  <c r="AQ333" i="4"/>
  <c r="AP333" i="4"/>
  <c r="AL333" i="4"/>
  <c r="AK333" i="4"/>
  <c r="AJ333" i="4"/>
  <c r="AG333" i="4"/>
  <c r="AF333" i="4"/>
  <c r="AE333" i="4"/>
  <c r="AD333" i="4"/>
  <c r="AC333" i="4"/>
  <c r="AB333" i="4"/>
  <c r="Z333" i="4"/>
  <c r="Y333" i="4"/>
  <c r="W333" i="4"/>
  <c r="X333" i="4" s="1"/>
  <c r="V333" i="4"/>
  <c r="T333" i="4"/>
  <c r="U333" i="4" s="1"/>
  <c r="S333" i="4"/>
  <c r="R333" i="4"/>
  <c r="Q333" i="4"/>
  <c r="O333" i="4"/>
  <c r="N333" i="4"/>
  <c r="M333" i="4"/>
  <c r="L333" i="4"/>
  <c r="K333" i="4"/>
  <c r="J333" i="4"/>
  <c r="I333" i="4"/>
  <c r="G333" i="4"/>
  <c r="F333" i="4"/>
  <c r="E333" i="4"/>
  <c r="BA332" i="4"/>
  <c r="AU332" i="4"/>
  <c r="AT332" i="4"/>
  <c r="AR332" i="4"/>
  <c r="AQ332" i="4"/>
  <c r="AP332" i="4"/>
  <c r="AL332" i="4"/>
  <c r="AK332" i="4"/>
  <c r="AJ332" i="4"/>
  <c r="AG332" i="4"/>
  <c r="AF332" i="4"/>
  <c r="AE332" i="4"/>
  <c r="AD332" i="4"/>
  <c r="AC332" i="4"/>
  <c r="AB332" i="4"/>
  <c r="Z332" i="4"/>
  <c r="Y332" i="4"/>
  <c r="W332" i="4"/>
  <c r="X332" i="4" s="1"/>
  <c r="V332" i="4"/>
  <c r="T332" i="4"/>
  <c r="U332" i="4" s="1"/>
  <c r="S332" i="4"/>
  <c r="R332" i="4"/>
  <c r="Q332" i="4"/>
  <c r="O332" i="4"/>
  <c r="N332" i="4"/>
  <c r="M332" i="4"/>
  <c r="L332" i="4"/>
  <c r="K332" i="4"/>
  <c r="J332" i="4"/>
  <c r="I332" i="4"/>
  <c r="G332" i="4"/>
  <c r="F332" i="4"/>
  <c r="E332" i="4"/>
  <c r="BA331" i="4"/>
  <c r="AU331" i="4"/>
  <c r="AT331" i="4"/>
  <c r="AR331" i="4"/>
  <c r="AQ331" i="4"/>
  <c r="AP331" i="4"/>
  <c r="AL331" i="4"/>
  <c r="AK331" i="4"/>
  <c r="AJ331" i="4"/>
  <c r="AG331" i="4"/>
  <c r="AF331" i="4"/>
  <c r="AE331" i="4"/>
  <c r="AD331" i="4"/>
  <c r="AC331" i="4"/>
  <c r="AB331" i="4"/>
  <c r="Z331" i="4"/>
  <c r="Y331" i="4"/>
  <c r="W331" i="4"/>
  <c r="X331" i="4" s="1"/>
  <c r="V331" i="4"/>
  <c r="T331" i="4"/>
  <c r="U331" i="4" s="1"/>
  <c r="S331" i="4"/>
  <c r="R331" i="4"/>
  <c r="Q331" i="4"/>
  <c r="O331" i="4"/>
  <c r="N331" i="4"/>
  <c r="M331" i="4"/>
  <c r="L331" i="4"/>
  <c r="K331" i="4"/>
  <c r="J331" i="4"/>
  <c r="I331" i="4"/>
  <c r="G331" i="4"/>
  <c r="F331" i="4"/>
  <c r="E331" i="4"/>
  <c r="BA330" i="4"/>
  <c r="AU330" i="4"/>
  <c r="AT330" i="4"/>
  <c r="AR330" i="4"/>
  <c r="AQ330" i="4"/>
  <c r="AP330" i="4"/>
  <c r="AL330" i="4"/>
  <c r="AK330" i="4"/>
  <c r="AJ330" i="4"/>
  <c r="AG330" i="4"/>
  <c r="AF330" i="4"/>
  <c r="AE330" i="4"/>
  <c r="AD330" i="4"/>
  <c r="AC330" i="4"/>
  <c r="AB330" i="4"/>
  <c r="Z330" i="4"/>
  <c r="Y330" i="4"/>
  <c r="W330" i="4"/>
  <c r="X330" i="4" s="1"/>
  <c r="V330" i="4"/>
  <c r="T330" i="4"/>
  <c r="U330" i="4" s="1"/>
  <c r="S330" i="4"/>
  <c r="R330" i="4"/>
  <c r="Q330" i="4"/>
  <c r="O330" i="4"/>
  <c r="N330" i="4"/>
  <c r="M330" i="4"/>
  <c r="L330" i="4"/>
  <c r="K330" i="4"/>
  <c r="J330" i="4"/>
  <c r="I330" i="4"/>
  <c r="G330" i="4"/>
  <c r="F330" i="4"/>
  <c r="E330" i="4"/>
  <c r="BA329" i="4"/>
  <c r="AU329" i="4"/>
  <c r="AT329" i="4"/>
  <c r="AR329" i="4"/>
  <c r="AQ329" i="4"/>
  <c r="AP329" i="4"/>
  <c r="AL329" i="4"/>
  <c r="AK329" i="4"/>
  <c r="AJ329" i="4"/>
  <c r="AG329" i="4"/>
  <c r="AF329" i="4"/>
  <c r="AE329" i="4"/>
  <c r="AD329" i="4"/>
  <c r="AC329" i="4"/>
  <c r="AB329" i="4"/>
  <c r="Z329" i="4"/>
  <c r="Y329" i="4"/>
  <c r="W329" i="4"/>
  <c r="X329" i="4" s="1"/>
  <c r="V329" i="4"/>
  <c r="T329" i="4"/>
  <c r="U329" i="4" s="1"/>
  <c r="S329" i="4"/>
  <c r="R329" i="4"/>
  <c r="Q329" i="4"/>
  <c r="O329" i="4"/>
  <c r="N329" i="4"/>
  <c r="M329" i="4"/>
  <c r="L329" i="4"/>
  <c r="K329" i="4"/>
  <c r="J329" i="4"/>
  <c r="I329" i="4"/>
  <c r="G329" i="4"/>
  <c r="F329" i="4"/>
  <c r="E329" i="4"/>
  <c r="BA328" i="4"/>
  <c r="AU328" i="4"/>
  <c r="AT328" i="4"/>
  <c r="AR328" i="4"/>
  <c r="AQ328" i="4"/>
  <c r="AP328" i="4"/>
  <c r="AL328" i="4"/>
  <c r="AK328" i="4"/>
  <c r="AJ328" i="4"/>
  <c r="AG328" i="4"/>
  <c r="AF328" i="4"/>
  <c r="AE328" i="4"/>
  <c r="AD328" i="4"/>
  <c r="AC328" i="4"/>
  <c r="AB328" i="4"/>
  <c r="Z328" i="4"/>
  <c r="Y328" i="4"/>
  <c r="W328" i="4"/>
  <c r="X328" i="4" s="1"/>
  <c r="V328" i="4"/>
  <c r="T328" i="4"/>
  <c r="U328" i="4" s="1"/>
  <c r="S328" i="4"/>
  <c r="R328" i="4"/>
  <c r="Q328" i="4"/>
  <c r="O328" i="4"/>
  <c r="N328" i="4"/>
  <c r="M328" i="4"/>
  <c r="L328" i="4"/>
  <c r="K328" i="4"/>
  <c r="J328" i="4"/>
  <c r="I328" i="4"/>
  <c r="G328" i="4"/>
  <c r="F328" i="4"/>
  <c r="E328" i="4"/>
  <c r="BA327" i="4"/>
  <c r="AU327" i="4"/>
  <c r="AT327" i="4"/>
  <c r="AR327" i="4"/>
  <c r="AQ327" i="4"/>
  <c r="AP327" i="4"/>
  <c r="AL327" i="4"/>
  <c r="AK327" i="4"/>
  <c r="AJ327" i="4"/>
  <c r="AG327" i="4"/>
  <c r="AF327" i="4"/>
  <c r="AE327" i="4"/>
  <c r="AD327" i="4"/>
  <c r="AC327" i="4"/>
  <c r="AB327" i="4"/>
  <c r="Z327" i="4"/>
  <c r="Y327" i="4"/>
  <c r="W327" i="4"/>
  <c r="X327" i="4" s="1"/>
  <c r="V327" i="4"/>
  <c r="T327" i="4"/>
  <c r="U327" i="4" s="1"/>
  <c r="S327" i="4"/>
  <c r="R327" i="4"/>
  <c r="Q327" i="4"/>
  <c r="O327" i="4"/>
  <c r="N327" i="4"/>
  <c r="M327" i="4"/>
  <c r="L327" i="4"/>
  <c r="K327" i="4"/>
  <c r="J327" i="4"/>
  <c r="I327" i="4"/>
  <c r="G327" i="4"/>
  <c r="F327" i="4"/>
  <c r="E327" i="4"/>
  <c r="BA326" i="4"/>
  <c r="AU326" i="4"/>
  <c r="AT326" i="4"/>
  <c r="AR326" i="4"/>
  <c r="AQ326" i="4"/>
  <c r="AP326" i="4"/>
  <c r="AL326" i="4"/>
  <c r="AK326" i="4"/>
  <c r="AJ326" i="4"/>
  <c r="AG326" i="4"/>
  <c r="AF326" i="4"/>
  <c r="AE326" i="4"/>
  <c r="AD326" i="4"/>
  <c r="AC326" i="4"/>
  <c r="AB326" i="4"/>
  <c r="Z326" i="4"/>
  <c r="Y326" i="4"/>
  <c r="W326" i="4"/>
  <c r="X326" i="4" s="1"/>
  <c r="V326" i="4"/>
  <c r="T326" i="4"/>
  <c r="U326" i="4" s="1"/>
  <c r="S326" i="4"/>
  <c r="R326" i="4"/>
  <c r="Q326" i="4"/>
  <c r="O326" i="4"/>
  <c r="N326" i="4"/>
  <c r="M326" i="4"/>
  <c r="L326" i="4"/>
  <c r="K326" i="4"/>
  <c r="J326" i="4"/>
  <c r="I326" i="4"/>
  <c r="G326" i="4"/>
  <c r="F326" i="4"/>
  <c r="E326" i="4"/>
  <c r="BA325" i="4"/>
  <c r="AU325" i="4"/>
  <c r="AT325" i="4"/>
  <c r="AR325" i="4"/>
  <c r="AQ325" i="4"/>
  <c r="AP325" i="4"/>
  <c r="AL325" i="4"/>
  <c r="AK325" i="4"/>
  <c r="AJ325" i="4"/>
  <c r="AG325" i="4"/>
  <c r="AF325" i="4"/>
  <c r="AE325" i="4"/>
  <c r="AD325" i="4"/>
  <c r="AC325" i="4"/>
  <c r="AB325" i="4"/>
  <c r="Z325" i="4"/>
  <c r="Y325" i="4"/>
  <c r="W325" i="4"/>
  <c r="X325" i="4" s="1"/>
  <c r="V325" i="4"/>
  <c r="T325" i="4"/>
  <c r="U325" i="4" s="1"/>
  <c r="S325" i="4"/>
  <c r="R325" i="4"/>
  <c r="Q325" i="4"/>
  <c r="O325" i="4"/>
  <c r="N325" i="4"/>
  <c r="M325" i="4"/>
  <c r="L325" i="4"/>
  <c r="K325" i="4"/>
  <c r="J325" i="4"/>
  <c r="I325" i="4"/>
  <c r="G325" i="4"/>
  <c r="F325" i="4"/>
  <c r="E325" i="4"/>
  <c r="BA324" i="4"/>
  <c r="AU324" i="4"/>
  <c r="AT324" i="4"/>
  <c r="AR324" i="4"/>
  <c r="AQ324" i="4"/>
  <c r="AP324" i="4"/>
  <c r="AL324" i="4"/>
  <c r="AK324" i="4"/>
  <c r="AJ324" i="4"/>
  <c r="AG324" i="4"/>
  <c r="AF324" i="4"/>
  <c r="AE324" i="4"/>
  <c r="AD324" i="4"/>
  <c r="AC324" i="4"/>
  <c r="AB324" i="4"/>
  <c r="Z324" i="4"/>
  <c r="Y324" i="4"/>
  <c r="W324" i="4"/>
  <c r="X324" i="4" s="1"/>
  <c r="V324" i="4"/>
  <c r="T324" i="4"/>
  <c r="U324" i="4" s="1"/>
  <c r="S324" i="4"/>
  <c r="R324" i="4"/>
  <c r="Q324" i="4"/>
  <c r="O324" i="4"/>
  <c r="N324" i="4"/>
  <c r="M324" i="4"/>
  <c r="L324" i="4"/>
  <c r="K324" i="4"/>
  <c r="J324" i="4"/>
  <c r="I324" i="4"/>
  <c r="G324" i="4"/>
  <c r="F324" i="4"/>
  <c r="E324" i="4"/>
  <c r="BA323" i="4"/>
  <c r="AU323" i="4"/>
  <c r="AT323" i="4"/>
  <c r="AR323" i="4"/>
  <c r="AQ323" i="4"/>
  <c r="AP323" i="4"/>
  <c r="AL323" i="4"/>
  <c r="AK323" i="4"/>
  <c r="AJ323" i="4"/>
  <c r="AG323" i="4"/>
  <c r="AF323" i="4"/>
  <c r="AE323" i="4"/>
  <c r="AD323" i="4"/>
  <c r="AC323" i="4"/>
  <c r="AB323" i="4"/>
  <c r="Z323" i="4"/>
  <c r="Y323" i="4"/>
  <c r="W323" i="4"/>
  <c r="X323" i="4" s="1"/>
  <c r="V323" i="4"/>
  <c r="T323" i="4"/>
  <c r="U323" i="4" s="1"/>
  <c r="S323" i="4"/>
  <c r="R323" i="4"/>
  <c r="Q323" i="4"/>
  <c r="O323" i="4"/>
  <c r="N323" i="4"/>
  <c r="M323" i="4"/>
  <c r="L323" i="4"/>
  <c r="K323" i="4"/>
  <c r="J323" i="4"/>
  <c r="I323" i="4"/>
  <c r="G323" i="4"/>
  <c r="F323" i="4"/>
  <c r="E323" i="4"/>
  <c r="BA322" i="4"/>
  <c r="AU322" i="4"/>
  <c r="AT322" i="4"/>
  <c r="AR322" i="4"/>
  <c r="AQ322" i="4"/>
  <c r="AP322" i="4"/>
  <c r="AL322" i="4"/>
  <c r="AK322" i="4"/>
  <c r="AJ322" i="4"/>
  <c r="AG322" i="4"/>
  <c r="AF322" i="4"/>
  <c r="AE322" i="4"/>
  <c r="AD322" i="4"/>
  <c r="AC322" i="4"/>
  <c r="AB322" i="4"/>
  <c r="Z322" i="4"/>
  <c r="Y322" i="4"/>
  <c r="W322" i="4"/>
  <c r="X322" i="4" s="1"/>
  <c r="V322" i="4"/>
  <c r="T322" i="4"/>
  <c r="U322" i="4" s="1"/>
  <c r="S322" i="4"/>
  <c r="R322" i="4"/>
  <c r="Q322" i="4"/>
  <c r="O322" i="4"/>
  <c r="N322" i="4"/>
  <c r="M322" i="4"/>
  <c r="L322" i="4"/>
  <c r="K322" i="4"/>
  <c r="J322" i="4"/>
  <c r="I322" i="4"/>
  <c r="G322" i="4"/>
  <c r="F322" i="4"/>
  <c r="E322" i="4"/>
  <c r="BA321" i="4"/>
  <c r="AU321" i="4"/>
  <c r="AT321" i="4"/>
  <c r="AR321" i="4"/>
  <c r="AQ321" i="4"/>
  <c r="AP321" i="4"/>
  <c r="AL321" i="4"/>
  <c r="AK321" i="4"/>
  <c r="AJ321" i="4"/>
  <c r="AG321" i="4"/>
  <c r="AF321" i="4"/>
  <c r="AE321" i="4"/>
  <c r="AD321" i="4"/>
  <c r="AC321" i="4"/>
  <c r="AB321" i="4"/>
  <c r="Z321" i="4"/>
  <c r="Y321" i="4"/>
  <c r="W321" i="4"/>
  <c r="X321" i="4" s="1"/>
  <c r="V321" i="4"/>
  <c r="T321" i="4"/>
  <c r="U321" i="4" s="1"/>
  <c r="S321" i="4"/>
  <c r="R321" i="4"/>
  <c r="Q321" i="4"/>
  <c r="O321" i="4"/>
  <c r="N321" i="4"/>
  <c r="M321" i="4"/>
  <c r="L321" i="4"/>
  <c r="K321" i="4"/>
  <c r="J321" i="4"/>
  <c r="I321" i="4"/>
  <c r="G321" i="4"/>
  <c r="F321" i="4"/>
  <c r="E321" i="4"/>
  <c r="BA320" i="4"/>
  <c r="AU320" i="4"/>
  <c r="AT320" i="4"/>
  <c r="AR320" i="4"/>
  <c r="AQ320" i="4"/>
  <c r="AP320" i="4"/>
  <c r="AL320" i="4"/>
  <c r="AK320" i="4"/>
  <c r="AJ320" i="4"/>
  <c r="AG320" i="4"/>
  <c r="AF320" i="4"/>
  <c r="AE320" i="4"/>
  <c r="AD320" i="4"/>
  <c r="AC320" i="4"/>
  <c r="AB320" i="4"/>
  <c r="Z320" i="4"/>
  <c r="Y320" i="4"/>
  <c r="W320" i="4"/>
  <c r="X320" i="4" s="1"/>
  <c r="V320" i="4"/>
  <c r="T320" i="4"/>
  <c r="U320" i="4" s="1"/>
  <c r="S320" i="4"/>
  <c r="R320" i="4"/>
  <c r="Q320" i="4"/>
  <c r="O320" i="4"/>
  <c r="N320" i="4"/>
  <c r="M320" i="4"/>
  <c r="L320" i="4"/>
  <c r="K320" i="4"/>
  <c r="J320" i="4"/>
  <c r="I320" i="4"/>
  <c r="G320" i="4"/>
  <c r="F320" i="4"/>
  <c r="E320" i="4"/>
  <c r="BA319" i="4"/>
  <c r="AU319" i="4"/>
  <c r="AT319" i="4"/>
  <c r="AR319" i="4"/>
  <c r="AQ319" i="4"/>
  <c r="AP319" i="4"/>
  <c r="AL319" i="4"/>
  <c r="AK319" i="4"/>
  <c r="AJ319" i="4"/>
  <c r="AG319" i="4"/>
  <c r="AF319" i="4"/>
  <c r="AE319" i="4"/>
  <c r="AD319" i="4"/>
  <c r="AC319" i="4"/>
  <c r="AB319" i="4"/>
  <c r="Z319" i="4"/>
  <c r="Y319" i="4"/>
  <c r="W319" i="4"/>
  <c r="X319" i="4" s="1"/>
  <c r="V319" i="4"/>
  <c r="T319" i="4"/>
  <c r="U319" i="4" s="1"/>
  <c r="S319" i="4"/>
  <c r="R319" i="4"/>
  <c r="Q319" i="4"/>
  <c r="O319" i="4"/>
  <c r="N319" i="4"/>
  <c r="M319" i="4"/>
  <c r="L319" i="4"/>
  <c r="K319" i="4"/>
  <c r="J319" i="4"/>
  <c r="I319" i="4"/>
  <c r="G319" i="4"/>
  <c r="F319" i="4"/>
  <c r="E319" i="4"/>
  <c r="BA318" i="4"/>
  <c r="AU318" i="4"/>
  <c r="AT318" i="4"/>
  <c r="AR318" i="4"/>
  <c r="AQ318" i="4"/>
  <c r="AP318" i="4"/>
  <c r="AL318" i="4"/>
  <c r="AK318" i="4"/>
  <c r="AJ318" i="4"/>
  <c r="AG318" i="4"/>
  <c r="AF318" i="4"/>
  <c r="AE318" i="4"/>
  <c r="AD318" i="4"/>
  <c r="AC318" i="4"/>
  <c r="AB318" i="4"/>
  <c r="Z318" i="4"/>
  <c r="Y318" i="4"/>
  <c r="W318" i="4"/>
  <c r="X318" i="4" s="1"/>
  <c r="V318" i="4"/>
  <c r="T318" i="4"/>
  <c r="U318" i="4" s="1"/>
  <c r="S318" i="4"/>
  <c r="R318" i="4"/>
  <c r="Q318" i="4"/>
  <c r="O318" i="4"/>
  <c r="N318" i="4"/>
  <c r="M318" i="4"/>
  <c r="L318" i="4"/>
  <c r="K318" i="4"/>
  <c r="J318" i="4"/>
  <c r="I318" i="4"/>
  <c r="G318" i="4"/>
  <c r="F318" i="4"/>
  <c r="E318" i="4"/>
  <c r="BA317" i="4"/>
  <c r="AU317" i="4"/>
  <c r="AT317" i="4"/>
  <c r="AR317" i="4"/>
  <c r="AQ317" i="4"/>
  <c r="AP317" i="4"/>
  <c r="AL317" i="4"/>
  <c r="AK317" i="4"/>
  <c r="AJ317" i="4"/>
  <c r="AG317" i="4"/>
  <c r="AF317" i="4"/>
  <c r="AE317" i="4"/>
  <c r="AD317" i="4"/>
  <c r="AC317" i="4"/>
  <c r="AB317" i="4"/>
  <c r="Z317" i="4"/>
  <c r="Y317" i="4"/>
  <c r="W317" i="4"/>
  <c r="X317" i="4" s="1"/>
  <c r="V317" i="4"/>
  <c r="T317" i="4"/>
  <c r="U317" i="4" s="1"/>
  <c r="S317" i="4"/>
  <c r="R317" i="4"/>
  <c r="Q317" i="4"/>
  <c r="O317" i="4"/>
  <c r="N317" i="4"/>
  <c r="M317" i="4"/>
  <c r="L317" i="4"/>
  <c r="K317" i="4"/>
  <c r="J317" i="4"/>
  <c r="I317" i="4"/>
  <c r="G317" i="4"/>
  <c r="F317" i="4"/>
  <c r="E317" i="4"/>
  <c r="BA316" i="4"/>
  <c r="AU316" i="4"/>
  <c r="AT316" i="4"/>
  <c r="AR316" i="4"/>
  <c r="AQ316" i="4"/>
  <c r="AP316" i="4"/>
  <c r="AL316" i="4"/>
  <c r="AK316" i="4"/>
  <c r="AJ316" i="4"/>
  <c r="AG316" i="4"/>
  <c r="AF316" i="4"/>
  <c r="AE316" i="4"/>
  <c r="AD316" i="4"/>
  <c r="AC316" i="4"/>
  <c r="AB316" i="4"/>
  <c r="Z316" i="4"/>
  <c r="Y316" i="4"/>
  <c r="W316" i="4"/>
  <c r="X316" i="4" s="1"/>
  <c r="V316" i="4"/>
  <c r="T316" i="4"/>
  <c r="U316" i="4" s="1"/>
  <c r="S316" i="4"/>
  <c r="R316" i="4"/>
  <c r="Q316" i="4"/>
  <c r="O316" i="4"/>
  <c r="N316" i="4"/>
  <c r="M316" i="4"/>
  <c r="L316" i="4"/>
  <c r="K316" i="4"/>
  <c r="J316" i="4"/>
  <c r="I316" i="4"/>
  <c r="G316" i="4"/>
  <c r="F316" i="4"/>
  <c r="E316" i="4"/>
  <c r="BA315" i="4"/>
  <c r="AU315" i="4"/>
  <c r="AT315" i="4"/>
  <c r="AR315" i="4"/>
  <c r="AQ315" i="4"/>
  <c r="AP315" i="4"/>
  <c r="AL315" i="4"/>
  <c r="AK315" i="4"/>
  <c r="AJ315" i="4"/>
  <c r="AG315" i="4"/>
  <c r="AF315" i="4"/>
  <c r="AE315" i="4"/>
  <c r="AD315" i="4"/>
  <c r="AC315" i="4"/>
  <c r="AB315" i="4"/>
  <c r="Z315" i="4"/>
  <c r="Y315" i="4"/>
  <c r="W315" i="4"/>
  <c r="X315" i="4" s="1"/>
  <c r="V315" i="4"/>
  <c r="T315" i="4"/>
  <c r="U315" i="4" s="1"/>
  <c r="S315" i="4"/>
  <c r="R315" i="4"/>
  <c r="Q315" i="4"/>
  <c r="O315" i="4"/>
  <c r="N315" i="4"/>
  <c r="M315" i="4"/>
  <c r="L315" i="4"/>
  <c r="K315" i="4"/>
  <c r="J315" i="4"/>
  <c r="I315" i="4"/>
  <c r="G315" i="4"/>
  <c r="F315" i="4"/>
  <c r="E315" i="4"/>
  <c r="BA314" i="4"/>
  <c r="AU314" i="4"/>
  <c r="AT314" i="4"/>
  <c r="AR314" i="4"/>
  <c r="AQ314" i="4"/>
  <c r="AP314" i="4"/>
  <c r="AL314" i="4"/>
  <c r="AK314" i="4"/>
  <c r="AJ314" i="4"/>
  <c r="AG314" i="4"/>
  <c r="AF314" i="4"/>
  <c r="AE314" i="4"/>
  <c r="AD314" i="4"/>
  <c r="AC314" i="4"/>
  <c r="AB314" i="4"/>
  <c r="Z314" i="4"/>
  <c r="Y314" i="4"/>
  <c r="W314" i="4"/>
  <c r="X314" i="4" s="1"/>
  <c r="V314" i="4"/>
  <c r="T314" i="4"/>
  <c r="U314" i="4" s="1"/>
  <c r="S314" i="4"/>
  <c r="R314" i="4"/>
  <c r="Q314" i="4"/>
  <c r="O314" i="4"/>
  <c r="N314" i="4"/>
  <c r="M314" i="4"/>
  <c r="L314" i="4"/>
  <c r="K314" i="4"/>
  <c r="J314" i="4"/>
  <c r="I314" i="4"/>
  <c r="G314" i="4"/>
  <c r="F314" i="4"/>
  <c r="E314" i="4"/>
  <c r="BA313" i="4"/>
  <c r="AU313" i="4"/>
  <c r="AT313" i="4"/>
  <c r="AR313" i="4"/>
  <c r="AQ313" i="4"/>
  <c r="AP313" i="4"/>
  <c r="AL313" i="4"/>
  <c r="AK313" i="4"/>
  <c r="AJ313" i="4"/>
  <c r="AG313" i="4"/>
  <c r="AF313" i="4"/>
  <c r="AE313" i="4"/>
  <c r="AD313" i="4"/>
  <c r="AC313" i="4"/>
  <c r="AB313" i="4"/>
  <c r="Z313" i="4"/>
  <c r="Y313" i="4"/>
  <c r="W313" i="4"/>
  <c r="X313" i="4" s="1"/>
  <c r="V313" i="4"/>
  <c r="T313" i="4"/>
  <c r="U313" i="4" s="1"/>
  <c r="S313" i="4"/>
  <c r="R313" i="4"/>
  <c r="Q313" i="4"/>
  <c r="O313" i="4"/>
  <c r="N313" i="4"/>
  <c r="M313" i="4"/>
  <c r="L313" i="4"/>
  <c r="K313" i="4"/>
  <c r="J313" i="4"/>
  <c r="I313" i="4"/>
  <c r="G313" i="4"/>
  <c r="F313" i="4"/>
  <c r="E313" i="4"/>
  <c r="BA312" i="4"/>
  <c r="AU312" i="4"/>
  <c r="AT312" i="4"/>
  <c r="AR312" i="4"/>
  <c r="AQ312" i="4"/>
  <c r="AP312" i="4"/>
  <c r="AL312" i="4"/>
  <c r="AK312" i="4"/>
  <c r="AJ312" i="4"/>
  <c r="AG312" i="4"/>
  <c r="AF312" i="4"/>
  <c r="AE312" i="4"/>
  <c r="AD312" i="4"/>
  <c r="AC312" i="4"/>
  <c r="AB312" i="4"/>
  <c r="Z312" i="4"/>
  <c r="Y312" i="4"/>
  <c r="W312" i="4"/>
  <c r="X312" i="4" s="1"/>
  <c r="V312" i="4"/>
  <c r="T312" i="4"/>
  <c r="U312" i="4" s="1"/>
  <c r="S312" i="4"/>
  <c r="R312" i="4"/>
  <c r="Q312" i="4"/>
  <c r="O312" i="4"/>
  <c r="N312" i="4"/>
  <c r="M312" i="4"/>
  <c r="L312" i="4"/>
  <c r="K312" i="4"/>
  <c r="J312" i="4"/>
  <c r="I312" i="4"/>
  <c r="G312" i="4"/>
  <c r="F312" i="4"/>
  <c r="E312" i="4"/>
  <c r="BA311" i="4"/>
  <c r="AU311" i="4"/>
  <c r="AT311" i="4"/>
  <c r="AR311" i="4"/>
  <c r="AQ311" i="4"/>
  <c r="AP311" i="4"/>
  <c r="AL311" i="4"/>
  <c r="AK311" i="4"/>
  <c r="AJ311" i="4"/>
  <c r="AG311" i="4"/>
  <c r="AF311" i="4"/>
  <c r="AE311" i="4"/>
  <c r="AD311" i="4"/>
  <c r="AC311" i="4"/>
  <c r="AB311" i="4"/>
  <c r="Z311" i="4"/>
  <c r="Y311" i="4"/>
  <c r="W311" i="4"/>
  <c r="X311" i="4" s="1"/>
  <c r="V311" i="4"/>
  <c r="T311" i="4"/>
  <c r="U311" i="4" s="1"/>
  <c r="S311" i="4"/>
  <c r="R311" i="4"/>
  <c r="Q311" i="4"/>
  <c r="O311" i="4"/>
  <c r="N311" i="4"/>
  <c r="M311" i="4"/>
  <c r="L311" i="4"/>
  <c r="K311" i="4"/>
  <c r="J311" i="4"/>
  <c r="I311" i="4"/>
  <c r="G311" i="4"/>
  <c r="F311" i="4"/>
  <c r="E311" i="4"/>
  <c r="BA310" i="4"/>
  <c r="AU310" i="4"/>
  <c r="AT310" i="4"/>
  <c r="AR310" i="4"/>
  <c r="AQ310" i="4"/>
  <c r="AP310" i="4"/>
  <c r="AL310" i="4"/>
  <c r="AK310" i="4"/>
  <c r="AJ310" i="4"/>
  <c r="AG310" i="4"/>
  <c r="AF310" i="4"/>
  <c r="AE310" i="4"/>
  <c r="AD310" i="4"/>
  <c r="AC310" i="4"/>
  <c r="AB310" i="4"/>
  <c r="Z310" i="4"/>
  <c r="Y310" i="4"/>
  <c r="W310" i="4"/>
  <c r="X310" i="4" s="1"/>
  <c r="V310" i="4"/>
  <c r="T310" i="4"/>
  <c r="U310" i="4" s="1"/>
  <c r="S310" i="4"/>
  <c r="R310" i="4"/>
  <c r="Q310" i="4"/>
  <c r="O310" i="4"/>
  <c r="N310" i="4"/>
  <c r="M310" i="4"/>
  <c r="L310" i="4"/>
  <c r="K310" i="4"/>
  <c r="J310" i="4"/>
  <c r="I310" i="4"/>
  <c r="G310" i="4"/>
  <c r="F310" i="4"/>
  <c r="E310" i="4"/>
  <c r="BA309" i="4"/>
  <c r="AU309" i="4"/>
  <c r="AT309" i="4"/>
  <c r="AR309" i="4"/>
  <c r="AQ309" i="4"/>
  <c r="AP309" i="4"/>
  <c r="AL309" i="4"/>
  <c r="AK309" i="4"/>
  <c r="AJ309" i="4"/>
  <c r="AG309" i="4"/>
  <c r="AF309" i="4"/>
  <c r="AE309" i="4"/>
  <c r="AD309" i="4"/>
  <c r="AC309" i="4"/>
  <c r="AB309" i="4"/>
  <c r="Z309" i="4"/>
  <c r="Y309" i="4"/>
  <c r="W309" i="4"/>
  <c r="X309" i="4" s="1"/>
  <c r="V309" i="4"/>
  <c r="T309" i="4"/>
  <c r="U309" i="4" s="1"/>
  <c r="S309" i="4"/>
  <c r="R309" i="4"/>
  <c r="Q309" i="4"/>
  <c r="O309" i="4"/>
  <c r="N309" i="4"/>
  <c r="M309" i="4"/>
  <c r="L309" i="4"/>
  <c r="K309" i="4"/>
  <c r="J309" i="4"/>
  <c r="I309" i="4"/>
  <c r="G309" i="4"/>
  <c r="F309" i="4"/>
  <c r="E309" i="4"/>
  <c r="BA308" i="4"/>
  <c r="AU308" i="4"/>
  <c r="AT308" i="4"/>
  <c r="AR308" i="4"/>
  <c r="AQ308" i="4"/>
  <c r="AP308" i="4"/>
  <c r="AL308" i="4"/>
  <c r="AK308" i="4"/>
  <c r="AJ308" i="4"/>
  <c r="AG308" i="4"/>
  <c r="AF308" i="4"/>
  <c r="AE308" i="4"/>
  <c r="AD308" i="4"/>
  <c r="AC308" i="4"/>
  <c r="AB308" i="4"/>
  <c r="Z308" i="4"/>
  <c r="Y308" i="4"/>
  <c r="W308" i="4"/>
  <c r="X308" i="4" s="1"/>
  <c r="V308" i="4"/>
  <c r="T308" i="4"/>
  <c r="U308" i="4" s="1"/>
  <c r="S308" i="4"/>
  <c r="R308" i="4"/>
  <c r="Q308" i="4"/>
  <c r="O308" i="4"/>
  <c r="N308" i="4"/>
  <c r="M308" i="4"/>
  <c r="L308" i="4"/>
  <c r="K308" i="4"/>
  <c r="J308" i="4"/>
  <c r="I308" i="4"/>
  <c r="G308" i="4"/>
  <c r="F308" i="4"/>
  <c r="E308" i="4"/>
  <c r="BA307" i="4"/>
  <c r="AU307" i="4"/>
  <c r="AT307" i="4"/>
  <c r="AR307" i="4"/>
  <c r="AQ307" i="4"/>
  <c r="AP307" i="4"/>
  <c r="AL307" i="4"/>
  <c r="AK307" i="4"/>
  <c r="AJ307" i="4"/>
  <c r="AG307" i="4"/>
  <c r="AF307" i="4"/>
  <c r="AE307" i="4"/>
  <c r="AD307" i="4"/>
  <c r="AC307" i="4"/>
  <c r="AB307" i="4"/>
  <c r="Z307" i="4"/>
  <c r="Y307" i="4"/>
  <c r="W307" i="4"/>
  <c r="X307" i="4" s="1"/>
  <c r="V307" i="4"/>
  <c r="T307" i="4"/>
  <c r="U307" i="4" s="1"/>
  <c r="S307" i="4"/>
  <c r="R307" i="4"/>
  <c r="Q307" i="4"/>
  <c r="O307" i="4"/>
  <c r="N307" i="4"/>
  <c r="M307" i="4"/>
  <c r="L307" i="4"/>
  <c r="K307" i="4"/>
  <c r="J307" i="4"/>
  <c r="I307" i="4"/>
  <c r="G307" i="4"/>
  <c r="F307" i="4"/>
  <c r="E307" i="4"/>
  <c r="BA306" i="4"/>
  <c r="AU306" i="4"/>
  <c r="AT306" i="4"/>
  <c r="AR306" i="4"/>
  <c r="AQ306" i="4"/>
  <c r="AP306" i="4"/>
  <c r="AL306" i="4"/>
  <c r="AK306" i="4"/>
  <c r="AJ306" i="4"/>
  <c r="AG306" i="4"/>
  <c r="AF306" i="4"/>
  <c r="AE306" i="4"/>
  <c r="AD306" i="4"/>
  <c r="AC306" i="4"/>
  <c r="AB306" i="4"/>
  <c r="Z306" i="4"/>
  <c r="Y306" i="4"/>
  <c r="W306" i="4"/>
  <c r="X306" i="4" s="1"/>
  <c r="V306" i="4"/>
  <c r="T306" i="4"/>
  <c r="U306" i="4" s="1"/>
  <c r="S306" i="4"/>
  <c r="R306" i="4"/>
  <c r="Q306" i="4"/>
  <c r="O306" i="4"/>
  <c r="N306" i="4"/>
  <c r="M306" i="4"/>
  <c r="L306" i="4"/>
  <c r="K306" i="4"/>
  <c r="J306" i="4"/>
  <c r="I306" i="4"/>
  <c r="G306" i="4"/>
  <c r="F306" i="4"/>
  <c r="E306" i="4"/>
  <c r="BA305" i="4"/>
  <c r="AU305" i="4"/>
  <c r="AT305" i="4"/>
  <c r="AR305" i="4"/>
  <c r="AQ305" i="4"/>
  <c r="AP305" i="4"/>
  <c r="AL305" i="4"/>
  <c r="AK305" i="4"/>
  <c r="AJ305" i="4"/>
  <c r="AG305" i="4"/>
  <c r="AF305" i="4"/>
  <c r="AE305" i="4"/>
  <c r="AD305" i="4"/>
  <c r="AC305" i="4"/>
  <c r="AB305" i="4"/>
  <c r="Z305" i="4"/>
  <c r="Y305" i="4"/>
  <c r="W305" i="4"/>
  <c r="X305" i="4" s="1"/>
  <c r="V305" i="4"/>
  <c r="T305" i="4"/>
  <c r="U305" i="4" s="1"/>
  <c r="S305" i="4"/>
  <c r="R305" i="4"/>
  <c r="Q305" i="4"/>
  <c r="O305" i="4"/>
  <c r="N305" i="4"/>
  <c r="M305" i="4"/>
  <c r="L305" i="4"/>
  <c r="K305" i="4"/>
  <c r="J305" i="4"/>
  <c r="I305" i="4"/>
  <c r="G305" i="4"/>
  <c r="F305" i="4"/>
  <c r="E305" i="4"/>
  <c r="BA304" i="4"/>
  <c r="AU304" i="4"/>
  <c r="AT304" i="4"/>
  <c r="AR304" i="4"/>
  <c r="AQ304" i="4"/>
  <c r="AP304" i="4"/>
  <c r="AL304" i="4"/>
  <c r="AK304" i="4"/>
  <c r="AJ304" i="4"/>
  <c r="AG304" i="4"/>
  <c r="AF304" i="4"/>
  <c r="AE304" i="4"/>
  <c r="AD304" i="4"/>
  <c r="AC304" i="4"/>
  <c r="AB304" i="4"/>
  <c r="Z304" i="4"/>
  <c r="Y304" i="4"/>
  <c r="W304" i="4"/>
  <c r="X304" i="4" s="1"/>
  <c r="V304" i="4"/>
  <c r="T304" i="4"/>
  <c r="U304" i="4" s="1"/>
  <c r="S304" i="4"/>
  <c r="R304" i="4"/>
  <c r="Q304" i="4"/>
  <c r="O304" i="4"/>
  <c r="N304" i="4"/>
  <c r="M304" i="4"/>
  <c r="L304" i="4"/>
  <c r="K304" i="4"/>
  <c r="J304" i="4"/>
  <c r="I304" i="4"/>
  <c r="G304" i="4"/>
  <c r="F304" i="4"/>
  <c r="E304" i="4"/>
  <c r="BA303" i="4"/>
  <c r="AU303" i="4"/>
  <c r="AT303" i="4"/>
  <c r="AR303" i="4"/>
  <c r="AQ303" i="4"/>
  <c r="AP303" i="4"/>
  <c r="AL303" i="4"/>
  <c r="AK303" i="4"/>
  <c r="AJ303" i="4"/>
  <c r="AG303" i="4"/>
  <c r="AF303" i="4"/>
  <c r="AE303" i="4"/>
  <c r="AD303" i="4"/>
  <c r="AC303" i="4"/>
  <c r="AB303" i="4"/>
  <c r="Z303" i="4"/>
  <c r="Y303" i="4"/>
  <c r="W303" i="4"/>
  <c r="X303" i="4" s="1"/>
  <c r="V303" i="4"/>
  <c r="T303" i="4"/>
  <c r="U303" i="4" s="1"/>
  <c r="S303" i="4"/>
  <c r="R303" i="4"/>
  <c r="Q303" i="4"/>
  <c r="O303" i="4"/>
  <c r="N303" i="4"/>
  <c r="M303" i="4"/>
  <c r="L303" i="4"/>
  <c r="K303" i="4"/>
  <c r="J303" i="4"/>
  <c r="I303" i="4"/>
  <c r="G303" i="4"/>
  <c r="F303" i="4"/>
  <c r="E303" i="4"/>
  <c r="BA302" i="4"/>
  <c r="AU302" i="4"/>
  <c r="AT302" i="4"/>
  <c r="AR302" i="4"/>
  <c r="AQ302" i="4"/>
  <c r="AP302" i="4"/>
  <c r="AL302" i="4"/>
  <c r="AK302" i="4"/>
  <c r="AJ302" i="4"/>
  <c r="AG302" i="4"/>
  <c r="AF302" i="4"/>
  <c r="AE302" i="4"/>
  <c r="AD302" i="4"/>
  <c r="AC302" i="4"/>
  <c r="AB302" i="4"/>
  <c r="Z302" i="4"/>
  <c r="Y302" i="4"/>
  <c r="W302" i="4"/>
  <c r="X302" i="4" s="1"/>
  <c r="V302" i="4"/>
  <c r="T302" i="4"/>
  <c r="U302" i="4" s="1"/>
  <c r="S302" i="4"/>
  <c r="R302" i="4"/>
  <c r="Q302" i="4"/>
  <c r="O302" i="4"/>
  <c r="N302" i="4"/>
  <c r="M302" i="4"/>
  <c r="L302" i="4"/>
  <c r="K302" i="4"/>
  <c r="J302" i="4"/>
  <c r="I302" i="4"/>
  <c r="G302" i="4"/>
  <c r="F302" i="4"/>
  <c r="E302" i="4"/>
  <c r="BA301" i="4"/>
  <c r="AU301" i="4"/>
  <c r="AT301" i="4"/>
  <c r="AR301" i="4"/>
  <c r="AQ301" i="4"/>
  <c r="AP301" i="4"/>
  <c r="AL301" i="4"/>
  <c r="AK301" i="4"/>
  <c r="AJ301" i="4"/>
  <c r="AG301" i="4"/>
  <c r="AF301" i="4"/>
  <c r="AE301" i="4"/>
  <c r="AD301" i="4"/>
  <c r="AC301" i="4"/>
  <c r="AB301" i="4"/>
  <c r="Z301" i="4"/>
  <c r="Y301" i="4"/>
  <c r="W301" i="4"/>
  <c r="X301" i="4" s="1"/>
  <c r="V301" i="4"/>
  <c r="T301" i="4"/>
  <c r="U301" i="4" s="1"/>
  <c r="S301" i="4"/>
  <c r="R301" i="4"/>
  <c r="Q301" i="4"/>
  <c r="O301" i="4"/>
  <c r="N301" i="4"/>
  <c r="M301" i="4"/>
  <c r="L301" i="4"/>
  <c r="K301" i="4"/>
  <c r="J301" i="4"/>
  <c r="I301" i="4"/>
  <c r="G301" i="4"/>
  <c r="F301" i="4"/>
  <c r="E301" i="4"/>
  <c r="BA300" i="4"/>
  <c r="AU300" i="4"/>
  <c r="AT300" i="4"/>
  <c r="AR300" i="4"/>
  <c r="AQ300" i="4"/>
  <c r="AP300" i="4"/>
  <c r="AL300" i="4"/>
  <c r="AK300" i="4"/>
  <c r="AJ300" i="4"/>
  <c r="AG300" i="4"/>
  <c r="AF300" i="4"/>
  <c r="AE300" i="4"/>
  <c r="AD300" i="4"/>
  <c r="AC300" i="4"/>
  <c r="AB300" i="4"/>
  <c r="Z300" i="4"/>
  <c r="Y300" i="4"/>
  <c r="W300" i="4"/>
  <c r="X300" i="4" s="1"/>
  <c r="V300" i="4"/>
  <c r="T300" i="4"/>
  <c r="U300" i="4" s="1"/>
  <c r="S300" i="4"/>
  <c r="R300" i="4"/>
  <c r="Q300" i="4"/>
  <c r="O300" i="4"/>
  <c r="N300" i="4"/>
  <c r="M300" i="4"/>
  <c r="L300" i="4"/>
  <c r="K300" i="4"/>
  <c r="J300" i="4"/>
  <c r="I300" i="4"/>
  <c r="G300" i="4"/>
  <c r="F300" i="4"/>
  <c r="E300" i="4"/>
  <c r="BA299" i="4"/>
  <c r="AU299" i="4"/>
  <c r="AT299" i="4"/>
  <c r="AR299" i="4"/>
  <c r="AQ299" i="4"/>
  <c r="AP299" i="4"/>
  <c r="AL299" i="4"/>
  <c r="AK299" i="4"/>
  <c r="AJ299" i="4"/>
  <c r="AG299" i="4"/>
  <c r="AF299" i="4"/>
  <c r="AE299" i="4"/>
  <c r="AD299" i="4"/>
  <c r="AC299" i="4"/>
  <c r="AB299" i="4"/>
  <c r="Z299" i="4"/>
  <c r="Y299" i="4"/>
  <c r="W299" i="4"/>
  <c r="X299" i="4" s="1"/>
  <c r="V299" i="4"/>
  <c r="T299" i="4"/>
  <c r="U299" i="4" s="1"/>
  <c r="S299" i="4"/>
  <c r="R299" i="4"/>
  <c r="Q299" i="4"/>
  <c r="O299" i="4"/>
  <c r="N299" i="4"/>
  <c r="M299" i="4"/>
  <c r="L299" i="4"/>
  <c r="K299" i="4"/>
  <c r="J299" i="4"/>
  <c r="I299" i="4"/>
  <c r="G299" i="4"/>
  <c r="F299" i="4"/>
  <c r="E299" i="4"/>
  <c r="BA298" i="4"/>
  <c r="AU298" i="4"/>
  <c r="AT298" i="4"/>
  <c r="AR298" i="4"/>
  <c r="AQ298" i="4"/>
  <c r="AP298" i="4"/>
  <c r="AL298" i="4"/>
  <c r="AK298" i="4"/>
  <c r="AJ298" i="4"/>
  <c r="AG298" i="4"/>
  <c r="AF298" i="4"/>
  <c r="AE298" i="4"/>
  <c r="AD298" i="4"/>
  <c r="AC298" i="4"/>
  <c r="AB298" i="4"/>
  <c r="Z298" i="4"/>
  <c r="Y298" i="4"/>
  <c r="W298" i="4"/>
  <c r="X298" i="4" s="1"/>
  <c r="V298" i="4"/>
  <c r="T298" i="4"/>
  <c r="U298" i="4" s="1"/>
  <c r="S298" i="4"/>
  <c r="R298" i="4"/>
  <c r="Q298" i="4"/>
  <c r="O298" i="4"/>
  <c r="N298" i="4"/>
  <c r="M298" i="4"/>
  <c r="L298" i="4"/>
  <c r="K298" i="4"/>
  <c r="J298" i="4"/>
  <c r="I298" i="4"/>
  <c r="G298" i="4"/>
  <c r="F298" i="4"/>
  <c r="E298" i="4"/>
  <c r="BA297" i="4"/>
  <c r="AU297" i="4"/>
  <c r="AT297" i="4"/>
  <c r="AR297" i="4"/>
  <c r="AQ297" i="4"/>
  <c r="AP297" i="4"/>
  <c r="AL297" i="4"/>
  <c r="AK297" i="4"/>
  <c r="AJ297" i="4"/>
  <c r="AG297" i="4"/>
  <c r="AF297" i="4"/>
  <c r="AE297" i="4"/>
  <c r="AD297" i="4"/>
  <c r="AC297" i="4"/>
  <c r="AB297" i="4"/>
  <c r="Z297" i="4"/>
  <c r="Y297" i="4"/>
  <c r="W297" i="4"/>
  <c r="X297" i="4" s="1"/>
  <c r="V297" i="4"/>
  <c r="T297" i="4"/>
  <c r="U297" i="4" s="1"/>
  <c r="S297" i="4"/>
  <c r="R297" i="4"/>
  <c r="Q297" i="4"/>
  <c r="O297" i="4"/>
  <c r="N297" i="4"/>
  <c r="M297" i="4"/>
  <c r="L297" i="4"/>
  <c r="K297" i="4"/>
  <c r="J297" i="4"/>
  <c r="I297" i="4"/>
  <c r="G297" i="4"/>
  <c r="F297" i="4"/>
  <c r="E297" i="4"/>
  <c r="BA296" i="4"/>
  <c r="AU296" i="4"/>
  <c r="AT296" i="4"/>
  <c r="AR296" i="4"/>
  <c r="AQ296" i="4"/>
  <c r="AP296" i="4"/>
  <c r="AL296" i="4"/>
  <c r="AK296" i="4"/>
  <c r="AJ296" i="4"/>
  <c r="AG296" i="4"/>
  <c r="AF296" i="4"/>
  <c r="AE296" i="4"/>
  <c r="AD296" i="4"/>
  <c r="AC296" i="4"/>
  <c r="AB296" i="4"/>
  <c r="Z296" i="4"/>
  <c r="Y296" i="4"/>
  <c r="W296" i="4"/>
  <c r="X296" i="4" s="1"/>
  <c r="V296" i="4"/>
  <c r="T296" i="4"/>
  <c r="U296" i="4" s="1"/>
  <c r="S296" i="4"/>
  <c r="R296" i="4"/>
  <c r="Q296" i="4"/>
  <c r="O296" i="4"/>
  <c r="N296" i="4"/>
  <c r="M296" i="4"/>
  <c r="L296" i="4"/>
  <c r="K296" i="4"/>
  <c r="J296" i="4"/>
  <c r="I296" i="4"/>
  <c r="G296" i="4"/>
  <c r="F296" i="4"/>
  <c r="E296" i="4"/>
  <c r="BA295" i="4"/>
  <c r="AU295" i="4"/>
  <c r="AT295" i="4"/>
  <c r="AR295" i="4"/>
  <c r="AQ295" i="4"/>
  <c r="AP295" i="4"/>
  <c r="AL295" i="4"/>
  <c r="AK295" i="4"/>
  <c r="AJ295" i="4"/>
  <c r="AG295" i="4"/>
  <c r="AF295" i="4"/>
  <c r="AE295" i="4"/>
  <c r="AD295" i="4"/>
  <c r="AC295" i="4"/>
  <c r="AB295" i="4"/>
  <c r="Z295" i="4"/>
  <c r="Y295" i="4"/>
  <c r="W295" i="4"/>
  <c r="X295" i="4" s="1"/>
  <c r="V295" i="4"/>
  <c r="T295" i="4"/>
  <c r="U295" i="4" s="1"/>
  <c r="S295" i="4"/>
  <c r="R295" i="4"/>
  <c r="Q295" i="4"/>
  <c r="O295" i="4"/>
  <c r="N295" i="4"/>
  <c r="M295" i="4"/>
  <c r="L295" i="4"/>
  <c r="K295" i="4"/>
  <c r="J295" i="4"/>
  <c r="I295" i="4"/>
  <c r="G295" i="4"/>
  <c r="F295" i="4"/>
  <c r="E295" i="4"/>
  <c r="BA294" i="4"/>
  <c r="AU294" i="4"/>
  <c r="AT294" i="4"/>
  <c r="AR294" i="4"/>
  <c r="AQ294" i="4"/>
  <c r="AP294" i="4"/>
  <c r="AL294" i="4"/>
  <c r="AK294" i="4"/>
  <c r="AJ294" i="4"/>
  <c r="AG294" i="4"/>
  <c r="AF294" i="4"/>
  <c r="AE294" i="4"/>
  <c r="AD294" i="4"/>
  <c r="AC294" i="4"/>
  <c r="AB294" i="4"/>
  <c r="Z294" i="4"/>
  <c r="Y294" i="4"/>
  <c r="W294" i="4"/>
  <c r="X294" i="4" s="1"/>
  <c r="V294" i="4"/>
  <c r="T294" i="4"/>
  <c r="U294" i="4" s="1"/>
  <c r="S294" i="4"/>
  <c r="R294" i="4"/>
  <c r="Q294" i="4"/>
  <c r="O294" i="4"/>
  <c r="N294" i="4"/>
  <c r="M294" i="4"/>
  <c r="L294" i="4"/>
  <c r="K294" i="4"/>
  <c r="J294" i="4"/>
  <c r="I294" i="4"/>
  <c r="G294" i="4"/>
  <c r="F294" i="4"/>
  <c r="E294" i="4"/>
  <c r="BA293" i="4"/>
  <c r="AU293" i="4"/>
  <c r="AT293" i="4"/>
  <c r="AR293" i="4"/>
  <c r="AQ293" i="4"/>
  <c r="AP293" i="4"/>
  <c r="AL293" i="4"/>
  <c r="AK293" i="4"/>
  <c r="AJ293" i="4"/>
  <c r="AG293" i="4"/>
  <c r="AF293" i="4"/>
  <c r="AE293" i="4"/>
  <c r="AD293" i="4"/>
  <c r="AC293" i="4"/>
  <c r="AB293" i="4"/>
  <c r="Z293" i="4"/>
  <c r="Y293" i="4"/>
  <c r="W293" i="4"/>
  <c r="X293" i="4" s="1"/>
  <c r="V293" i="4"/>
  <c r="T293" i="4"/>
  <c r="U293" i="4" s="1"/>
  <c r="S293" i="4"/>
  <c r="R293" i="4"/>
  <c r="Q293" i="4"/>
  <c r="O293" i="4"/>
  <c r="N293" i="4"/>
  <c r="M293" i="4"/>
  <c r="L293" i="4"/>
  <c r="K293" i="4"/>
  <c r="J293" i="4"/>
  <c r="I293" i="4"/>
  <c r="G293" i="4"/>
  <c r="F293" i="4"/>
  <c r="E293" i="4"/>
  <c r="BA292" i="4"/>
  <c r="AU292" i="4"/>
  <c r="AT292" i="4"/>
  <c r="AR292" i="4"/>
  <c r="AQ292" i="4"/>
  <c r="AP292" i="4"/>
  <c r="AL292" i="4"/>
  <c r="AK292" i="4"/>
  <c r="AJ292" i="4"/>
  <c r="AG292" i="4"/>
  <c r="AF292" i="4"/>
  <c r="AE292" i="4"/>
  <c r="AD292" i="4"/>
  <c r="AC292" i="4"/>
  <c r="AB292" i="4"/>
  <c r="Z292" i="4"/>
  <c r="Y292" i="4"/>
  <c r="W292" i="4"/>
  <c r="X292" i="4" s="1"/>
  <c r="V292" i="4"/>
  <c r="T292" i="4"/>
  <c r="U292" i="4" s="1"/>
  <c r="S292" i="4"/>
  <c r="R292" i="4"/>
  <c r="Q292" i="4"/>
  <c r="O292" i="4"/>
  <c r="N292" i="4"/>
  <c r="M292" i="4"/>
  <c r="L292" i="4"/>
  <c r="K292" i="4"/>
  <c r="J292" i="4"/>
  <c r="I292" i="4"/>
  <c r="G292" i="4"/>
  <c r="F292" i="4"/>
  <c r="E292" i="4"/>
  <c r="BA291" i="4"/>
  <c r="AU291" i="4"/>
  <c r="AT291" i="4"/>
  <c r="AR291" i="4"/>
  <c r="AQ291" i="4"/>
  <c r="AP291" i="4"/>
  <c r="AL291" i="4"/>
  <c r="AK291" i="4"/>
  <c r="AJ291" i="4"/>
  <c r="AG291" i="4"/>
  <c r="AF291" i="4"/>
  <c r="AE291" i="4"/>
  <c r="AD291" i="4"/>
  <c r="AC291" i="4"/>
  <c r="AB291" i="4"/>
  <c r="Z291" i="4"/>
  <c r="Y291" i="4"/>
  <c r="W291" i="4"/>
  <c r="X291" i="4" s="1"/>
  <c r="V291" i="4"/>
  <c r="T291" i="4"/>
  <c r="U291" i="4" s="1"/>
  <c r="S291" i="4"/>
  <c r="R291" i="4"/>
  <c r="Q291" i="4"/>
  <c r="O291" i="4"/>
  <c r="N291" i="4"/>
  <c r="M291" i="4"/>
  <c r="L291" i="4"/>
  <c r="K291" i="4"/>
  <c r="J291" i="4"/>
  <c r="I291" i="4"/>
  <c r="G291" i="4"/>
  <c r="F291" i="4"/>
  <c r="E291" i="4"/>
  <c r="BA290" i="4"/>
  <c r="AU290" i="4"/>
  <c r="AT290" i="4"/>
  <c r="AR290" i="4"/>
  <c r="AQ290" i="4"/>
  <c r="AP290" i="4"/>
  <c r="AL290" i="4"/>
  <c r="AK290" i="4"/>
  <c r="AJ290" i="4"/>
  <c r="AG290" i="4"/>
  <c r="AF290" i="4"/>
  <c r="AE290" i="4"/>
  <c r="AD290" i="4"/>
  <c r="AC290" i="4"/>
  <c r="AB290" i="4"/>
  <c r="Z290" i="4"/>
  <c r="Y290" i="4"/>
  <c r="W290" i="4"/>
  <c r="X290" i="4" s="1"/>
  <c r="V290" i="4"/>
  <c r="T290" i="4"/>
  <c r="U290" i="4" s="1"/>
  <c r="S290" i="4"/>
  <c r="R290" i="4"/>
  <c r="Q290" i="4"/>
  <c r="O290" i="4"/>
  <c r="N290" i="4"/>
  <c r="M290" i="4"/>
  <c r="L290" i="4"/>
  <c r="K290" i="4"/>
  <c r="J290" i="4"/>
  <c r="I290" i="4"/>
  <c r="G290" i="4"/>
  <c r="F290" i="4"/>
  <c r="E290" i="4"/>
  <c r="BA289" i="4"/>
  <c r="AU289" i="4"/>
  <c r="AT289" i="4"/>
  <c r="AR289" i="4"/>
  <c r="AQ289" i="4"/>
  <c r="AP289" i="4"/>
  <c r="AL289" i="4"/>
  <c r="AK289" i="4"/>
  <c r="AJ289" i="4"/>
  <c r="AG289" i="4"/>
  <c r="AF289" i="4"/>
  <c r="AE289" i="4"/>
  <c r="AD289" i="4"/>
  <c r="AC289" i="4"/>
  <c r="AB289" i="4"/>
  <c r="Z289" i="4"/>
  <c r="Y289" i="4"/>
  <c r="W289" i="4"/>
  <c r="X289" i="4" s="1"/>
  <c r="V289" i="4"/>
  <c r="T289" i="4"/>
  <c r="U289" i="4" s="1"/>
  <c r="S289" i="4"/>
  <c r="R289" i="4"/>
  <c r="Q289" i="4"/>
  <c r="O289" i="4"/>
  <c r="N289" i="4"/>
  <c r="M289" i="4"/>
  <c r="L289" i="4"/>
  <c r="K289" i="4"/>
  <c r="J289" i="4"/>
  <c r="I289" i="4"/>
  <c r="G289" i="4"/>
  <c r="F289" i="4"/>
  <c r="E289" i="4"/>
  <c r="BA288" i="4"/>
  <c r="AU288" i="4"/>
  <c r="AT288" i="4"/>
  <c r="AR288" i="4"/>
  <c r="AQ288" i="4"/>
  <c r="AP288" i="4"/>
  <c r="AL288" i="4"/>
  <c r="AK288" i="4"/>
  <c r="AJ288" i="4"/>
  <c r="AG288" i="4"/>
  <c r="AF288" i="4"/>
  <c r="AE288" i="4"/>
  <c r="AD288" i="4"/>
  <c r="AC288" i="4"/>
  <c r="AB288" i="4"/>
  <c r="Z288" i="4"/>
  <c r="Y288" i="4"/>
  <c r="W288" i="4"/>
  <c r="X288" i="4" s="1"/>
  <c r="V288" i="4"/>
  <c r="T288" i="4"/>
  <c r="U288" i="4" s="1"/>
  <c r="S288" i="4"/>
  <c r="R288" i="4"/>
  <c r="Q288" i="4"/>
  <c r="O288" i="4"/>
  <c r="N288" i="4"/>
  <c r="M288" i="4"/>
  <c r="L288" i="4"/>
  <c r="K288" i="4"/>
  <c r="J288" i="4"/>
  <c r="I288" i="4"/>
  <c r="G288" i="4"/>
  <c r="F288" i="4"/>
  <c r="E288" i="4"/>
  <c r="BA287" i="4"/>
  <c r="AU287" i="4"/>
  <c r="AT287" i="4"/>
  <c r="AR287" i="4"/>
  <c r="AQ287" i="4"/>
  <c r="AP287" i="4"/>
  <c r="AL287" i="4"/>
  <c r="AK287" i="4"/>
  <c r="AJ287" i="4"/>
  <c r="AG287" i="4"/>
  <c r="AF287" i="4"/>
  <c r="AE287" i="4"/>
  <c r="AD287" i="4"/>
  <c r="AC287" i="4"/>
  <c r="AB287" i="4"/>
  <c r="Z287" i="4"/>
  <c r="Y287" i="4"/>
  <c r="W287" i="4"/>
  <c r="X287" i="4" s="1"/>
  <c r="V287" i="4"/>
  <c r="T287" i="4"/>
  <c r="U287" i="4" s="1"/>
  <c r="S287" i="4"/>
  <c r="R287" i="4"/>
  <c r="Q287" i="4"/>
  <c r="O287" i="4"/>
  <c r="N287" i="4"/>
  <c r="M287" i="4"/>
  <c r="L287" i="4"/>
  <c r="K287" i="4"/>
  <c r="J287" i="4"/>
  <c r="I287" i="4"/>
  <c r="G287" i="4"/>
  <c r="F287" i="4"/>
  <c r="E287" i="4"/>
  <c r="BA286" i="4"/>
  <c r="AU286" i="4"/>
  <c r="AT286" i="4"/>
  <c r="AR286" i="4"/>
  <c r="AQ286" i="4"/>
  <c r="AP286" i="4"/>
  <c r="AL286" i="4"/>
  <c r="AK286" i="4"/>
  <c r="AJ286" i="4"/>
  <c r="AG286" i="4"/>
  <c r="AF286" i="4"/>
  <c r="AE286" i="4"/>
  <c r="AD286" i="4"/>
  <c r="AC286" i="4"/>
  <c r="AB286" i="4"/>
  <c r="Z286" i="4"/>
  <c r="Y286" i="4"/>
  <c r="W286" i="4"/>
  <c r="X286" i="4" s="1"/>
  <c r="V286" i="4"/>
  <c r="T286" i="4"/>
  <c r="U286" i="4" s="1"/>
  <c r="S286" i="4"/>
  <c r="R286" i="4"/>
  <c r="Q286" i="4"/>
  <c r="O286" i="4"/>
  <c r="N286" i="4"/>
  <c r="M286" i="4"/>
  <c r="L286" i="4"/>
  <c r="K286" i="4"/>
  <c r="J286" i="4"/>
  <c r="I286" i="4"/>
  <c r="G286" i="4"/>
  <c r="F286" i="4"/>
  <c r="E286" i="4"/>
  <c r="BA285" i="4"/>
  <c r="AU285" i="4"/>
  <c r="AT285" i="4"/>
  <c r="AR285" i="4"/>
  <c r="AQ285" i="4"/>
  <c r="AP285" i="4"/>
  <c r="AL285" i="4"/>
  <c r="AK285" i="4"/>
  <c r="AJ285" i="4"/>
  <c r="AG285" i="4"/>
  <c r="AF285" i="4"/>
  <c r="AE285" i="4"/>
  <c r="AD285" i="4"/>
  <c r="AC285" i="4"/>
  <c r="AB285" i="4"/>
  <c r="Z285" i="4"/>
  <c r="Y285" i="4"/>
  <c r="W285" i="4"/>
  <c r="X285" i="4" s="1"/>
  <c r="V285" i="4"/>
  <c r="T285" i="4"/>
  <c r="U285" i="4" s="1"/>
  <c r="S285" i="4"/>
  <c r="R285" i="4"/>
  <c r="Q285" i="4"/>
  <c r="O285" i="4"/>
  <c r="N285" i="4"/>
  <c r="M285" i="4"/>
  <c r="L285" i="4"/>
  <c r="K285" i="4"/>
  <c r="J285" i="4"/>
  <c r="I285" i="4"/>
  <c r="G285" i="4"/>
  <c r="F285" i="4"/>
  <c r="E285" i="4"/>
  <c r="BA284" i="4"/>
  <c r="AU284" i="4"/>
  <c r="AT284" i="4"/>
  <c r="AR284" i="4"/>
  <c r="AQ284" i="4"/>
  <c r="AP284" i="4"/>
  <c r="AL284" i="4"/>
  <c r="AK284" i="4"/>
  <c r="AJ284" i="4"/>
  <c r="AG284" i="4"/>
  <c r="AF284" i="4"/>
  <c r="AE284" i="4"/>
  <c r="AD284" i="4"/>
  <c r="AC284" i="4"/>
  <c r="AB284" i="4"/>
  <c r="Z284" i="4"/>
  <c r="Y284" i="4"/>
  <c r="W284" i="4"/>
  <c r="X284" i="4" s="1"/>
  <c r="V284" i="4"/>
  <c r="T284" i="4"/>
  <c r="U284" i="4" s="1"/>
  <c r="S284" i="4"/>
  <c r="R284" i="4"/>
  <c r="Q284" i="4"/>
  <c r="O284" i="4"/>
  <c r="N284" i="4"/>
  <c r="M284" i="4"/>
  <c r="L284" i="4"/>
  <c r="K284" i="4"/>
  <c r="J284" i="4"/>
  <c r="I284" i="4"/>
  <c r="G284" i="4"/>
  <c r="F284" i="4"/>
  <c r="E284" i="4"/>
  <c r="BA283" i="4"/>
  <c r="AU283" i="4"/>
  <c r="AT283" i="4"/>
  <c r="AR283" i="4"/>
  <c r="AQ283" i="4"/>
  <c r="AP283" i="4"/>
  <c r="AL283" i="4"/>
  <c r="AK283" i="4"/>
  <c r="AJ283" i="4"/>
  <c r="AG283" i="4"/>
  <c r="AF283" i="4"/>
  <c r="AE283" i="4"/>
  <c r="AD283" i="4"/>
  <c r="AC283" i="4"/>
  <c r="AB283" i="4"/>
  <c r="Z283" i="4"/>
  <c r="Y283" i="4"/>
  <c r="W283" i="4"/>
  <c r="X283" i="4" s="1"/>
  <c r="V283" i="4"/>
  <c r="T283" i="4"/>
  <c r="U283" i="4" s="1"/>
  <c r="S283" i="4"/>
  <c r="R283" i="4"/>
  <c r="Q283" i="4"/>
  <c r="O283" i="4"/>
  <c r="N283" i="4"/>
  <c r="M283" i="4"/>
  <c r="L283" i="4"/>
  <c r="K283" i="4"/>
  <c r="J283" i="4"/>
  <c r="I283" i="4"/>
  <c r="G283" i="4"/>
  <c r="F283" i="4"/>
  <c r="E283" i="4"/>
  <c r="BA282" i="4"/>
  <c r="AU282" i="4"/>
  <c r="AT282" i="4"/>
  <c r="AR282" i="4"/>
  <c r="AQ282" i="4"/>
  <c r="AP282" i="4"/>
  <c r="AL282" i="4"/>
  <c r="AK282" i="4"/>
  <c r="AJ282" i="4"/>
  <c r="AG282" i="4"/>
  <c r="AF282" i="4"/>
  <c r="AE282" i="4"/>
  <c r="AD282" i="4"/>
  <c r="AC282" i="4"/>
  <c r="AB282" i="4"/>
  <c r="Z282" i="4"/>
  <c r="Y282" i="4"/>
  <c r="W282" i="4"/>
  <c r="X282" i="4" s="1"/>
  <c r="V282" i="4"/>
  <c r="T282" i="4"/>
  <c r="U282" i="4" s="1"/>
  <c r="S282" i="4"/>
  <c r="R282" i="4"/>
  <c r="Q282" i="4"/>
  <c r="O282" i="4"/>
  <c r="N282" i="4"/>
  <c r="M282" i="4"/>
  <c r="L282" i="4"/>
  <c r="K282" i="4"/>
  <c r="J282" i="4"/>
  <c r="I282" i="4"/>
  <c r="G282" i="4"/>
  <c r="F282" i="4"/>
  <c r="E282" i="4"/>
  <c r="BA281" i="4"/>
  <c r="AU281" i="4"/>
  <c r="AT281" i="4"/>
  <c r="AR281" i="4"/>
  <c r="AQ281" i="4"/>
  <c r="AP281" i="4"/>
  <c r="AL281" i="4"/>
  <c r="AK281" i="4"/>
  <c r="AJ281" i="4"/>
  <c r="AG281" i="4"/>
  <c r="AF281" i="4"/>
  <c r="AE281" i="4"/>
  <c r="AD281" i="4"/>
  <c r="AC281" i="4"/>
  <c r="AB281" i="4"/>
  <c r="Z281" i="4"/>
  <c r="Y281" i="4"/>
  <c r="W281" i="4"/>
  <c r="X281" i="4" s="1"/>
  <c r="V281" i="4"/>
  <c r="T281" i="4"/>
  <c r="U281" i="4" s="1"/>
  <c r="S281" i="4"/>
  <c r="R281" i="4"/>
  <c r="Q281" i="4"/>
  <c r="O281" i="4"/>
  <c r="N281" i="4"/>
  <c r="M281" i="4"/>
  <c r="L281" i="4"/>
  <c r="K281" i="4"/>
  <c r="J281" i="4"/>
  <c r="I281" i="4"/>
  <c r="G281" i="4"/>
  <c r="F281" i="4"/>
  <c r="E281" i="4"/>
  <c r="BA280" i="4"/>
  <c r="AU280" i="4"/>
  <c r="AT280" i="4"/>
  <c r="AR280" i="4"/>
  <c r="AQ280" i="4"/>
  <c r="AP280" i="4"/>
  <c r="AL280" i="4"/>
  <c r="AK280" i="4"/>
  <c r="AJ280" i="4"/>
  <c r="AG280" i="4"/>
  <c r="AF280" i="4"/>
  <c r="AE280" i="4"/>
  <c r="AD280" i="4"/>
  <c r="AC280" i="4"/>
  <c r="AB280" i="4"/>
  <c r="Z280" i="4"/>
  <c r="Y280" i="4"/>
  <c r="W280" i="4"/>
  <c r="X280" i="4" s="1"/>
  <c r="V280" i="4"/>
  <c r="T280" i="4"/>
  <c r="U280" i="4" s="1"/>
  <c r="S280" i="4"/>
  <c r="R280" i="4"/>
  <c r="Q280" i="4"/>
  <c r="O280" i="4"/>
  <c r="N280" i="4"/>
  <c r="M280" i="4"/>
  <c r="L280" i="4"/>
  <c r="K280" i="4"/>
  <c r="J280" i="4"/>
  <c r="I280" i="4"/>
  <c r="G280" i="4"/>
  <c r="F280" i="4"/>
  <c r="E280" i="4"/>
  <c r="BA279" i="4"/>
  <c r="AU279" i="4"/>
  <c r="AT279" i="4"/>
  <c r="AR279" i="4"/>
  <c r="AQ279" i="4"/>
  <c r="AP279" i="4"/>
  <c r="AL279" i="4"/>
  <c r="AK279" i="4"/>
  <c r="AJ279" i="4"/>
  <c r="AG279" i="4"/>
  <c r="AF279" i="4"/>
  <c r="AE279" i="4"/>
  <c r="AD279" i="4"/>
  <c r="AC279" i="4"/>
  <c r="AB279" i="4"/>
  <c r="Z279" i="4"/>
  <c r="Y279" i="4"/>
  <c r="W279" i="4"/>
  <c r="X279" i="4" s="1"/>
  <c r="V279" i="4"/>
  <c r="T279" i="4"/>
  <c r="U279" i="4" s="1"/>
  <c r="S279" i="4"/>
  <c r="R279" i="4"/>
  <c r="Q279" i="4"/>
  <c r="O279" i="4"/>
  <c r="N279" i="4"/>
  <c r="M279" i="4"/>
  <c r="L279" i="4"/>
  <c r="K279" i="4"/>
  <c r="J279" i="4"/>
  <c r="I279" i="4"/>
  <c r="G279" i="4"/>
  <c r="F279" i="4"/>
  <c r="E279" i="4"/>
  <c r="BA278" i="4"/>
  <c r="AU278" i="4"/>
  <c r="AT278" i="4"/>
  <c r="AR278" i="4"/>
  <c r="AQ278" i="4"/>
  <c r="AP278" i="4"/>
  <c r="AL278" i="4"/>
  <c r="AK278" i="4"/>
  <c r="AJ278" i="4"/>
  <c r="AG278" i="4"/>
  <c r="AF278" i="4"/>
  <c r="AE278" i="4"/>
  <c r="AD278" i="4"/>
  <c r="AC278" i="4"/>
  <c r="AB278" i="4"/>
  <c r="Z278" i="4"/>
  <c r="Y278" i="4"/>
  <c r="W278" i="4"/>
  <c r="X278" i="4" s="1"/>
  <c r="V278" i="4"/>
  <c r="T278" i="4"/>
  <c r="U278" i="4" s="1"/>
  <c r="S278" i="4"/>
  <c r="R278" i="4"/>
  <c r="Q278" i="4"/>
  <c r="O278" i="4"/>
  <c r="N278" i="4"/>
  <c r="M278" i="4"/>
  <c r="L278" i="4"/>
  <c r="K278" i="4"/>
  <c r="J278" i="4"/>
  <c r="I278" i="4"/>
  <c r="G278" i="4"/>
  <c r="F278" i="4"/>
  <c r="E278" i="4"/>
  <c r="BA277" i="4"/>
  <c r="AU277" i="4"/>
  <c r="AT277" i="4"/>
  <c r="AR277" i="4"/>
  <c r="AQ277" i="4"/>
  <c r="AP277" i="4"/>
  <c r="AL277" i="4"/>
  <c r="AK277" i="4"/>
  <c r="AJ277" i="4"/>
  <c r="AG277" i="4"/>
  <c r="AF277" i="4"/>
  <c r="AE277" i="4"/>
  <c r="AD277" i="4"/>
  <c r="AC277" i="4"/>
  <c r="AB277" i="4"/>
  <c r="Z277" i="4"/>
  <c r="Y277" i="4"/>
  <c r="W277" i="4"/>
  <c r="X277" i="4" s="1"/>
  <c r="V277" i="4"/>
  <c r="T277" i="4"/>
  <c r="U277" i="4" s="1"/>
  <c r="S277" i="4"/>
  <c r="R277" i="4"/>
  <c r="Q277" i="4"/>
  <c r="O277" i="4"/>
  <c r="N277" i="4"/>
  <c r="M277" i="4"/>
  <c r="L277" i="4"/>
  <c r="K277" i="4"/>
  <c r="J277" i="4"/>
  <c r="I277" i="4"/>
  <c r="G277" i="4"/>
  <c r="F277" i="4"/>
  <c r="E277" i="4"/>
  <c r="BA276" i="4"/>
  <c r="AU276" i="4"/>
  <c r="AT276" i="4"/>
  <c r="AR276" i="4"/>
  <c r="AQ276" i="4"/>
  <c r="AP276" i="4"/>
  <c r="AL276" i="4"/>
  <c r="AK276" i="4"/>
  <c r="AJ276" i="4"/>
  <c r="AG276" i="4"/>
  <c r="AF276" i="4"/>
  <c r="AE276" i="4"/>
  <c r="AD276" i="4"/>
  <c r="AC276" i="4"/>
  <c r="AB276" i="4"/>
  <c r="Z276" i="4"/>
  <c r="Y276" i="4"/>
  <c r="W276" i="4"/>
  <c r="X276" i="4" s="1"/>
  <c r="V276" i="4"/>
  <c r="T276" i="4"/>
  <c r="U276" i="4" s="1"/>
  <c r="S276" i="4"/>
  <c r="R276" i="4"/>
  <c r="Q276" i="4"/>
  <c r="O276" i="4"/>
  <c r="N276" i="4"/>
  <c r="M276" i="4"/>
  <c r="L276" i="4"/>
  <c r="K276" i="4"/>
  <c r="J276" i="4"/>
  <c r="I276" i="4"/>
  <c r="G276" i="4"/>
  <c r="F276" i="4"/>
  <c r="E276" i="4"/>
  <c r="BA275" i="4"/>
  <c r="AU275" i="4"/>
  <c r="AT275" i="4"/>
  <c r="AR275" i="4"/>
  <c r="AQ275" i="4"/>
  <c r="AP275" i="4"/>
  <c r="AL275" i="4"/>
  <c r="AK275" i="4"/>
  <c r="AJ275" i="4"/>
  <c r="AG275" i="4"/>
  <c r="AF275" i="4"/>
  <c r="AE275" i="4"/>
  <c r="AD275" i="4"/>
  <c r="AC275" i="4"/>
  <c r="AB275" i="4"/>
  <c r="Z275" i="4"/>
  <c r="Y275" i="4"/>
  <c r="W275" i="4"/>
  <c r="X275" i="4" s="1"/>
  <c r="V275" i="4"/>
  <c r="T275" i="4"/>
  <c r="U275" i="4" s="1"/>
  <c r="S275" i="4"/>
  <c r="R275" i="4"/>
  <c r="Q275" i="4"/>
  <c r="O275" i="4"/>
  <c r="N275" i="4"/>
  <c r="M275" i="4"/>
  <c r="L275" i="4"/>
  <c r="K275" i="4"/>
  <c r="J275" i="4"/>
  <c r="I275" i="4"/>
  <c r="G275" i="4"/>
  <c r="F275" i="4"/>
  <c r="E275" i="4"/>
  <c r="BA274" i="4"/>
  <c r="AU274" i="4"/>
  <c r="AT274" i="4"/>
  <c r="AR274" i="4"/>
  <c r="AQ274" i="4"/>
  <c r="AP274" i="4"/>
  <c r="AL274" i="4"/>
  <c r="AK274" i="4"/>
  <c r="AJ274" i="4"/>
  <c r="AG274" i="4"/>
  <c r="AF274" i="4"/>
  <c r="AE274" i="4"/>
  <c r="AD274" i="4"/>
  <c r="AC274" i="4"/>
  <c r="AB274" i="4"/>
  <c r="Z274" i="4"/>
  <c r="Y274" i="4"/>
  <c r="W274" i="4"/>
  <c r="X274" i="4" s="1"/>
  <c r="V274" i="4"/>
  <c r="T274" i="4"/>
  <c r="U274" i="4" s="1"/>
  <c r="S274" i="4"/>
  <c r="R274" i="4"/>
  <c r="Q274" i="4"/>
  <c r="O274" i="4"/>
  <c r="N274" i="4"/>
  <c r="M274" i="4"/>
  <c r="L274" i="4"/>
  <c r="K274" i="4"/>
  <c r="J274" i="4"/>
  <c r="I274" i="4"/>
  <c r="G274" i="4"/>
  <c r="F274" i="4"/>
  <c r="E274" i="4"/>
  <c r="BA273" i="4"/>
  <c r="AU273" i="4"/>
  <c r="AT273" i="4"/>
  <c r="AR273" i="4"/>
  <c r="AQ273" i="4"/>
  <c r="AP273" i="4"/>
  <c r="AL273" i="4"/>
  <c r="AK273" i="4"/>
  <c r="AJ273" i="4"/>
  <c r="AG273" i="4"/>
  <c r="AF273" i="4"/>
  <c r="AE273" i="4"/>
  <c r="AD273" i="4"/>
  <c r="AC273" i="4"/>
  <c r="AB273" i="4"/>
  <c r="Z273" i="4"/>
  <c r="Y273" i="4"/>
  <c r="W273" i="4"/>
  <c r="X273" i="4" s="1"/>
  <c r="V273" i="4"/>
  <c r="T273" i="4"/>
  <c r="U273" i="4" s="1"/>
  <c r="S273" i="4"/>
  <c r="R273" i="4"/>
  <c r="Q273" i="4"/>
  <c r="O273" i="4"/>
  <c r="N273" i="4"/>
  <c r="M273" i="4"/>
  <c r="L273" i="4"/>
  <c r="K273" i="4"/>
  <c r="J273" i="4"/>
  <c r="I273" i="4"/>
  <c r="G273" i="4"/>
  <c r="F273" i="4"/>
  <c r="E273" i="4"/>
  <c r="BA272" i="4"/>
  <c r="AU272" i="4"/>
  <c r="AT272" i="4"/>
  <c r="AR272" i="4"/>
  <c r="AQ272" i="4"/>
  <c r="AP272" i="4"/>
  <c r="AL272" i="4"/>
  <c r="AK272" i="4"/>
  <c r="AJ272" i="4"/>
  <c r="AG272" i="4"/>
  <c r="AF272" i="4"/>
  <c r="AE272" i="4"/>
  <c r="AD272" i="4"/>
  <c r="AC272" i="4"/>
  <c r="AB272" i="4"/>
  <c r="Z272" i="4"/>
  <c r="Y272" i="4"/>
  <c r="W272" i="4"/>
  <c r="X272" i="4" s="1"/>
  <c r="V272" i="4"/>
  <c r="T272" i="4"/>
  <c r="U272" i="4" s="1"/>
  <c r="S272" i="4"/>
  <c r="R272" i="4"/>
  <c r="Q272" i="4"/>
  <c r="O272" i="4"/>
  <c r="N272" i="4"/>
  <c r="M272" i="4"/>
  <c r="L272" i="4"/>
  <c r="K272" i="4"/>
  <c r="J272" i="4"/>
  <c r="I272" i="4"/>
  <c r="G272" i="4"/>
  <c r="F272" i="4"/>
  <c r="E272" i="4"/>
  <c r="BA271" i="4"/>
  <c r="AU271" i="4"/>
  <c r="AT271" i="4"/>
  <c r="AR271" i="4"/>
  <c r="AQ271" i="4"/>
  <c r="AP271" i="4"/>
  <c r="AL271" i="4"/>
  <c r="AK271" i="4"/>
  <c r="AJ271" i="4"/>
  <c r="AG271" i="4"/>
  <c r="AF271" i="4"/>
  <c r="AE271" i="4"/>
  <c r="AD271" i="4"/>
  <c r="AC271" i="4"/>
  <c r="AB271" i="4"/>
  <c r="Z271" i="4"/>
  <c r="Y271" i="4"/>
  <c r="W271" i="4"/>
  <c r="X271" i="4" s="1"/>
  <c r="V271" i="4"/>
  <c r="T271" i="4"/>
  <c r="U271" i="4" s="1"/>
  <c r="S271" i="4"/>
  <c r="R271" i="4"/>
  <c r="Q271" i="4"/>
  <c r="O271" i="4"/>
  <c r="N271" i="4"/>
  <c r="M271" i="4"/>
  <c r="L271" i="4"/>
  <c r="K271" i="4"/>
  <c r="J271" i="4"/>
  <c r="I271" i="4"/>
  <c r="G271" i="4"/>
  <c r="F271" i="4"/>
  <c r="E271" i="4"/>
  <c r="BA270" i="4"/>
  <c r="AU270" i="4"/>
  <c r="AT270" i="4"/>
  <c r="AR270" i="4"/>
  <c r="AQ270" i="4"/>
  <c r="AP270" i="4"/>
  <c r="AL270" i="4"/>
  <c r="AK270" i="4"/>
  <c r="AJ270" i="4"/>
  <c r="AG270" i="4"/>
  <c r="AF270" i="4"/>
  <c r="AE270" i="4"/>
  <c r="AD270" i="4"/>
  <c r="AC270" i="4"/>
  <c r="AB270" i="4"/>
  <c r="Z270" i="4"/>
  <c r="Y270" i="4"/>
  <c r="W270" i="4"/>
  <c r="X270" i="4" s="1"/>
  <c r="V270" i="4"/>
  <c r="T270" i="4"/>
  <c r="U270" i="4" s="1"/>
  <c r="S270" i="4"/>
  <c r="R270" i="4"/>
  <c r="Q270" i="4"/>
  <c r="O270" i="4"/>
  <c r="N270" i="4"/>
  <c r="M270" i="4"/>
  <c r="L270" i="4"/>
  <c r="K270" i="4"/>
  <c r="J270" i="4"/>
  <c r="I270" i="4"/>
  <c r="G270" i="4"/>
  <c r="F270" i="4"/>
  <c r="E270" i="4"/>
  <c r="BA269" i="4"/>
  <c r="AU269" i="4"/>
  <c r="AT269" i="4"/>
  <c r="AR269" i="4"/>
  <c r="AQ269" i="4"/>
  <c r="AP269" i="4"/>
  <c r="AL269" i="4"/>
  <c r="AK269" i="4"/>
  <c r="AJ269" i="4"/>
  <c r="AG269" i="4"/>
  <c r="AF269" i="4"/>
  <c r="AE269" i="4"/>
  <c r="AD269" i="4"/>
  <c r="AC269" i="4"/>
  <c r="AB269" i="4"/>
  <c r="Z269" i="4"/>
  <c r="Y269" i="4"/>
  <c r="W269" i="4"/>
  <c r="X269" i="4" s="1"/>
  <c r="V269" i="4"/>
  <c r="T269" i="4"/>
  <c r="U269" i="4" s="1"/>
  <c r="S269" i="4"/>
  <c r="R269" i="4"/>
  <c r="Q269" i="4"/>
  <c r="O269" i="4"/>
  <c r="N269" i="4"/>
  <c r="M269" i="4"/>
  <c r="L269" i="4"/>
  <c r="K269" i="4"/>
  <c r="J269" i="4"/>
  <c r="I269" i="4"/>
  <c r="G269" i="4"/>
  <c r="F269" i="4"/>
  <c r="E269" i="4"/>
  <c r="BA268" i="4"/>
  <c r="AU268" i="4"/>
  <c r="AT268" i="4"/>
  <c r="AR268" i="4"/>
  <c r="AQ268" i="4"/>
  <c r="AP268" i="4"/>
  <c r="AL268" i="4"/>
  <c r="AK268" i="4"/>
  <c r="AJ268" i="4"/>
  <c r="AG268" i="4"/>
  <c r="AF268" i="4"/>
  <c r="AE268" i="4"/>
  <c r="AD268" i="4"/>
  <c r="AC268" i="4"/>
  <c r="AB268" i="4"/>
  <c r="Z268" i="4"/>
  <c r="Y268" i="4"/>
  <c r="W268" i="4"/>
  <c r="X268" i="4" s="1"/>
  <c r="V268" i="4"/>
  <c r="T268" i="4"/>
  <c r="U268" i="4" s="1"/>
  <c r="S268" i="4"/>
  <c r="R268" i="4"/>
  <c r="Q268" i="4"/>
  <c r="O268" i="4"/>
  <c r="N268" i="4"/>
  <c r="M268" i="4"/>
  <c r="L268" i="4"/>
  <c r="K268" i="4"/>
  <c r="J268" i="4"/>
  <c r="I268" i="4"/>
  <c r="G268" i="4"/>
  <c r="F268" i="4"/>
  <c r="E268" i="4"/>
  <c r="BA267" i="4"/>
  <c r="AU267" i="4"/>
  <c r="AT267" i="4"/>
  <c r="AR267" i="4"/>
  <c r="AQ267" i="4"/>
  <c r="AP267" i="4"/>
  <c r="AL267" i="4"/>
  <c r="AK267" i="4"/>
  <c r="AJ267" i="4"/>
  <c r="AG267" i="4"/>
  <c r="AF267" i="4"/>
  <c r="AE267" i="4"/>
  <c r="AD267" i="4"/>
  <c r="AC267" i="4"/>
  <c r="AB267" i="4"/>
  <c r="Z267" i="4"/>
  <c r="Y267" i="4"/>
  <c r="W267" i="4"/>
  <c r="X267" i="4" s="1"/>
  <c r="V267" i="4"/>
  <c r="T267" i="4"/>
  <c r="U267" i="4" s="1"/>
  <c r="S267" i="4"/>
  <c r="R267" i="4"/>
  <c r="Q267" i="4"/>
  <c r="O267" i="4"/>
  <c r="N267" i="4"/>
  <c r="M267" i="4"/>
  <c r="L267" i="4"/>
  <c r="K267" i="4"/>
  <c r="J267" i="4"/>
  <c r="I267" i="4"/>
  <c r="G267" i="4"/>
  <c r="F267" i="4"/>
  <c r="E267" i="4"/>
  <c r="BA266" i="4"/>
  <c r="AU266" i="4"/>
  <c r="AT266" i="4"/>
  <c r="AR266" i="4"/>
  <c r="AQ266" i="4"/>
  <c r="AP266" i="4"/>
  <c r="AL266" i="4"/>
  <c r="AK266" i="4"/>
  <c r="AJ266" i="4"/>
  <c r="AG266" i="4"/>
  <c r="AF266" i="4"/>
  <c r="AE266" i="4"/>
  <c r="AD266" i="4"/>
  <c r="AC266" i="4"/>
  <c r="AB266" i="4"/>
  <c r="Z266" i="4"/>
  <c r="Y266" i="4"/>
  <c r="W266" i="4"/>
  <c r="X266" i="4" s="1"/>
  <c r="V266" i="4"/>
  <c r="T266" i="4"/>
  <c r="U266" i="4" s="1"/>
  <c r="S266" i="4"/>
  <c r="R266" i="4"/>
  <c r="Q266" i="4"/>
  <c r="O266" i="4"/>
  <c r="N266" i="4"/>
  <c r="M266" i="4"/>
  <c r="L266" i="4"/>
  <c r="K266" i="4"/>
  <c r="J266" i="4"/>
  <c r="I266" i="4"/>
  <c r="G266" i="4"/>
  <c r="F266" i="4"/>
  <c r="E266" i="4"/>
  <c r="BA265" i="4"/>
  <c r="AU265" i="4"/>
  <c r="AT265" i="4"/>
  <c r="AR265" i="4"/>
  <c r="AQ265" i="4"/>
  <c r="AP265" i="4"/>
  <c r="AL265" i="4"/>
  <c r="AK265" i="4"/>
  <c r="AJ265" i="4"/>
  <c r="AG265" i="4"/>
  <c r="AF265" i="4"/>
  <c r="AE265" i="4"/>
  <c r="AD265" i="4"/>
  <c r="AC265" i="4"/>
  <c r="AB265" i="4"/>
  <c r="Z265" i="4"/>
  <c r="Y265" i="4"/>
  <c r="W265" i="4"/>
  <c r="X265" i="4" s="1"/>
  <c r="V265" i="4"/>
  <c r="T265" i="4"/>
  <c r="U265" i="4" s="1"/>
  <c r="S265" i="4"/>
  <c r="R265" i="4"/>
  <c r="Q265" i="4"/>
  <c r="O265" i="4"/>
  <c r="N265" i="4"/>
  <c r="M265" i="4"/>
  <c r="L265" i="4"/>
  <c r="K265" i="4"/>
  <c r="J265" i="4"/>
  <c r="I265" i="4"/>
  <c r="G265" i="4"/>
  <c r="F265" i="4"/>
  <c r="E265" i="4"/>
  <c r="BA264" i="4"/>
  <c r="AU264" i="4"/>
  <c r="AT264" i="4"/>
  <c r="AR264" i="4"/>
  <c r="AQ264" i="4"/>
  <c r="AP264" i="4"/>
  <c r="AL264" i="4"/>
  <c r="AK264" i="4"/>
  <c r="AJ264" i="4"/>
  <c r="AG264" i="4"/>
  <c r="AF264" i="4"/>
  <c r="AE264" i="4"/>
  <c r="AD264" i="4"/>
  <c r="AC264" i="4"/>
  <c r="AB264" i="4"/>
  <c r="Z264" i="4"/>
  <c r="Y264" i="4"/>
  <c r="W264" i="4"/>
  <c r="X264" i="4" s="1"/>
  <c r="V264" i="4"/>
  <c r="T264" i="4"/>
  <c r="U264" i="4" s="1"/>
  <c r="S264" i="4"/>
  <c r="R264" i="4"/>
  <c r="Q264" i="4"/>
  <c r="O264" i="4"/>
  <c r="N264" i="4"/>
  <c r="M264" i="4"/>
  <c r="L264" i="4"/>
  <c r="K264" i="4"/>
  <c r="J264" i="4"/>
  <c r="I264" i="4"/>
  <c r="G264" i="4"/>
  <c r="F264" i="4"/>
  <c r="E264" i="4"/>
  <c r="BA263" i="4"/>
  <c r="AU263" i="4"/>
  <c r="AT263" i="4"/>
  <c r="AR263" i="4"/>
  <c r="AQ263" i="4"/>
  <c r="AP263" i="4"/>
  <c r="AL263" i="4"/>
  <c r="AK263" i="4"/>
  <c r="AJ263" i="4"/>
  <c r="AG263" i="4"/>
  <c r="AF263" i="4"/>
  <c r="AE263" i="4"/>
  <c r="AD263" i="4"/>
  <c r="AC263" i="4"/>
  <c r="AB263" i="4"/>
  <c r="Z263" i="4"/>
  <c r="Y263" i="4"/>
  <c r="W263" i="4"/>
  <c r="X263" i="4" s="1"/>
  <c r="V263" i="4"/>
  <c r="T263" i="4"/>
  <c r="U263" i="4" s="1"/>
  <c r="S263" i="4"/>
  <c r="R263" i="4"/>
  <c r="Q263" i="4"/>
  <c r="O263" i="4"/>
  <c r="N263" i="4"/>
  <c r="M263" i="4"/>
  <c r="L263" i="4"/>
  <c r="K263" i="4"/>
  <c r="J263" i="4"/>
  <c r="I263" i="4"/>
  <c r="G263" i="4"/>
  <c r="F263" i="4"/>
  <c r="E263" i="4"/>
  <c r="BA262" i="4"/>
  <c r="AU262" i="4"/>
  <c r="AT262" i="4"/>
  <c r="AR262" i="4"/>
  <c r="AQ262" i="4"/>
  <c r="AP262" i="4"/>
  <c r="AL262" i="4"/>
  <c r="AK262" i="4"/>
  <c r="AJ262" i="4"/>
  <c r="AG262" i="4"/>
  <c r="AF262" i="4"/>
  <c r="AE262" i="4"/>
  <c r="AD262" i="4"/>
  <c r="AC262" i="4"/>
  <c r="AB262" i="4"/>
  <c r="Z262" i="4"/>
  <c r="Y262" i="4"/>
  <c r="W262" i="4"/>
  <c r="X262" i="4" s="1"/>
  <c r="V262" i="4"/>
  <c r="T262" i="4"/>
  <c r="U262" i="4" s="1"/>
  <c r="S262" i="4"/>
  <c r="R262" i="4"/>
  <c r="Q262" i="4"/>
  <c r="O262" i="4"/>
  <c r="N262" i="4"/>
  <c r="M262" i="4"/>
  <c r="L262" i="4"/>
  <c r="K262" i="4"/>
  <c r="J262" i="4"/>
  <c r="I262" i="4"/>
  <c r="G262" i="4"/>
  <c r="F262" i="4"/>
  <c r="E262" i="4"/>
  <c r="BA261" i="4"/>
  <c r="AU261" i="4"/>
  <c r="AT261" i="4"/>
  <c r="AR261" i="4"/>
  <c r="AQ261" i="4"/>
  <c r="AP261" i="4"/>
  <c r="AL261" i="4"/>
  <c r="AK261" i="4"/>
  <c r="AJ261" i="4"/>
  <c r="AG261" i="4"/>
  <c r="AF261" i="4"/>
  <c r="AE261" i="4"/>
  <c r="AD261" i="4"/>
  <c r="AC261" i="4"/>
  <c r="AB261" i="4"/>
  <c r="Z261" i="4"/>
  <c r="Y261" i="4"/>
  <c r="W261" i="4"/>
  <c r="X261" i="4" s="1"/>
  <c r="V261" i="4"/>
  <c r="T261" i="4"/>
  <c r="U261" i="4" s="1"/>
  <c r="S261" i="4"/>
  <c r="R261" i="4"/>
  <c r="Q261" i="4"/>
  <c r="O261" i="4"/>
  <c r="N261" i="4"/>
  <c r="M261" i="4"/>
  <c r="L261" i="4"/>
  <c r="K261" i="4"/>
  <c r="J261" i="4"/>
  <c r="I261" i="4"/>
  <c r="G261" i="4"/>
  <c r="F261" i="4"/>
  <c r="E261" i="4"/>
  <c r="BA260" i="4"/>
  <c r="AU260" i="4"/>
  <c r="AT260" i="4"/>
  <c r="AR260" i="4"/>
  <c r="AQ260" i="4"/>
  <c r="AP260" i="4"/>
  <c r="AL260" i="4"/>
  <c r="AK260" i="4"/>
  <c r="AJ260" i="4"/>
  <c r="AG260" i="4"/>
  <c r="AF260" i="4"/>
  <c r="AE260" i="4"/>
  <c r="AD260" i="4"/>
  <c r="AC260" i="4"/>
  <c r="AB260" i="4"/>
  <c r="Z260" i="4"/>
  <c r="Y260" i="4"/>
  <c r="W260" i="4"/>
  <c r="X260" i="4" s="1"/>
  <c r="V260" i="4"/>
  <c r="T260" i="4"/>
  <c r="U260" i="4" s="1"/>
  <c r="S260" i="4"/>
  <c r="R260" i="4"/>
  <c r="Q260" i="4"/>
  <c r="O260" i="4"/>
  <c r="N260" i="4"/>
  <c r="M260" i="4"/>
  <c r="L260" i="4"/>
  <c r="K260" i="4"/>
  <c r="J260" i="4"/>
  <c r="I260" i="4"/>
  <c r="G260" i="4"/>
  <c r="F260" i="4"/>
  <c r="E260" i="4"/>
  <c r="BA259" i="4"/>
  <c r="AU259" i="4"/>
  <c r="AT259" i="4"/>
  <c r="AR259" i="4"/>
  <c r="AQ259" i="4"/>
  <c r="AP259" i="4"/>
  <c r="AL259" i="4"/>
  <c r="AK259" i="4"/>
  <c r="AJ259" i="4"/>
  <c r="AG259" i="4"/>
  <c r="AF259" i="4"/>
  <c r="AE259" i="4"/>
  <c r="AD259" i="4"/>
  <c r="AC259" i="4"/>
  <c r="AB259" i="4"/>
  <c r="Z259" i="4"/>
  <c r="Y259" i="4"/>
  <c r="W259" i="4"/>
  <c r="X259" i="4" s="1"/>
  <c r="V259" i="4"/>
  <c r="T259" i="4"/>
  <c r="U259" i="4" s="1"/>
  <c r="S259" i="4"/>
  <c r="R259" i="4"/>
  <c r="Q259" i="4"/>
  <c r="O259" i="4"/>
  <c r="N259" i="4"/>
  <c r="M259" i="4"/>
  <c r="L259" i="4"/>
  <c r="K259" i="4"/>
  <c r="J259" i="4"/>
  <c r="I259" i="4"/>
  <c r="G259" i="4"/>
  <c r="F259" i="4"/>
  <c r="E259" i="4"/>
  <c r="BA258" i="4"/>
  <c r="AU258" i="4"/>
  <c r="AT258" i="4"/>
  <c r="AR258" i="4"/>
  <c r="AQ258" i="4"/>
  <c r="AP258" i="4"/>
  <c r="AL258" i="4"/>
  <c r="AK258" i="4"/>
  <c r="AJ258" i="4"/>
  <c r="AG258" i="4"/>
  <c r="AF258" i="4"/>
  <c r="AE258" i="4"/>
  <c r="AD258" i="4"/>
  <c r="AC258" i="4"/>
  <c r="AB258" i="4"/>
  <c r="Z258" i="4"/>
  <c r="Y258" i="4"/>
  <c r="W258" i="4"/>
  <c r="X258" i="4" s="1"/>
  <c r="V258" i="4"/>
  <c r="T258" i="4"/>
  <c r="U258" i="4" s="1"/>
  <c r="S258" i="4"/>
  <c r="R258" i="4"/>
  <c r="Q258" i="4"/>
  <c r="O258" i="4"/>
  <c r="N258" i="4"/>
  <c r="M258" i="4"/>
  <c r="L258" i="4"/>
  <c r="K258" i="4"/>
  <c r="J258" i="4"/>
  <c r="I258" i="4"/>
  <c r="G258" i="4"/>
  <c r="F258" i="4"/>
  <c r="E258" i="4"/>
  <c r="BA257" i="4"/>
  <c r="AU257" i="4"/>
  <c r="AT257" i="4"/>
  <c r="AR257" i="4"/>
  <c r="AQ257" i="4"/>
  <c r="AP257" i="4"/>
  <c r="AL257" i="4"/>
  <c r="AK257" i="4"/>
  <c r="AJ257" i="4"/>
  <c r="AG257" i="4"/>
  <c r="AF257" i="4"/>
  <c r="AE257" i="4"/>
  <c r="AD257" i="4"/>
  <c r="AC257" i="4"/>
  <c r="AB257" i="4"/>
  <c r="Z257" i="4"/>
  <c r="Y257" i="4"/>
  <c r="W257" i="4"/>
  <c r="X257" i="4" s="1"/>
  <c r="V257" i="4"/>
  <c r="T257" i="4"/>
  <c r="U257" i="4" s="1"/>
  <c r="S257" i="4"/>
  <c r="R257" i="4"/>
  <c r="Q257" i="4"/>
  <c r="O257" i="4"/>
  <c r="N257" i="4"/>
  <c r="M257" i="4"/>
  <c r="L257" i="4"/>
  <c r="K257" i="4"/>
  <c r="J257" i="4"/>
  <c r="I257" i="4"/>
  <c r="G257" i="4"/>
  <c r="F257" i="4"/>
  <c r="E257" i="4"/>
  <c r="BA256" i="4"/>
  <c r="AU256" i="4"/>
  <c r="AT256" i="4"/>
  <c r="AR256" i="4"/>
  <c r="AQ256" i="4"/>
  <c r="AP256" i="4"/>
  <c r="AL256" i="4"/>
  <c r="AK256" i="4"/>
  <c r="AJ256" i="4"/>
  <c r="AG256" i="4"/>
  <c r="AF256" i="4"/>
  <c r="AE256" i="4"/>
  <c r="AD256" i="4"/>
  <c r="AC256" i="4"/>
  <c r="AB256" i="4"/>
  <c r="Z256" i="4"/>
  <c r="Y256" i="4"/>
  <c r="W256" i="4"/>
  <c r="X256" i="4" s="1"/>
  <c r="V256" i="4"/>
  <c r="T256" i="4"/>
  <c r="U256" i="4" s="1"/>
  <c r="S256" i="4"/>
  <c r="R256" i="4"/>
  <c r="Q256" i="4"/>
  <c r="O256" i="4"/>
  <c r="N256" i="4"/>
  <c r="M256" i="4"/>
  <c r="L256" i="4"/>
  <c r="K256" i="4"/>
  <c r="J256" i="4"/>
  <c r="I256" i="4"/>
  <c r="G256" i="4"/>
  <c r="F256" i="4"/>
  <c r="E256" i="4"/>
  <c r="BA255" i="4"/>
  <c r="AU255" i="4"/>
  <c r="AT255" i="4"/>
  <c r="AR255" i="4"/>
  <c r="AQ255" i="4"/>
  <c r="AP255" i="4"/>
  <c r="AL255" i="4"/>
  <c r="AK255" i="4"/>
  <c r="AJ255" i="4"/>
  <c r="AG255" i="4"/>
  <c r="AF255" i="4"/>
  <c r="AE255" i="4"/>
  <c r="AD255" i="4"/>
  <c r="AC255" i="4"/>
  <c r="AB255" i="4"/>
  <c r="Z255" i="4"/>
  <c r="Y255" i="4"/>
  <c r="W255" i="4"/>
  <c r="X255" i="4" s="1"/>
  <c r="V255" i="4"/>
  <c r="T255" i="4"/>
  <c r="U255" i="4" s="1"/>
  <c r="S255" i="4"/>
  <c r="R255" i="4"/>
  <c r="Q255" i="4"/>
  <c r="O255" i="4"/>
  <c r="N255" i="4"/>
  <c r="M255" i="4"/>
  <c r="L255" i="4"/>
  <c r="K255" i="4"/>
  <c r="J255" i="4"/>
  <c r="I255" i="4"/>
  <c r="G255" i="4"/>
  <c r="F255" i="4"/>
  <c r="E255" i="4"/>
  <c r="BA254" i="4"/>
  <c r="AU254" i="4"/>
  <c r="AT254" i="4"/>
  <c r="AR254" i="4"/>
  <c r="AQ254" i="4"/>
  <c r="AP254" i="4"/>
  <c r="AL254" i="4"/>
  <c r="AK254" i="4"/>
  <c r="AJ254" i="4"/>
  <c r="AG254" i="4"/>
  <c r="AF254" i="4"/>
  <c r="AE254" i="4"/>
  <c r="AD254" i="4"/>
  <c r="AC254" i="4"/>
  <c r="AB254" i="4"/>
  <c r="Z254" i="4"/>
  <c r="Y254" i="4"/>
  <c r="W254" i="4"/>
  <c r="X254" i="4" s="1"/>
  <c r="V254" i="4"/>
  <c r="T254" i="4"/>
  <c r="U254" i="4" s="1"/>
  <c r="S254" i="4"/>
  <c r="R254" i="4"/>
  <c r="Q254" i="4"/>
  <c r="O254" i="4"/>
  <c r="N254" i="4"/>
  <c r="M254" i="4"/>
  <c r="L254" i="4"/>
  <c r="K254" i="4"/>
  <c r="J254" i="4"/>
  <c r="I254" i="4"/>
  <c r="G254" i="4"/>
  <c r="F254" i="4"/>
  <c r="E254" i="4"/>
  <c r="BA253" i="4"/>
  <c r="AU253" i="4"/>
  <c r="AT253" i="4"/>
  <c r="AR253" i="4"/>
  <c r="AQ253" i="4"/>
  <c r="AP253" i="4"/>
  <c r="AL253" i="4"/>
  <c r="AK253" i="4"/>
  <c r="AJ253" i="4"/>
  <c r="AG253" i="4"/>
  <c r="AF253" i="4"/>
  <c r="AE253" i="4"/>
  <c r="AD253" i="4"/>
  <c r="AC253" i="4"/>
  <c r="AB253" i="4"/>
  <c r="Z253" i="4"/>
  <c r="Y253" i="4"/>
  <c r="W253" i="4"/>
  <c r="X253" i="4" s="1"/>
  <c r="V253" i="4"/>
  <c r="T253" i="4"/>
  <c r="U253" i="4" s="1"/>
  <c r="S253" i="4"/>
  <c r="R253" i="4"/>
  <c r="Q253" i="4"/>
  <c r="O253" i="4"/>
  <c r="N253" i="4"/>
  <c r="M253" i="4"/>
  <c r="L253" i="4"/>
  <c r="K253" i="4"/>
  <c r="J253" i="4"/>
  <c r="I253" i="4"/>
  <c r="G253" i="4"/>
  <c r="F253" i="4"/>
  <c r="E253" i="4"/>
  <c r="BA252" i="4"/>
  <c r="AU252" i="4"/>
  <c r="AT252" i="4"/>
  <c r="AR252" i="4"/>
  <c r="AQ252" i="4"/>
  <c r="AP252" i="4"/>
  <c r="AL252" i="4"/>
  <c r="AK252" i="4"/>
  <c r="AJ252" i="4"/>
  <c r="AG252" i="4"/>
  <c r="AF252" i="4"/>
  <c r="AE252" i="4"/>
  <c r="AD252" i="4"/>
  <c r="AC252" i="4"/>
  <c r="AB252" i="4"/>
  <c r="Z252" i="4"/>
  <c r="Y252" i="4"/>
  <c r="W252" i="4"/>
  <c r="X252" i="4" s="1"/>
  <c r="V252" i="4"/>
  <c r="T252" i="4"/>
  <c r="U252" i="4" s="1"/>
  <c r="S252" i="4"/>
  <c r="R252" i="4"/>
  <c r="Q252" i="4"/>
  <c r="O252" i="4"/>
  <c r="N252" i="4"/>
  <c r="M252" i="4"/>
  <c r="L252" i="4"/>
  <c r="K252" i="4"/>
  <c r="J252" i="4"/>
  <c r="I252" i="4"/>
  <c r="G252" i="4"/>
  <c r="F252" i="4"/>
  <c r="E252" i="4"/>
  <c r="BA251" i="4"/>
  <c r="AU251" i="4"/>
  <c r="AT251" i="4"/>
  <c r="AR251" i="4"/>
  <c r="AQ251" i="4"/>
  <c r="AP251" i="4"/>
  <c r="AL251" i="4"/>
  <c r="AK251" i="4"/>
  <c r="AJ251" i="4"/>
  <c r="AG251" i="4"/>
  <c r="AF251" i="4"/>
  <c r="AE251" i="4"/>
  <c r="AD251" i="4"/>
  <c r="AC251" i="4"/>
  <c r="AB251" i="4"/>
  <c r="Z251" i="4"/>
  <c r="Y251" i="4"/>
  <c r="W251" i="4"/>
  <c r="X251" i="4" s="1"/>
  <c r="V251" i="4"/>
  <c r="T251" i="4"/>
  <c r="U251" i="4" s="1"/>
  <c r="S251" i="4"/>
  <c r="R251" i="4"/>
  <c r="Q251" i="4"/>
  <c r="O251" i="4"/>
  <c r="N251" i="4"/>
  <c r="M251" i="4"/>
  <c r="L251" i="4"/>
  <c r="K251" i="4"/>
  <c r="J251" i="4"/>
  <c r="I251" i="4"/>
  <c r="G251" i="4"/>
  <c r="F251" i="4"/>
  <c r="E251" i="4"/>
  <c r="BA250" i="4"/>
  <c r="AU250" i="4"/>
  <c r="AT250" i="4"/>
  <c r="AR250" i="4"/>
  <c r="AQ250" i="4"/>
  <c r="AP250" i="4"/>
  <c r="AL250" i="4"/>
  <c r="AK250" i="4"/>
  <c r="AJ250" i="4"/>
  <c r="AG250" i="4"/>
  <c r="AF250" i="4"/>
  <c r="AE250" i="4"/>
  <c r="AD250" i="4"/>
  <c r="AC250" i="4"/>
  <c r="AB250" i="4"/>
  <c r="Z250" i="4"/>
  <c r="Y250" i="4"/>
  <c r="W250" i="4"/>
  <c r="X250" i="4" s="1"/>
  <c r="V250" i="4"/>
  <c r="T250" i="4"/>
  <c r="U250" i="4" s="1"/>
  <c r="S250" i="4"/>
  <c r="R250" i="4"/>
  <c r="Q250" i="4"/>
  <c r="O250" i="4"/>
  <c r="N250" i="4"/>
  <c r="M250" i="4"/>
  <c r="L250" i="4"/>
  <c r="K250" i="4"/>
  <c r="J250" i="4"/>
  <c r="I250" i="4"/>
  <c r="G250" i="4"/>
  <c r="F250" i="4"/>
  <c r="E250" i="4"/>
  <c r="BA249" i="4"/>
  <c r="AU249" i="4"/>
  <c r="AT249" i="4"/>
  <c r="AR249" i="4"/>
  <c r="AQ249" i="4"/>
  <c r="AP249" i="4"/>
  <c r="AL249" i="4"/>
  <c r="AK249" i="4"/>
  <c r="AJ249" i="4"/>
  <c r="AG249" i="4"/>
  <c r="AF249" i="4"/>
  <c r="AE249" i="4"/>
  <c r="AD249" i="4"/>
  <c r="AC249" i="4"/>
  <c r="AB249" i="4"/>
  <c r="Z249" i="4"/>
  <c r="Y249" i="4"/>
  <c r="W249" i="4"/>
  <c r="X249" i="4" s="1"/>
  <c r="V249" i="4"/>
  <c r="T249" i="4"/>
  <c r="U249" i="4" s="1"/>
  <c r="S249" i="4"/>
  <c r="R249" i="4"/>
  <c r="Q249" i="4"/>
  <c r="O249" i="4"/>
  <c r="N249" i="4"/>
  <c r="M249" i="4"/>
  <c r="L249" i="4"/>
  <c r="K249" i="4"/>
  <c r="J249" i="4"/>
  <c r="I249" i="4"/>
  <c r="G249" i="4"/>
  <c r="F249" i="4"/>
  <c r="E249" i="4"/>
  <c r="BA248" i="4"/>
  <c r="AU248" i="4"/>
  <c r="AT248" i="4"/>
  <c r="AR248" i="4"/>
  <c r="AQ248" i="4"/>
  <c r="AP248" i="4"/>
  <c r="AL248" i="4"/>
  <c r="AK248" i="4"/>
  <c r="AJ248" i="4"/>
  <c r="AG248" i="4"/>
  <c r="AF248" i="4"/>
  <c r="AE248" i="4"/>
  <c r="AD248" i="4"/>
  <c r="AC248" i="4"/>
  <c r="AB248" i="4"/>
  <c r="Z248" i="4"/>
  <c r="Y248" i="4"/>
  <c r="W248" i="4"/>
  <c r="X248" i="4" s="1"/>
  <c r="V248" i="4"/>
  <c r="T248" i="4"/>
  <c r="U248" i="4" s="1"/>
  <c r="S248" i="4"/>
  <c r="R248" i="4"/>
  <c r="Q248" i="4"/>
  <c r="O248" i="4"/>
  <c r="N248" i="4"/>
  <c r="M248" i="4"/>
  <c r="L248" i="4"/>
  <c r="K248" i="4"/>
  <c r="J248" i="4"/>
  <c r="I248" i="4"/>
  <c r="G248" i="4"/>
  <c r="F248" i="4"/>
  <c r="E248" i="4"/>
  <c r="BA247" i="4"/>
  <c r="AU247" i="4"/>
  <c r="AT247" i="4"/>
  <c r="AR247" i="4"/>
  <c r="AQ247" i="4"/>
  <c r="AP247" i="4"/>
  <c r="AL247" i="4"/>
  <c r="AK247" i="4"/>
  <c r="AJ247" i="4"/>
  <c r="AG247" i="4"/>
  <c r="AF247" i="4"/>
  <c r="AE247" i="4"/>
  <c r="AD247" i="4"/>
  <c r="AC247" i="4"/>
  <c r="AB247" i="4"/>
  <c r="Z247" i="4"/>
  <c r="Y247" i="4"/>
  <c r="W247" i="4"/>
  <c r="X247" i="4" s="1"/>
  <c r="V247" i="4"/>
  <c r="T247" i="4"/>
  <c r="U247" i="4" s="1"/>
  <c r="S247" i="4"/>
  <c r="R247" i="4"/>
  <c r="Q247" i="4"/>
  <c r="O247" i="4"/>
  <c r="N247" i="4"/>
  <c r="M247" i="4"/>
  <c r="L247" i="4"/>
  <c r="K247" i="4"/>
  <c r="J247" i="4"/>
  <c r="I247" i="4"/>
  <c r="G247" i="4"/>
  <c r="F247" i="4"/>
  <c r="E247" i="4"/>
  <c r="BA246" i="4"/>
  <c r="AU246" i="4"/>
  <c r="AT246" i="4"/>
  <c r="AR246" i="4"/>
  <c r="AQ246" i="4"/>
  <c r="AP246" i="4"/>
  <c r="AL246" i="4"/>
  <c r="AK246" i="4"/>
  <c r="AJ246" i="4"/>
  <c r="AG246" i="4"/>
  <c r="AF246" i="4"/>
  <c r="AE246" i="4"/>
  <c r="AD246" i="4"/>
  <c r="AC246" i="4"/>
  <c r="AB246" i="4"/>
  <c r="Z246" i="4"/>
  <c r="Y246" i="4"/>
  <c r="W246" i="4"/>
  <c r="X246" i="4" s="1"/>
  <c r="V246" i="4"/>
  <c r="T246" i="4"/>
  <c r="U246" i="4" s="1"/>
  <c r="S246" i="4"/>
  <c r="R246" i="4"/>
  <c r="Q246" i="4"/>
  <c r="O246" i="4"/>
  <c r="N246" i="4"/>
  <c r="M246" i="4"/>
  <c r="L246" i="4"/>
  <c r="K246" i="4"/>
  <c r="J246" i="4"/>
  <c r="I246" i="4"/>
  <c r="G246" i="4"/>
  <c r="F246" i="4"/>
  <c r="E246" i="4"/>
  <c r="BA245" i="4"/>
  <c r="AU245" i="4"/>
  <c r="AT245" i="4"/>
  <c r="AR245" i="4"/>
  <c r="AQ245" i="4"/>
  <c r="AP245" i="4"/>
  <c r="AL245" i="4"/>
  <c r="AK245" i="4"/>
  <c r="AJ245" i="4"/>
  <c r="AG245" i="4"/>
  <c r="AF245" i="4"/>
  <c r="AE245" i="4"/>
  <c r="AD245" i="4"/>
  <c r="AC245" i="4"/>
  <c r="AB245" i="4"/>
  <c r="Z245" i="4"/>
  <c r="Y245" i="4"/>
  <c r="W245" i="4"/>
  <c r="X245" i="4" s="1"/>
  <c r="V245" i="4"/>
  <c r="T245" i="4"/>
  <c r="U245" i="4" s="1"/>
  <c r="S245" i="4"/>
  <c r="R245" i="4"/>
  <c r="Q245" i="4"/>
  <c r="O245" i="4"/>
  <c r="N245" i="4"/>
  <c r="M245" i="4"/>
  <c r="L245" i="4"/>
  <c r="K245" i="4"/>
  <c r="J245" i="4"/>
  <c r="I245" i="4"/>
  <c r="G245" i="4"/>
  <c r="F245" i="4"/>
  <c r="E245" i="4"/>
  <c r="BA244" i="4"/>
  <c r="AU244" i="4"/>
  <c r="AT244" i="4"/>
  <c r="AR244" i="4"/>
  <c r="AQ244" i="4"/>
  <c r="AP244" i="4"/>
  <c r="AL244" i="4"/>
  <c r="AK244" i="4"/>
  <c r="AJ244" i="4"/>
  <c r="AG244" i="4"/>
  <c r="AF244" i="4"/>
  <c r="AE244" i="4"/>
  <c r="AD244" i="4"/>
  <c r="AC244" i="4"/>
  <c r="AB244" i="4"/>
  <c r="Z244" i="4"/>
  <c r="Y244" i="4"/>
  <c r="W244" i="4"/>
  <c r="X244" i="4" s="1"/>
  <c r="V244" i="4"/>
  <c r="T244" i="4"/>
  <c r="U244" i="4" s="1"/>
  <c r="S244" i="4"/>
  <c r="R244" i="4"/>
  <c r="Q244" i="4"/>
  <c r="O244" i="4"/>
  <c r="N244" i="4"/>
  <c r="M244" i="4"/>
  <c r="L244" i="4"/>
  <c r="K244" i="4"/>
  <c r="J244" i="4"/>
  <c r="I244" i="4"/>
  <c r="G244" i="4"/>
  <c r="F244" i="4"/>
  <c r="E244" i="4"/>
  <c r="BA243" i="4"/>
  <c r="AU243" i="4"/>
  <c r="AT243" i="4"/>
  <c r="AR243" i="4"/>
  <c r="AQ243" i="4"/>
  <c r="AP243" i="4"/>
  <c r="AL243" i="4"/>
  <c r="AK243" i="4"/>
  <c r="AJ243" i="4"/>
  <c r="AG243" i="4"/>
  <c r="AF243" i="4"/>
  <c r="AE243" i="4"/>
  <c r="AD243" i="4"/>
  <c r="AC243" i="4"/>
  <c r="AB243" i="4"/>
  <c r="Z243" i="4"/>
  <c r="Y243" i="4"/>
  <c r="W243" i="4"/>
  <c r="X243" i="4" s="1"/>
  <c r="V243" i="4"/>
  <c r="T243" i="4"/>
  <c r="U243" i="4" s="1"/>
  <c r="S243" i="4"/>
  <c r="R243" i="4"/>
  <c r="Q243" i="4"/>
  <c r="O243" i="4"/>
  <c r="N243" i="4"/>
  <c r="M243" i="4"/>
  <c r="L243" i="4"/>
  <c r="K243" i="4"/>
  <c r="J243" i="4"/>
  <c r="I243" i="4"/>
  <c r="G243" i="4"/>
  <c r="F243" i="4"/>
  <c r="E243" i="4"/>
  <c r="BA242" i="4"/>
  <c r="AU242" i="4"/>
  <c r="AT242" i="4"/>
  <c r="AR242" i="4"/>
  <c r="AQ242" i="4"/>
  <c r="AP242" i="4"/>
  <c r="AL242" i="4"/>
  <c r="AK242" i="4"/>
  <c r="AJ242" i="4"/>
  <c r="AG242" i="4"/>
  <c r="AF242" i="4"/>
  <c r="AE242" i="4"/>
  <c r="AD242" i="4"/>
  <c r="AC242" i="4"/>
  <c r="AB242" i="4"/>
  <c r="Z242" i="4"/>
  <c r="Y242" i="4"/>
  <c r="W242" i="4"/>
  <c r="X242" i="4" s="1"/>
  <c r="V242" i="4"/>
  <c r="T242" i="4"/>
  <c r="U242" i="4" s="1"/>
  <c r="S242" i="4"/>
  <c r="R242" i="4"/>
  <c r="Q242" i="4"/>
  <c r="O242" i="4"/>
  <c r="N242" i="4"/>
  <c r="M242" i="4"/>
  <c r="L242" i="4"/>
  <c r="K242" i="4"/>
  <c r="J242" i="4"/>
  <c r="I242" i="4"/>
  <c r="G242" i="4"/>
  <c r="F242" i="4"/>
  <c r="E242" i="4"/>
  <c r="BA241" i="4"/>
  <c r="AU241" i="4"/>
  <c r="AT241" i="4"/>
  <c r="AR241" i="4"/>
  <c r="AQ241" i="4"/>
  <c r="AP241" i="4"/>
  <c r="AL241" i="4"/>
  <c r="AK241" i="4"/>
  <c r="AJ241" i="4"/>
  <c r="AG241" i="4"/>
  <c r="AF241" i="4"/>
  <c r="AE241" i="4"/>
  <c r="AD241" i="4"/>
  <c r="AC241" i="4"/>
  <c r="AB241" i="4"/>
  <c r="Z241" i="4"/>
  <c r="Y241" i="4"/>
  <c r="W241" i="4"/>
  <c r="X241" i="4" s="1"/>
  <c r="V241" i="4"/>
  <c r="T241" i="4"/>
  <c r="U241" i="4" s="1"/>
  <c r="S241" i="4"/>
  <c r="R241" i="4"/>
  <c r="Q241" i="4"/>
  <c r="O241" i="4"/>
  <c r="N241" i="4"/>
  <c r="M241" i="4"/>
  <c r="L241" i="4"/>
  <c r="K241" i="4"/>
  <c r="J241" i="4"/>
  <c r="I241" i="4"/>
  <c r="G241" i="4"/>
  <c r="F241" i="4"/>
  <c r="E241" i="4"/>
  <c r="BA240" i="4"/>
  <c r="AU240" i="4"/>
  <c r="AT240" i="4"/>
  <c r="AR240" i="4"/>
  <c r="AQ240" i="4"/>
  <c r="AP240" i="4"/>
  <c r="AL240" i="4"/>
  <c r="AK240" i="4"/>
  <c r="AJ240" i="4"/>
  <c r="AG240" i="4"/>
  <c r="AF240" i="4"/>
  <c r="AE240" i="4"/>
  <c r="AD240" i="4"/>
  <c r="AC240" i="4"/>
  <c r="AB240" i="4"/>
  <c r="Z240" i="4"/>
  <c r="Y240" i="4"/>
  <c r="W240" i="4"/>
  <c r="X240" i="4" s="1"/>
  <c r="V240" i="4"/>
  <c r="T240" i="4"/>
  <c r="U240" i="4" s="1"/>
  <c r="S240" i="4"/>
  <c r="R240" i="4"/>
  <c r="Q240" i="4"/>
  <c r="O240" i="4"/>
  <c r="N240" i="4"/>
  <c r="M240" i="4"/>
  <c r="L240" i="4"/>
  <c r="K240" i="4"/>
  <c r="J240" i="4"/>
  <c r="I240" i="4"/>
  <c r="G240" i="4"/>
  <c r="F240" i="4"/>
  <c r="E240" i="4"/>
  <c r="BA239" i="4"/>
  <c r="AU239" i="4"/>
  <c r="AT239" i="4"/>
  <c r="AR239" i="4"/>
  <c r="AQ239" i="4"/>
  <c r="AP239" i="4"/>
  <c r="AL239" i="4"/>
  <c r="AK239" i="4"/>
  <c r="AJ239" i="4"/>
  <c r="AG239" i="4"/>
  <c r="AF239" i="4"/>
  <c r="AE239" i="4"/>
  <c r="AD239" i="4"/>
  <c r="AC239" i="4"/>
  <c r="AB239" i="4"/>
  <c r="Z239" i="4"/>
  <c r="Y239" i="4"/>
  <c r="W239" i="4"/>
  <c r="X239" i="4" s="1"/>
  <c r="V239" i="4"/>
  <c r="T239" i="4"/>
  <c r="U239" i="4" s="1"/>
  <c r="S239" i="4"/>
  <c r="R239" i="4"/>
  <c r="Q239" i="4"/>
  <c r="O239" i="4"/>
  <c r="N239" i="4"/>
  <c r="M239" i="4"/>
  <c r="L239" i="4"/>
  <c r="K239" i="4"/>
  <c r="J239" i="4"/>
  <c r="I239" i="4"/>
  <c r="G239" i="4"/>
  <c r="F239" i="4"/>
  <c r="E239" i="4"/>
  <c r="BA238" i="4"/>
  <c r="AU238" i="4"/>
  <c r="AT238" i="4"/>
  <c r="AR238" i="4"/>
  <c r="AQ238" i="4"/>
  <c r="AP238" i="4"/>
  <c r="AL238" i="4"/>
  <c r="AK238" i="4"/>
  <c r="AJ238" i="4"/>
  <c r="AG238" i="4"/>
  <c r="AF238" i="4"/>
  <c r="AE238" i="4"/>
  <c r="AD238" i="4"/>
  <c r="AC238" i="4"/>
  <c r="AB238" i="4"/>
  <c r="Z238" i="4"/>
  <c r="Y238" i="4"/>
  <c r="W238" i="4"/>
  <c r="X238" i="4" s="1"/>
  <c r="V238" i="4"/>
  <c r="T238" i="4"/>
  <c r="U238" i="4" s="1"/>
  <c r="S238" i="4"/>
  <c r="R238" i="4"/>
  <c r="Q238" i="4"/>
  <c r="O238" i="4"/>
  <c r="N238" i="4"/>
  <c r="M238" i="4"/>
  <c r="L238" i="4"/>
  <c r="K238" i="4"/>
  <c r="J238" i="4"/>
  <c r="I238" i="4"/>
  <c r="G238" i="4"/>
  <c r="F238" i="4"/>
  <c r="E238" i="4"/>
  <c r="BA237" i="4"/>
  <c r="AU237" i="4"/>
  <c r="AT237" i="4"/>
  <c r="AR237" i="4"/>
  <c r="AQ237" i="4"/>
  <c r="AP237" i="4"/>
  <c r="AL237" i="4"/>
  <c r="AK237" i="4"/>
  <c r="AJ237" i="4"/>
  <c r="AG237" i="4"/>
  <c r="AF237" i="4"/>
  <c r="AE237" i="4"/>
  <c r="AD237" i="4"/>
  <c r="AC237" i="4"/>
  <c r="AB237" i="4"/>
  <c r="Z237" i="4"/>
  <c r="Y237" i="4"/>
  <c r="W237" i="4"/>
  <c r="X237" i="4" s="1"/>
  <c r="V237" i="4"/>
  <c r="T237" i="4"/>
  <c r="U237" i="4" s="1"/>
  <c r="S237" i="4"/>
  <c r="R237" i="4"/>
  <c r="Q237" i="4"/>
  <c r="O237" i="4"/>
  <c r="N237" i="4"/>
  <c r="M237" i="4"/>
  <c r="L237" i="4"/>
  <c r="K237" i="4"/>
  <c r="J237" i="4"/>
  <c r="I237" i="4"/>
  <c r="G237" i="4"/>
  <c r="F237" i="4"/>
  <c r="E237" i="4"/>
  <c r="BA236" i="4"/>
  <c r="AU236" i="4"/>
  <c r="AT236" i="4"/>
  <c r="AR236" i="4"/>
  <c r="AQ236" i="4"/>
  <c r="AP236" i="4"/>
  <c r="AL236" i="4"/>
  <c r="AK236" i="4"/>
  <c r="AJ236" i="4"/>
  <c r="AG236" i="4"/>
  <c r="AF236" i="4"/>
  <c r="AE236" i="4"/>
  <c r="AD236" i="4"/>
  <c r="AC236" i="4"/>
  <c r="AB236" i="4"/>
  <c r="Z236" i="4"/>
  <c r="Y236" i="4"/>
  <c r="W236" i="4"/>
  <c r="X236" i="4" s="1"/>
  <c r="V236" i="4"/>
  <c r="T236" i="4"/>
  <c r="U236" i="4" s="1"/>
  <c r="S236" i="4"/>
  <c r="R236" i="4"/>
  <c r="Q236" i="4"/>
  <c r="O236" i="4"/>
  <c r="N236" i="4"/>
  <c r="M236" i="4"/>
  <c r="L236" i="4"/>
  <c r="K236" i="4"/>
  <c r="J236" i="4"/>
  <c r="I236" i="4"/>
  <c r="G236" i="4"/>
  <c r="F236" i="4"/>
  <c r="E236" i="4"/>
  <c r="BA235" i="4"/>
  <c r="AU235" i="4"/>
  <c r="AT235" i="4"/>
  <c r="AR235" i="4"/>
  <c r="AQ235" i="4"/>
  <c r="AP235" i="4"/>
  <c r="AL235" i="4"/>
  <c r="AK235" i="4"/>
  <c r="AJ235" i="4"/>
  <c r="AG235" i="4"/>
  <c r="AF235" i="4"/>
  <c r="AE235" i="4"/>
  <c r="AD235" i="4"/>
  <c r="AC235" i="4"/>
  <c r="AB235" i="4"/>
  <c r="Z235" i="4"/>
  <c r="Y235" i="4"/>
  <c r="W235" i="4"/>
  <c r="X235" i="4" s="1"/>
  <c r="V235" i="4"/>
  <c r="T235" i="4"/>
  <c r="U235" i="4" s="1"/>
  <c r="S235" i="4"/>
  <c r="R235" i="4"/>
  <c r="Q235" i="4"/>
  <c r="O235" i="4"/>
  <c r="N235" i="4"/>
  <c r="M235" i="4"/>
  <c r="L235" i="4"/>
  <c r="K235" i="4"/>
  <c r="J235" i="4"/>
  <c r="I235" i="4"/>
  <c r="G235" i="4"/>
  <c r="F235" i="4"/>
  <c r="E235" i="4"/>
  <c r="BA234" i="4"/>
  <c r="AU234" i="4"/>
  <c r="AT234" i="4"/>
  <c r="AR234" i="4"/>
  <c r="AQ234" i="4"/>
  <c r="AP234" i="4"/>
  <c r="AL234" i="4"/>
  <c r="AK234" i="4"/>
  <c r="AJ234" i="4"/>
  <c r="AG234" i="4"/>
  <c r="AF234" i="4"/>
  <c r="AE234" i="4"/>
  <c r="AD234" i="4"/>
  <c r="AC234" i="4"/>
  <c r="AB234" i="4"/>
  <c r="Z234" i="4"/>
  <c r="Y234" i="4"/>
  <c r="W234" i="4"/>
  <c r="X234" i="4" s="1"/>
  <c r="V234" i="4"/>
  <c r="T234" i="4"/>
  <c r="U234" i="4" s="1"/>
  <c r="S234" i="4"/>
  <c r="R234" i="4"/>
  <c r="Q234" i="4"/>
  <c r="O234" i="4"/>
  <c r="N234" i="4"/>
  <c r="M234" i="4"/>
  <c r="L234" i="4"/>
  <c r="K234" i="4"/>
  <c r="J234" i="4"/>
  <c r="I234" i="4"/>
  <c r="G234" i="4"/>
  <c r="F234" i="4"/>
  <c r="E234" i="4"/>
  <c r="BA233" i="4"/>
  <c r="AU233" i="4"/>
  <c r="AT233" i="4"/>
  <c r="AR233" i="4"/>
  <c r="AQ233" i="4"/>
  <c r="AP233" i="4"/>
  <c r="AL233" i="4"/>
  <c r="AK233" i="4"/>
  <c r="AJ233" i="4"/>
  <c r="AG233" i="4"/>
  <c r="AF233" i="4"/>
  <c r="AE233" i="4"/>
  <c r="AD233" i="4"/>
  <c r="AC233" i="4"/>
  <c r="AB233" i="4"/>
  <c r="Z233" i="4"/>
  <c r="Y233" i="4"/>
  <c r="W233" i="4"/>
  <c r="X233" i="4" s="1"/>
  <c r="V233" i="4"/>
  <c r="T233" i="4"/>
  <c r="U233" i="4" s="1"/>
  <c r="S233" i="4"/>
  <c r="R233" i="4"/>
  <c r="Q233" i="4"/>
  <c r="O233" i="4"/>
  <c r="N233" i="4"/>
  <c r="M233" i="4"/>
  <c r="L233" i="4"/>
  <c r="K233" i="4"/>
  <c r="J233" i="4"/>
  <c r="I233" i="4"/>
  <c r="G233" i="4"/>
  <c r="F233" i="4"/>
  <c r="E233" i="4"/>
  <c r="BA232" i="4"/>
  <c r="AU232" i="4"/>
  <c r="AT232" i="4"/>
  <c r="AR232" i="4"/>
  <c r="AQ232" i="4"/>
  <c r="AP232" i="4"/>
  <c r="AL232" i="4"/>
  <c r="AK232" i="4"/>
  <c r="AJ232" i="4"/>
  <c r="AG232" i="4"/>
  <c r="AF232" i="4"/>
  <c r="AE232" i="4"/>
  <c r="AD232" i="4"/>
  <c r="AC232" i="4"/>
  <c r="AB232" i="4"/>
  <c r="Z232" i="4"/>
  <c r="Y232" i="4"/>
  <c r="W232" i="4"/>
  <c r="X232" i="4" s="1"/>
  <c r="V232" i="4"/>
  <c r="T232" i="4"/>
  <c r="U232" i="4" s="1"/>
  <c r="S232" i="4"/>
  <c r="R232" i="4"/>
  <c r="Q232" i="4"/>
  <c r="O232" i="4"/>
  <c r="N232" i="4"/>
  <c r="M232" i="4"/>
  <c r="L232" i="4"/>
  <c r="K232" i="4"/>
  <c r="J232" i="4"/>
  <c r="I232" i="4"/>
  <c r="G232" i="4"/>
  <c r="F232" i="4"/>
  <c r="E232" i="4"/>
  <c r="BA231" i="4"/>
  <c r="AU231" i="4"/>
  <c r="AT231" i="4"/>
  <c r="AR231" i="4"/>
  <c r="AQ231" i="4"/>
  <c r="AP231" i="4"/>
  <c r="AL231" i="4"/>
  <c r="AK231" i="4"/>
  <c r="AJ231" i="4"/>
  <c r="AG231" i="4"/>
  <c r="AF231" i="4"/>
  <c r="AE231" i="4"/>
  <c r="AD231" i="4"/>
  <c r="AC231" i="4"/>
  <c r="AB231" i="4"/>
  <c r="Z231" i="4"/>
  <c r="Y231" i="4"/>
  <c r="W231" i="4"/>
  <c r="X231" i="4" s="1"/>
  <c r="V231" i="4"/>
  <c r="T231" i="4"/>
  <c r="U231" i="4" s="1"/>
  <c r="S231" i="4"/>
  <c r="R231" i="4"/>
  <c r="Q231" i="4"/>
  <c r="O231" i="4"/>
  <c r="N231" i="4"/>
  <c r="M231" i="4"/>
  <c r="L231" i="4"/>
  <c r="K231" i="4"/>
  <c r="J231" i="4"/>
  <c r="I231" i="4"/>
  <c r="G231" i="4"/>
  <c r="F231" i="4"/>
  <c r="E231" i="4"/>
  <c r="BA230" i="4"/>
  <c r="AU230" i="4"/>
  <c r="AT230" i="4"/>
  <c r="AR230" i="4"/>
  <c r="AQ230" i="4"/>
  <c r="AP230" i="4"/>
  <c r="AL230" i="4"/>
  <c r="AK230" i="4"/>
  <c r="AJ230" i="4"/>
  <c r="AG230" i="4"/>
  <c r="AF230" i="4"/>
  <c r="AE230" i="4"/>
  <c r="AD230" i="4"/>
  <c r="AC230" i="4"/>
  <c r="AB230" i="4"/>
  <c r="Z230" i="4"/>
  <c r="Y230" i="4"/>
  <c r="W230" i="4"/>
  <c r="X230" i="4" s="1"/>
  <c r="V230" i="4"/>
  <c r="T230" i="4"/>
  <c r="U230" i="4" s="1"/>
  <c r="S230" i="4"/>
  <c r="R230" i="4"/>
  <c r="Q230" i="4"/>
  <c r="O230" i="4"/>
  <c r="N230" i="4"/>
  <c r="M230" i="4"/>
  <c r="L230" i="4"/>
  <c r="K230" i="4"/>
  <c r="J230" i="4"/>
  <c r="I230" i="4"/>
  <c r="G230" i="4"/>
  <c r="F230" i="4"/>
  <c r="E230" i="4"/>
  <c r="BA229" i="4"/>
  <c r="AU229" i="4"/>
  <c r="AT229" i="4"/>
  <c r="AR229" i="4"/>
  <c r="AQ229" i="4"/>
  <c r="AP229" i="4"/>
  <c r="AL229" i="4"/>
  <c r="AK229" i="4"/>
  <c r="AJ229" i="4"/>
  <c r="AG229" i="4"/>
  <c r="AF229" i="4"/>
  <c r="AE229" i="4"/>
  <c r="AD229" i="4"/>
  <c r="AC229" i="4"/>
  <c r="AB229" i="4"/>
  <c r="Z229" i="4"/>
  <c r="Y229" i="4"/>
  <c r="W229" i="4"/>
  <c r="X229" i="4" s="1"/>
  <c r="V229" i="4"/>
  <c r="T229" i="4"/>
  <c r="U229" i="4" s="1"/>
  <c r="S229" i="4"/>
  <c r="R229" i="4"/>
  <c r="Q229" i="4"/>
  <c r="O229" i="4"/>
  <c r="N229" i="4"/>
  <c r="M229" i="4"/>
  <c r="L229" i="4"/>
  <c r="K229" i="4"/>
  <c r="J229" i="4"/>
  <c r="I229" i="4"/>
  <c r="G229" i="4"/>
  <c r="F229" i="4"/>
  <c r="E229" i="4"/>
  <c r="BA228" i="4"/>
  <c r="AU228" i="4"/>
  <c r="AT228" i="4"/>
  <c r="AR228" i="4"/>
  <c r="AQ228" i="4"/>
  <c r="AP228" i="4"/>
  <c r="AL228" i="4"/>
  <c r="AK228" i="4"/>
  <c r="AJ228" i="4"/>
  <c r="AG228" i="4"/>
  <c r="AF228" i="4"/>
  <c r="AE228" i="4"/>
  <c r="AD228" i="4"/>
  <c r="AC228" i="4"/>
  <c r="AB228" i="4"/>
  <c r="Z228" i="4"/>
  <c r="Y228" i="4"/>
  <c r="W228" i="4"/>
  <c r="X228" i="4" s="1"/>
  <c r="V228" i="4"/>
  <c r="T228" i="4"/>
  <c r="U228" i="4" s="1"/>
  <c r="S228" i="4"/>
  <c r="R228" i="4"/>
  <c r="Q228" i="4"/>
  <c r="O228" i="4"/>
  <c r="N228" i="4"/>
  <c r="M228" i="4"/>
  <c r="L228" i="4"/>
  <c r="K228" i="4"/>
  <c r="J228" i="4"/>
  <c r="I228" i="4"/>
  <c r="G228" i="4"/>
  <c r="F228" i="4"/>
  <c r="E228" i="4"/>
  <c r="BA227" i="4"/>
  <c r="AU227" i="4"/>
  <c r="AT227" i="4"/>
  <c r="AR227" i="4"/>
  <c r="AQ227" i="4"/>
  <c r="AP227" i="4"/>
  <c r="AL227" i="4"/>
  <c r="AK227" i="4"/>
  <c r="AJ227" i="4"/>
  <c r="AG227" i="4"/>
  <c r="AF227" i="4"/>
  <c r="AE227" i="4"/>
  <c r="AD227" i="4"/>
  <c r="AC227" i="4"/>
  <c r="AB227" i="4"/>
  <c r="Z227" i="4"/>
  <c r="Y227" i="4"/>
  <c r="W227" i="4"/>
  <c r="X227" i="4" s="1"/>
  <c r="V227" i="4"/>
  <c r="T227" i="4"/>
  <c r="U227" i="4" s="1"/>
  <c r="S227" i="4"/>
  <c r="R227" i="4"/>
  <c r="Q227" i="4"/>
  <c r="O227" i="4"/>
  <c r="N227" i="4"/>
  <c r="M227" i="4"/>
  <c r="L227" i="4"/>
  <c r="K227" i="4"/>
  <c r="J227" i="4"/>
  <c r="I227" i="4"/>
  <c r="G227" i="4"/>
  <c r="F227" i="4"/>
  <c r="E227" i="4"/>
  <c r="BA226" i="4"/>
  <c r="AU226" i="4"/>
  <c r="AT226" i="4"/>
  <c r="AR226" i="4"/>
  <c r="AQ226" i="4"/>
  <c r="AP226" i="4"/>
  <c r="AL226" i="4"/>
  <c r="AK226" i="4"/>
  <c r="AJ226" i="4"/>
  <c r="AG226" i="4"/>
  <c r="AF226" i="4"/>
  <c r="AE226" i="4"/>
  <c r="AD226" i="4"/>
  <c r="AC226" i="4"/>
  <c r="AB226" i="4"/>
  <c r="Z226" i="4"/>
  <c r="Y226" i="4"/>
  <c r="W226" i="4"/>
  <c r="X226" i="4" s="1"/>
  <c r="V226" i="4"/>
  <c r="T226" i="4"/>
  <c r="U226" i="4" s="1"/>
  <c r="S226" i="4"/>
  <c r="R226" i="4"/>
  <c r="Q226" i="4"/>
  <c r="O226" i="4"/>
  <c r="N226" i="4"/>
  <c r="M226" i="4"/>
  <c r="L226" i="4"/>
  <c r="K226" i="4"/>
  <c r="J226" i="4"/>
  <c r="I226" i="4"/>
  <c r="G226" i="4"/>
  <c r="F226" i="4"/>
  <c r="E226" i="4"/>
  <c r="BA225" i="4"/>
  <c r="AU225" i="4"/>
  <c r="AT225" i="4"/>
  <c r="AR225" i="4"/>
  <c r="AQ225" i="4"/>
  <c r="AP225" i="4"/>
  <c r="AL225" i="4"/>
  <c r="AK225" i="4"/>
  <c r="AJ225" i="4"/>
  <c r="AG225" i="4"/>
  <c r="AF225" i="4"/>
  <c r="AE225" i="4"/>
  <c r="AD225" i="4"/>
  <c r="AC225" i="4"/>
  <c r="AB225" i="4"/>
  <c r="Z225" i="4"/>
  <c r="Y225" i="4"/>
  <c r="W225" i="4"/>
  <c r="X225" i="4" s="1"/>
  <c r="V225" i="4"/>
  <c r="T225" i="4"/>
  <c r="U225" i="4" s="1"/>
  <c r="S225" i="4"/>
  <c r="R225" i="4"/>
  <c r="Q225" i="4"/>
  <c r="O225" i="4"/>
  <c r="N225" i="4"/>
  <c r="M225" i="4"/>
  <c r="L225" i="4"/>
  <c r="K225" i="4"/>
  <c r="J225" i="4"/>
  <c r="I225" i="4"/>
  <c r="G225" i="4"/>
  <c r="F225" i="4"/>
  <c r="E225" i="4"/>
  <c r="BA224" i="4"/>
  <c r="AU224" i="4"/>
  <c r="AT224" i="4"/>
  <c r="AR224" i="4"/>
  <c r="AQ224" i="4"/>
  <c r="AP224" i="4"/>
  <c r="AL224" i="4"/>
  <c r="AK224" i="4"/>
  <c r="AJ224" i="4"/>
  <c r="AG224" i="4"/>
  <c r="AF224" i="4"/>
  <c r="AE224" i="4"/>
  <c r="AD224" i="4"/>
  <c r="AC224" i="4"/>
  <c r="AB224" i="4"/>
  <c r="Z224" i="4"/>
  <c r="Y224" i="4"/>
  <c r="W224" i="4"/>
  <c r="X224" i="4" s="1"/>
  <c r="V224" i="4"/>
  <c r="T224" i="4"/>
  <c r="U224" i="4" s="1"/>
  <c r="S224" i="4"/>
  <c r="R224" i="4"/>
  <c r="Q224" i="4"/>
  <c r="O224" i="4"/>
  <c r="N224" i="4"/>
  <c r="M224" i="4"/>
  <c r="L224" i="4"/>
  <c r="K224" i="4"/>
  <c r="J224" i="4"/>
  <c r="I224" i="4"/>
  <c r="G224" i="4"/>
  <c r="F224" i="4"/>
  <c r="E224" i="4"/>
  <c r="BA223" i="4"/>
  <c r="AU223" i="4"/>
  <c r="AT223" i="4"/>
  <c r="AR223" i="4"/>
  <c r="AQ223" i="4"/>
  <c r="AP223" i="4"/>
  <c r="AL223" i="4"/>
  <c r="AK223" i="4"/>
  <c r="AJ223" i="4"/>
  <c r="AG223" i="4"/>
  <c r="AF223" i="4"/>
  <c r="AE223" i="4"/>
  <c r="AD223" i="4"/>
  <c r="AC223" i="4"/>
  <c r="AB223" i="4"/>
  <c r="Z223" i="4"/>
  <c r="Y223" i="4"/>
  <c r="W223" i="4"/>
  <c r="X223" i="4" s="1"/>
  <c r="V223" i="4"/>
  <c r="T223" i="4"/>
  <c r="U223" i="4" s="1"/>
  <c r="S223" i="4"/>
  <c r="R223" i="4"/>
  <c r="Q223" i="4"/>
  <c r="O223" i="4"/>
  <c r="N223" i="4"/>
  <c r="M223" i="4"/>
  <c r="L223" i="4"/>
  <c r="K223" i="4"/>
  <c r="J223" i="4"/>
  <c r="I223" i="4"/>
  <c r="G223" i="4"/>
  <c r="F223" i="4"/>
  <c r="E223" i="4"/>
  <c r="BA222" i="4"/>
  <c r="AU222" i="4"/>
  <c r="AT222" i="4"/>
  <c r="AR222" i="4"/>
  <c r="AQ222" i="4"/>
  <c r="AP222" i="4"/>
  <c r="AL222" i="4"/>
  <c r="AK222" i="4"/>
  <c r="AJ222" i="4"/>
  <c r="AG222" i="4"/>
  <c r="AF222" i="4"/>
  <c r="AE222" i="4"/>
  <c r="AD222" i="4"/>
  <c r="AC222" i="4"/>
  <c r="AB222" i="4"/>
  <c r="Z222" i="4"/>
  <c r="Y222" i="4"/>
  <c r="W222" i="4"/>
  <c r="X222" i="4" s="1"/>
  <c r="V222" i="4"/>
  <c r="T222" i="4"/>
  <c r="U222" i="4" s="1"/>
  <c r="S222" i="4"/>
  <c r="R222" i="4"/>
  <c r="Q222" i="4"/>
  <c r="O222" i="4"/>
  <c r="N222" i="4"/>
  <c r="M222" i="4"/>
  <c r="L222" i="4"/>
  <c r="K222" i="4"/>
  <c r="J222" i="4"/>
  <c r="I222" i="4"/>
  <c r="G222" i="4"/>
  <c r="F222" i="4"/>
  <c r="E222" i="4"/>
  <c r="BA221" i="4"/>
  <c r="AU221" i="4"/>
  <c r="AT221" i="4"/>
  <c r="AR221" i="4"/>
  <c r="AQ221" i="4"/>
  <c r="AP221" i="4"/>
  <c r="AL221" i="4"/>
  <c r="AK221" i="4"/>
  <c r="AJ221" i="4"/>
  <c r="AG221" i="4"/>
  <c r="AF221" i="4"/>
  <c r="AE221" i="4"/>
  <c r="AD221" i="4"/>
  <c r="AC221" i="4"/>
  <c r="AB221" i="4"/>
  <c r="Z221" i="4"/>
  <c r="Y221" i="4"/>
  <c r="W221" i="4"/>
  <c r="X221" i="4" s="1"/>
  <c r="V221" i="4"/>
  <c r="T221" i="4"/>
  <c r="U221" i="4" s="1"/>
  <c r="S221" i="4"/>
  <c r="R221" i="4"/>
  <c r="Q221" i="4"/>
  <c r="O221" i="4"/>
  <c r="N221" i="4"/>
  <c r="M221" i="4"/>
  <c r="L221" i="4"/>
  <c r="K221" i="4"/>
  <c r="J221" i="4"/>
  <c r="I221" i="4"/>
  <c r="G221" i="4"/>
  <c r="F221" i="4"/>
  <c r="E221" i="4"/>
  <c r="BA220" i="4"/>
  <c r="AU220" i="4"/>
  <c r="AT220" i="4"/>
  <c r="AR220" i="4"/>
  <c r="AQ220" i="4"/>
  <c r="AP220" i="4"/>
  <c r="AL220" i="4"/>
  <c r="AK220" i="4"/>
  <c r="AJ220" i="4"/>
  <c r="AG220" i="4"/>
  <c r="AF220" i="4"/>
  <c r="AE220" i="4"/>
  <c r="AD220" i="4"/>
  <c r="AC220" i="4"/>
  <c r="AB220" i="4"/>
  <c r="Z220" i="4"/>
  <c r="Y220" i="4"/>
  <c r="W220" i="4"/>
  <c r="X220" i="4" s="1"/>
  <c r="V220" i="4"/>
  <c r="T220" i="4"/>
  <c r="U220" i="4" s="1"/>
  <c r="S220" i="4"/>
  <c r="R220" i="4"/>
  <c r="Q220" i="4"/>
  <c r="O220" i="4"/>
  <c r="N220" i="4"/>
  <c r="M220" i="4"/>
  <c r="L220" i="4"/>
  <c r="K220" i="4"/>
  <c r="J220" i="4"/>
  <c r="I220" i="4"/>
  <c r="G220" i="4"/>
  <c r="F220" i="4"/>
  <c r="E220" i="4"/>
  <c r="BA219" i="4"/>
  <c r="AU219" i="4"/>
  <c r="AT219" i="4"/>
  <c r="AR219" i="4"/>
  <c r="AQ219" i="4"/>
  <c r="AP219" i="4"/>
  <c r="AL219" i="4"/>
  <c r="AK219" i="4"/>
  <c r="AJ219" i="4"/>
  <c r="AG219" i="4"/>
  <c r="AF219" i="4"/>
  <c r="AE219" i="4"/>
  <c r="AD219" i="4"/>
  <c r="AC219" i="4"/>
  <c r="AB219" i="4"/>
  <c r="Z219" i="4"/>
  <c r="Y219" i="4"/>
  <c r="W219" i="4"/>
  <c r="X219" i="4" s="1"/>
  <c r="V219" i="4"/>
  <c r="T219" i="4"/>
  <c r="U219" i="4" s="1"/>
  <c r="S219" i="4"/>
  <c r="R219" i="4"/>
  <c r="Q219" i="4"/>
  <c r="O219" i="4"/>
  <c r="N219" i="4"/>
  <c r="M219" i="4"/>
  <c r="L219" i="4"/>
  <c r="K219" i="4"/>
  <c r="J219" i="4"/>
  <c r="I219" i="4"/>
  <c r="G219" i="4"/>
  <c r="F219" i="4"/>
  <c r="E219" i="4"/>
  <c r="BA218" i="4"/>
  <c r="AU218" i="4"/>
  <c r="AT218" i="4"/>
  <c r="AR218" i="4"/>
  <c r="AQ218" i="4"/>
  <c r="AP218" i="4"/>
  <c r="AL218" i="4"/>
  <c r="AK218" i="4"/>
  <c r="AJ218" i="4"/>
  <c r="AG218" i="4"/>
  <c r="AF218" i="4"/>
  <c r="AE218" i="4"/>
  <c r="AD218" i="4"/>
  <c r="AC218" i="4"/>
  <c r="AB218" i="4"/>
  <c r="Z218" i="4"/>
  <c r="Y218" i="4"/>
  <c r="W218" i="4"/>
  <c r="X218" i="4" s="1"/>
  <c r="V218" i="4"/>
  <c r="T218" i="4"/>
  <c r="U218" i="4" s="1"/>
  <c r="S218" i="4"/>
  <c r="R218" i="4"/>
  <c r="Q218" i="4"/>
  <c r="O218" i="4"/>
  <c r="N218" i="4"/>
  <c r="M218" i="4"/>
  <c r="L218" i="4"/>
  <c r="K218" i="4"/>
  <c r="J218" i="4"/>
  <c r="I218" i="4"/>
  <c r="G218" i="4"/>
  <c r="F218" i="4"/>
  <c r="E218" i="4"/>
  <c r="BA217" i="4"/>
  <c r="AU217" i="4"/>
  <c r="AT217" i="4"/>
  <c r="AR217" i="4"/>
  <c r="AQ217" i="4"/>
  <c r="AP217" i="4"/>
  <c r="AL217" i="4"/>
  <c r="AK217" i="4"/>
  <c r="AJ217" i="4"/>
  <c r="AG217" i="4"/>
  <c r="AF217" i="4"/>
  <c r="AE217" i="4"/>
  <c r="AD217" i="4"/>
  <c r="AC217" i="4"/>
  <c r="AB217" i="4"/>
  <c r="Z217" i="4"/>
  <c r="Y217" i="4"/>
  <c r="W217" i="4"/>
  <c r="X217" i="4" s="1"/>
  <c r="V217" i="4"/>
  <c r="T217" i="4"/>
  <c r="U217" i="4" s="1"/>
  <c r="S217" i="4"/>
  <c r="R217" i="4"/>
  <c r="Q217" i="4"/>
  <c r="O217" i="4"/>
  <c r="N217" i="4"/>
  <c r="M217" i="4"/>
  <c r="L217" i="4"/>
  <c r="K217" i="4"/>
  <c r="J217" i="4"/>
  <c r="I217" i="4"/>
  <c r="G217" i="4"/>
  <c r="F217" i="4"/>
  <c r="E217" i="4"/>
  <c r="BA216" i="4"/>
  <c r="AU216" i="4"/>
  <c r="AT216" i="4"/>
  <c r="AR216" i="4"/>
  <c r="AQ216" i="4"/>
  <c r="AP216" i="4"/>
  <c r="AL216" i="4"/>
  <c r="AK216" i="4"/>
  <c r="AJ216" i="4"/>
  <c r="AG216" i="4"/>
  <c r="AF216" i="4"/>
  <c r="AE216" i="4"/>
  <c r="AD216" i="4"/>
  <c r="AC216" i="4"/>
  <c r="AB216" i="4"/>
  <c r="Z216" i="4"/>
  <c r="Y216" i="4"/>
  <c r="W216" i="4"/>
  <c r="X216" i="4" s="1"/>
  <c r="V216" i="4"/>
  <c r="T216" i="4"/>
  <c r="U216" i="4" s="1"/>
  <c r="S216" i="4"/>
  <c r="R216" i="4"/>
  <c r="Q216" i="4"/>
  <c r="O216" i="4"/>
  <c r="N216" i="4"/>
  <c r="M216" i="4"/>
  <c r="L216" i="4"/>
  <c r="K216" i="4"/>
  <c r="J216" i="4"/>
  <c r="I216" i="4"/>
  <c r="G216" i="4"/>
  <c r="F216" i="4"/>
  <c r="E216" i="4"/>
  <c r="BA215" i="4"/>
  <c r="AU215" i="4"/>
  <c r="AT215" i="4"/>
  <c r="AR215" i="4"/>
  <c r="AQ215" i="4"/>
  <c r="AP215" i="4"/>
  <c r="AL215" i="4"/>
  <c r="AK215" i="4"/>
  <c r="AJ215" i="4"/>
  <c r="AG215" i="4"/>
  <c r="AF215" i="4"/>
  <c r="AE215" i="4"/>
  <c r="AD215" i="4"/>
  <c r="AC215" i="4"/>
  <c r="AB215" i="4"/>
  <c r="Z215" i="4"/>
  <c r="Y215" i="4"/>
  <c r="W215" i="4"/>
  <c r="X215" i="4" s="1"/>
  <c r="V215" i="4"/>
  <c r="T215" i="4"/>
  <c r="U215" i="4" s="1"/>
  <c r="S215" i="4"/>
  <c r="R215" i="4"/>
  <c r="Q215" i="4"/>
  <c r="O215" i="4"/>
  <c r="N215" i="4"/>
  <c r="M215" i="4"/>
  <c r="L215" i="4"/>
  <c r="K215" i="4"/>
  <c r="J215" i="4"/>
  <c r="I215" i="4"/>
  <c r="G215" i="4"/>
  <c r="F215" i="4"/>
  <c r="E215" i="4"/>
  <c r="BA214" i="4"/>
  <c r="AU214" i="4"/>
  <c r="AT214" i="4"/>
  <c r="AR214" i="4"/>
  <c r="AQ214" i="4"/>
  <c r="AP214" i="4"/>
  <c r="AL214" i="4"/>
  <c r="AK214" i="4"/>
  <c r="AJ214" i="4"/>
  <c r="AG214" i="4"/>
  <c r="AF214" i="4"/>
  <c r="AE214" i="4"/>
  <c r="AD214" i="4"/>
  <c r="AC214" i="4"/>
  <c r="AB214" i="4"/>
  <c r="Z214" i="4"/>
  <c r="Y214" i="4"/>
  <c r="W214" i="4"/>
  <c r="X214" i="4" s="1"/>
  <c r="V214" i="4"/>
  <c r="T214" i="4"/>
  <c r="U214" i="4" s="1"/>
  <c r="S214" i="4"/>
  <c r="R214" i="4"/>
  <c r="Q214" i="4"/>
  <c r="O214" i="4"/>
  <c r="N214" i="4"/>
  <c r="M214" i="4"/>
  <c r="L214" i="4"/>
  <c r="K214" i="4"/>
  <c r="J214" i="4"/>
  <c r="I214" i="4"/>
  <c r="G214" i="4"/>
  <c r="F214" i="4"/>
  <c r="E214" i="4"/>
  <c r="BA213" i="4"/>
  <c r="AU213" i="4"/>
  <c r="AT213" i="4"/>
  <c r="AR213" i="4"/>
  <c r="AQ213" i="4"/>
  <c r="AP213" i="4"/>
  <c r="AL213" i="4"/>
  <c r="AK213" i="4"/>
  <c r="AJ213" i="4"/>
  <c r="AG213" i="4"/>
  <c r="AF213" i="4"/>
  <c r="AE213" i="4"/>
  <c r="AD213" i="4"/>
  <c r="AC213" i="4"/>
  <c r="AB213" i="4"/>
  <c r="Z213" i="4"/>
  <c r="Y213" i="4"/>
  <c r="W213" i="4"/>
  <c r="X213" i="4" s="1"/>
  <c r="V213" i="4"/>
  <c r="T213" i="4"/>
  <c r="U213" i="4" s="1"/>
  <c r="S213" i="4"/>
  <c r="R213" i="4"/>
  <c r="Q213" i="4"/>
  <c r="O213" i="4"/>
  <c r="N213" i="4"/>
  <c r="M213" i="4"/>
  <c r="L213" i="4"/>
  <c r="K213" i="4"/>
  <c r="J213" i="4"/>
  <c r="I213" i="4"/>
  <c r="G213" i="4"/>
  <c r="F213" i="4"/>
  <c r="E213" i="4"/>
  <c r="BA212" i="4"/>
  <c r="AU212" i="4"/>
  <c r="AT212" i="4"/>
  <c r="AR212" i="4"/>
  <c r="AQ212" i="4"/>
  <c r="AP212" i="4"/>
  <c r="AL212" i="4"/>
  <c r="AK212" i="4"/>
  <c r="AJ212" i="4"/>
  <c r="AG212" i="4"/>
  <c r="AF212" i="4"/>
  <c r="AE212" i="4"/>
  <c r="AD212" i="4"/>
  <c r="AC212" i="4"/>
  <c r="AB212" i="4"/>
  <c r="Z212" i="4"/>
  <c r="Y212" i="4"/>
  <c r="W212" i="4"/>
  <c r="X212" i="4" s="1"/>
  <c r="V212" i="4"/>
  <c r="T212" i="4"/>
  <c r="U212" i="4" s="1"/>
  <c r="S212" i="4"/>
  <c r="R212" i="4"/>
  <c r="Q212" i="4"/>
  <c r="O212" i="4"/>
  <c r="N212" i="4"/>
  <c r="M212" i="4"/>
  <c r="L212" i="4"/>
  <c r="K212" i="4"/>
  <c r="J212" i="4"/>
  <c r="I212" i="4"/>
  <c r="G212" i="4"/>
  <c r="F212" i="4"/>
  <c r="E212" i="4"/>
  <c r="BA211" i="4"/>
  <c r="AU211" i="4"/>
  <c r="AT211" i="4"/>
  <c r="AR211" i="4"/>
  <c r="AQ211" i="4"/>
  <c r="AP211" i="4"/>
  <c r="AL211" i="4"/>
  <c r="AK211" i="4"/>
  <c r="AJ211" i="4"/>
  <c r="AG211" i="4"/>
  <c r="AF211" i="4"/>
  <c r="AE211" i="4"/>
  <c r="AD211" i="4"/>
  <c r="AC211" i="4"/>
  <c r="AB211" i="4"/>
  <c r="Z211" i="4"/>
  <c r="Y211" i="4"/>
  <c r="W211" i="4"/>
  <c r="X211" i="4" s="1"/>
  <c r="V211" i="4"/>
  <c r="T211" i="4"/>
  <c r="U211" i="4" s="1"/>
  <c r="S211" i="4"/>
  <c r="R211" i="4"/>
  <c r="Q211" i="4"/>
  <c r="O211" i="4"/>
  <c r="N211" i="4"/>
  <c r="M211" i="4"/>
  <c r="L211" i="4"/>
  <c r="K211" i="4"/>
  <c r="J211" i="4"/>
  <c r="I211" i="4"/>
  <c r="G211" i="4"/>
  <c r="F211" i="4"/>
  <c r="E211" i="4"/>
  <c r="BA210" i="4"/>
  <c r="AU210" i="4"/>
  <c r="AT210" i="4"/>
  <c r="AR210" i="4"/>
  <c r="AQ210" i="4"/>
  <c r="AP210" i="4"/>
  <c r="AL210" i="4"/>
  <c r="AK210" i="4"/>
  <c r="AJ210" i="4"/>
  <c r="AG210" i="4"/>
  <c r="AF210" i="4"/>
  <c r="AE210" i="4"/>
  <c r="AD210" i="4"/>
  <c r="AC210" i="4"/>
  <c r="AB210" i="4"/>
  <c r="Z210" i="4"/>
  <c r="Y210" i="4"/>
  <c r="W210" i="4"/>
  <c r="X210" i="4" s="1"/>
  <c r="V210" i="4"/>
  <c r="T210" i="4"/>
  <c r="U210" i="4" s="1"/>
  <c r="S210" i="4"/>
  <c r="R210" i="4"/>
  <c r="Q210" i="4"/>
  <c r="O210" i="4"/>
  <c r="N210" i="4"/>
  <c r="M210" i="4"/>
  <c r="L210" i="4"/>
  <c r="K210" i="4"/>
  <c r="J210" i="4"/>
  <c r="I210" i="4"/>
  <c r="G210" i="4"/>
  <c r="F210" i="4"/>
  <c r="E210" i="4"/>
  <c r="BA209" i="4"/>
  <c r="AU209" i="4"/>
  <c r="AT209" i="4"/>
  <c r="AR209" i="4"/>
  <c r="AQ209" i="4"/>
  <c r="AP209" i="4"/>
  <c r="AL209" i="4"/>
  <c r="AK209" i="4"/>
  <c r="AJ209" i="4"/>
  <c r="AG209" i="4"/>
  <c r="AF209" i="4"/>
  <c r="AE209" i="4"/>
  <c r="AD209" i="4"/>
  <c r="AC209" i="4"/>
  <c r="AB209" i="4"/>
  <c r="Z209" i="4"/>
  <c r="Y209" i="4"/>
  <c r="W209" i="4"/>
  <c r="X209" i="4" s="1"/>
  <c r="V209" i="4"/>
  <c r="T209" i="4"/>
  <c r="U209" i="4" s="1"/>
  <c r="S209" i="4"/>
  <c r="R209" i="4"/>
  <c r="Q209" i="4"/>
  <c r="O209" i="4"/>
  <c r="N209" i="4"/>
  <c r="M209" i="4"/>
  <c r="L209" i="4"/>
  <c r="K209" i="4"/>
  <c r="J209" i="4"/>
  <c r="I209" i="4"/>
  <c r="G209" i="4"/>
  <c r="F209" i="4"/>
  <c r="E209" i="4"/>
  <c r="BA208" i="4"/>
  <c r="AU208" i="4"/>
  <c r="AT208" i="4"/>
  <c r="AR208" i="4"/>
  <c r="AQ208" i="4"/>
  <c r="AP208" i="4"/>
  <c r="AL208" i="4"/>
  <c r="AK208" i="4"/>
  <c r="AJ208" i="4"/>
  <c r="AG208" i="4"/>
  <c r="AF208" i="4"/>
  <c r="AE208" i="4"/>
  <c r="AD208" i="4"/>
  <c r="AC208" i="4"/>
  <c r="AB208" i="4"/>
  <c r="Z208" i="4"/>
  <c r="Y208" i="4"/>
  <c r="W208" i="4"/>
  <c r="X208" i="4" s="1"/>
  <c r="V208" i="4"/>
  <c r="T208" i="4"/>
  <c r="U208" i="4" s="1"/>
  <c r="S208" i="4"/>
  <c r="R208" i="4"/>
  <c r="Q208" i="4"/>
  <c r="O208" i="4"/>
  <c r="N208" i="4"/>
  <c r="M208" i="4"/>
  <c r="L208" i="4"/>
  <c r="K208" i="4"/>
  <c r="J208" i="4"/>
  <c r="I208" i="4"/>
  <c r="G208" i="4"/>
  <c r="F208" i="4"/>
  <c r="E208" i="4"/>
  <c r="BA207" i="4"/>
  <c r="AU207" i="4"/>
  <c r="AT207" i="4"/>
  <c r="AR207" i="4"/>
  <c r="AQ207" i="4"/>
  <c r="AP207" i="4"/>
  <c r="AL207" i="4"/>
  <c r="AK207" i="4"/>
  <c r="AJ207" i="4"/>
  <c r="AG207" i="4"/>
  <c r="AF207" i="4"/>
  <c r="AE207" i="4"/>
  <c r="AD207" i="4"/>
  <c r="AC207" i="4"/>
  <c r="AB207" i="4"/>
  <c r="Z207" i="4"/>
  <c r="Y207" i="4"/>
  <c r="W207" i="4"/>
  <c r="X207" i="4" s="1"/>
  <c r="V207" i="4"/>
  <c r="T207" i="4"/>
  <c r="U207" i="4" s="1"/>
  <c r="S207" i="4"/>
  <c r="R207" i="4"/>
  <c r="Q207" i="4"/>
  <c r="O207" i="4"/>
  <c r="N207" i="4"/>
  <c r="M207" i="4"/>
  <c r="L207" i="4"/>
  <c r="K207" i="4"/>
  <c r="J207" i="4"/>
  <c r="I207" i="4"/>
  <c r="G207" i="4"/>
  <c r="F207" i="4"/>
  <c r="E207" i="4"/>
  <c r="BA206" i="4"/>
  <c r="AU206" i="4"/>
  <c r="AT206" i="4"/>
  <c r="AR206" i="4"/>
  <c r="AQ206" i="4"/>
  <c r="AP206" i="4"/>
  <c r="AL206" i="4"/>
  <c r="AK206" i="4"/>
  <c r="AJ206" i="4"/>
  <c r="AG206" i="4"/>
  <c r="AF206" i="4"/>
  <c r="AE206" i="4"/>
  <c r="AD206" i="4"/>
  <c r="AC206" i="4"/>
  <c r="AB206" i="4"/>
  <c r="Z206" i="4"/>
  <c r="Y206" i="4"/>
  <c r="W206" i="4"/>
  <c r="X206" i="4" s="1"/>
  <c r="V206" i="4"/>
  <c r="T206" i="4"/>
  <c r="U206" i="4" s="1"/>
  <c r="S206" i="4"/>
  <c r="R206" i="4"/>
  <c r="Q206" i="4"/>
  <c r="O206" i="4"/>
  <c r="N206" i="4"/>
  <c r="M206" i="4"/>
  <c r="L206" i="4"/>
  <c r="K206" i="4"/>
  <c r="J206" i="4"/>
  <c r="I206" i="4"/>
  <c r="G206" i="4"/>
  <c r="F206" i="4"/>
  <c r="E206" i="4"/>
  <c r="BA205" i="4"/>
  <c r="AU205" i="4"/>
  <c r="AT205" i="4"/>
  <c r="AR205" i="4"/>
  <c r="AQ205" i="4"/>
  <c r="AP205" i="4"/>
  <c r="AL205" i="4"/>
  <c r="AK205" i="4"/>
  <c r="AJ205" i="4"/>
  <c r="AG205" i="4"/>
  <c r="AF205" i="4"/>
  <c r="AE205" i="4"/>
  <c r="AD205" i="4"/>
  <c r="AC205" i="4"/>
  <c r="AB205" i="4"/>
  <c r="Z205" i="4"/>
  <c r="Y205" i="4"/>
  <c r="W205" i="4"/>
  <c r="X205" i="4" s="1"/>
  <c r="V205" i="4"/>
  <c r="T205" i="4"/>
  <c r="U205" i="4" s="1"/>
  <c r="S205" i="4"/>
  <c r="R205" i="4"/>
  <c r="Q205" i="4"/>
  <c r="O205" i="4"/>
  <c r="N205" i="4"/>
  <c r="M205" i="4"/>
  <c r="L205" i="4"/>
  <c r="K205" i="4"/>
  <c r="J205" i="4"/>
  <c r="I205" i="4"/>
  <c r="G205" i="4"/>
  <c r="F205" i="4"/>
  <c r="E205" i="4"/>
  <c r="BA204" i="4"/>
  <c r="AU204" i="4"/>
  <c r="AT204" i="4"/>
  <c r="AR204" i="4"/>
  <c r="AQ204" i="4"/>
  <c r="AP204" i="4"/>
  <c r="AL204" i="4"/>
  <c r="AK204" i="4"/>
  <c r="AJ204" i="4"/>
  <c r="AG204" i="4"/>
  <c r="AF204" i="4"/>
  <c r="AE204" i="4"/>
  <c r="AD204" i="4"/>
  <c r="AC204" i="4"/>
  <c r="AB204" i="4"/>
  <c r="Z204" i="4"/>
  <c r="Y204" i="4"/>
  <c r="W204" i="4"/>
  <c r="X204" i="4" s="1"/>
  <c r="V204" i="4"/>
  <c r="T204" i="4"/>
  <c r="U204" i="4" s="1"/>
  <c r="S204" i="4"/>
  <c r="R204" i="4"/>
  <c r="Q204" i="4"/>
  <c r="O204" i="4"/>
  <c r="N204" i="4"/>
  <c r="M204" i="4"/>
  <c r="L204" i="4"/>
  <c r="K204" i="4"/>
  <c r="J204" i="4"/>
  <c r="I204" i="4"/>
  <c r="G204" i="4"/>
  <c r="F204" i="4"/>
  <c r="E204" i="4"/>
  <c r="BA203" i="4"/>
  <c r="AU203" i="4"/>
  <c r="AT203" i="4"/>
  <c r="AR203" i="4"/>
  <c r="AQ203" i="4"/>
  <c r="AP203" i="4"/>
  <c r="AL203" i="4"/>
  <c r="AK203" i="4"/>
  <c r="AJ203" i="4"/>
  <c r="AG203" i="4"/>
  <c r="AF203" i="4"/>
  <c r="AE203" i="4"/>
  <c r="AD203" i="4"/>
  <c r="AC203" i="4"/>
  <c r="AB203" i="4"/>
  <c r="Z203" i="4"/>
  <c r="Y203" i="4"/>
  <c r="W203" i="4"/>
  <c r="X203" i="4" s="1"/>
  <c r="V203" i="4"/>
  <c r="T203" i="4"/>
  <c r="U203" i="4" s="1"/>
  <c r="S203" i="4"/>
  <c r="R203" i="4"/>
  <c r="Q203" i="4"/>
  <c r="O203" i="4"/>
  <c r="N203" i="4"/>
  <c r="M203" i="4"/>
  <c r="L203" i="4"/>
  <c r="K203" i="4"/>
  <c r="J203" i="4"/>
  <c r="I203" i="4"/>
  <c r="G203" i="4"/>
  <c r="F203" i="4"/>
  <c r="E203" i="4"/>
  <c r="BA202" i="4"/>
  <c r="AU202" i="4"/>
  <c r="AT202" i="4"/>
  <c r="AR202" i="4"/>
  <c r="AQ202" i="4"/>
  <c r="AP202" i="4"/>
  <c r="AL202" i="4"/>
  <c r="AK202" i="4"/>
  <c r="AJ202" i="4"/>
  <c r="AG202" i="4"/>
  <c r="AF202" i="4"/>
  <c r="AE202" i="4"/>
  <c r="AD202" i="4"/>
  <c r="AC202" i="4"/>
  <c r="AB202" i="4"/>
  <c r="Z202" i="4"/>
  <c r="Y202" i="4"/>
  <c r="W202" i="4"/>
  <c r="X202" i="4" s="1"/>
  <c r="V202" i="4"/>
  <c r="T202" i="4"/>
  <c r="U202" i="4" s="1"/>
  <c r="S202" i="4"/>
  <c r="R202" i="4"/>
  <c r="Q202" i="4"/>
  <c r="O202" i="4"/>
  <c r="N202" i="4"/>
  <c r="M202" i="4"/>
  <c r="L202" i="4"/>
  <c r="K202" i="4"/>
  <c r="J202" i="4"/>
  <c r="I202" i="4"/>
  <c r="G202" i="4"/>
  <c r="F202" i="4"/>
  <c r="E202" i="4"/>
  <c r="BA201" i="4"/>
  <c r="AU201" i="4"/>
  <c r="AT201" i="4"/>
  <c r="AR201" i="4"/>
  <c r="AQ201" i="4"/>
  <c r="AP201" i="4"/>
  <c r="AL201" i="4"/>
  <c r="AK201" i="4"/>
  <c r="AJ201" i="4"/>
  <c r="AG201" i="4"/>
  <c r="AF201" i="4"/>
  <c r="AE201" i="4"/>
  <c r="AD201" i="4"/>
  <c r="AC201" i="4"/>
  <c r="AB201" i="4"/>
  <c r="Z201" i="4"/>
  <c r="Y201" i="4"/>
  <c r="W201" i="4"/>
  <c r="X201" i="4" s="1"/>
  <c r="V201" i="4"/>
  <c r="T201" i="4"/>
  <c r="U201" i="4" s="1"/>
  <c r="S201" i="4"/>
  <c r="R201" i="4"/>
  <c r="Q201" i="4"/>
  <c r="O201" i="4"/>
  <c r="N201" i="4"/>
  <c r="M201" i="4"/>
  <c r="L201" i="4"/>
  <c r="K201" i="4"/>
  <c r="J201" i="4"/>
  <c r="I201" i="4"/>
  <c r="G201" i="4"/>
  <c r="F201" i="4"/>
  <c r="E201" i="4"/>
  <c r="BA200" i="4"/>
  <c r="AU200" i="4"/>
  <c r="AT200" i="4"/>
  <c r="AR200" i="4"/>
  <c r="AQ200" i="4"/>
  <c r="AP200" i="4"/>
  <c r="AL200" i="4"/>
  <c r="AK200" i="4"/>
  <c r="AJ200" i="4"/>
  <c r="AG200" i="4"/>
  <c r="AF200" i="4"/>
  <c r="AE200" i="4"/>
  <c r="AD200" i="4"/>
  <c r="AC200" i="4"/>
  <c r="AB200" i="4"/>
  <c r="Z200" i="4"/>
  <c r="Y200" i="4"/>
  <c r="W200" i="4"/>
  <c r="X200" i="4" s="1"/>
  <c r="V200" i="4"/>
  <c r="T200" i="4"/>
  <c r="U200" i="4" s="1"/>
  <c r="S200" i="4"/>
  <c r="R200" i="4"/>
  <c r="Q200" i="4"/>
  <c r="O200" i="4"/>
  <c r="N200" i="4"/>
  <c r="M200" i="4"/>
  <c r="L200" i="4"/>
  <c r="K200" i="4"/>
  <c r="J200" i="4"/>
  <c r="I200" i="4"/>
  <c r="G200" i="4"/>
  <c r="F200" i="4"/>
  <c r="E200" i="4"/>
  <c r="BA199" i="4"/>
  <c r="AU199" i="4"/>
  <c r="AT199" i="4"/>
  <c r="AR199" i="4"/>
  <c r="AQ199" i="4"/>
  <c r="AP199" i="4"/>
  <c r="AL199" i="4"/>
  <c r="AK199" i="4"/>
  <c r="AJ199" i="4"/>
  <c r="AG199" i="4"/>
  <c r="AF199" i="4"/>
  <c r="AE199" i="4"/>
  <c r="AD199" i="4"/>
  <c r="AC199" i="4"/>
  <c r="AB199" i="4"/>
  <c r="Z199" i="4"/>
  <c r="Y199" i="4"/>
  <c r="W199" i="4"/>
  <c r="X199" i="4" s="1"/>
  <c r="V199" i="4"/>
  <c r="T199" i="4"/>
  <c r="U199" i="4" s="1"/>
  <c r="S199" i="4"/>
  <c r="R199" i="4"/>
  <c r="Q199" i="4"/>
  <c r="O199" i="4"/>
  <c r="N199" i="4"/>
  <c r="M199" i="4"/>
  <c r="L199" i="4"/>
  <c r="K199" i="4"/>
  <c r="J199" i="4"/>
  <c r="I199" i="4"/>
  <c r="G199" i="4"/>
  <c r="F199" i="4"/>
  <c r="E199" i="4"/>
  <c r="BA198" i="4"/>
  <c r="AU198" i="4"/>
  <c r="AT198" i="4"/>
  <c r="AR198" i="4"/>
  <c r="AQ198" i="4"/>
  <c r="AP198" i="4"/>
  <c r="AL198" i="4"/>
  <c r="AK198" i="4"/>
  <c r="AJ198" i="4"/>
  <c r="AG198" i="4"/>
  <c r="AF198" i="4"/>
  <c r="AE198" i="4"/>
  <c r="AD198" i="4"/>
  <c r="AC198" i="4"/>
  <c r="AB198" i="4"/>
  <c r="Z198" i="4"/>
  <c r="Y198" i="4"/>
  <c r="W198" i="4"/>
  <c r="X198" i="4" s="1"/>
  <c r="V198" i="4"/>
  <c r="T198" i="4"/>
  <c r="U198" i="4" s="1"/>
  <c r="S198" i="4"/>
  <c r="R198" i="4"/>
  <c r="Q198" i="4"/>
  <c r="O198" i="4"/>
  <c r="N198" i="4"/>
  <c r="M198" i="4"/>
  <c r="L198" i="4"/>
  <c r="K198" i="4"/>
  <c r="J198" i="4"/>
  <c r="I198" i="4"/>
  <c r="G198" i="4"/>
  <c r="F198" i="4"/>
  <c r="E198" i="4"/>
  <c r="BA197" i="4"/>
  <c r="AU197" i="4"/>
  <c r="AT197" i="4"/>
  <c r="AR197" i="4"/>
  <c r="AQ197" i="4"/>
  <c r="AP197" i="4"/>
  <c r="AL197" i="4"/>
  <c r="AK197" i="4"/>
  <c r="AJ197" i="4"/>
  <c r="AG197" i="4"/>
  <c r="AF197" i="4"/>
  <c r="AE197" i="4"/>
  <c r="AD197" i="4"/>
  <c r="AC197" i="4"/>
  <c r="AB197" i="4"/>
  <c r="Z197" i="4"/>
  <c r="Y197" i="4"/>
  <c r="W197" i="4"/>
  <c r="X197" i="4" s="1"/>
  <c r="V197" i="4"/>
  <c r="T197" i="4"/>
  <c r="U197" i="4" s="1"/>
  <c r="S197" i="4"/>
  <c r="R197" i="4"/>
  <c r="Q197" i="4"/>
  <c r="O197" i="4"/>
  <c r="N197" i="4"/>
  <c r="M197" i="4"/>
  <c r="L197" i="4"/>
  <c r="K197" i="4"/>
  <c r="J197" i="4"/>
  <c r="I197" i="4"/>
  <c r="G197" i="4"/>
  <c r="F197" i="4"/>
  <c r="E197" i="4"/>
  <c r="BA196" i="4"/>
  <c r="AU196" i="4"/>
  <c r="AT196" i="4"/>
  <c r="AR196" i="4"/>
  <c r="AQ196" i="4"/>
  <c r="AP196" i="4"/>
  <c r="AL196" i="4"/>
  <c r="AK196" i="4"/>
  <c r="AJ196" i="4"/>
  <c r="AG196" i="4"/>
  <c r="AF196" i="4"/>
  <c r="AE196" i="4"/>
  <c r="AD196" i="4"/>
  <c r="AC196" i="4"/>
  <c r="AB196" i="4"/>
  <c r="Z196" i="4"/>
  <c r="Y196" i="4"/>
  <c r="W196" i="4"/>
  <c r="X196" i="4" s="1"/>
  <c r="V196" i="4"/>
  <c r="T196" i="4"/>
  <c r="U196" i="4" s="1"/>
  <c r="S196" i="4"/>
  <c r="R196" i="4"/>
  <c r="Q196" i="4"/>
  <c r="O196" i="4"/>
  <c r="N196" i="4"/>
  <c r="M196" i="4"/>
  <c r="L196" i="4"/>
  <c r="K196" i="4"/>
  <c r="J196" i="4"/>
  <c r="I196" i="4"/>
  <c r="G196" i="4"/>
  <c r="F196" i="4"/>
  <c r="E196" i="4"/>
  <c r="BA195" i="4"/>
  <c r="AU195" i="4"/>
  <c r="AT195" i="4"/>
  <c r="AR195" i="4"/>
  <c r="AQ195" i="4"/>
  <c r="AP195" i="4"/>
  <c r="AL195" i="4"/>
  <c r="AK195" i="4"/>
  <c r="AJ195" i="4"/>
  <c r="AG195" i="4"/>
  <c r="AF195" i="4"/>
  <c r="AE195" i="4"/>
  <c r="AD195" i="4"/>
  <c r="AC195" i="4"/>
  <c r="AB195" i="4"/>
  <c r="Z195" i="4"/>
  <c r="Y195" i="4"/>
  <c r="W195" i="4"/>
  <c r="X195" i="4" s="1"/>
  <c r="V195" i="4"/>
  <c r="T195" i="4"/>
  <c r="U195" i="4" s="1"/>
  <c r="S195" i="4"/>
  <c r="R195" i="4"/>
  <c r="Q195" i="4"/>
  <c r="O195" i="4"/>
  <c r="N195" i="4"/>
  <c r="M195" i="4"/>
  <c r="L195" i="4"/>
  <c r="K195" i="4"/>
  <c r="J195" i="4"/>
  <c r="I195" i="4"/>
  <c r="G195" i="4"/>
  <c r="F195" i="4"/>
  <c r="E195" i="4"/>
  <c r="BA194" i="4"/>
  <c r="AU194" i="4"/>
  <c r="AT194" i="4"/>
  <c r="AR194" i="4"/>
  <c r="AQ194" i="4"/>
  <c r="AP194" i="4"/>
  <c r="AL194" i="4"/>
  <c r="AK194" i="4"/>
  <c r="AJ194" i="4"/>
  <c r="AG194" i="4"/>
  <c r="AF194" i="4"/>
  <c r="AE194" i="4"/>
  <c r="AD194" i="4"/>
  <c r="AC194" i="4"/>
  <c r="AB194" i="4"/>
  <c r="Z194" i="4"/>
  <c r="Y194" i="4"/>
  <c r="W194" i="4"/>
  <c r="X194" i="4" s="1"/>
  <c r="V194" i="4"/>
  <c r="T194" i="4"/>
  <c r="U194" i="4" s="1"/>
  <c r="S194" i="4"/>
  <c r="R194" i="4"/>
  <c r="Q194" i="4"/>
  <c r="O194" i="4"/>
  <c r="N194" i="4"/>
  <c r="M194" i="4"/>
  <c r="L194" i="4"/>
  <c r="K194" i="4"/>
  <c r="J194" i="4"/>
  <c r="I194" i="4"/>
  <c r="G194" i="4"/>
  <c r="F194" i="4"/>
  <c r="E194" i="4"/>
  <c r="BA193" i="4"/>
  <c r="AU193" i="4"/>
  <c r="AT193" i="4"/>
  <c r="AR193" i="4"/>
  <c r="AQ193" i="4"/>
  <c r="AP193" i="4"/>
  <c r="AL193" i="4"/>
  <c r="AK193" i="4"/>
  <c r="AJ193" i="4"/>
  <c r="AG193" i="4"/>
  <c r="AF193" i="4"/>
  <c r="AE193" i="4"/>
  <c r="AD193" i="4"/>
  <c r="AC193" i="4"/>
  <c r="AB193" i="4"/>
  <c r="Z193" i="4"/>
  <c r="Y193" i="4"/>
  <c r="W193" i="4"/>
  <c r="X193" i="4" s="1"/>
  <c r="V193" i="4"/>
  <c r="T193" i="4"/>
  <c r="U193" i="4" s="1"/>
  <c r="S193" i="4"/>
  <c r="R193" i="4"/>
  <c r="Q193" i="4"/>
  <c r="O193" i="4"/>
  <c r="N193" i="4"/>
  <c r="M193" i="4"/>
  <c r="L193" i="4"/>
  <c r="K193" i="4"/>
  <c r="J193" i="4"/>
  <c r="I193" i="4"/>
  <c r="G193" i="4"/>
  <c r="F193" i="4"/>
  <c r="E193" i="4"/>
  <c r="BA192" i="4"/>
  <c r="AU192" i="4"/>
  <c r="AT192" i="4"/>
  <c r="AR192" i="4"/>
  <c r="AQ192" i="4"/>
  <c r="AP192" i="4"/>
  <c r="AL192" i="4"/>
  <c r="AK192" i="4"/>
  <c r="AJ192" i="4"/>
  <c r="AG192" i="4"/>
  <c r="AF192" i="4"/>
  <c r="AE192" i="4"/>
  <c r="AD192" i="4"/>
  <c r="AC192" i="4"/>
  <c r="AB192" i="4"/>
  <c r="Z192" i="4"/>
  <c r="Y192" i="4"/>
  <c r="W192" i="4"/>
  <c r="X192" i="4" s="1"/>
  <c r="V192" i="4"/>
  <c r="T192" i="4"/>
  <c r="U192" i="4" s="1"/>
  <c r="S192" i="4"/>
  <c r="R192" i="4"/>
  <c r="Q192" i="4"/>
  <c r="O192" i="4"/>
  <c r="N192" i="4"/>
  <c r="M192" i="4"/>
  <c r="L192" i="4"/>
  <c r="K192" i="4"/>
  <c r="J192" i="4"/>
  <c r="I192" i="4"/>
  <c r="G192" i="4"/>
  <c r="F192" i="4"/>
  <c r="E192" i="4"/>
  <c r="BA191" i="4"/>
  <c r="AU191" i="4"/>
  <c r="AT191" i="4"/>
  <c r="AR191" i="4"/>
  <c r="AQ191" i="4"/>
  <c r="AP191" i="4"/>
  <c r="AL191" i="4"/>
  <c r="AK191" i="4"/>
  <c r="AJ191" i="4"/>
  <c r="AG191" i="4"/>
  <c r="AF191" i="4"/>
  <c r="AE191" i="4"/>
  <c r="AD191" i="4"/>
  <c r="AC191" i="4"/>
  <c r="AB191" i="4"/>
  <c r="Z191" i="4"/>
  <c r="Y191" i="4"/>
  <c r="W191" i="4"/>
  <c r="X191" i="4" s="1"/>
  <c r="V191" i="4"/>
  <c r="T191" i="4"/>
  <c r="U191" i="4" s="1"/>
  <c r="S191" i="4"/>
  <c r="R191" i="4"/>
  <c r="Q191" i="4"/>
  <c r="O191" i="4"/>
  <c r="N191" i="4"/>
  <c r="M191" i="4"/>
  <c r="L191" i="4"/>
  <c r="K191" i="4"/>
  <c r="J191" i="4"/>
  <c r="I191" i="4"/>
  <c r="G191" i="4"/>
  <c r="F191" i="4"/>
  <c r="E191" i="4"/>
  <c r="BA190" i="4"/>
  <c r="AU190" i="4"/>
  <c r="AT190" i="4"/>
  <c r="AR190" i="4"/>
  <c r="AQ190" i="4"/>
  <c r="AP190" i="4"/>
  <c r="AL190" i="4"/>
  <c r="AK190" i="4"/>
  <c r="AJ190" i="4"/>
  <c r="AG190" i="4"/>
  <c r="AF190" i="4"/>
  <c r="AE190" i="4"/>
  <c r="AD190" i="4"/>
  <c r="AC190" i="4"/>
  <c r="AB190" i="4"/>
  <c r="Z190" i="4"/>
  <c r="Y190" i="4"/>
  <c r="W190" i="4"/>
  <c r="X190" i="4" s="1"/>
  <c r="V190" i="4"/>
  <c r="T190" i="4"/>
  <c r="U190" i="4" s="1"/>
  <c r="S190" i="4"/>
  <c r="R190" i="4"/>
  <c r="Q190" i="4"/>
  <c r="O190" i="4"/>
  <c r="N190" i="4"/>
  <c r="M190" i="4"/>
  <c r="L190" i="4"/>
  <c r="K190" i="4"/>
  <c r="J190" i="4"/>
  <c r="I190" i="4"/>
  <c r="G190" i="4"/>
  <c r="F190" i="4"/>
  <c r="E190" i="4"/>
  <c r="BA189" i="4"/>
  <c r="AU189" i="4"/>
  <c r="AT189" i="4"/>
  <c r="AR189" i="4"/>
  <c r="AQ189" i="4"/>
  <c r="AP189" i="4"/>
  <c r="AL189" i="4"/>
  <c r="AK189" i="4"/>
  <c r="AJ189" i="4"/>
  <c r="AG189" i="4"/>
  <c r="AF189" i="4"/>
  <c r="AE189" i="4"/>
  <c r="AD189" i="4"/>
  <c r="AC189" i="4"/>
  <c r="AB189" i="4"/>
  <c r="Z189" i="4"/>
  <c r="Y189" i="4"/>
  <c r="W189" i="4"/>
  <c r="X189" i="4" s="1"/>
  <c r="V189" i="4"/>
  <c r="T189" i="4"/>
  <c r="U189" i="4" s="1"/>
  <c r="S189" i="4"/>
  <c r="R189" i="4"/>
  <c r="Q189" i="4"/>
  <c r="O189" i="4"/>
  <c r="N189" i="4"/>
  <c r="M189" i="4"/>
  <c r="L189" i="4"/>
  <c r="K189" i="4"/>
  <c r="J189" i="4"/>
  <c r="I189" i="4"/>
  <c r="G189" i="4"/>
  <c r="F189" i="4"/>
  <c r="E189" i="4"/>
  <c r="BA188" i="4"/>
  <c r="AU188" i="4"/>
  <c r="AT188" i="4"/>
  <c r="AR188" i="4"/>
  <c r="AQ188" i="4"/>
  <c r="AP188" i="4"/>
  <c r="AL188" i="4"/>
  <c r="AK188" i="4"/>
  <c r="AJ188" i="4"/>
  <c r="AG188" i="4"/>
  <c r="AF188" i="4"/>
  <c r="AE188" i="4"/>
  <c r="AD188" i="4"/>
  <c r="AC188" i="4"/>
  <c r="AB188" i="4"/>
  <c r="Z188" i="4"/>
  <c r="Y188" i="4"/>
  <c r="W188" i="4"/>
  <c r="X188" i="4" s="1"/>
  <c r="V188" i="4"/>
  <c r="T188" i="4"/>
  <c r="U188" i="4" s="1"/>
  <c r="S188" i="4"/>
  <c r="R188" i="4"/>
  <c r="Q188" i="4"/>
  <c r="O188" i="4"/>
  <c r="N188" i="4"/>
  <c r="M188" i="4"/>
  <c r="L188" i="4"/>
  <c r="K188" i="4"/>
  <c r="J188" i="4"/>
  <c r="I188" i="4"/>
  <c r="G188" i="4"/>
  <c r="F188" i="4"/>
  <c r="E188" i="4"/>
  <c r="BA187" i="4"/>
  <c r="AU187" i="4"/>
  <c r="AT187" i="4"/>
  <c r="AR187" i="4"/>
  <c r="AQ187" i="4"/>
  <c r="AP187" i="4"/>
  <c r="AL187" i="4"/>
  <c r="AK187" i="4"/>
  <c r="AJ187" i="4"/>
  <c r="AG187" i="4"/>
  <c r="AF187" i="4"/>
  <c r="AE187" i="4"/>
  <c r="AD187" i="4"/>
  <c r="AC187" i="4"/>
  <c r="AB187" i="4"/>
  <c r="Z187" i="4"/>
  <c r="Y187" i="4"/>
  <c r="W187" i="4"/>
  <c r="X187" i="4" s="1"/>
  <c r="V187" i="4"/>
  <c r="T187" i="4"/>
  <c r="U187" i="4" s="1"/>
  <c r="S187" i="4"/>
  <c r="R187" i="4"/>
  <c r="Q187" i="4"/>
  <c r="O187" i="4"/>
  <c r="N187" i="4"/>
  <c r="M187" i="4"/>
  <c r="L187" i="4"/>
  <c r="K187" i="4"/>
  <c r="J187" i="4"/>
  <c r="I187" i="4"/>
  <c r="G187" i="4"/>
  <c r="F187" i="4"/>
  <c r="E187" i="4"/>
  <c r="BA186" i="4"/>
  <c r="AU186" i="4"/>
  <c r="AT186" i="4"/>
  <c r="AR186" i="4"/>
  <c r="AQ186" i="4"/>
  <c r="AP186" i="4"/>
  <c r="AL186" i="4"/>
  <c r="AK186" i="4"/>
  <c r="AJ186" i="4"/>
  <c r="AG186" i="4"/>
  <c r="AF186" i="4"/>
  <c r="AE186" i="4"/>
  <c r="AD186" i="4"/>
  <c r="AC186" i="4"/>
  <c r="AB186" i="4"/>
  <c r="Z186" i="4"/>
  <c r="Y186" i="4"/>
  <c r="W186" i="4"/>
  <c r="X186" i="4" s="1"/>
  <c r="V186" i="4"/>
  <c r="T186" i="4"/>
  <c r="U186" i="4" s="1"/>
  <c r="S186" i="4"/>
  <c r="R186" i="4"/>
  <c r="Q186" i="4"/>
  <c r="O186" i="4"/>
  <c r="N186" i="4"/>
  <c r="M186" i="4"/>
  <c r="L186" i="4"/>
  <c r="K186" i="4"/>
  <c r="J186" i="4"/>
  <c r="I186" i="4"/>
  <c r="G186" i="4"/>
  <c r="F186" i="4"/>
  <c r="E186" i="4"/>
  <c r="BA185" i="4"/>
  <c r="AU185" i="4"/>
  <c r="AT185" i="4"/>
  <c r="AR185" i="4"/>
  <c r="AQ185" i="4"/>
  <c r="AP185" i="4"/>
  <c r="AL185" i="4"/>
  <c r="AK185" i="4"/>
  <c r="AJ185" i="4"/>
  <c r="AG185" i="4"/>
  <c r="AF185" i="4"/>
  <c r="AE185" i="4"/>
  <c r="AD185" i="4"/>
  <c r="AC185" i="4"/>
  <c r="AB185" i="4"/>
  <c r="Z185" i="4"/>
  <c r="Y185" i="4"/>
  <c r="W185" i="4"/>
  <c r="X185" i="4" s="1"/>
  <c r="V185" i="4"/>
  <c r="T185" i="4"/>
  <c r="U185" i="4" s="1"/>
  <c r="S185" i="4"/>
  <c r="R185" i="4"/>
  <c r="Q185" i="4"/>
  <c r="O185" i="4"/>
  <c r="N185" i="4"/>
  <c r="M185" i="4"/>
  <c r="L185" i="4"/>
  <c r="K185" i="4"/>
  <c r="J185" i="4"/>
  <c r="I185" i="4"/>
  <c r="G185" i="4"/>
  <c r="F185" i="4"/>
  <c r="E185" i="4"/>
  <c r="BA184" i="4"/>
  <c r="AU184" i="4"/>
  <c r="AT184" i="4"/>
  <c r="AR184" i="4"/>
  <c r="AQ184" i="4"/>
  <c r="AP184" i="4"/>
  <c r="AL184" i="4"/>
  <c r="AK184" i="4"/>
  <c r="AJ184" i="4"/>
  <c r="AG184" i="4"/>
  <c r="AF184" i="4"/>
  <c r="AE184" i="4"/>
  <c r="AD184" i="4"/>
  <c r="AC184" i="4"/>
  <c r="AB184" i="4"/>
  <c r="Z184" i="4"/>
  <c r="Y184" i="4"/>
  <c r="W184" i="4"/>
  <c r="X184" i="4" s="1"/>
  <c r="V184" i="4"/>
  <c r="T184" i="4"/>
  <c r="U184" i="4" s="1"/>
  <c r="S184" i="4"/>
  <c r="R184" i="4"/>
  <c r="Q184" i="4"/>
  <c r="O184" i="4"/>
  <c r="N184" i="4"/>
  <c r="M184" i="4"/>
  <c r="L184" i="4"/>
  <c r="K184" i="4"/>
  <c r="J184" i="4"/>
  <c r="I184" i="4"/>
  <c r="G184" i="4"/>
  <c r="F184" i="4"/>
  <c r="E184" i="4"/>
  <c r="BA183" i="4"/>
  <c r="AU183" i="4"/>
  <c r="AT183" i="4"/>
  <c r="AR183" i="4"/>
  <c r="AQ183" i="4"/>
  <c r="AP183" i="4"/>
  <c r="AL183" i="4"/>
  <c r="AK183" i="4"/>
  <c r="AJ183" i="4"/>
  <c r="AG183" i="4"/>
  <c r="AF183" i="4"/>
  <c r="AE183" i="4"/>
  <c r="AD183" i="4"/>
  <c r="AC183" i="4"/>
  <c r="AB183" i="4"/>
  <c r="Z183" i="4"/>
  <c r="Y183" i="4"/>
  <c r="W183" i="4"/>
  <c r="X183" i="4" s="1"/>
  <c r="V183" i="4"/>
  <c r="T183" i="4"/>
  <c r="U183" i="4" s="1"/>
  <c r="S183" i="4"/>
  <c r="R183" i="4"/>
  <c r="Q183" i="4"/>
  <c r="O183" i="4"/>
  <c r="N183" i="4"/>
  <c r="M183" i="4"/>
  <c r="L183" i="4"/>
  <c r="K183" i="4"/>
  <c r="J183" i="4"/>
  <c r="I183" i="4"/>
  <c r="G183" i="4"/>
  <c r="F183" i="4"/>
  <c r="E183" i="4"/>
  <c r="BA182" i="4"/>
  <c r="AU182" i="4"/>
  <c r="AT182" i="4"/>
  <c r="AR182" i="4"/>
  <c r="AQ182" i="4"/>
  <c r="AP182" i="4"/>
  <c r="AL182" i="4"/>
  <c r="AK182" i="4"/>
  <c r="AJ182" i="4"/>
  <c r="AG182" i="4"/>
  <c r="AF182" i="4"/>
  <c r="AE182" i="4"/>
  <c r="AD182" i="4"/>
  <c r="AC182" i="4"/>
  <c r="AB182" i="4"/>
  <c r="Z182" i="4"/>
  <c r="Y182" i="4"/>
  <c r="W182" i="4"/>
  <c r="X182" i="4" s="1"/>
  <c r="V182" i="4"/>
  <c r="T182" i="4"/>
  <c r="U182" i="4" s="1"/>
  <c r="S182" i="4"/>
  <c r="R182" i="4"/>
  <c r="Q182" i="4"/>
  <c r="O182" i="4"/>
  <c r="N182" i="4"/>
  <c r="M182" i="4"/>
  <c r="L182" i="4"/>
  <c r="K182" i="4"/>
  <c r="J182" i="4"/>
  <c r="I182" i="4"/>
  <c r="G182" i="4"/>
  <c r="F182" i="4"/>
  <c r="E182" i="4"/>
  <c r="BA181" i="4"/>
  <c r="AU181" i="4"/>
  <c r="AT181" i="4"/>
  <c r="AR181" i="4"/>
  <c r="AQ181" i="4"/>
  <c r="AP181" i="4"/>
  <c r="AL181" i="4"/>
  <c r="AK181" i="4"/>
  <c r="AJ181" i="4"/>
  <c r="AG181" i="4"/>
  <c r="AF181" i="4"/>
  <c r="AE181" i="4"/>
  <c r="AD181" i="4"/>
  <c r="AC181" i="4"/>
  <c r="AB181" i="4"/>
  <c r="Z181" i="4"/>
  <c r="Y181" i="4"/>
  <c r="W181" i="4"/>
  <c r="X181" i="4" s="1"/>
  <c r="V181" i="4"/>
  <c r="T181" i="4"/>
  <c r="U181" i="4" s="1"/>
  <c r="S181" i="4"/>
  <c r="R181" i="4"/>
  <c r="Q181" i="4"/>
  <c r="O181" i="4"/>
  <c r="N181" i="4"/>
  <c r="M181" i="4"/>
  <c r="L181" i="4"/>
  <c r="K181" i="4"/>
  <c r="J181" i="4"/>
  <c r="I181" i="4"/>
  <c r="G181" i="4"/>
  <c r="F181" i="4"/>
  <c r="E181" i="4"/>
  <c r="BA180" i="4"/>
  <c r="AU180" i="4"/>
  <c r="AT180" i="4"/>
  <c r="AR180" i="4"/>
  <c r="AQ180" i="4"/>
  <c r="AP180" i="4"/>
  <c r="AL180" i="4"/>
  <c r="AK180" i="4"/>
  <c r="AJ180" i="4"/>
  <c r="AG180" i="4"/>
  <c r="AF180" i="4"/>
  <c r="AE180" i="4"/>
  <c r="AD180" i="4"/>
  <c r="AC180" i="4"/>
  <c r="AB180" i="4"/>
  <c r="Z180" i="4"/>
  <c r="Y180" i="4"/>
  <c r="W180" i="4"/>
  <c r="X180" i="4" s="1"/>
  <c r="V180" i="4"/>
  <c r="T180" i="4"/>
  <c r="U180" i="4" s="1"/>
  <c r="S180" i="4"/>
  <c r="R180" i="4"/>
  <c r="Q180" i="4"/>
  <c r="O180" i="4"/>
  <c r="N180" i="4"/>
  <c r="M180" i="4"/>
  <c r="L180" i="4"/>
  <c r="K180" i="4"/>
  <c r="J180" i="4"/>
  <c r="I180" i="4"/>
  <c r="G180" i="4"/>
  <c r="F180" i="4"/>
  <c r="E180" i="4"/>
  <c r="BA179" i="4"/>
  <c r="AU179" i="4"/>
  <c r="AT179" i="4"/>
  <c r="AR179" i="4"/>
  <c r="AQ179" i="4"/>
  <c r="AP179" i="4"/>
  <c r="AL179" i="4"/>
  <c r="AK179" i="4"/>
  <c r="AJ179" i="4"/>
  <c r="AG179" i="4"/>
  <c r="AF179" i="4"/>
  <c r="AE179" i="4"/>
  <c r="AD179" i="4"/>
  <c r="AC179" i="4"/>
  <c r="AB179" i="4"/>
  <c r="Z179" i="4"/>
  <c r="Y179" i="4"/>
  <c r="W179" i="4"/>
  <c r="X179" i="4" s="1"/>
  <c r="V179" i="4"/>
  <c r="T179" i="4"/>
  <c r="U179" i="4" s="1"/>
  <c r="S179" i="4"/>
  <c r="R179" i="4"/>
  <c r="Q179" i="4"/>
  <c r="O179" i="4"/>
  <c r="N179" i="4"/>
  <c r="M179" i="4"/>
  <c r="L179" i="4"/>
  <c r="K179" i="4"/>
  <c r="J179" i="4"/>
  <c r="I179" i="4"/>
  <c r="G179" i="4"/>
  <c r="F179" i="4"/>
  <c r="E179" i="4"/>
  <c r="BA178" i="4"/>
  <c r="AU178" i="4"/>
  <c r="AT178" i="4"/>
  <c r="AR178" i="4"/>
  <c r="AQ178" i="4"/>
  <c r="AP178" i="4"/>
  <c r="AL178" i="4"/>
  <c r="AK178" i="4"/>
  <c r="AJ178" i="4"/>
  <c r="AG178" i="4"/>
  <c r="AF178" i="4"/>
  <c r="AE178" i="4"/>
  <c r="AD178" i="4"/>
  <c r="AC178" i="4"/>
  <c r="AB178" i="4"/>
  <c r="Z178" i="4"/>
  <c r="Y178" i="4"/>
  <c r="W178" i="4"/>
  <c r="X178" i="4" s="1"/>
  <c r="V178" i="4"/>
  <c r="T178" i="4"/>
  <c r="U178" i="4" s="1"/>
  <c r="S178" i="4"/>
  <c r="R178" i="4"/>
  <c r="Q178" i="4"/>
  <c r="O178" i="4"/>
  <c r="N178" i="4"/>
  <c r="M178" i="4"/>
  <c r="L178" i="4"/>
  <c r="K178" i="4"/>
  <c r="J178" i="4"/>
  <c r="I178" i="4"/>
  <c r="G178" i="4"/>
  <c r="F178" i="4"/>
  <c r="E178" i="4"/>
  <c r="BA177" i="4"/>
  <c r="AU177" i="4"/>
  <c r="AT177" i="4"/>
  <c r="AR177" i="4"/>
  <c r="AQ177" i="4"/>
  <c r="AP177" i="4"/>
  <c r="AL177" i="4"/>
  <c r="AK177" i="4"/>
  <c r="AJ177" i="4"/>
  <c r="AG177" i="4"/>
  <c r="AF177" i="4"/>
  <c r="AE177" i="4"/>
  <c r="AD177" i="4"/>
  <c r="AC177" i="4"/>
  <c r="AB177" i="4"/>
  <c r="Z177" i="4"/>
  <c r="Y177" i="4"/>
  <c r="W177" i="4"/>
  <c r="X177" i="4" s="1"/>
  <c r="V177" i="4"/>
  <c r="T177" i="4"/>
  <c r="U177" i="4" s="1"/>
  <c r="S177" i="4"/>
  <c r="R177" i="4"/>
  <c r="Q177" i="4"/>
  <c r="O177" i="4"/>
  <c r="N177" i="4"/>
  <c r="M177" i="4"/>
  <c r="L177" i="4"/>
  <c r="K177" i="4"/>
  <c r="J177" i="4"/>
  <c r="I177" i="4"/>
  <c r="G177" i="4"/>
  <c r="F177" i="4"/>
  <c r="E177" i="4"/>
  <c r="BA176" i="4"/>
  <c r="AU176" i="4"/>
  <c r="AT176" i="4"/>
  <c r="AR176" i="4"/>
  <c r="AQ176" i="4"/>
  <c r="AP176" i="4"/>
  <c r="AL176" i="4"/>
  <c r="AK176" i="4"/>
  <c r="AJ176" i="4"/>
  <c r="AG176" i="4"/>
  <c r="AF176" i="4"/>
  <c r="AE176" i="4"/>
  <c r="AD176" i="4"/>
  <c r="AC176" i="4"/>
  <c r="AB176" i="4"/>
  <c r="Z176" i="4"/>
  <c r="Y176" i="4"/>
  <c r="W176" i="4"/>
  <c r="X176" i="4" s="1"/>
  <c r="V176" i="4"/>
  <c r="T176" i="4"/>
  <c r="U176" i="4" s="1"/>
  <c r="S176" i="4"/>
  <c r="R176" i="4"/>
  <c r="Q176" i="4"/>
  <c r="O176" i="4"/>
  <c r="N176" i="4"/>
  <c r="M176" i="4"/>
  <c r="L176" i="4"/>
  <c r="K176" i="4"/>
  <c r="J176" i="4"/>
  <c r="I176" i="4"/>
  <c r="G176" i="4"/>
  <c r="F176" i="4"/>
  <c r="E176" i="4"/>
  <c r="BA175" i="4"/>
  <c r="AU175" i="4"/>
  <c r="AT175" i="4"/>
  <c r="AR175" i="4"/>
  <c r="AQ175" i="4"/>
  <c r="AP175" i="4"/>
  <c r="AL175" i="4"/>
  <c r="AK175" i="4"/>
  <c r="AJ175" i="4"/>
  <c r="AG175" i="4"/>
  <c r="AF175" i="4"/>
  <c r="AE175" i="4"/>
  <c r="AD175" i="4"/>
  <c r="AC175" i="4"/>
  <c r="AB175" i="4"/>
  <c r="Z175" i="4"/>
  <c r="Y175" i="4"/>
  <c r="W175" i="4"/>
  <c r="X175" i="4" s="1"/>
  <c r="V175" i="4"/>
  <c r="T175" i="4"/>
  <c r="U175" i="4" s="1"/>
  <c r="S175" i="4"/>
  <c r="R175" i="4"/>
  <c r="Q175" i="4"/>
  <c r="O175" i="4"/>
  <c r="N175" i="4"/>
  <c r="M175" i="4"/>
  <c r="L175" i="4"/>
  <c r="K175" i="4"/>
  <c r="J175" i="4"/>
  <c r="I175" i="4"/>
  <c r="G175" i="4"/>
  <c r="F175" i="4"/>
  <c r="E175" i="4"/>
  <c r="BA174" i="4"/>
  <c r="AU174" i="4"/>
  <c r="AT174" i="4"/>
  <c r="AR174" i="4"/>
  <c r="AQ174" i="4"/>
  <c r="AP174" i="4"/>
  <c r="AL174" i="4"/>
  <c r="AK174" i="4"/>
  <c r="AJ174" i="4"/>
  <c r="AG174" i="4"/>
  <c r="AF174" i="4"/>
  <c r="AE174" i="4"/>
  <c r="AD174" i="4"/>
  <c r="AC174" i="4"/>
  <c r="AB174" i="4"/>
  <c r="Z174" i="4"/>
  <c r="Y174" i="4"/>
  <c r="W174" i="4"/>
  <c r="X174" i="4" s="1"/>
  <c r="V174" i="4"/>
  <c r="T174" i="4"/>
  <c r="U174" i="4" s="1"/>
  <c r="S174" i="4"/>
  <c r="R174" i="4"/>
  <c r="Q174" i="4"/>
  <c r="O174" i="4"/>
  <c r="N174" i="4"/>
  <c r="M174" i="4"/>
  <c r="L174" i="4"/>
  <c r="K174" i="4"/>
  <c r="J174" i="4"/>
  <c r="I174" i="4"/>
  <c r="G174" i="4"/>
  <c r="F174" i="4"/>
  <c r="E174" i="4"/>
  <c r="BA173" i="4"/>
  <c r="AU173" i="4"/>
  <c r="AT173" i="4"/>
  <c r="AR173" i="4"/>
  <c r="AQ173" i="4"/>
  <c r="AP173" i="4"/>
  <c r="AL173" i="4"/>
  <c r="AK173" i="4"/>
  <c r="AJ173" i="4"/>
  <c r="AG173" i="4"/>
  <c r="AF173" i="4"/>
  <c r="AE173" i="4"/>
  <c r="AD173" i="4"/>
  <c r="AC173" i="4"/>
  <c r="AB173" i="4"/>
  <c r="Z173" i="4"/>
  <c r="Y173" i="4"/>
  <c r="W173" i="4"/>
  <c r="X173" i="4" s="1"/>
  <c r="V173" i="4"/>
  <c r="T173" i="4"/>
  <c r="U173" i="4" s="1"/>
  <c r="S173" i="4"/>
  <c r="R173" i="4"/>
  <c r="Q173" i="4"/>
  <c r="O173" i="4"/>
  <c r="N173" i="4"/>
  <c r="M173" i="4"/>
  <c r="L173" i="4"/>
  <c r="K173" i="4"/>
  <c r="J173" i="4"/>
  <c r="I173" i="4"/>
  <c r="G173" i="4"/>
  <c r="F173" i="4"/>
  <c r="E173" i="4"/>
  <c r="BA172" i="4"/>
  <c r="AU172" i="4"/>
  <c r="AT172" i="4"/>
  <c r="AR172" i="4"/>
  <c r="AQ172" i="4"/>
  <c r="AP172" i="4"/>
  <c r="AL172" i="4"/>
  <c r="AK172" i="4"/>
  <c r="AJ172" i="4"/>
  <c r="AG172" i="4"/>
  <c r="AF172" i="4"/>
  <c r="AE172" i="4"/>
  <c r="AD172" i="4"/>
  <c r="AC172" i="4"/>
  <c r="AB172" i="4"/>
  <c r="Z172" i="4"/>
  <c r="Y172" i="4"/>
  <c r="W172" i="4"/>
  <c r="X172" i="4" s="1"/>
  <c r="V172" i="4"/>
  <c r="T172" i="4"/>
  <c r="U172" i="4" s="1"/>
  <c r="S172" i="4"/>
  <c r="R172" i="4"/>
  <c r="Q172" i="4"/>
  <c r="O172" i="4"/>
  <c r="N172" i="4"/>
  <c r="M172" i="4"/>
  <c r="L172" i="4"/>
  <c r="K172" i="4"/>
  <c r="J172" i="4"/>
  <c r="I172" i="4"/>
  <c r="G172" i="4"/>
  <c r="F172" i="4"/>
  <c r="E172" i="4"/>
  <c r="BA171" i="4"/>
  <c r="AU171" i="4"/>
  <c r="AT171" i="4"/>
  <c r="AR171" i="4"/>
  <c r="AQ171" i="4"/>
  <c r="AP171" i="4"/>
  <c r="AL171" i="4"/>
  <c r="AK171" i="4"/>
  <c r="AJ171" i="4"/>
  <c r="AG171" i="4"/>
  <c r="AF171" i="4"/>
  <c r="AE171" i="4"/>
  <c r="AD171" i="4"/>
  <c r="AC171" i="4"/>
  <c r="AB171" i="4"/>
  <c r="Z171" i="4"/>
  <c r="Y171" i="4"/>
  <c r="W171" i="4"/>
  <c r="X171" i="4" s="1"/>
  <c r="V171" i="4"/>
  <c r="T171" i="4"/>
  <c r="U171" i="4" s="1"/>
  <c r="S171" i="4"/>
  <c r="R171" i="4"/>
  <c r="Q171" i="4"/>
  <c r="O171" i="4"/>
  <c r="N171" i="4"/>
  <c r="M171" i="4"/>
  <c r="L171" i="4"/>
  <c r="K171" i="4"/>
  <c r="J171" i="4"/>
  <c r="I171" i="4"/>
  <c r="G171" i="4"/>
  <c r="F171" i="4"/>
  <c r="E171" i="4"/>
  <c r="BA170" i="4"/>
  <c r="AU170" i="4"/>
  <c r="AT170" i="4"/>
  <c r="AR170" i="4"/>
  <c r="AQ170" i="4"/>
  <c r="AP170" i="4"/>
  <c r="AL170" i="4"/>
  <c r="AK170" i="4"/>
  <c r="AJ170" i="4"/>
  <c r="AG170" i="4"/>
  <c r="AF170" i="4"/>
  <c r="AE170" i="4"/>
  <c r="AD170" i="4"/>
  <c r="AC170" i="4"/>
  <c r="AB170" i="4"/>
  <c r="Z170" i="4"/>
  <c r="Y170" i="4"/>
  <c r="W170" i="4"/>
  <c r="X170" i="4" s="1"/>
  <c r="V170" i="4"/>
  <c r="T170" i="4"/>
  <c r="U170" i="4" s="1"/>
  <c r="S170" i="4"/>
  <c r="R170" i="4"/>
  <c r="Q170" i="4"/>
  <c r="O170" i="4"/>
  <c r="N170" i="4"/>
  <c r="M170" i="4"/>
  <c r="L170" i="4"/>
  <c r="K170" i="4"/>
  <c r="J170" i="4"/>
  <c r="I170" i="4"/>
  <c r="G170" i="4"/>
  <c r="F170" i="4"/>
  <c r="E170" i="4"/>
  <c r="BA169" i="4"/>
  <c r="AU169" i="4"/>
  <c r="AT169" i="4"/>
  <c r="AR169" i="4"/>
  <c r="AQ169" i="4"/>
  <c r="AP169" i="4"/>
  <c r="AL169" i="4"/>
  <c r="AK169" i="4"/>
  <c r="AJ169" i="4"/>
  <c r="AG169" i="4"/>
  <c r="AF169" i="4"/>
  <c r="AE169" i="4"/>
  <c r="AD169" i="4"/>
  <c r="AC169" i="4"/>
  <c r="AB169" i="4"/>
  <c r="Z169" i="4"/>
  <c r="Y169" i="4"/>
  <c r="W169" i="4"/>
  <c r="X169" i="4" s="1"/>
  <c r="V169" i="4"/>
  <c r="T169" i="4"/>
  <c r="U169" i="4" s="1"/>
  <c r="S169" i="4"/>
  <c r="R169" i="4"/>
  <c r="Q169" i="4"/>
  <c r="O169" i="4"/>
  <c r="N169" i="4"/>
  <c r="M169" i="4"/>
  <c r="L169" i="4"/>
  <c r="K169" i="4"/>
  <c r="J169" i="4"/>
  <c r="I169" i="4"/>
  <c r="G169" i="4"/>
  <c r="F169" i="4"/>
  <c r="E169" i="4"/>
  <c r="BA168" i="4"/>
  <c r="AU168" i="4"/>
  <c r="AT168" i="4"/>
  <c r="AR168" i="4"/>
  <c r="AQ168" i="4"/>
  <c r="AP168" i="4"/>
  <c r="AL168" i="4"/>
  <c r="AK168" i="4"/>
  <c r="AJ168" i="4"/>
  <c r="AG168" i="4"/>
  <c r="AF168" i="4"/>
  <c r="AE168" i="4"/>
  <c r="AD168" i="4"/>
  <c r="AC168" i="4"/>
  <c r="AB168" i="4"/>
  <c r="Z168" i="4"/>
  <c r="Y168" i="4"/>
  <c r="W168" i="4"/>
  <c r="X168" i="4" s="1"/>
  <c r="V168" i="4"/>
  <c r="T168" i="4"/>
  <c r="U168" i="4" s="1"/>
  <c r="S168" i="4"/>
  <c r="R168" i="4"/>
  <c r="Q168" i="4"/>
  <c r="O168" i="4"/>
  <c r="N168" i="4"/>
  <c r="M168" i="4"/>
  <c r="L168" i="4"/>
  <c r="K168" i="4"/>
  <c r="J168" i="4"/>
  <c r="I168" i="4"/>
  <c r="G168" i="4"/>
  <c r="F168" i="4"/>
  <c r="E168" i="4"/>
  <c r="BA167" i="4"/>
  <c r="AU167" i="4"/>
  <c r="AT167" i="4"/>
  <c r="AR167" i="4"/>
  <c r="AQ167" i="4"/>
  <c r="AP167" i="4"/>
  <c r="AL167" i="4"/>
  <c r="AK167" i="4"/>
  <c r="AJ167" i="4"/>
  <c r="AG167" i="4"/>
  <c r="AF167" i="4"/>
  <c r="AE167" i="4"/>
  <c r="AD167" i="4"/>
  <c r="AC167" i="4"/>
  <c r="AB167" i="4"/>
  <c r="Z167" i="4"/>
  <c r="Y167" i="4"/>
  <c r="W167" i="4"/>
  <c r="X167" i="4" s="1"/>
  <c r="V167" i="4"/>
  <c r="T167" i="4"/>
  <c r="U167" i="4" s="1"/>
  <c r="S167" i="4"/>
  <c r="R167" i="4"/>
  <c r="Q167" i="4"/>
  <c r="O167" i="4"/>
  <c r="N167" i="4"/>
  <c r="M167" i="4"/>
  <c r="L167" i="4"/>
  <c r="K167" i="4"/>
  <c r="J167" i="4"/>
  <c r="I167" i="4"/>
  <c r="G167" i="4"/>
  <c r="F167" i="4"/>
  <c r="E167" i="4"/>
  <c r="BA166" i="4"/>
  <c r="AU166" i="4"/>
  <c r="AT166" i="4"/>
  <c r="AR166" i="4"/>
  <c r="AQ166" i="4"/>
  <c r="AP166" i="4"/>
  <c r="AL166" i="4"/>
  <c r="AK166" i="4"/>
  <c r="AJ166" i="4"/>
  <c r="AG166" i="4"/>
  <c r="AF166" i="4"/>
  <c r="AE166" i="4"/>
  <c r="AD166" i="4"/>
  <c r="AC166" i="4"/>
  <c r="AB166" i="4"/>
  <c r="Z166" i="4"/>
  <c r="Y166" i="4"/>
  <c r="W166" i="4"/>
  <c r="X166" i="4" s="1"/>
  <c r="V166" i="4"/>
  <c r="T166" i="4"/>
  <c r="U166" i="4" s="1"/>
  <c r="S166" i="4"/>
  <c r="R166" i="4"/>
  <c r="Q166" i="4"/>
  <c r="O166" i="4"/>
  <c r="N166" i="4"/>
  <c r="M166" i="4"/>
  <c r="L166" i="4"/>
  <c r="K166" i="4"/>
  <c r="J166" i="4"/>
  <c r="I166" i="4"/>
  <c r="G166" i="4"/>
  <c r="F166" i="4"/>
  <c r="E166" i="4"/>
  <c r="BA165" i="4"/>
  <c r="AU165" i="4"/>
  <c r="AT165" i="4"/>
  <c r="AR165" i="4"/>
  <c r="AQ165" i="4"/>
  <c r="AP165" i="4"/>
  <c r="AL165" i="4"/>
  <c r="AK165" i="4"/>
  <c r="AJ165" i="4"/>
  <c r="AG165" i="4"/>
  <c r="AF165" i="4"/>
  <c r="AE165" i="4"/>
  <c r="AD165" i="4"/>
  <c r="AC165" i="4"/>
  <c r="AB165" i="4"/>
  <c r="Z165" i="4"/>
  <c r="Y165" i="4"/>
  <c r="W165" i="4"/>
  <c r="X165" i="4" s="1"/>
  <c r="V165" i="4"/>
  <c r="T165" i="4"/>
  <c r="U165" i="4" s="1"/>
  <c r="S165" i="4"/>
  <c r="R165" i="4"/>
  <c r="Q165" i="4"/>
  <c r="O165" i="4"/>
  <c r="N165" i="4"/>
  <c r="M165" i="4"/>
  <c r="L165" i="4"/>
  <c r="K165" i="4"/>
  <c r="J165" i="4"/>
  <c r="I165" i="4"/>
  <c r="G165" i="4"/>
  <c r="F165" i="4"/>
  <c r="E165" i="4"/>
  <c r="BA164" i="4"/>
  <c r="AU164" i="4"/>
  <c r="AT164" i="4"/>
  <c r="AR164" i="4"/>
  <c r="AQ164" i="4"/>
  <c r="AP164" i="4"/>
  <c r="AL164" i="4"/>
  <c r="AK164" i="4"/>
  <c r="AJ164" i="4"/>
  <c r="AG164" i="4"/>
  <c r="AF164" i="4"/>
  <c r="AE164" i="4"/>
  <c r="AD164" i="4"/>
  <c r="AC164" i="4"/>
  <c r="AB164" i="4"/>
  <c r="Z164" i="4"/>
  <c r="Y164" i="4"/>
  <c r="W164" i="4"/>
  <c r="X164" i="4" s="1"/>
  <c r="V164" i="4"/>
  <c r="T164" i="4"/>
  <c r="U164" i="4" s="1"/>
  <c r="S164" i="4"/>
  <c r="R164" i="4"/>
  <c r="Q164" i="4"/>
  <c r="O164" i="4"/>
  <c r="N164" i="4"/>
  <c r="M164" i="4"/>
  <c r="L164" i="4"/>
  <c r="K164" i="4"/>
  <c r="J164" i="4"/>
  <c r="I164" i="4"/>
  <c r="G164" i="4"/>
  <c r="F164" i="4"/>
  <c r="E164" i="4"/>
  <c r="BA163" i="4"/>
  <c r="AU163" i="4"/>
  <c r="AT163" i="4"/>
  <c r="AR163" i="4"/>
  <c r="AQ163" i="4"/>
  <c r="AP163" i="4"/>
  <c r="AL163" i="4"/>
  <c r="AK163" i="4"/>
  <c r="AJ163" i="4"/>
  <c r="AG163" i="4"/>
  <c r="AF163" i="4"/>
  <c r="AE163" i="4"/>
  <c r="AD163" i="4"/>
  <c r="AC163" i="4"/>
  <c r="AB163" i="4"/>
  <c r="Z163" i="4"/>
  <c r="Y163" i="4"/>
  <c r="W163" i="4"/>
  <c r="X163" i="4" s="1"/>
  <c r="V163" i="4"/>
  <c r="T163" i="4"/>
  <c r="U163" i="4" s="1"/>
  <c r="S163" i="4"/>
  <c r="R163" i="4"/>
  <c r="Q163" i="4"/>
  <c r="O163" i="4"/>
  <c r="N163" i="4"/>
  <c r="M163" i="4"/>
  <c r="L163" i="4"/>
  <c r="K163" i="4"/>
  <c r="J163" i="4"/>
  <c r="I163" i="4"/>
  <c r="G163" i="4"/>
  <c r="F163" i="4"/>
  <c r="E163" i="4"/>
  <c r="BA162" i="4"/>
  <c r="AU162" i="4"/>
  <c r="AT162" i="4"/>
  <c r="AR162" i="4"/>
  <c r="AQ162" i="4"/>
  <c r="AP162" i="4"/>
  <c r="AL162" i="4"/>
  <c r="AK162" i="4"/>
  <c r="AJ162" i="4"/>
  <c r="AG162" i="4"/>
  <c r="AF162" i="4"/>
  <c r="AE162" i="4"/>
  <c r="AD162" i="4"/>
  <c r="AC162" i="4"/>
  <c r="AB162" i="4"/>
  <c r="Z162" i="4"/>
  <c r="Y162" i="4"/>
  <c r="W162" i="4"/>
  <c r="X162" i="4" s="1"/>
  <c r="V162" i="4"/>
  <c r="T162" i="4"/>
  <c r="U162" i="4" s="1"/>
  <c r="S162" i="4"/>
  <c r="R162" i="4"/>
  <c r="Q162" i="4"/>
  <c r="O162" i="4"/>
  <c r="N162" i="4"/>
  <c r="M162" i="4"/>
  <c r="L162" i="4"/>
  <c r="K162" i="4"/>
  <c r="J162" i="4"/>
  <c r="I162" i="4"/>
  <c r="G162" i="4"/>
  <c r="F162" i="4"/>
  <c r="E162" i="4"/>
  <c r="BA161" i="4"/>
  <c r="AU161" i="4"/>
  <c r="AT161" i="4"/>
  <c r="AR161" i="4"/>
  <c r="AQ161" i="4"/>
  <c r="AP161" i="4"/>
  <c r="AL161" i="4"/>
  <c r="AK161" i="4"/>
  <c r="AJ161" i="4"/>
  <c r="AG161" i="4"/>
  <c r="AF161" i="4"/>
  <c r="AE161" i="4"/>
  <c r="AD161" i="4"/>
  <c r="AC161" i="4"/>
  <c r="AB161" i="4"/>
  <c r="Z161" i="4"/>
  <c r="Y161" i="4"/>
  <c r="W161" i="4"/>
  <c r="X161" i="4" s="1"/>
  <c r="V161" i="4"/>
  <c r="T161" i="4"/>
  <c r="U161" i="4" s="1"/>
  <c r="S161" i="4"/>
  <c r="R161" i="4"/>
  <c r="Q161" i="4"/>
  <c r="O161" i="4"/>
  <c r="N161" i="4"/>
  <c r="M161" i="4"/>
  <c r="L161" i="4"/>
  <c r="K161" i="4"/>
  <c r="J161" i="4"/>
  <c r="I161" i="4"/>
  <c r="G161" i="4"/>
  <c r="F161" i="4"/>
  <c r="E161" i="4"/>
  <c r="BA160" i="4"/>
  <c r="AU160" i="4"/>
  <c r="AT160" i="4"/>
  <c r="AR160" i="4"/>
  <c r="AQ160" i="4"/>
  <c r="AP160" i="4"/>
  <c r="AL160" i="4"/>
  <c r="AK160" i="4"/>
  <c r="AJ160" i="4"/>
  <c r="AG160" i="4"/>
  <c r="AF160" i="4"/>
  <c r="AE160" i="4"/>
  <c r="AD160" i="4"/>
  <c r="AC160" i="4"/>
  <c r="AB160" i="4"/>
  <c r="Z160" i="4"/>
  <c r="Y160" i="4"/>
  <c r="W160" i="4"/>
  <c r="X160" i="4" s="1"/>
  <c r="V160" i="4"/>
  <c r="T160" i="4"/>
  <c r="U160" i="4" s="1"/>
  <c r="S160" i="4"/>
  <c r="R160" i="4"/>
  <c r="Q160" i="4"/>
  <c r="O160" i="4"/>
  <c r="N160" i="4"/>
  <c r="M160" i="4"/>
  <c r="L160" i="4"/>
  <c r="K160" i="4"/>
  <c r="J160" i="4"/>
  <c r="I160" i="4"/>
  <c r="G160" i="4"/>
  <c r="F160" i="4"/>
  <c r="E160" i="4"/>
  <c r="BA159" i="4"/>
  <c r="AU159" i="4"/>
  <c r="AT159" i="4"/>
  <c r="AR159" i="4"/>
  <c r="AQ159" i="4"/>
  <c r="AP159" i="4"/>
  <c r="AL159" i="4"/>
  <c r="AK159" i="4"/>
  <c r="AJ159" i="4"/>
  <c r="AG159" i="4"/>
  <c r="AF159" i="4"/>
  <c r="AE159" i="4"/>
  <c r="AD159" i="4"/>
  <c r="AC159" i="4"/>
  <c r="AB159" i="4"/>
  <c r="Z159" i="4"/>
  <c r="Y159" i="4"/>
  <c r="W159" i="4"/>
  <c r="X159" i="4" s="1"/>
  <c r="V159" i="4"/>
  <c r="T159" i="4"/>
  <c r="U159" i="4" s="1"/>
  <c r="S159" i="4"/>
  <c r="R159" i="4"/>
  <c r="Q159" i="4"/>
  <c r="O159" i="4"/>
  <c r="N159" i="4"/>
  <c r="M159" i="4"/>
  <c r="L159" i="4"/>
  <c r="K159" i="4"/>
  <c r="J159" i="4"/>
  <c r="I159" i="4"/>
  <c r="G159" i="4"/>
  <c r="F159" i="4"/>
  <c r="E159" i="4"/>
  <c r="BA158" i="4"/>
  <c r="AU158" i="4"/>
  <c r="AT158" i="4"/>
  <c r="AR158" i="4"/>
  <c r="AQ158" i="4"/>
  <c r="AP158" i="4"/>
  <c r="AL158" i="4"/>
  <c r="AK158" i="4"/>
  <c r="AJ158" i="4"/>
  <c r="AG158" i="4"/>
  <c r="AF158" i="4"/>
  <c r="AE158" i="4"/>
  <c r="AD158" i="4"/>
  <c r="AC158" i="4"/>
  <c r="AB158" i="4"/>
  <c r="Z158" i="4"/>
  <c r="Y158" i="4"/>
  <c r="W158" i="4"/>
  <c r="X158" i="4" s="1"/>
  <c r="V158" i="4"/>
  <c r="T158" i="4"/>
  <c r="U158" i="4" s="1"/>
  <c r="S158" i="4"/>
  <c r="R158" i="4"/>
  <c r="Q158" i="4"/>
  <c r="O158" i="4"/>
  <c r="N158" i="4"/>
  <c r="M158" i="4"/>
  <c r="L158" i="4"/>
  <c r="K158" i="4"/>
  <c r="J158" i="4"/>
  <c r="I158" i="4"/>
  <c r="G158" i="4"/>
  <c r="F158" i="4"/>
  <c r="E158" i="4"/>
  <c r="BA157" i="4"/>
  <c r="AU157" i="4"/>
  <c r="AT157" i="4"/>
  <c r="AR157" i="4"/>
  <c r="AQ157" i="4"/>
  <c r="AP157" i="4"/>
  <c r="AL157" i="4"/>
  <c r="AK157" i="4"/>
  <c r="AJ157" i="4"/>
  <c r="AG157" i="4"/>
  <c r="AF157" i="4"/>
  <c r="AE157" i="4"/>
  <c r="AD157" i="4"/>
  <c r="AC157" i="4"/>
  <c r="AB157" i="4"/>
  <c r="Z157" i="4"/>
  <c r="Y157" i="4"/>
  <c r="W157" i="4"/>
  <c r="X157" i="4" s="1"/>
  <c r="V157" i="4"/>
  <c r="T157" i="4"/>
  <c r="U157" i="4" s="1"/>
  <c r="S157" i="4"/>
  <c r="R157" i="4"/>
  <c r="Q157" i="4"/>
  <c r="O157" i="4"/>
  <c r="N157" i="4"/>
  <c r="M157" i="4"/>
  <c r="L157" i="4"/>
  <c r="K157" i="4"/>
  <c r="J157" i="4"/>
  <c r="I157" i="4"/>
  <c r="G157" i="4"/>
  <c r="F157" i="4"/>
  <c r="E157" i="4"/>
  <c r="BA156" i="4"/>
  <c r="AU156" i="4"/>
  <c r="AT156" i="4"/>
  <c r="AR156" i="4"/>
  <c r="AQ156" i="4"/>
  <c r="AP156" i="4"/>
  <c r="AL156" i="4"/>
  <c r="AK156" i="4"/>
  <c r="AJ156" i="4"/>
  <c r="AG156" i="4"/>
  <c r="AF156" i="4"/>
  <c r="AE156" i="4"/>
  <c r="AD156" i="4"/>
  <c r="AC156" i="4"/>
  <c r="AB156" i="4"/>
  <c r="Z156" i="4"/>
  <c r="Y156" i="4"/>
  <c r="W156" i="4"/>
  <c r="X156" i="4" s="1"/>
  <c r="V156" i="4"/>
  <c r="T156" i="4"/>
  <c r="U156" i="4" s="1"/>
  <c r="S156" i="4"/>
  <c r="R156" i="4"/>
  <c r="Q156" i="4"/>
  <c r="O156" i="4"/>
  <c r="N156" i="4"/>
  <c r="M156" i="4"/>
  <c r="L156" i="4"/>
  <c r="K156" i="4"/>
  <c r="J156" i="4"/>
  <c r="I156" i="4"/>
  <c r="G156" i="4"/>
  <c r="F156" i="4"/>
  <c r="E156" i="4"/>
  <c r="BA155" i="4"/>
  <c r="AU155" i="4"/>
  <c r="AT155" i="4"/>
  <c r="AR155" i="4"/>
  <c r="AQ155" i="4"/>
  <c r="AP155" i="4"/>
  <c r="AL155" i="4"/>
  <c r="AK155" i="4"/>
  <c r="AJ155" i="4"/>
  <c r="AG155" i="4"/>
  <c r="AF155" i="4"/>
  <c r="AE155" i="4"/>
  <c r="AD155" i="4"/>
  <c r="AC155" i="4"/>
  <c r="AB155" i="4"/>
  <c r="Z155" i="4"/>
  <c r="Y155" i="4"/>
  <c r="W155" i="4"/>
  <c r="X155" i="4" s="1"/>
  <c r="V155" i="4"/>
  <c r="T155" i="4"/>
  <c r="U155" i="4" s="1"/>
  <c r="S155" i="4"/>
  <c r="R155" i="4"/>
  <c r="Q155" i="4"/>
  <c r="O155" i="4"/>
  <c r="N155" i="4"/>
  <c r="M155" i="4"/>
  <c r="L155" i="4"/>
  <c r="K155" i="4"/>
  <c r="J155" i="4"/>
  <c r="I155" i="4"/>
  <c r="G155" i="4"/>
  <c r="F155" i="4"/>
  <c r="E155" i="4"/>
  <c r="BA154" i="4"/>
  <c r="AU154" i="4"/>
  <c r="AT154" i="4"/>
  <c r="AR154" i="4"/>
  <c r="AQ154" i="4"/>
  <c r="AP154" i="4"/>
  <c r="AL154" i="4"/>
  <c r="AK154" i="4"/>
  <c r="AJ154" i="4"/>
  <c r="AG154" i="4"/>
  <c r="AF154" i="4"/>
  <c r="AE154" i="4"/>
  <c r="AD154" i="4"/>
  <c r="AC154" i="4"/>
  <c r="AB154" i="4"/>
  <c r="Z154" i="4"/>
  <c r="Y154" i="4"/>
  <c r="W154" i="4"/>
  <c r="X154" i="4" s="1"/>
  <c r="V154" i="4"/>
  <c r="T154" i="4"/>
  <c r="U154" i="4" s="1"/>
  <c r="S154" i="4"/>
  <c r="R154" i="4"/>
  <c r="Q154" i="4"/>
  <c r="O154" i="4"/>
  <c r="N154" i="4"/>
  <c r="M154" i="4"/>
  <c r="L154" i="4"/>
  <c r="K154" i="4"/>
  <c r="J154" i="4"/>
  <c r="I154" i="4"/>
  <c r="G154" i="4"/>
  <c r="F154" i="4"/>
  <c r="E154" i="4"/>
  <c r="BA153" i="4"/>
  <c r="AU153" i="4"/>
  <c r="AT153" i="4"/>
  <c r="AR153" i="4"/>
  <c r="AQ153" i="4"/>
  <c r="AP153" i="4"/>
  <c r="AL153" i="4"/>
  <c r="AK153" i="4"/>
  <c r="AJ153" i="4"/>
  <c r="AG153" i="4"/>
  <c r="AF153" i="4"/>
  <c r="AE153" i="4"/>
  <c r="AD153" i="4"/>
  <c r="AC153" i="4"/>
  <c r="AB153" i="4"/>
  <c r="Z153" i="4"/>
  <c r="Y153" i="4"/>
  <c r="W153" i="4"/>
  <c r="X153" i="4" s="1"/>
  <c r="V153" i="4"/>
  <c r="T153" i="4"/>
  <c r="U153" i="4" s="1"/>
  <c r="S153" i="4"/>
  <c r="R153" i="4"/>
  <c r="Q153" i="4"/>
  <c r="O153" i="4"/>
  <c r="N153" i="4"/>
  <c r="M153" i="4"/>
  <c r="L153" i="4"/>
  <c r="K153" i="4"/>
  <c r="J153" i="4"/>
  <c r="I153" i="4"/>
  <c r="G153" i="4"/>
  <c r="F153" i="4"/>
  <c r="E153" i="4"/>
  <c r="BA152" i="4"/>
  <c r="AU152" i="4"/>
  <c r="AT152" i="4"/>
  <c r="AR152" i="4"/>
  <c r="AQ152" i="4"/>
  <c r="AP152" i="4"/>
  <c r="AL152" i="4"/>
  <c r="AK152" i="4"/>
  <c r="AJ152" i="4"/>
  <c r="AG152" i="4"/>
  <c r="AF152" i="4"/>
  <c r="AE152" i="4"/>
  <c r="AD152" i="4"/>
  <c r="AC152" i="4"/>
  <c r="AB152" i="4"/>
  <c r="Z152" i="4"/>
  <c r="Y152" i="4"/>
  <c r="W152" i="4"/>
  <c r="X152" i="4" s="1"/>
  <c r="V152" i="4"/>
  <c r="T152" i="4"/>
  <c r="U152" i="4" s="1"/>
  <c r="S152" i="4"/>
  <c r="R152" i="4"/>
  <c r="Q152" i="4"/>
  <c r="O152" i="4"/>
  <c r="N152" i="4"/>
  <c r="M152" i="4"/>
  <c r="L152" i="4"/>
  <c r="K152" i="4"/>
  <c r="J152" i="4"/>
  <c r="I152" i="4"/>
  <c r="G152" i="4"/>
  <c r="F152" i="4"/>
  <c r="E152" i="4"/>
  <c r="BA151" i="4"/>
  <c r="AU151" i="4"/>
  <c r="AT151" i="4"/>
  <c r="AR151" i="4"/>
  <c r="AQ151" i="4"/>
  <c r="AP151" i="4"/>
  <c r="AL151" i="4"/>
  <c r="AK151" i="4"/>
  <c r="AJ151" i="4"/>
  <c r="AG151" i="4"/>
  <c r="AF151" i="4"/>
  <c r="AE151" i="4"/>
  <c r="AD151" i="4"/>
  <c r="AC151" i="4"/>
  <c r="AB151" i="4"/>
  <c r="Z151" i="4"/>
  <c r="Y151" i="4"/>
  <c r="W151" i="4"/>
  <c r="X151" i="4" s="1"/>
  <c r="V151" i="4"/>
  <c r="T151" i="4"/>
  <c r="U151" i="4" s="1"/>
  <c r="S151" i="4"/>
  <c r="R151" i="4"/>
  <c r="Q151" i="4"/>
  <c r="O151" i="4"/>
  <c r="N151" i="4"/>
  <c r="M151" i="4"/>
  <c r="L151" i="4"/>
  <c r="K151" i="4"/>
  <c r="J151" i="4"/>
  <c r="I151" i="4"/>
  <c r="G151" i="4"/>
  <c r="F151" i="4"/>
  <c r="E151" i="4"/>
  <c r="BA150" i="4"/>
  <c r="AU150" i="4"/>
  <c r="AT150" i="4"/>
  <c r="AR150" i="4"/>
  <c r="AQ150" i="4"/>
  <c r="AP150" i="4"/>
  <c r="AL150" i="4"/>
  <c r="AK150" i="4"/>
  <c r="AJ150" i="4"/>
  <c r="AG150" i="4"/>
  <c r="AF150" i="4"/>
  <c r="AE150" i="4"/>
  <c r="AD150" i="4"/>
  <c r="AC150" i="4"/>
  <c r="AB150" i="4"/>
  <c r="Z150" i="4"/>
  <c r="Y150" i="4"/>
  <c r="W150" i="4"/>
  <c r="X150" i="4" s="1"/>
  <c r="V150" i="4"/>
  <c r="T150" i="4"/>
  <c r="U150" i="4" s="1"/>
  <c r="S150" i="4"/>
  <c r="R150" i="4"/>
  <c r="Q150" i="4"/>
  <c r="O150" i="4"/>
  <c r="N150" i="4"/>
  <c r="M150" i="4"/>
  <c r="L150" i="4"/>
  <c r="K150" i="4"/>
  <c r="J150" i="4"/>
  <c r="I150" i="4"/>
  <c r="G150" i="4"/>
  <c r="F150" i="4"/>
  <c r="E150" i="4"/>
  <c r="BA149" i="4"/>
  <c r="AU149" i="4"/>
  <c r="AT149" i="4"/>
  <c r="AR149" i="4"/>
  <c r="AQ149" i="4"/>
  <c r="AP149" i="4"/>
  <c r="AL149" i="4"/>
  <c r="AK149" i="4"/>
  <c r="AJ149" i="4"/>
  <c r="AG149" i="4"/>
  <c r="AF149" i="4"/>
  <c r="AE149" i="4"/>
  <c r="AD149" i="4"/>
  <c r="AC149" i="4"/>
  <c r="AB149" i="4"/>
  <c r="Z149" i="4"/>
  <c r="Y149" i="4"/>
  <c r="W149" i="4"/>
  <c r="X149" i="4" s="1"/>
  <c r="V149" i="4"/>
  <c r="T149" i="4"/>
  <c r="U149" i="4" s="1"/>
  <c r="S149" i="4"/>
  <c r="R149" i="4"/>
  <c r="Q149" i="4"/>
  <c r="O149" i="4"/>
  <c r="N149" i="4"/>
  <c r="M149" i="4"/>
  <c r="L149" i="4"/>
  <c r="K149" i="4"/>
  <c r="J149" i="4"/>
  <c r="I149" i="4"/>
  <c r="G149" i="4"/>
  <c r="F149" i="4"/>
  <c r="E149" i="4"/>
  <c r="BA148" i="4"/>
  <c r="AU148" i="4"/>
  <c r="AT148" i="4"/>
  <c r="AR148" i="4"/>
  <c r="AQ148" i="4"/>
  <c r="AP148" i="4"/>
  <c r="AL148" i="4"/>
  <c r="AK148" i="4"/>
  <c r="AJ148" i="4"/>
  <c r="AG148" i="4"/>
  <c r="AF148" i="4"/>
  <c r="AE148" i="4"/>
  <c r="AD148" i="4"/>
  <c r="AC148" i="4"/>
  <c r="AB148" i="4"/>
  <c r="Z148" i="4"/>
  <c r="Y148" i="4"/>
  <c r="W148" i="4"/>
  <c r="X148" i="4" s="1"/>
  <c r="V148" i="4"/>
  <c r="T148" i="4"/>
  <c r="U148" i="4" s="1"/>
  <c r="S148" i="4"/>
  <c r="R148" i="4"/>
  <c r="Q148" i="4"/>
  <c r="O148" i="4"/>
  <c r="N148" i="4"/>
  <c r="M148" i="4"/>
  <c r="L148" i="4"/>
  <c r="K148" i="4"/>
  <c r="J148" i="4"/>
  <c r="I148" i="4"/>
  <c r="G148" i="4"/>
  <c r="F148" i="4"/>
  <c r="E148" i="4"/>
  <c r="BA147" i="4"/>
  <c r="AU147" i="4"/>
  <c r="AT147" i="4"/>
  <c r="AR147" i="4"/>
  <c r="AQ147" i="4"/>
  <c r="AP147" i="4"/>
  <c r="AL147" i="4"/>
  <c r="AK147" i="4"/>
  <c r="AJ147" i="4"/>
  <c r="AG147" i="4"/>
  <c r="AF147" i="4"/>
  <c r="AE147" i="4"/>
  <c r="AD147" i="4"/>
  <c r="AC147" i="4"/>
  <c r="AB147" i="4"/>
  <c r="Z147" i="4"/>
  <c r="Y147" i="4"/>
  <c r="W147" i="4"/>
  <c r="X147" i="4" s="1"/>
  <c r="V147" i="4"/>
  <c r="T147" i="4"/>
  <c r="U147" i="4" s="1"/>
  <c r="S147" i="4"/>
  <c r="R147" i="4"/>
  <c r="Q147" i="4"/>
  <c r="O147" i="4"/>
  <c r="N147" i="4"/>
  <c r="M147" i="4"/>
  <c r="L147" i="4"/>
  <c r="K147" i="4"/>
  <c r="J147" i="4"/>
  <c r="I147" i="4"/>
  <c r="G147" i="4"/>
  <c r="F147" i="4"/>
  <c r="E147" i="4"/>
  <c r="BA146" i="4"/>
  <c r="AU146" i="4"/>
  <c r="AT146" i="4"/>
  <c r="AR146" i="4"/>
  <c r="AQ146" i="4"/>
  <c r="AP146" i="4"/>
  <c r="AL146" i="4"/>
  <c r="AK146" i="4"/>
  <c r="AJ146" i="4"/>
  <c r="AG146" i="4"/>
  <c r="AF146" i="4"/>
  <c r="AE146" i="4"/>
  <c r="AD146" i="4"/>
  <c r="AC146" i="4"/>
  <c r="AB146" i="4"/>
  <c r="Z146" i="4"/>
  <c r="Y146" i="4"/>
  <c r="W146" i="4"/>
  <c r="X146" i="4" s="1"/>
  <c r="V146" i="4"/>
  <c r="T146" i="4"/>
  <c r="U146" i="4" s="1"/>
  <c r="S146" i="4"/>
  <c r="R146" i="4"/>
  <c r="Q146" i="4"/>
  <c r="O146" i="4"/>
  <c r="N146" i="4"/>
  <c r="M146" i="4"/>
  <c r="L146" i="4"/>
  <c r="K146" i="4"/>
  <c r="J146" i="4"/>
  <c r="I146" i="4"/>
  <c r="G146" i="4"/>
  <c r="F146" i="4"/>
  <c r="E146" i="4"/>
  <c r="BA145" i="4"/>
  <c r="AU145" i="4"/>
  <c r="AT145" i="4"/>
  <c r="AR145" i="4"/>
  <c r="AQ145" i="4"/>
  <c r="AP145" i="4"/>
  <c r="AL145" i="4"/>
  <c r="AK145" i="4"/>
  <c r="AJ145" i="4"/>
  <c r="AG145" i="4"/>
  <c r="AF145" i="4"/>
  <c r="AE145" i="4"/>
  <c r="AD145" i="4"/>
  <c r="AC145" i="4"/>
  <c r="AB145" i="4"/>
  <c r="Z145" i="4"/>
  <c r="Y145" i="4"/>
  <c r="W145" i="4"/>
  <c r="X145" i="4" s="1"/>
  <c r="V145" i="4"/>
  <c r="T145" i="4"/>
  <c r="U145" i="4" s="1"/>
  <c r="S145" i="4"/>
  <c r="R145" i="4"/>
  <c r="Q145" i="4"/>
  <c r="O145" i="4"/>
  <c r="N145" i="4"/>
  <c r="M145" i="4"/>
  <c r="L145" i="4"/>
  <c r="K145" i="4"/>
  <c r="J145" i="4"/>
  <c r="I145" i="4"/>
  <c r="G145" i="4"/>
  <c r="F145" i="4"/>
  <c r="E145" i="4"/>
  <c r="BA144" i="4"/>
  <c r="AU144" i="4"/>
  <c r="AT144" i="4"/>
  <c r="AR144" i="4"/>
  <c r="AQ144" i="4"/>
  <c r="AP144" i="4"/>
  <c r="AL144" i="4"/>
  <c r="AK144" i="4"/>
  <c r="AJ144" i="4"/>
  <c r="AG144" i="4"/>
  <c r="AF144" i="4"/>
  <c r="AE144" i="4"/>
  <c r="AD144" i="4"/>
  <c r="AC144" i="4"/>
  <c r="AB144" i="4"/>
  <c r="Z144" i="4"/>
  <c r="Y144" i="4"/>
  <c r="W144" i="4"/>
  <c r="X144" i="4" s="1"/>
  <c r="V144" i="4"/>
  <c r="T144" i="4"/>
  <c r="U144" i="4" s="1"/>
  <c r="S144" i="4"/>
  <c r="R144" i="4"/>
  <c r="Q144" i="4"/>
  <c r="O144" i="4"/>
  <c r="N144" i="4"/>
  <c r="M144" i="4"/>
  <c r="L144" i="4"/>
  <c r="K144" i="4"/>
  <c r="J144" i="4"/>
  <c r="I144" i="4"/>
  <c r="G144" i="4"/>
  <c r="F144" i="4"/>
  <c r="E144" i="4"/>
  <c r="BA143" i="4"/>
  <c r="AU143" i="4"/>
  <c r="AT143" i="4"/>
  <c r="AR143" i="4"/>
  <c r="AQ143" i="4"/>
  <c r="AP143" i="4"/>
  <c r="AL143" i="4"/>
  <c r="AK143" i="4"/>
  <c r="AJ143" i="4"/>
  <c r="AG143" i="4"/>
  <c r="AF143" i="4"/>
  <c r="AE143" i="4"/>
  <c r="AD143" i="4"/>
  <c r="AC143" i="4"/>
  <c r="AB143" i="4"/>
  <c r="Z143" i="4"/>
  <c r="Y143" i="4"/>
  <c r="W143" i="4"/>
  <c r="X143" i="4" s="1"/>
  <c r="V143" i="4"/>
  <c r="T143" i="4"/>
  <c r="U143" i="4" s="1"/>
  <c r="S143" i="4"/>
  <c r="R143" i="4"/>
  <c r="Q143" i="4"/>
  <c r="O143" i="4"/>
  <c r="N143" i="4"/>
  <c r="M143" i="4"/>
  <c r="L143" i="4"/>
  <c r="K143" i="4"/>
  <c r="J143" i="4"/>
  <c r="I143" i="4"/>
  <c r="G143" i="4"/>
  <c r="F143" i="4"/>
  <c r="E143" i="4"/>
  <c r="BA142" i="4"/>
  <c r="AU142" i="4"/>
  <c r="AT142" i="4"/>
  <c r="AR142" i="4"/>
  <c r="AQ142" i="4"/>
  <c r="AP142" i="4"/>
  <c r="AL142" i="4"/>
  <c r="AK142" i="4"/>
  <c r="AJ142" i="4"/>
  <c r="AG142" i="4"/>
  <c r="AF142" i="4"/>
  <c r="AE142" i="4"/>
  <c r="AD142" i="4"/>
  <c r="AC142" i="4"/>
  <c r="AB142" i="4"/>
  <c r="Z142" i="4"/>
  <c r="Y142" i="4"/>
  <c r="W142" i="4"/>
  <c r="X142" i="4" s="1"/>
  <c r="V142" i="4"/>
  <c r="T142" i="4"/>
  <c r="U142" i="4" s="1"/>
  <c r="S142" i="4"/>
  <c r="R142" i="4"/>
  <c r="Q142" i="4"/>
  <c r="O142" i="4"/>
  <c r="N142" i="4"/>
  <c r="M142" i="4"/>
  <c r="L142" i="4"/>
  <c r="K142" i="4"/>
  <c r="J142" i="4"/>
  <c r="I142" i="4"/>
  <c r="G142" i="4"/>
  <c r="F142" i="4"/>
  <c r="E142" i="4"/>
  <c r="BA141" i="4"/>
  <c r="AU141" i="4"/>
  <c r="AT141" i="4"/>
  <c r="AR141" i="4"/>
  <c r="AQ141" i="4"/>
  <c r="AP141" i="4"/>
  <c r="AL141" i="4"/>
  <c r="AK141" i="4"/>
  <c r="AJ141" i="4"/>
  <c r="AG141" i="4"/>
  <c r="AF141" i="4"/>
  <c r="AE141" i="4"/>
  <c r="AD141" i="4"/>
  <c r="AC141" i="4"/>
  <c r="AB141" i="4"/>
  <c r="Z141" i="4"/>
  <c r="Y141" i="4"/>
  <c r="W141" i="4"/>
  <c r="X141" i="4" s="1"/>
  <c r="V141" i="4"/>
  <c r="T141" i="4"/>
  <c r="U141" i="4" s="1"/>
  <c r="S141" i="4"/>
  <c r="R141" i="4"/>
  <c r="Q141" i="4"/>
  <c r="O141" i="4"/>
  <c r="N141" i="4"/>
  <c r="M141" i="4"/>
  <c r="L141" i="4"/>
  <c r="K141" i="4"/>
  <c r="J141" i="4"/>
  <c r="I141" i="4"/>
  <c r="G141" i="4"/>
  <c r="F141" i="4"/>
  <c r="E141" i="4"/>
  <c r="BA140" i="4"/>
  <c r="AU140" i="4"/>
  <c r="AT140" i="4"/>
  <c r="AR140" i="4"/>
  <c r="AQ140" i="4"/>
  <c r="AP140" i="4"/>
  <c r="AL140" i="4"/>
  <c r="AK140" i="4"/>
  <c r="AJ140" i="4"/>
  <c r="AG140" i="4"/>
  <c r="AF140" i="4"/>
  <c r="AE140" i="4"/>
  <c r="AD140" i="4"/>
  <c r="AC140" i="4"/>
  <c r="AB140" i="4"/>
  <c r="Z140" i="4"/>
  <c r="Y140" i="4"/>
  <c r="W140" i="4"/>
  <c r="X140" i="4" s="1"/>
  <c r="V140" i="4"/>
  <c r="T140" i="4"/>
  <c r="U140" i="4" s="1"/>
  <c r="S140" i="4"/>
  <c r="R140" i="4"/>
  <c r="Q140" i="4"/>
  <c r="O140" i="4"/>
  <c r="N140" i="4"/>
  <c r="M140" i="4"/>
  <c r="L140" i="4"/>
  <c r="K140" i="4"/>
  <c r="J140" i="4"/>
  <c r="I140" i="4"/>
  <c r="G140" i="4"/>
  <c r="F140" i="4"/>
  <c r="E140" i="4"/>
  <c r="BA139" i="4"/>
  <c r="AU139" i="4"/>
  <c r="AT139" i="4"/>
  <c r="AR139" i="4"/>
  <c r="AQ139" i="4"/>
  <c r="AP139" i="4"/>
  <c r="AL139" i="4"/>
  <c r="AK139" i="4"/>
  <c r="AJ139" i="4"/>
  <c r="AG139" i="4"/>
  <c r="AF139" i="4"/>
  <c r="AE139" i="4"/>
  <c r="AD139" i="4"/>
  <c r="AC139" i="4"/>
  <c r="AB139" i="4"/>
  <c r="Z139" i="4"/>
  <c r="Y139" i="4"/>
  <c r="W139" i="4"/>
  <c r="X139" i="4" s="1"/>
  <c r="V139" i="4"/>
  <c r="T139" i="4"/>
  <c r="U139" i="4" s="1"/>
  <c r="S139" i="4"/>
  <c r="R139" i="4"/>
  <c r="Q139" i="4"/>
  <c r="O139" i="4"/>
  <c r="N139" i="4"/>
  <c r="M139" i="4"/>
  <c r="L139" i="4"/>
  <c r="K139" i="4"/>
  <c r="J139" i="4"/>
  <c r="I139" i="4"/>
  <c r="G139" i="4"/>
  <c r="F139" i="4"/>
  <c r="E139" i="4"/>
  <c r="BA138" i="4"/>
  <c r="AU138" i="4"/>
  <c r="AT138" i="4"/>
  <c r="AR138" i="4"/>
  <c r="AQ138" i="4"/>
  <c r="AP138" i="4"/>
  <c r="AL138" i="4"/>
  <c r="AK138" i="4"/>
  <c r="AJ138" i="4"/>
  <c r="AG138" i="4"/>
  <c r="AF138" i="4"/>
  <c r="AE138" i="4"/>
  <c r="AD138" i="4"/>
  <c r="AC138" i="4"/>
  <c r="AB138" i="4"/>
  <c r="Z138" i="4"/>
  <c r="Y138" i="4"/>
  <c r="W138" i="4"/>
  <c r="X138" i="4" s="1"/>
  <c r="V138" i="4"/>
  <c r="T138" i="4"/>
  <c r="U138" i="4" s="1"/>
  <c r="S138" i="4"/>
  <c r="R138" i="4"/>
  <c r="Q138" i="4"/>
  <c r="O138" i="4"/>
  <c r="N138" i="4"/>
  <c r="M138" i="4"/>
  <c r="L138" i="4"/>
  <c r="K138" i="4"/>
  <c r="J138" i="4"/>
  <c r="I138" i="4"/>
  <c r="G138" i="4"/>
  <c r="F138" i="4"/>
  <c r="E138" i="4"/>
  <c r="BA137" i="4"/>
  <c r="AU137" i="4"/>
  <c r="AT137" i="4"/>
  <c r="AR137" i="4"/>
  <c r="AQ137" i="4"/>
  <c r="AP137" i="4"/>
  <c r="AL137" i="4"/>
  <c r="AK137" i="4"/>
  <c r="AJ137" i="4"/>
  <c r="AG137" i="4"/>
  <c r="AF137" i="4"/>
  <c r="AE137" i="4"/>
  <c r="AD137" i="4"/>
  <c r="AC137" i="4"/>
  <c r="AB137" i="4"/>
  <c r="Z137" i="4"/>
  <c r="Y137" i="4"/>
  <c r="W137" i="4"/>
  <c r="X137" i="4" s="1"/>
  <c r="V137" i="4"/>
  <c r="T137" i="4"/>
  <c r="U137" i="4" s="1"/>
  <c r="S137" i="4"/>
  <c r="R137" i="4"/>
  <c r="Q137" i="4"/>
  <c r="O137" i="4"/>
  <c r="N137" i="4"/>
  <c r="M137" i="4"/>
  <c r="L137" i="4"/>
  <c r="K137" i="4"/>
  <c r="J137" i="4"/>
  <c r="I137" i="4"/>
  <c r="G137" i="4"/>
  <c r="F137" i="4"/>
  <c r="E137" i="4"/>
  <c r="BA136" i="4"/>
  <c r="AU136" i="4"/>
  <c r="AT136" i="4"/>
  <c r="AR136" i="4"/>
  <c r="AQ136" i="4"/>
  <c r="AP136" i="4"/>
  <c r="AL136" i="4"/>
  <c r="AK136" i="4"/>
  <c r="AJ136" i="4"/>
  <c r="AG136" i="4"/>
  <c r="AF136" i="4"/>
  <c r="AE136" i="4"/>
  <c r="AD136" i="4"/>
  <c r="AC136" i="4"/>
  <c r="AB136" i="4"/>
  <c r="Z136" i="4"/>
  <c r="Y136" i="4"/>
  <c r="W136" i="4"/>
  <c r="X136" i="4" s="1"/>
  <c r="V136" i="4"/>
  <c r="T136" i="4"/>
  <c r="U136" i="4" s="1"/>
  <c r="S136" i="4"/>
  <c r="R136" i="4"/>
  <c r="Q136" i="4"/>
  <c r="O136" i="4"/>
  <c r="N136" i="4"/>
  <c r="M136" i="4"/>
  <c r="L136" i="4"/>
  <c r="K136" i="4"/>
  <c r="J136" i="4"/>
  <c r="I136" i="4"/>
  <c r="G136" i="4"/>
  <c r="F136" i="4"/>
  <c r="E136" i="4"/>
  <c r="BA135" i="4"/>
  <c r="AU135" i="4"/>
  <c r="AT135" i="4"/>
  <c r="AR135" i="4"/>
  <c r="AQ135" i="4"/>
  <c r="AP135" i="4"/>
  <c r="AL135" i="4"/>
  <c r="AK135" i="4"/>
  <c r="AJ135" i="4"/>
  <c r="AG135" i="4"/>
  <c r="AF135" i="4"/>
  <c r="AE135" i="4"/>
  <c r="AD135" i="4"/>
  <c r="AC135" i="4"/>
  <c r="AB135" i="4"/>
  <c r="Z135" i="4"/>
  <c r="Y135" i="4"/>
  <c r="W135" i="4"/>
  <c r="X135" i="4" s="1"/>
  <c r="V135" i="4"/>
  <c r="T135" i="4"/>
  <c r="U135" i="4" s="1"/>
  <c r="S135" i="4"/>
  <c r="R135" i="4"/>
  <c r="Q135" i="4"/>
  <c r="O135" i="4"/>
  <c r="N135" i="4"/>
  <c r="M135" i="4"/>
  <c r="L135" i="4"/>
  <c r="K135" i="4"/>
  <c r="J135" i="4"/>
  <c r="I135" i="4"/>
  <c r="G135" i="4"/>
  <c r="F135" i="4"/>
  <c r="E135" i="4"/>
  <c r="BA134" i="4"/>
  <c r="AU134" i="4"/>
  <c r="AT134" i="4"/>
  <c r="AR134" i="4"/>
  <c r="AQ134" i="4"/>
  <c r="AP134" i="4"/>
  <c r="AL134" i="4"/>
  <c r="AK134" i="4"/>
  <c r="AJ134" i="4"/>
  <c r="AG134" i="4"/>
  <c r="AF134" i="4"/>
  <c r="AE134" i="4"/>
  <c r="AD134" i="4"/>
  <c r="AC134" i="4"/>
  <c r="AB134" i="4"/>
  <c r="Z134" i="4"/>
  <c r="Y134" i="4"/>
  <c r="W134" i="4"/>
  <c r="X134" i="4" s="1"/>
  <c r="V134" i="4"/>
  <c r="T134" i="4"/>
  <c r="U134" i="4" s="1"/>
  <c r="S134" i="4"/>
  <c r="R134" i="4"/>
  <c r="Q134" i="4"/>
  <c r="O134" i="4"/>
  <c r="N134" i="4"/>
  <c r="M134" i="4"/>
  <c r="L134" i="4"/>
  <c r="K134" i="4"/>
  <c r="J134" i="4"/>
  <c r="I134" i="4"/>
  <c r="G134" i="4"/>
  <c r="F134" i="4"/>
  <c r="E134" i="4"/>
  <c r="BA133" i="4"/>
  <c r="AU133" i="4"/>
  <c r="AT133" i="4"/>
  <c r="AR133" i="4"/>
  <c r="AQ133" i="4"/>
  <c r="AP133" i="4"/>
  <c r="AL133" i="4"/>
  <c r="AK133" i="4"/>
  <c r="AJ133" i="4"/>
  <c r="AG133" i="4"/>
  <c r="AF133" i="4"/>
  <c r="AE133" i="4"/>
  <c r="AD133" i="4"/>
  <c r="AC133" i="4"/>
  <c r="AB133" i="4"/>
  <c r="Z133" i="4"/>
  <c r="Y133" i="4"/>
  <c r="W133" i="4"/>
  <c r="X133" i="4" s="1"/>
  <c r="V133" i="4"/>
  <c r="T133" i="4"/>
  <c r="U133" i="4" s="1"/>
  <c r="S133" i="4"/>
  <c r="R133" i="4"/>
  <c r="Q133" i="4"/>
  <c r="O133" i="4"/>
  <c r="N133" i="4"/>
  <c r="M133" i="4"/>
  <c r="L133" i="4"/>
  <c r="K133" i="4"/>
  <c r="J133" i="4"/>
  <c r="I133" i="4"/>
  <c r="G133" i="4"/>
  <c r="F133" i="4"/>
  <c r="E133" i="4"/>
  <c r="BA132" i="4"/>
  <c r="AU132" i="4"/>
  <c r="AT132" i="4"/>
  <c r="AR132" i="4"/>
  <c r="AQ132" i="4"/>
  <c r="AP132" i="4"/>
  <c r="AL132" i="4"/>
  <c r="AK132" i="4"/>
  <c r="AJ132" i="4"/>
  <c r="AG132" i="4"/>
  <c r="AF132" i="4"/>
  <c r="AE132" i="4"/>
  <c r="AD132" i="4"/>
  <c r="AC132" i="4"/>
  <c r="AB132" i="4"/>
  <c r="Z132" i="4"/>
  <c r="Y132" i="4"/>
  <c r="W132" i="4"/>
  <c r="X132" i="4" s="1"/>
  <c r="V132" i="4"/>
  <c r="T132" i="4"/>
  <c r="U132" i="4" s="1"/>
  <c r="S132" i="4"/>
  <c r="R132" i="4"/>
  <c r="Q132" i="4"/>
  <c r="O132" i="4"/>
  <c r="N132" i="4"/>
  <c r="M132" i="4"/>
  <c r="L132" i="4"/>
  <c r="K132" i="4"/>
  <c r="J132" i="4"/>
  <c r="I132" i="4"/>
  <c r="G132" i="4"/>
  <c r="F132" i="4"/>
  <c r="E132" i="4"/>
  <c r="BA131" i="4"/>
  <c r="AU131" i="4"/>
  <c r="AT131" i="4"/>
  <c r="AR131" i="4"/>
  <c r="AQ131" i="4"/>
  <c r="AP131" i="4"/>
  <c r="AL131" i="4"/>
  <c r="AK131" i="4"/>
  <c r="AJ131" i="4"/>
  <c r="AG131" i="4"/>
  <c r="AF131" i="4"/>
  <c r="AE131" i="4"/>
  <c r="AD131" i="4"/>
  <c r="AC131" i="4"/>
  <c r="AB131" i="4"/>
  <c r="Z131" i="4"/>
  <c r="Y131" i="4"/>
  <c r="W131" i="4"/>
  <c r="X131" i="4" s="1"/>
  <c r="V131" i="4"/>
  <c r="T131" i="4"/>
  <c r="U131" i="4" s="1"/>
  <c r="S131" i="4"/>
  <c r="R131" i="4"/>
  <c r="Q131" i="4"/>
  <c r="O131" i="4"/>
  <c r="N131" i="4"/>
  <c r="M131" i="4"/>
  <c r="L131" i="4"/>
  <c r="K131" i="4"/>
  <c r="J131" i="4"/>
  <c r="I131" i="4"/>
  <c r="G131" i="4"/>
  <c r="F131" i="4"/>
  <c r="E131" i="4"/>
  <c r="BA130" i="4"/>
  <c r="AU130" i="4"/>
  <c r="AT130" i="4"/>
  <c r="AR130" i="4"/>
  <c r="AQ130" i="4"/>
  <c r="AP130" i="4"/>
  <c r="AL130" i="4"/>
  <c r="AK130" i="4"/>
  <c r="AJ130" i="4"/>
  <c r="AG130" i="4"/>
  <c r="AF130" i="4"/>
  <c r="AE130" i="4"/>
  <c r="AD130" i="4"/>
  <c r="AC130" i="4"/>
  <c r="AB130" i="4"/>
  <c r="Z130" i="4"/>
  <c r="Y130" i="4"/>
  <c r="W130" i="4"/>
  <c r="X130" i="4" s="1"/>
  <c r="V130" i="4"/>
  <c r="T130" i="4"/>
  <c r="U130" i="4" s="1"/>
  <c r="S130" i="4"/>
  <c r="R130" i="4"/>
  <c r="Q130" i="4"/>
  <c r="O130" i="4"/>
  <c r="N130" i="4"/>
  <c r="M130" i="4"/>
  <c r="L130" i="4"/>
  <c r="K130" i="4"/>
  <c r="J130" i="4"/>
  <c r="I130" i="4"/>
  <c r="G130" i="4"/>
  <c r="F130" i="4"/>
  <c r="E130" i="4"/>
  <c r="BA129" i="4"/>
  <c r="AU129" i="4"/>
  <c r="AT129" i="4"/>
  <c r="AR129" i="4"/>
  <c r="AQ129" i="4"/>
  <c r="AP129" i="4"/>
  <c r="AL129" i="4"/>
  <c r="AK129" i="4"/>
  <c r="AJ129" i="4"/>
  <c r="AG129" i="4"/>
  <c r="AF129" i="4"/>
  <c r="AE129" i="4"/>
  <c r="AD129" i="4"/>
  <c r="AC129" i="4"/>
  <c r="AB129" i="4"/>
  <c r="Z129" i="4"/>
  <c r="Y129" i="4"/>
  <c r="W129" i="4"/>
  <c r="X129" i="4" s="1"/>
  <c r="V129" i="4"/>
  <c r="T129" i="4"/>
  <c r="U129" i="4" s="1"/>
  <c r="S129" i="4"/>
  <c r="R129" i="4"/>
  <c r="Q129" i="4"/>
  <c r="O129" i="4"/>
  <c r="N129" i="4"/>
  <c r="M129" i="4"/>
  <c r="L129" i="4"/>
  <c r="K129" i="4"/>
  <c r="J129" i="4"/>
  <c r="I129" i="4"/>
  <c r="G129" i="4"/>
  <c r="F129" i="4"/>
  <c r="E129" i="4"/>
  <c r="BA128" i="4"/>
  <c r="AU128" i="4"/>
  <c r="AT128" i="4"/>
  <c r="AR128" i="4"/>
  <c r="AQ128" i="4"/>
  <c r="AP128" i="4"/>
  <c r="AL128" i="4"/>
  <c r="AK128" i="4"/>
  <c r="AJ128" i="4"/>
  <c r="AG128" i="4"/>
  <c r="AF128" i="4"/>
  <c r="AE128" i="4"/>
  <c r="AD128" i="4"/>
  <c r="AC128" i="4"/>
  <c r="AB128" i="4"/>
  <c r="Z128" i="4"/>
  <c r="Y128" i="4"/>
  <c r="W128" i="4"/>
  <c r="X128" i="4" s="1"/>
  <c r="V128" i="4"/>
  <c r="T128" i="4"/>
  <c r="U128" i="4" s="1"/>
  <c r="S128" i="4"/>
  <c r="R128" i="4"/>
  <c r="Q128" i="4"/>
  <c r="O128" i="4"/>
  <c r="N128" i="4"/>
  <c r="M128" i="4"/>
  <c r="L128" i="4"/>
  <c r="K128" i="4"/>
  <c r="J128" i="4"/>
  <c r="I128" i="4"/>
  <c r="G128" i="4"/>
  <c r="F128" i="4"/>
  <c r="E128" i="4"/>
  <c r="BA127" i="4"/>
  <c r="AU127" i="4"/>
  <c r="AT127" i="4"/>
  <c r="AR127" i="4"/>
  <c r="AQ127" i="4"/>
  <c r="AP127" i="4"/>
  <c r="AL127" i="4"/>
  <c r="AK127" i="4"/>
  <c r="AJ127" i="4"/>
  <c r="AG127" i="4"/>
  <c r="AF127" i="4"/>
  <c r="AE127" i="4"/>
  <c r="AD127" i="4"/>
  <c r="AC127" i="4"/>
  <c r="AB127" i="4"/>
  <c r="Z127" i="4"/>
  <c r="Y127" i="4"/>
  <c r="W127" i="4"/>
  <c r="X127" i="4" s="1"/>
  <c r="V127" i="4"/>
  <c r="T127" i="4"/>
  <c r="U127" i="4" s="1"/>
  <c r="S127" i="4"/>
  <c r="R127" i="4"/>
  <c r="Q127" i="4"/>
  <c r="O127" i="4"/>
  <c r="N127" i="4"/>
  <c r="M127" i="4"/>
  <c r="L127" i="4"/>
  <c r="K127" i="4"/>
  <c r="J127" i="4"/>
  <c r="I127" i="4"/>
  <c r="G127" i="4"/>
  <c r="F127" i="4"/>
  <c r="E127" i="4"/>
  <c r="BA126" i="4"/>
  <c r="AU126" i="4"/>
  <c r="AT126" i="4"/>
  <c r="AR126" i="4"/>
  <c r="AQ126" i="4"/>
  <c r="AP126" i="4"/>
  <c r="AL126" i="4"/>
  <c r="AK126" i="4"/>
  <c r="AJ126" i="4"/>
  <c r="AG126" i="4"/>
  <c r="AF126" i="4"/>
  <c r="AE126" i="4"/>
  <c r="AD126" i="4"/>
  <c r="AC126" i="4"/>
  <c r="AB126" i="4"/>
  <c r="Z126" i="4"/>
  <c r="Y126" i="4"/>
  <c r="W126" i="4"/>
  <c r="X126" i="4" s="1"/>
  <c r="V126" i="4"/>
  <c r="T126" i="4"/>
  <c r="U126" i="4" s="1"/>
  <c r="S126" i="4"/>
  <c r="R126" i="4"/>
  <c r="Q126" i="4"/>
  <c r="O126" i="4"/>
  <c r="N126" i="4"/>
  <c r="M126" i="4"/>
  <c r="L126" i="4"/>
  <c r="K126" i="4"/>
  <c r="J126" i="4"/>
  <c r="I126" i="4"/>
  <c r="G126" i="4"/>
  <c r="F126" i="4"/>
  <c r="E126" i="4"/>
  <c r="BA125" i="4"/>
  <c r="AU125" i="4"/>
  <c r="AT125" i="4"/>
  <c r="AR125" i="4"/>
  <c r="AQ125" i="4"/>
  <c r="AP125" i="4"/>
  <c r="AL125" i="4"/>
  <c r="AK125" i="4"/>
  <c r="AJ125" i="4"/>
  <c r="AG125" i="4"/>
  <c r="AF125" i="4"/>
  <c r="AE125" i="4"/>
  <c r="AD125" i="4"/>
  <c r="AC125" i="4"/>
  <c r="AB125" i="4"/>
  <c r="Z125" i="4"/>
  <c r="Y125" i="4"/>
  <c r="W125" i="4"/>
  <c r="X125" i="4" s="1"/>
  <c r="V125" i="4"/>
  <c r="T125" i="4"/>
  <c r="U125" i="4" s="1"/>
  <c r="S125" i="4"/>
  <c r="R125" i="4"/>
  <c r="Q125" i="4"/>
  <c r="O125" i="4"/>
  <c r="N125" i="4"/>
  <c r="M125" i="4"/>
  <c r="L125" i="4"/>
  <c r="K125" i="4"/>
  <c r="J125" i="4"/>
  <c r="I125" i="4"/>
  <c r="G125" i="4"/>
  <c r="F125" i="4"/>
  <c r="E125" i="4"/>
  <c r="BA124" i="4"/>
  <c r="AU124" i="4"/>
  <c r="AT124" i="4"/>
  <c r="AR124" i="4"/>
  <c r="AQ124" i="4"/>
  <c r="AP124" i="4"/>
  <c r="AL124" i="4"/>
  <c r="AK124" i="4"/>
  <c r="AJ124" i="4"/>
  <c r="AG124" i="4"/>
  <c r="AF124" i="4"/>
  <c r="AE124" i="4"/>
  <c r="AD124" i="4"/>
  <c r="AC124" i="4"/>
  <c r="AB124" i="4"/>
  <c r="Z124" i="4"/>
  <c r="Y124" i="4"/>
  <c r="W124" i="4"/>
  <c r="X124" i="4" s="1"/>
  <c r="V124" i="4"/>
  <c r="T124" i="4"/>
  <c r="U124" i="4" s="1"/>
  <c r="S124" i="4"/>
  <c r="R124" i="4"/>
  <c r="Q124" i="4"/>
  <c r="O124" i="4"/>
  <c r="N124" i="4"/>
  <c r="M124" i="4"/>
  <c r="L124" i="4"/>
  <c r="K124" i="4"/>
  <c r="J124" i="4"/>
  <c r="I124" i="4"/>
  <c r="G124" i="4"/>
  <c r="F124" i="4"/>
  <c r="E124" i="4"/>
  <c r="BA123" i="4"/>
  <c r="AU123" i="4"/>
  <c r="AT123" i="4"/>
  <c r="AR123" i="4"/>
  <c r="AQ123" i="4"/>
  <c r="AP123" i="4"/>
  <c r="AL123" i="4"/>
  <c r="AK123" i="4"/>
  <c r="AJ123" i="4"/>
  <c r="AG123" i="4"/>
  <c r="AF123" i="4"/>
  <c r="AE123" i="4"/>
  <c r="AD123" i="4"/>
  <c r="AC123" i="4"/>
  <c r="AB123" i="4"/>
  <c r="Z123" i="4"/>
  <c r="Y123" i="4"/>
  <c r="W123" i="4"/>
  <c r="X123" i="4" s="1"/>
  <c r="V123" i="4"/>
  <c r="T123" i="4"/>
  <c r="U123" i="4" s="1"/>
  <c r="S123" i="4"/>
  <c r="R123" i="4"/>
  <c r="Q123" i="4"/>
  <c r="O123" i="4"/>
  <c r="N123" i="4"/>
  <c r="M123" i="4"/>
  <c r="L123" i="4"/>
  <c r="K123" i="4"/>
  <c r="J123" i="4"/>
  <c r="I123" i="4"/>
  <c r="G123" i="4"/>
  <c r="F123" i="4"/>
  <c r="E123" i="4"/>
  <c r="BA122" i="4"/>
  <c r="AU122" i="4"/>
  <c r="AT122" i="4"/>
  <c r="AR122" i="4"/>
  <c r="AQ122" i="4"/>
  <c r="AP122" i="4"/>
  <c r="AL122" i="4"/>
  <c r="AK122" i="4"/>
  <c r="AJ122" i="4"/>
  <c r="AG122" i="4"/>
  <c r="AF122" i="4"/>
  <c r="AE122" i="4"/>
  <c r="AD122" i="4"/>
  <c r="AC122" i="4"/>
  <c r="AB122" i="4"/>
  <c r="Z122" i="4"/>
  <c r="Y122" i="4"/>
  <c r="W122" i="4"/>
  <c r="X122" i="4" s="1"/>
  <c r="V122" i="4"/>
  <c r="T122" i="4"/>
  <c r="U122" i="4" s="1"/>
  <c r="S122" i="4"/>
  <c r="R122" i="4"/>
  <c r="Q122" i="4"/>
  <c r="O122" i="4"/>
  <c r="N122" i="4"/>
  <c r="M122" i="4"/>
  <c r="L122" i="4"/>
  <c r="K122" i="4"/>
  <c r="J122" i="4"/>
  <c r="I122" i="4"/>
  <c r="G122" i="4"/>
  <c r="F122" i="4"/>
  <c r="E122" i="4"/>
  <c r="BA121" i="4"/>
  <c r="AU121" i="4"/>
  <c r="AT121" i="4"/>
  <c r="AR121" i="4"/>
  <c r="AQ121" i="4"/>
  <c r="AP121" i="4"/>
  <c r="AL121" i="4"/>
  <c r="AK121" i="4"/>
  <c r="AJ121" i="4"/>
  <c r="AG121" i="4"/>
  <c r="AF121" i="4"/>
  <c r="AE121" i="4"/>
  <c r="AD121" i="4"/>
  <c r="AC121" i="4"/>
  <c r="AB121" i="4"/>
  <c r="Z121" i="4"/>
  <c r="Y121" i="4"/>
  <c r="W121" i="4"/>
  <c r="X121" i="4" s="1"/>
  <c r="V121" i="4"/>
  <c r="T121" i="4"/>
  <c r="U121" i="4" s="1"/>
  <c r="S121" i="4"/>
  <c r="R121" i="4"/>
  <c r="Q121" i="4"/>
  <c r="O121" i="4"/>
  <c r="N121" i="4"/>
  <c r="M121" i="4"/>
  <c r="L121" i="4"/>
  <c r="K121" i="4"/>
  <c r="J121" i="4"/>
  <c r="I121" i="4"/>
  <c r="G121" i="4"/>
  <c r="F121" i="4"/>
  <c r="E121" i="4"/>
  <c r="BA120" i="4"/>
  <c r="AU120" i="4"/>
  <c r="AT120" i="4"/>
  <c r="AR120" i="4"/>
  <c r="AQ120" i="4"/>
  <c r="AP120" i="4"/>
  <c r="AL120" i="4"/>
  <c r="AK120" i="4"/>
  <c r="AJ120" i="4"/>
  <c r="AG120" i="4"/>
  <c r="AF120" i="4"/>
  <c r="AE120" i="4"/>
  <c r="AD120" i="4"/>
  <c r="AC120" i="4"/>
  <c r="AB120" i="4"/>
  <c r="Z120" i="4"/>
  <c r="Y120" i="4"/>
  <c r="W120" i="4"/>
  <c r="X120" i="4" s="1"/>
  <c r="V120" i="4"/>
  <c r="T120" i="4"/>
  <c r="U120" i="4" s="1"/>
  <c r="S120" i="4"/>
  <c r="R120" i="4"/>
  <c r="Q120" i="4"/>
  <c r="O120" i="4"/>
  <c r="N120" i="4"/>
  <c r="M120" i="4"/>
  <c r="L120" i="4"/>
  <c r="K120" i="4"/>
  <c r="J120" i="4"/>
  <c r="I120" i="4"/>
  <c r="G120" i="4"/>
  <c r="F120" i="4"/>
  <c r="E120" i="4"/>
  <c r="BA119" i="4"/>
  <c r="AU119" i="4"/>
  <c r="AT119" i="4"/>
  <c r="AR119" i="4"/>
  <c r="AQ119" i="4"/>
  <c r="AP119" i="4"/>
  <c r="AL119" i="4"/>
  <c r="AK119" i="4"/>
  <c r="AJ119" i="4"/>
  <c r="AG119" i="4"/>
  <c r="AF119" i="4"/>
  <c r="AE119" i="4"/>
  <c r="AD119" i="4"/>
  <c r="AC119" i="4"/>
  <c r="AB119" i="4"/>
  <c r="Z119" i="4"/>
  <c r="Y119" i="4"/>
  <c r="W119" i="4"/>
  <c r="X119" i="4" s="1"/>
  <c r="V119" i="4"/>
  <c r="T119" i="4"/>
  <c r="U119" i="4" s="1"/>
  <c r="S119" i="4"/>
  <c r="R119" i="4"/>
  <c r="Q119" i="4"/>
  <c r="O119" i="4"/>
  <c r="N119" i="4"/>
  <c r="M119" i="4"/>
  <c r="L119" i="4"/>
  <c r="K119" i="4"/>
  <c r="J119" i="4"/>
  <c r="I119" i="4"/>
  <c r="G119" i="4"/>
  <c r="F119" i="4"/>
  <c r="E119" i="4"/>
  <c r="BA118" i="4"/>
  <c r="AU118" i="4"/>
  <c r="AT118" i="4"/>
  <c r="AR118" i="4"/>
  <c r="AQ118" i="4"/>
  <c r="AP118" i="4"/>
  <c r="AL118" i="4"/>
  <c r="AK118" i="4"/>
  <c r="AJ118" i="4"/>
  <c r="AG118" i="4"/>
  <c r="AF118" i="4"/>
  <c r="AE118" i="4"/>
  <c r="AD118" i="4"/>
  <c r="AC118" i="4"/>
  <c r="AB118" i="4"/>
  <c r="Z118" i="4"/>
  <c r="Y118" i="4"/>
  <c r="W118" i="4"/>
  <c r="X118" i="4" s="1"/>
  <c r="V118" i="4"/>
  <c r="T118" i="4"/>
  <c r="U118" i="4" s="1"/>
  <c r="S118" i="4"/>
  <c r="R118" i="4"/>
  <c r="Q118" i="4"/>
  <c r="O118" i="4"/>
  <c r="N118" i="4"/>
  <c r="M118" i="4"/>
  <c r="L118" i="4"/>
  <c r="K118" i="4"/>
  <c r="J118" i="4"/>
  <c r="I118" i="4"/>
  <c r="G118" i="4"/>
  <c r="F118" i="4"/>
  <c r="E118" i="4"/>
  <c r="BA117" i="4"/>
  <c r="AU117" i="4"/>
  <c r="AT117" i="4"/>
  <c r="AR117" i="4"/>
  <c r="AQ117" i="4"/>
  <c r="AP117" i="4"/>
  <c r="AL117" i="4"/>
  <c r="AK117" i="4"/>
  <c r="AJ117" i="4"/>
  <c r="AG117" i="4"/>
  <c r="AF117" i="4"/>
  <c r="AE117" i="4"/>
  <c r="AD117" i="4"/>
  <c r="AC117" i="4"/>
  <c r="AB117" i="4"/>
  <c r="Z117" i="4"/>
  <c r="Y117" i="4"/>
  <c r="W117" i="4"/>
  <c r="X117" i="4" s="1"/>
  <c r="V117" i="4"/>
  <c r="T117" i="4"/>
  <c r="U117" i="4" s="1"/>
  <c r="S117" i="4"/>
  <c r="R117" i="4"/>
  <c r="Q117" i="4"/>
  <c r="O117" i="4"/>
  <c r="N117" i="4"/>
  <c r="M117" i="4"/>
  <c r="L117" i="4"/>
  <c r="K117" i="4"/>
  <c r="J117" i="4"/>
  <c r="I117" i="4"/>
  <c r="G117" i="4"/>
  <c r="F117" i="4"/>
  <c r="E117" i="4"/>
  <c r="BA116" i="4"/>
  <c r="AU116" i="4"/>
  <c r="AT116" i="4"/>
  <c r="AR116" i="4"/>
  <c r="AQ116" i="4"/>
  <c r="AP116" i="4"/>
  <c r="AL116" i="4"/>
  <c r="AK116" i="4"/>
  <c r="AJ116" i="4"/>
  <c r="AG116" i="4"/>
  <c r="AF116" i="4"/>
  <c r="AE116" i="4"/>
  <c r="AD116" i="4"/>
  <c r="AC116" i="4"/>
  <c r="AB116" i="4"/>
  <c r="Z116" i="4"/>
  <c r="Y116" i="4"/>
  <c r="W116" i="4"/>
  <c r="X116" i="4" s="1"/>
  <c r="V116" i="4"/>
  <c r="T116" i="4"/>
  <c r="U116" i="4" s="1"/>
  <c r="S116" i="4"/>
  <c r="R116" i="4"/>
  <c r="Q116" i="4"/>
  <c r="O116" i="4"/>
  <c r="N116" i="4"/>
  <c r="M116" i="4"/>
  <c r="L116" i="4"/>
  <c r="K116" i="4"/>
  <c r="J116" i="4"/>
  <c r="I116" i="4"/>
  <c r="G116" i="4"/>
  <c r="F116" i="4"/>
  <c r="E116" i="4"/>
  <c r="BA115" i="4"/>
  <c r="AU115" i="4"/>
  <c r="AT115" i="4"/>
  <c r="AR115" i="4"/>
  <c r="AQ115" i="4"/>
  <c r="AP115" i="4"/>
  <c r="AL115" i="4"/>
  <c r="AK115" i="4"/>
  <c r="AJ115" i="4"/>
  <c r="AG115" i="4"/>
  <c r="AF115" i="4"/>
  <c r="AE115" i="4"/>
  <c r="AD115" i="4"/>
  <c r="AC115" i="4"/>
  <c r="AB115" i="4"/>
  <c r="Z115" i="4"/>
  <c r="Y115" i="4"/>
  <c r="W115" i="4"/>
  <c r="X115" i="4" s="1"/>
  <c r="V115" i="4"/>
  <c r="T115" i="4"/>
  <c r="U115" i="4" s="1"/>
  <c r="S115" i="4"/>
  <c r="R115" i="4"/>
  <c r="Q115" i="4"/>
  <c r="O115" i="4"/>
  <c r="N115" i="4"/>
  <c r="M115" i="4"/>
  <c r="L115" i="4"/>
  <c r="K115" i="4"/>
  <c r="J115" i="4"/>
  <c r="I115" i="4"/>
  <c r="G115" i="4"/>
  <c r="F115" i="4"/>
  <c r="E115" i="4"/>
  <c r="BA114" i="4"/>
  <c r="AU114" i="4"/>
  <c r="AT114" i="4"/>
  <c r="AR114" i="4"/>
  <c r="AQ114" i="4"/>
  <c r="AP114" i="4"/>
  <c r="AL114" i="4"/>
  <c r="AK114" i="4"/>
  <c r="AJ114" i="4"/>
  <c r="AG114" i="4"/>
  <c r="AF114" i="4"/>
  <c r="AE114" i="4"/>
  <c r="AD114" i="4"/>
  <c r="AC114" i="4"/>
  <c r="AB114" i="4"/>
  <c r="Z114" i="4"/>
  <c r="Y114" i="4"/>
  <c r="W114" i="4"/>
  <c r="X114" i="4" s="1"/>
  <c r="V114" i="4"/>
  <c r="T114" i="4"/>
  <c r="U114" i="4" s="1"/>
  <c r="S114" i="4"/>
  <c r="R114" i="4"/>
  <c r="Q114" i="4"/>
  <c r="O114" i="4"/>
  <c r="N114" i="4"/>
  <c r="M114" i="4"/>
  <c r="L114" i="4"/>
  <c r="K114" i="4"/>
  <c r="J114" i="4"/>
  <c r="I114" i="4"/>
  <c r="G114" i="4"/>
  <c r="F114" i="4"/>
  <c r="E114" i="4"/>
  <c r="BA113" i="4"/>
  <c r="AU113" i="4"/>
  <c r="AT113" i="4"/>
  <c r="AR113" i="4"/>
  <c r="AQ113" i="4"/>
  <c r="AP113" i="4"/>
  <c r="AL113" i="4"/>
  <c r="AK113" i="4"/>
  <c r="AJ113" i="4"/>
  <c r="AG113" i="4"/>
  <c r="AF113" i="4"/>
  <c r="AE113" i="4"/>
  <c r="AD113" i="4"/>
  <c r="AC113" i="4"/>
  <c r="AB113" i="4"/>
  <c r="Z113" i="4"/>
  <c r="Y113" i="4"/>
  <c r="W113" i="4"/>
  <c r="X113" i="4" s="1"/>
  <c r="V113" i="4"/>
  <c r="T113" i="4"/>
  <c r="U113" i="4" s="1"/>
  <c r="S113" i="4"/>
  <c r="R113" i="4"/>
  <c r="Q113" i="4"/>
  <c r="O113" i="4"/>
  <c r="N113" i="4"/>
  <c r="M113" i="4"/>
  <c r="L113" i="4"/>
  <c r="K113" i="4"/>
  <c r="J113" i="4"/>
  <c r="I113" i="4"/>
  <c r="G113" i="4"/>
  <c r="F113" i="4"/>
  <c r="E113" i="4"/>
  <c r="BA112" i="4"/>
  <c r="AU112" i="4"/>
  <c r="AT112" i="4"/>
  <c r="AR112" i="4"/>
  <c r="AQ112" i="4"/>
  <c r="AP112" i="4"/>
  <c r="AL112" i="4"/>
  <c r="AK112" i="4"/>
  <c r="AJ112" i="4"/>
  <c r="AG112" i="4"/>
  <c r="AF112" i="4"/>
  <c r="AE112" i="4"/>
  <c r="AD112" i="4"/>
  <c r="AC112" i="4"/>
  <c r="AB112" i="4"/>
  <c r="Z112" i="4"/>
  <c r="Y112" i="4"/>
  <c r="W112" i="4"/>
  <c r="X112" i="4" s="1"/>
  <c r="V112" i="4"/>
  <c r="T112" i="4"/>
  <c r="U112" i="4" s="1"/>
  <c r="S112" i="4"/>
  <c r="R112" i="4"/>
  <c r="Q112" i="4"/>
  <c r="O112" i="4"/>
  <c r="N112" i="4"/>
  <c r="M112" i="4"/>
  <c r="L112" i="4"/>
  <c r="K112" i="4"/>
  <c r="J112" i="4"/>
  <c r="I112" i="4"/>
  <c r="G112" i="4"/>
  <c r="F112" i="4"/>
  <c r="E112" i="4"/>
  <c r="BA111" i="4"/>
  <c r="AU111" i="4"/>
  <c r="AT111" i="4"/>
  <c r="AR111" i="4"/>
  <c r="AQ111" i="4"/>
  <c r="AP111" i="4"/>
  <c r="AL111" i="4"/>
  <c r="AK111" i="4"/>
  <c r="AJ111" i="4"/>
  <c r="AG111" i="4"/>
  <c r="AF111" i="4"/>
  <c r="AE111" i="4"/>
  <c r="AD111" i="4"/>
  <c r="AC111" i="4"/>
  <c r="AB111" i="4"/>
  <c r="Z111" i="4"/>
  <c r="Y111" i="4"/>
  <c r="W111" i="4"/>
  <c r="X111" i="4" s="1"/>
  <c r="V111" i="4"/>
  <c r="T111" i="4"/>
  <c r="U111" i="4" s="1"/>
  <c r="S111" i="4"/>
  <c r="R111" i="4"/>
  <c r="Q111" i="4"/>
  <c r="O111" i="4"/>
  <c r="N111" i="4"/>
  <c r="M111" i="4"/>
  <c r="L111" i="4"/>
  <c r="K111" i="4"/>
  <c r="J111" i="4"/>
  <c r="I111" i="4"/>
  <c r="G111" i="4"/>
  <c r="F111" i="4"/>
  <c r="E111" i="4"/>
  <c r="BA110" i="4"/>
  <c r="AU110" i="4"/>
  <c r="AT110" i="4"/>
  <c r="AR110" i="4"/>
  <c r="AQ110" i="4"/>
  <c r="AP110" i="4"/>
  <c r="AL110" i="4"/>
  <c r="AK110" i="4"/>
  <c r="AJ110" i="4"/>
  <c r="AG110" i="4"/>
  <c r="AF110" i="4"/>
  <c r="AE110" i="4"/>
  <c r="AD110" i="4"/>
  <c r="AC110" i="4"/>
  <c r="AB110" i="4"/>
  <c r="Z110" i="4"/>
  <c r="Y110" i="4"/>
  <c r="W110" i="4"/>
  <c r="X110" i="4" s="1"/>
  <c r="V110" i="4"/>
  <c r="T110" i="4"/>
  <c r="U110" i="4" s="1"/>
  <c r="S110" i="4"/>
  <c r="R110" i="4"/>
  <c r="Q110" i="4"/>
  <c r="O110" i="4"/>
  <c r="N110" i="4"/>
  <c r="M110" i="4"/>
  <c r="L110" i="4"/>
  <c r="K110" i="4"/>
  <c r="J110" i="4"/>
  <c r="I110" i="4"/>
  <c r="G110" i="4"/>
  <c r="F110" i="4"/>
  <c r="E110" i="4"/>
  <c r="BA109" i="4"/>
  <c r="AU109" i="4"/>
  <c r="AT109" i="4"/>
  <c r="AR109" i="4"/>
  <c r="AQ109" i="4"/>
  <c r="AP109" i="4"/>
  <c r="AL109" i="4"/>
  <c r="AK109" i="4"/>
  <c r="AJ109" i="4"/>
  <c r="AG109" i="4"/>
  <c r="AF109" i="4"/>
  <c r="AE109" i="4"/>
  <c r="AD109" i="4"/>
  <c r="AC109" i="4"/>
  <c r="AB109" i="4"/>
  <c r="Z109" i="4"/>
  <c r="Y109" i="4"/>
  <c r="W109" i="4"/>
  <c r="X109" i="4" s="1"/>
  <c r="V109" i="4"/>
  <c r="T109" i="4"/>
  <c r="U109" i="4" s="1"/>
  <c r="S109" i="4"/>
  <c r="R109" i="4"/>
  <c r="Q109" i="4"/>
  <c r="O109" i="4"/>
  <c r="N109" i="4"/>
  <c r="M109" i="4"/>
  <c r="L109" i="4"/>
  <c r="K109" i="4"/>
  <c r="J109" i="4"/>
  <c r="I109" i="4"/>
  <c r="G109" i="4"/>
  <c r="F109" i="4"/>
  <c r="E109" i="4"/>
  <c r="BA108" i="4"/>
  <c r="AU108" i="4"/>
  <c r="AT108" i="4"/>
  <c r="AR108" i="4"/>
  <c r="AQ108" i="4"/>
  <c r="AP108" i="4"/>
  <c r="AL108" i="4"/>
  <c r="AK108" i="4"/>
  <c r="AJ108" i="4"/>
  <c r="AG108" i="4"/>
  <c r="AF108" i="4"/>
  <c r="AE108" i="4"/>
  <c r="AD108" i="4"/>
  <c r="AC108" i="4"/>
  <c r="AB108" i="4"/>
  <c r="Z108" i="4"/>
  <c r="Y108" i="4"/>
  <c r="W108" i="4"/>
  <c r="X108" i="4" s="1"/>
  <c r="V108" i="4"/>
  <c r="T108" i="4"/>
  <c r="U108" i="4" s="1"/>
  <c r="S108" i="4"/>
  <c r="R108" i="4"/>
  <c r="Q108" i="4"/>
  <c r="O108" i="4"/>
  <c r="N108" i="4"/>
  <c r="M108" i="4"/>
  <c r="L108" i="4"/>
  <c r="K108" i="4"/>
  <c r="J108" i="4"/>
  <c r="I108" i="4"/>
  <c r="G108" i="4"/>
  <c r="F108" i="4"/>
  <c r="E108" i="4"/>
  <c r="BA107" i="4"/>
  <c r="AU107" i="4"/>
  <c r="AT107" i="4"/>
  <c r="AR107" i="4"/>
  <c r="AQ107" i="4"/>
  <c r="AP107" i="4"/>
  <c r="AL107" i="4"/>
  <c r="AK107" i="4"/>
  <c r="AJ107" i="4"/>
  <c r="AG107" i="4"/>
  <c r="AF107" i="4"/>
  <c r="AE107" i="4"/>
  <c r="AD107" i="4"/>
  <c r="AC107" i="4"/>
  <c r="AB107" i="4"/>
  <c r="Z107" i="4"/>
  <c r="Y107" i="4"/>
  <c r="W107" i="4"/>
  <c r="X107" i="4" s="1"/>
  <c r="V107" i="4"/>
  <c r="T107" i="4"/>
  <c r="U107" i="4" s="1"/>
  <c r="S107" i="4"/>
  <c r="R107" i="4"/>
  <c r="Q107" i="4"/>
  <c r="O107" i="4"/>
  <c r="N107" i="4"/>
  <c r="M107" i="4"/>
  <c r="L107" i="4"/>
  <c r="K107" i="4"/>
  <c r="J107" i="4"/>
  <c r="I107" i="4"/>
  <c r="G107" i="4"/>
  <c r="F107" i="4"/>
  <c r="E107" i="4"/>
  <c r="BA106" i="4"/>
  <c r="AU106" i="4"/>
  <c r="AT106" i="4"/>
  <c r="AR106" i="4"/>
  <c r="AQ106" i="4"/>
  <c r="AP106" i="4"/>
  <c r="AL106" i="4"/>
  <c r="AK106" i="4"/>
  <c r="AJ106" i="4"/>
  <c r="AG106" i="4"/>
  <c r="AF106" i="4"/>
  <c r="AE106" i="4"/>
  <c r="AD106" i="4"/>
  <c r="AC106" i="4"/>
  <c r="AB106" i="4"/>
  <c r="Z106" i="4"/>
  <c r="Y106" i="4"/>
  <c r="W106" i="4"/>
  <c r="X106" i="4" s="1"/>
  <c r="V106" i="4"/>
  <c r="T106" i="4"/>
  <c r="U106" i="4" s="1"/>
  <c r="S106" i="4"/>
  <c r="R106" i="4"/>
  <c r="Q106" i="4"/>
  <c r="O106" i="4"/>
  <c r="N106" i="4"/>
  <c r="M106" i="4"/>
  <c r="L106" i="4"/>
  <c r="K106" i="4"/>
  <c r="J106" i="4"/>
  <c r="I106" i="4"/>
  <c r="G106" i="4"/>
  <c r="F106" i="4"/>
  <c r="E106" i="4"/>
  <c r="BA105" i="4"/>
  <c r="AU105" i="4"/>
  <c r="AT105" i="4"/>
  <c r="AR105" i="4"/>
  <c r="AQ105" i="4"/>
  <c r="AP105" i="4"/>
  <c r="AL105" i="4"/>
  <c r="AK105" i="4"/>
  <c r="AJ105" i="4"/>
  <c r="AG105" i="4"/>
  <c r="AF105" i="4"/>
  <c r="AE105" i="4"/>
  <c r="AD105" i="4"/>
  <c r="AC105" i="4"/>
  <c r="AB105" i="4"/>
  <c r="Z105" i="4"/>
  <c r="Y105" i="4"/>
  <c r="W105" i="4"/>
  <c r="X105" i="4" s="1"/>
  <c r="V105" i="4"/>
  <c r="T105" i="4"/>
  <c r="U105" i="4" s="1"/>
  <c r="S105" i="4"/>
  <c r="R105" i="4"/>
  <c r="Q105" i="4"/>
  <c r="O105" i="4"/>
  <c r="N105" i="4"/>
  <c r="M105" i="4"/>
  <c r="L105" i="4"/>
  <c r="K105" i="4"/>
  <c r="J105" i="4"/>
  <c r="I105" i="4"/>
  <c r="G105" i="4"/>
  <c r="F105" i="4"/>
  <c r="E105" i="4"/>
  <c r="BA104" i="4"/>
  <c r="AU104" i="4"/>
  <c r="AT104" i="4"/>
  <c r="AR104" i="4"/>
  <c r="AQ104" i="4"/>
  <c r="AP104" i="4"/>
  <c r="AL104" i="4"/>
  <c r="AK104" i="4"/>
  <c r="AJ104" i="4"/>
  <c r="AG104" i="4"/>
  <c r="AF104" i="4"/>
  <c r="AE104" i="4"/>
  <c r="AD104" i="4"/>
  <c r="AC104" i="4"/>
  <c r="AB104" i="4"/>
  <c r="Z104" i="4"/>
  <c r="Y104" i="4"/>
  <c r="W104" i="4"/>
  <c r="X104" i="4" s="1"/>
  <c r="V104" i="4"/>
  <c r="T104" i="4"/>
  <c r="U104" i="4" s="1"/>
  <c r="S104" i="4"/>
  <c r="R104" i="4"/>
  <c r="Q104" i="4"/>
  <c r="O104" i="4"/>
  <c r="N104" i="4"/>
  <c r="M104" i="4"/>
  <c r="L104" i="4"/>
  <c r="K104" i="4"/>
  <c r="J104" i="4"/>
  <c r="I104" i="4"/>
  <c r="G104" i="4"/>
  <c r="F104" i="4"/>
  <c r="E104" i="4"/>
  <c r="BA103" i="4"/>
  <c r="AU103" i="4"/>
  <c r="AT103" i="4"/>
  <c r="AR103" i="4"/>
  <c r="AQ103" i="4"/>
  <c r="AP103" i="4"/>
  <c r="AL103" i="4"/>
  <c r="AK103" i="4"/>
  <c r="AJ103" i="4"/>
  <c r="AG103" i="4"/>
  <c r="AF103" i="4"/>
  <c r="AE103" i="4"/>
  <c r="AD103" i="4"/>
  <c r="AC103" i="4"/>
  <c r="AB103" i="4"/>
  <c r="Z103" i="4"/>
  <c r="Y103" i="4"/>
  <c r="W103" i="4"/>
  <c r="X103" i="4" s="1"/>
  <c r="V103" i="4"/>
  <c r="T103" i="4"/>
  <c r="U103" i="4" s="1"/>
  <c r="S103" i="4"/>
  <c r="R103" i="4"/>
  <c r="Q103" i="4"/>
  <c r="O103" i="4"/>
  <c r="N103" i="4"/>
  <c r="M103" i="4"/>
  <c r="L103" i="4"/>
  <c r="K103" i="4"/>
  <c r="J103" i="4"/>
  <c r="I103" i="4"/>
  <c r="G103" i="4"/>
  <c r="F103" i="4"/>
  <c r="E103" i="4"/>
  <c r="BA102" i="4"/>
  <c r="AU102" i="4"/>
  <c r="AT102" i="4"/>
  <c r="AR102" i="4"/>
  <c r="AQ102" i="4"/>
  <c r="AP102" i="4"/>
  <c r="AL102" i="4"/>
  <c r="AK102" i="4"/>
  <c r="AJ102" i="4"/>
  <c r="AG102" i="4"/>
  <c r="AF102" i="4"/>
  <c r="AE102" i="4"/>
  <c r="AD102" i="4"/>
  <c r="AC102" i="4"/>
  <c r="AB102" i="4"/>
  <c r="Z102" i="4"/>
  <c r="Y102" i="4"/>
  <c r="W102" i="4"/>
  <c r="X102" i="4" s="1"/>
  <c r="V102" i="4"/>
  <c r="T102" i="4"/>
  <c r="U102" i="4" s="1"/>
  <c r="S102" i="4"/>
  <c r="R102" i="4"/>
  <c r="Q102" i="4"/>
  <c r="O102" i="4"/>
  <c r="N102" i="4"/>
  <c r="M102" i="4"/>
  <c r="L102" i="4"/>
  <c r="K102" i="4"/>
  <c r="J102" i="4"/>
  <c r="I102" i="4"/>
  <c r="G102" i="4"/>
  <c r="F102" i="4"/>
  <c r="E102" i="4"/>
  <c r="BA101" i="4"/>
  <c r="AU101" i="4"/>
  <c r="AT101" i="4"/>
  <c r="AR101" i="4"/>
  <c r="AQ101" i="4"/>
  <c r="AP101" i="4"/>
  <c r="AL101" i="4"/>
  <c r="AK101" i="4"/>
  <c r="AJ101" i="4"/>
  <c r="AG101" i="4"/>
  <c r="AF101" i="4"/>
  <c r="AE101" i="4"/>
  <c r="AD101" i="4"/>
  <c r="AC101" i="4"/>
  <c r="AB101" i="4"/>
  <c r="Z101" i="4"/>
  <c r="Y101" i="4"/>
  <c r="W101" i="4"/>
  <c r="X101" i="4" s="1"/>
  <c r="V101" i="4"/>
  <c r="T101" i="4"/>
  <c r="U101" i="4" s="1"/>
  <c r="S101" i="4"/>
  <c r="R101" i="4"/>
  <c r="Q101" i="4"/>
  <c r="O101" i="4"/>
  <c r="N101" i="4"/>
  <c r="M101" i="4"/>
  <c r="L101" i="4"/>
  <c r="K101" i="4"/>
  <c r="J101" i="4"/>
  <c r="I101" i="4"/>
  <c r="G101" i="4"/>
  <c r="F101" i="4"/>
  <c r="E101" i="4"/>
  <c r="BA100" i="4"/>
  <c r="AU100" i="4"/>
  <c r="AT100" i="4"/>
  <c r="AR100" i="4"/>
  <c r="AQ100" i="4"/>
  <c r="AP100" i="4"/>
  <c r="AL100" i="4"/>
  <c r="AK100" i="4"/>
  <c r="AJ100" i="4"/>
  <c r="AG100" i="4"/>
  <c r="AF100" i="4"/>
  <c r="AE100" i="4"/>
  <c r="AD100" i="4"/>
  <c r="AC100" i="4"/>
  <c r="AB100" i="4"/>
  <c r="Z100" i="4"/>
  <c r="Y100" i="4"/>
  <c r="W100" i="4"/>
  <c r="X100" i="4" s="1"/>
  <c r="V100" i="4"/>
  <c r="T100" i="4"/>
  <c r="U100" i="4" s="1"/>
  <c r="S100" i="4"/>
  <c r="R100" i="4"/>
  <c r="Q100" i="4"/>
  <c r="O100" i="4"/>
  <c r="N100" i="4"/>
  <c r="M100" i="4"/>
  <c r="L100" i="4"/>
  <c r="K100" i="4"/>
  <c r="J100" i="4"/>
  <c r="I100" i="4"/>
  <c r="G100" i="4"/>
  <c r="F100" i="4"/>
  <c r="E100" i="4"/>
  <c r="BA99" i="4"/>
  <c r="AU99" i="4"/>
  <c r="AT99" i="4"/>
  <c r="AR99" i="4"/>
  <c r="AQ99" i="4"/>
  <c r="AP99" i="4"/>
  <c r="AL99" i="4"/>
  <c r="AK99" i="4"/>
  <c r="AJ99" i="4"/>
  <c r="AG99" i="4"/>
  <c r="AF99" i="4"/>
  <c r="AE99" i="4"/>
  <c r="AD99" i="4"/>
  <c r="AC99" i="4"/>
  <c r="AB99" i="4"/>
  <c r="Z99" i="4"/>
  <c r="Y99" i="4"/>
  <c r="W99" i="4"/>
  <c r="X99" i="4" s="1"/>
  <c r="V99" i="4"/>
  <c r="T99" i="4"/>
  <c r="U99" i="4" s="1"/>
  <c r="S99" i="4"/>
  <c r="R99" i="4"/>
  <c r="Q99" i="4"/>
  <c r="O99" i="4"/>
  <c r="N99" i="4"/>
  <c r="M99" i="4"/>
  <c r="L99" i="4"/>
  <c r="K99" i="4"/>
  <c r="J99" i="4"/>
  <c r="I99" i="4"/>
  <c r="G99" i="4"/>
  <c r="F99" i="4"/>
  <c r="E99" i="4"/>
  <c r="BA98" i="4"/>
  <c r="AU98" i="4"/>
  <c r="AT98" i="4"/>
  <c r="AR98" i="4"/>
  <c r="AQ98" i="4"/>
  <c r="AP98" i="4"/>
  <c r="AL98" i="4"/>
  <c r="AK98" i="4"/>
  <c r="AJ98" i="4"/>
  <c r="AG98" i="4"/>
  <c r="AF98" i="4"/>
  <c r="AE98" i="4"/>
  <c r="AD98" i="4"/>
  <c r="AC98" i="4"/>
  <c r="AB98" i="4"/>
  <c r="Z98" i="4"/>
  <c r="Y98" i="4"/>
  <c r="W98" i="4"/>
  <c r="X98" i="4" s="1"/>
  <c r="V98" i="4"/>
  <c r="T98" i="4"/>
  <c r="U98" i="4" s="1"/>
  <c r="S98" i="4"/>
  <c r="R98" i="4"/>
  <c r="Q98" i="4"/>
  <c r="O98" i="4"/>
  <c r="N98" i="4"/>
  <c r="M98" i="4"/>
  <c r="L98" i="4"/>
  <c r="K98" i="4"/>
  <c r="J98" i="4"/>
  <c r="I98" i="4"/>
  <c r="G98" i="4"/>
  <c r="F98" i="4"/>
  <c r="E98" i="4"/>
  <c r="BA97" i="4"/>
  <c r="AU97" i="4"/>
  <c r="AT97" i="4"/>
  <c r="AR97" i="4"/>
  <c r="AQ97" i="4"/>
  <c r="AP97" i="4"/>
  <c r="AL97" i="4"/>
  <c r="AK97" i="4"/>
  <c r="AJ97" i="4"/>
  <c r="AG97" i="4"/>
  <c r="AF97" i="4"/>
  <c r="AE97" i="4"/>
  <c r="AD97" i="4"/>
  <c r="AC97" i="4"/>
  <c r="AB97" i="4"/>
  <c r="Z97" i="4"/>
  <c r="Y97" i="4"/>
  <c r="W97" i="4"/>
  <c r="X97" i="4" s="1"/>
  <c r="V97" i="4"/>
  <c r="T97" i="4"/>
  <c r="U97" i="4" s="1"/>
  <c r="S97" i="4"/>
  <c r="R97" i="4"/>
  <c r="Q97" i="4"/>
  <c r="O97" i="4"/>
  <c r="N97" i="4"/>
  <c r="M97" i="4"/>
  <c r="L97" i="4"/>
  <c r="K97" i="4"/>
  <c r="J97" i="4"/>
  <c r="I97" i="4"/>
  <c r="G97" i="4"/>
  <c r="F97" i="4"/>
  <c r="E97" i="4"/>
  <c r="BA96" i="4"/>
  <c r="AU96" i="4"/>
  <c r="AT96" i="4"/>
  <c r="AR96" i="4"/>
  <c r="AQ96" i="4"/>
  <c r="AP96" i="4"/>
  <c r="AL96" i="4"/>
  <c r="AK96" i="4"/>
  <c r="AJ96" i="4"/>
  <c r="AG96" i="4"/>
  <c r="AF96" i="4"/>
  <c r="AE96" i="4"/>
  <c r="AD96" i="4"/>
  <c r="AC96" i="4"/>
  <c r="AB96" i="4"/>
  <c r="Z96" i="4"/>
  <c r="Y96" i="4"/>
  <c r="W96" i="4"/>
  <c r="X96" i="4" s="1"/>
  <c r="V96" i="4"/>
  <c r="T96" i="4"/>
  <c r="U96" i="4" s="1"/>
  <c r="S96" i="4"/>
  <c r="R96" i="4"/>
  <c r="Q96" i="4"/>
  <c r="O96" i="4"/>
  <c r="N96" i="4"/>
  <c r="M96" i="4"/>
  <c r="L96" i="4"/>
  <c r="K96" i="4"/>
  <c r="J96" i="4"/>
  <c r="I96" i="4"/>
  <c r="G96" i="4"/>
  <c r="F96" i="4"/>
  <c r="E96" i="4"/>
  <c r="BA95" i="4"/>
  <c r="AU95" i="4"/>
  <c r="AT95" i="4"/>
  <c r="AR95" i="4"/>
  <c r="AQ95" i="4"/>
  <c r="AP95" i="4"/>
  <c r="AL95" i="4"/>
  <c r="AK95" i="4"/>
  <c r="AJ95" i="4"/>
  <c r="AG95" i="4"/>
  <c r="AF95" i="4"/>
  <c r="AE95" i="4"/>
  <c r="AD95" i="4"/>
  <c r="AC95" i="4"/>
  <c r="AB95" i="4"/>
  <c r="Z95" i="4"/>
  <c r="Y95" i="4"/>
  <c r="W95" i="4"/>
  <c r="X95" i="4" s="1"/>
  <c r="V95" i="4"/>
  <c r="T95" i="4"/>
  <c r="U95" i="4" s="1"/>
  <c r="S95" i="4"/>
  <c r="R95" i="4"/>
  <c r="Q95" i="4"/>
  <c r="O95" i="4"/>
  <c r="N95" i="4"/>
  <c r="M95" i="4"/>
  <c r="L95" i="4"/>
  <c r="K95" i="4"/>
  <c r="J95" i="4"/>
  <c r="I95" i="4"/>
  <c r="G95" i="4"/>
  <c r="F95" i="4"/>
  <c r="E95" i="4"/>
  <c r="BA94" i="4"/>
  <c r="AU94" i="4"/>
  <c r="AT94" i="4"/>
  <c r="AR94" i="4"/>
  <c r="AQ94" i="4"/>
  <c r="AP94" i="4"/>
  <c r="AL94" i="4"/>
  <c r="AK94" i="4"/>
  <c r="AJ94" i="4"/>
  <c r="AG94" i="4"/>
  <c r="AF94" i="4"/>
  <c r="AE94" i="4"/>
  <c r="AD94" i="4"/>
  <c r="AC94" i="4"/>
  <c r="AB94" i="4"/>
  <c r="Z94" i="4"/>
  <c r="Y94" i="4"/>
  <c r="W94" i="4"/>
  <c r="X94" i="4" s="1"/>
  <c r="V94" i="4"/>
  <c r="T94" i="4"/>
  <c r="U94" i="4" s="1"/>
  <c r="S94" i="4"/>
  <c r="R94" i="4"/>
  <c r="Q94" i="4"/>
  <c r="O94" i="4"/>
  <c r="N94" i="4"/>
  <c r="M94" i="4"/>
  <c r="L94" i="4"/>
  <c r="K94" i="4"/>
  <c r="J94" i="4"/>
  <c r="I94" i="4"/>
  <c r="G94" i="4"/>
  <c r="F94" i="4"/>
  <c r="E94" i="4"/>
  <c r="BA93" i="4"/>
  <c r="AU93" i="4"/>
  <c r="AT93" i="4"/>
  <c r="AR93" i="4"/>
  <c r="AQ93" i="4"/>
  <c r="AP93" i="4"/>
  <c r="AL93" i="4"/>
  <c r="AK93" i="4"/>
  <c r="AJ93" i="4"/>
  <c r="AG93" i="4"/>
  <c r="AF93" i="4"/>
  <c r="AE93" i="4"/>
  <c r="AD93" i="4"/>
  <c r="AC93" i="4"/>
  <c r="AB93" i="4"/>
  <c r="Z93" i="4"/>
  <c r="Y93" i="4"/>
  <c r="W93" i="4"/>
  <c r="X93" i="4" s="1"/>
  <c r="V93" i="4"/>
  <c r="T93" i="4"/>
  <c r="U93" i="4" s="1"/>
  <c r="S93" i="4"/>
  <c r="R93" i="4"/>
  <c r="Q93" i="4"/>
  <c r="O93" i="4"/>
  <c r="N93" i="4"/>
  <c r="M93" i="4"/>
  <c r="L93" i="4"/>
  <c r="K93" i="4"/>
  <c r="J93" i="4"/>
  <c r="I93" i="4"/>
  <c r="G93" i="4"/>
  <c r="F93" i="4"/>
  <c r="E93" i="4"/>
  <c r="BA92" i="4"/>
  <c r="AU92" i="4"/>
  <c r="AT92" i="4"/>
  <c r="AR92" i="4"/>
  <c r="AQ92" i="4"/>
  <c r="AP92" i="4"/>
  <c r="AL92" i="4"/>
  <c r="AK92" i="4"/>
  <c r="AJ92" i="4"/>
  <c r="AG92" i="4"/>
  <c r="AF92" i="4"/>
  <c r="AE92" i="4"/>
  <c r="AD92" i="4"/>
  <c r="AC92" i="4"/>
  <c r="AB92" i="4"/>
  <c r="Z92" i="4"/>
  <c r="Y92" i="4"/>
  <c r="W92" i="4"/>
  <c r="X92" i="4" s="1"/>
  <c r="V92" i="4"/>
  <c r="T92" i="4"/>
  <c r="U92" i="4" s="1"/>
  <c r="S92" i="4"/>
  <c r="R92" i="4"/>
  <c r="Q92" i="4"/>
  <c r="O92" i="4"/>
  <c r="N92" i="4"/>
  <c r="M92" i="4"/>
  <c r="L92" i="4"/>
  <c r="K92" i="4"/>
  <c r="J92" i="4"/>
  <c r="I92" i="4"/>
  <c r="G92" i="4"/>
  <c r="F92" i="4"/>
  <c r="E92" i="4"/>
  <c r="BA91" i="4"/>
  <c r="AU91" i="4"/>
  <c r="AT91" i="4"/>
  <c r="AR91" i="4"/>
  <c r="AQ91" i="4"/>
  <c r="AP91" i="4"/>
  <c r="AL91" i="4"/>
  <c r="AK91" i="4"/>
  <c r="AJ91" i="4"/>
  <c r="AG91" i="4"/>
  <c r="AF91" i="4"/>
  <c r="AE91" i="4"/>
  <c r="AD91" i="4"/>
  <c r="AC91" i="4"/>
  <c r="AB91" i="4"/>
  <c r="Z91" i="4"/>
  <c r="Y91" i="4"/>
  <c r="W91" i="4"/>
  <c r="X91" i="4" s="1"/>
  <c r="V91" i="4"/>
  <c r="T91" i="4"/>
  <c r="U91" i="4" s="1"/>
  <c r="S91" i="4"/>
  <c r="R91" i="4"/>
  <c r="Q91" i="4"/>
  <c r="O91" i="4"/>
  <c r="N91" i="4"/>
  <c r="M91" i="4"/>
  <c r="L91" i="4"/>
  <c r="K91" i="4"/>
  <c r="J91" i="4"/>
  <c r="I91" i="4"/>
  <c r="G91" i="4"/>
  <c r="F91" i="4"/>
  <c r="E91" i="4"/>
  <c r="BA90" i="4"/>
  <c r="AU90" i="4"/>
  <c r="AT90" i="4"/>
  <c r="AR90" i="4"/>
  <c r="AQ90" i="4"/>
  <c r="AP90" i="4"/>
  <c r="AL90" i="4"/>
  <c r="AK90" i="4"/>
  <c r="AJ90" i="4"/>
  <c r="AG90" i="4"/>
  <c r="AF90" i="4"/>
  <c r="AE90" i="4"/>
  <c r="AD90" i="4"/>
  <c r="AC90" i="4"/>
  <c r="AB90" i="4"/>
  <c r="Z90" i="4"/>
  <c r="Y90" i="4"/>
  <c r="W90" i="4"/>
  <c r="X90" i="4" s="1"/>
  <c r="V90" i="4"/>
  <c r="T90" i="4"/>
  <c r="U90" i="4" s="1"/>
  <c r="S90" i="4"/>
  <c r="R90" i="4"/>
  <c r="Q90" i="4"/>
  <c r="O90" i="4"/>
  <c r="N90" i="4"/>
  <c r="M90" i="4"/>
  <c r="L90" i="4"/>
  <c r="K90" i="4"/>
  <c r="J90" i="4"/>
  <c r="I90" i="4"/>
  <c r="G90" i="4"/>
  <c r="F90" i="4"/>
  <c r="E90" i="4"/>
  <c r="BA89" i="4"/>
  <c r="AU89" i="4"/>
  <c r="AT89" i="4"/>
  <c r="AR89" i="4"/>
  <c r="AQ89" i="4"/>
  <c r="AP89" i="4"/>
  <c r="AL89" i="4"/>
  <c r="AK89" i="4"/>
  <c r="AJ89" i="4"/>
  <c r="AG89" i="4"/>
  <c r="AF89" i="4"/>
  <c r="AE89" i="4"/>
  <c r="AD89" i="4"/>
  <c r="AC89" i="4"/>
  <c r="AB89" i="4"/>
  <c r="Z89" i="4"/>
  <c r="Y89" i="4"/>
  <c r="W89" i="4"/>
  <c r="X89" i="4" s="1"/>
  <c r="V89" i="4"/>
  <c r="T89" i="4"/>
  <c r="U89" i="4" s="1"/>
  <c r="S89" i="4"/>
  <c r="R89" i="4"/>
  <c r="Q89" i="4"/>
  <c r="O89" i="4"/>
  <c r="N89" i="4"/>
  <c r="M89" i="4"/>
  <c r="L89" i="4"/>
  <c r="K89" i="4"/>
  <c r="J89" i="4"/>
  <c r="I89" i="4"/>
  <c r="G89" i="4"/>
  <c r="F89" i="4"/>
  <c r="E89" i="4"/>
  <c r="BA88" i="4"/>
  <c r="AU88" i="4"/>
  <c r="AT88" i="4"/>
  <c r="AR88" i="4"/>
  <c r="AQ88" i="4"/>
  <c r="AP88" i="4"/>
  <c r="AL88" i="4"/>
  <c r="AK88" i="4"/>
  <c r="AJ88" i="4"/>
  <c r="AG88" i="4"/>
  <c r="AF88" i="4"/>
  <c r="AE88" i="4"/>
  <c r="AD88" i="4"/>
  <c r="AC88" i="4"/>
  <c r="AB88" i="4"/>
  <c r="Z88" i="4"/>
  <c r="Y88" i="4"/>
  <c r="W88" i="4"/>
  <c r="X88" i="4" s="1"/>
  <c r="V88" i="4"/>
  <c r="T88" i="4"/>
  <c r="U88" i="4" s="1"/>
  <c r="S88" i="4"/>
  <c r="R88" i="4"/>
  <c r="Q88" i="4"/>
  <c r="O88" i="4"/>
  <c r="N88" i="4"/>
  <c r="M88" i="4"/>
  <c r="L88" i="4"/>
  <c r="K88" i="4"/>
  <c r="J88" i="4"/>
  <c r="I88" i="4"/>
  <c r="G88" i="4"/>
  <c r="F88" i="4"/>
  <c r="E88" i="4"/>
  <c r="BA87" i="4"/>
  <c r="AU87" i="4"/>
  <c r="AT87" i="4"/>
  <c r="AR87" i="4"/>
  <c r="AQ87" i="4"/>
  <c r="AP87" i="4"/>
  <c r="AL87" i="4"/>
  <c r="AK87" i="4"/>
  <c r="AJ87" i="4"/>
  <c r="AG87" i="4"/>
  <c r="AF87" i="4"/>
  <c r="AE87" i="4"/>
  <c r="AD87" i="4"/>
  <c r="AC87" i="4"/>
  <c r="AB87" i="4"/>
  <c r="Z87" i="4"/>
  <c r="Y87" i="4"/>
  <c r="W87" i="4"/>
  <c r="X87" i="4" s="1"/>
  <c r="V87" i="4"/>
  <c r="T87" i="4"/>
  <c r="U87" i="4" s="1"/>
  <c r="S87" i="4"/>
  <c r="R87" i="4"/>
  <c r="Q87" i="4"/>
  <c r="O87" i="4"/>
  <c r="N87" i="4"/>
  <c r="M87" i="4"/>
  <c r="L87" i="4"/>
  <c r="K87" i="4"/>
  <c r="J87" i="4"/>
  <c r="I87" i="4"/>
  <c r="G87" i="4"/>
  <c r="F87" i="4"/>
  <c r="E87" i="4"/>
  <c r="BA86" i="4"/>
  <c r="AU86" i="4"/>
  <c r="AT86" i="4"/>
  <c r="AR86" i="4"/>
  <c r="AQ86" i="4"/>
  <c r="AP86" i="4"/>
  <c r="AL86" i="4"/>
  <c r="AK86" i="4"/>
  <c r="AJ86" i="4"/>
  <c r="AG86" i="4"/>
  <c r="AF86" i="4"/>
  <c r="AE86" i="4"/>
  <c r="AD86" i="4"/>
  <c r="AC86" i="4"/>
  <c r="AB86" i="4"/>
  <c r="Z86" i="4"/>
  <c r="Y86" i="4"/>
  <c r="W86" i="4"/>
  <c r="X86" i="4" s="1"/>
  <c r="V86" i="4"/>
  <c r="T86" i="4"/>
  <c r="U86" i="4" s="1"/>
  <c r="S86" i="4"/>
  <c r="R86" i="4"/>
  <c r="Q86" i="4"/>
  <c r="O86" i="4"/>
  <c r="N86" i="4"/>
  <c r="M86" i="4"/>
  <c r="L86" i="4"/>
  <c r="K86" i="4"/>
  <c r="J86" i="4"/>
  <c r="I86" i="4"/>
  <c r="G86" i="4"/>
  <c r="F86" i="4"/>
  <c r="E86" i="4"/>
  <c r="BA85" i="4"/>
  <c r="AU85" i="4"/>
  <c r="AT85" i="4"/>
  <c r="AR85" i="4"/>
  <c r="AQ85" i="4"/>
  <c r="AP85" i="4"/>
  <c r="AL85" i="4"/>
  <c r="AK85" i="4"/>
  <c r="AJ85" i="4"/>
  <c r="AG85" i="4"/>
  <c r="AF85" i="4"/>
  <c r="AE85" i="4"/>
  <c r="AD85" i="4"/>
  <c r="AC85" i="4"/>
  <c r="AB85" i="4"/>
  <c r="Z85" i="4"/>
  <c r="Y85" i="4"/>
  <c r="W85" i="4"/>
  <c r="X85" i="4" s="1"/>
  <c r="V85" i="4"/>
  <c r="T85" i="4"/>
  <c r="U85" i="4" s="1"/>
  <c r="S85" i="4"/>
  <c r="R85" i="4"/>
  <c r="Q85" i="4"/>
  <c r="O85" i="4"/>
  <c r="N85" i="4"/>
  <c r="M85" i="4"/>
  <c r="L85" i="4"/>
  <c r="K85" i="4"/>
  <c r="J85" i="4"/>
  <c r="I85" i="4"/>
  <c r="G85" i="4"/>
  <c r="F85" i="4"/>
  <c r="E85" i="4"/>
  <c r="BA84" i="4"/>
  <c r="AU84" i="4"/>
  <c r="AT84" i="4"/>
  <c r="AR84" i="4"/>
  <c r="AQ84" i="4"/>
  <c r="AP84" i="4"/>
  <c r="AL84" i="4"/>
  <c r="AK84" i="4"/>
  <c r="AJ84" i="4"/>
  <c r="AG84" i="4"/>
  <c r="AF84" i="4"/>
  <c r="AE84" i="4"/>
  <c r="AD84" i="4"/>
  <c r="AC84" i="4"/>
  <c r="AB84" i="4"/>
  <c r="Z84" i="4"/>
  <c r="Y84" i="4"/>
  <c r="W84" i="4"/>
  <c r="X84" i="4" s="1"/>
  <c r="V84" i="4"/>
  <c r="T84" i="4"/>
  <c r="U84" i="4" s="1"/>
  <c r="S84" i="4"/>
  <c r="R84" i="4"/>
  <c r="Q84" i="4"/>
  <c r="O84" i="4"/>
  <c r="N84" i="4"/>
  <c r="M84" i="4"/>
  <c r="L84" i="4"/>
  <c r="K84" i="4"/>
  <c r="J84" i="4"/>
  <c r="I84" i="4"/>
  <c r="G84" i="4"/>
  <c r="F84" i="4"/>
  <c r="E84" i="4"/>
  <c r="BA83" i="4"/>
  <c r="AU83" i="4"/>
  <c r="AT83" i="4"/>
  <c r="AR83" i="4"/>
  <c r="AQ83" i="4"/>
  <c r="AP83" i="4"/>
  <c r="AL83" i="4"/>
  <c r="AK83" i="4"/>
  <c r="AJ83" i="4"/>
  <c r="AG83" i="4"/>
  <c r="AF83" i="4"/>
  <c r="AE83" i="4"/>
  <c r="AD83" i="4"/>
  <c r="AC83" i="4"/>
  <c r="AB83" i="4"/>
  <c r="Z83" i="4"/>
  <c r="Y83" i="4"/>
  <c r="W83" i="4"/>
  <c r="X83" i="4" s="1"/>
  <c r="V83" i="4"/>
  <c r="T83" i="4"/>
  <c r="U83" i="4" s="1"/>
  <c r="S83" i="4"/>
  <c r="R83" i="4"/>
  <c r="Q83" i="4"/>
  <c r="O83" i="4"/>
  <c r="N83" i="4"/>
  <c r="M83" i="4"/>
  <c r="L83" i="4"/>
  <c r="K83" i="4"/>
  <c r="J83" i="4"/>
  <c r="I83" i="4"/>
  <c r="G83" i="4"/>
  <c r="F83" i="4"/>
  <c r="E83" i="4"/>
  <c r="BA82" i="4"/>
  <c r="AU82" i="4"/>
  <c r="AT82" i="4"/>
  <c r="AR82" i="4"/>
  <c r="AQ82" i="4"/>
  <c r="AP82" i="4"/>
  <c r="AL82" i="4"/>
  <c r="AK82" i="4"/>
  <c r="AJ82" i="4"/>
  <c r="AG82" i="4"/>
  <c r="AF82" i="4"/>
  <c r="AE82" i="4"/>
  <c r="AD82" i="4"/>
  <c r="AC82" i="4"/>
  <c r="AB82" i="4"/>
  <c r="Z82" i="4"/>
  <c r="Y82" i="4"/>
  <c r="W82" i="4"/>
  <c r="X82" i="4" s="1"/>
  <c r="V82" i="4"/>
  <c r="T82" i="4"/>
  <c r="U82" i="4" s="1"/>
  <c r="S82" i="4"/>
  <c r="R82" i="4"/>
  <c r="Q82" i="4"/>
  <c r="O82" i="4"/>
  <c r="N82" i="4"/>
  <c r="M82" i="4"/>
  <c r="L82" i="4"/>
  <c r="K82" i="4"/>
  <c r="J82" i="4"/>
  <c r="I82" i="4"/>
  <c r="G82" i="4"/>
  <c r="F82" i="4"/>
  <c r="E82" i="4"/>
  <c r="BA81" i="4"/>
  <c r="AU81" i="4"/>
  <c r="AT81" i="4"/>
  <c r="AR81" i="4"/>
  <c r="AQ81" i="4"/>
  <c r="AP81" i="4"/>
  <c r="AL81" i="4"/>
  <c r="AK81" i="4"/>
  <c r="AJ81" i="4"/>
  <c r="AG81" i="4"/>
  <c r="AF81" i="4"/>
  <c r="AE81" i="4"/>
  <c r="AD81" i="4"/>
  <c r="AC81" i="4"/>
  <c r="AB81" i="4"/>
  <c r="Z81" i="4"/>
  <c r="Y81" i="4"/>
  <c r="W81" i="4"/>
  <c r="X81" i="4" s="1"/>
  <c r="V81" i="4"/>
  <c r="T81" i="4"/>
  <c r="U81" i="4" s="1"/>
  <c r="S81" i="4"/>
  <c r="R81" i="4"/>
  <c r="Q81" i="4"/>
  <c r="O81" i="4"/>
  <c r="N81" i="4"/>
  <c r="M81" i="4"/>
  <c r="L81" i="4"/>
  <c r="K81" i="4"/>
  <c r="J81" i="4"/>
  <c r="I81" i="4"/>
  <c r="G81" i="4"/>
  <c r="F81" i="4"/>
  <c r="E81" i="4"/>
  <c r="BA80" i="4"/>
  <c r="AU80" i="4"/>
  <c r="AT80" i="4"/>
  <c r="AR80" i="4"/>
  <c r="AQ80" i="4"/>
  <c r="AP80" i="4"/>
  <c r="AL80" i="4"/>
  <c r="AK80" i="4"/>
  <c r="AJ80" i="4"/>
  <c r="AG80" i="4"/>
  <c r="AF80" i="4"/>
  <c r="AE80" i="4"/>
  <c r="AD80" i="4"/>
  <c r="AC80" i="4"/>
  <c r="AB80" i="4"/>
  <c r="Z80" i="4"/>
  <c r="Y80" i="4"/>
  <c r="W80" i="4"/>
  <c r="X80" i="4" s="1"/>
  <c r="V80" i="4"/>
  <c r="T80" i="4"/>
  <c r="U80" i="4" s="1"/>
  <c r="S80" i="4"/>
  <c r="R80" i="4"/>
  <c r="Q80" i="4"/>
  <c r="O80" i="4"/>
  <c r="N80" i="4"/>
  <c r="M80" i="4"/>
  <c r="L80" i="4"/>
  <c r="K80" i="4"/>
  <c r="J80" i="4"/>
  <c r="I80" i="4"/>
  <c r="G80" i="4"/>
  <c r="F80" i="4"/>
  <c r="E80" i="4"/>
  <c r="BA79" i="4"/>
  <c r="AU79" i="4"/>
  <c r="AT79" i="4"/>
  <c r="AR79" i="4"/>
  <c r="AQ79" i="4"/>
  <c r="AP79" i="4"/>
  <c r="AL79" i="4"/>
  <c r="AK79" i="4"/>
  <c r="AJ79" i="4"/>
  <c r="AG79" i="4"/>
  <c r="AF79" i="4"/>
  <c r="AE79" i="4"/>
  <c r="AD79" i="4"/>
  <c r="AC79" i="4"/>
  <c r="AB79" i="4"/>
  <c r="Z79" i="4"/>
  <c r="Y79" i="4"/>
  <c r="W79" i="4"/>
  <c r="X79" i="4" s="1"/>
  <c r="V79" i="4"/>
  <c r="T79" i="4"/>
  <c r="U79" i="4" s="1"/>
  <c r="S79" i="4"/>
  <c r="R79" i="4"/>
  <c r="Q79" i="4"/>
  <c r="O79" i="4"/>
  <c r="N79" i="4"/>
  <c r="M79" i="4"/>
  <c r="L79" i="4"/>
  <c r="K79" i="4"/>
  <c r="J79" i="4"/>
  <c r="I79" i="4"/>
  <c r="G79" i="4"/>
  <c r="F79" i="4"/>
  <c r="E79" i="4"/>
  <c r="BA78" i="4"/>
  <c r="AU78" i="4"/>
  <c r="AT78" i="4"/>
  <c r="AR78" i="4"/>
  <c r="AQ78" i="4"/>
  <c r="AP78" i="4"/>
  <c r="AL78" i="4"/>
  <c r="AK78" i="4"/>
  <c r="AJ78" i="4"/>
  <c r="AG78" i="4"/>
  <c r="AF78" i="4"/>
  <c r="AE78" i="4"/>
  <c r="AD78" i="4"/>
  <c r="AC78" i="4"/>
  <c r="AB78" i="4"/>
  <c r="Z78" i="4"/>
  <c r="Y78" i="4"/>
  <c r="W78" i="4"/>
  <c r="X78" i="4" s="1"/>
  <c r="V78" i="4"/>
  <c r="T78" i="4"/>
  <c r="U78" i="4" s="1"/>
  <c r="S78" i="4"/>
  <c r="R78" i="4"/>
  <c r="Q78" i="4"/>
  <c r="O78" i="4"/>
  <c r="N78" i="4"/>
  <c r="M78" i="4"/>
  <c r="L78" i="4"/>
  <c r="K78" i="4"/>
  <c r="J78" i="4"/>
  <c r="I78" i="4"/>
  <c r="G78" i="4"/>
  <c r="F78" i="4"/>
  <c r="E78" i="4"/>
  <c r="BA77" i="4"/>
  <c r="AU77" i="4"/>
  <c r="AT77" i="4"/>
  <c r="AR77" i="4"/>
  <c r="AQ77" i="4"/>
  <c r="AP77" i="4"/>
  <c r="AL77" i="4"/>
  <c r="AK77" i="4"/>
  <c r="AJ77" i="4"/>
  <c r="AG77" i="4"/>
  <c r="AF77" i="4"/>
  <c r="AE77" i="4"/>
  <c r="AD77" i="4"/>
  <c r="AC77" i="4"/>
  <c r="AB77" i="4"/>
  <c r="Z77" i="4"/>
  <c r="Y77" i="4"/>
  <c r="W77" i="4"/>
  <c r="X77" i="4" s="1"/>
  <c r="V77" i="4"/>
  <c r="T77" i="4"/>
  <c r="U77" i="4" s="1"/>
  <c r="S77" i="4"/>
  <c r="R77" i="4"/>
  <c r="Q77" i="4"/>
  <c r="O77" i="4"/>
  <c r="N77" i="4"/>
  <c r="M77" i="4"/>
  <c r="L77" i="4"/>
  <c r="K77" i="4"/>
  <c r="J77" i="4"/>
  <c r="I77" i="4"/>
  <c r="G77" i="4"/>
  <c r="F77" i="4"/>
  <c r="E77" i="4"/>
  <c r="BA76" i="4"/>
  <c r="AU76" i="4"/>
  <c r="AT76" i="4"/>
  <c r="AR76" i="4"/>
  <c r="AQ76" i="4"/>
  <c r="AP76" i="4"/>
  <c r="AL76" i="4"/>
  <c r="AK76" i="4"/>
  <c r="AJ76" i="4"/>
  <c r="AG76" i="4"/>
  <c r="AF76" i="4"/>
  <c r="AE76" i="4"/>
  <c r="AD76" i="4"/>
  <c r="AC76" i="4"/>
  <c r="AB76" i="4"/>
  <c r="Z76" i="4"/>
  <c r="Y76" i="4"/>
  <c r="W76" i="4"/>
  <c r="X76" i="4" s="1"/>
  <c r="V76" i="4"/>
  <c r="T76" i="4"/>
  <c r="U76" i="4" s="1"/>
  <c r="S76" i="4"/>
  <c r="R76" i="4"/>
  <c r="Q76" i="4"/>
  <c r="O76" i="4"/>
  <c r="N76" i="4"/>
  <c r="M76" i="4"/>
  <c r="L76" i="4"/>
  <c r="K76" i="4"/>
  <c r="J76" i="4"/>
  <c r="I76" i="4"/>
  <c r="G76" i="4"/>
  <c r="F76" i="4"/>
  <c r="E76" i="4"/>
  <c r="BA75" i="4"/>
  <c r="AU75" i="4"/>
  <c r="AT75" i="4"/>
  <c r="AR75" i="4"/>
  <c r="AQ75" i="4"/>
  <c r="AP75" i="4"/>
  <c r="AL75" i="4"/>
  <c r="AK75" i="4"/>
  <c r="AJ75" i="4"/>
  <c r="AG75" i="4"/>
  <c r="AF75" i="4"/>
  <c r="AE75" i="4"/>
  <c r="AD75" i="4"/>
  <c r="AC75" i="4"/>
  <c r="AB75" i="4"/>
  <c r="Z75" i="4"/>
  <c r="Y75" i="4"/>
  <c r="W75" i="4"/>
  <c r="X75" i="4" s="1"/>
  <c r="V75" i="4"/>
  <c r="T75" i="4"/>
  <c r="U75" i="4" s="1"/>
  <c r="S75" i="4"/>
  <c r="R75" i="4"/>
  <c r="Q75" i="4"/>
  <c r="O75" i="4"/>
  <c r="N75" i="4"/>
  <c r="M75" i="4"/>
  <c r="L75" i="4"/>
  <c r="K75" i="4"/>
  <c r="J75" i="4"/>
  <c r="I75" i="4"/>
  <c r="G75" i="4"/>
  <c r="F75" i="4"/>
  <c r="E75" i="4"/>
  <c r="BA74" i="4"/>
  <c r="AU74" i="4"/>
  <c r="AT74" i="4"/>
  <c r="AR74" i="4"/>
  <c r="AQ74" i="4"/>
  <c r="AP74" i="4"/>
  <c r="AL74" i="4"/>
  <c r="AK74" i="4"/>
  <c r="AJ74" i="4"/>
  <c r="AG74" i="4"/>
  <c r="AF74" i="4"/>
  <c r="AE74" i="4"/>
  <c r="AD74" i="4"/>
  <c r="AC74" i="4"/>
  <c r="AB74" i="4"/>
  <c r="Z74" i="4"/>
  <c r="Y74" i="4"/>
  <c r="W74" i="4"/>
  <c r="X74" i="4" s="1"/>
  <c r="V74" i="4"/>
  <c r="T74" i="4"/>
  <c r="U74" i="4" s="1"/>
  <c r="S74" i="4"/>
  <c r="R74" i="4"/>
  <c r="Q74" i="4"/>
  <c r="O74" i="4"/>
  <c r="N74" i="4"/>
  <c r="M74" i="4"/>
  <c r="L74" i="4"/>
  <c r="K74" i="4"/>
  <c r="J74" i="4"/>
  <c r="I74" i="4"/>
  <c r="G74" i="4"/>
  <c r="F74" i="4"/>
  <c r="E74" i="4"/>
  <c r="BA73" i="4"/>
  <c r="AU73" i="4"/>
  <c r="AT73" i="4"/>
  <c r="AR73" i="4"/>
  <c r="AQ73" i="4"/>
  <c r="AP73" i="4"/>
  <c r="AL73" i="4"/>
  <c r="AK73" i="4"/>
  <c r="AJ73" i="4"/>
  <c r="AG73" i="4"/>
  <c r="AF73" i="4"/>
  <c r="AE73" i="4"/>
  <c r="AD73" i="4"/>
  <c r="AC73" i="4"/>
  <c r="AB73" i="4"/>
  <c r="Z73" i="4"/>
  <c r="Y73" i="4"/>
  <c r="W73" i="4"/>
  <c r="X73" i="4" s="1"/>
  <c r="V73" i="4"/>
  <c r="T73" i="4"/>
  <c r="U73" i="4" s="1"/>
  <c r="S73" i="4"/>
  <c r="R73" i="4"/>
  <c r="Q73" i="4"/>
  <c r="O73" i="4"/>
  <c r="N73" i="4"/>
  <c r="M73" i="4"/>
  <c r="L73" i="4"/>
  <c r="K73" i="4"/>
  <c r="J73" i="4"/>
  <c r="I73" i="4"/>
  <c r="G73" i="4"/>
  <c r="F73" i="4"/>
  <c r="E73" i="4"/>
  <c r="BA72" i="4"/>
  <c r="AU72" i="4"/>
  <c r="AT72" i="4"/>
  <c r="AR72" i="4"/>
  <c r="AQ72" i="4"/>
  <c r="AP72" i="4"/>
  <c r="AL72" i="4"/>
  <c r="AK72" i="4"/>
  <c r="AJ72" i="4"/>
  <c r="AG72" i="4"/>
  <c r="AF72" i="4"/>
  <c r="AE72" i="4"/>
  <c r="AD72" i="4"/>
  <c r="AC72" i="4"/>
  <c r="AB72" i="4"/>
  <c r="Z72" i="4"/>
  <c r="Y72" i="4"/>
  <c r="W72" i="4"/>
  <c r="X72" i="4" s="1"/>
  <c r="V72" i="4"/>
  <c r="T72" i="4"/>
  <c r="U72" i="4" s="1"/>
  <c r="S72" i="4"/>
  <c r="R72" i="4"/>
  <c r="Q72" i="4"/>
  <c r="O72" i="4"/>
  <c r="N72" i="4"/>
  <c r="M72" i="4"/>
  <c r="L72" i="4"/>
  <c r="K72" i="4"/>
  <c r="J72" i="4"/>
  <c r="I72" i="4"/>
  <c r="G72" i="4"/>
  <c r="F72" i="4"/>
  <c r="E72" i="4"/>
  <c r="BA71" i="4"/>
  <c r="AU71" i="4"/>
  <c r="AT71" i="4"/>
  <c r="AR71" i="4"/>
  <c r="AQ71" i="4"/>
  <c r="AP71" i="4"/>
  <c r="AL71" i="4"/>
  <c r="AK71" i="4"/>
  <c r="AJ71" i="4"/>
  <c r="AG71" i="4"/>
  <c r="AF71" i="4"/>
  <c r="AE71" i="4"/>
  <c r="AD71" i="4"/>
  <c r="AC71" i="4"/>
  <c r="AB71" i="4"/>
  <c r="Z71" i="4"/>
  <c r="Y71" i="4"/>
  <c r="W71" i="4"/>
  <c r="X71" i="4" s="1"/>
  <c r="V71" i="4"/>
  <c r="T71" i="4"/>
  <c r="U71" i="4" s="1"/>
  <c r="S71" i="4"/>
  <c r="R71" i="4"/>
  <c r="Q71" i="4"/>
  <c r="O71" i="4"/>
  <c r="N71" i="4"/>
  <c r="M71" i="4"/>
  <c r="L71" i="4"/>
  <c r="K71" i="4"/>
  <c r="J71" i="4"/>
  <c r="I71" i="4"/>
  <c r="G71" i="4"/>
  <c r="F71" i="4"/>
  <c r="E71" i="4"/>
  <c r="BA70" i="4"/>
  <c r="AU70" i="4"/>
  <c r="AT70" i="4"/>
  <c r="AR70" i="4"/>
  <c r="AQ70" i="4"/>
  <c r="AP70" i="4"/>
  <c r="AL70" i="4"/>
  <c r="AK70" i="4"/>
  <c r="AJ70" i="4"/>
  <c r="AG70" i="4"/>
  <c r="AF70" i="4"/>
  <c r="AE70" i="4"/>
  <c r="AD70" i="4"/>
  <c r="AC70" i="4"/>
  <c r="AB70" i="4"/>
  <c r="Z70" i="4"/>
  <c r="Y70" i="4"/>
  <c r="W70" i="4"/>
  <c r="X70" i="4" s="1"/>
  <c r="V70" i="4"/>
  <c r="T70" i="4"/>
  <c r="U70" i="4" s="1"/>
  <c r="S70" i="4"/>
  <c r="R70" i="4"/>
  <c r="Q70" i="4"/>
  <c r="O70" i="4"/>
  <c r="N70" i="4"/>
  <c r="M70" i="4"/>
  <c r="L70" i="4"/>
  <c r="K70" i="4"/>
  <c r="J70" i="4"/>
  <c r="I70" i="4"/>
  <c r="G70" i="4"/>
  <c r="F70" i="4"/>
  <c r="E70" i="4"/>
  <c r="BA69" i="4"/>
  <c r="AU69" i="4"/>
  <c r="AT69" i="4"/>
  <c r="AR69" i="4"/>
  <c r="AQ69" i="4"/>
  <c r="AP69" i="4"/>
  <c r="AL69" i="4"/>
  <c r="AK69" i="4"/>
  <c r="AJ69" i="4"/>
  <c r="AG69" i="4"/>
  <c r="AF69" i="4"/>
  <c r="AE69" i="4"/>
  <c r="AD69" i="4"/>
  <c r="AC69" i="4"/>
  <c r="AB69" i="4"/>
  <c r="Z69" i="4"/>
  <c r="Y69" i="4"/>
  <c r="W69" i="4"/>
  <c r="X69" i="4" s="1"/>
  <c r="V69" i="4"/>
  <c r="T69" i="4"/>
  <c r="U69" i="4" s="1"/>
  <c r="S69" i="4"/>
  <c r="R69" i="4"/>
  <c r="Q69" i="4"/>
  <c r="O69" i="4"/>
  <c r="N69" i="4"/>
  <c r="M69" i="4"/>
  <c r="L69" i="4"/>
  <c r="K69" i="4"/>
  <c r="J69" i="4"/>
  <c r="I69" i="4"/>
  <c r="G69" i="4"/>
  <c r="F69" i="4"/>
  <c r="E69" i="4"/>
  <c r="BA68" i="4"/>
  <c r="AU68" i="4"/>
  <c r="AT68" i="4"/>
  <c r="AR68" i="4"/>
  <c r="AQ68" i="4"/>
  <c r="AP68" i="4"/>
  <c r="AL68" i="4"/>
  <c r="AK68" i="4"/>
  <c r="AJ68" i="4"/>
  <c r="AG68" i="4"/>
  <c r="AF68" i="4"/>
  <c r="AE68" i="4"/>
  <c r="AD68" i="4"/>
  <c r="AC68" i="4"/>
  <c r="AB68" i="4"/>
  <c r="Z68" i="4"/>
  <c r="Y68" i="4"/>
  <c r="W68" i="4"/>
  <c r="X68" i="4" s="1"/>
  <c r="V68" i="4"/>
  <c r="T68" i="4"/>
  <c r="U68" i="4" s="1"/>
  <c r="S68" i="4"/>
  <c r="R68" i="4"/>
  <c r="Q68" i="4"/>
  <c r="O68" i="4"/>
  <c r="N68" i="4"/>
  <c r="M68" i="4"/>
  <c r="L68" i="4"/>
  <c r="K68" i="4"/>
  <c r="J68" i="4"/>
  <c r="I68" i="4"/>
  <c r="G68" i="4"/>
  <c r="F68" i="4"/>
  <c r="E68" i="4"/>
  <c r="BA67" i="4"/>
  <c r="AU67" i="4"/>
  <c r="AT67" i="4"/>
  <c r="AR67" i="4"/>
  <c r="AQ67" i="4"/>
  <c r="AP67" i="4"/>
  <c r="AL67" i="4"/>
  <c r="AK67" i="4"/>
  <c r="AJ67" i="4"/>
  <c r="AG67" i="4"/>
  <c r="AF67" i="4"/>
  <c r="AE67" i="4"/>
  <c r="AD67" i="4"/>
  <c r="AC67" i="4"/>
  <c r="AB67" i="4"/>
  <c r="Z67" i="4"/>
  <c r="Y67" i="4"/>
  <c r="W67" i="4"/>
  <c r="X67" i="4" s="1"/>
  <c r="V67" i="4"/>
  <c r="T67" i="4"/>
  <c r="U67" i="4" s="1"/>
  <c r="S67" i="4"/>
  <c r="R67" i="4"/>
  <c r="Q67" i="4"/>
  <c r="O67" i="4"/>
  <c r="N67" i="4"/>
  <c r="M67" i="4"/>
  <c r="L67" i="4"/>
  <c r="K67" i="4"/>
  <c r="J67" i="4"/>
  <c r="I67" i="4"/>
  <c r="G67" i="4"/>
  <c r="F67" i="4"/>
  <c r="E67" i="4"/>
  <c r="BA66" i="4"/>
  <c r="AU66" i="4"/>
  <c r="AT66" i="4"/>
  <c r="AR66" i="4"/>
  <c r="AQ66" i="4"/>
  <c r="AP66" i="4"/>
  <c r="AL66" i="4"/>
  <c r="AK66" i="4"/>
  <c r="AJ66" i="4"/>
  <c r="AG66" i="4"/>
  <c r="AF66" i="4"/>
  <c r="AE66" i="4"/>
  <c r="AD66" i="4"/>
  <c r="AC66" i="4"/>
  <c r="AB66" i="4"/>
  <c r="Z66" i="4"/>
  <c r="Y66" i="4"/>
  <c r="W66" i="4"/>
  <c r="X66" i="4" s="1"/>
  <c r="V66" i="4"/>
  <c r="T66" i="4"/>
  <c r="U66" i="4" s="1"/>
  <c r="S66" i="4"/>
  <c r="R66" i="4"/>
  <c r="Q66" i="4"/>
  <c r="O66" i="4"/>
  <c r="N66" i="4"/>
  <c r="M66" i="4"/>
  <c r="L66" i="4"/>
  <c r="K66" i="4"/>
  <c r="J66" i="4"/>
  <c r="I66" i="4"/>
  <c r="G66" i="4"/>
  <c r="F66" i="4"/>
  <c r="E66" i="4"/>
  <c r="BA65" i="4"/>
  <c r="AU65" i="4"/>
  <c r="AT65" i="4"/>
  <c r="AR65" i="4"/>
  <c r="AQ65" i="4"/>
  <c r="AP65" i="4"/>
  <c r="AL65" i="4"/>
  <c r="AK65" i="4"/>
  <c r="AJ65" i="4"/>
  <c r="AG65" i="4"/>
  <c r="AF65" i="4"/>
  <c r="AE65" i="4"/>
  <c r="AD65" i="4"/>
  <c r="AC65" i="4"/>
  <c r="AB65" i="4"/>
  <c r="Z65" i="4"/>
  <c r="Y65" i="4"/>
  <c r="W65" i="4"/>
  <c r="X65" i="4" s="1"/>
  <c r="V65" i="4"/>
  <c r="T65" i="4"/>
  <c r="U65" i="4" s="1"/>
  <c r="S65" i="4"/>
  <c r="R65" i="4"/>
  <c r="Q65" i="4"/>
  <c r="O65" i="4"/>
  <c r="N65" i="4"/>
  <c r="M65" i="4"/>
  <c r="L65" i="4"/>
  <c r="K65" i="4"/>
  <c r="J65" i="4"/>
  <c r="I65" i="4"/>
  <c r="G65" i="4"/>
  <c r="F65" i="4"/>
  <c r="E65" i="4"/>
  <c r="BA64" i="4"/>
  <c r="AU64" i="4"/>
  <c r="AT64" i="4"/>
  <c r="AR64" i="4"/>
  <c r="AQ64" i="4"/>
  <c r="AP64" i="4"/>
  <c r="AL64" i="4"/>
  <c r="AK64" i="4"/>
  <c r="AJ64" i="4"/>
  <c r="AG64" i="4"/>
  <c r="AF64" i="4"/>
  <c r="AE64" i="4"/>
  <c r="AD64" i="4"/>
  <c r="AC64" i="4"/>
  <c r="AB64" i="4"/>
  <c r="Z64" i="4"/>
  <c r="Y64" i="4"/>
  <c r="W64" i="4"/>
  <c r="X64" i="4" s="1"/>
  <c r="V64" i="4"/>
  <c r="T64" i="4"/>
  <c r="U64" i="4" s="1"/>
  <c r="S64" i="4"/>
  <c r="R64" i="4"/>
  <c r="Q64" i="4"/>
  <c r="O64" i="4"/>
  <c r="N64" i="4"/>
  <c r="M64" i="4"/>
  <c r="L64" i="4"/>
  <c r="K64" i="4"/>
  <c r="J64" i="4"/>
  <c r="I64" i="4"/>
  <c r="G64" i="4"/>
  <c r="F64" i="4"/>
  <c r="E64" i="4"/>
  <c r="BA63" i="4"/>
  <c r="AU63" i="4"/>
  <c r="AT63" i="4"/>
  <c r="AR63" i="4"/>
  <c r="AQ63" i="4"/>
  <c r="AP63" i="4"/>
  <c r="AL63" i="4"/>
  <c r="AK63" i="4"/>
  <c r="AJ63" i="4"/>
  <c r="AG63" i="4"/>
  <c r="AF63" i="4"/>
  <c r="AE63" i="4"/>
  <c r="AD63" i="4"/>
  <c r="AC63" i="4"/>
  <c r="AB63" i="4"/>
  <c r="Z63" i="4"/>
  <c r="Y63" i="4"/>
  <c r="W63" i="4"/>
  <c r="X63" i="4" s="1"/>
  <c r="V63" i="4"/>
  <c r="T63" i="4"/>
  <c r="U63" i="4" s="1"/>
  <c r="S63" i="4"/>
  <c r="R63" i="4"/>
  <c r="Q63" i="4"/>
  <c r="O63" i="4"/>
  <c r="N63" i="4"/>
  <c r="M63" i="4"/>
  <c r="L63" i="4"/>
  <c r="K63" i="4"/>
  <c r="J63" i="4"/>
  <c r="I63" i="4"/>
  <c r="G63" i="4"/>
  <c r="F63" i="4"/>
  <c r="E63" i="4"/>
  <c r="BA62" i="4"/>
  <c r="AU62" i="4"/>
  <c r="AT62" i="4"/>
  <c r="AR62" i="4"/>
  <c r="AQ62" i="4"/>
  <c r="AP62" i="4"/>
  <c r="AL62" i="4"/>
  <c r="AK62" i="4"/>
  <c r="AJ62" i="4"/>
  <c r="AG62" i="4"/>
  <c r="AF62" i="4"/>
  <c r="AE62" i="4"/>
  <c r="AD62" i="4"/>
  <c r="AC62" i="4"/>
  <c r="AB62" i="4"/>
  <c r="Z62" i="4"/>
  <c r="Y62" i="4"/>
  <c r="W62" i="4"/>
  <c r="X62" i="4" s="1"/>
  <c r="V62" i="4"/>
  <c r="T62" i="4"/>
  <c r="U62" i="4" s="1"/>
  <c r="S62" i="4"/>
  <c r="R62" i="4"/>
  <c r="Q62" i="4"/>
  <c r="O62" i="4"/>
  <c r="N62" i="4"/>
  <c r="M62" i="4"/>
  <c r="L62" i="4"/>
  <c r="K62" i="4"/>
  <c r="J62" i="4"/>
  <c r="I62" i="4"/>
  <c r="G62" i="4"/>
  <c r="F62" i="4"/>
  <c r="E62" i="4"/>
  <c r="BA61" i="4"/>
  <c r="AU61" i="4"/>
  <c r="AT61" i="4"/>
  <c r="AR61" i="4"/>
  <c r="AQ61" i="4"/>
  <c r="AP61" i="4"/>
  <c r="AL61" i="4"/>
  <c r="AK61" i="4"/>
  <c r="AJ61" i="4"/>
  <c r="AG61" i="4"/>
  <c r="AF61" i="4"/>
  <c r="AE61" i="4"/>
  <c r="AD61" i="4"/>
  <c r="AC61" i="4"/>
  <c r="AB61" i="4"/>
  <c r="Z61" i="4"/>
  <c r="Y61" i="4"/>
  <c r="W61" i="4"/>
  <c r="X61" i="4" s="1"/>
  <c r="V61" i="4"/>
  <c r="T61" i="4"/>
  <c r="U61" i="4" s="1"/>
  <c r="S61" i="4"/>
  <c r="R61" i="4"/>
  <c r="Q61" i="4"/>
  <c r="O61" i="4"/>
  <c r="N61" i="4"/>
  <c r="M61" i="4"/>
  <c r="L61" i="4"/>
  <c r="K61" i="4"/>
  <c r="J61" i="4"/>
  <c r="I61" i="4"/>
  <c r="G61" i="4"/>
  <c r="F61" i="4"/>
  <c r="E61" i="4"/>
  <c r="BA60" i="4"/>
  <c r="AU60" i="4"/>
  <c r="AT60" i="4"/>
  <c r="AR60" i="4"/>
  <c r="AQ60" i="4"/>
  <c r="AP60" i="4"/>
  <c r="AL60" i="4"/>
  <c r="AK60" i="4"/>
  <c r="AJ60" i="4"/>
  <c r="AG60" i="4"/>
  <c r="AF60" i="4"/>
  <c r="AE60" i="4"/>
  <c r="AD60" i="4"/>
  <c r="AC60" i="4"/>
  <c r="AB60" i="4"/>
  <c r="Z60" i="4"/>
  <c r="Y60" i="4"/>
  <c r="W60" i="4"/>
  <c r="X60" i="4" s="1"/>
  <c r="V60" i="4"/>
  <c r="T60" i="4"/>
  <c r="U60" i="4" s="1"/>
  <c r="S60" i="4"/>
  <c r="R60" i="4"/>
  <c r="Q60" i="4"/>
  <c r="O60" i="4"/>
  <c r="N60" i="4"/>
  <c r="M60" i="4"/>
  <c r="L60" i="4"/>
  <c r="K60" i="4"/>
  <c r="J60" i="4"/>
  <c r="I60" i="4"/>
  <c r="G60" i="4"/>
  <c r="F60" i="4"/>
  <c r="E60" i="4"/>
  <c r="BA59" i="4"/>
  <c r="AU59" i="4"/>
  <c r="AT59" i="4"/>
  <c r="AR59" i="4"/>
  <c r="AQ59" i="4"/>
  <c r="AP59" i="4"/>
  <c r="AL59" i="4"/>
  <c r="AK59" i="4"/>
  <c r="AJ59" i="4"/>
  <c r="AG59" i="4"/>
  <c r="AF59" i="4"/>
  <c r="AE59" i="4"/>
  <c r="AD59" i="4"/>
  <c r="AC59" i="4"/>
  <c r="AB59" i="4"/>
  <c r="Z59" i="4"/>
  <c r="Y59" i="4"/>
  <c r="W59" i="4"/>
  <c r="X59" i="4" s="1"/>
  <c r="V59" i="4"/>
  <c r="T59" i="4"/>
  <c r="U59" i="4" s="1"/>
  <c r="S59" i="4"/>
  <c r="R59" i="4"/>
  <c r="Q59" i="4"/>
  <c r="O59" i="4"/>
  <c r="N59" i="4"/>
  <c r="M59" i="4"/>
  <c r="L59" i="4"/>
  <c r="K59" i="4"/>
  <c r="J59" i="4"/>
  <c r="I59" i="4"/>
  <c r="G59" i="4"/>
  <c r="F59" i="4"/>
  <c r="E59" i="4"/>
  <c r="BA58" i="4"/>
  <c r="AU58" i="4"/>
  <c r="AT58" i="4"/>
  <c r="AR58" i="4"/>
  <c r="AQ58" i="4"/>
  <c r="AP58" i="4"/>
  <c r="AL58" i="4"/>
  <c r="AK58" i="4"/>
  <c r="AJ58" i="4"/>
  <c r="AG58" i="4"/>
  <c r="AF58" i="4"/>
  <c r="AE58" i="4"/>
  <c r="AD58" i="4"/>
  <c r="AC58" i="4"/>
  <c r="AB58" i="4"/>
  <c r="Z58" i="4"/>
  <c r="Y58" i="4"/>
  <c r="W58" i="4"/>
  <c r="X58" i="4" s="1"/>
  <c r="V58" i="4"/>
  <c r="T58" i="4"/>
  <c r="U58" i="4" s="1"/>
  <c r="S58" i="4"/>
  <c r="R58" i="4"/>
  <c r="Q58" i="4"/>
  <c r="O58" i="4"/>
  <c r="N58" i="4"/>
  <c r="M58" i="4"/>
  <c r="L58" i="4"/>
  <c r="K58" i="4"/>
  <c r="J58" i="4"/>
  <c r="I58" i="4"/>
  <c r="G58" i="4"/>
  <c r="F58" i="4"/>
  <c r="E58" i="4"/>
  <c r="BA57" i="4"/>
  <c r="AU57" i="4"/>
  <c r="AT57" i="4"/>
  <c r="AR57" i="4"/>
  <c r="AQ57" i="4"/>
  <c r="AP57" i="4"/>
  <c r="AL57" i="4"/>
  <c r="AK57" i="4"/>
  <c r="AJ57" i="4"/>
  <c r="AG57" i="4"/>
  <c r="AF57" i="4"/>
  <c r="AE57" i="4"/>
  <c r="AD57" i="4"/>
  <c r="AC57" i="4"/>
  <c r="AB57" i="4"/>
  <c r="Z57" i="4"/>
  <c r="Y57" i="4"/>
  <c r="W57" i="4"/>
  <c r="X57" i="4" s="1"/>
  <c r="V57" i="4"/>
  <c r="T57" i="4"/>
  <c r="U57" i="4" s="1"/>
  <c r="S57" i="4"/>
  <c r="R57" i="4"/>
  <c r="Q57" i="4"/>
  <c r="O57" i="4"/>
  <c r="N57" i="4"/>
  <c r="M57" i="4"/>
  <c r="L57" i="4"/>
  <c r="K57" i="4"/>
  <c r="J57" i="4"/>
  <c r="I57" i="4"/>
  <c r="G57" i="4"/>
  <c r="F57" i="4"/>
  <c r="E57" i="4"/>
  <c r="BA56" i="4"/>
  <c r="AU56" i="4"/>
  <c r="AT56" i="4"/>
  <c r="AR56" i="4"/>
  <c r="AQ56" i="4"/>
  <c r="AP56" i="4"/>
  <c r="AL56" i="4"/>
  <c r="AK56" i="4"/>
  <c r="AJ56" i="4"/>
  <c r="AG56" i="4"/>
  <c r="AF56" i="4"/>
  <c r="AE56" i="4"/>
  <c r="AD56" i="4"/>
  <c r="AC56" i="4"/>
  <c r="AB56" i="4"/>
  <c r="Z56" i="4"/>
  <c r="Y56" i="4"/>
  <c r="W56" i="4"/>
  <c r="X56" i="4" s="1"/>
  <c r="V56" i="4"/>
  <c r="T56" i="4"/>
  <c r="U56" i="4" s="1"/>
  <c r="S56" i="4"/>
  <c r="R56" i="4"/>
  <c r="Q56" i="4"/>
  <c r="O56" i="4"/>
  <c r="N56" i="4"/>
  <c r="M56" i="4"/>
  <c r="L56" i="4"/>
  <c r="K56" i="4"/>
  <c r="J56" i="4"/>
  <c r="I56" i="4"/>
  <c r="G56" i="4"/>
  <c r="F56" i="4"/>
  <c r="E56" i="4"/>
  <c r="BA55" i="4"/>
  <c r="AU55" i="4"/>
  <c r="AT55" i="4"/>
  <c r="AR55" i="4"/>
  <c r="AQ55" i="4"/>
  <c r="AP55" i="4"/>
  <c r="AL55" i="4"/>
  <c r="AK55" i="4"/>
  <c r="AJ55" i="4"/>
  <c r="AG55" i="4"/>
  <c r="AF55" i="4"/>
  <c r="AE55" i="4"/>
  <c r="AD55" i="4"/>
  <c r="AC55" i="4"/>
  <c r="AB55" i="4"/>
  <c r="Z55" i="4"/>
  <c r="Y55" i="4"/>
  <c r="W55" i="4"/>
  <c r="X55" i="4" s="1"/>
  <c r="V55" i="4"/>
  <c r="T55" i="4"/>
  <c r="U55" i="4" s="1"/>
  <c r="S55" i="4"/>
  <c r="R55" i="4"/>
  <c r="Q55" i="4"/>
  <c r="O55" i="4"/>
  <c r="N55" i="4"/>
  <c r="M55" i="4"/>
  <c r="L55" i="4"/>
  <c r="K55" i="4"/>
  <c r="J55" i="4"/>
  <c r="I55" i="4"/>
  <c r="G55" i="4"/>
  <c r="F55" i="4"/>
  <c r="E55" i="4"/>
  <c r="BA54" i="4"/>
  <c r="AU54" i="4"/>
  <c r="AT54" i="4"/>
  <c r="AR54" i="4"/>
  <c r="AQ54" i="4"/>
  <c r="AP54" i="4"/>
  <c r="AL54" i="4"/>
  <c r="AK54" i="4"/>
  <c r="AJ54" i="4"/>
  <c r="AG54" i="4"/>
  <c r="AF54" i="4"/>
  <c r="AE54" i="4"/>
  <c r="AD54" i="4"/>
  <c r="AC54" i="4"/>
  <c r="AB54" i="4"/>
  <c r="Z54" i="4"/>
  <c r="Y54" i="4"/>
  <c r="W54" i="4"/>
  <c r="X54" i="4" s="1"/>
  <c r="V54" i="4"/>
  <c r="T54" i="4"/>
  <c r="U54" i="4" s="1"/>
  <c r="S54" i="4"/>
  <c r="R54" i="4"/>
  <c r="Q54" i="4"/>
  <c r="O54" i="4"/>
  <c r="N54" i="4"/>
  <c r="M54" i="4"/>
  <c r="L54" i="4"/>
  <c r="K54" i="4"/>
  <c r="J54" i="4"/>
  <c r="I54" i="4"/>
  <c r="G54" i="4"/>
  <c r="F54" i="4"/>
  <c r="E54" i="4"/>
  <c r="BA53" i="4"/>
  <c r="AU53" i="4"/>
  <c r="AT53" i="4"/>
  <c r="AR53" i="4"/>
  <c r="AQ53" i="4"/>
  <c r="AP53" i="4"/>
  <c r="AL53" i="4"/>
  <c r="AK53" i="4"/>
  <c r="AJ53" i="4"/>
  <c r="AG53" i="4"/>
  <c r="AF53" i="4"/>
  <c r="AE53" i="4"/>
  <c r="AD53" i="4"/>
  <c r="AC53" i="4"/>
  <c r="AB53" i="4"/>
  <c r="Z53" i="4"/>
  <c r="Y53" i="4"/>
  <c r="W53" i="4"/>
  <c r="X53" i="4" s="1"/>
  <c r="V53" i="4"/>
  <c r="T53" i="4"/>
  <c r="U53" i="4" s="1"/>
  <c r="S53" i="4"/>
  <c r="R53" i="4"/>
  <c r="Q53" i="4"/>
  <c r="O53" i="4"/>
  <c r="N53" i="4"/>
  <c r="M53" i="4"/>
  <c r="L53" i="4"/>
  <c r="K53" i="4"/>
  <c r="J53" i="4"/>
  <c r="I53" i="4"/>
  <c r="G53" i="4"/>
  <c r="F53" i="4"/>
  <c r="E53" i="4"/>
  <c r="BA52" i="4"/>
  <c r="AU52" i="4"/>
  <c r="AT52" i="4"/>
  <c r="AR52" i="4"/>
  <c r="AQ52" i="4"/>
  <c r="AP52" i="4"/>
  <c r="AL52" i="4"/>
  <c r="AK52" i="4"/>
  <c r="AJ52" i="4"/>
  <c r="AG52" i="4"/>
  <c r="AF52" i="4"/>
  <c r="AE52" i="4"/>
  <c r="AD52" i="4"/>
  <c r="AC52" i="4"/>
  <c r="AB52" i="4"/>
  <c r="Z52" i="4"/>
  <c r="Y52" i="4"/>
  <c r="W52" i="4"/>
  <c r="X52" i="4" s="1"/>
  <c r="V52" i="4"/>
  <c r="T52" i="4"/>
  <c r="U52" i="4" s="1"/>
  <c r="S52" i="4"/>
  <c r="R52" i="4"/>
  <c r="Q52" i="4"/>
  <c r="O52" i="4"/>
  <c r="N52" i="4"/>
  <c r="M52" i="4"/>
  <c r="L52" i="4"/>
  <c r="K52" i="4"/>
  <c r="J52" i="4"/>
  <c r="I52" i="4"/>
  <c r="G52" i="4"/>
  <c r="F52" i="4"/>
  <c r="E52" i="4"/>
  <c r="BA51" i="4"/>
  <c r="AU51" i="4"/>
  <c r="AT51" i="4"/>
  <c r="AR51" i="4"/>
  <c r="AQ51" i="4"/>
  <c r="AP51" i="4"/>
  <c r="AL51" i="4"/>
  <c r="AK51" i="4"/>
  <c r="AJ51" i="4"/>
  <c r="AG51" i="4"/>
  <c r="AF51" i="4"/>
  <c r="AE51" i="4"/>
  <c r="AD51" i="4"/>
  <c r="AC51" i="4"/>
  <c r="AB51" i="4"/>
  <c r="Z51" i="4"/>
  <c r="Y51" i="4"/>
  <c r="W51" i="4"/>
  <c r="X51" i="4" s="1"/>
  <c r="V51" i="4"/>
  <c r="T51" i="4"/>
  <c r="U51" i="4" s="1"/>
  <c r="S51" i="4"/>
  <c r="R51" i="4"/>
  <c r="Q51" i="4"/>
  <c r="O51" i="4"/>
  <c r="N51" i="4"/>
  <c r="M51" i="4"/>
  <c r="L51" i="4"/>
  <c r="K51" i="4"/>
  <c r="J51" i="4"/>
  <c r="I51" i="4"/>
  <c r="G51" i="4"/>
  <c r="F51" i="4"/>
  <c r="E51" i="4"/>
  <c r="BA50" i="4"/>
  <c r="AU50" i="4"/>
  <c r="AT50" i="4"/>
  <c r="AR50" i="4"/>
  <c r="AQ50" i="4"/>
  <c r="AP50" i="4"/>
  <c r="AL50" i="4"/>
  <c r="AK50" i="4"/>
  <c r="AJ50" i="4"/>
  <c r="AG50" i="4"/>
  <c r="AF50" i="4"/>
  <c r="AE50" i="4"/>
  <c r="AD50" i="4"/>
  <c r="AC50" i="4"/>
  <c r="AB50" i="4"/>
  <c r="Z50" i="4"/>
  <c r="Y50" i="4"/>
  <c r="W50" i="4"/>
  <c r="X50" i="4" s="1"/>
  <c r="V50" i="4"/>
  <c r="T50" i="4"/>
  <c r="U50" i="4" s="1"/>
  <c r="S50" i="4"/>
  <c r="R50" i="4"/>
  <c r="Q50" i="4"/>
  <c r="O50" i="4"/>
  <c r="N50" i="4"/>
  <c r="M50" i="4"/>
  <c r="L50" i="4"/>
  <c r="K50" i="4"/>
  <c r="J50" i="4"/>
  <c r="I50" i="4"/>
  <c r="G50" i="4"/>
  <c r="F50" i="4"/>
  <c r="E50" i="4"/>
  <c r="BA49" i="4"/>
  <c r="AU49" i="4"/>
  <c r="AT49" i="4"/>
  <c r="AR49" i="4"/>
  <c r="AQ49" i="4"/>
  <c r="AP49" i="4"/>
  <c r="AL49" i="4"/>
  <c r="AK49" i="4"/>
  <c r="AJ49" i="4"/>
  <c r="AG49" i="4"/>
  <c r="AF49" i="4"/>
  <c r="AE49" i="4"/>
  <c r="AD49" i="4"/>
  <c r="AC49" i="4"/>
  <c r="AB49" i="4"/>
  <c r="Z49" i="4"/>
  <c r="Y49" i="4"/>
  <c r="W49" i="4"/>
  <c r="X49" i="4" s="1"/>
  <c r="V49" i="4"/>
  <c r="T49" i="4"/>
  <c r="U49" i="4" s="1"/>
  <c r="S49" i="4"/>
  <c r="R49" i="4"/>
  <c r="Q49" i="4"/>
  <c r="O49" i="4"/>
  <c r="N49" i="4"/>
  <c r="M49" i="4"/>
  <c r="L49" i="4"/>
  <c r="K49" i="4"/>
  <c r="J49" i="4"/>
  <c r="I49" i="4"/>
  <c r="G49" i="4"/>
  <c r="F49" i="4"/>
  <c r="E49" i="4"/>
  <c r="BA48" i="4"/>
  <c r="AU48" i="4"/>
  <c r="AT48" i="4"/>
  <c r="AR48" i="4"/>
  <c r="AQ48" i="4"/>
  <c r="AP48" i="4"/>
  <c r="AL48" i="4"/>
  <c r="AK48" i="4"/>
  <c r="AJ48" i="4"/>
  <c r="AG48" i="4"/>
  <c r="AF48" i="4"/>
  <c r="AE48" i="4"/>
  <c r="AD48" i="4"/>
  <c r="AC48" i="4"/>
  <c r="AB48" i="4"/>
  <c r="Z48" i="4"/>
  <c r="Y48" i="4"/>
  <c r="W48" i="4"/>
  <c r="X48" i="4" s="1"/>
  <c r="V48" i="4"/>
  <c r="T48" i="4"/>
  <c r="U48" i="4" s="1"/>
  <c r="S48" i="4"/>
  <c r="R48" i="4"/>
  <c r="Q48" i="4"/>
  <c r="O48" i="4"/>
  <c r="N48" i="4"/>
  <c r="M48" i="4"/>
  <c r="L48" i="4"/>
  <c r="K48" i="4"/>
  <c r="J48" i="4"/>
  <c r="I48" i="4"/>
  <c r="G48" i="4"/>
  <c r="F48" i="4"/>
  <c r="E48" i="4"/>
  <c r="BA47" i="4"/>
  <c r="AU47" i="4"/>
  <c r="AT47" i="4"/>
  <c r="AR47" i="4"/>
  <c r="AQ47" i="4"/>
  <c r="AP47" i="4"/>
  <c r="AL47" i="4"/>
  <c r="AK47" i="4"/>
  <c r="AJ47" i="4"/>
  <c r="AG47" i="4"/>
  <c r="AF47" i="4"/>
  <c r="AE47" i="4"/>
  <c r="AD47" i="4"/>
  <c r="AC47" i="4"/>
  <c r="AB47" i="4"/>
  <c r="Z47" i="4"/>
  <c r="Y47" i="4"/>
  <c r="W47" i="4"/>
  <c r="X47" i="4" s="1"/>
  <c r="V47" i="4"/>
  <c r="T47" i="4"/>
  <c r="U47" i="4" s="1"/>
  <c r="S47" i="4"/>
  <c r="R47" i="4"/>
  <c r="Q47" i="4"/>
  <c r="O47" i="4"/>
  <c r="N47" i="4"/>
  <c r="M47" i="4"/>
  <c r="L47" i="4"/>
  <c r="K47" i="4"/>
  <c r="J47" i="4"/>
  <c r="I47" i="4"/>
  <c r="G47" i="4"/>
  <c r="F47" i="4"/>
  <c r="E47" i="4"/>
  <c r="BA46" i="4"/>
  <c r="AU46" i="4"/>
  <c r="AT46" i="4"/>
  <c r="AR46" i="4"/>
  <c r="AQ46" i="4"/>
  <c r="AP46" i="4"/>
  <c r="AL46" i="4"/>
  <c r="AK46" i="4"/>
  <c r="AJ46" i="4"/>
  <c r="AG46" i="4"/>
  <c r="AF46" i="4"/>
  <c r="AE46" i="4"/>
  <c r="AD46" i="4"/>
  <c r="AC46" i="4"/>
  <c r="AB46" i="4"/>
  <c r="Z46" i="4"/>
  <c r="Y46" i="4"/>
  <c r="W46" i="4"/>
  <c r="X46" i="4" s="1"/>
  <c r="V46" i="4"/>
  <c r="T46" i="4"/>
  <c r="U46" i="4" s="1"/>
  <c r="S46" i="4"/>
  <c r="R46" i="4"/>
  <c r="Q46" i="4"/>
  <c r="O46" i="4"/>
  <c r="N46" i="4"/>
  <c r="M46" i="4"/>
  <c r="L46" i="4"/>
  <c r="K46" i="4"/>
  <c r="J46" i="4"/>
  <c r="I46" i="4"/>
  <c r="G46" i="4"/>
  <c r="F46" i="4"/>
  <c r="E46" i="4"/>
  <c r="BA45" i="4"/>
  <c r="AU45" i="4"/>
  <c r="AT45" i="4"/>
  <c r="AR45" i="4"/>
  <c r="AQ45" i="4"/>
  <c r="AP45" i="4"/>
  <c r="AL45" i="4"/>
  <c r="AK45" i="4"/>
  <c r="AJ45" i="4"/>
  <c r="AG45" i="4"/>
  <c r="AF45" i="4"/>
  <c r="AE45" i="4"/>
  <c r="AD45" i="4"/>
  <c r="AC45" i="4"/>
  <c r="AB45" i="4"/>
  <c r="Z45" i="4"/>
  <c r="Y45" i="4"/>
  <c r="W45" i="4"/>
  <c r="X45" i="4" s="1"/>
  <c r="V45" i="4"/>
  <c r="T45" i="4"/>
  <c r="U45" i="4" s="1"/>
  <c r="S45" i="4"/>
  <c r="R45" i="4"/>
  <c r="Q45" i="4"/>
  <c r="O45" i="4"/>
  <c r="N45" i="4"/>
  <c r="M45" i="4"/>
  <c r="L45" i="4"/>
  <c r="K45" i="4"/>
  <c r="J45" i="4"/>
  <c r="I45" i="4"/>
  <c r="G45" i="4"/>
  <c r="F45" i="4"/>
  <c r="E45" i="4"/>
  <c r="BA44" i="4"/>
  <c r="AU44" i="4"/>
  <c r="AT44" i="4"/>
  <c r="AR44" i="4"/>
  <c r="AQ44" i="4"/>
  <c r="AP44" i="4"/>
  <c r="AL44" i="4"/>
  <c r="AK44" i="4"/>
  <c r="AJ44" i="4"/>
  <c r="AG44" i="4"/>
  <c r="AF44" i="4"/>
  <c r="AE44" i="4"/>
  <c r="AD44" i="4"/>
  <c r="AC44" i="4"/>
  <c r="AB44" i="4"/>
  <c r="Z44" i="4"/>
  <c r="Y44" i="4"/>
  <c r="W44" i="4"/>
  <c r="X44" i="4" s="1"/>
  <c r="V44" i="4"/>
  <c r="T44" i="4"/>
  <c r="U44" i="4" s="1"/>
  <c r="S44" i="4"/>
  <c r="R44" i="4"/>
  <c r="Q44" i="4"/>
  <c r="O44" i="4"/>
  <c r="N44" i="4"/>
  <c r="M44" i="4"/>
  <c r="L44" i="4"/>
  <c r="K44" i="4"/>
  <c r="J44" i="4"/>
  <c r="I44" i="4"/>
  <c r="G44" i="4"/>
  <c r="F44" i="4"/>
  <c r="E44" i="4"/>
  <c r="BA43" i="4"/>
  <c r="AU43" i="4"/>
  <c r="AT43" i="4"/>
  <c r="AR43" i="4"/>
  <c r="AQ43" i="4"/>
  <c r="AP43" i="4"/>
  <c r="AL43" i="4"/>
  <c r="AK43" i="4"/>
  <c r="AJ43" i="4"/>
  <c r="AG43" i="4"/>
  <c r="AF43" i="4"/>
  <c r="AE43" i="4"/>
  <c r="AD43" i="4"/>
  <c r="AC43" i="4"/>
  <c r="AB43" i="4"/>
  <c r="Z43" i="4"/>
  <c r="Y43" i="4"/>
  <c r="W43" i="4"/>
  <c r="X43" i="4" s="1"/>
  <c r="V43" i="4"/>
  <c r="T43" i="4"/>
  <c r="U43" i="4" s="1"/>
  <c r="S43" i="4"/>
  <c r="R43" i="4"/>
  <c r="Q43" i="4"/>
  <c r="O43" i="4"/>
  <c r="N43" i="4"/>
  <c r="M43" i="4"/>
  <c r="L43" i="4"/>
  <c r="K43" i="4"/>
  <c r="J43" i="4"/>
  <c r="I43" i="4"/>
  <c r="G43" i="4"/>
  <c r="F43" i="4"/>
  <c r="E43" i="4"/>
  <c r="BA42" i="4"/>
  <c r="AU42" i="4"/>
  <c r="AT42" i="4"/>
  <c r="AR42" i="4"/>
  <c r="AQ42" i="4"/>
  <c r="AP42" i="4"/>
  <c r="AL42" i="4"/>
  <c r="AK42" i="4"/>
  <c r="AJ42" i="4"/>
  <c r="AG42" i="4"/>
  <c r="AF42" i="4"/>
  <c r="AE42" i="4"/>
  <c r="AD42" i="4"/>
  <c r="AC42" i="4"/>
  <c r="AB42" i="4"/>
  <c r="Z42" i="4"/>
  <c r="Y42" i="4"/>
  <c r="W42" i="4"/>
  <c r="X42" i="4" s="1"/>
  <c r="V42" i="4"/>
  <c r="T42" i="4"/>
  <c r="U42" i="4" s="1"/>
  <c r="S42" i="4"/>
  <c r="R42" i="4"/>
  <c r="Q42" i="4"/>
  <c r="O42" i="4"/>
  <c r="N42" i="4"/>
  <c r="M42" i="4"/>
  <c r="L42" i="4"/>
  <c r="K42" i="4"/>
  <c r="J42" i="4"/>
  <c r="I42" i="4"/>
  <c r="G42" i="4"/>
  <c r="F42" i="4"/>
  <c r="E42" i="4"/>
  <c r="BA41" i="4"/>
  <c r="AU41" i="4"/>
  <c r="AT41" i="4"/>
  <c r="AR41" i="4"/>
  <c r="AQ41" i="4"/>
  <c r="AP41" i="4"/>
  <c r="AL41" i="4"/>
  <c r="AK41" i="4"/>
  <c r="AJ41" i="4"/>
  <c r="AG41" i="4"/>
  <c r="AF41" i="4"/>
  <c r="AE41" i="4"/>
  <c r="AD41" i="4"/>
  <c r="AC41" i="4"/>
  <c r="AB41" i="4"/>
  <c r="Z41" i="4"/>
  <c r="Y41" i="4"/>
  <c r="W41" i="4"/>
  <c r="X41" i="4" s="1"/>
  <c r="V41" i="4"/>
  <c r="T41" i="4"/>
  <c r="U41" i="4" s="1"/>
  <c r="S41" i="4"/>
  <c r="R41" i="4"/>
  <c r="Q41" i="4"/>
  <c r="O41" i="4"/>
  <c r="N41" i="4"/>
  <c r="M41" i="4"/>
  <c r="L41" i="4"/>
  <c r="K41" i="4"/>
  <c r="J41" i="4"/>
  <c r="I41" i="4"/>
  <c r="G41" i="4"/>
  <c r="F41" i="4"/>
  <c r="E41" i="4"/>
  <c r="BA40" i="4"/>
  <c r="AU40" i="4"/>
  <c r="AT40" i="4"/>
  <c r="AR40" i="4"/>
  <c r="AQ40" i="4"/>
  <c r="AP40" i="4"/>
  <c r="AL40" i="4"/>
  <c r="AK40" i="4"/>
  <c r="AJ40" i="4"/>
  <c r="AG40" i="4"/>
  <c r="AF40" i="4"/>
  <c r="AE40" i="4"/>
  <c r="AD40" i="4"/>
  <c r="AC40" i="4"/>
  <c r="AB40" i="4"/>
  <c r="Z40" i="4"/>
  <c r="Y40" i="4"/>
  <c r="W40" i="4"/>
  <c r="X40" i="4" s="1"/>
  <c r="V40" i="4"/>
  <c r="T40" i="4"/>
  <c r="U40" i="4" s="1"/>
  <c r="S40" i="4"/>
  <c r="R40" i="4"/>
  <c r="Q40" i="4"/>
  <c r="O40" i="4"/>
  <c r="N40" i="4"/>
  <c r="M40" i="4"/>
  <c r="L40" i="4"/>
  <c r="K40" i="4"/>
  <c r="J40" i="4"/>
  <c r="I40" i="4"/>
  <c r="G40" i="4"/>
  <c r="F40" i="4"/>
  <c r="E40" i="4"/>
  <c r="BA39" i="4"/>
  <c r="AU39" i="4"/>
  <c r="AT39" i="4"/>
  <c r="AR39" i="4"/>
  <c r="AQ39" i="4"/>
  <c r="AP39" i="4"/>
  <c r="AL39" i="4"/>
  <c r="AK39" i="4"/>
  <c r="AJ39" i="4"/>
  <c r="AG39" i="4"/>
  <c r="AF39" i="4"/>
  <c r="AE39" i="4"/>
  <c r="AD39" i="4"/>
  <c r="AC39" i="4"/>
  <c r="AB39" i="4"/>
  <c r="Z39" i="4"/>
  <c r="Y39" i="4"/>
  <c r="W39" i="4"/>
  <c r="X39" i="4" s="1"/>
  <c r="V39" i="4"/>
  <c r="T39" i="4"/>
  <c r="U39" i="4" s="1"/>
  <c r="S39" i="4"/>
  <c r="R39" i="4"/>
  <c r="Q39" i="4"/>
  <c r="O39" i="4"/>
  <c r="N39" i="4"/>
  <c r="M39" i="4"/>
  <c r="L39" i="4"/>
  <c r="K39" i="4"/>
  <c r="J39" i="4"/>
  <c r="I39" i="4"/>
  <c r="G39" i="4"/>
  <c r="F39" i="4"/>
  <c r="E39" i="4"/>
  <c r="BA38" i="4"/>
  <c r="AU38" i="4"/>
  <c r="AT38" i="4"/>
  <c r="AR38" i="4"/>
  <c r="AQ38" i="4"/>
  <c r="AP38" i="4"/>
  <c r="AL38" i="4"/>
  <c r="AK38" i="4"/>
  <c r="AJ38" i="4"/>
  <c r="AG38" i="4"/>
  <c r="AF38" i="4"/>
  <c r="AE38" i="4"/>
  <c r="AD38" i="4"/>
  <c r="AC38" i="4"/>
  <c r="AB38" i="4"/>
  <c r="Z38" i="4"/>
  <c r="Y38" i="4"/>
  <c r="W38" i="4"/>
  <c r="X38" i="4" s="1"/>
  <c r="V38" i="4"/>
  <c r="T38" i="4"/>
  <c r="U38" i="4" s="1"/>
  <c r="S38" i="4"/>
  <c r="R38" i="4"/>
  <c r="Q38" i="4"/>
  <c r="O38" i="4"/>
  <c r="N38" i="4"/>
  <c r="M38" i="4"/>
  <c r="L38" i="4"/>
  <c r="K38" i="4"/>
  <c r="J38" i="4"/>
  <c r="I38" i="4"/>
  <c r="G38" i="4"/>
  <c r="F38" i="4"/>
  <c r="E38" i="4"/>
  <c r="BA37" i="4"/>
  <c r="AU37" i="4"/>
  <c r="AT37" i="4"/>
  <c r="AR37" i="4"/>
  <c r="AQ37" i="4"/>
  <c r="AP37" i="4"/>
  <c r="AL37" i="4"/>
  <c r="AK37" i="4"/>
  <c r="AJ37" i="4"/>
  <c r="AG37" i="4"/>
  <c r="AF37" i="4"/>
  <c r="AE37" i="4"/>
  <c r="AD37" i="4"/>
  <c r="AC37" i="4"/>
  <c r="AB37" i="4"/>
  <c r="Z37" i="4"/>
  <c r="Y37" i="4"/>
  <c r="W37" i="4"/>
  <c r="X37" i="4" s="1"/>
  <c r="V37" i="4"/>
  <c r="T37" i="4"/>
  <c r="U37" i="4" s="1"/>
  <c r="S37" i="4"/>
  <c r="R37" i="4"/>
  <c r="Q37" i="4"/>
  <c r="O37" i="4"/>
  <c r="N37" i="4"/>
  <c r="M37" i="4"/>
  <c r="L37" i="4"/>
  <c r="K37" i="4"/>
  <c r="J37" i="4"/>
  <c r="I37" i="4"/>
  <c r="G37" i="4"/>
  <c r="F37" i="4"/>
  <c r="E37" i="4"/>
  <c r="BA36" i="4"/>
  <c r="AU36" i="4"/>
  <c r="AT36" i="4"/>
  <c r="AR36" i="4"/>
  <c r="AQ36" i="4"/>
  <c r="AP36" i="4"/>
  <c r="AL36" i="4"/>
  <c r="AK36" i="4"/>
  <c r="AJ36" i="4"/>
  <c r="AG36" i="4"/>
  <c r="AF36" i="4"/>
  <c r="AE36" i="4"/>
  <c r="AD36" i="4"/>
  <c r="AC36" i="4"/>
  <c r="AB36" i="4"/>
  <c r="Z36" i="4"/>
  <c r="Y36" i="4"/>
  <c r="W36" i="4"/>
  <c r="X36" i="4" s="1"/>
  <c r="V36" i="4"/>
  <c r="T36" i="4"/>
  <c r="U36" i="4" s="1"/>
  <c r="S36" i="4"/>
  <c r="R36" i="4"/>
  <c r="Q36" i="4"/>
  <c r="O36" i="4"/>
  <c r="N36" i="4"/>
  <c r="M36" i="4"/>
  <c r="L36" i="4"/>
  <c r="K36" i="4"/>
  <c r="J36" i="4"/>
  <c r="I36" i="4"/>
  <c r="G36" i="4"/>
  <c r="F36" i="4"/>
  <c r="E36" i="4"/>
  <c r="BA35" i="4"/>
  <c r="AU35" i="4"/>
  <c r="AT35" i="4"/>
  <c r="AR35" i="4"/>
  <c r="AQ35" i="4"/>
  <c r="AP35" i="4"/>
  <c r="AL35" i="4"/>
  <c r="AK35" i="4"/>
  <c r="AJ35" i="4"/>
  <c r="AG35" i="4"/>
  <c r="AF35" i="4"/>
  <c r="AE35" i="4"/>
  <c r="AD35" i="4"/>
  <c r="AC35" i="4"/>
  <c r="AB35" i="4"/>
  <c r="Z35" i="4"/>
  <c r="Y35" i="4"/>
  <c r="W35" i="4"/>
  <c r="X35" i="4" s="1"/>
  <c r="V35" i="4"/>
  <c r="T35" i="4"/>
  <c r="U35" i="4" s="1"/>
  <c r="S35" i="4"/>
  <c r="R35" i="4"/>
  <c r="Q35" i="4"/>
  <c r="O35" i="4"/>
  <c r="N35" i="4"/>
  <c r="M35" i="4"/>
  <c r="L35" i="4"/>
  <c r="K35" i="4"/>
  <c r="J35" i="4"/>
  <c r="I35" i="4"/>
  <c r="G35" i="4"/>
  <c r="F35" i="4"/>
  <c r="E35" i="4"/>
  <c r="BA34" i="4"/>
  <c r="AU34" i="4"/>
  <c r="AT34" i="4"/>
  <c r="AR34" i="4"/>
  <c r="AQ34" i="4"/>
  <c r="AP34" i="4"/>
  <c r="AL34" i="4"/>
  <c r="AK34" i="4"/>
  <c r="AJ34" i="4"/>
  <c r="AG34" i="4"/>
  <c r="AF34" i="4"/>
  <c r="AE34" i="4"/>
  <c r="AD34" i="4"/>
  <c r="AC34" i="4"/>
  <c r="AB34" i="4"/>
  <c r="Z34" i="4"/>
  <c r="Y34" i="4"/>
  <c r="W34" i="4"/>
  <c r="X34" i="4" s="1"/>
  <c r="V34" i="4"/>
  <c r="T34" i="4"/>
  <c r="U34" i="4" s="1"/>
  <c r="S34" i="4"/>
  <c r="R34" i="4"/>
  <c r="Q34" i="4"/>
  <c r="O34" i="4"/>
  <c r="N34" i="4"/>
  <c r="M34" i="4"/>
  <c r="L34" i="4"/>
  <c r="K34" i="4"/>
  <c r="J34" i="4"/>
  <c r="I34" i="4"/>
  <c r="G34" i="4"/>
  <c r="F34" i="4"/>
  <c r="E34" i="4"/>
  <c r="BA33" i="4"/>
  <c r="AU33" i="4"/>
  <c r="AT33" i="4"/>
  <c r="AR33" i="4"/>
  <c r="AQ33" i="4"/>
  <c r="AP33" i="4"/>
  <c r="AL33" i="4"/>
  <c r="AK33" i="4"/>
  <c r="AJ33" i="4"/>
  <c r="AG33" i="4"/>
  <c r="AF33" i="4"/>
  <c r="AE33" i="4"/>
  <c r="AD33" i="4"/>
  <c r="AC33" i="4"/>
  <c r="AB33" i="4"/>
  <c r="Z33" i="4"/>
  <c r="Y33" i="4"/>
  <c r="W33" i="4"/>
  <c r="X33" i="4" s="1"/>
  <c r="V33" i="4"/>
  <c r="T33" i="4"/>
  <c r="U33" i="4" s="1"/>
  <c r="S33" i="4"/>
  <c r="R33" i="4"/>
  <c r="Q33" i="4"/>
  <c r="O33" i="4"/>
  <c r="N33" i="4"/>
  <c r="M33" i="4"/>
  <c r="L33" i="4"/>
  <c r="K33" i="4"/>
  <c r="J33" i="4"/>
  <c r="I33" i="4"/>
  <c r="G33" i="4"/>
  <c r="F33" i="4"/>
  <c r="E33" i="4"/>
  <c r="BA32" i="4"/>
  <c r="AU32" i="4"/>
  <c r="AT32" i="4"/>
  <c r="AR32" i="4"/>
  <c r="AQ32" i="4"/>
  <c r="AP32" i="4"/>
  <c r="AL32" i="4"/>
  <c r="AK32" i="4"/>
  <c r="AJ32" i="4"/>
  <c r="AG32" i="4"/>
  <c r="AF32" i="4"/>
  <c r="AE32" i="4"/>
  <c r="AD32" i="4"/>
  <c r="AC32" i="4"/>
  <c r="AB32" i="4"/>
  <c r="Z32" i="4"/>
  <c r="Y32" i="4"/>
  <c r="W32" i="4"/>
  <c r="X32" i="4" s="1"/>
  <c r="V32" i="4"/>
  <c r="T32" i="4"/>
  <c r="U32" i="4" s="1"/>
  <c r="S32" i="4"/>
  <c r="R32" i="4"/>
  <c r="Q32" i="4"/>
  <c r="O32" i="4"/>
  <c r="N32" i="4"/>
  <c r="M32" i="4"/>
  <c r="L32" i="4"/>
  <c r="K32" i="4"/>
  <c r="J32" i="4"/>
  <c r="I32" i="4"/>
  <c r="G32" i="4"/>
  <c r="F32" i="4"/>
  <c r="E32" i="4"/>
  <c r="BA31" i="4"/>
  <c r="AU31" i="4"/>
  <c r="AT31" i="4"/>
  <c r="AR31" i="4"/>
  <c r="AQ31" i="4"/>
  <c r="AP31" i="4"/>
  <c r="AL31" i="4"/>
  <c r="AK31" i="4"/>
  <c r="AJ31" i="4"/>
  <c r="AG31" i="4"/>
  <c r="AF31" i="4"/>
  <c r="AE31" i="4"/>
  <c r="AD31" i="4"/>
  <c r="AC31" i="4"/>
  <c r="AB31" i="4"/>
  <c r="Z31" i="4"/>
  <c r="Y31" i="4"/>
  <c r="W31" i="4"/>
  <c r="X31" i="4" s="1"/>
  <c r="V31" i="4"/>
  <c r="T31" i="4"/>
  <c r="U31" i="4" s="1"/>
  <c r="S31" i="4"/>
  <c r="R31" i="4"/>
  <c r="Q31" i="4"/>
  <c r="O31" i="4"/>
  <c r="N31" i="4"/>
  <c r="M31" i="4"/>
  <c r="L31" i="4"/>
  <c r="K31" i="4"/>
  <c r="J31" i="4"/>
  <c r="I31" i="4"/>
  <c r="G31" i="4"/>
  <c r="F31" i="4"/>
  <c r="E31" i="4"/>
  <c r="BA30" i="4"/>
  <c r="AU30" i="4"/>
  <c r="AT30" i="4"/>
  <c r="AR30" i="4"/>
  <c r="AQ30" i="4"/>
  <c r="AP30" i="4"/>
  <c r="AL30" i="4"/>
  <c r="AK30" i="4"/>
  <c r="AJ30" i="4"/>
  <c r="AG30" i="4"/>
  <c r="AF30" i="4"/>
  <c r="AE30" i="4"/>
  <c r="AD30" i="4"/>
  <c r="AC30" i="4"/>
  <c r="AB30" i="4"/>
  <c r="Z30" i="4"/>
  <c r="Y30" i="4"/>
  <c r="W30" i="4"/>
  <c r="X30" i="4" s="1"/>
  <c r="V30" i="4"/>
  <c r="T30" i="4"/>
  <c r="U30" i="4" s="1"/>
  <c r="S30" i="4"/>
  <c r="R30" i="4"/>
  <c r="Q30" i="4"/>
  <c r="O30" i="4"/>
  <c r="N30" i="4"/>
  <c r="M30" i="4"/>
  <c r="L30" i="4"/>
  <c r="K30" i="4"/>
  <c r="J30" i="4"/>
  <c r="I30" i="4"/>
  <c r="G30" i="4"/>
  <c r="F30" i="4"/>
  <c r="E30" i="4"/>
  <c r="BA29" i="4"/>
  <c r="AU29" i="4"/>
  <c r="AT29" i="4"/>
  <c r="AR29" i="4"/>
  <c r="AQ29" i="4"/>
  <c r="AP29" i="4"/>
  <c r="AL29" i="4"/>
  <c r="AK29" i="4"/>
  <c r="AJ29" i="4"/>
  <c r="AG29" i="4"/>
  <c r="AF29" i="4"/>
  <c r="AE29" i="4"/>
  <c r="AD29" i="4"/>
  <c r="AC29" i="4"/>
  <c r="AB29" i="4"/>
  <c r="Z29" i="4"/>
  <c r="Y29" i="4"/>
  <c r="W29" i="4"/>
  <c r="X29" i="4" s="1"/>
  <c r="V29" i="4"/>
  <c r="T29" i="4"/>
  <c r="U29" i="4" s="1"/>
  <c r="S29" i="4"/>
  <c r="R29" i="4"/>
  <c r="Q29" i="4"/>
  <c r="O29" i="4"/>
  <c r="N29" i="4"/>
  <c r="M29" i="4"/>
  <c r="L29" i="4"/>
  <c r="K29" i="4"/>
  <c r="J29" i="4"/>
  <c r="I29" i="4"/>
  <c r="G29" i="4"/>
  <c r="F29" i="4"/>
  <c r="E29" i="4"/>
  <c r="BA28" i="4"/>
  <c r="AU28" i="4"/>
  <c r="AT28" i="4"/>
  <c r="AR28" i="4"/>
  <c r="AQ28" i="4"/>
  <c r="AP28" i="4"/>
  <c r="AL28" i="4"/>
  <c r="AK28" i="4"/>
  <c r="AJ28" i="4"/>
  <c r="AG28" i="4"/>
  <c r="AF28" i="4"/>
  <c r="AE28" i="4"/>
  <c r="AD28" i="4"/>
  <c r="AC28" i="4"/>
  <c r="AB28" i="4"/>
  <c r="Z28" i="4"/>
  <c r="Y28" i="4"/>
  <c r="W28" i="4"/>
  <c r="X28" i="4" s="1"/>
  <c r="V28" i="4"/>
  <c r="T28" i="4"/>
  <c r="U28" i="4" s="1"/>
  <c r="S28" i="4"/>
  <c r="R28" i="4"/>
  <c r="Q28" i="4"/>
  <c r="O28" i="4"/>
  <c r="N28" i="4"/>
  <c r="M28" i="4"/>
  <c r="L28" i="4"/>
  <c r="K28" i="4"/>
  <c r="J28" i="4"/>
  <c r="I28" i="4"/>
  <c r="G28" i="4"/>
  <c r="F28" i="4"/>
  <c r="E28" i="4"/>
  <c r="BA27" i="4"/>
  <c r="AU27" i="4"/>
  <c r="AT27" i="4"/>
  <c r="AR27" i="4"/>
  <c r="AQ27" i="4"/>
  <c r="AP27" i="4"/>
  <c r="AL27" i="4"/>
  <c r="AK27" i="4"/>
  <c r="AJ27" i="4"/>
  <c r="AG27" i="4"/>
  <c r="AF27" i="4"/>
  <c r="AE27" i="4"/>
  <c r="AD27" i="4"/>
  <c r="AC27" i="4"/>
  <c r="AB27" i="4"/>
  <c r="Z27" i="4"/>
  <c r="Y27" i="4"/>
  <c r="W27" i="4"/>
  <c r="X27" i="4" s="1"/>
  <c r="V27" i="4"/>
  <c r="T27" i="4"/>
  <c r="U27" i="4" s="1"/>
  <c r="S27" i="4"/>
  <c r="R27" i="4"/>
  <c r="Q27" i="4"/>
  <c r="O27" i="4"/>
  <c r="N27" i="4"/>
  <c r="M27" i="4"/>
  <c r="L27" i="4"/>
  <c r="K27" i="4"/>
  <c r="J27" i="4"/>
  <c r="I27" i="4"/>
  <c r="G27" i="4"/>
  <c r="F27" i="4"/>
  <c r="E27" i="4"/>
  <c r="BA26" i="4"/>
  <c r="AU26" i="4"/>
  <c r="AT26" i="4"/>
  <c r="AR26" i="4"/>
  <c r="AQ26" i="4"/>
  <c r="AP26" i="4"/>
  <c r="AL26" i="4"/>
  <c r="AK26" i="4"/>
  <c r="AJ26" i="4"/>
  <c r="AG26" i="4"/>
  <c r="AF26" i="4"/>
  <c r="AE26" i="4"/>
  <c r="AD26" i="4"/>
  <c r="AC26" i="4"/>
  <c r="AB26" i="4"/>
  <c r="Z26" i="4"/>
  <c r="Y26" i="4"/>
  <c r="W26" i="4"/>
  <c r="X26" i="4" s="1"/>
  <c r="V26" i="4"/>
  <c r="T26" i="4"/>
  <c r="U26" i="4" s="1"/>
  <c r="S26" i="4"/>
  <c r="R26" i="4"/>
  <c r="Q26" i="4"/>
  <c r="O26" i="4"/>
  <c r="N26" i="4"/>
  <c r="M26" i="4"/>
  <c r="L26" i="4"/>
  <c r="K26" i="4"/>
  <c r="J26" i="4"/>
  <c r="I26" i="4"/>
  <c r="G26" i="4"/>
  <c r="F26" i="4"/>
  <c r="E26" i="4"/>
  <c r="BA25" i="4"/>
  <c r="AU25" i="4"/>
  <c r="AT25" i="4"/>
  <c r="AR25" i="4"/>
  <c r="AQ25" i="4"/>
  <c r="AP25" i="4"/>
  <c r="AL25" i="4"/>
  <c r="AK25" i="4"/>
  <c r="AJ25" i="4"/>
  <c r="AG25" i="4"/>
  <c r="AF25" i="4"/>
  <c r="AE25" i="4"/>
  <c r="AD25" i="4"/>
  <c r="AC25" i="4"/>
  <c r="AB25" i="4"/>
  <c r="Z25" i="4"/>
  <c r="Y25" i="4"/>
  <c r="W25" i="4"/>
  <c r="X25" i="4" s="1"/>
  <c r="V25" i="4"/>
  <c r="T25" i="4"/>
  <c r="U25" i="4" s="1"/>
  <c r="S25" i="4"/>
  <c r="R25" i="4"/>
  <c r="Q25" i="4"/>
  <c r="O25" i="4"/>
  <c r="N25" i="4"/>
  <c r="M25" i="4"/>
  <c r="L25" i="4"/>
  <c r="K25" i="4"/>
  <c r="J25" i="4"/>
  <c r="I25" i="4"/>
  <c r="G25" i="4"/>
  <c r="F25" i="4"/>
  <c r="E25" i="4"/>
  <c r="BA24" i="4"/>
  <c r="AU24" i="4"/>
  <c r="AT24" i="4"/>
  <c r="AR24" i="4"/>
  <c r="AQ24" i="4"/>
  <c r="AP24" i="4"/>
  <c r="AL24" i="4"/>
  <c r="AK24" i="4"/>
  <c r="AJ24" i="4"/>
  <c r="AG24" i="4"/>
  <c r="AF24" i="4"/>
  <c r="AE24" i="4"/>
  <c r="AD24" i="4"/>
  <c r="AC24" i="4"/>
  <c r="AB24" i="4"/>
  <c r="Z24" i="4"/>
  <c r="Y24" i="4"/>
  <c r="W24" i="4"/>
  <c r="X24" i="4" s="1"/>
  <c r="V24" i="4"/>
  <c r="T24" i="4"/>
  <c r="U24" i="4" s="1"/>
  <c r="S24" i="4"/>
  <c r="R24" i="4"/>
  <c r="Q24" i="4"/>
  <c r="O24" i="4"/>
  <c r="N24" i="4"/>
  <c r="M24" i="4"/>
  <c r="L24" i="4"/>
  <c r="K24" i="4"/>
  <c r="J24" i="4"/>
  <c r="I24" i="4"/>
  <c r="G24" i="4"/>
  <c r="F24" i="4"/>
  <c r="E24" i="4"/>
  <c r="BA23" i="4"/>
  <c r="AU23" i="4"/>
  <c r="AT23" i="4"/>
  <c r="AR23" i="4"/>
  <c r="AQ23" i="4"/>
  <c r="AP23" i="4"/>
  <c r="AL23" i="4"/>
  <c r="AK23" i="4"/>
  <c r="AJ23" i="4"/>
  <c r="AG23" i="4"/>
  <c r="AF23" i="4"/>
  <c r="AE23" i="4"/>
  <c r="AD23" i="4"/>
  <c r="AC23" i="4"/>
  <c r="AB23" i="4"/>
  <c r="Z23" i="4"/>
  <c r="Y23" i="4"/>
  <c r="W23" i="4"/>
  <c r="X23" i="4" s="1"/>
  <c r="V23" i="4"/>
  <c r="T23" i="4"/>
  <c r="U23" i="4" s="1"/>
  <c r="S23" i="4"/>
  <c r="R23" i="4"/>
  <c r="Q23" i="4"/>
  <c r="O23" i="4"/>
  <c r="N23" i="4"/>
  <c r="M23" i="4"/>
  <c r="L23" i="4"/>
  <c r="K23" i="4"/>
  <c r="J23" i="4"/>
  <c r="I23" i="4"/>
  <c r="G23" i="4"/>
  <c r="F23" i="4"/>
  <c r="E23" i="4"/>
  <c r="BA22" i="4"/>
  <c r="AU22" i="4"/>
  <c r="AT22" i="4"/>
  <c r="AR22" i="4"/>
  <c r="AQ22" i="4"/>
  <c r="AP22" i="4"/>
  <c r="AL22" i="4"/>
  <c r="AK22" i="4"/>
  <c r="AJ22" i="4"/>
  <c r="AG22" i="4"/>
  <c r="AF22" i="4"/>
  <c r="AE22" i="4"/>
  <c r="AD22" i="4"/>
  <c r="AC22" i="4"/>
  <c r="AB22" i="4"/>
  <c r="Z22" i="4"/>
  <c r="Y22" i="4"/>
  <c r="W22" i="4"/>
  <c r="X22" i="4" s="1"/>
  <c r="V22" i="4"/>
  <c r="T22" i="4"/>
  <c r="U22" i="4" s="1"/>
  <c r="S22" i="4"/>
  <c r="R22" i="4"/>
  <c r="Q22" i="4"/>
  <c r="O22" i="4"/>
  <c r="N22" i="4"/>
  <c r="M22" i="4"/>
  <c r="L22" i="4"/>
  <c r="K22" i="4"/>
  <c r="J22" i="4"/>
  <c r="I22" i="4"/>
  <c r="G22" i="4"/>
  <c r="F22" i="4"/>
  <c r="E22" i="4"/>
  <c r="BA21" i="4"/>
  <c r="AU21" i="4"/>
  <c r="AT21" i="4"/>
  <c r="AR21" i="4"/>
  <c r="AQ21" i="4"/>
  <c r="AP21" i="4"/>
  <c r="AL21" i="4"/>
  <c r="AK21" i="4"/>
  <c r="AJ21" i="4"/>
  <c r="AG21" i="4"/>
  <c r="AF21" i="4"/>
  <c r="AE21" i="4"/>
  <c r="AD21" i="4"/>
  <c r="AC21" i="4"/>
  <c r="AB21" i="4"/>
  <c r="Z21" i="4"/>
  <c r="Y21" i="4"/>
  <c r="W21" i="4"/>
  <c r="X21" i="4" s="1"/>
  <c r="V21" i="4"/>
  <c r="T21" i="4"/>
  <c r="U21" i="4" s="1"/>
  <c r="S21" i="4"/>
  <c r="R21" i="4"/>
  <c r="Q21" i="4"/>
  <c r="O21" i="4"/>
  <c r="N21" i="4"/>
  <c r="M21" i="4"/>
  <c r="L21" i="4"/>
  <c r="K21" i="4"/>
  <c r="J21" i="4"/>
  <c r="I21" i="4"/>
  <c r="G21" i="4"/>
  <c r="F21" i="4"/>
  <c r="E21" i="4"/>
  <c r="BA20" i="4"/>
  <c r="AU20" i="4"/>
  <c r="AT20" i="4"/>
  <c r="AR20" i="4"/>
  <c r="AQ20" i="4"/>
  <c r="AP20" i="4"/>
  <c r="AL20" i="4"/>
  <c r="AK20" i="4"/>
  <c r="AJ20" i="4"/>
  <c r="AG20" i="4"/>
  <c r="AF20" i="4"/>
  <c r="AE20" i="4"/>
  <c r="AD20" i="4"/>
  <c r="AC20" i="4"/>
  <c r="AB20" i="4"/>
  <c r="Z20" i="4"/>
  <c r="Y20" i="4"/>
  <c r="W20" i="4"/>
  <c r="X20" i="4" s="1"/>
  <c r="V20" i="4"/>
  <c r="T20" i="4"/>
  <c r="U20" i="4" s="1"/>
  <c r="S20" i="4"/>
  <c r="R20" i="4"/>
  <c r="Q20" i="4"/>
  <c r="O20" i="4"/>
  <c r="N20" i="4"/>
  <c r="M20" i="4"/>
  <c r="L20" i="4"/>
  <c r="K20" i="4"/>
  <c r="J20" i="4"/>
  <c r="I20" i="4"/>
  <c r="G20" i="4"/>
  <c r="F20" i="4"/>
  <c r="E20" i="4"/>
  <c r="BA19" i="4"/>
  <c r="AU19" i="4"/>
  <c r="AT19" i="4"/>
  <c r="AR19" i="4"/>
  <c r="AQ19" i="4"/>
  <c r="AP19" i="4"/>
  <c r="AL19" i="4"/>
  <c r="AK19" i="4"/>
  <c r="AJ19" i="4"/>
  <c r="AG19" i="4"/>
  <c r="AF19" i="4"/>
  <c r="AE19" i="4"/>
  <c r="AD19" i="4"/>
  <c r="AC19" i="4"/>
  <c r="AB19" i="4"/>
  <c r="Z19" i="4"/>
  <c r="Y19" i="4"/>
  <c r="W19" i="4"/>
  <c r="X19" i="4" s="1"/>
  <c r="V19" i="4"/>
  <c r="T19" i="4"/>
  <c r="U19" i="4" s="1"/>
  <c r="S19" i="4"/>
  <c r="R19" i="4"/>
  <c r="Q19" i="4"/>
  <c r="O19" i="4"/>
  <c r="N19" i="4"/>
  <c r="M19" i="4"/>
  <c r="L19" i="4"/>
  <c r="K19" i="4"/>
  <c r="J19" i="4"/>
  <c r="I19" i="4"/>
  <c r="G19" i="4"/>
  <c r="F19" i="4"/>
  <c r="E19" i="4"/>
  <c r="BA18" i="4"/>
  <c r="AU18" i="4"/>
  <c r="AT18" i="4"/>
  <c r="AR18" i="4"/>
  <c r="AQ18" i="4"/>
  <c r="AP18" i="4"/>
  <c r="AL18" i="4"/>
  <c r="AK18" i="4"/>
  <c r="AJ18" i="4"/>
  <c r="AG18" i="4"/>
  <c r="AF18" i="4"/>
  <c r="AE18" i="4"/>
  <c r="AD18" i="4"/>
  <c r="AC18" i="4"/>
  <c r="AB18" i="4"/>
  <c r="Z18" i="4"/>
  <c r="Y18" i="4"/>
  <c r="W18" i="4"/>
  <c r="X18" i="4" s="1"/>
  <c r="V18" i="4"/>
  <c r="T18" i="4"/>
  <c r="U18" i="4" s="1"/>
  <c r="S18" i="4"/>
  <c r="R18" i="4"/>
  <c r="Q18" i="4"/>
  <c r="O18" i="4"/>
  <c r="N18" i="4"/>
  <c r="M18" i="4"/>
  <c r="L18" i="4"/>
  <c r="K18" i="4"/>
  <c r="J18" i="4"/>
  <c r="I18" i="4"/>
  <c r="G18" i="4"/>
  <c r="F18" i="4"/>
  <c r="E18" i="4"/>
  <c r="BA17" i="4"/>
  <c r="AU17" i="4"/>
  <c r="AT17" i="4"/>
  <c r="AR17" i="4"/>
  <c r="AQ17" i="4"/>
  <c r="AP17" i="4"/>
  <c r="AL17" i="4"/>
  <c r="AK17" i="4"/>
  <c r="AJ17" i="4"/>
  <c r="AG17" i="4"/>
  <c r="AF17" i="4"/>
  <c r="AE17" i="4"/>
  <c r="AD17" i="4"/>
  <c r="AC17" i="4"/>
  <c r="AB17" i="4"/>
  <c r="Z17" i="4"/>
  <c r="Y17" i="4"/>
  <c r="W17" i="4"/>
  <c r="X17" i="4" s="1"/>
  <c r="V17" i="4"/>
  <c r="T17" i="4"/>
  <c r="U17" i="4" s="1"/>
  <c r="S17" i="4"/>
  <c r="R17" i="4"/>
  <c r="Q17" i="4"/>
  <c r="O17" i="4"/>
  <c r="N17" i="4"/>
  <c r="M17" i="4"/>
  <c r="L17" i="4"/>
  <c r="K17" i="4"/>
  <c r="J17" i="4"/>
  <c r="I17" i="4"/>
  <c r="G17" i="4"/>
  <c r="F17" i="4"/>
  <c r="E17" i="4"/>
  <c r="BA16" i="4"/>
  <c r="AU16" i="4"/>
  <c r="AT16" i="4"/>
  <c r="AR16" i="4"/>
  <c r="AQ16" i="4"/>
  <c r="AP16" i="4"/>
  <c r="AL16" i="4"/>
  <c r="AK16" i="4"/>
  <c r="AJ16" i="4"/>
  <c r="AG16" i="4"/>
  <c r="AF16" i="4"/>
  <c r="AE16" i="4"/>
  <c r="AD16" i="4"/>
  <c r="AC16" i="4"/>
  <c r="AB16" i="4"/>
  <c r="Z16" i="4"/>
  <c r="Y16" i="4"/>
  <c r="W16" i="4"/>
  <c r="X16" i="4" s="1"/>
  <c r="V16" i="4"/>
  <c r="T16" i="4"/>
  <c r="U16" i="4" s="1"/>
  <c r="S16" i="4"/>
  <c r="R16" i="4"/>
  <c r="Q16" i="4"/>
  <c r="O16" i="4"/>
  <c r="N16" i="4"/>
  <c r="M16" i="4"/>
  <c r="L16" i="4"/>
  <c r="K16" i="4"/>
  <c r="J16" i="4"/>
  <c r="I16" i="4"/>
  <c r="G16" i="4"/>
  <c r="F16" i="4"/>
  <c r="E16" i="4"/>
  <c r="BA15" i="4"/>
  <c r="AU15" i="4"/>
  <c r="AT15" i="4"/>
  <c r="AR15" i="4"/>
  <c r="AQ15" i="4"/>
  <c r="AP15" i="4"/>
  <c r="AL15" i="4"/>
  <c r="AK15" i="4"/>
  <c r="AJ15" i="4"/>
  <c r="AG15" i="4"/>
  <c r="AF15" i="4"/>
  <c r="AE15" i="4"/>
  <c r="AD15" i="4"/>
  <c r="AC15" i="4"/>
  <c r="AB15" i="4"/>
  <c r="Z15" i="4"/>
  <c r="Y15" i="4"/>
  <c r="W15" i="4"/>
  <c r="X15" i="4" s="1"/>
  <c r="V15" i="4"/>
  <c r="T15" i="4"/>
  <c r="U15" i="4" s="1"/>
  <c r="S15" i="4"/>
  <c r="R15" i="4"/>
  <c r="Q15" i="4"/>
  <c r="O15" i="4"/>
  <c r="N15" i="4"/>
  <c r="M15" i="4"/>
  <c r="L15" i="4"/>
  <c r="K15" i="4"/>
  <c r="J15" i="4"/>
  <c r="I15" i="4"/>
  <c r="G15" i="4"/>
  <c r="F15" i="4"/>
  <c r="E15" i="4"/>
  <c r="BA14" i="4"/>
  <c r="AU14" i="4"/>
  <c r="AT14" i="4"/>
  <c r="AR14" i="4"/>
  <c r="AQ14" i="4"/>
  <c r="AP14" i="4"/>
  <c r="AL14" i="4"/>
  <c r="AK14" i="4"/>
  <c r="AJ14" i="4"/>
  <c r="AG14" i="4"/>
  <c r="AF14" i="4"/>
  <c r="AE14" i="4"/>
  <c r="AD14" i="4"/>
  <c r="AC14" i="4"/>
  <c r="AB14" i="4"/>
  <c r="Z14" i="4"/>
  <c r="Y14" i="4"/>
  <c r="W14" i="4"/>
  <c r="X14" i="4" s="1"/>
  <c r="V14" i="4"/>
  <c r="T14" i="4"/>
  <c r="U14" i="4" s="1"/>
  <c r="S14" i="4"/>
  <c r="R14" i="4"/>
  <c r="Q14" i="4"/>
  <c r="O14" i="4"/>
  <c r="N14" i="4"/>
  <c r="M14" i="4"/>
  <c r="L14" i="4"/>
  <c r="K14" i="4"/>
  <c r="J14" i="4"/>
  <c r="I14" i="4"/>
  <c r="G14" i="4"/>
  <c r="F14" i="4"/>
  <c r="E14" i="4"/>
  <c r="BA13" i="4"/>
  <c r="AU13" i="4"/>
  <c r="AT13" i="4"/>
  <c r="AR13" i="4"/>
  <c r="AQ13" i="4"/>
  <c r="AP13" i="4"/>
  <c r="AL13" i="4"/>
  <c r="AK13" i="4"/>
  <c r="AJ13" i="4"/>
  <c r="AG13" i="4"/>
  <c r="AF13" i="4"/>
  <c r="AE13" i="4"/>
  <c r="AD13" i="4"/>
  <c r="AC13" i="4"/>
  <c r="AB13" i="4"/>
  <c r="Z13" i="4"/>
  <c r="Y13" i="4"/>
  <c r="W13" i="4"/>
  <c r="X13" i="4" s="1"/>
  <c r="V13" i="4"/>
  <c r="T13" i="4"/>
  <c r="U13" i="4" s="1"/>
  <c r="S13" i="4"/>
  <c r="R13" i="4"/>
  <c r="Q13" i="4"/>
  <c r="O13" i="4"/>
  <c r="N13" i="4"/>
  <c r="M13" i="4"/>
  <c r="L13" i="4"/>
  <c r="K13" i="4"/>
  <c r="J13" i="4"/>
  <c r="I13" i="4"/>
  <c r="G13" i="4"/>
  <c r="F13" i="4"/>
  <c r="E13" i="4"/>
  <c r="BA12" i="4"/>
  <c r="AU12" i="4"/>
  <c r="AT12" i="4"/>
  <c r="AR12" i="4"/>
  <c r="AQ12" i="4"/>
  <c r="AP12" i="4"/>
  <c r="AL12" i="4"/>
  <c r="AK12" i="4"/>
  <c r="AJ12" i="4"/>
  <c r="AG12" i="4"/>
  <c r="AF12" i="4"/>
  <c r="AE12" i="4"/>
  <c r="AD12" i="4"/>
  <c r="AC12" i="4"/>
  <c r="AB12" i="4"/>
  <c r="Z12" i="4"/>
  <c r="Y12" i="4"/>
  <c r="W12" i="4"/>
  <c r="X12" i="4" s="1"/>
  <c r="V12" i="4"/>
  <c r="T12" i="4"/>
  <c r="U12" i="4" s="1"/>
  <c r="S12" i="4"/>
  <c r="R12" i="4"/>
  <c r="Q12" i="4"/>
  <c r="O12" i="4"/>
  <c r="N12" i="4"/>
  <c r="M12" i="4"/>
  <c r="L12" i="4"/>
  <c r="K12" i="4"/>
  <c r="J12" i="4"/>
  <c r="I12" i="4"/>
  <c r="G12" i="4"/>
  <c r="F12" i="4"/>
  <c r="E12" i="4"/>
  <c r="BA11" i="4"/>
  <c r="AU11" i="4"/>
  <c r="AT11" i="4"/>
  <c r="AR11" i="4"/>
  <c r="AQ11" i="4"/>
  <c r="AP11" i="4"/>
  <c r="AL11" i="4"/>
  <c r="AK11" i="4"/>
  <c r="AJ11" i="4"/>
  <c r="AG11" i="4"/>
  <c r="AF11" i="4"/>
  <c r="AE11" i="4"/>
  <c r="AD11" i="4"/>
  <c r="AC11" i="4"/>
  <c r="AB11" i="4"/>
  <c r="Z11" i="4"/>
  <c r="Y11" i="4"/>
  <c r="W11" i="4"/>
  <c r="X11" i="4" s="1"/>
  <c r="V11" i="4"/>
  <c r="T11" i="4"/>
  <c r="U11" i="4" s="1"/>
  <c r="S11" i="4"/>
  <c r="R11" i="4"/>
  <c r="Q11" i="4"/>
  <c r="O11" i="4"/>
  <c r="N11" i="4"/>
  <c r="M11" i="4"/>
  <c r="L11" i="4"/>
  <c r="K11" i="4"/>
  <c r="J11" i="4"/>
  <c r="I11" i="4"/>
  <c r="G11" i="4"/>
  <c r="F11" i="4"/>
  <c r="E11" i="4"/>
  <c r="BA10" i="4"/>
  <c r="AU10" i="4"/>
  <c r="AT10" i="4"/>
  <c r="AR10" i="4"/>
  <c r="AQ10" i="4"/>
  <c r="AP10" i="4"/>
  <c r="AL10" i="4"/>
  <c r="AK10" i="4"/>
  <c r="AJ10" i="4"/>
  <c r="AG10" i="4"/>
  <c r="AF10" i="4"/>
  <c r="AE10" i="4"/>
  <c r="AD10" i="4"/>
  <c r="AC10" i="4"/>
  <c r="AB10" i="4"/>
  <c r="Z10" i="4"/>
  <c r="Y10" i="4"/>
  <c r="W10" i="4"/>
  <c r="X10" i="4" s="1"/>
  <c r="V10" i="4"/>
  <c r="T10" i="4"/>
  <c r="U10" i="4" s="1"/>
  <c r="S10" i="4"/>
  <c r="R10" i="4"/>
  <c r="Q10" i="4"/>
  <c r="O10" i="4"/>
  <c r="N10" i="4"/>
  <c r="M10" i="4"/>
  <c r="L10" i="4"/>
  <c r="K10" i="4"/>
  <c r="J10" i="4"/>
  <c r="I10" i="4"/>
  <c r="G10" i="4"/>
  <c r="F10" i="4"/>
  <c r="E10" i="4"/>
  <c r="BA9" i="4"/>
  <c r="AU9" i="4"/>
  <c r="AT9" i="4"/>
  <c r="AR9" i="4"/>
  <c r="AQ9" i="4"/>
  <c r="AP9" i="4"/>
  <c r="AL9" i="4"/>
  <c r="AK9" i="4"/>
  <c r="AJ9" i="4"/>
  <c r="AG9" i="4"/>
  <c r="AF9" i="4"/>
  <c r="AE9" i="4"/>
  <c r="AD9" i="4"/>
  <c r="AC9" i="4"/>
  <c r="AB9" i="4"/>
  <c r="Z9" i="4"/>
  <c r="Y9" i="4"/>
  <c r="W9" i="4"/>
  <c r="X9" i="4" s="1"/>
  <c r="V9" i="4"/>
  <c r="T9" i="4"/>
  <c r="U9" i="4" s="1"/>
  <c r="S9" i="4"/>
  <c r="R9" i="4"/>
  <c r="Q9" i="4"/>
  <c r="O9" i="4"/>
  <c r="N9" i="4"/>
  <c r="M9" i="4"/>
  <c r="L9" i="4"/>
  <c r="K9" i="4"/>
  <c r="J9" i="4"/>
  <c r="I9" i="4"/>
  <c r="G9" i="4"/>
  <c r="F9" i="4"/>
  <c r="E9" i="4"/>
  <c r="BA8" i="4"/>
  <c r="AU8" i="4"/>
  <c r="AT8" i="4"/>
  <c r="AR8" i="4"/>
  <c r="AQ8" i="4"/>
  <c r="AP8" i="4"/>
  <c r="AL8" i="4"/>
  <c r="AK8" i="4"/>
  <c r="AJ8" i="4"/>
  <c r="AG8" i="4"/>
  <c r="AF8" i="4"/>
  <c r="AE8" i="4"/>
  <c r="AD8" i="4"/>
  <c r="AC8" i="4"/>
  <c r="AB8" i="4"/>
  <c r="Z8" i="4"/>
  <c r="Y8" i="4"/>
  <c r="W8" i="4"/>
  <c r="X8" i="4" s="1"/>
  <c r="V8" i="4"/>
  <c r="T8" i="4"/>
  <c r="U8" i="4" s="1"/>
  <c r="S8" i="4"/>
  <c r="R8" i="4"/>
  <c r="Q8" i="4"/>
  <c r="O8" i="4"/>
  <c r="N8" i="4"/>
  <c r="M8" i="4"/>
  <c r="L8" i="4"/>
  <c r="K8" i="4"/>
  <c r="J8" i="4"/>
  <c r="I8" i="4"/>
  <c r="G8" i="4"/>
  <c r="F8" i="4"/>
  <c r="E8" i="4"/>
  <c r="BA7" i="4"/>
  <c r="AU7" i="4"/>
  <c r="AT7" i="4"/>
  <c r="AR7" i="4"/>
  <c r="AQ7" i="4"/>
  <c r="AP7" i="4"/>
  <c r="AL7" i="4"/>
  <c r="AK7" i="4"/>
  <c r="AJ7" i="4"/>
  <c r="AG7" i="4"/>
  <c r="AF7" i="4"/>
  <c r="AE7" i="4"/>
  <c r="AD7" i="4"/>
  <c r="AC7" i="4"/>
  <c r="AB7" i="4"/>
  <c r="Z7" i="4"/>
  <c r="Y7" i="4"/>
  <c r="W7" i="4"/>
  <c r="V7" i="4"/>
  <c r="T7" i="4"/>
  <c r="U7" i="4" s="1"/>
  <c r="S7" i="4"/>
  <c r="R7" i="4"/>
  <c r="Q7" i="4"/>
  <c r="O7" i="4"/>
  <c r="N7" i="4"/>
  <c r="M7" i="4"/>
  <c r="L7" i="4"/>
  <c r="K7" i="4"/>
  <c r="J7" i="4"/>
  <c r="I7" i="4"/>
  <c r="G7" i="4"/>
  <c r="F7" i="4"/>
  <c r="E7" i="4"/>
  <c r="AV624" i="4" l="1"/>
  <c r="AV664" i="4"/>
  <c r="AM784" i="4"/>
  <c r="P906" i="4"/>
  <c r="AM293" i="4"/>
  <c r="P544" i="4"/>
  <c r="AV665" i="4"/>
  <c r="AM670" i="4"/>
  <c r="AM694" i="4"/>
  <c r="AV697" i="4"/>
  <c r="AV759" i="4"/>
  <c r="AV870" i="4"/>
  <c r="AM788" i="4"/>
  <c r="P789" i="4"/>
  <c r="P869" i="4"/>
  <c r="AM90" i="4"/>
  <c r="AM264" i="4"/>
  <c r="AV906" i="4"/>
  <c r="AV470" i="4"/>
  <c r="P16" i="4"/>
  <c r="AM23" i="4"/>
  <c r="AV26" i="4"/>
  <c r="P79" i="4"/>
  <c r="AV89" i="4"/>
  <c r="P550" i="4"/>
  <c r="AM330" i="4"/>
  <c r="AM370" i="4"/>
  <c r="AM601" i="4"/>
  <c r="AV770" i="4"/>
  <c r="P193" i="4"/>
  <c r="AV37" i="4"/>
  <c r="AM50" i="4"/>
  <c r="AV53" i="4"/>
  <c r="AV156" i="4"/>
  <c r="AM162" i="4"/>
  <c r="P163" i="4"/>
  <c r="AM178" i="4"/>
  <c r="P210" i="4"/>
  <c r="AV654" i="4"/>
  <c r="AM659" i="4"/>
  <c r="AV787" i="4"/>
  <c r="AM816" i="4"/>
  <c r="AV447" i="4"/>
  <c r="P772" i="4"/>
  <c r="AV774" i="4"/>
  <c r="AM357" i="4"/>
  <c r="AM833" i="4"/>
  <c r="AV893" i="4"/>
  <c r="AS895" i="4"/>
  <c r="AM189" i="4"/>
  <c r="AM190" i="4"/>
  <c r="P191" i="4"/>
  <c r="P199" i="4"/>
  <c r="AM213" i="4"/>
  <c r="P214" i="4"/>
  <c r="AV231" i="4"/>
  <c r="AM290" i="4"/>
  <c r="AM334" i="4"/>
  <c r="AM350" i="4"/>
  <c r="AV706" i="4"/>
  <c r="P774" i="4"/>
  <c r="AM789" i="4"/>
  <c r="AV815" i="4"/>
  <c r="AM47" i="4"/>
  <c r="AV50" i="4"/>
  <c r="AM79" i="4"/>
  <c r="AM95" i="4"/>
  <c r="AV896" i="4"/>
  <c r="P433" i="4"/>
  <c r="AV701" i="4"/>
  <c r="P731" i="4"/>
  <c r="AM745" i="4"/>
  <c r="P746" i="4"/>
  <c r="AM753" i="4"/>
  <c r="P9" i="4"/>
  <c r="P33" i="4"/>
  <c r="P73" i="4"/>
  <c r="AM167" i="4"/>
  <c r="P168" i="4"/>
  <c r="AV186" i="4"/>
  <c r="P192" i="4"/>
  <c r="AM237" i="4"/>
  <c r="P238" i="4"/>
  <c r="P311" i="4"/>
  <c r="AV359" i="4"/>
  <c r="AM371" i="4"/>
  <c r="P372" i="4"/>
  <c r="P380" i="4"/>
  <c r="P396" i="4"/>
  <c r="AM417" i="4"/>
  <c r="AV421" i="4"/>
  <c r="AM456" i="4"/>
  <c r="P466" i="4"/>
  <c r="P563" i="4"/>
  <c r="AV586" i="4"/>
  <c r="P600" i="4"/>
  <c r="AV875" i="4"/>
  <c r="AM904" i="4"/>
  <c r="AV36" i="4"/>
  <c r="P66" i="4"/>
  <c r="P114" i="4"/>
  <c r="AM239" i="4"/>
  <c r="P248" i="4"/>
  <c r="AV258" i="4"/>
  <c r="AM263" i="4"/>
  <c r="P264" i="4"/>
  <c r="P271" i="4"/>
  <c r="AV294" i="4"/>
  <c r="P330" i="4"/>
  <c r="AV331" i="4"/>
  <c r="AM344" i="4"/>
  <c r="P345" i="4"/>
  <c r="AM352" i="4"/>
  <c r="AV844" i="4"/>
  <c r="AM874" i="4"/>
  <c r="P890" i="4"/>
  <c r="AS720" i="4"/>
  <c r="AS865" i="4"/>
  <c r="P149" i="4"/>
  <c r="AV150" i="4"/>
  <c r="AV432" i="4"/>
  <c r="AV456" i="4"/>
  <c r="AM461" i="4"/>
  <c r="P470" i="4"/>
  <c r="P533" i="4"/>
  <c r="AV584" i="4"/>
  <c r="AS586" i="4"/>
  <c r="AV614" i="4"/>
  <c r="AV73" i="4"/>
  <c r="AS271" i="4"/>
  <c r="AM295" i="4"/>
  <c r="P296" i="4"/>
  <c r="P310" i="4"/>
  <c r="AV335" i="4"/>
  <c r="AV343" i="4"/>
  <c r="P349" i="4"/>
  <c r="P357" i="4"/>
  <c r="P364" i="4"/>
  <c r="AM559" i="4"/>
  <c r="P613" i="4"/>
  <c r="P637" i="4"/>
  <c r="AM747" i="4"/>
  <c r="AM861" i="4"/>
  <c r="P863" i="4"/>
  <c r="P870" i="4"/>
  <c r="P871" i="4"/>
  <c r="AM126" i="4"/>
  <c r="AM156" i="4"/>
  <c r="P157" i="4"/>
  <c r="AM164" i="4"/>
  <c r="AV167" i="4"/>
  <c r="AV214" i="4"/>
  <c r="AV229" i="4"/>
  <c r="AM241" i="4"/>
  <c r="AV252" i="4"/>
  <c r="P324" i="4"/>
  <c r="AV326" i="4"/>
  <c r="AM346" i="4"/>
  <c r="AM354" i="4"/>
  <c r="P355" i="4"/>
  <c r="AM361" i="4"/>
  <c r="AM381" i="4"/>
  <c r="AM389" i="4"/>
  <c r="AM483" i="4"/>
  <c r="P484" i="4"/>
  <c r="AV486" i="4"/>
  <c r="AS489" i="4"/>
  <c r="AV494" i="4"/>
  <c r="AM656" i="4"/>
  <c r="AV667" i="4"/>
  <c r="P673" i="4"/>
  <c r="AV675" i="4"/>
  <c r="AM810" i="4"/>
  <c r="AV813" i="4"/>
  <c r="P874" i="4"/>
  <c r="AM143" i="4"/>
  <c r="AM212" i="4"/>
  <c r="AV238" i="4"/>
  <c r="AV303" i="4"/>
  <c r="P363" i="4"/>
  <c r="AV409" i="4"/>
  <c r="P415" i="4"/>
  <c r="P558" i="4"/>
  <c r="AV700" i="4"/>
  <c r="AM713" i="4"/>
  <c r="AS749" i="4"/>
  <c r="AM759" i="4"/>
  <c r="P760" i="4"/>
  <c r="P767" i="4"/>
  <c r="AM774" i="4"/>
  <c r="AV798" i="4"/>
  <c r="AV877" i="4"/>
  <c r="AS32" i="4"/>
  <c r="AS48" i="4"/>
  <c r="AV154" i="4"/>
  <c r="AV321" i="4"/>
  <c r="AM326" i="4"/>
  <c r="AV329" i="4"/>
  <c r="P377" i="4"/>
  <c r="AV379" i="4"/>
  <c r="AS452" i="4"/>
  <c r="AM454" i="4"/>
  <c r="P455" i="4"/>
  <c r="AV473" i="4"/>
  <c r="P518" i="4"/>
  <c r="P583" i="4"/>
  <c r="AM589" i="4"/>
  <c r="AV645" i="4"/>
  <c r="AM658" i="4"/>
  <c r="AM714" i="4"/>
  <c r="AV717" i="4"/>
  <c r="P783" i="4"/>
  <c r="AM790" i="4"/>
  <c r="AM828" i="4"/>
  <c r="P829" i="4"/>
  <c r="AV831" i="4"/>
  <c r="AM836" i="4"/>
  <c r="AV839" i="4"/>
  <c r="AS842" i="4"/>
  <c r="AH843" i="4"/>
  <c r="AI843" i="4" s="1"/>
  <c r="P845" i="4"/>
  <c r="AS850" i="4"/>
  <c r="AM27" i="4"/>
  <c r="AV30" i="4"/>
  <c r="P106" i="4"/>
  <c r="P138" i="4"/>
  <c r="AV155" i="4"/>
  <c r="P161" i="4"/>
  <c r="AV163" i="4"/>
  <c r="AV171" i="4"/>
  <c r="AS221" i="4"/>
  <c r="AM223" i="4"/>
  <c r="AM311" i="4"/>
  <c r="P312" i="4"/>
  <c r="AM319" i="4"/>
  <c r="AM327" i="4"/>
  <c r="AS363" i="4"/>
  <c r="P386" i="4"/>
  <c r="AM424" i="4"/>
  <c r="AV555" i="4"/>
  <c r="AM575" i="4"/>
  <c r="AV655" i="4"/>
  <c r="P661" i="4"/>
  <c r="AV695" i="4"/>
  <c r="P701" i="4"/>
  <c r="AM708" i="4"/>
  <c r="P709" i="4"/>
  <c r="AV711" i="4"/>
  <c r="P717" i="4"/>
  <c r="AM732" i="4"/>
  <c r="P733" i="4"/>
  <c r="P815" i="4"/>
  <c r="AV816" i="4"/>
  <c r="AS873" i="4"/>
  <c r="P901" i="4"/>
  <c r="AV110" i="4"/>
  <c r="AS137" i="4"/>
  <c r="P202" i="4"/>
  <c r="AV203" i="4"/>
  <c r="AV264" i="4"/>
  <c r="AS266" i="4"/>
  <c r="AS267" i="4"/>
  <c r="AM304" i="4"/>
  <c r="AV405" i="4"/>
  <c r="AM410" i="4"/>
  <c r="P411" i="4"/>
  <c r="AM534" i="4"/>
  <c r="AV563" i="4"/>
  <c r="AV571" i="4"/>
  <c r="AV680" i="4"/>
  <c r="AM685" i="4"/>
  <c r="P686" i="4"/>
  <c r="AM770" i="4"/>
  <c r="AM807" i="4"/>
  <c r="P886" i="4"/>
  <c r="AM886" i="4"/>
  <c r="P887" i="4"/>
  <c r="AV887" i="4"/>
  <c r="AS192" i="4"/>
  <c r="AS291" i="4"/>
  <c r="AS432" i="4"/>
  <c r="AS692" i="4"/>
  <c r="AV15" i="4"/>
  <c r="AV31" i="4"/>
  <c r="P54" i="4"/>
  <c r="AM60" i="4"/>
  <c r="AM69" i="4"/>
  <c r="P70" i="4"/>
  <c r="AM77" i="4"/>
  <c r="P78" i="4"/>
  <c r="AV79" i="4"/>
  <c r="AV80" i="4"/>
  <c r="P86" i="4"/>
  <c r="AV88" i="4"/>
  <c r="P118" i="4"/>
  <c r="AV174" i="4"/>
  <c r="AM187" i="4"/>
  <c r="P203" i="4"/>
  <c r="AV205" i="4"/>
  <c r="AM233" i="4"/>
  <c r="P234" i="4"/>
  <c r="AS246" i="4"/>
  <c r="P272" i="4"/>
  <c r="P287" i="4"/>
  <c r="AM322" i="4"/>
  <c r="AV325" i="4"/>
  <c r="AV368" i="4"/>
  <c r="AM403" i="4"/>
  <c r="P404" i="4"/>
  <c r="P413" i="4"/>
  <c r="AM426" i="4"/>
  <c r="P450" i="4"/>
  <c r="AM450" i="4"/>
  <c r="AM490" i="4"/>
  <c r="P491" i="4"/>
  <c r="AM529" i="4"/>
  <c r="AV580" i="4"/>
  <c r="AS584" i="4"/>
  <c r="AW584" i="4" s="1"/>
  <c r="P664" i="4"/>
  <c r="AM687" i="4"/>
  <c r="P688" i="4"/>
  <c r="AV729" i="4"/>
  <c r="AV737" i="4"/>
  <c r="AV767" i="4"/>
  <c r="AS822" i="4"/>
  <c r="AV827" i="4"/>
  <c r="AV843" i="4"/>
  <c r="AS47" i="4"/>
  <c r="P50" i="4"/>
  <c r="AM16" i="4"/>
  <c r="AM128" i="4"/>
  <c r="AS41" i="4"/>
  <c r="AS65" i="4"/>
  <c r="AV69" i="4"/>
  <c r="AV109" i="4"/>
  <c r="AH20" i="4"/>
  <c r="AI20" i="4" s="1"/>
  <c r="P22" i="4"/>
  <c r="AM37" i="4"/>
  <c r="P38" i="4"/>
  <c r="P68" i="4"/>
  <c r="AM83" i="4"/>
  <c r="AH90" i="4"/>
  <c r="AI90" i="4" s="1"/>
  <c r="AM91" i="4"/>
  <c r="AV94" i="4"/>
  <c r="AM99" i="4"/>
  <c r="AM30" i="4"/>
  <c r="AM38" i="4"/>
  <c r="AV41" i="4"/>
  <c r="AV49" i="4"/>
  <c r="AH52" i="4"/>
  <c r="AI52" i="4" s="1"/>
  <c r="AM54" i="4"/>
  <c r="AA57" i="4"/>
  <c r="AS66" i="4"/>
  <c r="P71" i="4"/>
  <c r="AM170" i="4"/>
  <c r="P209" i="4"/>
  <c r="AH221" i="4"/>
  <c r="AI221" i="4" s="1"/>
  <c r="AS245" i="4"/>
  <c r="P263" i="4"/>
  <c r="AV334" i="4"/>
  <c r="P402" i="4"/>
  <c r="P441" i="4"/>
  <c r="AM453" i="4"/>
  <c r="AM581" i="4"/>
  <c r="AS608" i="4"/>
  <c r="AS623" i="4"/>
  <c r="AM625" i="4"/>
  <c r="P786" i="4"/>
  <c r="P835" i="4"/>
  <c r="AV837" i="4"/>
  <c r="AV845" i="4"/>
  <c r="AV852" i="4"/>
  <c r="AV853" i="4"/>
  <c r="AM857" i="4"/>
  <c r="AM888" i="4"/>
  <c r="AV892" i="4"/>
  <c r="AM903" i="4"/>
  <c r="AM107" i="4"/>
  <c r="P115" i="4"/>
  <c r="AS127" i="4"/>
  <c r="AS170" i="4"/>
  <c r="AS185" i="4"/>
  <c r="AM236" i="4"/>
  <c r="AV251" i="4"/>
  <c r="AH262" i="4"/>
  <c r="AI262" i="4" s="1"/>
  <c r="AA275" i="4"/>
  <c r="AV342" i="4"/>
  <c r="AM355" i="4"/>
  <c r="P356" i="4"/>
  <c r="AV411" i="4"/>
  <c r="AV417" i="4"/>
  <c r="AM441" i="4"/>
  <c r="AA453" i="4"/>
  <c r="AM520" i="4"/>
  <c r="AM686" i="4"/>
  <c r="AS700" i="4"/>
  <c r="AS730" i="4"/>
  <c r="AS752" i="4"/>
  <c r="P768" i="4"/>
  <c r="P787" i="4"/>
  <c r="AA105" i="4"/>
  <c r="P110" i="4"/>
  <c r="AV118" i="4"/>
  <c r="AV140" i="4"/>
  <c r="AV145" i="4"/>
  <c r="AV146" i="4"/>
  <c r="AM150" i="4"/>
  <c r="AV153" i="4"/>
  <c r="AM196" i="4"/>
  <c r="AM210" i="4"/>
  <c r="AM211" i="4"/>
  <c r="P212" i="4"/>
  <c r="AM217" i="4"/>
  <c r="P218" i="4"/>
  <c r="AM257" i="4"/>
  <c r="P281" i="4"/>
  <c r="AA297" i="4"/>
  <c r="AM300" i="4"/>
  <c r="P301" i="4"/>
  <c r="AM306" i="4"/>
  <c r="AM321" i="4"/>
  <c r="AV337" i="4"/>
  <c r="AS340" i="4"/>
  <c r="AV344" i="4"/>
  <c r="AS347" i="4"/>
  <c r="AM373" i="4"/>
  <c r="AV376" i="4"/>
  <c r="AV377" i="4"/>
  <c r="P391" i="4"/>
  <c r="AV393" i="4"/>
  <c r="P417" i="4"/>
  <c r="AV425" i="4"/>
  <c r="AM442" i="4"/>
  <c r="AS447" i="4"/>
  <c r="AM448" i="4"/>
  <c r="P449" i="4"/>
  <c r="AA460" i="4"/>
  <c r="AA462" i="4"/>
  <c r="P465" i="4"/>
  <c r="AV482" i="4"/>
  <c r="AM486" i="4"/>
  <c r="AS520" i="4"/>
  <c r="AM536" i="4"/>
  <c r="P537" i="4"/>
  <c r="AM543" i="4"/>
  <c r="AV564" i="4"/>
  <c r="AV565" i="4"/>
  <c r="AM591" i="4"/>
  <c r="AS610" i="4"/>
  <c r="AM650" i="4"/>
  <c r="P651" i="4"/>
  <c r="AV653" i="4"/>
  <c r="AV720" i="4"/>
  <c r="AW720" i="4" s="1"/>
  <c r="AS818" i="4"/>
  <c r="AH821" i="4"/>
  <c r="AI821" i="4" s="1"/>
  <c r="P823" i="4"/>
  <c r="AV854" i="4"/>
  <c r="AV855" i="4"/>
  <c r="AH859" i="4"/>
  <c r="AI859" i="4" s="1"/>
  <c r="AV863" i="4"/>
  <c r="AV878" i="4"/>
  <c r="AM883" i="4"/>
  <c r="P885" i="4"/>
  <c r="AM899" i="4"/>
  <c r="AV177" i="4"/>
  <c r="AV184" i="4"/>
  <c r="AS210" i="4"/>
  <c r="AS229" i="4"/>
  <c r="AM232" i="4"/>
  <c r="AV240" i="4"/>
  <c r="AV254" i="4"/>
  <c r="P274" i="4"/>
  <c r="P282" i="4"/>
  <c r="AV284" i="4"/>
  <c r="AM288" i="4"/>
  <c r="AM294" i="4"/>
  <c r="AS305" i="4"/>
  <c r="AV317" i="4"/>
  <c r="AS333" i="4"/>
  <c r="AM335" i="4"/>
  <c r="AM342" i="4"/>
  <c r="P369" i="4"/>
  <c r="AM383" i="4"/>
  <c r="AS396" i="4"/>
  <c r="AV452" i="4"/>
  <c r="AM472" i="4"/>
  <c r="P481" i="4"/>
  <c r="AS485" i="4"/>
  <c r="AM494" i="4"/>
  <c r="AM516" i="4"/>
  <c r="P517" i="4"/>
  <c r="AS529" i="4"/>
  <c r="P532" i="4"/>
  <c r="P539" i="4"/>
  <c r="AM563" i="4"/>
  <c r="AV566" i="4"/>
  <c r="AS590" i="4"/>
  <c r="AM606" i="4"/>
  <c r="P607" i="4"/>
  <c r="AS619" i="4"/>
  <c r="AM621" i="4"/>
  <c r="AM643" i="4"/>
  <c r="P644" i="4"/>
  <c r="AV646" i="4"/>
  <c r="AM651" i="4"/>
  <c r="P652" i="4"/>
  <c r="AS672" i="4"/>
  <c r="AA674" i="4"/>
  <c r="P675" i="4"/>
  <c r="AV677" i="4"/>
  <c r="AA694" i="4"/>
  <c r="AS694" i="4"/>
  <c r="AV721" i="4"/>
  <c r="AV736" i="4"/>
  <c r="AM763" i="4"/>
  <c r="AA768" i="4"/>
  <c r="AM877" i="4"/>
  <c r="AS890" i="4"/>
  <c r="AH189" i="4"/>
  <c r="AI189" i="4" s="1"/>
  <c r="P777" i="4"/>
  <c r="AM803" i="4"/>
  <c r="AH822" i="4"/>
  <c r="AI822" i="4" s="1"/>
  <c r="P824" i="4"/>
  <c r="P848" i="4"/>
  <c r="AM853" i="4"/>
  <c r="AV856" i="4"/>
  <c r="AH861" i="4"/>
  <c r="AI861" i="4" s="1"/>
  <c r="AN861" i="4" s="1"/>
  <c r="AV83" i="4"/>
  <c r="AV91" i="4"/>
  <c r="AS124" i="4"/>
  <c r="AM139" i="4"/>
  <c r="AS158" i="4"/>
  <c r="AM159" i="4"/>
  <c r="AV185" i="4"/>
  <c r="AW185" i="4" s="1"/>
  <c r="AV208" i="4"/>
  <c r="AS383" i="4"/>
  <c r="AA422" i="4"/>
  <c r="P431" i="4"/>
  <c r="AM473" i="4"/>
  <c r="AM487" i="4"/>
  <c r="AM551" i="4"/>
  <c r="AV574" i="4"/>
  <c r="AV596" i="4"/>
  <c r="P608" i="4"/>
  <c r="AS621" i="4"/>
  <c r="AV632" i="4"/>
  <c r="AV633" i="4"/>
  <c r="AS636" i="4"/>
  <c r="AM638" i="4"/>
  <c r="AV648" i="4"/>
  <c r="AM653" i="4"/>
  <c r="P698" i="4"/>
  <c r="AM797" i="4"/>
  <c r="P798" i="4"/>
  <c r="P832" i="4"/>
  <c r="AM832" i="4"/>
  <c r="AA853" i="4"/>
  <c r="P872" i="4"/>
  <c r="P880" i="4"/>
  <c r="P894" i="4"/>
  <c r="P75" i="4"/>
  <c r="AV107" i="4"/>
  <c r="P119" i="4"/>
  <c r="AM119" i="4"/>
  <c r="AS125" i="4"/>
  <c r="AM127" i="4"/>
  <c r="P128" i="4"/>
  <c r="AM169" i="4"/>
  <c r="AM207" i="4"/>
  <c r="P208" i="4"/>
  <c r="AV210" i="4"/>
  <c r="AW210" i="4" s="1"/>
  <c r="P222" i="4"/>
  <c r="AM234" i="4"/>
  <c r="AV256" i="4"/>
  <c r="P277" i="4"/>
  <c r="AS281" i="4"/>
  <c r="AM284" i="4"/>
  <c r="P298" i="4"/>
  <c r="AM310" i="4"/>
  <c r="AV311" i="4"/>
  <c r="P325" i="4"/>
  <c r="P339" i="4"/>
  <c r="AM360" i="4"/>
  <c r="AV381" i="4"/>
  <c r="P401" i="4"/>
  <c r="AV434" i="4"/>
  <c r="AV435" i="4"/>
  <c r="AA436" i="4"/>
  <c r="AM452" i="4"/>
  <c r="AS458" i="4"/>
  <c r="AM460" i="4"/>
  <c r="P461" i="4"/>
  <c r="AS473" i="4"/>
  <c r="AS481" i="4"/>
  <c r="AV485" i="4"/>
  <c r="AM496" i="4"/>
  <c r="P498" i="4"/>
  <c r="AV500" i="4"/>
  <c r="P511" i="4"/>
  <c r="AM540" i="4"/>
  <c r="P541" i="4"/>
  <c r="AM545" i="4"/>
  <c r="P547" i="4"/>
  <c r="AV554" i="4"/>
  <c r="P581" i="4"/>
  <c r="AM631" i="4"/>
  <c r="AV634" i="4"/>
  <c r="AM654" i="4"/>
  <c r="AS675" i="4"/>
  <c r="AM677" i="4"/>
  <c r="AM684" i="4"/>
  <c r="AM691" i="4"/>
  <c r="AV694" i="4"/>
  <c r="AS697" i="4"/>
  <c r="AM736" i="4"/>
  <c r="P737" i="4"/>
  <c r="P744" i="4"/>
  <c r="AV746" i="4"/>
  <c r="AS795" i="4"/>
  <c r="AA802" i="4"/>
  <c r="P834" i="4"/>
  <c r="AV836" i="4"/>
  <c r="AM848" i="4"/>
  <c r="P850" i="4"/>
  <c r="AV851" i="4"/>
  <c r="AM880" i="4"/>
  <c r="P881" i="4"/>
  <c r="AM887" i="4"/>
  <c r="AM895" i="4"/>
  <c r="AM902" i="4"/>
  <c r="AS905" i="4"/>
  <c r="AS848" i="4"/>
  <c r="P11" i="4"/>
  <c r="AH28" i="4"/>
  <c r="AI28" i="4" s="1"/>
  <c r="AS37" i="4"/>
  <c r="AS81" i="4"/>
  <c r="AA93" i="4"/>
  <c r="AS180" i="4"/>
  <c r="AS219" i="4"/>
  <c r="AS254" i="4"/>
  <c r="AA259" i="4"/>
  <c r="AS288" i="4"/>
  <c r="AH303" i="4"/>
  <c r="AI303" i="4" s="1"/>
  <c r="AS313" i="4"/>
  <c r="AH316" i="4"/>
  <c r="AI316" i="4" s="1"/>
  <c r="AH387" i="4"/>
  <c r="AI387" i="4" s="1"/>
  <c r="AS428" i="4"/>
  <c r="AM479" i="4"/>
  <c r="AH625" i="4"/>
  <c r="AI625" i="4" s="1"/>
  <c r="AV9" i="4"/>
  <c r="AM14" i="4"/>
  <c r="AS17" i="4"/>
  <c r="P19" i="4"/>
  <c r="AM19" i="4"/>
  <c r="AV22" i="4"/>
  <c r="AV27" i="4"/>
  <c r="AV28" i="4"/>
  <c r="P34" i="4"/>
  <c r="AV34" i="4"/>
  <c r="P39" i="4"/>
  <c r="AM39" i="4"/>
  <c r="AM46" i="4"/>
  <c r="AV47" i="4"/>
  <c r="AV48" i="4"/>
  <c r="AM53" i="4"/>
  <c r="AS62" i="4"/>
  <c r="AS63" i="4"/>
  <c r="AS64" i="4"/>
  <c r="AM71" i="4"/>
  <c r="AS89" i="4"/>
  <c r="AM97" i="4"/>
  <c r="AV98" i="4"/>
  <c r="AM103" i="4"/>
  <c r="P104" i="4"/>
  <c r="P109" i="4"/>
  <c r="P112" i="4"/>
  <c r="AV119" i="4"/>
  <c r="AS123" i="4"/>
  <c r="AM124" i="4"/>
  <c r="AM125" i="4"/>
  <c r="AV128" i="4"/>
  <c r="AM131" i="4"/>
  <c r="P132" i="4"/>
  <c r="AV138" i="4"/>
  <c r="AS174" i="4"/>
  <c r="AM177" i="4"/>
  <c r="AS181" i="4"/>
  <c r="AM203" i="4"/>
  <c r="AM215" i="4"/>
  <c r="AS238" i="4"/>
  <c r="AV246" i="4"/>
  <c r="AV263" i="4"/>
  <c r="AM272" i="4"/>
  <c r="AM279" i="4"/>
  <c r="P280" i="4"/>
  <c r="AS289" i="4"/>
  <c r="AM291" i="4"/>
  <c r="P292" i="4"/>
  <c r="AM296" i="4"/>
  <c r="AM301" i="4"/>
  <c r="P302" i="4"/>
  <c r="AV306" i="4"/>
  <c r="AV313" i="4"/>
  <c r="P334" i="4"/>
  <c r="AV349" i="4"/>
  <c r="AS364" i="4"/>
  <c r="AV372" i="4"/>
  <c r="AV373" i="4"/>
  <c r="AS376" i="4"/>
  <c r="AM377" i="4"/>
  <c r="P378" i="4"/>
  <c r="AV380" i="4"/>
  <c r="AM391" i="4"/>
  <c r="P397" i="4"/>
  <c r="AM397" i="4"/>
  <c r="P398" i="4"/>
  <c r="P410" i="4"/>
  <c r="P432" i="4"/>
  <c r="AM432" i="4"/>
  <c r="P439" i="4"/>
  <c r="AH439" i="4"/>
  <c r="AI439" i="4" s="1"/>
  <c r="P444" i="4"/>
  <c r="AV444" i="4"/>
  <c r="AA447" i="4"/>
  <c r="AM447" i="4"/>
  <c r="AV449" i="4"/>
  <c r="AV455" i="4"/>
  <c r="P460" i="4"/>
  <c r="AH587" i="4"/>
  <c r="AI587" i="4" s="1"/>
  <c r="AA90" i="4"/>
  <c r="AA358" i="4"/>
  <c r="AH383" i="4"/>
  <c r="AI383" i="4" s="1"/>
  <c r="P538" i="4"/>
  <c r="AV539" i="4"/>
  <c r="AS542" i="4"/>
  <c r="AV545" i="4"/>
  <c r="AA23" i="4"/>
  <c r="AV62" i="4"/>
  <c r="AW62" i="4" s="1"/>
  <c r="AV99" i="4"/>
  <c r="AM112" i="4"/>
  <c r="P113" i="4"/>
  <c r="AV115" i="4"/>
  <c r="P145" i="4"/>
  <c r="AV179" i="4"/>
  <c r="AM183" i="4"/>
  <c r="AV200" i="4"/>
  <c r="AS242" i="4"/>
  <c r="AM244" i="4"/>
  <c r="AA255" i="4"/>
  <c r="AV270" i="4"/>
  <c r="AM280" i="4"/>
  <c r="AV287" i="4"/>
  <c r="AH292" i="4"/>
  <c r="AI292" i="4" s="1"/>
  <c r="P303" i="4"/>
  <c r="AV308" i="4"/>
  <c r="AV330" i="4"/>
  <c r="P342" i="4"/>
  <c r="AM366" i="4"/>
  <c r="AV388" i="4"/>
  <c r="AM398" i="4"/>
  <c r="AV407" i="4"/>
  <c r="P10" i="4"/>
  <c r="AV12" i="4"/>
  <c r="P23" i="4"/>
  <c r="AS33" i="4"/>
  <c r="AM35" i="4"/>
  <c r="P36" i="4"/>
  <c r="P49" i="4"/>
  <c r="AV58" i="4"/>
  <c r="P62" i="4"/>
  <c r="AV64" i="4"/>
  <c r="P94" i="4"/>
  <c r="AM98" i="4"/>
  <c r="AS103" i="4"/>
  <c r="P105" i="4"/>
  <c r="AM132" i="4"/>
  <c r="AM138" i="4"/>
  <c r="AV147" i="4"/>
  <c r="AM151" i="4"/>
  <c r="AM157" i="4"/>
  <c r="P159" i="4"/>
  <c r="AV161" i="4"/>
  <c r="P166" i="4"/>
  <c r="AV168" i="4"/>
  <c r="P173" i="4"/>
  <c r="P185" i="4"/>
  <c r="AA187" i="4"/>
  <c r="AV195" i="4"/>
  <c r="AS197" i="4"/>
  <c r="P200" i="4"/>
  <c r="AS204" i="4"/>
  <c r="AV219" i="4"/>
  <c r="AM230" i="4"/>
  <c r="P231" i="4"/>
  <c r="AM240" i="4"/>
  <c r="P260" i="4"/>
  <c r="AV261" i="4"/>
  <c r="P275" i="4"/>
  <c r="AV300" i="4"/>
  <c r="AM307" i="4"/>
  <c r="P308" i="4"/>
  <c r="AM312" i="4"/>
  <c r="P314" i="4"/>
  <c r="AV338" i="4"/>
  <c r="AV339" i="4"/>
  <c r="AS341" i="4"/>
  <c r="AV345" i="4"/>
  <c r="AM349" i="4"/>
  <c r="AH355" i="4"/>
  <c r="AI355" i="4" s="1"/>
  <c r="P368" i="4"/>
  <c r="AV369" i="4"/>
  <c r="AS378" i="4"/>
  <c r="P381" i="4"/>
  <c r="AM405" i="4"/>
  <c r="AM406" i="4"/>
  <c r="P407" i="4"/>
  <c r="AV418" i="4"/>
  <c r="AV419" i="4"/>
  <c r="AM445" i="4"/>
  <c r="P446" i="4"/>
  <c r="AM449" i="4"/>
  <c r="AM564" i="4"/>
  <c r="AM29" i="4"/>
  <c r="P30" i="4"/>
  <c r="P37" i="4"/>
  <c r="AV38" i="4"/>
  <c r="AS61" i="4"/>
  <c r="AH72" i="4"/>
  <c r="AI72" i="4" s="1"/>
  <c r="AN72" i="4" s="1"/>
  <c r="AS73" i="4"/>
  <c r="P76" i="4"/>
  <c r="AV77" i="4"/>
  <c r="P81" i="4"/>
  <c r="AH84" i="4"/>
  <c r="AI84" i="4" s="1"/>
  <c r="AM87" i="4"/>
  <c r="AV102" i="4"/>
  <c r="AS113" i="4"/>
  <c r="AM115" i="4"/>
  <c r="P116" i="4"/>
  <c r="AV117" i="4"/>
  <c r="AM121" i="4"/>
  <c r="P141" i="4"/>
  <c r="AH144" i="4"/>
  <c r="AI144" i="4" s="1"/>
  <c r="AH145" i="4"/>
  <c r="AI145" i="4" s="1"/>
  <c r="P146" i="4"/>
  <c r="P167" i="4"/>
  <c r="AV169" i="4"/>
  <c r="P174" i="4"/>
  <c r="AM179" i="4"/>
  <c r="AS182" i="4"/>
  <c r="P187" i="4"/>
  <c r="AM193" i="4"/>
  <c r="P194" i="4"/>
  <c r="AV202" i="4"/>
  <c r="AA203" i="4"/>
  <c r="AV221" i="4"/>
  <c r="AM231" i="4"/>
  <c r="P232" i="4"/>
  <c r="AV249" i="4"/>
  <c r="AS252" i="4"/>
  <c r="P265" i="4"/>
  <c r="AS274" i="4"/>
  <c r="AV278" i="4"/>
  <c r="P284" i="4"/>
  <c r="AV285" i="4"/>
  <c r="AV301" i="4"/>
  <c r="AM303" i="4"/>
  <c r="AS312" i="4"/>
  <c r="AV327" i="4"/>
  <c r="AV333" i="4"/>
  <c r="AV340" i="4"/>
  <c r="AV346" i="4"/>
  <c r="P352" i="4"/>
  <c r="AV365" i="4"/>
  <c r="AM374" i="4"/>
  <c r="AS385" i="4"/>
  <c r="AH394" i="4"/>
  <c r="AI394" i="4" s="1"/>
  <c r="AV396" i="4"/>
  <c r="AA399" i="4"/>
  <c r="AM399" i="4"/>
  <c r="AS410" i="4"/>
  <c r="P425" i="4"/>
  <c r="AH551" i="4"/>
  <c r="AI551" i="4" s="1"/>
  <c r="AH185" i="4"/>
  <c r="AI185" i="4" s="1"/>
  <c r="AM504" i="4"/>
  <c r="AS510" i="4"/>
  <c r="AV7" i="4"/>
  <c r="P13" i="4"/>
  <c r="AM24" i="4"/>
  <c r="AA39" i="4"/>
  <c r="P45" i="4"/>
  <c r="P51" i="4"/>
  <c r="AM51" i="4"/>
  <c r="AM58" i="4"/>
  <c r="AV71" i="4"/>
  <c r="AV72" i="4"/>
  <c r="P77" i="4"/>
  <c r="AM82" i="4"/>
  <c r="AV85" i="4"/>
  <c r="AH100" i="4"/>
  <c r="AI100" i="4" s="1"/>
  <c r="P102" i="4"/>
  <c r="AS109" i="4"/>
  <c r="P111" i="4"/>
  <c r="P117" i="4"/>
  <c r="AM122" i="4"/>
  <c r="AM123" i="4"/>
  <c r="AM129" i="4"/>
  <c r="AS133" i="4"/>
  <c r="P136" i="4"/>
  <c r="AS139" i="4"/>
  <c r="AS140" i="4"/>
  <c r="P182" i="4"/>
  <c r="AV183" i="4"/>
  <c r="AH194" i="4"/>
  <c r="AI194" i="4" s="1"/>
  <c r="AM194" i="4"/>
  <c r="AM195" i="4"/>
  <c r="AV198" i="4"/>
  <c r="AA205" i="4"/>
  <c r="AS212" i="4"/>
  <c r="AV222" i="4"/>
  <c r="AV228" i="4"/>
  <c r="AA229" i="4"/>
  <c r="AS235" i="4"/>
  <c r="AS258" i="4"/>
  <c r="P262" i="4"/>
  <c r="AV267" i="4"/>
  <c r="AV268" i="4"/>
  <c r="AM271" i="4"/>
  <c r="AS287" i="4"/>
  <c r="AV292" i="4"/>
  <c r="P295" i="4"/>
  <c r="AV297" i="4"/>
  <c r="AM309" i="4"/>
  <c r="AM316" i="4"/>
  <c r="P317" i="4"/>
  <c r="AV318" i="4"/>
  <c r="P322" i="4"/>
  <c r="AV323" i="4"/>
  <c r="P333" i="4"/>
  <c r="AM339" i="4"/>
  <c r="P340" i="4"/>
  <c r="AV341" i="4"/>
  <c r="AM345" i="4"/>
  <c r="AV348" i="4"/>
  <c r="AM358" i="4"/>
  <c r="AM359" i="4"/>
  <c r="P365" i="4"/>
  <c r="AV371" i="4"/>
  <c r="AV385" i="4"/>
  <c r="AS406" i="4"/>
  <c r="AM464" i="4"/>
  <c r="P471" i="4"/>
  <c r="AS784" i="4"/>
  <c r="AM792" i="4"/>
  <c r="AH835" i="4"/>
  <c r="AI835" i="4" s="1"/>
  <c r="AV846" i="4"/>
  <c r="AM872" i="4"/>
  <c r="AM408" i="4"/>
  <c r="AV415" i="4"/>
  <c r="P420" i="4"/>
  <c r="AV422" i="4"/>
  <c r="AS449" i="4"/>
  <c r="AV469" i="4"/>
  <c r="P487" i="4"/>
  <c r="AH492" i="4"/>
  <c r="AI492" i="4" s="1"/>
  <c r="AM493" i="4"/>
  <c r="P494" i="4"/>
  <c r="AH502" i="4"/>
  <c r="AI502" i="4" s="1"/>
  <c r="AV502" i="4"/>
  <c r="AS505" i="4"/>
  <c r="AS538" i="4"/>
  <c r="AV540" i="4"/>
  <c r="AV547" i="4"/>
  <c r="AV562" i="4"/>
  <c r="AS569" i="4"/>
  <c r="P578" i="4"/>
  <c r="AA583" i="4"/>
  <c r="P584" i="4"/>
  <c r="AV604" i="4"/>
  <c r="AS607" i="4"/>
  <c r="AV610" i="4"/>
  <c r="AS612" i="4"/>
  <c r="P615" i="4"/>
  <c r="AH626" i="4"/>
  <c r="AI626" i="4" s="1"/>
  <c r="AV644" i="4"/>
  <c r="AS646" i="4"/>
  <c r="AV651" i="4"/>
  <c r="P656" i="4"/>
  <c r="AS659" i="4"/>
  <c r="AV662" i="4"/>
  <c r="AV663" i="4"/>
  <c r="AM666" i="4"/>
  <c r="P668" i="4"/>
  <c r="P676" i="4"/>
  <c r="AV685" i="4"/>
  <c r="AM690" i="4"/>
  <c r="P691" i="4"/>
  <c r="AM696" i="4"/>
  <c r="P697" i="4"/>
  <c r="AS701" i="4"/>
  <c r="AM702" i="4"/>
  <c r="P727" i="4"/>
  <c r="AM757" i="4"/>
  <c r="AS762" i="4"/>
  <c r="AV777" i="4"/>
  <c r="AV790" i="4"/>
  <c r="AH799" i="4"/>
  <c r="AI799" i="4" s="1"/>
  <c r="AM799" i="4"/>
  <c r="AV803" i="4"/>
  <c r="AV808" i="4"/>
  <c r="AS817" i="4"/>
  <c r="AM818" i="4"/>
  <c r="P819" i="4"/>
  <c r="AM824" i="4"/>
  <c r="AM831" i="4"/>
  <c r="AV833" i="4"/>
  <c r="AM838" i="4"/>
  <c r="AV840" i="4"/>
  <c r="AM845" i="4"/>
  <c r="AV847" i="4"/>
  <c r="AM856" i="4"/>
  <c r="AS866" i="4"/>
  <c r="AV869" i="4"/>
  <c r="AS896" i="4"/>
  <c r="AW896" i="4" s="1"/>
  <c r="AM898" i="4"/>
  <c r="AH447" i="4"/>
  <c r="AI447" i="4" s="1"/>
  <c r="AS450" i="4"/>
  <c r="P458" i="4"/>
  <c r="AM463" i="4"/>
  <c r="P464" i="4"/>
  <c r="AM474" i="4"/>
  <c r="P489" i="4"/>
  <c r="AV489" i="4"/>
  <c r="P502" i="4"/>
  <c r="AM521" i="4"/>
  <c r="AV536" i="4"/>
  <c r="AA537" i="4"/>
  <c r="AV542" i="4"/>
  <c r="P557" i="4"/>
  <c r="AS583" i="4"/>
  <c r="AA596" i="4"/>
  <c r="P610" i="4"/>
  <c r="AV611" i="4"/>
  <c r="AV625" i="4"/>
  <c r="AM629" i="4"/>
  <c r="AS640" i="4"/>
  <c r="AM649" i="4"/>
  <c r="P650" i="4"/>
  <c r="AV652" i="4"/>
  <c r="AS654" i="4"/>
  <c r="P684" i="4"/>
  <c r="AH688" i="4"/>
  <c r="AI688" i="4" s="1"/>
  <c r="P699" i="4"/>
  <c r="AH709" i="4"/>
  <c r="AI709" i="4" s="1"/>
  <c r="AM710" i="4"/>
  <c r="AS718" i="4"/>
  <c r="P728" i="4"/>
  <c r="AA732" i="4"/>
  <c r="AV742" i="4"/>
  <c r="AA745" i="4"/>
  <c r="AA751" i="4"/>
  <c r="AV841" i="4"/>
  <c r="AA842" i="4"/>
  <c r="AM858" i="4"/>
  <c r="AV885" i="4"/>
  <c r="P893" i="4"/>
  <c r="P759" i="4"/>
  <c r="AH788" i="4"/>
  <c r="AI788" i="4" s="1"/>
  <c r="P795" i="4"/>
  <c r="AV797" i="4"/>
  <c r="AA800" i="4"/>
  <c r="AA806" i="4"/>
  <c r="AM808" i="4"/>
  <c r="AV809" i="4"/>
  <c r="AV835" i="4"/>
  <c r="AM839" i="4"/>
  <c r="P852" i="4"/>
  <c r="AS856" i="4"/>
  <c r="AV871" i="4"/>
  <c r="AV879" i="4"/>
  <c r="AV889" i="4"/>
  <c r="AS892" i="4"/>
  <c r="AS898" i="4"/>
  <c r="AV902" i="4"/>
  <c r="AS506" i="4"/>
  <c r="P510" i="4"/>
  <c r="AS521" i="4"/>
  <c r="AM528" i="4"/>
  <c r="AV537" i="4"/>
  <c r="AV558" i="4"/>
  <c r="AA563" i="4"/>
  <c r="AS571" i="4"/>
  <c r="AH579" i="4"/>
  <c r="AI579" i="4" s="1"/>
  <c r="AS647" i="4"/>
  <c r="AS667" i="4"/>
  <c r="P705" i="4"/>
  <c r="AM734" i="4"/>
  <c r="AS740" i="4"/>
  <c r="P748" i="4"/>
  <c r="AM773" i="4"/>
  <c r="AV779" i="4"/>
  <c r="AV786" i="4"/>
  <c r="AV792" i="4"/>
  <c r="AS814" i="4"/>
  <c r="AS826" i="4"/>
  <c r="AS831" i="4"/>
  <c r="AS846" i="4"/>
  <c r="P459" i="4"/>
  <c r="AH468" i="4"/>
  <c r="AI468" i="4" s="1"/>
  <c r="AA475" i="4"/>
  <c r="AH476" i="4"/>
  <c r="AI476" i="4" s="1"/>
  <c r="AM477" i="4"/>
  <c r="P478" i="4"/>
  <c r="AH488" i="4"/>
  <c r="AI488" i="4" s="1"/>
  <c r="P490" i="4"/>
  <c r="AV499" i="4"/>
  <c r="AM503" i="4"/>
  <c r="AA509" i="4"/>
  <c r="AS509" i="4"/>
  <c r="AS528" i="4"/>
  <c r="AA539" i="4"/>
  <c r="AM541" i="4"/>
  <c r="AV544" i="4"/>
  <c r="P549" i="4"/>
  <c r="AM567" i="4"/>
  <c r="AV576" i="4"/>
  <c r="P588" i="4"/>
  <c r="AM598" i="4"/>
  <c r="AM605" i="4"/>
  <c r="AS609" i="4"/>
  <c r="AM611" i="4"/>
  <c r="AV612" i="4"/>
  <c r="AM618" i="4"/>
  <c r="P619" i="4"/>
  <c r="AV628" i="4"/>
  <c r="AS643" i="4"/>
  <c r="P645" i="4"/>
  <c r="AM645" i="4"/>
  <c r="P680" i="4"/>
  <c r="AV689" i="4"/>
  <c r="AM700" i="4"/>
  <c r="AV713" i="4"/>
  <c r="AH715" i="4"/>
  <c r="AI715" i="4" s="1"/>
  <c r="AH717" i="4"/>
  <c r="AI717" i="4" s="1"/>
  <c r="P718" i="4"/>
  <c r="AV719" i="4"/>
  <c r="AS721" i="4"/>
  <c r="AM730" i="4"/>
  <c r="P743" i="4"/>
  <c r="AM749" i="4"/>
  <c r="P750" i="4"/>
  <c r="AH753" i="4"/>
  <c r="AI753" i="4" s="1"/>
  <c r="AS759" i="4"/>
  <c r="P761" i="4"/>
  <c r="AV763" i="4"/>
  <c r="AA764" i="4"/>
  <c r="AH775" i="4"/>
  <c r="AI775" i="4" s="1"/>
  <c r="AS783" i="4"/>
  <c r="AM785" i="4"/>
  <c r="AM804" i="4"/>
  <c r="P805" i="4"/>
  <c r="AV862" i="4"/>
  <c r="AM864" i="4"/>
  <c r="AS869" i="4"/>
  <c r="AM885" i="4"/>
  <c r="P889" i="4"/>
  <c r="AM894" i="4"/>
  <c r="AM901" i="4"/>
  <c r="AH637" i="4"/>
  <c r="AI637" i="4" s="1"/>
  <c r="AH638" i="4"/>
  <c r="AI638" i="4" s="1"/>
  <c r="AS638" i="4"/>
  <c r="AS651" i="4"/>
  <c r="AS657" i="4"/>
  <c r="AS729" i="4"/>
  <c r="AS840" i="4"/>
  <c r="AH853" i="4"/>
  <c r="AI853" i="4" s="1"/>
  <c r="AM854" i="4"/>
  <c r="P855" i="4"/>
  <c r="AV897" i="4"/>
  <c r="AV550" i="4"/>
  <c r="P555" i="4"/>
  <c r="AA555" i="4"/>
  <c r="AH580" i="4"/>
  <c r="AI580" i="4" s="1"/>
  <c r="AM582" i="4"/>
  <c r="AV585" i="4"/>
  <c r="P589" i="4"/>
  <c r="AM595" i="4"/>
  <c r="P596" i="4"/>
  <c r="AS599" i="4"/>
  <c r="AV621" i="4"/>
  <c r="AV622" i="4"/>
  <c r="AM633" i="4"/>
  <c r="AM634" i="4"/>
  <c r="P635" i="4"/>
  <c r="AS679" i="4"/>
  <c r="AM680" i="4"/>
  <c r="AM695" i="4"/>
  <c r="AS706" i="4"/>
  <c r="AH707" i="4"/>
  <c r="AI707" i="4" s="1"/>
  <c r="AM707" i="4"/>
  <c r="AV709" i="4"/>
  <c r="AM718" i="4"/>
  <c r="P732" i="4"/>
  <c r="AV733" i="4"/>
  <c r="AA742" i="4"/>
  <c r="P751" i="4"/>
  <c r="AM756" i="4"/>
  <c r="AM761" i="4"/>
  <c r="AV764" i="4"/>
  <c r="AS766" i="4"/>
  <c r="AH768" i="4"/>
  <c r="AI768" i="4" s="1"/>
  <c r="AM768" i="4"/>
  <c r="AV771" i="4"/>
  <c r="P775" i="4"/>
  <c r="AM779" i="4"/>
  <c r="AV788" i="4"/>
  <c r="AV801" i="4"/>
  <c r="P806" i="4"/>
  <c r="P818" i="4"/>
  <c r="P831" i="4"/>
  <c r="AA874" i="4"/>
  <c r="AS889" i="4"/>
  <c r="AM890" i="4"/>
  <c r="P892" i="4"/>
  <c r="AM896" i="4"/>
  <c r="AM10" i="4"/>
  <c r="AV18" i="4"/>
  <c r="P26" i="4"/>
  <c r="P31" i="4"/>
  <c r="AM31" i="4"/>
  <c r="AV33" i="4"/>
  <c r="AS34" i="4"/>
  <c r="AH35" i="4"/>
  <c r="AI35" i="4" s="1"/>
  <c r="AM40" i="4"/>
  <c r="P41" i="4"/>
  <c r="AS42" i="4"/>
  <c r="AH44" i="4"/>
  <c r="AI44" i="4" s="1"/>
  <c r="AN44" i="4" s="1"/>
  <c r="P46" i="4"/>
  <c r="AA47" i="4"/>
  <c r="AS9" i="4"/>
  <c r="AM11" i="4"/>
  <c r="AV14" i="4"/>
  <c r="AM41" i="4"/>
  <c r="AV42" i="4"/>
  <c r="AW42" i="4" s="1"/>
  <c r="AA49" i="4"/>
  <c r="AS25" i="4"/>
  <c r="AS35" i="4"/>
  <c r="AH36" i="4"/>
  <c r="AI36" i="4" s="1"/>
  <c r="AS40" i="4"/>
  <c r="AM13" i="4"/>
  <c r="P14" i="4"/>
  <c r="P18" i="4"/>
  <c r="AM18" i="4"/>
  <c r="AS26" i="4"/>
  <c r="AA35" i="4"/>
  <c r="AH37" i="4"/>
  <c r="AI37" i="4" s="1"/>
  <c r="P42" i="4"/>
  <c r="AA43" i="4"/>
  <c r="AV44" i="4"/>
  <c r="AM7" i="4"/>
  <c r="AV10" i="4"/>
  <c r="P15" i="4"/>
  <c r="AM15" i="4"/>
  <c r="P21" i="4"/>
  <c r="P29" i="4"/>
  <c r="AV39" i="4"/>
  <c r="AV40" i="4"/>
  <c r="AH42" i="4"/>
  <c r="AI42" i="4" s="1"/>
  <c r="AM43" i="4"/>
  <c r="AH45" i="4"/>
  <c r="AI45" i="4" s="1"/>
  <c r="AM49" i="4"/>
  <c r="AA27" i="4"/>
  <c r="AS23" i="4"/>
  <c r="AA24" i="4"/>
  <c r="AS28" i="4"/>
  <c r="AA33" i="4"/>
  <c r="AV46" i="4"/>
  <c r="AH105" i="4"/>
  <c r="AI105" i="4" s="1"/>
  <c r="AS105" i="4"/>
  <c r="AH108" i="4"/>
  <c r="AI108" i="4" s="1"/>
  <c r="AH139" i="4"/>
  <c r="AI139" i="4" s="1"/>
  <c r="AA184" i="4"/>
  <c r="AH201" i="4"/>
  <c r="AI201" i="4" s="1"/>
  <c r="AS49" i="4"/>
  <c r="AM55" i="4"/>
  <c r="AH60" i="4"/>
  <c r="AI60" i="4" s="1"/>
  <c r="AM64" i="4"/>
  <c r="AM65" i="4"/>
  <c r="AV66" i="4"/>
  <c r="AS68" i="4"/>
  <c r="AM70" i="4"/>
  <c r="AA71" i="4"/>
  <c r="AM75" i="4"/>
  <c r="AV78" i="4"/>
  <c r="P82" i="4"/>
  <c r="AM86" i="4"/>
  <c r="AA87" i="4"/>
  <c r="AV116" i="4"/>
  <c r="AV126" i="4"/>
  <c r="P130" i="4"/>
  <c r="AS131" i="4"/>
  <c r="P134" i="4"/>
  <c r="AA136" i="4"/>
  <c r="AM137" i="4"/>
  <c r="P142" i="4"/>
  <c r="AM145" i="4"/>
  <c r="AM148" i="4"/>
  <c r="AA150" i="4"/>
  <c r="AV151" i="4"/>
  <c r="AA152" i="4"/>
  <c r="AS152" i="4"/>
  <c r="AH153" i="4"/>
  <c r="AI153" i="4" s="1"/>
  <c r="AS153" i="4"/>
  <c r="P154" i="4"/>
  <c r="AM154" i="4"/>
  <c r="P155" i="4"/>
  <c r="AA155" i="4"/>
  <c r="P160" i="4"/>
  <c r="AV166" i="4"/>
  <c r="AH169" i="4"/>
  <c r="AI169" i="4" s="1"/>
  <c r="P170" i="4"/>
  <c r="P171" i="4"/>
  <c r="AA171" i="4"/>
  <c r="AS173" i="4"/>
  <c r="AM175" i="4"/>
  <c r="P176" i="4"/>
  <c r="AM180" i="4"/>
  <c r="AV182" i="4"/>
  <c r="P190" i="4"/>
  <c r="AV190" i="4"/>
  <c r="AV191" i="4"/>
  <c r="P195" i="4"/>
  <c r="AA197" i="4"/>
  <c r="AH198" i="4"/>
  <c r="AI198" i="4" s="1"/>
  <c r="AS201" i="4"/>
  <c r="AS205" i="4"/>
  <c r="AM206" i="4"/>
  <c r="P207" i="4"/>
  <c r="AS209" i="4"/>
  <c r="AA211" i="4"/>
  <c r="AV211" i="4"/>
  <c r="AV215" i="4"/>
  <c r="AV216" i="4"/>
  <c r="AS224" i="4"/>
  <c r="AM225" i="4"/>
  <c r="AV226" i="4"/>
  <c r="AA227" i="4"/>
  <c r="AH68" i="4"/>
  <c r="AI68" i="4" s="1"/>
  <c r="AA75" i="4"/>
  <c r="AS157" i="4"/>
  <c r="AH163" i="4"/>
  <c r="AI163" i="4" s="1"/>
  <c r="AM56" i="4"/>
  <c r="AH80" i="4"/>
  <c r="AI80" i="4" s="1"/>
  <c r="P83" i="4"/>
  <c r="AV97" i="4"/>
  <c r="AV121" i="4"/>
  <c r="P131" i="4"/>
  <c r="AM149" i="4"/>
  <c r="P150" i="4"/>
  <c r="AA158" i="4"/>
  <c r="AV162" i="4"/>
  <c r="P177" i="4"/>
  <c r="AM181" i="4"/>
  <c r="AH188" i="4"/>
  <c r="AI188" i="4" s="1"/>
  <c r="AH209" i="4"/>
  <c r="AI209" i="4" s="1"/>
  <c r="P211" i="4"/>
  <c r="P215" i="4"/>
  <c r="AH222" i="4"/>
  <c r="AI222" i="4" s="1"/>
  <c r="AV223" i="4"/>
  <c r="AV227" i="4"/>
  <c r="AS237" i="4"/>
  <c r="P239" i="4"/>
  <c r="AM52" i="4"/>
  <c r="P58" i="4"/>
  <c r="AA59" i="4"/>
  <c r="AV59" i="4"/>
  <c r="AV68" i="4"/>
  <c r="AV74" i="4"/>
  <c r="AS76" i="4"/>
  <c r="AM78" i="4"/>
  <c r="AA79" i="4"/>
  <c r="AS85" i="4"/>
  <c r="AM92" i="4"/>
  <c r="AS95" i="4"/>
  <c r="P97" i="4"/>
  <c r="AM100" i="4"/>
  <c r="AV105" i="4"/>
  <c r="AS119" i="4"/>
  <c r="AM120" i="4"/>
  <c r="P121" i="4"/>
  <c r="AS130" i="4"/>
  <c r="AA134" i="4"/>
  <c r="AH134" i="4"/>
  <c r="AI134" i="4" s="1"/>
  <c r="P135" i="4"/>
  <c r="AH136" i="4"/>
  <c r="AI136" i="4" s="1"/>
  <c r="AA142" i="4"/>
  <c r="AH142" i="4"/>
  <c r="AI142" i="4" s="1"/>
  <c r="AM142" i="4"/>
  <c r="AV144" i="4"/>
  <c r="AH146" i="4"/>
  <c r="AI146" i="4" s="1"/>
  <c r="AM146" i="4"/>
  <c r="AM171" i="4"/>
  <c r="AH177" i="4"/>
  <c r="AI177" i="4" s="1"/>
  <c r="AV187" i="4"/>
  <c r="AH193" i="4"/>
  <c r="AI193" i="4" s="1"/>
  <c r="P196" i="4"/>
  <c r="AS198" i="4"/>
  <c r="AV212" i="4"/>
  <c r="AH214" i="4"/>
  <c r="AI214" i="4" s="1"/>
  <c r="AS218" i="4"/>
  <c r="AH220" i="4"/>
  <c r="AI220" i="4" s="1"/>
  <c r="AM220" i="4"/>
  <c r="AA66" i="4"/>
  <c r="AH66" i="4"/>
  <c r="AI66" i="4" s="1"/>
  <c r="AH76" i="4"/>
  <c r="AI76" i="4" s="1"/>
  <c r="AA81" i="4"/>
  <c r="AH92" i="4"/>
  <c r="AI92" i="4" s="1"/>
  <c r="AS107" i="4"/>
  <c r="AA108" i="4"/>
  <c r="AS110" i="4"/>
  <c r="AM111" i="4"/>
  <c r="AS115" i="4"/>
  <c r="AH116" i="4"/>
  <c r="AI116" i="4" s="1"/>
  <c r="AV122" i="4"/>
  <c r="AA133" i="4"/>
  <c r="AA138" i="4"/>
  <c r="AH156" i="4"/>
  <c r="AI156" i="4" s="1"/>
  <c r="AN156" i="4" s="1"/>
  <c r="AS160" i="4"/>
  <c r="AH161" i="4"/>
  <c r="AI161" i="4" s="1"/>
  <c r="AS161" i="4"/>
  <c r="P162" i="4"/>
  <c r="AA163" i="4"/>
  <c r="AM172" i="4"/>
  <c r="AH182" i="4"/>
  <c r="AI182" i="4" s="1"/>
  <c r="P184" i="4"/>
  <c r="AV188" i="4"/>
  <c r="AS189" i="4"/>
  <c r="AS190" i="4"/>
  <c r="AH191" i="4"/>
  <c r="AI191" i="4" s="1"/>
  <c r="AM191" i="4"/>
  <c r="AS206" i="4"/>
  <c r="AM208" i="4"/>
  <c r="AM216" i="4"/>
  <c r="AA219" i="4"/>
  <c r="AA220" i="4"/>
  <c r="AV224" i="4"/>
  <c r="P228" i="4"/>
  <c r="AV230" i="4"/>
  <c r="AV232" i="4"/>
  <c r="AV233" i="4"/>
  <c r="AM235" i="4"/>
  <c r="AV54" i="4"/>
  <c r="AS57" i="4"/>
  <c r="P59" i="4"/>
  <c r="AM59" i="4"/>
  <c r="AV61" i="4"/>
  <c r="AM67" i="4"/>
  <c r="AV70" i="4"/>
  <c r="P74" i="4"/>
  <c r="AV81" i="4"/>
  <c r="P85" i="4"/>
  <c r="AV86" i="4"/>
  <c r="P89" i="4"/>
  <c r="AM89" i="4"/>
  <c r="AV90" i="4"/>
  <c r="AM94" i="4"/>
  <c r="P98" i="4"/>
  <c r="AV106" i="4"/>
  <c r="AV113" i="4"/>
  <c r="AW113" i="4" s="1"/>
  <c r="AV114" i="4"/>
  <c r="AM118" i="4"/>
  <c r="P122" i="4"/>
  <c r="AV123" i="4"/>
  <c r="AV124" i="4"/>
  <c r="AA125" i="4"/>
  <c r="AS126" i="4"/>
  <c r="AV136" i="4"/>
  <c r="AA143" i="4"/>
  <c r="P144" i="4"/>
  <c r="AM147" i="4"/>
  <c r="P148" i="4"/>
  <c r="AM152" i="4"/>
  <c r="P153" i="4"/>
  <c r="AH155" i="4"/>
  <c r="AI155" i="4" s="1"/>
  <c r="P158" i="4"/>
  <c r="AV158" i="4"/>
  <c r="AV164" i="4"/>
  <c r="AV165" i="4"/>
  <c r="AS166" i="4"/>
  <c r="AM168" i="4"/>
  <c r="P169" i="4"/>
  <c r="AS172" i="4"/>
  <c r="P179" i="4"/>
  <c r="AV189" i="4"/>
  <c r="AV193" i="4"/>
  <c r="AV194" i="4"/>
  <c r="AA195" i="4"/>
  <c r="AS195" i="4"/>
  <c r="AS196" i="4"/>
  <c r="P198" i="4"/>
  <c r="AM204" i="4"/>
  <c r="P205" i="4"/>
  <c r="AS208" i="4"/>
  <c r="AS215" i="4"/>
  <c r="AM221" i="4"/>
  <c r="P229" i="4"/>
  <c r="AS234" i="4"/>
  <c r="AS53" i="4"/>
  <c r="AM63" i="4"/>
  <c r="P64" i="4"/>
  <c r="P69" i="4"/>
  <c r="AM74" i="4"/>
  <c r="AV76" i="4"/>
  <c r="AV82" i="4"/>
  <c r="AS83" i="4"/>
  <c r="AS88" i="4"/>
  <c r="P90" i="4"/>
  <c r="AS93" i="4"/>
  <c r="AH97" i="4"/>
  <c r="AI97" i="4" s="1"/>
  <c r="AS97" i="4"/>
  <c r="AS101" i="4"/>
  <c r="AS111" i="4"/>
  <c r="AS117" i="4"/>
  <c r="AH121" i="4"/>
  <c r="AI121" i="4" s="1"/>
  <c r="AS121" i="4"/>
  <c r="AH128" i="4"/>
  <c r="AI128" i="4" s="1"/>
  <c r="AH130" i="4"/>
  <c r="AI130" i="4" s="1"/>
  <c r="AV130" i="4"/>
  <c r="AS142" i="4"/>
  <c r="AH157" i="4"/>
  <c r="AI157" i="4" s="1"/>
  <c r="AA166" i="4"/>
  <c r="AS167" i="4"/>
  <c r="AM174" i="4"/>
  <c r="AV176" i="4"/>
  <c r="AV181" i="4"/>
  <c r="AH187" i="4"/>
  <c r="AI187" i="4" s="1"/>
  <c r="AM188" i="4"/>
  <c r="P189" i="4"/>
  <c r="AM201" i="4"/>
  <c r="AS203" i="4"/>
  <c r="AW203" i="4" s="1"/>
  <c r="AM209" i="4"/>
  <c r="AS217" i="4"/>
  <c r="AM224" i="4"/>
  <c r="AM229" i="4"/>
  <c r="P230" i="4"/>
  <c r="AA232" i="4"/>
  <c r="P233" i="4"/>
  <c r="AH236" i="4"/>
  <c r="AI236" i="4" s="1"/>
  <c r="AS239" i="4"/>
  <c r="AM249" i="4"/>
  <c r="P250" i="4"/>
  <c r="AS253" i="4"/>
  <c r="P255" i="4"/>
  <c r="AM266" i="4"/>
  <c r="AS269" i="4"/>
  <c r="AA270" i="4"/>
  <c r="AH270" i="4"/>
  <c r="AI270" i="4" s="1"/>
  <c r="AS273" i="4"/>
  <c r="AV277" i="4"/>
  <c r="AV286" i="4"/>
  <c r="AV288" i="4"/>
  <c r="AM292" i="4"/>
  <c r="AN292" i="4" s="1"/>
  <c r="AS298" i="4"/>
  <c r="P300" i="4"/>
  <c r="AH301" i="4"/>
  <c r="AI301" i="4" s="1"/>
  <c r="AN301" i="4" s="1"/>
  <c r="AV312" i="4"/>
  <c r="AS314" i="4"/>
  <c r="AH315" i="4"/>
  <c r="AI315" i="4" s="1"/>
  <c r="AM320" i="4"/>
  <c r="P321" i="4"/>
  <c r="AS324" i="4"/>
  <c r="AM325" i="4"/>
  <c r="AM329" i="4"/>
  <c r="AS336" i="4"/>
  <c r="P338" i="4"/>
  <c r="AV347" i="4"/>
  <c r="P351" i="4"/>
  <c r="AV357" i="4"/>
  <c r="P361" i="4"/>
  <c r="AV363" i="4"/>
  <c r="AM365" i="4"/>
  <c r="AS368" i="4"/>
  <c r="AM369" i="4"/>
  <c r="AV370" i="4"/>
  <c r="AS372" i="4"/>
  <c r="AH376" i="4"/>
  <c r="AI376" i="4" s="1"/>
  <c r="AV378" i="4"/>
  <c r="AM380" i="4"/>
  <c r="P384" i="4"/>
  <c r="AM384" i="4"/>
  <c r="P385" i="4"/>
  <c r="AS388" i="4"/>
  <c r="AV400" i="4"/>
  <c r="AS402" i="4"/>
  <c r="P406" i="4"/>
  <c r="AM428" i="4"/>
  <c r="P429" i="4"/>
  <c r="AH431" i="4"/>
  <c r="AI431" i="4" s="1"/>
  <c r="AS431" i="4"/>
  <c r="AV433" i="4"/>
  <c r="AV439" i="4"/>
  <c r="AS441" i="4"/>
  <c r="AH244" i="4"/>
  <c r="AI244" i="4" s="1"/>
  <c r="AA247" i="4"/>
  <c r="AH462" i="4"/>
  <c r="AI462" i="4" s="1"/>
  <c r="AS240" i="4"/>
  <c r="AS249" i="4"/>
  <c r="P251" i="4"/>
  <c r="P267" i="4"/>
  <c r="AM285" i="4"/>
  <c r="P286" i="4"/>
  <c r="AH287" i="4"/>
  <c r="AI287" i="4" s="1"/>
  <c r="P293" i="4"/>
  <c r="AV293" i="4"/>
  <c r="AA303" i="4"/>
  <c r="AV309" i="4"/>
  <c r="AS320" i="4"/>
  <c r="AV322" i="4"/>
  <c r="AS325" i="4"/>
  <c r="P326" i="4"/>
  <c r="AS329" i="4"/>
  <c r="AH338" i="4"/>
  <c r="AI338" i="4" s="1"/>
  <c r="AM338" i="4"/>
  <c r="AS350" i="4"/>
  <c r="AH351" i="4"/>
  <c r="AI351" i="4" s="1"/>
  <c r="AV353" i="4"/>
  <c r="AS356" i="4"/>
  <c r="AV358" i="4"/>
  <c r="AS373" i="4"/>
  <c r="AS380" i="4"/>
  <c r="AS384" i="4"/>
  <c r="AA388" i="4"/>
  <c r="AV401" i="4"/>
  <c r="AS405" i="4"/>
  <c r="AS424" i="4"/>
  <c r="AM429" i="4"/>
  <c r="AV440" i="4"/>
  <c r="AW440" i="4" s="1"/>
  <c r="AS442" i="4"/>
  <c r="AM458" i="4"/>
  <c r="AV234" i="4"/>
  <c r="AA237" i="4"/>
  <c r="AV239" i="4"/>
  <c r="AV242" i="4"/>
  <c r="P246" i="4"/>
  <c r="AV247" i="4"/>
  <c r="AS250" i="4"/>
  <c r="P252" i="4"/>
  <c r="AM255" i="4"/>
  <c r="P256" i="4"/>
  <c r="AH260" i="4"/>
  <c r="AI260" i="4" s="1"/>
  <c r="AM260" i="4"/>
  <c r="AM267" i="4"/>
  <c r="AV272" i="4"/>
  <c r="AM277" i="4"/>
  <c r="P278" i="4"/>
  <c r="AM281" i="4"/>
  <c r="AS285" i="4"/>
  <c r="AW285" i="4" s="1"/>
  <c r="AM286" i="4"/>
  <c r="P289" i="4"/>
  <c r="AV298" i="4"/>
  <c r="AV302" i="4"/>
  <c r="AV304" i="4"/>
  <c r="P309" i="4"/>
  <c r="AA315" i="4"/>
  <c r="P318" i="4"/>
  <c r="AS321" i="4"/>
  <c r="AW321" i="4" s="1"/>
  <c r="AS328" i="4"/>
  <c r="AM340" i="4"/>
  <c r="AS345" i="4"/>
  <c r="AM347" i="4"/>
  <c r="AS351" i="4"/>
  <c r="P353" i="4"/>
  <c r="AM362" i="4"/>
  <c r="AM363" i="4"/>
  <c r="P367" i="4"/>
  <c r="AH374" i="4"/>
  <c r="AI374" i="4" s="1"/>
  <c r="AM378" i="4"/>
  <c r="P379" i="4"/>
  <c r="AV382" i="4"/>
  <c r="AM385" i="4"/>
  <c r="AS390" i="4"/>
  <c r="P392" i="4"/>
  <c r="AM392" i="4"/>
  <c r="P393" i="4"/>
  <c r="AM396" i="4"/>
  <c r="AS399" i="4"/>
  <c r="AV402" i="4"/>
  <c r="AH405" i="4"/>
  <c r="AI405" i="4" s="1"/>
  <c r="AM407" i="4"/>
  <c r="P412" i="4"/>
  <c r="AV413" i="4"/>
  <c r="AA414" i="4"/>
  <c r="AM415" i="4"/>
  <c r="AM420" i="4"/>
  <c r="AV423" i="4"/>
  <c r="AM425" i="4"/>
  <c r="AA429" i="4"/>
  <c r="AS429" i="4"/>
  <c r="AV431" i="4"/>
  <c r="AM433" i="4"/>
  <c r="P434" i="4"/>
  <c r="AM434" i="4"/>
  <c r="P440" i="4"/>
  <c r="AM444" i="4"/>
  <c r="AV446" i="4"/>
  <c r="AM246" i="4"/>
  <c r="AH248" i="4"/>
  <c r="AI248" i="4" s="1"/>
  <c r="AV248" i="4"/>
  <c r="P253" i="4"/>
  <c r="AM261" i="4"/>
  <c r="AV262" i="4"/>
  <c r="AV265" i="4"/>
  <c r="P269" i="4"/>
  <c r="AM282" i="4"/>
  <c r="P283" i="4"/>
  <c r="AM289" i="4"/>
  <c r="AV291" i="4"/>
  <c r="AH293" i="4"/>
  <c r="AI293" i="4" s="1"/>
  <c r="AN293" i="4" s="1"/>
  <c r="P294" i="4"/>
  <c r="AS296" i="4"/>
  <c r="AS303" i="4"/>
  <c r="AS307" i="4"/>
  <c r="AH308" i="4"/>
  <c r="AI308" i="4" s="1"/>
  <c r="AV310" i="4"/>
  <c r="AV315" i="4"/>
  <c r="AM318" i="4"/>
  <c r="AV328" i="4"/>
  <c r="AM331" i="4"/>
  <c r="P332" i="4"/>
  <c r="AS338" i="4"/>
  <c r="AA339" i="4"/>
  <c r="AS339" i="4"/>
  <c r="P344" i="4"/>
  <c r="AM348" i="4"/>
  <c r="AS352" i="4"/>
  <c r="AM353" i="4"/>
  <c r="P354" i="4"/>
  <c r="P359" i="4"/>
  <c r="AV360" i="4"/>
  <c r="AS362" i="4"/>
  <c r="AV364" i="4"/>
  <c r="AM379" i="4"/>
  <c r="P382" i="4"/>
  <c r="AA382" i="4"/>
  <c r="AV383" i="4"/>
  <c r="AW383" i="4" s="1"/>
  <c r="AH386" i="4"/>
  <c r="AI386" i="4" s="1"/>
  <c r="AM386" i="4"/>
  <c r="P387" i="4"/>
  <c r="AH391" i="4"/>
  <c r="AI391" i="4" s="1"/>
  <c r="AS391" i="4"/>
  <c r="AV395" i="4"/>
  <c r="AV403" i="4"/>
  <c r="AV404" i="4"/>
  <c r="P409" i="4"/>
  <c r="AS418" i="4"/>
  <c r="P422" i="4"/>
  <c r="AS425" i="4"/>
  <c r="P427" i="4"/>
  <c r="AA430" i="4"/>
  <c r="AS433" i="4"/>
  <c r="AM440" i="4"/>
  <c r="AA441" i="4"/>
  <c r="AS443" i="4"/>
  <c r="AA464" i="4"/>
  <c r="AA494" i="4"/>
  <c r="AA300" i="4"/>
  <c r="AA338" i="4"/>
  <c r="AH358" i="4"/>
  <c r="AI358" i="4" s="1"/>
  <c r="AA385" i="4"/>
  <c r="AS420" i="4"/>
  <c r="AH426" i="4"/>
  <c r="AI426" i="4" s="1"/>
  <c r="AS434" i="4"/>
  <c r="AS439" i="4"/>
  <c r="AH445" i="4"/>
  <c r="AI445" i="4" s="1"/>
  <c r="AH455" i="4"/>
  <c r="AI455" i="4" s="1"/>
  <c r="P254" i="4"/>
  <c r="P279" i="4"/>
  <c r="AV295" i="4"/>
  <c r="AM298" i="4"/>
  <c r="P299" i="4"/>
  <c r="AS301" i="4"/>
  <c r="AM302" i="4"/>
  <c r="P305" i="4"/>
  <c r="P315" i="4"/>
  <c r="AM336" i="4"/>
  <c r="P337" i="4"/>
  <c r="P341" i="4"/>
  <c r="AS343" i="4"/>
  <c r="AV351" i="4"/>
  <c r="AV356" i="4"/>
  <c r="AS357" i="4"/>
  <c r="P360" i="4"/>
  <c r="AV361" i="4"/>
  <c r="AS366" i="4"/>
  <c r="AM368" i="4"/>
  <c r="P373" i="4"/>
  <c r="P376" i="4"/>
  <c r="AM382" i="4"/>
  <c r="P383" i="4"/>
  <c r="AV384" i="4"/>
  <c r="AM387" i="4"/>
  <c r="P388" i="4"/>
  <c r="AM388" i="4"/>
  <c r="AV389" i="4"/>
  <c r="AV390" i="4"/>
  <c r="AM394" i="4"/>
  <c r="P395" i="4"/>
  <c r="AV399" i="4"/>
  <c r="AS400" i="4"/>
  <c r="AW400" i="4" s="1"/>
  <c r="AM402" i="4"/>
  <c r="P403" i="4"/>
  <c r="AM416" i="4"/>
  <c r="AS419" i="4"/>
  <c r="AH422" i="4"/>
  <c r="AI422" i="4" s="1"/>
  <c r="AM423" i="4"/>
  <c r="AS426" i="4"/>
  <c r="AH436" i="4"/>
  <c r="AI436" i="4" s="1"/>
  <c r="AM437" i="4"/>
  <c r="P438" i="4"/>
  <c r="AS440" i="4"/>
  <c r="AM446" i="4"/>
  <c r="P447" i="4"/>
  <c r="AV453" i="4"/>
  <c r="P457" i="4"/>
  <c r="AS459" i="4"/>
  <c r="AM243" i="4"/>
  <c r="P244" i="4"/>
  <c r="AM247" i="4"/>
  <c r="AM248" i="4"/>
  <c r="P249" i="4"/>
  <c r="AA253" i="4"/>
  <c r="AH253" i="4"/>
  <c r="AI253" i="4" s="1"/>
  <c r="AM254" i="4"/>
  <c r="AV255" i="4"/>
  <c r="AM265" i="4"/>
  <c r="P266" i="4"/>
  <c r="AM270" i="4"/>
  <c r="AV271" i="4"/>
  <c r="AM273" i="4"/>
  <c r="AV275" i="4"/>
  <c r="AV276" i="4"/>
  <c r="AV280" i="4"/>
  <c r="AV281" i="4"/>
  <c r="AS282" i="4"/>
  <c r="AA283" i="4"/>
  <c r="AH284" i="4"/>
  <c r="AI284" i="4" s="1"/>
  <c r="AN284" i="4" s="1"/>
  <c r="P285" i="4"/>
  <c r="AM287" i="4"/>
  <c r="AS297" i="4"/>
  <c r="AM305" i="4"/>
  <c r="AV307" i="4"/>
  <c r="P329" i="4"/>
  <c r="AM341" i="4"/>
  <c r="AS344" i="4"/>
  <c r="AH372" i="4"/>
  <c r="AI372" i="4" s="1"/>
  <c r="AH379" i="4"/>
  <c r="AI379" i="4" s="1"/>
  <c r="AA401" i="4"/>
  <c r="AA420" i="4"/>
  <c r="AS436" i="4"/>
  <c r="AM462" i="4"/>
  <c r="AH482" i="4"/>
  <c r="AI482" i="4" s="1"/>
  <c r="AA491" i="4"/>
  <c r="AH517" i="4"/>
  <c r="AI517" i="4" s="1"/>
  <c r="AA538" i="4"/>
  <c r="AS552" i="4"/>
  <c r="AM554" i="4"/>
  <c r="AS557" i="4"/>
  <c r="AM562" i="4"/>
  <c r="AM570" i="4"/>
  <c r="P571" i="4"/>
  <c r="AH572" i="4"/>
  <c r="AI572" i="4" s="1"/>
  <c r="AA573" i="4"/>
  <c r="P577" i="4"/>
  <c r="P586" i="4"/>
  <c r="AA588" i="4"/>
  <c r="AA591" i="4"/>
  <c r="AS592" i="4"/>
  <c r="AM594" i="4"/>
  <c r="P595" i="4"/>
  <c r="AH610" i="4"/>
  <c r="AI610" i="4" s="1"/>
  <c r="AS690" i="4"/>
  <c r="AM692" i="4"/>
  <c r="AS696" i="4"/>
  <c r="AH697" i="4"/>
  <c r="AI697" i="4" s="1"/>
  <c r="AM698" i="4"/>
  <c r="AS738" i="4"/>
  <c r="AA739" i="4"/>
  <c r="P741" i="4"/>
  <c r="AH761" i="4"/>
  <c r="AI761" i="4" s="1"/>
  <c r="AH762" i="4"/>
  <c r="AI762" i="4" s="1"/>
  <c r="AS475" i="4"/>
  <c r="AS490" i="4"/>
  <c r="AS491" i="4"/>
  <c r="AS537" i="4"/>
  <c r="P543" i="4"/>
  <c r="AV579" i="4"/>
  <c r="AH597" i="4"/>
  <c r="AI597" i="4" s="1"/>
  <c r="P612" i="4"/>
  <c r="AV613" i="4"/>
  <c r="AS631" i="4"/>
  <c r="AH634" i="4"/>
  <c r="AI634" i="4" s="1"/>
  <c r="AV657" i="4"/>
  <c r="AV683" i="4"/>
  <c r="AH734" i="4"/>
  <c r="AI734" i="4" s="1"/>
  <c r="AM748" i="4"/>
  <c r="P749" i="4"/>
  <c r="AM451" i="4"/>
  <c r="AM455" i="4"/>
  <c r="AV457" i="4"/>
  <c r="AH463" i="4"/>
  <c r="AI463" i="4" s="1"/>
  <c r="AS466" i="4"/>
  <c r="AS476" i="4"/>
  <c r="AV479" i="4"/>
  <c r="AV480" i="4"/>
  <c r="AA483" i="4"/>
  <c r="AH486" i="4"/>
  <c r="AI486" i="4" s="1"/>
  <c r="AV490" i="4"/>
  <c r="AS492" i="4"/>
  <c r="AH496" i="4"/>
  <c r="AI496" i="4" s="1"/>
  <c r="AA497" i="4"/>
  <c r="AM498" i="4"/>
  <c r="P499" i="4"/>
  <c r="AV501" i="4"/>
  <c r="AV507" i="4"/>
  <c r="AM510" i="4"/>
  <c r="AS513" i="4"/>
  <c r="AA515" i="4"/>
  <c r="AH516" i="4"/>
  <c r="AI516" i="4" s="1"/>
  <c r="AM517" i="4"/>
  <c r="AV518" i="4"/>
  <c r="P522" i="4"/>
  <c r="AV524" i="4"/>
  <c r="P527" i="4"/>
  <c r="AM527" i="4"/>
  <c r="P528" i="4"/>
  <c r="AA531" i="4"/>
  <c r="AV533" i="4"/>
  <c r="P536" i="4"/>
  <c r="AM550" i="4"/>
  <c r="AA554" i="4"/>
  <c r="AM558" i="4"/>
  <c r="AV567" i="4"/>
  <c r="AV568" i="4"/>
  <c r="AH574" i="4"/>
  <c r="AI574" i="4" s="1"/>
  <c r="AS576" i="4"/>
  <c r="AM586" i="4"/>
  <c r="P591" i="4"/>
  <c r="AS594" i="4"/>
  <c r="P597" i="4"/>
  <c r="AV602" i="4"/>
  <c r="AV608" i="4"/>
  <c r="AS611" i="4"/>
  <c r="AV615" i="4"/>
  <c r="P620" i="4"/>
  <c r="P624" i="4"/>
  <c r="AM624" i="4"/>
  <c r="P625" i="4"/>
  <c r="AV626" i="4"/>
  <c r="AS634" i="4"/>
  <c r="AM636" i="4"/>
  <c r="AV637" i="4"/>
  <c r="P640" i="4"/>
  <c r="AM640" i="4"/>
  <c r="AV642" i="4"/>
  <c r="AA649" i="4"/>
  <c r="P683" i="4"/>
  <c r="AS711" i="4"/>
  <c r="AA714" i="4"/>
  <c r="AA716" i="4"/>
  <c r="AH729" i="4"/>
  <c r="AI729" i="4" s="1"/>
  <c r="AV751" i="4"/>
  <c r="P456" i="4"/>
  <c r="AA457" i="4"/>
  <c r="AV466" i="4"/>
  <c r="P474" i="4"/>
  <c r="AV481" i="4"/>
  <c r="AS482" i="4"/>
  <c r="AW482" i="4" s="1"/>
  <c r="AS497" i="4"/>
  <c r="AM499" i="4"/>
  <c r="P500" i="4"/>
  <c r="AS503" i="4"/>
  <c r="AM505" i="4"/>
  <c r="P506" i="4"/>
  <c r="AV508" i="4"/>
  <c r="AM511" i="4"/>
  <c r="P512" i="4"/>
  <c r="AM522" i="4"/>
  <c r="P523" i="4"/>
  <c r="AS526" i="4"/>
  <c r="AV538" i="4"/>
  <c r="P540" i="4"/>
  <c r="AV549" i="4"/>
  <c r="P552" i="4"/>
  <c r="AS553" i="4"/>
  <c r="AV557" i="4"/>
  <c r="P560" i="4"/>
  <c r="AS561" i="4"/>
  <c r="AM572" i="4"/>
  <c r="P573" i="4"/>
  <c r="AS577" i="4"/>
  <c r="AV581" i="4"/>
  <c r="AV583" i="4"/>
  <c r="AS585" i="4"/>
  <c r="P587" i="4"/>
  <c r="AV598" i="4"/>
  <c r="AH602" i="4"/>
  <c r="AI602" i="4" s="1"/>
  <c r="AV603" i="4"/>
  <c r="AS606" i="4"/>
  <c r="AM608" i="4"/>
  <c r="AM613" i="4"/>
  <c r="AV627" i="4"/>
  <c r="AM630" i="4"/>
  <c r="P631" i="4"/>
  <c r="AA633" i="4"/>
  <c r="P642" i="4"/>
  <c r="AV643" i="4"/>
  <c r="AS645" i="4"/>
  <c r="AW645" i="4" s="1"/>
  <c r="P647" i="4"/>
  <c r="AV679" i="4"/>
  <c r="AA698" i="4"/>
  <c r="AH700" i="4"/>
  <c r="AI700" i="4" s="1"/>
  <c r="AM712" i="4"/>
  <c r="P713" i="4"/>
  <c r="P725" i="4"/>
  <c r="AV726" i="4"/>
  <c r="AS728" i="4"/>
  <c r="AA729" i="4"/>
  <c r="AM743" i="4"/>
  <c r="AV756" i="4"/>
  <c r="AA758" i="4"/>
  <c r="AV471" i="4"/>
  <c r="AH484" i="4"/>
  <c r="AI484" i="4" s="1"/>
  <c r="AA499" i="4"/>
  <c r="AM512" i="4"/>
  <c r="AA522" i="4"/>
  <c r="AA536" i="4"/>
  <c r="AA551" i="4"/>
  <c r="P564" i="4"/>
  <c r="AA571" i="4"/>
  <c r="P574" i="4"/>
  <c r="AA579" i="4"/>
  <c r="AA586" i="4"/>
  <c r="AH595" i="4"/>
  <c r="AI595" i="4" s="1"/>
  <c r="AN595" i="4" s="1"/>
  <c r="AS596" i="4"/>
  <c r="AS600" i="4"/>
  <c r="P621" i="4"/>
  <c r="AA625" i="4"/>
  <c r="AS630" i="4"/>
  <c r="AM637" i="4"/>
  <c r="P648" i="4"/>
  <c r="AS661" i="4"/>
  <c r="AV672" i="4"/>
  <c r="AV673" i="4"/>
  <c r="AM678" i="4"/>
  <c r="P702" i="4"/>
  <c r="P703" i="4"/>
  <c r="AS736" i="4"/>
  <c r="P752" i="4"/>
  <c r="AV752" i="4"/>
  <c r="AV451" i="4"/>
  <c r="AV454" i="4"/>
  <c r="AS460" i="4"/>
  <c r="AM466" i="4"/>
  <c r="P467" i="4"/>
  <c r="AM475" i="4"/>
  <c r="P476" i="4"/>
  <c r="AV477" i="4"/>
  <c r="AS479" i="4"/>
  <c r="AV483" i="4"/>
  <c r="AM491" i="4"/>
  <c r="P492" i="4"/>
  <c r="AV493" i="4"/>
  <c r="AS494" i="4"/>
  <c r="AW494" i="4" s="1"/>
  <c r="P495" i="4"/>
  <c r="AM495" i="4"/>
  <c r="P496" i="4"/>
  <c r="AS500" i="4"/>
  <c r="AM508" i="4"/>
  <c r="P509" i="4"/>
  <c r="AS512" i="4"/>
  <c r="AM513" i="4"/>
  <c r="P514" i="4"/>
  <c r="AV516" i="4"/>
  <c r="P519" i="4"/>
  <c r="AM519" i="4"/>
  <c r="P520" i="4"/>
  <c r="AA523" i="4"/>
  <c r="AM525" i="4"/>
  <c r="P526" i="4"/>
  <c r="AV526" i="4"/>
  <c r="AM533" i="4"/>
  <c r="P542" i="4"/>
  <c r="AS544" i="4"/>
  <c r="AM548" i="4"/>
  <c r="AM552" i="4"/>
  <c r="AM556" i="4"/>
  <c r="AM560" i="4"/>
  <c r="AM568" i="4"/>
  <c r="AM569" i="4"/>
  <c r="AS578" i="4"/>
  <c r="AV582" i="4"/>
  <c r="AM587" i="4"/>
  <c r="AM592" i="4"/>
  <c r="AV594" i="4"/>
  <c r="AM597" i="4"/>
  <c r="AA601" i="4"/>
  <c r="AM603" i="4"/>
  <c r="P604" i="4"/>
  <c r="AV605" i="4"/>
  <c r="AH611" i="4"/>
  <c r="AI611" i="4" s="1"/>
  <c r="P616" i="4"/>
  <c r="AS620" i="4"/>
  <c r="AV623" i="4"/>
  <c r="AM627" i="4"/>
  <c r="P628" i="4"/>
  <c r="AA670" i="4"/>
  <c r="AS695" i="4"/>
  <c r="AW695" i="4" s="1"/>
  <c r="P721" i="4"/>
  <c r="AV758" i="4"/>
  <c r="AH771" i="4"/>
  <c r="AI771" i="4" s="1"/>
  <c r="AS465" i="4"/>
  <c r="AM471" i="4"/>
  <c r="AV478" i="4"/>
  <c r="AH491" i="4"/>
  <c r="AI491" i="4" s="1"/>
  <c r="AM502" i="4"/>
  <c r="AV504" i="4"/>
  <c r="AH511" i="4"/>
  <c r="AI511" i="4" s="1"/>
  <c r="AM514" i="4"/>
  <c r="P515" i="4"/>
  <c r="AS518" i="4"/>
  <c r="AS523" i="4"/>
  <c r="AS524" i="4"/>
  <c r="AM530" i="4"/>
  <c r="P531" i="4"/>
  <c r="AS533" i="4"/>
  <c r="AM542" i="4"/>
  <c r="P546" i="4"/>
  <c r="AA548" i="4"/>
  <c r="P554" i="4"/>
  <c r="AA556" i="4"/>
  <c r="P562" i="4"/>
  <c r="P566" i="4"/>
  <c r="AS568" i="4"/>
  <c r="AV578" i="4"/>
  <c r="AM584" i="4"/>
  <c r="AS591" i="4"/>
  <c r="P594" i="4"/>
  <c r="AS597" i="4"/>
  <c r="P605" i="4"/>
  <c r="AM610" i="4"/>
  <c r="P611" i="4"/>
  <c r="AS615" i="4"/>
  <c r="AH616" i="4"/>
  <c r="AI616" i="4" s="1"/>
  <c r="P618" i="4"/>
  <c r="AV636" i="4"/>
  <c r="AA638" i="4"/>
  <c r="AH781" i="4"/>
  <c r="AI781" i="4" s="1"/>
  <c r="AN781" i="4" s="1"/>
  <c r="P791" i="4"/>
  <c r="AS798" i="4"/>
  <c r="AS803" i="4"/>
  <c r="AV805" i="4"/>
  <c r="AS812" i="4"/>
  <c r="AH813" i="4"/>
  <c r="AI813" i="4" s="1"/>
  <c r="AV818" i="4"/>
  <c r="AS819" i="4"/>
  <c r="AM821" i="4"/>
  <c r="P822" i="4"/>
  <c r="AA857" i="4"/>
  <c r="AH725" i="4"/>
  <c r="AI725" i="4" s="1"/>
  <c r="AS734" i="4"/>
  <c r="AM735" i="4"/>
  <c r="AA740" i="4"/>
  <c r="AH740" i="4"/>
  <c r="AI740" i="4" s="1"/>
  <c r="AH767" i="4"/>
  <c r="AI767" i="4" s="1"/>
  <c r="AV824" i="4"/>
  <c r="AH830" i="4"/>
  <c r="AI830" i="4" s="1"/>
  <c r="AA831" i="4"/>
  <c r="AS857" i="4"/>
  <c r="AA867" i="4"/>
  <c r="AM870" i="4"/>
  <c r="AH879" i="4"/>
  <c r="AI879" i="4" s="1"/>
  <c r="AV881" i="4"/>
  <c r="AA887" i="4"/>
  <c r="AV888" i="4"/>
  <c r="AH891" i="4"/>
  <c r="AI891" i="4" s="1"/>
  <c r="P665" i="4"/>
  <c r="AS670" i="4"/>
  <c r="AM671" i="4"/>
  <c r="AS676" i="4"/>
  <c r="AS677" i="4"/>
  <c r="AA686" i="4"/>
  <c r="AS686" i="4"/>
  <c r="AH687" i="4"/>
  <c r="AI687" i="4" s="1"/>
  <c r="AN687" i="4" s="1"/>
  <c r="P694" i="4"/>
  <c r="AA696" i="4"/>
  <c r="AM703" i="4"/>
  <c r="AH721" i="4"/>
  <c r="AI721" i="4" s="1"/>
  <c r="P742" i="4"/>
  <c r="AM744" i="4"/>
  <c r="P745" i="4"/>
  <c r="AS748" i="4"/>
  <c r="AM765" i="4"/>
  <c r="AS772" i="4"/>
  <c r="AH776" i="4"/>
  <c r="AI776" i="4" s="1"/>
  <c r="AV778" i="4"/>
  <c r="AM782" i="4"/>
  <c r="AM787" i="4"/>
  <c r="AM791" i="4"/>
  <c r="P792" i="4"/>
  <c r="AS794" i="4"/>
  <c r="AH795" i="4"/>
  <c r="AI795" i="4" s="1"/>
  <c r="P796" i="4"/>
  <c r="AM800" i="4"/>
  <c r="P801" i="4"/>
  <c r="AV806" i="4"/>
  <c r="AV811" i="4"/>
  <c r="AM829" i="4"/>
  <c r="P830" i="4"/>
  <c r="P833" i="4"/>
  <c r="P836" i="4"/>
  <c r="AH838" i="4"/>
  <c r="AI838" i="4" s="1"/>
  <c r="AS844" i="4"/>
  <c r="P846" i="4"/>
  <c r="AM846" i="4"/>
  <c r="P847" i="4"/>
  <c r="AH849" i="4"/>
  <c r="AI849" i="4" s="1"/>
  <c r="AM850" i="4"/>
  <c r="AH854" i="4"/>
  <c r="AI854" i="4" s="1"/>
  <c r="AM855" i="4"/>
  <c r="AA860" i="4"/>
  <c r="AV860" i="4"/>
  <c r="AS864" i="4"/>
  <c r="AS867" i="4"/>
  <c r="AS884" i="4"/>
  <c r="AH887" i="4"/>
  <c r="AI887" i="4" s="1"/>
  <c r="AV901" i="4"/>
  <c r="AH651" i="4"/>
  <c r="AI651" i="4" s="1"/>
  <c r="P653" i="4"/>
  <c r="AS656" i="4"/>
  <c r="P658" i="4"/>
  <c r="AV658" i="4"/>
  <c r="AS664" i="4"/>
  <c r="AV669" i="4"/>
  <c r="AM673" i="4"/>
  <c r="AV676" i="4"/>
  <c r="AV690" i="4"/>
  <c r="AV691" i="4"/>
  <c r="AS693" i="4"/>
  <c r="P695" i="4"/>
  <c r="AH703" i="4"/>
  <c r="AI703" i="4" s="1"/>
  <c r="AS703" i="4"/>
  <c r="AM709" i="4"/>
  <c r="P715" i="4"/>
  <c r="P722" i="4"/>
  <c r="AM722" i="4"/>
  <c r="P723" i="4"/>
  <c r="AM726" i="4"/>
  <c r="AS731" i="4"/>
  <c r="AH732" i="4"/>
  <c r="AI732" i="4" s="1"/>
  <c r="AV738" i="4"/>
  <c r="AV739" i="4"/>
  <c r="AM742" i="4"/>
  <c r="AH745" i="4"/>
  <c r="AI745" i="4" s="1"/>
  <c r="P747" i="4"/>
  <c r="AA748" i="4"/>
  <c r="AM752" i="4"/>
  <c r="P753" i="4"/>
  <c r="AV754" i="4"/>
  <c r="AS755" i="4"/>
  <c r="AS763" i="4"/>
  <c r="AS764" i="4"/>
  <c r="AS765" i="4"/>
  <c r="P778" i="4"/>
  <c r="AV780" i="4"/>
  <c r="P785" i="4"/>
  <c r="AS786" i="4"/>
  <c r="P797" i="4"/>
  <c r="AV802" i="4"/>
  <c r="AS804" i="4"/>
  <c r="P825" i="4"/>
  <c r="AS828" i="4"/>
  <c r="AA829" i="4"/>
  <c r="AH829" i="4"/>
  <c r="AI829" i="4" s="1"/>
  <c r="AV848" i="4"/>
  <c r="AA849" i="4"/>
  <c r="AM868" i="4"/>
  <c r="AV882" i="4"/>
  <c r="AH895" i="4"/>
  <c r="AI895" i="4" s="1"/>
  <c r="AA905" i="4"/>
  <c r="AA793" i="4"/>
  <c r="AA816" i="4"/>
  <c r="AV819" i="4"/>
  <c r="AA854" i="4"/>
  <c r="P856" i="4"/>
  <c r="AM871" i="4"/>
  <c r="AM876" i="4"/>
  <c r="P877" i="4"/>
  <c r="AH878" i="4"/>
  <c r="AI878" i="4" s="1"/>
  <c r="P897" i="4"/>
  <c r="AA666" i="4"/>
  <c r="P690" i="4"/>
  <c r="AH692" i="4"/>
  <c r="AI692" i="4" s="1"/>
  <c r="AS704" i="4"/>
  <c r="AM705" i="4"/>
  <c r="P716" i="4"/>
  <c r="AM719" i="4"/>
  <c r="P724" i="4"/>
  <c r="AV725" i="4"/>
  <c r="AS726" i="4"/>
  <c r="AM727" i="4"/>
  <c r="AS732" i="4"/>
  <c r="AM738" i="4"/>
  <c r="P739" i="4"/>
  <c r="AV743" i="4"/>
  <c r="AH752" i="4"/>
  <c r="AI752" i="4" s="1"/>
  <c r="AV768" i="4"/>
  <c r="AS770" i="4"/>
  <c r="AW770" i="4" s="1"/>
  <c r="AA774" i="4"/>
  <c r="AM778" i="4"/>
  <c r="P780" i="4"/>
  <c r="AV781" i="4"/>
  <c r="AA784" i="4"/>
  <c r="AA786" i="4"/>
  <c r="P790" i="4"/>
  <c r="AS791" i="4"/>
  <c r="AV794" i="4"/>
  <c r="AV799" i="4"/>
  <c r="AM802" i="4"/>
  <c r="AM806" i="4"/>
  <c r="P807" i="4"/>
  <c r="AH809" i="4"/>
  <c r="AI809" i="4" s="1"/>
  <c r="AS809" i="4"/>
  <c r="AS815" i="4"/>
  <c r="AV821" i="4"/>
  <c r="AH825" i="4"/>
  <c r="AI825" i="4" s="1"/>
  <c r="AM825" i="4"/>
  <c r="P837" i="4"/>
  <c r="AM837" i="4"/>
  <c r="AM842" i="4"/>
  <c r="AM852" i="4"/>
  <c r="P857" i="4"/>
  <c r="AS858" i="4"/>
  <c r="AH860" i="4"/>
  <c r="AI860" i="4" s="1"/>
  <c r="AM860" i="4"/>
  <c r="AS875" i="4"/>
  <c r="AH881" i="4"/>
  <c r="AI881" i="4" s="1"/>
  <c r="P882" i="4"/>
  <c r="AM882" i="4"/>
  <c r="AM889" i="4"/>
  <c r="AV890" i="4"/>
  <c r="AM893" i="4"/>
  <c r="AV898" i="4"/>
  <c r="AV899" i="4"/>
  <c r="AA641" i="4"/>
  <c r="AH643" i="4"/>
  <c r="AI643" i="4" s="1"/>
  <c r="AM644" i="4"/>
  <c r="AH648" i="4"/>
  <c r="AI648" i="4" s="1"/>
  <c r="P649" i="4"/>
  <c r="AS652" i="4"/>
  <c r="P662" i="4"/>
  <c r="AM662" i="4"/>
  <c r="AS665" i="4"/>
  <c r="AV670" i="4"/>
  <c r="AW670" i="4" s="1"/>
  <c r="AV671" i="4"/>
  <c r="P681" i="4"/>
  <c r="AM681" i="4"/>
  <c r="AS684" i="4"/>
  <c r="P687" i="4"/>
  <c r="AV687" i="4"/>
  <c r="AV693" i="4"/>
  <c r="AV699" i="4"/>
  <c r="AA702" i="4"/>
  <c r="AV702" i="4"/>
  <c r="AM706" i="4"/>
  <c r="AH708" i="4"/>
  <c r="AI708" i="4" s="1"/>
  <c r="AH711" i="4"/>
  <c r="AI711" i="4" s="1"/>
  <c r="AM720" i="4"/>
  <c r="AS727" i="4"/>
  <c r="AV731" i="4"/>
  <c r="P735" i="4"/>
  <c r="AS737" i="4"/>
  <c r="P740" i="4"/>
  <c r="AM751" i="4"/>
  <c r="P755" i="4"/>
  <c r="AS756" i="4"/>
  <c r="AM762" i="4"/>
  <c r="P763" i="4"/>
  <c r="AV769" i="4"/>
  <c r="AH773" i="4"/>
  <c r="AI773" i="4" s="1"/>
  <c r="AV773" i="4"/>
  <c r="AS777" i="4"/>
  <c r="AA778" i="4"/>
  <c r="AS778" i="4"/>
  <c r="AV782" i="4"/>
  <c r="AM793" i="4"/>
  <c r="P794" i="4"/>
  <c r="AS801" i="4"/>
  <c r="AS810" i="4"/>
  <c r="P813" i="4"/>
  <c r="AV814" i="4"/>
  <c r="P827" i="4"/>
  <c r="AS859" i="4"/>
  <c r="AM863" i="4"/>
  <c r="AV864" i="4"/>
  <c r="AS868" i="4"/>
  <c r="AH875" i="4"/>
  <c r="AI875" i="4" s="1"/>
  <c r="P878" i="4"/>
  <c r="AM878" i="4"/>
  <c r="P879" i="4"/>
  <c r="AS885" i="4"/>
  <c r="AV894" i="4"/>
  <c r="P903" i="4"/>
  <c r="AV904" i="4"/>
  <c r="AM781" i="4"/>
  <c r="P782" i="4"/>
  <c r="AV783" i="4"/>
  <c r="AM786" i="4"/>
  <c r="P799" i="4"/>
  <c r="AH803" i="4"/>
  <c r="AI803" i="4" s="1"/>
  <c r="AH806" i="4"/>
  <c r="AI806" i="4" s="1"/>
  <c r="P808" i="4"/>
  <c r="AA808" i="4"/>
  <c r="AM813" i="4"/>
  <c r="P814" i="4"/>
  <c r="P817" i="4"/>
  <c r="AV823" i="4"/>
  <c r="AV829" i="4"/>
  <c r="AV832" i="4"/>
  <c r="AA836" i="4"/>
  <c r="AS837" i="4"/>
  <c r="P844" i="4"/>
  <c r="AV859" i="4"/>
  <c r="P873" i="4"/>
  <c r="AV880" i="4"/>
  <c r="AS893" i="4"/>
  <c r="AV900" i="4"/>
  <c r="AA160" i="4"/>
  <c r="AA168" i="4"/>
  <c r="AH13" i="4"/>
  <c r="AI13" i="4" s="1"/>
  <c r="AH12" i="4"/>
  <c r="AI12" i="4" s="1"/>
  <c r="AH10" i="4"/>
  <c r="AI10" i="4" s="1"/>
  <c r="AV11" i="4"/>
  <c r="AS13" i="4"/>
  <c r="AS15" i="4"/>
  <c r="P17" i="4"/>
  <c r="AV17" i="4"/>
  <c r="AV19" i="4"/>
  <c r="AM21" i="4"/>
  <c r="P28" i="4"/>
  <c r="AS29" i="4"/>
  <c r="AS31" i="4"/>
  <c r="AM32" i="4"/>
  <c r="P35" i="4"/>
  <c r="AM42" i="4"/>
  <c r="AA44" i="4"/>
  <c r="AV45" i="4"/>
  <c r="P47" i="4"/>
  <c r="AH49" i="4"/>
  <c r="AI49" i="4" s="1"/>
  <c r="AA51" i="4"/>
  <c r="AS51" i="4"/>
  <c r="P53" i="4"/>
  <c r="AH53" i="4"/>
  <c r="AI53" i="4" s="1"/>
  <c r="P55" i="4"/>
  <c r="AV55" i="4"/>
  <c r="AV56" i="4"/>
  <c r="AS59" i="4"/>
  <c r="P61" i="4"/>
  <c r="AH61" i="4"/>
  <c r="AI61" i="4" s="1"/>
  <c r="AM66" i="4"/>
  <c r="AM68" i="4"/>
  <c r="AS70" i="4"/>
  <c r="AH71" i="4"/>
  <c r="AI71" i="4" s="1"/>
  <c r="P72" i="4"/>
  <c r="AA74" i="4"/>
  <c r="AH74" i="4"/>
  <c r="AI74" i="4" s="1"/>
  <c r="AM76" i="4"/>
  <c r="AS78" i="4"/>
  <c r="P80" i="4"/>
  <c r="AH82" i="4"/>
  <c r="AI82" i="4" s="1"/>
  <c r="AS84" i="4"/>
  <c r="AM85" i="4"/>
  <c r="AS86" i="4"/>
  <c r="P88" i="4"/>
  <c r="AS91" i="4"/>
  <c r="P93" i="4"/>
  <c r="AV93" i="4"/>
  <c r="P95" i="4"/>
  <c r="AA95" i="4"/>
  <c r="AV95" i="4"/>
  <c r="AH96" i="4"/>
  <c r="AI96" i="4" s="1"/>
  <c r="AH99" i="4"/>
  <c r="AI99" i="4" s="1"/>
  <c r="P100" i="4"/>
  <c r="AV100" i="4"/>
  <c r="AM104" i="4"/>
  <c r="AS106" i="4"/>
  <c r="P107" i="4"/>
  <c r="AS108" i="4"/>
  <c r="AM109" i="4"/>
  <c r="AV112" i="4"/>
  <c r="AA118" i="4"/>
  <c r="AH118" i="4"/>
  <c r="AI118" i="4" s="1"/>
  <c r="AA119" i="4"/>
  <c r="AH120" i="4"/>
  <c r="AI120" i="4" s="1"/>
  <c r="P124" i="4"/>
  <c r="AA126" i="4"/>
  <c r="AH126" i="4"/>
  <c r="AI126" i="4" s="1"/>
  <c r="P127" i="4"/>
  <c r="AH131" i="4"/>
  <c r="AI131" i="4" s="1"/>
  <c r="AV132" i="4"/>
  <c r="AM134" i="4"/>
  <c r="AA135" i="4"/>
  <c r="AV135" i="4"/>
  <c r="AS136" i="4"/>
  <c r="P137" i="4"/>
  <c r="AV137" i="4"/>
  <c r="AV139" i="4"/>
  <c r="AV143" i="4"/>
  <c r="AH147" i="4"/>
  <c r="AI147" i="4" s="1"/>
  <c r="AV149" i="4"/>
  <c r="AA154" i="4"/>
  <c r="AS156" i="4"/>
  <c r="AW156" i="4" s="1"/>
  <c r="AA162" i="4"/>
  <c r="AH164" i="4"/>
  <c r="AI164" i="4" s="1"/>
  <c r="AH165" i="4"/>
  <c r="AI165" i="4" s="1"/>
  <c r="AM165" i="4"/>
  <c r="AA169" i="4"/>
  <c r="AH176" i="4"/>
  <c r="AI176" i="4" s="1"/>
  <c r="AM176" i="4"/>
  <c r="AH178" i="4"/>
  <c r="AI178" i="4" s="1"/>
  <c r="AN178" i="4" s="1"/>
  <c r="AS179" i="4"/>
  <c r="AV180" i="4"/>
  <c r="AA182" i="4"/>
  <c r="AM182" i="4"/>
  <c r="AS183" i="4"/>
  <c r="AH184" i="4"/>
  <c r="AI184" i="4" s="1"/>
  <c r="AM184" i="4"/>
  <c r="AS188" i="4"/>
  <c r="AV192" i="4"/>
  <c r="AS193" i="4"/>
  <c r="AV196" i="4"/>
  <c r="AA198" i="4"/>
  <c r="AM198" i="4"/>
  <c r="AV199" i="4"/>
  <c r="AA200" i="4"/>
  <c r="AV201" i="4"/>
  <c r="AA204" i="4"/>
  <c r="AH207" i="4"/>
  <c r="AI207" i="4" s="1"/>
  <c r="AH211" i="4"/>
  <c r="AI211" i="4" s="1"/>
  <c r="AS213" i="4"/>
  <c r="AS227" i="4"/>
  <c r="P240" i="4"/>
  <c r="AH246" i="4"/>
  <c r="AI246" i="4" s="1"/>
  <c r="P247" i="4"/>
  <c r="AH264" i="4"/>
  <c r="AI264" i="4" s="1"/>
  <c r="AA284" i="4"/>
  <c r="AA289" i="4"/>
  <c r="AS290" i="4"/>
  <c r="AS304" i="4"/>
  <c r="AS332" i="4"/>
  <c r="AM8" i="4"/>
  <c r="AH11" i="4"/>
  <c r="AI11" i="4" s="1"/>
  <c r="AN11" i="4" s="1"/>
  <c r="P12" i="4"/>
  <c r="AA15" i="4"/>
  <c r="AS16" i="4"/>
  <c r="AM17" i="4"/>
  <c r="AH19" i="4"/>
  <c r="AI19" i="4" s="1"/>
  <c r="P20" i="4"/>
  <c r="AS21" i="4"/>
  <c r="AA26" i="4"/>
  <c r="AM26" i="4"/>
  <c r="AA31" i="4"/>
  <c r="AH32" i="4"/>
  <c r="AI32" i="4" s="1"/>
  <c r="AN32" i="4" s="1"/>
  <c r="AW41" i="4"/>
  <c r="AM44" i="4"/>
  <c r="AS46" i="4"/>
  <c r="AS52" i="4"/>
  <c r="AS54" i="4"/>
  <c r="AH55" i="4"/>
  <c r="AI55" i="4" s="1"/>
  <c r="P56" i="4"/>
  <c r="AH58" i="4"/>
  <c r="AI58" i="4" s="1"/>
  <c r="AS60" i="4"/>
  <c r="AM61" i="4"/>
  <c r="P65" i="4"/>
  <c r="AV65" i="4"/>
  <c r="P67" i="4"/>
  <c r="AV67" i="4"/>
  <c r="AM72" i="4"/>
  <c r="AV75" i="4"/>
  <c r="AM80" i="4"/>
  <c r="AH83" i="4"/>
  <c r="AI83" i="4" s="1"/>
  <c r="AS90" i="4"/>
  <c r="P91" i="4"/>
  <c r="AS92" i="4"/>
  <c r="AM93" i="4"/>
  <c r="AV96" i="4"/>
  <c r="AM102" i="4"/>
  <c r="AS104" i="4"/>
  <c r="AM105" i="4"/>
  <c r="AH114" i="4"/>
  <c r="AI114" i="4" s="1"/>
  <c r="AM114" i="4"/>
  <c r="AA115" i="4"/>
  <c r="AM116" i="4"/>
  <c r="AV120" i="4"/>
  <c r="P125" i="4"/>
  <c r="AV125" i="4"/>
  <c r="AH127" i="4"/>
  <c r="AI127" i="4" s="1"/>
  <c r="AS134" i="4"/>
  <c r="AM135" i="4"/>
  <c r="AH138" i="4"/>
  <c r="AI138" i="4" s="1"/>
  <c r="P140" i="4"/>
  <c r="AS141" i="4"/>
  <c r="AS144" i="4"/>
  <c r="AA146" i="4"/>
  <c r="P147" i="4"/>
  <c r="AH148" i="4"/>
  <c r="AI148" i="4" s="1"/>
  <c r="AS150" i="4"/>
  <c r="AH151" i="4"/>
  <c r="AI151" i="4" s="1"/>
  <c r="P152" i="4"/>
  <c r="AM153" i="4"/>
  <c r="AM155" i="4"/>
  <c r="P156" i="4"/>
  <c r="AM161" i="4"/>
  <c r="AM163" i="4"/>
  <c r="AA165" i="4"/>
  <c r="AV170" i="4"/>
  <c r="AS171" i="4"/>
  <c r="P172" i="4"/>
  <c r="AV172" i="4"/>
  <c r="AV173" i="4"/>
  <c r="AW173" i="4" s="1"/>
  <c r="AH174" i="4"/>
  <c r="AI174" i="4" s="1"/>
  <c r="AV175" i="4"/>
  <c r="AA176" i="4"/>
  <c r="AS176" i="4"/>
  <c r="AW176" i="4" s="1"/>
  <c r="AS178" i="4"/>
  <c r="AA180" i="4"/>
  <c r="P181" i="4"/>
  <c r="P183" i="4"/>
  <c r="AS194" i="4"/>
  <c r="AH196" i="4"/>
  <c r="AI196" i="4" s="1"/>
  <c r="P197" i="4"/>
  <c r="AV197" i="4"/>
  <c r="AM199" i="4"/>
  <c r="AH202" i="4"/>
  <c r="AI202" i="4" s="1"/>
  <c r="AH205" i="4"/>
  <c r="AI205" i="4" s="1"/>
  <c r="AM205" i="4"/>
  <c r="P206" i="4"/>
  <c r="AS216" i="4"/>
  <c r="AV218" i="4"/>
  <c r="AS222" i="4"/>
  <c r="P223" i="4"/>
  <c r="AA239" i="4"/>
  <c r="AH255" i="4"/>
  <c r="AI255" i="4" s="1"/>
  <c r="AH259" i="4"/>
  <c r="AI259" i="4" s="1"/>
  <c r="AA292" i="4"/>
  <c r="AS8" i="4"/>
  <c r="AM9" i="4"/>
  <c r="AS10" i="4"/>
  <c r="AV13" i="4"/>
  <c r="AH16" i="4"/>
  <c r="AI16" i="4" s="1"/>
  <c r="AN16" i="4" s="1"/>
  <c r="AS18" i="4"/>
  <c r="AV20" i="4"/>
  <c r="AM22" i="4"/>
  <c r="P25" i="4"/>
  <c r="AV25" i="4"/>
  <c r="AH26" i="4"/>
  <c r="AI26" i="4" s="1"/>
  <c r="AA28" i="4"/>
  <c r="AV29" i="4"/>
  <c r="AS39" i="4"/>
  <c r="AW39" i="4" s="1"/>
  <c r="P43" i="4"/>
  <c r="AV43" i="4"/>
  <c r="AS44" i="4"/>
  <c r="AM45" i="4"/>
  <c r="AH47" i="4"/>
  <c r="AI47" i="4" s="1"/>
  <c r="AN47" i="4" s="1"/>
  <c r="P48" i="4"/>
  <c r="AH50" i="4"/>
  <c r="AI50" i="4" s="1"/>
  <c r="AV51" i="4"/>
  <c r="P57" i="4"/>
  <c r="AV57" i="4"/>
  <c r="AA61" i="4"/>
  <c r="AH67" i="4"/>
  <c r="AI67" i="4" s="1"/>
  <c r="AS69" i="4"/>
  <c r="AS71" i="4"/>
  <c r="AA72" i="4"/>
  <c r="AS72" i="4"/>
  <c r="AM73" i="4"/>
  <c r="AS74" i="4"/>
  <c r="AH75" i="4"/>
  <c r="AI75" i="4" s="1"/>
  <c r="AS77" i="4"/>
  <c r="AS79" i="4"/>
  <c r="AA80" i="4"/>
  <c r="AS80" i="4"/>
  <c r="AM81" i="4"/>
  <c r="AS82" i="4"/>
  <c r="P84" i="4"/>
  <c r="AV84" i="4"/>
  <c r="AS87" i="4"/>
  <c r="AA88" i="4"/>
  <c r="AS94" i="4"/>
  <c r="P96" i="4"/>
  <c r="AA97" i="4"/>
  <c r="AS99" i="4"/>
  <c r="P101" i="4"/>
  <c r="AV101" i="4"/>
  <c r="P103" i="4"/>
  <c r="AA103" i="4"/>
  <c r="AV103" i="4"/>
  <c r="AH104" i="4"/>
  <c r="AI104" i="4" s="1"/>
  <c r="AH107" i="4"/>
  <c r="AI107" i="4" s="1"/>
  <c r="AN107" i="4" s="1"/>
  <c r="P108" i="4"/>
  <c r="AV108" i="4"/>
  <c r="AS116" i="4"/>
  <c r="AM117" i="4"/>
  <c r="AS118" i="4"/>
  <c r="AW118" i="4" s="1"/>
  <c r="AH119" i="4"/>
  <c r="AI119" i="4" s="1"/>
  <c r="P120" i="4"/>
  <c r="AA124" i="4"/>
  <c r="AH124" i="4"/>
  <c r="AI124" i="4" s="1"/>
  <c r="AS129" i="4"/>
  <c r="P133" i="4"/>
  <c r="AV133" i="4"/>
  <c r="AH135" i="4"/>
  <c r="AI135" i="4" s="1"/>
  <c r="AV141" i="4"/>
  <c r="AS148" i="4"/>
  <c r="AV152" i="4"/>
  <c r="AS155" i="4"/>
  <c r="AA157" i="4"/>
  <c r="AV160" i="4"/>
  <c r="AS163" i="4"/>
  <c r="AS165" i="4"/>
  <c r="AM166" i="4"/>
  <c r="AS169" i="4"/>
  <c r="AH171" i="4"/>
  <c r="AI171" i="4" s="1"/>
  <c r="AN171" i="4" s="1"/>
  <c r="P175" i="4"/>
  <c r="AA179" i="4"/>
  <c r="AA185" i="4"/>
  <c r="AM185" i="4"/>
  <c r="P186" i="4"/>
  <c r="AM192" i="4"/>
  <c r="AA196" i="4"/>
  <c r="AH199" i="4"/>
  <c r="AI199" i="4" s="1"/>
  <c r="AH203" i="4"/>
  <c r="AI203" i="4" s="1"/>
  <c r="AV206" i="4"/>
  <c r="AA207" i="4"/>
  <c r="AS207" i="4"/>
  <c r="AH208" i="4"/>
  <c r="AI208" i="4" s="1"/>
  <c r="AA210" i="4"/>
  <c r="AS211" i="4"/>
  <c r="AH212" i="4"/>
  <c r="AI212" i="4" s="1"/>
  <c r="AN212" i="4" s="1"/>
  <c r="P213" i="4"/>
  <c r="AV213" i="4"/>
  <c r="AH216" i="4"/>
  <c r="AI216" i="4" s="1"/>
  <c r="AH217" i="4"/>
  <c r="AI217" i="4" s="1"/>
  <c r="AN217" i="4" s="1"/>
  <c r="AS233" i="4"/>
  <c r="AS243" i="4"/>
  <c r="AH247" i="4"/>
  <c r="AI247" i="4" s="1"/>
  <c r="AN247" i="4" s="1"/>
  <c r="AS251" i="4"/>
  <c r="AM256" i="4"/>
  <c r="AS259" i="4"/>
  <c r="AS275" i="4"/>
  <c r="AH300" i="4"/>
  <c r="AI300" i="4" s="1"/>
  <c r="AN300" i="4" s="1"/>
  <c r="AS306" i="4"/>
  <c r="AA368" i="4"/>
  <c r="AH29" i="4"/>
  <c r="AI29" i="4" s="1"/>
  <c r="AA98" i="4"/>
  <c r="AH98" i="4"/>
  <c r="AI98" i="4" s="1"/>
  <c r="AA99" i="4"/>
  <c r="AH117" i="4"/>
  <c r="AI117" i="4" s="1"/>
  <c r="AA122" i="4"/>
  <c r="AH122" i="4"/>
  <c r="AI122" i="4" s="1"/>
  <c r="AN122" i="4" s="1"/>
  <c r="AH129" i="4"/>
  <c r="AI129" i="4" s="1"/>
  <c r="AA132" i="4"/>
  <c r="AH132" i="4"/>
  <c r="AI132" i="4" s="1"/>
  <c r="AA139" i="4"/>
  <c r="AA145" i="4"/>
  <c r="AH168" i="4"/>
  <c r="AI168" i="4" s="1"/>
  <c r="AH170" i="4"/>
  <c r="AI170" i="4" s="1"/>
  <c r="AN170" i="4" s="1"/>
  <c r="AA172" i="4"/>
  <c r="AA174" i="4"/>
  <c r="AA177" i="4"/>
  <c r="AH183" i="4"/>
  <c r="AI183" i="4" s="1"/>
  <c r="AH192" i="4"/>
  <c r="AI192" i="4" s="1"/>
  <c r="AH317" i="4"/>
  <c r="AI317" i="4" s="1"/>
  <c r="AA91" i="4"/>
  <c r="AH8" i="4"/>
  <c r="AI8" i="4" s="1"/>
  <c r="AH9" i="4"/>
  <c r="AI9" i="4" s="1"/>
  <c r="AA11" i="4"/>
  <c r="AS11" i="4"/>
  <c r="AA12" i="4"/>
  <c r="AM12" i="4"/>
  <c r="AS14" i="4"/>
  <c r="AV16" i="4"/>
  <c r="AA19" i="4"/>
  <c r="AA20" i="4"/>
  <c r="AV21" i="4"/>
  <c r="AH24" i="4"/>
  <c r="AI24" i="4" s="1"/>
  <c r="AS24" i="4"/>
  <c r="AM25" i="4"/>
  <c r="P27" i="4"/>
  <c r="AM28" i="4"/>
  <c r="AN28" i="4" s="1"/>
  <c r="AS30" i="4"/>
  <c r="AM34" i="4"/>
  <c r="AM36" i="4"/>
  <c r="AH43" i="4"/>
  <c r="AI43" i="4" s="1"/>
  <c r="P44" i="4"/>
  <c r="AS45" i="4"/>
  <c r="AM48" i="4"/>
  <c r="AH51" i="4"/>
  <c r="AI51" i="4" s="1"/>
  <c r="P52" i="4"/>
  <c r="AV52" i="4"/>
  <c r="AS55" i="4"/>
  <c r="AS56" i="4"/>
  <c r="AM57" i="4"/>
  <c r="AS58" i="4"/>
  <c r="AH59" i="4"/>
  <c r="AI59" i="4" s="1"/>
  <c r="P60" i="4"/>
  <c r="AV60" i="4"/>
  <c r="AM62" i="4"/>
  <c r="AH64" i="4"/>
  <c r="AI64" i="4" s="1"/>
  <c r="AA70" i="4"/>
  <c r="AH73" i="4"/>
  <c r="AI73" i="4" s="1"/>
  <c r="AH78" i="4"/>
  <c r="AI78" i="4" s="1"/>
  <c r="AH81" i="4"/>
  <c r="AI81" i="4" s="1"/>
  <c r="AA83" i="4"/>
  <c r="P87" i="4"/>
  <c r="AV87" i="4"/>
  <c r="AH88" i="4"/>
  <c r="AI88" i="4" s="1"/>
  <c r="AH91" i="4"/>
  <c r="AI91" i="4" s="1"/>
  <c r="P92" i="4"/>
  <c r="AV92" i="4"/>
  <c r="AM96" i="4"/>
  <c r="P99" i="4"/>
  <c r="AS100" i="4"/>
  <c r="AM101" i="4"/>
  <c r="AV104" i="4"/>
  <c r="AM110" i="4"/>
  <c r="AS112" i="4"/>
  <c r="AM113" i="4"/>
  <c r="AH115" i="4"/>
  <c r="AI115" i="4" s="1"/>
  <c r="AS122" i="4"/>
  <c r="P123" i="4"/>
  <c r="AH125" i="4"/>
  <c r="AI125" i="4" s="1"/>
  <c r="AN125" i="4" s="1"/>
  <c r="P126" i="4"/>
  <c r="AM130" i="4"/>
  <c r="AS132" i="4"/>
  <c r="AM133" i="4"/>
  <c r="AV134" i="4"/>
  <c r="AS135" i="4"/>
  <c r="AH137" i="4"/>
  <c r="AI137" i="4" s="1"/>
  <c r="AH140" i="4"/>
  <c r="AI140" i="4" s="1"/>
  <c r="AM140" i="4"/>
  <c r="AS143" i="4"/>
  <c r="AA147" i="4"/>
  <c r="AV157" i="4"/>
  <c r="AM158" i="4"/>
  <c r="AA164" i="4"/>
  <c r="P165" i="4"/>
  <c r="AA170" i="4"/>
  <c r="AH175" i="4"/>
  <c r="AI175" i="4" s="1"/>
  <c r="AH180" i="4"/>
  <c r="AI180" i="4" s="1"/>
  <c r="P188" i="4"/>
  <c r="AA190" i="4"/>
  <c r="AS191" i="4"/>
  <c r="AH197" i="4"/>
  <c r="AI197" i="4" s="1"/>
  <c r="AM197" i="4"/>
  <c r="AV204" i="4"/>
  <c r="AA206" i="4"/>
  <c r="AV207" i="4"/>
  <c r="AA208" i="4"/>
  <c r="AV209" i="4"/>
  <c r="AA243" i="4"/>
  <c r="AA36" i="4"/>
  <c r="P7" i="4"/>
  <c r="AH21" i="4"/>
  <c r="AI21" i="4" s="1"/>
  <c r="AH34" i="4"/>
  <c r="AI34" i="4" s="1"/>
  <c r="AS38" i="4"/>
  <c r="AH41" i="4"/>
  <c r="AI41" i="4" s="1"/>
  <c r="AS50" i="4"/>
  <c r="AH56" i="4"/>
  <c r="AI56" i="4" s="1"/>
  <c r="AH62" i="4"/>
  <c r="AI62" i="4" s="1"/>
  <c r="AA63" i="4"/>
  <c r="AH65" i="4"/>
  <c r="AI65" i="4" s="1"/>
  <c r="AA67" i="4"/>
  <c r="AH89" i="4"/>
  <c r="AI89" i="4" s="1"/>
  <c r="AS102" i="4"/>
  <c r="AW102" i="4" s="1"/>
  <c r="AH103" i="4"/>
  <c r="AI103" i="4" s="1"/>
  <c r="AA111" i="4"/>
  <c r="AH112" i="4"/>
  <c r="AI112" i="4" s="1"/>
  <c r="AA129" i="4"/>
  <c r="AH133" i="4"/>
  <c r="AI133" i="4" s="1"/>
  <c r="AH143" i="4"/>
  <c r="AI143" i="4" s="1"/>
  <c r="AA149" i="4"/>
  <c r="AH160" i="4"/>
  <c r="AI160" i="4" s="1"/>
  <c r="AM173" i="4"/>
  <c r="AA175" i="4"/>
  <c r="AV178" i="4"/>
  <c r="AM186" i="4"/>
  <c r="AS187" i="4"/>
  <c r="AH190" i="4"/>
  <c r="AI190" i="4" s="1"/>
  <c r="AA192" i="4"/>
  <c r="AA193" i="4"/>
  <c r="AH195" i="4"/>
  <c r="AI195" i="4" s="1"/>
  <c r="AS199" i="4"/>
  <c r="AH200" i="4"/>
  <c r="AI200" i="4" s="1"/>
  <c r="AM200" i="4"/>
  <c r="AM202" i="4"/>
  <c r="P204" i="4"/>
  <c r="AH206" i="4"/>
  <c r="AI206" i="4" s="1"/>
  <c r="AA213" i="4"/>
  <c r="AS214" i="4"/>
  <c r="AW238" i="4"/>
  <c r="AA244" i="4"/>
  <c r="AH245" i="4"/>
  <c r="AI245" i="4" s="1"/>
  <c r="AH261" i="4"/>
  <c r="AI261" i="4" s="1"/>
  <c r="AH309" i="4"/>
  <c r="AI309" i="4" s="1"/>
  <c r="AA18" i="4"/>
  <c r="AM20" i="4"/>
  <c r="AS22" i="4"/>
  <c r="AV23" i="4"/>
  <c r="AH27" i="4"/>
  <c r="AI27" i="4" s="1"/>
  <c r="AV35" i="4"/>
  <c r="AA46" i="4"/>
  <c r="AH46" i="4"/>
  <c r="AI46" i="4" s="1"/>
  <c r="AH48" i="4"/>
  <c r="AI48" i="4" s="1"/>
  <c r="AA55" i="4"/>
  <c r="AH57" i="4"/>
  <c r="AI57" i="4" s="1"/>
  <c r="P63" i="4"/>
  <c r="AV63" i="4"/>
  <c r="AS67" i="4"/>
  <c r="AH69" i="4"/>
  <c r="AI69" i="4" s="1"/>
  <c r="AS75" i="4"/>
  <c r="AA76" i="4"/>
  <c r="AH77" i="4"/>
  <c r="AI77" i="4" s="1"/>
  <c r="AM84" i="4"/>
  <c r="AS96" i="4"/>
  <c r="AH106" i="4"/>
  <c r="AI106" i="4" s="1"/>
  <c r="AM106" i="4"/>
  <c r="AA107" i="4"/>
  <c r="AM108" i="4"/>
  <c r="AV111" i="4"/>
  <c r="AH113" i="4"/>
  <c r="AI113" i="4" s="1"/>
  <c r="AS120" i="4"/>
  <c r="AH123" i="4"/>
  <c r="AI123" i="4" s="1"/>
  <c r="AA127" i="4"/>
  <c r="AV127" i="4"/>
  <c r="AS128" i="4"/>
  <c r="P129" i="4"/>
  <c r="AV129" i="4"/>
  <c r="AV131" i="4"/>
  <c r="AM136" i="4"/>
  <c r="AA137" i="4"/>
  <c r="AS138" i="4"/>
  <c r="P139" i="4"/>
  <c r="AM141" i="4"/>
  <c r="AV142" i="4"/>
  <c r="AS145" i="4"/>
  <c r="AV148" i="4"/>
  <c r="AS149" i="4"/>
  <c r="AH152" i="4"/>
  <c r="AI152" i="4" s="1"/>
  <c r="AS154" i="4"/>
  <c r="AS162" i="4"/>
  <c r="AS164" i="4"/>
  <c r="AH167" i="4"/>
  <c r="AI167" i="4" s="1"/>
  <c r="AH172" i="4"/>
  <c r="AI172" i="4" s="1"/>
  <c r="AS177" i="4"/>
  <c r="P178" i="4"/>
  <c r="AS186" i="4"/>
  <c r="AS200" i="4"/>
  <c r="AW200" i="4" s="1"/>
  <c r="P201" i="4"/>
  <c r="AS202" i="4"/>
  <c r="AH204" i="4"/>
  <c r="AI204" i="4" s="1"/>
  <c r="AH210" i="4"/>
  <c r="AI210" i="4" s="1"/>
  <c r="AN210" i="4" s="1"/>
  <c r="AH213" i="4"/>
  <c r="AI213" i="4" s="1"/>
  <c r="AA224" i="4"/>
  <c r="AH224" i="4"/>
  <c r="AI224" i="4" s="1"/>
  <c r="AS226" i="4"/>
  <c r="AH238" i="4"/>
  <c r="AI238" i="4" s="1"/>
  <c r="AH254" i="4"/>
  <c r="AI254" i="4" s="1"/>
  <c r="AH278" i="4"/>
  <c r="AI278" i="4" s="1"/>
  <c r="AS348" i="4"/>
  <c r="AH371" i="4"/>
  <c r="AI371" i="4" s="1"/>
  <c r="P216" i="4"/>
  <c r="AM218" i="4"/>
  <c r="AA221" i="4"/>
  <c r="AA225" i="4"/>
  <c r="P226" i="4"/>
  <c r="AH228" i="4"/>
  <c r="AI228" i="4" s="1"/>
  <c r="AM228" i="4"/>
  <c r="AS232" i="4"/>
  <c r="P235" i="4"/>
  <c r="AV235" i="4"/>
  <c r="AW235" i="4" s="1"/>
  <c r="AV236" i="4"/>
  <c r="AH237" i="4"/>
  <c r="AI237" i="4" s="1"/>
  <c r="AN237" i="4" s="1"/>
  <c r="AH240" i="4"/>
  <c r="AI240" i="4" s="1"/>
  <c r="AA241" i="4"/>
  <c r="P242" i="4"/>
  <c r="P245" i="4"/>
  <c r="AA245" i="4"/>
  <c r="AV245" i="4"/>
  <c r="AW245" i="4" s="1"/>
  <c r="AV250" i="4"/>
  <c r="AH252" i="4"/>
  <c r="AI252" i="4" s="1"/>
  <c r="AM252" i="4"/>
  <c r="AV253" i="4"/>
  <c r="AA258" i="4"/>
  <c r="P268" i="4"/>
  <c r="AV269" i="4"/>
  <c r="AS270" i="4"/>
  <c r="AA272" i="4"/>
  <c r="AH277" i="4"/>
  <c r="AI277" i="4" s="1"/>
  <c r="AH280" i="4"/>
  <c r="AI280" i="4" s="1"/>
  <c r="AM283" i="4"/>
  <c r="AH289" i="4"/>
  <c r="AI289" i="4" s="1"/>
  <c r="P290" i="4"/>
  <c r="AV290" i="4"/>
  <c r="AA291" i="4"/>
  <c r="AH294" i="4"/>
  <c r="AI294" i="4" s="1"/>
  <c r="P297" i="4"/>
  <c r="AM299" i="4"/>
  <c r="AS300" i="4"/>
  <c r="P304" i="4"/>
  <c r="AH305" i="4"/>
  <c r="AI305" i="4" s="1"/>
  <c r="P306" i="4"/>
  <c r="AA307" i="4"/>
  <c r="AM308" i="4"/>
  <c r="AS309" i="4"/>
  <c r="AA311" i="4"/>
  <c r="AA313" i="4"/>
  <c r="AM313" i="4"/>
  <c r="AA320" i="4"/>
  <c r="AH320" i="4"/>
  <c r="AI320" i="4" s="1"/>
  <c r="AH322" i="4"/>
  <c r="AI322" i="4" s="1"/>
  <c r="P323" i="4"/>
  <c r="AA325" i="4"/>
  <c r="AH325" i="4"/>
  <c r="AI325" i="4" s="1"/>
  <c r="AH327" i="4"/>
  <c r="AI327" i="4" s="1"/>
  <c r="AA328" i="4"/>
  <c r="AM328" i="4"/>
  <c r="AH330" i="4"/>
  <c r="AI330" i="4" s="1"/>
  <c r="AN330" i="4" s="1"/>
  <c r="P331" i="4"/>
  <c r="AA333" i="4"/>
  <c r="AH333" i="4"/>
  <c r="AI333" i="4" s="1"/>
  <c r="AM333" i="4"/>
  <c r="AA334" i="4"/>
  <c r="AA336" i="4"/>
  <c r="AH336" i="4"/>
  <c r="AI336" i="4" s="1"/>
  <c r="AA342" i="4"/>
  <c r="AA347" i="4"/>
  <c r="P348" i="4"/>
  <c r="AH349" i="4"/>
  <c r="AI349" i="4" s="1"/>
  <c r="AM351" i="4"/>
  <c r="AV352" i="4"/>
  <c r="AV355" i="4"/>
  <c r="AS358" i="4"/>
  <c r="AH359" i="4"/>
  <c r="AI359" i="4" s="1"/>
  <c r="AM367" i="4"/>
  <c r="AH370" i="4"/>
  <c r="AI370" i="4" s="1"/>
  <c r="AA371" i="4"/>
  <c r="P375" i="4"/>
  <c r="AV375" i="4"/>
  <c r="AA384" i="4"/>
  <c r="AH384" i="4"/>
  <c r="AI384" i="4" s="1"/>
  <c r="AV387" i="4"/>
  <c r="AH388" i="4"/>
  <c r="AI388" i="4" s="1"/>
  <c r="AA394" i="4"/>
  <c r="AH395" i="4"/>
  <c r="AI395" i="4" s="1"/>
  <c r="AV397" i="4"/>
  <c r="AV398" i="4"/>
  <c r="AH399" i="4"/>
  <c r="AI399" i="4" s="1"/>
  <c r="P400" i="4"/>
  <c r="AM400" i="4"/>
  <c r="AH409" i="4"/>
  <c r="AI409" i="4" s="1"/>
  <c r="AM409" i="4"/>
  <c r="AM412" i="4"/>
  <c r="AH415" i="4"/>
  <c r="AI415" i="4" s="1"/>
  <c r="AM419" i="4"/>
  <c r="AH433" i="4"/>
  <c r="AI433" i="4" s="1"/>
  <c r="P437" i="4"/>
  <c r="AV441" i="4"/>
  <c r="P452" i="4"/>
  <c r="AV460" i="4"/>
  <c r="AS474" i="4"/>
  <c r="AV510" i="4"/>
  <c r="AA269" i="4"/>
  <c r="AH283" i="4"/>
  <c r="AI283" i="4" s="1"/>
  <c r="AH285" i="4"/>
  <c r="AI285" i="4" s="1"/>
  <c r="AH299" i="4"/>
  <c r="AI299" i="4" s="1"/>
  <c r="AA302" i="4"/>
  <c r="AH313" i="4"/>
  <c r="AI313" i="4" s="1"/>
  <c r="AH328" i="4"/>
  <c r="AI328" i="4" s="1"/>
  <c r="AA350" i="4"/>
  <c r="AH354" i="4"/>
  <c r="AI354" i="4" s="1"/>
  <c r="AA361" i="4"/>
  <c r="AH361" i="4"/>
  <c r="AI361" i="4" s="1"/>
  <c r="AA367" i="4"/>
  <c r="AA376" i="4"/>
  <c r="AA380" i="4"/>
  <c r="AA396" i="4"/>
  <c r="AH400" i="4"/>
  <c r="AI400" i="4" s="1"/>
  <c r="AA402" i="4"/>
  <c r="AA406" i="4"/>
  <c r="AH412" i="4"/>
  <c r="AI412" i="4" s="1"/>
  <c r="AM214" i="4"/>
  <c r="AA216" i="4"/>
  <c r="P217" i="4"/>
  <c r="P219" i="4"/>
  <c r="AM219" i="4"/>
  <c r="AV220" i="4"/>
  <c r="P224" i="4"/>
  <c r="AH225" i="4"/>
  <c r="AI225" i="4" s="1"/>
  <c r="AS225" i="4"/>
  <c r="AH232" i="4"/>
  <c r="AI232" i="4" s="1"/>
  <c r="AH235" i="4"/>
  <c r="AI235" i="4" s="1"/>
  <c r="P236" i="4"/>
  <c r="AA238" i="4"/>
  <c r="AM238" i="4"/>
  <c r="AH241" i="4"/>
  <c r="AI241" i="4" s="1"/>
  <c r="AN241" i="4" s="1"/>
  <c r="AS241" i="4"/>
  <c r="AA250" i="4"/>
  <c r="P259" i="4"/>
  <c r="AV259" i="4"/>
  <c r="AV260" i="4"/>
  <c r="AS261" i="4"/>
  <c r="AA263" i="4"/>
  <c r="AS263" i="4"/>
  <c r="AV266" i="4"/>
  <c r="AH268" i="4"/>
  <c r="AI268" i="4" s="1"/>
  <c r="AM268" i="4"/>
  <c r="AS272" i="4"/>
  <c r="AM275" i="4"/>
  <c r="AS277" i="4"/>
  <c r="AM278" i="4"/>
  <c r="AV279" i="4"/>
  <c r="AA280" i="4"/>
  <c r="AS280" i="4"/>
  <c r="AS293" i="4"/>
  <c r="AA295" i="4"/>
  <c r="AS299" i="4"/>
  <c r="AS308" i="4"/>
  <c r="AH311" i="4"/>
  <c r="AI311" i="4" s="1"/>
  <c r="AS311" i="4"/>
  <c r="AV314" i="4"/>
  <c r="AH318" i="4"/>
  <c r="AI318" i="4" s="1"/>
  <c r="AM323" i="4"/>
  <c r="AV324" i="4"/>
  <c r="AH326" i="4"/>
  <c r="AI326" i="4" s="1"/>
  <c r="AV332" i="4"/>
  <c r="AH339" i="4"/>
  <c r="AI339" i="4" s="1"/>
  <c r="AH347" i="4"/>
  <c r="AI347" i="4" s="1"/>
  <c r="AA348" i="4"/>
  <c r="AS349" i="4"/>
  <c r="P350" i="4"/>
  <c r="AV350" i="4"/>
  <c r="AA352" i="4"/>
  <c r="AS353" i="4"/>
  <c r="AS359" i="4"/>
  <c r="AW359" i="4" s="1"/>
  <c r="AH363" i="4"/>
  <c r="AI363" i="4" s="1"/>
  <c r="AH365" i="4"/>
  <c r="AI365" i="4" s="1"/>
  <c r="AH367" i="4"/>
  <c r="AI367" i="4" s="1"/>
  <c r="AS367" i="4"/>
  <c r="AH369" i="4"/>
  <c r="AI369" i="4" s="1"/>
  <c r="AH378" i="4"/>
  <c r="AI378" i="4" s="1"/>
  <c r="AH382" i="4"/>
  <c r="AI382" i="4" s="1"/>
  <c r="P389" i="4"/>
  <c r="AH392" i="4"/>
  <c r="AI392" i="4" s="1"/>
  <c r="AH397" i="4"/>
  <c r="AI397" i="4" s="1"/>
  <c r="AA403" i="4"/>
  <c r="AH407" i="4"/>
  <c r="AI407" i="4" s="1"/>
  <c r="AV408" i="4"/>
  <c r="AH413" i="4"/>
  <c r="AI413" i="4" s="1"/>
  <c r="AH421" i="4"/>
  <c r="AI421" i="4" s="1"/>
  <c r="AM421" i="4"/>
  <c r="P220" i="4"/>
  <c r="AA228" i="4"/>
  <c r="AH229" i="4"/>
  <c r="AI229" i="4" s="1"/>
  <c r="AA231" i="4"/>
  <c r="AS231" i="4"/>
  <c r="P237" i="4"/>
  <c r="AV237" i="4"/>
  <c r="AA242" i="4"/>
  <c r="AM242" i="4"/>
  <c r="AM245" i="4"/>
  <c r="AH250" i="4"/>
  <c r="AI250" i="4" s="1"/>
  <c r="AA252" i="4"/>
  <c r="AM253" i="4"/>
  <c r="AS256" i="4"/>
  <c r="AM259" i="4"/>
  <c r="AA262" i="4"/>
  <c r="AM262" i="4"/>
  <c r="AH265" i="4"/>
  <c r="AI265" i="4" s="1"/>
  <c r="AS265" i="4"/>
  <c r="AA267" i="4"/>
  <c r="AM269" i="4"/>
  <c r="P270" i="4"/>
  <c r="P276" i="4"/>
  <c r="AV282" i="4"/>
  <c r="AW282" i="4" s="1"/>
  <c r="AS286" i="4"/>
  <c r="AH290" i="4"/>
  <c r="AI290" i="4" s="1"/>
  <c r="P291" i="4"/>
  <c r="AM297" i="4"/>
  <c r="AA301" i="4"/>
  <c r="AH302" i="4"/>
  <c r="AI302" i="4" s="1"/>
  <c r="AS302" i="4"/>
  <c r="AH304" i="4"/>
  <c r="AI304" i="4" s="1"/>
  <c r="AH306" i="4"/>
  <c r="AI306" i="4" s="1"/>
  <c r="P307" i="4"/>
  <c r="AH310" i="4"/>
  <c r="AI310" i="4" s="1"/>
  <c r="AM314" i="4"/>
  <c r="AS316" i="4"/>
  <c r="P319" i="4"/>
  <c r="AV319" i="4"/>
  <c r="AA322" i="4"/>
  <c r="AS322" i="4"/>
  <c r="AS323" i="4"/>
  <c r="AM324" i="4"/>
  <c r="P327" i="4"/>
  <c r="AA330" i="4"/>
  <c r="AS330" i="4"/>
  <c r="AS331" i="4"/>
  <c r="AM332" i="4"/>
  <c r="AH334" i="4"/>
  <c r="AI334" i="4" s="1"/>
  <c r="AN334" i="4" s="1"/>
  <c r="P335" i="4"/>
  <c r="AM337" i="4"/>
  <c r="AH340" i="4"/>
  <c r="AI340" i="4" s="1"/>
  <c r="AH342" i="4"/>
  <c r="AI342" i="4" s="1"/>
  <c r="P343" i="4"/>
  <c r="AH345" i="4"/>
  <c r="AI345" i="4" s="1"/>
  <c r="P346" i="4"/>
  <c r="AH352" i="4"/>
  <c r="AI352" i="4" s="1"/>
  <c r="AS354" i="4"/>
  <c r="AH357" i="4"/>
  <c r="AI357" i="4" s="1"/>
  <c r="AA364" i="4"/>
  <c r="AM364" i="4"/>
  <c r="AA366" i="4"/>
  <c r="P370" i="4"/>
  <c r="AS371" i="4"/>
  <c r="AS374" i="4"/>
  <c r="AA375" i="4"/>
  <c r="AM375" i="4"/>
  <c r="AH377" i="4"/>
  <c r="AI377" i="4" s="1"/>
  <c r="AS382" i="4"/>
  <c r="AS386" i="4"/>
  <c r="AH389" i="4"/>
  <c r="AI389" i="4" s="1"/>
  <c r="P390" i="4"/>
  <c r="AS394" i="4"/>
  <c r="AM395" i="4"/>
  <c r="P399" i="4"/>
  <c r="AM401" i="4"/>
  <c r="AV406" i="4"/>
  <c r="AW406" i="4" s="1"/>
  <c r="AS412" i="4"/>
  <c r="AS413" i="4"/>
  <c r="AW413" i="4" s="1"/>
  <c r="AM422" i="4"/>
  <c r="P423" i="4"/>
  <c r="AV430" i="4"/>
  <c r="AA435" i="4"/>
  <c r="AS435" i="4"/>
  <c r="AW435" i="4" s="1"/>
  <c r="AS444" i="4"/>
  <c r="AA454" i="4"/>
  <c r="AA266" i="4"/>
  <c r="AH272" i="4"/>
  <c r="AI272" i="4" s="1"/>
  <c r="AA273" i="4"/>
  <c r="AA277" i="4"/>
  <c r="AS278" i="4"/>
  <c r="AA285" i="4"/>
  <c r="AS292" i="4"/>
  <c r="AH297" i="4"/>
  <c r="AI297" i="4" s="1"/>
  <c r="AA299" i="4"/>
  <c r="AA308" i="4"/>
  <c r="AH312" i="4"/>
  <c r="AI312" i="4" s="1"/>
  <c r="AN312" i="4" s="1"/>
  <c r="AH314" i="4"/>
  <c r="AI314" i="4" s="1"/>
  <c r="AA318" i="4"/>
  <c r="AS318" i="4"/>
  <c r="AA321" i="4"/>
  <c r="AH323" i="4"/>
  <c r="AI323" i="4" s="1"/>
  <c r="AS326" i="4"/>
  <c r="AH331" i="4"/>
  <c r="AI331" i="4" s="1"/>
  <c r="AA337" i="4"/>
  <c r="AH337" i="4"/>
  <c r="AI337" i="4" s="1"/>
  <c r="AH348" i="4"/>
  <c r="AI348" i="4" s="1"/>
  <c r="AS365" i="4"/>
  <c r="AA369" i="4"/>
  <c r="AS369" i="4"/>
  <c r="AA373" i="4"/>
  <c r="AH373" i="4"/>
  <c r="AI373" i="4" s="1"/>
  <c r="AN373" i="4" s="1"/>
  <c r="AA378" i="4"/>
  <c r="AS379" i="4"/>
  <c r="AA383" i="4"/>
  <c r="AH385" i="4"/>
  <c r="AI385" i="4" s="1"/>
  <c r="AA386" i="4"/>
  <c r="AA387" i="4"/>
  <c r="AA389" i="4"/>
  <c r="AA395" i="4"/>
  <c r="AS395" i="4"/>
  <c r="AS397" i="4"/>
  <c r="AH398" i="4"/>
  <c r="AI398" i="4" s="1"/>
  <c r="AH401" i="4"/>
  <c r="AI401" i="4" s="1"/>
  <c r="AH403" i="4"/>
  <c r="AI403" i="4" s="1"/>
  <c r="AS403" i="4"/>
  <c r="AH404" i="4"/>
  <c r="AI404" i="4" s="1"/>
  <c r="AN404" i="4" s="1"/>
  <c r="AA407" i="4"/>
  <c r="AH408" i="4"/>
  <c r="AI408" i="4" s="1"/>
  <c r="AH410" i="4"/>
  <c r="AI410" i="4" s="1"/>
  <c r="AA412" i="4"/>
  <c r="AA438" i="4"/>
  <c r="AA446" i="4"/>
  <c r="P486" i="4"/>
  <c r="AA217" i="4"/>
  <c r="P221" i="4"/>
  <c r="AM222" i="4"/>
  <c r="AA223" i="4"/>
  <c r="AV225" i="4"/>
  <c r="P227" i="4"/>
  <c r="AM227" i="4"/>
  <c r="AA230" i="4"/>
  <c r="AH230" i="4"/>
  <c r="AI230" i="4" s="1"/>
  <c r="P243" i="4"/>
  <c r="AV243" i="4"/>
  <c r="AV244" i="4"/>
  <c r="AS248" i="4"/>
  <c r="AM251" i="4"/>
  <c r="AH256" i="4"/>
  <c r="AI256" i="4" s="1"/>
  <c r="AA257" i="4"/>
  <c r="P258" i="4"/>
  <c r="P261" i="4"/>
  <c r="AA261" i="4"/>
  <c r="AS262" i="4"/>
  <c r="AA264" i="4"/>
  <c r="AA268" i="4"/>
  <c r="AH269" i="4"/>
  <c r="AI269" i="4" s="1"/>
  <c r="AA271" i="4"/>
  <c r="AV274" i="4"/>
  <c r="AH276" i="4"/>
  <c r="AI276" i="4" s="1"/>
  <c r="AM276" i="4"/>
  <c r="AH279" i="4"/>
  <c r="AI279" i="4" s="1"/>
  <c r="AV283" i="4"/>
  <c r="AV289" i="4"/>
  <c r="AH291" i="4"/>
  <c r="AI291" i="4" s="1"/>
  <c r="AN291" i="4" s="1"/>
  <c r="AH295" i="4"/>
  <c r="AI295" i="4" s="1"/>
  <c r="AN295" i="4" s="1"/>
  <c r="AS295" i="4"/>
  <c r="AV296" i="4"/>
  <c r="AV299" i="4"/>
  <c r="AV305" i="4"/>
  <c r="AH307" i="4"/>
  <c r="AI307" i="4" s="1"/>
  <c r="AA310" i="4"/>
  <c r="AS310" i="4"/>
  <c r="P313" i="4"/>
  <c r="AM315" i="4"/>
  <c r="P316" i="4"/>
  <c r="AA316" i="4"/>
  <c r="AM317" i="4"/>
  <c r="P320" i="4"/>
  <c r="AV320" i="4"/>
  <c r="AH321" i="4"/>
  <c r="AI321" i="4" s="1"/>
  <c r="AH324" i="4"/>
  <c r="AI324" i="4" s="1"/>
  <c r="P328" i="4"/>
  <c r="AH329" i="4"/>
  <c r="AI329" i="4" s="1"/>
  <c r="AH332" i="4"/>
  <c r="AI332" i="4" s="1"/>
  <c r="AS334" i="4"/>
  <c r="P336" i="4"/>
  <c r="AV336" i="4"/>
  <c r="AW336" i="4" s="1"/>
  <c r="AS342" i="4"/>
  <c r="AM343" i="4"/>
  <c r="AH346" i="4"/>
  <c r="AI346" i="4" s="1"/>
  <c r="P347" i="4"/>
  <c r="AH350" i="4"/>
  <c r="AI350" i="4" s="1"/>
  <c r="AS355" i="4"/>
  <c r="AM356" i="4"/>
  <c r="AA357" i="4"/>
  <c r="P358" i="4"/>
  <c r="AA362" i="4"/>
  <c r="AV367" i="4"/>
  <c r="AH368" i="4"/>
  <c r="AI368" i="4" s="1"/>
  <c r="P371" i="4"/>
  <c r="AA372" i="4"/>
  <c r="AM372" i="4"/>
  <c r="P374" i="4"/>
  <c r="AA374" i="4"/>
  <c r="AV374" i="4"/>
  <c r="AH375" i="4"/>
  <c r="AI375" i="4" s="1"/>
  <c r="AS375" i="4"/>
  <c r="AM376" i="4"/>
  <c r="AA377" i="4"/>
  <c r="AS377" i="4"/>
  <c r="AW377" i="4" s="1"/>
  <c r="AA381" i="4"/>
  <c r="AH381" i="4"/>
  <c r="AI381" i="4" s="1"/>
  <c r="AN381" i="4" s="1"/>
  <c r="AS387" i="4"/>
  <c r="AS389" i="4"/>
  <c r="AW389" i="4" s="1"/>
  <c r="AH390" i="4"/>
  <c r="AI390" i="4" s="1"/>
  <c r="AM390" i="4"/>
  <c r="AV391" i="4"/>
  <c r="AS392" i="4"/>
  <c r="AH393" i="4"/>
  <c r="AI393" i="4" s="1"/>
  <c r="AM393" i="4"/>
  <c r="P394" i="4"/>
  <c r="AS398" i="4"/>
  <c r="AA404" i="4"/>
  <c r="AS404" i="4"/>
  <c r="AA408" i="4"/>
  <c r="AA417" i="4"/>
  <c r="AM418" i="4"/>
  <c r="AV420" i="4"/>
  <c r="AH423" i="4"/>
  <c r="AI423" i="4" s="1"/>
  <c r="AS438" i="4"/>
  <c r="AH500" i="4"/>
  <c r="AI500" i="4" s="1"/>
  <c r="AA236" i="4"/>
  <c r="AS247" i="4"/>
  <c r="AW247" i="4" s="1"/>
  <c r="AS255" i="4"/>
  <c r="AW255" i="4" s="1"/>
  <c r="AS257" i="4"/>
  <c r="AS264" i="4"/>
  <c r="AA274" i="4"/>
  <c r="AS279" i="4"/>
  <c r="AH282" i="4"/>
  <c r="AI282" i="4" s="1"/>
  <c r="AA294" i="4"/>
  <c r="AS294" i="4"/>
  <c r="AW294" i="4" s="1"/>
  <c r="AH296" i="4"/>
  <c r="AI296" i="4" s="1"/>
  <c r="AH298" i="4"/>
  <c r="AI298" i="4" s="1"/>
  <c r="AA305" i="4"/>
  <c r="AS315" i="4"/>
  <c r="AV316" i="4"/>
  <c r="AS317" i="4"/>
  <c r="AH319" i="4"/>
  <c r="AI319" i="4" s="1"/>
  <c r="AS319" i="4"/>
  <c r="AS327" i="4"/>
  <c r="AH335" i="4"/>
  <c r="AI335" i="4" s="1"/>
  <c r="AS335" i="4"/>
  <c r="AS337" i="4"/>
  <c r="AH341" i="4"/>
  <c r="AI341" i="4" s="1"/>
  <c r="AH343" i="4"/>
  <c r="AI343" i="4" s="1"/>
  <c r="AA344" i="4"/>
  <c r="AH344" i="4"/>
  <c r="AI344" i="4" s="1"/>
  <c r="AS346" i="4"/>
  <c r="AA351" i="4"/>
  <c r="AH353" i="4"/>
  <c r="AI353" i="4" s="1"/>
  <c r="AV354" i="4"/>
  <c r="AH356" i="4"/>
  <c r="AI356" i="4" s="1"/>
  <c r="AA360" i="4"/>
  <c r="AS360" i="4"/>
  <c r="AH362" i="4"/>
  <c r="AI362" i="4" s="1"/>
  <c r="AA363" i="4"/>
  <c r="AS370" i="4"/>
  <c r="AH380" i="4"/>
  <c r="AI380" i="4" s="1"/>
  <c r="AN380" i="4" s="1"/>
  <c r="AS381" i="4"/>
  <c r="AV386" i="4"/>
  <c r="AA391" i="4"/>
  <c r="AV392" i="4"/>
  <c r="AA393" i="4"/>
  <c r="AS393" i="4"/>
  <c r="AV394" i="4"/>
  <c r="AH396" i="4"/>
  <c r="AI396" i="4" s="1"/>
  <c r="AS401" i="4"/>
  <c r="AH402" i="4"/>
  <c r="AI402" i="4" s="1"/>
  <c r="AH406" i="4"/>
  <c r="AI406" i="4" s="1"/>
  <c r="AA409" i="4"/>
  <c r="AH411" i="4"/>
  <c r="AI411" i="4" s="1"/>
  <c r="AM411" i="4"/>
  <c r="AS414" i="4"/>
  <c r="P443" i="4"/>
  <c r="AA444" i="4"/>
  <c r="AS446" i="4"/>
  <c r="AA449" i="4"/>
  <c r="AH453" i="4"/>
  <c r="AI453" i="4" s="1"/>
  <c r="P454" i="4"/>
  <c r="AA455" i="4"/>
  <c r="AM457" i="4"/>
  <c r="AS464" i="4"/>
  <c r="AA465" i="4"/>
  <c r="AM470" i="4"/>
  <c r="AS471" i="4"/>
  <c r="AV476" i="4"/>
  <c r="AA478" i="4"/>
  <c r="AM478" i="4"/>
  <c r="AH481" i="4"/>
  <c r="AI481" i="4" s="1"/>
  <c r="AM482" i="4"/>
  <c r="P483" i="4"/>
  <c r="AS484" i="4"/>
  <c r="P488" i="4"/>
  <c r="AV492" i="4"/>
  <c r="AH495" i="4"/>
  <c r="AI495" i="4" s="1"/>
  <c r="AS496" i="4"/>
  <c r="AM497" i="4"/>
  <c r="AS499" i="4"/>
  <c r="AW499" i="4" s="1"/>
  <c r="AM501" i="4"/>
  <c r="P505" i="4"/>
  <c r="AV506" i="4"/>
  <c r="AS507" i="4"/>
  <c r="AS508" i="4"/>
  <c r="AH510" i="4"/>
  <c r="AI510" i="4" s="1"/>
  <c r="AS511" i="4"/>
  <c r="AV514" i="4"/>
  <c r="AS545" i="4"/>
  <c r="AH546" i="4"/>
  <c r="AI546" i="4" s="1"/>
  <c r="AM596" i="4"/>
  <c r="AA610" i="4"/>
  <c r="AM616" i="4"/>
  <c r="P617" i="4"/>
  <c r="P626" i="4"/>
  <c r="AH656" i="4"/>
  <c r="AI656" i="4" s="1"/>
  <c r="AN656" i="4" s="1"/>
  <c r="AV656" i="4"/>
  <c r="AA677" i="4"/>
  <c r="AV682" i="4"/>
  <c r="AH683" i="4"/>
  <c r="AI683" i="4" s="1"/>
  <c r="AV416" i="4"/>
  <c r="AA424" i="4"/>
  <c r="AH437" i="4"/>
  <c r="AI437" i="4" s="1"/>
  <c r="AA439" i="4"/>
  <c r="AH443" i="4"/>
  <c r="AI443" i="4" s="1"/>
  <c r="AM443" i="4"/>
  <c r="AA445" i="4"/>
  <c r="AS453" i="4"/>
  <c r="AH475" i="4"/>
  <c r="AI475" i="4" s="1"/>
  <c r="AH477" i="4"/>
  <c r="AI477" i="4" s="1"/>
  <c r="AS478" i="4"/>
  <c r="P479" i="4"/>
  <c r="AA482" i="4"/>
  <c r="AS487" i="4"/>
  <c r="AM488" i="4"/>
  <c r="AH493" i="4"/>
  <c r="AI493" i="4" s="1"/>
  <c r="AA496" i="4"/>
  <c r="AH497" i="4"/>
  <c r="AI497" i="4" s="1"/>
  <c r="AA501" i="4"/>
  <c r="AS501" i="4"/>
  <c r="AH503" i="4"/>
  <c r="AI503" i="4" s="1"/>
  <c r="AS504" i="4"/>
  <c r="AH512" i="4"/>
  <c r="AI512" i="4" s="1"/>
  <c r="AS515" i="4"/>
  <c r="AH525" i="4"/>
  <c r="AI525" i="4" s="1"/>
  <c r="AA534" i="4"/>
  <c r="AV535" i="4"/>
  <c r="AH571" i="4"/>
  <c r="AI571" i="4" s="1"/>
  <c r="P623" i="4"/>
  <c r="AM655" i="4"/>
  <c r="AM664" i="4"/>
  <c r="AS680" i="4"/>
  <c r="AN709" i="4"/>
  <c r="AS407" i="4"/>
  <c r="P408" i="4"/>
  <c r="AV410" i="4"/>
  <c r="AS411" i="4"/>
  <c r="AM413" i="4"/>
  <c r="P414" i="4"/>
  <c r="AV414" i="4"/>
  <c r="AS415" i="4"/>
  <c r="P416" i="4"/>
  <c r="AH417" i="4"/>
  <c r="AI417" i="4" s="1"/>
  <c r="AN417" i="4" s="1"/>
  <c r="AS417" i="4"/>
  <c r="P418" i="4"/>
  <c r="AA419" i="4"/>
  <c r="P421" i="4"/>
  <c r="AS422" i="4"/>
  <c r="AH427" i="4"/>
  <c r="AI427" i="4" s="1"/>
  <c r="AM427" i="4"/>
  <c r="P428" i="4"/>
  <c r="AV428" i="4"/>
  <c r="AV429" i="4"/>
  <c r="AW429" i="4" s="1"/>
  <c r="AH430" i="4"/>
  <c r="AI430" i="4" s="1"/>
  <c r="AM430" i="4"/>
  <c r="AH434" i="4"/>
  <c r="AI434" i="4" s="1"/>
  <c r="P435" i="4"/>
  <c r="AV438" i="4"/>
  <c r="AM439" i="4"/>
  <c r="AS445" i="4"/>
  <c r="P448" i="4"/>
  <c r="AV448" i="4"/>
  <c r="AS451" i="4"/>
  <c r="AS455" i="4"/>
  <c r="AS457" i="4"/>
  <c r="AV458" i="4"/>
  <c r="AV459" i="4"/>
  <c r="AV461" i="4"/>
  <c r="P463" i="4"/>
  <c r="AV463" i="4"/>
  <c r="AV464" i="4"/>
  <c r="AM465" i="4"/>
  <c r="AM468" i="4"/>
  <c r="AN468" i="4" s="1"/>
  <c r="P469" i="4"/>
  <c r="AS470" i="4"/>
  <c r="AS472" i="4"/>
  <c r="AV474" i="4"/>
  <c r="AM476" i="4"/>
  <c r="P477" i="4"/>
  <c r="P480" i="4"/>
  <c r="AV484" i="4"/>
  <c r="AH487" i="4"/>
  <c r="AI487" i="4" s="1"/>
  <c r="AS488" i="4"/>
  <c r="AM489" i="4"/>
  <c r="AM492" i="4"/>
  <c r="P493" i="4"/>
  <c r="AV495" i="4"/>
  <c r="AV496" i="4"/>
  <c r="AH498" i="4"/>
  <c r="AI498" i="4" s="1"/>
  <c r="AH504" i="4"/>
  <c r="AI504" i="4" s="1"/>
  <c r="AM506" i="4"/>
  <c r="P507" i="4"/>
  <c r="AA512" i="4"/>
  <c r="AH513" i="4"/>
  <c r="AI513" i="4" s="1"/>
  <c r="AS516" i="4"/>
  <c r="AS519" i="4"/>
  <c r="AV522" i="4"/>
  <c r="AS527" i="4"/>
  <c r="AV530" i="4"/>
  <c r="AV532" i="4"/>
  <c r="AH537" i="4"/>
  <c r="AI537" i="4" s="1"/>
  <c r="AH540" i="4"/>
  <c r="AI540" i="4" s="1"/>
  <c r="AS543" i="4"/>
  <c r="AS546" i="4"/>
  <c r="AA547" i="4"/>
  <c r="AH556" i="4"/>
  <c r="AI556" i="4" s="1"/>
  <c r="AA593" i="4"/>
  <c r="AA617" i="4"/>
  <c r="AM622" i="4"/>
  <c r="AA631" i="4"/>
  <c r="P672" i="4"/>
  <c r="AH695" i="4"/>
  <c r="AI695" i="4" s="1"/>
  <c r="AV698" i="4"/>
  <c r="AA451" i="4"/>
  <c r="AA458" i="4"/>
  <c r="AH460" i="4"/>
  <c r="AI460" i="4" s="1"/>
  <c r="AA467" i="4"/>
  <c r="AA479" i="4"/>
  <c r="AH483" i="4"/>
  <c r="AI483" i="4" s="1"/>
  <c r="AN483" i="4" s="1"/>
  <c r="AA486" i="4"/>
  <c r="AA492" i="4"/>
  <c r="AA502" i="4"/>
  <c r="AA504" i="4"/>
  <c r="AH505" i="4"/>
  <c r="AI505" i="4" s="1"/>
  <c r="AN505" i="4" s="1"/>
  <c r="AH506" i="4"/>
  <c r="AI506" i="4" s="1"/>
  <c r="AH524" i="4"/>
  <c r="AI524" i="4" s="1"/>
  <c r="AH560" i="4"/>
  <c r="AI560" i="4" s="1"/>
  <c r="AV620" i="4"/>
  <c r="AM628" i="4"/>
  <c r="AS641" i="4"/>
  <c r="AH642" i="4"/>
  <c r="AI642" i="4" s="1"/>
  <c r="AA651" i="4"/>
  <c r="P679" i="4"/>
  <c r="AV424" i="4"/>
  <c r="AW424" i="4" s="1"/>
  <c r="P426" i="4"/>
  <c r="AA427" i="4"/>
  <c r="P442" i="4"/>
  <c r="AA443" i="4"/>
  <c r="AH446" i="4"/>
  <c r="AI446" i="4" s="1"/>
  <c r="AH448" i="4"/>
  <c r="AI448" i="4" s="1"/>
  <c r="AH449" i="4"/>
  <c r="AI449" i="4" s="1"/>
  <c r="AN449" i="4" s="1"/>
  <c r="AV450" i="4"/>
  <c r="AW450" i="4" s="1"/>
  <c r="AH454" i="4"/>
  <c r="AI454" i="4" s="1"/>
  <c r="AN454" i="4" s="1"/>
  <c r="AA463" i="4"/>
  <c r="AS467" i="4"/>
  <c r="AH470" i="4"/>
  <c r="AI470" i="4" s="1"/>
  <c r="AH478" i="4"/>
  <c r="AI478" i="4" s="1"/>
  <c r="AM480" i="4"/>
  <c r="AH485" i="4"/>
  <c r="AI485" i="4" s="1"/>
  <c r="AH489" i="4"/>
  <c r="AI489" i="4" s="1"/>
  <c r="AV503" i="4"/>
  <c r="AH509" i="4"/>
  <c r="AI509" i="4" s="1"/>
  <c r="AA514" i="4"/>
  <c r="AH519" i="4"/>
  <c r="AI519" i="4" s="1"/>
  <c r="AH520" i="4"/>
  <c r="AI520" i="4" s="1"/>
  <c r="AN520" i="4" s="1"/>
  <c r="AA524" i="4"/>
  <c r="AH527" i="4"/>
  <c r="AI527" i="4" s="1"/>
  <c r="AN527" i="4" s="1"/>
  <c r="AA535" i="4"/>
  <c r="AH535" i="4"/>
  <c r="AI535" i="4" s="1"/>
  <c r="P580" i="4"/>
  <c r="AA594" i="4"/>
  <c r="AV649" i="4"/>
  <c r="AH650" i="4"/>
  <c r="AI650" i="4" s="1"/>
  <c r="AN650" i="4" s="1"/>
  <c r="AM414" i="4"/>
  <c r="AS416" i="4"/>
  <c r="P419" i="4"/>
  <c r="AA421" i="4"/>
  <c r="AS421" i="4"/>
  <c r="AW421" i="4" s="1"/>
  <c r="AS423" i="4"/>
  <c r="P424" i="4"/>
  <c r="AV426" i="4"/>
  <c r="AS427" i="4"/>
  <c r="P430" i="4"/>
  <c r="AS430" i="4"/>
  <c r="AM435" i="4"/>
  <c r="P436" i="4"/>
  <c r="AV436" i="4"/>
  <c r="AM438" i="4"/>
  <c r="AH441" i="4"/>
  <c r="AI441" i="4" s="1"/>
  <c r="AV442" i="4"/>
  <c r="AV443" i="4"/>
  <c r="AW443" i="4" s="1"/>
  <c r="AH444" i="4"/>
  <c r="AI444" i="4" s="1"/>
  <c r="AV445" i="4"/>
  <c r="AA448" i="4"/>
  <c r="P453" i="4"/>
  <c r="AS456" i="4"/>
  <c r="AW456" i="4" s="1"/>
  <c r="AH461" i="4"/>
  <c r="AI461" i="4" s="1"/>
  <c r="P462" i="4"/>
  <c r="AA469" i="4"/>
  <c r="AV472" i="4"/>
  <c r="AH474" i="4"/>
  <c r="AI474" i="4" s="1"/>
  <c r="P475" i="4"/>
  <c r="AV475" i="4"/>
  <c r="AA477" i="4"/>
  <c r="AS477" i="4"/>
  <c r="AH479" i="4"/>
  <c r="AI479" i="4" s="1"/>
  <c r="AS480" i="4"/>
  <c r="AM481" i="4"/>
  <c r="AM484" i="4"/>
  <c r="P485" i="4"/>
  <c r="AV487" i="4"/>
  <c r="AV488" i="4"/>
  <c r="AH490" i="4"/>
  <c r="AI490" i="4" s="1"/>
  <c r="AN490" i="4" s="1"/>
  <c r="AV491" i="4"/>
  <c r="AA493" i="4"/>
  <c r="AS493" i="4"/>
  <c r="AH494" i="4"/>
  <c r="AI494" i="4" s="1"/>
  <c r="P497" i="4"/>
  <c r="AV497" i="4"/>
  <c r="AS498" i="4"/>
  <c r="AH499" i="4"/>
  <c r="AI499" i="4" s="1"/>
  <c r="AH501" i="4"/>
  <c r="AI501" i="4" s="1"/>
  <c r="AS502" i="4"/>
  <c r="P503" i="4"/>
  <c r="AA507" i="4"/>
  <c r="AH507" i="4"/>
  <c r="AI507" i="4" s="1"/>
  <c r="AH521" i="4"/>
  <c r="AI521" i="4" s="1"/>
  <c r="AN521" i="4" s="1"/>
  <c r="AA528" i="4"/>
  <c r="AH529" i="4"/>
  <c r="AI529" i="4" s="1"/>
  <c r="AS531" i="4"/>
  <c r="AH532" i="4"/>
  <c r="AI532" i="4" s="1"/>
  <c r="AS535" i="4"/>
  <c r="AH548" i="4"/>
  <c r="AI548" i="4" s="1"/>
  <c r="AN548" i="4" s="1"/>
  <c r="AH564" i="4"/>
  <c r="AI564" i="4" s="1"/>
  <c r="AW676" i="4"/>
  <c r="AH424" i="4"/>
  <c r="AI424" i="4" s="1"/>
  <c r="AA426" i="4"/>
  <c r="AV427" i="4"/>
  <c r="AW427" i="4" s="1"/>
  <c r="AH429" i="4"/>
  <c r="AI429" i="4" s="1"/>
  <c r="AA431" i="4"/>
  <c r="AM431" i="4"/>
  <c r="AN431" i="4" s="1"/>
  <c r="AM436" i="4"/>
  <c r="AV437" i="4"/>
  <c r="AH438" i="4"/>
  <c r="AI438" i="4" s="1"/>
  <c r="AN438" i="4" s="1"/>
  <c r="P445" i="4"/>
  <c r="AS448" i="4"/>
  <c r="AH450" i="4"/>
  <c r="AI450" i="4" s="1"/>
  <c r="P451" i="4"/>
  <c r="AA452" i="4"/>
  <c r="AS454" i="4"/>
  <c r="AH459" i="4"/>
  <c r="AI459" i="4" s="1"/>
  <c r="AV462" i="4"/>
  <c r="AS463" i="4"/>
  <c r="AH464" i="4"/>
  <c r="AI464" i="4" s="1"/>
  <c r="AV465" i="4"/>
  <c r="P472" i="4"/>
  <c r="AH480" i="4"/>
  <c r="AI480" i="4" s="1"/>
  <c r="P482" i="4"/>
  <c r="AS483" i="4"/>
  <c r="AM485" i="4"/>
  <c r="AS486" i="4"/>
  <c r="AS495" i="4"/>
  <c r="AV498" i="4"/>
  <c r="AM500" i="4"/>
  <c r="P501" i="4"/>
  <c r="AV505" i="4"/>
  <c r="AW505" i="4" s="1"/>
  <c r="AH508" i="4"/>
  <c r="AI508" i="4" s="1"/>
  <c r="AM509" i="4"/>
  <c r="AA511" i="4"/>
  <c r="P513" i="4"/>
  <c r="AV513" i="4"/>
  <c r="AW513" i="4" s="1"/>
  <c r="AS514" i="4"/>
  <c r="AH515" i="4"/>
  <c r="AI515" i="4" s="1"/>
  <c r="AM515" i="4"/>
  <c r="P516" i="4"/>
  <c r="AV517" i="4"/>
  <c r="AA518" i="4"/>
  <c r="AM518" i="4"/>
  <c r="AS532" i="4"/>
  <c r="P534" i="4"/>
  <c r="AV534" i="4"/>
  <c r="AH536" i="4"/>
  <c r="AI536" i="4" s="1"/>
  <c r="AS573" i="4"/>
  <c r="AV577" i="4"/>
  <c r="AS598" i="4"/>
  <c r="AM604" i="4"/>
  <c r="AV617" i="4"/>
  <c r="AS705" i="4"/>
  <c r="AV519" i="4"/>
  <c r="AV520" i="4"/>
  <c r="AW520" i="4" s="1"/>
  <c r="AH522" i="4"/>
  <c r="AI522" i="4" s="1"/>
  <c r="AV523" i="4"/>
  <c r="AA525" i="4"/>
  <c r="AS525" i="4"/>
  <c r="AH526" i="4"/>
  <c r="AI526" i="4" s="1"/>
  <c r="P529" i="4"/>
  <c r="AV529" i="4"/>
  <c r="AS530" i="4"/>
  <c r="AH531" i="4"/>
  <c r="AI531" i="4" s="1"/>
  <c r="AM531" i="4"/>
  <c r="AH538" i="4"/>
  <c r="AI538" i="4" s="1"/>
  <c r="AM538" i="4"/>
  <c r="AS539" i="4"/>
  <c r="AS541" i="4"/>
  <c r="AM546" i="4"/>
  <c r="AS547" i="4"/>
  <c r="AA549" i="4"/>
  <c r="AS550" i="4"/>
  <c r="P551" i="4"/>
  <c r="AV552" i="4"/>
  <c r="AH554" i="4"/>
  <c r="AI554" i="4" s="1"/>
  <c r="AS555" i="4"/>
  <c r="AS558" i="4"/>
  <c r="P559" i="4"/>
  <c r="AV560" i="4"/>
  <c r="AH562" i="4"/>
  <c r="AI562" i="4" s="1"/>
  <c r="AA564" i="4"/>
  <c r="P565" i="4"/>
  <c r="AH567" i="4"/>
  <c r="AI567" i="4" s="1"/>
  <c r="P568" i="4"/>
  <c r="AS574" i="4"/>
  <c r="P575" i="4"/>
  <c r="AM579" i="4"/>
  <c r="AN579" i="4" s="1"/>
  <c r="AA581" i="4"/>
  <c r="AS582" i="4"/>
  <c r="AH586" i="4"/>
  <c r="AI586" i="4" s="1"/>
  <c r="AM588" i="4"/>
  <c r="AV589" i="4"/>
  <c r="P599" i="4"/>
  <c r="AV599" i="4"/>
  <c r="AH601" i="4"/>
  <c r="AI601" i="4" s="1"/>
  <c r="AN601" i="4" s="1"/>
  <c r="P602" i="4"/>
  <c r="AS603" i="4"/>
  <c r="AH605" i="4"/>
  <c r="AI605" i="4" s="1"/>
  <c r="AA606" i="4"/>
  <c r="AV607" i="4"/>
  <c r="AW607" i="4" s="1"/>
  <c r="AM619" i="4"/>
  <c r="P622" i="4"/>
  <c r="AS627" i="4"/>
  <c r="AW627" i="4" s="1"/>
  <c r="AA630" i="4"/>
  <c r="AV631" i="4"/>
  <c r="AS632" i="4"/>
  <c r="AW632" i="4" s="1"/>
  <c r="AS633" i="4"/>
  <c r="AM635" i="4"/>
  <c r="P636" i="4"/>
  <c r="AV639" i="4"/>
  <c r="AM642" i="4"/>
  <c r="P643" i="4"/>
  <c r="AA644" i="4"/>
  <c r="AM648" i="4"/>
  <c r="AS650" i="4"/>
  <c r="AS653" i="4"/>
  <c r="P655" i="4"/>
  <c r="AS660" i="4"/>
  <c r="AV661" i="4"/>
  <c r="AS662" i="4"/>
  <c r="AM663" i="4"/>
  <c r="P667" i="4"/>
  <c r="AV668" i="4"/>
  <c r="AA669" i="4"/>
  <c r="AS669" i="4"/>
  <c r="P671" i="4"/>
  <c r="AH673" i="4"/>
  <c r="AI673" i="4" s="1"/>
  <c r="AN673" i="4" s="1"/>
  <c r="P678" i="4"/>
  <c r="AH680" i="4"/>
  <c r="AI680" i="4" s="1"/>
  <c r="AV681" i="4"/>
  <c r="AS683" i="4"/>
  <c r="P685" i="4"/>
  <c r="AV688" i="4"/>
  <c r="AH689" i="4"/>
  <c r="AI689" i="4" s="1"/>
  <c r="AM697" i="4"/>
  <c r="AA699" i="4"/>
  <c r="AH699" i="4"/>
  <c r="AI699" i="4" s="1"/>
  <c r="AM699" i="4"/>
  <c r="P700" i="4"/>
  <c r="AM701" i="4"/>
  <c r="P707" i="4"/>
  <c r="AV707" i="4"/>
  <c r="P711" i="4"/>
  <c r="AS712" i="4"/>
  <c r="AM716" i="4"/>
  <c r="AA720" i="4"/>
  <c r="AH728" i="4"/>
  <c r="AI728" i="4" s="1"/>
  <c r="AM729" i="4"/>
  <c r="AN729" i="4" s="1"/>
  <c r="AA731" i="4"/>
  <c r="AH731" i="4"/>
  <c r="AI731" i="4" s="1"/>
  <c r="AM731" i="4"/>
  <c r="AV732" i="4"/>
  <c r="AA736" i="4"/>
  <c r="AV741" i="4"/>
  <c r="AH744" i="4"/>
  <c r="AI744" i="4" s="1"/>
  <c r="AV757" i="4"/>
  <c r="AH758" i="4"/>
  <c r="AI758" i="4" s="1"/>
  <c r="AS758" i="4"/>
  <c r="AS761" i="4"/>
  <c r="AV765" i="4"/>
  <c r="AH766" i="4"/>
  <c r="AI766" i="4" s="1"/>
  <c r="AS710" i="4"/>
  <c r="AV722" i="4"/>
  <c r="AH724" i="4"/>
  <c r="AI724" i="4" s="1"/>
  <c r="AV727" i="4"/>
  <c r="P738" i="4"/>
  <c r="AA743" i="4"/>
  <c r="AA753" i="4"/>
  <c r="AH784" i="4"/>
  <c r="AI784" i="4" s="1"/>
  <c r="AN784" i="4" s="1"/>
  <c r="P504" i="4"/>
  <c r="AM507" i="4"/>
  <c r="P508" i="4"/>
  <c r="AV509" i="4"/>
  <c r="AV511" i="4"/>
  <c r="AV512" i="4"/>
  <c r="AH514" i="4"/>
  <c r="AI514" i="4" s="1"/>
  <c r="AV515" i="4"/>
  <c r="AA517" i="4"/>
  <c r="AS517" i="4"/>
  <c r="AH518" i="4"/>
  <c r="AI518" i="4" s="1"/>
  <c r="AA519" i="4"/>
  <c r="P521" i="4"/>
  <c r="AV521" i="4"/>
  <c r="AS522" i="4"/>
  <c r="AH523" i="4"/>
  <c r="AI523" i="4" s="1"/>
  <c r="AM523" i="4"/>
  <c r="P524" i="4"/>
  <c r="AV525" i="4"/>
  <c r="AA526" i="4"/>
  <c r="AM526" i="4"/>
  <c r="AH528" i="4"/>
  <c r="AI528" i="4" s="1"/>
  <c r="AA529" i="4"/>
  <c r="P530" i="4"/>
  <c r="AM532" i="4"/>
  <c r="AA533" i="4"/>
  <c r="AH534" i="4"/>
  <c r="AI534" i="4" s="1"/>
  <c r="AS534" i="4"/>
  <c r="AM535" i="4"/>
  <c r="AA541" i="4"/>
  <c r="AV541" i="4"/>
  <c r="AH544" i="4"/>
  <c r="AI544" i="4" s="1"/>
  <c r="AM544" i="4"/>
  <c r="AS548" i="4"/>
  <c r="AM549" i="4"/>
  <c r="AH550" i="4"/>
  <c r="AI550" i="4" s="1"/>
  <c r="AN550" i="4" s="1"/>
  <c r="AV553" i="4"/>
  <c r="AS554" i="4"/>
  <c r="AS556" i="4"/>
  <c r="AM557" i="4"/>
  <c r="AH558" i="4"/>
  <c r="AI558" i="4" s="1"/>
  <c r="AS565" i="4"/>
  <c r="AV570" i="4"/>
  <c r="AM571" i="4"/>
  <c r="AH573" i="4"/>
  <c r="AI573" i="4" s="1"/>
  <c r="AS575" i="4"/>
  <c r="AM576" i="4"/>
  <c r="AM577" i="4"/>
  <c r="AS579" i="4"/>
  <c r="AM580" i="4"/>
  <c r="AS588" i="4"/>
  <c r="P593" i="4"/>
  <c r="AV593" i="4"/>
  <c r="AH594" i="4"/>
  <c r="AI594" i="4" s="1"/>
  <c r="AN594" i="4" s="1"/>
  <c r="AV595" i="4"/>
  <c r="AH598" i="4"/>
  <c r="AI598" i="4" s="1"/>
  <c r="AV600" i="4"/>
  <c r="AA602" i="4"/>
  <c r="AS604" i="4"/>
  <c r="AW604" i="4" s="1"/>
  <c r="AV609" i="4"/>
  <c r="AW609" i="4" s="1"/>
  <c r="AS622" i="4"/>
  <c r="AS624" i="4"/>
  <c r="AW624" i="4" s="1"/>
  <c r="AS628" i="4"/>
  <c r="P629" i="4"/>
  <c r="AV629" i="4"/>
  <c r="AM639" i="4"/>
  <c r="AV640" i="4"/>
  <c r="AV641" i="4"/>
  <c r="AH645" i="4"/>
  <c r="AI645" i="4" s="1"/>
  <c r="AM646" i="4"/>
  <c r="AV647" i="4"/>
  <c r="AV650" i="4"/>
  <c r="AM652" i="4"/>
  <c r="AV660" i="4"/>
  <c r="AM661" i="4"/>
  <c r="AH663" i="4"/>
  <c r="AI663" i="4" s="1"/>
  <c r="AH664" i="4"/>
  <c r="AI664" i="4" s="1"/>
  <c r="AS666" i="4"/>
  <c r="AH667" i="4"/>
  <c r="AI667" i="4" s="1"/>
  <c r="AM668" i="4"/>
  <c r="P669" i="4"/>
  <c r="AM672" i="4"/>
  <c r="AS673" i="4"/>
  <c r="AM674" i="4"/>
  <c r="AM675" i="4"/>
  <c r="AS678" i="4"/>
  <c r="AM679" i="4"/>
  <c r="P682" i="4"/>
  <c r="AH685" i="4"/>
  <c r="AI685" i="4" s="1"/>
  <c r="AV686" i="4"/>
  <c r="AS687" i="4"/>
  <c r="AM688" i="4"/>
  <c r="P689" i="4"/>
  <c r="AA689" i="4"/>
  <c r="AV712" i="4"/>
  <c r="AV715" i="4"/>
  <c r="AM717" i="4"/>
  <c r="P720" i="4"/>
  <c r="AV723" i="4"/>
  <c r="AS724" i="4"/>
  <c r="P730" i="4"/>
  <c r="AV730" i="4"/>
  <c r="AH738" i="4"/>
  <c r="AI738" i="4" s="1"/>
  <c r="AM746" i="4"/>
  <c r="AV747" i="4"/>
  <c r="AA749" i="4"/>
  <c r="AH749" i="4"/>
  <c r="AI749" i="4" s="1"/>
  <c r="AV750" i="4"/>
  <c r="P754" i="4"/>
  <c r="AA755" i="4"/>
  <c r="AA760" i="4"/>
  <c r="AV761" i="4"/>
  <c r="AS767" i="4"/>
  <c r="AH769" i="4"/>
  <c r="AI769" i="4" s="1"/>
  <c r="AH617" i="4"/>
  <c r="AI617" i="4" s="1"/>
  <c r="AS648" i="4"/>
  <c r="AH649" i="4"/>
  <c r="AI649" i="4" s="1"/>
  <c r="AH655" i="4"/>
  <c r="AI655" i="4" s="1"/>
  <c r="AA656" i="4"/>
  <c r="AA659" i="4"/>
  <c r="AH668" i="4"/>
  <c r="AI668" i="4" s="1"/>
  <c r="AH671" i="4"/>
  <c r="AI671" i="4" s="1"/>
  <c r="AN671" i="4" s="1"/>
  <c r="AH678" i="4"/>
  <c r="AI678" i="4" s="1"/>
  <c r="AN678" i="4" s="1"/>
  <c r="AA679" i="4"/>
  <c r="AA690" i="4"/>
  <c r="AA692" i="4"/>
  <c r="AH702" i="4"/>
  <c r="AI702" i="4" s="1"/>
  <c r="AA710" i="4"/>
  <c r="AH730" i="4"/>
  <c r="AI730" i="4" s="1"/>
  <c r="AA735" i="4"/>
  <c r="AH735" i="4"/>
  <c r="AI735" i="4" s="1"/>
  <c r="AA741" i="4"/>
  <c r="AH741" i="4"/>
  <c r="AI741" i="4" s="1"/>
  <c r="AH746" i="4"/>
  <c r="AI746" i="4" s="1"/>
  <c r="AS746" i="4"/>
  <c r="AW746" i="4" s="1"/>
  <c r="AA761" i="4"/>
  <c r="AM524" i="4"/>
  <c r="P525" i="4"/>
  <c r="AV527" i="4"/>
  <c r="AV528" i="4"/>
  <c r="AH530" i="4"/>
  <c r="AI530" i="4" s="1"/>
  <c r="AN530" i="4" s="1"/>
  <c r="AV531" i="4"/>
  <c r="AM537" i="4"/>
  <c r="AH539" i="4"/>
  <c r="AI539" i="4" s="1"/>
  <c r="AM539" i="4"/>
  <c r="AS540" i="4"/>
  <c r="AV543" i="4"/>
  <c r="AA544" i="4"/>
  <c r="AV546" i="4"/>
  <c r="AM547" i="4"/>
  <c r="AS551" i="4"/>
  <c r="AM553" i="4"/>
  <c r="AH555" i="4"/>
  <c r="AI555" i="4" s="1"/>
  <c r="AM555" i="4"/>
  <c r="AS559" i="4"/>
  <c r="AS560" i="4"/>
  <c r="AM561" i="4"/>
  <c r="AH563" i="4"/>
  <c r="AI563" i="4" s="1"/>
  <c r="AA566" i="4"/>
  <c r="AM566" i="4"/>
  <c r="AA568" i="4"/>
  <c r="AA569" i="4"/>
  <c r="P570" i="4"/>
  <c r="P572" i="4"/>
  <c r="AV572" i="4"/>
  <c r="AV573" i="4"/>
  <c r="AM574" i="4"/>
  <c r="AA577" i="4"/>
  <c r="AH577" i="4"/>
  <c r="AI577" i="4" s="1"/>
  <c r="AM578" i="4"/>
  <c r="P579" i="4"/>
  <c r="AS580" i="4"/>
  <c r="AW580" i="4" s="1"/>
  <c r="AA585" i="4"/>
  <c r="AV588" i="4"/>
  <c r="AS589" i="4"/>
  <c r="AM590" i="4"/>
  <c r="AV591" i="4"/>
  <c r="AW591" i="4" s="1"/>
  <c r="AV597" i="4"/>
  <c r="AA599" i="4"/>
  <c r="P609" i="4"/>
  <c r="AS613" i="4"/>
  <c r="AW613" i="4" s="1"/>
  <c r="AM614" i="4"/>
  <c r="AV619" i="4"/>
  <c r="AH620" i="4"/>
  <c r="AI620" i="4" s="1"/>
  <c r="AM626" i="4"/>
  <c r="P627" i="4"/>
  <c r="P630" i="4"/>
  <c r="P634" i="4"/>
  <c r="AV635" i="4"/>
  <c r="AA636" i="4"/>
  <c r="AS639" i="4"/>
  <c r="AH640" i="4"/>
  <c r="AI640" i="4" s="1"/>
  <c r="AN640" i="4" s="1"/>
  <c r="P641" i="4"/>
  <c r="AH646" i="4"/>
  <c r="AI646" i="4" s="1"/>
  <c r="P657" i="4"/>
  <c r="AM657" i="4"/>
  <c r="P660" i="4"/>
  <c r="AM665" i="4"/>
  <c r="AM669" i="4"/>
  <c r="AH672" i="4"/>
  <c r="AI672" i="4" s="1"/>
  <c r="AS674" i="4"/>
  <c r="AH675" i="4"/>
  <c r="AI675" i="4" s="1"/>
  <c r="AM676" i="4"/>
  <c r="P677" i="4"/>
  <c r="P693" i="4"/>
  <c r="AH694" i="4"/>
  <c r="AI694" i="4" s="1"/>
  <c r="P710" i="4"/>
  <c r="AV710" i="4"/>
  <c r="AS713" i="4"/>
  <c r="AV716" i="4"/>
  <c r="AA717" i="4"/>
  <c r="AS717" i="4"/>
  <c r="AH719" i="4"/>
  <c r="AI719" i="4" s="1"/>
  <c r="AN719" i="4" s="1"/>
  <c r="AS719" i="4"/>
  <c r="AH722" i="4"/>
  <c r="AI722" i="4" s="1"/>
  <c r="AV724" i="4"/>
  <c r="AM725" i="4"/>
  <c r="AM733" i="4"/>
  <c r="AS735" i="4"/>
  <c r="AV740" i="4"/>
  <c r="AW740" i="4" s="1"/>
  <c r="AS751" i="4"/>
  <c r="AW751" i="4" s="1"/>
  <c r="AA757" i="4"/>
  <c r="AM760" i="4"/>
  <c r="AA765" i="4"/>
  <c r="AA552" i="4"/>
  <c r="AA558" i="4"/>
  <c r="AA560" i="4"/>
  <c r="AH569" i="4"/>
  <c r="AI569" i="4" s="1"/>
  <c r="AN569" i="4" s="1"/>
  <c r="AA576" i="4"/>
  <c r="AH578" i="4"/>
  <c r="AI578" i="4" s="1"/>
  <c r="AS581" i="4"/>
  <c r="AH582" i="4"/>
  <c r="AI582" i="4" s="1"/>
  <c r="AH583" i="4"/>
  <c r="AI583" i="4" s="1"/>
  <c r="AH589" i="4"/>
  <c r="AI589" i="4" s="1"/>
  <c r="AH593" i="4"/>
  <c r="AI593" i="4" s="1"/>
  <c r="AH600" i="4"/>
  <c r="AI600" i="4" s="1"/>
  <c r="AH619" i="4"/>
  <c r="AI619" i="4" s="1"/>
  <c r="AH623" i="4"/>
  <c r="AI623" i="4" s="1"/>
  <c r="AH633" i="4"/>
  <c r="AI633" i="4" s="1"/>
  <c r="AH635" i="4"/>
  <c r="AI635" i="4" s="1"/>
  <c r="AA658" i="4"/>
  <c r="AA661" i="4"/>
  <c r="AH665" i="4"/>
  <c r="AI665" i="4" s="1"/>
  <c r="AH669" i="4"/>
  <c r="AI669" i="4" s="1"/>
  <c r="AH676" i="4"/>
  <c r="AI676" i="4" s="1"/>
  <c r="AA680" i="4"/>
  <c r="AS681" i="4"/>
  <c r="AS685" i="4"/>
  <c r="AW685" i="4" s="1"/>
  <c r="AA704" i="4"/>
  <c r="AA718" i="4"/>
  <c r="AA726" i="4"/>
  <c r="AH727" i="4"/>
  <c r="AI727" i="4" s="1"/>
  <c r="AN727" i="4" s="1"/>
  <c r="AA734" i="4"/>
  <c r="AA750" i="4"/>
  <c r="AH754" i="4"/>
  <c r="AI754" i="4" s="1"/>
  <c r="AA766" i="4"/>
  <c r="AH542" i="4"/>
  <c r="AI542" i="4" s="1"/>
  <c r="AH545" i="4"/>
  <c r="AI545" i="4" s="1"/>
  <c r="AN545" i="4" s="1"/>
  <c r="P548" i="4"/>
  <c r="AV548" i="4"/>
  <c r="AV551" i="4"/>
  <c r="AH553" i="4"/>
  <c r="AI553" i="4" s="1"/>
  <c r="P556" i="4"/>
  <c r="AV556" i="4"/>
  <c r="AW557" i="4"/>
  <c r="AV559" i="4"/>
  <c r="AH561" i="4"/>
  <c r="AI561" i="4" s="1"/>
  <c r="AS563" i="4"/>
  <c r="AW563" i="4" s="1"/>
  <c r="AS566" i="4"/>
  <c r="P567" i="4"/>
  <c r="AH570" i="4"/>
  <c r="AI570" i="4" s="1"/>
  <c r="AV575" i="4"/>
  <c r="AH581" i="4"/>
  <c r="AI581" i="4" s="1"/>
  <c r="AH584" i="4"/>
  <c r="AI584" i="4" s="1"/>
  <c r="AM593" i="4"/>
  <c r="AS602" i="4"/>
  <c r="AW602" i="4" s="1"/>
  <c r="AH603" i="4"/>
  <c r="AI603" i="4" s="1"/>
  <c r="AN603" i="4" s="1"/>
  <c r="AS605" i="4"/>
  <c r="AH609" i="4"/>
  <c r="AI609" i="4" s="1"/>
  <c r="AM609" i="4"/>
  <c r="AV616" i="4"/>
  <c r="AA618" i="4"/>
  <c r="AH618" i="4"/>
  <c r="AI618" i="4" s="1"/>
  <c r="AS626" i="4"/>
  <c r="AW626" i="4" s="1"/>
  <c r="AS629" i="4"/>
  <c r="AS644" i="4"/>
  <c r="AA650" i="4"/>
  <c r="P654" i="4"/>
  <c r="AH659" i="4"/>
  <c r="AI659" i="4" s="1"/>
  <c r="AH660" i="4"/>
  <c r="AI660" i="4" s="1"/>
  <c r="AS668" i="4"/>
  <c r="P670" i="4"/>
  <c r="AV678" i="4"/>
  <c r="AW679" i="4"/>
  <c r="AA683" i="4"/>
  <c r="AM683" i="4"/>
  <c r="AS689" i="4"/>
  <c r="AS698" i="4"/>
  <c r="AS702" i="4"/>
  <c r="P706" i="4"/>
  <c r="AH710" i="4"/>
  <c r="AI710" i="4" s="1"/>
  <c r="AS714" i="4"/>
  <c r="AA715" i="4"/>
  <c r="AM715" i="4"/>
  <c r="AV718" i="4"/>
  <c r="AS722" i="4"/>
  <c r="AA723" i="4"/>
  <c r="AH723" i="4"/>
  <c r="AI723" i="4" s="1"/>
  <c r="AM723" i="4"/>
  <c r="P726" i="4"/>
  <c r="AA730" i="4"/>
  <c r="AS733" i="4"/>
  <c r="P734" i="4"/>
  <c r="AV734" i="4"/>
  <c r="AH739" i="4"/>
  <c r="AI739" i="4" s="1"/>
  <c r="AM739" i="4"/>
  <c r="AA747" i="4"/>
  <c r="AH750" i="4"/>
  <c r="AI750" i="4" s="1"/>
  <c r="AA756" i="4"/>
  <c r="AH757" i="4"/>
  <c r="AI757" i="4" s="1"/>
  <c r="AN757" i="4" s="1"/>
  <c r="P762" i="4"/>
  <c r="AH765" i="4"/>
  <c r="AI765" i="4" s="1"/>
  <c r="AM771" i="4"/>
  <c r="AM776" i="4"/>
  <c r="AN776" i="4" s="1"/>
  <c r="AS785" i="4"/>
  <c r="AV789" i="4"/>
  <c r="AH804" i="4"/>
  <c r="AI804" i="4" s="1"/>
  <c r="AS775" i="4"/>
  <c r="AH780" i="4"/>
  <c r="AI780" i="4" s="1"/>
  <c r="AH792" i="4"/>
  <c r="AI792" i="4" s="1"/>
  <c r="P561" i="4"/>
  <c r="AV561" i="4"/>
  <c r="AS562" i="4"/>
  <c r="AS564" i="4"/>
  <c r="AM565" i="4"/>
  <c r="AH566" i="4"/>
  <c r="AI566" i="4" s="1"/>
  <c r="AS567" i="4"/>
  <c r="AW567" i="4" s="1"/>
  <c r="P569" i="4"/>
  <c r="AV569" i="4"/>
  <c r="AS570" i="4"/>
  <c r="AS572" i="4"/>
  <c r="AM573" i="4"/>
  <c r="AH575" i="4"/>
  <c r="AI575" i="4" s="1"/>
  <c r="AN575" i="4" s="1"/>
  <c r="P576" i="4"/>
  <c r="P582" i="4"/>
  <c r="AM585" i="4"/>
  <c r="P592" i="4"/>
  <c r="AV592" i="4"/>
  <c r="AS593" i="4"/>
  <c r="AM600" i="4"/>
  <c r="P601" i="4"/>
  <c r="AV601" i="4"/>
  <c r="AM602" i="4"/>
  <c r="AN602" i="4" s="1"/>
  <c r="P603" i="4"/>
  <c r="AM607" i="4"/>
  <c r="AA609" i="4"/>
  <c r="AM612" i="4"/>
  <c r="AH613" i="4"/>
  <c r="AI613" i="4" s="1"/>
  <c r="AS614" i="4"/>
  <c r="AS616" i="4"/>
  <c r="AM617" i="4"/>
  <c r="AV618" i="4"/>
  <c r="AM620" i="4"/>
  <c r="AA626" i="4"/>
  <c r="AH627" i="4"/>
  <c r="AI627" i="4" s="1"/>
  <c r="AN627" i="4" s="1"/>
  <c r="AV630" i="4"/>
  <c r="AH631" i="4"/>
  <c r="AI631" i="4" s="1"/>
  <c r="P632" i="4"/>
  <c r="AM632" i="4"/>
  <c r="P633" i="4"/>
  <c r="AA635" i="4"/>
  <c r="AS635" i="4"/>
  <c r="AS637" i="4"/>
  <c r="P639" i="4"/>
  <c r="AH641" i="4"/>
  <c r="AI641" i="4" s="1"/>
  <c r="AM641" i="4"/>
  <c r="AH644" i="4"/>
  <c r="AI644" i="4" s="1"/>
  <c r="AN644" i="4" s="1"/>
  <c r="AA652" i="4"/>
  <c r="AH654" i="4"/>
  <c r="AI654" i="4" s="1"/>
  <c r="AA655" i="4"/>
  <c r="AS655" i="4"/>
  <c r="AW655" i="4" s="1"/>
  <c r="AH662" i="4"/>
  <c r="AI662" i="4" s="1"/>
  <c r="AS663" i="4"/>
  <c r="AA665" i="4"/>
  <c r="P666" i="4"/>
  <c r="AH670" i="4"/>
  <c r="AI670" i="4" s="1"/>
  <c r="AS671" i="4"/>
  <c r="AW671" i="4" s="1"/>
  <c r="P674" i="4"/>
  <c r="AA682" i="4"/>
  <c r="AM682" i="4"/>
  <c r="AV684" i="4"/>
  <c r="AA685" i="4"/>
  <c r="AS688" i="4"/>
  <c r="AA700" i="4"/>
  <c r="AV705" i="4"/>
  <c r="AA707" i="4"/>
  <c r="P708" i="4"/>
  <c r="AV708" i="4"/>
  <c r="AM711" i="4"/>
  <c r="P712" i="4"/>
  <c r="P714" i="4"/>
  <c r="AV714" i="4"/>
  <c r="AH716" i="4"/>
  <c r="AI716" i="4" s="1"/>
  <c r="AS716" i="4"/>
  <c r="P719" i="4"/>
  <c r="AA722" i="4"/>
  <c r="AM724" i="4"/>
  <c r="AM728" i="4"/>
  <c r="P729" i="4"/>
  <c r="AM737" i="4"/>
  <c r="AM740" i="4"/>
  <c r="AS744" i="4"/>
  <c r="AV745" i="4"/>
  <c r="AH747" i="4"/>
  <c r="AI747" i="4" s="1"/>
  <c r="AV748" i="4"/>
  <c r="AA752" i="4"/>
  <c r="P756" i="4"/>
  <c r="AV760" i="4"/>
  <c r="AA762" i="4"/>
  <c r="P769" i="4"/>
  <c r="AA769" i="4"/>
  <c r="P773" i="4"/>
  <c r="AS776" i="4"/>
  <c r="AA781" i="4"/>
  <c r="AA795" i="4"/>
  <c r="AA805" i="4"/>
  <c r="AV775" i="4"/>
  <c r="AA783" i="4"/>
  <c r="AA852" i="4"/>
  <c r="AS743" i="4"/>
  <c r="AW743" i="4" s="1"/>
  <c r="AM754" i="4"/>
  <c r="AM769" i="4"/>
  <c r="AA777" i="4"/>
  <c r="AM741" i="4"/>
  <c r="AS742" i="4"/>
  <c r="AW742" i="4" s="1"/>
  <c r="AV744" i="4"/>
  <c r="AS745" i="4"/>
  <c r="AS747" i="4"/>
  <c r="AM750" i="4"/>
  <c r="AV753" i="4"/>
  <c r="AS754" i="4"/>
  <c r="AW754" i="4" s="1"/>
  <c r="AV755" i="4"/>
  <c r="P758" i="4"/>
  <c r="AV762" i="4"/>
  <c r="AW762" i="4" s="1"/>
  <c r="AA763" i="4"/>
  <c r="AH764" i="4"/>
  <c r="AI764" i="4" s="1"/>
  <c r="P766" i="4"/>
  <c r="AV766" i="4"/>
  <c r="AS769" i="4"/>
  <c r="AW769" i="4" s="1"/>
  <c r="P771" i="4"/>
  <c r="P776" i="4"/>
  <c r="P784" i="4"/>
  <c r="AS787" i="4"/>
  <c r="AH789" i="4"/>
  <c r="AI789" i="4" s="1"/>
  <c r="AA820" i="4"/>
  <c r="AS779" i="4"/>
  <c r="AS781" i="4"/>
  <c r="AV784" i="4"/>
  <c r="P788" i="4"/>
  <c r="AA789" i="4"/>
  <c r="AH790" i="4"/>
  <c r="AI790" i="4" s="1"/>
  <c r="AV791" i="4"/>
  <c r="AM798" i="4"/>
  <c r="P803" i="4"/>
  <c r="AS807" i="4"/>
  <c r="AM809" i="4"/>
  <c r="AN809" i="4" s="1"/>
  <c r="AH812" i="4"/>
  <c r="AI812" i="4" s="1"/>
  <c r="AM812" i="4"/>
  <c r="AM815" i="4"/>
  <c r="AA817" i="4"/>
  <c r="AM817" i="4"/>
  <c r="AV820" i="4"/>
  <c r="AM822" i="4"/>
  <c r="AN822" i="4" s="1"/>
  <c r="AS825" i="4"/>
  <c r="AM826" i="4"/>
  <c r="AS827" i="4"/>
  <c r="AH831" i="4"/>
  <c r="AI831" i="4" s="1"/>
  <c r="AA832" i="4"/>
  <c r="AS836" i="4"/>
  <c r="AA837" i="4"/>
  <c r="AH837" i="4"/>
  <c r="AI837" i="4" s="1"/>
  <c r="AN837" i="4" s="1"/>
  <c r="AA838" i="4"/>
  <c r="AH839" i="4"/>
  <c r="AI839" i="4" s="1"/>
  <c r="AS841" i="4"/>
  <c r="AW841" i="4" s="1"/>
  <c r="P843" i="4"/>
  <c r="AM849" i="4"/>
  <c r="AV850" i="4"/>
  <c r="AS851" i="4"/>
  <c r="P858" i="4"/>
  <c r="AV858" i="4"/>
  <c r="AW858" i="4" s="1"/>
  <c r="AH862" i="4"/>
  <c r="AI862" i="4" s="1"/>
  <c r="AS862" i="4"/>
  <c r="AH863" i="4"/>
  <c r="AI863" i="4" s="1"/>
  <c r="AN863" i="4" s="1"/>
  <c r="P865" i="4"/>
  <c r="AV865" i="4"/>
  <c r="AM867" i="4"/>
  <c r="AM869" i="4"/>
  <c r="AA870" i="4"/>
  <c r="AS872" i="4"/>
  <c r="AM875" i="4"/>
  <c r="AN875" i="4" s="1"/>
  <c r="P876" i="4"/>
  <c r="AM881" i="4"/>
  <c r="AN881" i="4" s="1"/>
  <c r="AH884" i="4"/>
  <c r="AI884" i="4" s="1"/>
  <c r="AA886" i="4"/>
  <c r="AH888" i="4"/>
  <c r="AI888" i="4" s="1"/>
  <c r="AS888" i="4"/>
  <c r="P891" i="4"/>
  <c r="AA893" i="4"/>
  <c r="AH893" i="4"/>
  <c r="AI893" i="4" s="1"/>
  <c r="AA895" i="4"/>
  <c r="P896" i="4"/>
  <c r="AS897" i="4"/>
  <c r="AW897" i="4" s="1"/>
  <c r="AH898" i="4"/>
  <c r="AI898" i="4" s="1"/>
  <c r="AH900" i="4"/>
  <c r="AI900" i="4" s="1"/>
  <c r="AS900" i="4"/>
  <c r="AW900" i="4" s="1"/>
  <c r="AV830" i="4"/>
  <c r="AH834" i="4"/>
  <c r="AI834" i="4" s="1"/>
  <c r="AV838" i="4"/>
  <c r="AA840" i="4"/>
  <c r="AM840" i="4"/>
  <c r="P861" i="4"/>
  <c r="AV861" i="4"/>
  <c r="AH867" i="4"/>
  <c r="AI867" i="4" s="1"/>
  <c r="P868" i="4"/>
  <c r="AV868" i="4"/>
  <c r="AH869" i="4"/>
  <c r="AI869" i="4" s="1"/>
  <c r="AS874" i="4"/>
  <c r="AS878" i="4"/>
  <c r="AW878" i="4" s="1"/>
  <c r="AA881" i="4"/>
  <c r="AV883" i="4"/>
  <c r="AA898" i="4"/>
  <c r="P899" i="4"/>
  <c r="AH901" i="4"/>
  <c r="AI901" i="4" s="1"/>
  <c r="P902" i="4"/>
  <c r="AS903" i="4"/>
  <c r="AH904" i="4"/>
  <c r="AI904" i="4" s="1"/>
  <c r="AN904" i="4" s="1"/>
  <c r="P905" i="4"/>
  <c r="AV905" i="4"/>
  <c r="AH793" i="4"/>
  <c r="AI793" i="4" s="1"/>
  <c r="AN793" i="4" s="1"/>
  <c r="AA796" i="4"/>
  <c r="AM796" i="4"/>
  <c r="AS811" i="4"/>
  <c r="P816" i="4"/>
  <c r="AH817" i="4"/>
  <c r="AI817" i="4" s="1"/>
  <c r="AA818" i="4"/>
  <c r="AH826" i="4"/>
  <c r="AI826" i="4" s="1"/>
  <c r="AA847" i="4"/>
  <c r="AM847" i="4"/>
  <c r="AS849" i="4"/>
  <c r="P851" i="4"/>
  <c r="AS854" i="4"/>
  <c r="AH873" i="4"/>
  <c r="AI873" i="4" s="1"/>
  <c r="AH876" i="4"/>
  <c r="AI876" i="4" s="1"/>
  <c r="AM891" i="4"/>
  <c r="AH896" i="4"/>
  <c r="AI896" i="4" s="1"/>
  <c r="P764" i="4"/>
  <c r="AM764" i="4"/>
  <c r="P765" i="4"/>
  <c r="AM767" i="4"/>
  <c r="AN767" i="4" s="1"/>
  <c r="AH770" i="4"/>
  <c r="AI770" i="4" s="1"/>
  <c r="AN770" i="4" s="1"/>
  <c r="AH772" i="4"/>
  <c r="AI772" i="4" s="1"/>
  <c r="AV772" i="4"/>
  <c r="AW772" i="4" s="1"/>
  <c r="AA775" i="4"/>
  <c r="AM777" i="4"/>
  <c r="AM780" i="4"/>
  <c r="P781" i="4"/>
  <c r="AS782" i="4"/>
  <c r="AW782" i="4" s="1"/>
  <c r="AH786" i="4"/>
  <c r="AI786" i="4" s="1"/>
  <c r="AS789" i="4"/>
  <c r="AA798" i="4"/>
  <c r="AS802" i="4"/>
  <c r="AW802" i="4" s="1"/>
  <c r="AA810" i="4"/>
  <c r="AA812" i="4"/>
  <c r="AM820" i="4"/>
  <c r="P821" i="4"/>
  <c r="AH824" i="4"/>
  <c r="AI824" i="4" s="1"/>
  <c r="AS824" i="4"/>
  <c r="AV825" i="4"/>
  <c r="AA834" i="4"/>
  <c r="AM834" i="4"/>
  <c r="P839" i="4"/>
  <c r="AH840" i="4"/>
  <c r="AI840" i="4" s="1"/>
  <c r="P841" i="4"/>
  <c r="AM843" i="4"/>
  <c r="AA845" i="4"/>
  <c r="AH845" i="4"/>
  <c r="AI845" i="4" s="1"/>
  <c r="AN845" i="4" s="1"/>
  <c r="AS847" i="4"/>
  <c r="AH850" i="4"/>
  <c r="AI850" i="4" s="1"/>
  <c r="AN850" i="4" s="1"/>
  <c r="AH852" i="4"/>
  <c r="AI852" i="4" s="1"/>
  <c r="AN852" i="4" s="1"/>
  <c r="P853" i="4"/>
  <c r="AA855" i="4"/>
  <c r="AA856" i="4"/>
  <c r="AH857" i="4"/>
  <c r="AI857" i="4" s="1"/>
  <c r="P859" i="4"/>
  <c r="AA863" i="4"/>
  <c r="AH865" i="4"/>
  <c r="AI865" i="4" s="1"/>
  <c r="AM865" i="4"/>
  <c r="P866" i="4"/>
  <c r="AV866" i="4"/>
  <c r="AH870" i="4"/>
  <c r="AI870" i="4" s="1"/>
  <c r="AN870" i="4" s="1"/>
  <c r="AA876" i="4"/>
  <c r="AM879" i="4"/>
  <c r="AH880" i="4"/>
  <c r="AI880" i="4" s="1"/>
  <c r="AN880" i="4" s="1"/>
  <c r="AH882" i="4"/>
  <c r="AI882" i="4" s="1"/>
  <c r="AN882" i="4" s="1"/>
  <c r="P883" i="4"/>
  <c r="AA885" i="4"/>
  <c r="AH885" i="4"/>
  <c r="AI885" i="4" s="1"/>
  <c r="AV886" i="4"/>
  <c r="AH889" i="4"/>
  <c r="AI889" i="4" s="1"/>
  <c r="AS891" i="4"/>
  <c r="AH899" i="4"/>
  <c r="AI899" i="4" s="1"/>
  <c r="P900" i="4"/>
  <c r="AS901" i="4"/>
  <c r="AW901" i="4" s="1"/>
  <c r="AM905" i="4"/>
  <c r="AS771" i="4"/>
  <c r="AS773" i="4"/>
  <c r="AW773" i="4" s="1"/>
  <c r="AM775" i="4"/>
  <c r="AV776" i="4"/>
  <c r="AH778" i="4"/>
  <c r="AI778" i="4" s="1"/>
  <c r="AM783" i="4"/>
  <c r="AS793" i="4"/>
  <c r="AH794" i="4"/>
  <c r="AI794" i="4" s="1"/>
  <c r="AV795" i="4"/>
  <c r="AH796" i="4"/>
  <c r="AI796" i="4" s="1"/>
  <c r="AS796" i="4"/>
  <c r="AS800" i="4"/>
  <c r="AH801" i="4"/>
  <c r="AI801" i="4" s="1"/>
  <c r="AM801" i="4"/>
  <c r="P802" i="4"/>
  <c r="AH805" i="4"/>
  <c r="AI805" i="4" s="1"/>
  <c r="AM805" i="4"/>
  <c r="AV807" i="4"/>
  <c r="P809" i="4"/>
  <c r="P811" i="4"/>
  <c r="AA813" i="4"/>
  <c r="AM814" i="4"/>
  <c r="AV817" i="4"/>
  <c r="AW817" i="4" s="1"/>
  <c r="AM823" i="4"/>
  <c r="AM827" i="4"/>
  <c r="AS829" i="4"/>
  <c r="AW829" i="4" s="1"/>
  <c r="AM830" i="4"/>
  <c r="AH832" i="4"/>
  <c r="AI832" i="4" s="1"/>
  <c r="AS835" i="4"/>
  <c r="AW835" i="4" s="1"/>
  <c r="AS843" i="4"/>
  <c r="AA846" i="4"/>
  <c r="AH848" i="4"/>
  <c r="AI848" i="4" s="1"/>
  <c r="P849" i="4"/>
  <c r="AV849" i="4"/>
  <c r="AM851" i="4"/>
  <c r="AS855" i="4"/>
  <c r="AW855" i="4" s="1"/>
  <c r="AH858" i="4"/>
  <c r="AI858" i="4" s="1"/>
  <c r="AS860" i="4"/>
  <c r="P862" i="4"/>
  <c r="AA868" i="4"/>
  <c r="AH871" i="4"/>
  <c r="AI871" i="4" s="1"/>
  <c r="AV874" i="4"/>
  <c r="AS879" i="4"/>
  <c r="AS881" i="4"/>
  <c r="AW881" i="4" s="1"/>
  <c r="P884" i="4"/>
  <c r="AV884" i="4"/>
  <c r="AW884" i="4" s="1"/>
  <c r="P888" i="4"/>
  <c r="AA892" i="4"/>
  <c r="AM892" i="4"/>
  <c r="AH894" i="4"/>
  <c r="AI894" i="4" s="1"/>
  <c r="AA902" i="4"/>
  <c r="AH902" i="4"/>
  <c r="AI902" i="4" s="1"/>
  <c r="AH905" i="4"/>
  <c r="AI905" i="4" s="1"/>
  <c r="AH797" i="4"/>
  <c r="AI797" i="4" s="1"/>
  <c r="AS808" i="4"/>
  <c r="AA814" i="4"/>
  <c r="AH815" i="4"/>
  <c r="AI815" i="4" s="1"/>
  <c r="AA822" i="4"/>
  <c r="AH823" i="4"/>
  <c r="AI823" i="4" s="1"/>
  <c r="AA824" i="4"/>
  <c r="AA827" i="4"/>
  <c r="AH827" i="4"/>
  <c r="AI827" i="4" s="1"/>
  <c r="P828" i="4"/>
  <c r="AS832" i="4"/>
  <c r="AW832" i="4" s="1"/>
  <c r="AS834" i="4"/>
  <c r="AH836" i="4"/>
  <c r="AI836" i="4" s="1"/>
  <c r="AN836" i="4" s="1"/>
  <c r="AM841" i="4"/>
  <c r="AA844" i="4"/>
  <c r="AM844" i="4"/>
  <c r="AS845" i="4"/>
  <c r="AH851" i="4"/>
  <c r="AI851" i="4" s="1"/>
  <c r="AS852" i="4"/>
  <c r="P854" i="4"/>
  <c r="AV857" i="4"/>
  <c r="AM859" i="4"/>
  <c r="AS863" i="4"/>
  <c r="P864" i="4"/>
  <c r="AM866" i="4"/>
  <c r="AS876" i="4"/>
  <c r="AH877" i="4"/>
  <c r="AI877" i="4" s="1"/>
  <c r="AH886" i="4"/>
  <c r="AI886" i="4" s="1"/>
  <c r="AS887" i="4"/>
  <c r="AA889" i="4"/>
  <c r="P895" i="4"/>
  <c r="AV895" i="4"/>
  <c r="AA897" i="4"/>
  <c r="AM897" i="4"/>
  <c r="AS899" i="4"/>
  <c r="AV903" i="4"/>
  <c r="AW903" i="4" s="1"/>
  <c r="AS904" i="4"/>
  <c r="AV793" i="4"/>
  <c r="AM795" i="4"/>
  <c r="AN795" i="4" s="1"/>
  <c r="AV796" i="4"/>
  <c r="P800" i="4"/>
  <c r="AV800" i="4"/>
  <c r="AA804" i="4"/>
  <c r="AA807" i="4"/>
  <c r="AH807" i="4"/>
  <c r="AI807" i="4" s="1"/>
  <c r="AN807" i="4" s="1"/>
  <c r="AM811" i="4"/>
  <c r="P812" i="4"/>
  <c r="AV812" i="4"/>
  <c r="AW812" i="4" s="1"/>
  <c r="AH814" i="4"/>
  <c r="AI814" i="4" s="1"/>
  <c r="AM819" i="4"/>
  <c r="AS820" i="4"/>
  <c r="AA821" i="4"/>
  <c r="AV822" i="4"/>
  <c r="AA825" i="4"/>
  <c r="P826" i="4"/>
  <c r="AV826" i="4"/>
  <c r="AS830" i="4"/>
  <c r="AA833" i="4"/>
  <c r="AH833" i="4"/>
  <c r="AI833" i="4" s="1"/>
  <c r="AH856" i="4"/>
  <c r="AI856" i="4" s="1"/>
  <c r="AA859" i="4"/>
  <c r="AS861" i="4"/>
  <c r="AM862" i="4"/>
  <c r="AA865" i="4"/>
  <c r="AA866" i="4"/>
  <c r="P867" i="4"/>
  <c r="AV867" i="4"/>
  <c r="AH868" i="4"/>
  <c r="AI868" i="4" s="1"/>
  <c r="AN868" i="4" s="1"/>
  <c r="AV873" i="4"/>
  <c r="P875" i="4"/>
  <c r="AV876" i="4"/>
  <c r="AS877" i="4"/>
  <c r="AA880" i="4"/>
  <c r="AA882" i="4"/>
  <c r="AS882" i="4"/>
  <c r="AA883" i="4"/>
  <c r="AS883" i="4"/>
  <c r="AM884" i="4"/>
  <c r="AV891" i="4"/>
  <c r="AH892" i="4"/>
  <c r="AI892" i="4" s="1"/>
  <c r="AA894" i="4"/>
  <c r="AS894" i="4"/>
  <c r="AW894" i="4" s="1"/>
  <c r="AH897" i="4"/>
  <c r="AI897" i="4" s="1"/>
  <c r="P898" i="4"/>
  <c r="AA899" i="4"/>
  <c r="AA900" i="4"/>
  <c r="AM900" i="4"/>
  <c r="AS902" i="4"/>
  <c r="AW902" i="4" s="1"/>
  <c r="AA797" i="4"/>
  <c r="AS797" i="4"/>
  <c r="AA811" i="4"/>
  <c r="AH816" i="4"/>
  <c r="AI816" i="4" s="1"/>
  <c r="AN816" i="4" s="1"/>
  <c r="AH819" i="4"/>
  <c r="AI819" i="4" s="1"/>
  <c r="AH828" i="4"/>
  <c r="AI828" i="4" s="1"/>
  <c r="AA835" i="4"/>
  <c r="AS839" i="4"/>
  <c r="AW839" i="4" s="1"/>
  <c r="P840" i="4"/>
  <c r="AS853" i="4"/>
  <c r="AH855" i="4"/>
  <c r="AI855" i="4" s="1"/>
  <c r="P860" i="4"/>
  <c r="AA862" i="4"/>
  <c r="AA864" i="4"/>
  <c r="AH864" i="4"/>
  <c r="AI864" i="4" s="1"/>
  <c r="AN864" i="4" s="1"/>
  <c r="AH866" i="4"/>
  <c r="AI866" i="4" s="1"/>
  <c r="AA871" i="4"/>
  <c r="AH872" i="4"/>
  <c r="AI872" i="4" s="1"/>
  <c r="AS880" i="4"/>
  <c r="AW880" i="4" s="1"/>
  <c r="AH883" i="4"/>
  <c r="AI883" i="4" s="1"/>
  <c r="AS886" i="4"/>
  <c r="AH890" i="4"/>
  <c r="AI890" i="4" s="1"/>
  <c r="AH903" i="4"/>
  <c r="AI903" i="4" s="1"/>
  <c r="P904" i="4"/>
  <c r="AH906" i="4"/>
  <c r="AI906" i="4" s="1"/>
  <c r="AS906" i="4"/>
  <c r="AW906" i="4" s="1"/>
  <c r="AM906" i="4"/>
  <c r="W907" i="4"/>
  <c r="AE907" i="4"/>
  <c r="X7" i="4"/>
  <c r="AF907" i="4"/>
  <c r="P8" i="4"/>
  <c r="AV8" i="4"/>
  <c r="AA10" i="4"/>
  <c r="AS12" i="4"/>
  <c r="AA32" i="4"/>
  <c r="AS36" i="4"/>
  <c r="AH40" i="4"/>
  <c r="AI40" i="4" s="1"/>
  <c r="AA42" i="4"/>
  <c r="AA53" i="4"/>
  <c r="AH63" i="4"/>
  <c r="AI63" i="4" s="1"/>
  <c r="AN63" i="4" s="1"/>
  <c r="AA65" i="4"/>
  <c r="AA82" i="4"/>
  <c r="AA84" i="4"/>
  <c r="AM88" i="4"/>
  <c r="AH95" i="4"/>
  <c r="AI95" i="4" s="1"/>
  <c r="AH101" i="4"/>
  <c r="AI101" i="4" s="1"/>
  <c r="AW107" i="4"/>
  <c r="AA110" i="4"/>
  <c r="AH110" i="4"/>
  <c r="AI110" i="4" s="1"/>
  <c r="AN110" i="4" s="1"/>
  <c r="AS114" i="4"/>
  <c r="AA116" i="4"/>
  <c r="AA34" i="4"/>
  <c r="AS20" i="4"/>
  <c r="AW20" i="4" s="1"/>
  <c r="AM33" i="4"/>
  <c r="AA38" i="4"/>
  <c r="AH38" i="4"/>
  <c r="AI38" i="4" s="1"/>
  <c r="AH39" i="4"/>
  <c r="AI39" i="4" s="1"/>
  <c r="AS43" i="4"/>
  <c r="AW43" i="4" s="1"/>
  <c r="AA45" i="4"/>
  <c r="AA68" i="4"/>
  <c r="AA78" i="4"/>
  <c r="AA86" i="4"/>
  <c r="AH86" i="4"/>
  <c r="AI86" i="4" s="1"/>
  <c r="AA92" i="4"/>
  <c r="AH109" i="4"/>
  <c r="AI109" i="4" s="1"/>
  <c r="AN109" i="4" s="1"/>
  <c r="AA123" i="4"/>
  <c r="AA141" i="4"/>
  <c r="K907" i="4"/>
  <c r="AA8" i="4"/>
  <c r="AH17" i="4"/>
  <c r="AI17" i="4" s="1"/>
  <c r="AH18" i="4"/>
  <c r="AI18" i="4" s="1"/>
  <c r="AN18" i="4" s="1"/>
  <c r="AA30" i="4"/>
  <c r="AH30" i="4"/>
  <c r="AI30" i="4" s="1"/>
  <c r="AN30" i="4" s="1"/>
  <c r="AH31" i="4"/>
  <c r="AI31" i="4" s="1"/>
  <c r="AN31" i="4" s="1"/>
  <c r="AO31" i="4" s="1"/>
  <c r="AA37" i="4"/>
  <c r="AA58" i="4"/>
  <c r="AA60" i="4"/>
  <c r="AA64" i="4"/>
  <c r="AH70" i="4"/>
  <c r="AI70" i="4" s="1"/>
  <c r="AN70" i="4" s="1"/>
  <c r="AA96" i="4"/>
  <c r="AA101" i="4"/>
  <c r="AA121" i="4"/>
  <c r="AA131" i="4"/>
  <c r="AA9" i="4"/>
  <c r="AU907" i="4"/>
  <c r="AA13" i="4"/>
  <c r="AA22" i="4"/>
  <c r="AH22" i="4"/>
  <c r="AI22" i="4" s="1"/>
  <c r="AN22" i="4" s="1"/>
  <c r="AH23" i="4"/>
  <c r="AI23" i="4" s="1"/>
  <c r="AN23" i="4" s="1"/>
  <c r="AS27" i="4"/>
  <c r="AA29" i="4"/>
  <c r="AV32" i="4"/>
  <c r="AH33" i="4"/>
  <c r="AI33" i="4" s="1"/>
  <c r="P40" i="4"/>
  <c r="AA50" i="4"/>
  <c r="AA52" i="4"/>
  <c r="AA56" i="4"/>
  <c r="AA62" i="4"/>
  <c r="AH85" i="4"/>
  <c r="AI85" i="4" s="1"/>
  <c r="AA94" i="4"/>
  <c r="AH94" i="4"/>
  <c r="AI94" i="4" s="1"/>
  <c r="AS98" i="4"/>
  <c r="AA100" i="4"/>
  <c r="AH111" i="4"/>
  <c r="AI111" i="4" s="1"/>
  <c r="AN111" i="4" s="1"/>
  <c r="AN136" i="4"/>
  <c r="AW145" i="4"/>
  <c r="AQ907" i="4"/>
  <c r="AS7" i="4"/>
  <c r="AA14" i="4"/>
  <c r="AH14" i="4"/>
  <c r="AI14" i="4" s="1"/>
  <c r="AN14" i="4" s="1"/>
  <c r="AA16" i="4"/>
  <c r="AA17" i="4"/>
  <c r="AS19" i="4"/>
  <c r="AA21" i="4"/>
  <c r="AV24" i="4"/>
  <c r="AH25" i="4"/>
  <c r="AI25" i="4" s="1"/>
  <c r="P32" i="4"/>
  <c r="AA41" i="4"/>
  <c r="AA48" i="4"/>
  <c r="AN53" i="4"/>
  <c r="AA54" i="4"/>
  <c r="AH54" i="4"/>
  <c r="AI54" i="4" s="1"/>
  <c r="AA77" i="4"/>
  <c r="AN96" i="4"/>
  <c r="AA104" i="4"/>
  <c r="AA106" i="4"/>
  <c r="AA109" i="4"/>
  <c r="AA113" i="4"/>
  <c r="AA128" i="4"/>
  <c r="AA130" i="4"/>
  <c r="AA140" i="4"/>
  <c r="AW11" i="4"/>
  <c r="AH15" i="4"/>
  <c r="AI15" i="4" s="1"/>
  <c r="P24" i="4"/>
  <c r="AA69" i="4"/>
  <c r="AH79" i="4"/>
  <c r="AI79" i="4" s="1"/>
  <c r="AN79" i="4" s="1"/>
  <c r="AH87" i="4"/>
  <c r="AI87" i="4" s="1"/>
  <c r="AN87" i="4" s="1"/>
  <c r="AH93" i="4"/>
  <c r="AI93" i="4" s="1"/>
  <c r="AN93" i="4" s="1"/>
  <c r="AA102" i="4"/>
  <c r="AH102" i="4"/>
  <c r="AI102" i="4" s="1"/>
  <c r="AA120" i="4"/>
  <c r="O907" i="4"/>
  <c r="AA25" i="4"/>
  <c r="AA40" i="4"/>
  <c r="AA73" i="4"/>
  <c r="AA85" i="4"/>
  <c r="AA89" i="4"/>
  <c r="AA112" i="4"/>
  <c r="AA114" i="4"/>
  <c r="AA117" i="4"/>
  <c r="AA144" i="4"/>
  <c r="L907" i="4"/>
  <c r="T907" i="4"/>
  <c r="AB907" i="4"/>
  <c r="AJ907" i="4"/>
  <c r="AR907" i="4"/>
  <c r="AS147" i="4"/>
  <c r="AW147" i="4" s="1"/>
  <c r="P151" i="4"/>
  <c r="AV159" i="4"/>
  <c r="AM160" i="4"/>
  <c r="AN160" i="4" s="1"/>
  <c r="AH166" i="4"/>
  <c r="AI166" i="4" s="1"/>
  <c r="AH173" i="4"/>
  <c r="AI173" i="4" s="1"/>
  <c r="AA178" i="4"/>
  <c r="AH179" i="4"/>
  <c r="AI179" i="4" s="1"/>
  <c r="P180" i="4"/>
  <c r="AA181" i="4"/>
  <c r="AA183" i="4"/>
  <c r="AA194" i="4"/>
  <c r="AA201" i="4"/>
  <c r="AA215" i="4"/>
  <c r="AC907" i="4"/>
  <c r="M916" i="4"/>
  <c r="M913" i="4"/>
  <c r="M911" i="4"/>
  <c r="M909" i="4"/>
  <c r="M915" i="4"/>
  <c r="M914" i="4"/>
  <c r="M912" i="4"/>
  <c r="M910" i="4"/>
  <c r="U907" i="4"/>
  <c r="AK907" i="4"/>
  <c r="N907" i="4"/>
  <c r="AD907" i="4"/>
  <c r="AL907" i="4"/>
  <c r="AT907" i="4"/>
  <c r="AM144" i="4"/>
  <c r="AN144" i="4" s="1"/>
  <c r="AA156" i="4"/>
  <c r="AH149" i="4"/>
  <c r="AI149" i="4" s="1"/>
  <c r="AH150" i="4"/>
  <c r="AI150" i="4" s="1"/>
  <c r="AA151" i="4"/>
  <c r="AH159" i="4"/>
  <c r="AI159" i="4" s="1"/>
  <c r="AS168" i="4"/>
  <c r="AA173" i="4"/>
  <c r="AS175" i="4"/>
  <c r="AA186" i="4"/>
  <c r="AH186" i="4"/>
  <c r="AI186" i="4" s="1"/>
  <c r="AA189" i="4"/>
  <c r="AA191" i="4"/>
  <c r="AA212" i="4"/>
  <c r="AA148" i="4"/>
  <c r="AS151" i="4"/>
  <c r="AW151" i="4" s="1"/>
  <c r="AH154" i="4"/>
  <c r="AI154" i="4" s="1"/>
  <c r="AN154" i="4" s="1"/>
  <c r="AA159" i="4"/>
  <c r="I907" i="4"/>
  <c r="AG907" i="4"/>
  <c r="AA153" i="4"/>
  <c r="AS159" i="4"/>
  <c r="AH162" i="4"/>
  <c r="AI162" i="4" s="1"/>
  <c r="P164" i="4"/>
  <c r="AA167" i="4"/>
  <c r="AH181" i="4"/>
  <c r="AI181" i="4" s="1"/>
  <c r="AN181" i="4" s="1"/>
  <c r="AS184" i="4"/>
  <c r="AW184" i="4" s="1"/>
  <c r="AA199" i="4"/>
  <c r="AA202" i="4"/>
  <c r="AA209" i="4"/>
  <c r="J907" i="4"/>
  <c r="R907" i="4"/>
  <c r="Z907" i="4"/>
  <c r="AH7" i="4"/>
  <c r="AI7" i="4" s="1"/>
  <c r="AP907" i="4"/>
  <c r="AH141" i="4"/>
  <c r="AI141" i="4" s="1"/>
  <c r="P143" i="4"/>
  <c r="AS146" i="4"/>
  <c r="AH158" i="4"/>
  <c r="AI158" i="4" s="1"/>
  <c r="AN158" i="4" s="1"/>
  <c r="AA161" i="4"/>
  <c r="AA188" i="4"/>
  <c r="AW211" i="4"/>
  <c r="AH258" i="4"/>
  <c r="AI258" i="4" s="1"/>
  <c r="AS260" i="4"/>
  <c r="AM274" i="4"/>
  <c r="AA282" i="4"/>
  <c r="AH215" i="4"/>
  <c r="AI215" i="4" s="1"/>
  <c r="AH223" i="4"/>
  <c r="AI223" i="4" s="1"/>
  <c r="AA226" i="4"/>
  <c r="AM226" i="4"/>
  <c r="AH227" i="4"/>
  <c r="AI227" i="4" s="1"/>
  <c r="AH233" i="4"/>
  <c r="AI233" i="4" s="1"/>
  <c r="AN233" i="4" s="1"/>
  <c r="AS236" i="4"/>
  <c r="AH249" i="4"/>
  <c r="AI249" i="4" s="1"/>
  <c r="AN249" i="4" s="1"/>
  <c r="P257" i="4"/>
  <c r="AV257" i="4"/>
  <c r="AA265" i="4"/>
  <c r="AH267" i="4"/>
  <c r="AI267" i="4" s="1"/>
  <c r="AH271" i="4"/>
  <c r="AI271" i="4" s="1"/>
  <c r="AH274" i="4"/>
  <c r="AI274" i="4" s="1"/>
  <c r="AA276" i="4"/>
  <c r="AS276" i="4"/>
  <c r="AV217" i="4"/>
  <c r="AW217" i="4" s="1"/>
  <c r="AH226" i="4"/>
  <c r="AI226" i="4" s="1"/>
  <c r="AS230" i="4"/>
  <c r="AH243" i="4"/>
  <c r="AI243" i="4" s="1"/>
  <c r="AA248" i="4"/>
  <c r="AM250" i="4"/>
  <c r="AA251" i="4"/>
  <c r="AA254" i="4"/>
  <c r="AA260" i="4"/>
  <c r="P273" i="4"/>
  <c r="AV273" i="4"/>
  <c r="AW273" i="4" s="1"/>
  <c r="AA214" i="4"/>
  <c r="AA218" i="4"/>
  <c r="AA281" i="4"/>
  <c r="AH218" i="4"/>
  <c r="AI218" i="4" s="1"/>
  <c r="AH219" i="4"/>
  <c r="AI219" i="4" s="1"/>
  <c r="AA234" i="4"/>
  <c r="AA240" i="4"/>
  <c r="AN244" i="4"/>
  <c r="AA246" i="4"/>
  <c r="AH263" i="4"/>
  <c r="AI263" i="4" s="1"/>
  <c r="AH266" i="4"/>
  <c r="AI266" i="4" s="1"/>
  <c r="AS268" i="4"/>
  <c r="AH275" i="4"/>
  <c r="AI275" i="4" s="1"/>
  <c r="AS223" i="4"/>
  <c r="AS228" i="4"/>
  <c r="AH234" i="4"/>
  <c r="AI234" i="4" s="1"/>
  <c r="AH239" i="4"/>
  <c r="AI239" i="4" s="1"/>
  <c r="AH242" i="4"/>
  <c r="AI242" i="4" s="1"/>
  <c r="AS244" i="4"/>
  <c r="AW244" i="4" s="1"/>
  <c r="AW252" i="4"/>
  <c r="AH257" i="4"/>
  <c r="AI257" i="4" s="1"/>
  <c r="AA279" i="4"/>
  <c r="AS220" i="4"/>
  <c r="AA222" i="4"/>
  <c r="P225" i="4"/>
  <c r="AW229" i="4"/>
  <c r="AH231" i="4"/>
  <c r="AI231" i="4" s="1"/>
  <c r="AA233" i="4"/>
  <c r="AA235" i="4"/>
  <c r="P241" i="4"/>
  <c r="AV241" i="4"/>
  <c r="AA249" i="4"/>
  <c r="AH251" i="4"/>
  <c r="AI251" i="4" s="1"/>
  <c r="AA256" i="4"/>
  <c r="AM258" i="4"/>
  <c r="AH273" i="4"/>
  <c r="AI273" i="4" s="1"/>
  <c r="AA278" i="4"/>
  <c r="P288" i="4"/>
  <c r="AA346" i="4"/>
  <c r="AA349" i="4"/>
  <c r="AA298" i="4"/>
  <c r="AA340" i="4"/>
  <c r="AA288" i="4"/>
  <c r="AH288" i="4"/>
  <c r="AI288" i="4" s="1"/>
  <c r="AN288" i="4" s="1"/>
  <c r="AA304" i="4"/>
  <c r="AA323" i="4"/>
  <c r="AA331" i="4"/>
  <c r="AA345" i="4"/>
  <c r="AA312" i="4"/>
  <c r="AA324" i="4"/>
  <c r="AA332" i="4"/>
  <c r="AA354" i="4"/>
  <c r="AA355" i="4"/>
  <c r="AA286" i="4"/>
  <c r="AA287" i="4"/>
  <c r="AA309" i="4"/>
  <c r="AA317" i="4"/>
  <c r="AA326" i="4"/>
  <c r="AA329" i="4"/>
  <c r="AH281" i="4"/>
  <c r="AI281" i="4" s="1"/>
  <c r="AA290" i="4"/>
  <c r="AA306" i="4"/>
  <c r="AA319" i="4"/>
  <c r="AW325" i="4"/>
  <c r="AA327" i="4"/>
  <c r="AA335" i="4"/>
  <c r="AA343" i="4"/>
  <c r="AA356" i="4"/>
  <c r="AS283" i="4"/>
  <c r="AS284" i="4"/>
  <c r="AW284" i="4" s="1"/>
  <c r="AH286" i="4"/>
  <c r="AI286" i="4" s="1"/>
  <c r="AN286" i="4" s="1"/>
  <c r="AA293" i="4"/>
  <c r="AA296" i="4"/>
  <c r="AA314" i="4"/>
  <c r="AA341" i="4"/>
  <c r="AA353" i="4"/>
  <c r="AA359" i="4"/>
  <c r="AH360" i="4"/>
  <c r="AI360" i="4" s="1"/>
  <c r="AA370" i="4"/>
  <c r="AA390" i="4"/>
  <c r="AS361" i="4"/>
  <c r="P362" i="4"/>
  <c r="AH364" i="4"/>
  <c r="AI364" i="4" s="1"/>
  <c r="AA379" i="4"/>
  <c r="AA400" i="4"/>
  <c r="AV362" i="4"/>
  <c r="AA365" i="4"/>
  <c r="P366" i="4"/>
  <c r="AV366" i="4"/>
  <c r="AW366" i="4" s="1"/>
  <c r="AW373" i="4"/>
  <c r="AA392" i="4"/>
  <c r="AA397" i="4"/>
  <c r="AN383" i="4"/>
  <c r="AH366" i="4"/>
  <c r="AI366" i="4" s="1"/>
  <c r="AA398" i="4"/>
  <c r="AA440" i="4"/>
  <c r="AV467" i="4"/>
  <c r="AH414" i="4"/>
  <c r="AI414" i="4" s="1"/>
  <c r="AH420" i="4"/>
  <c r="AI420" i="4" s="1"/>
  <c r="AA433" i="4"/>
  <c r="AA437" i="4"/>
  <c r="AA405" i="4"/>
  <c r="AA410" i="4"/>
  <c r="AA415" i="4"/>
  <c r="AA416" i="4"/>
  <c r="AH416" i="4"/>
  <c r="AI416" i="4" s="1"/>
  <c r="AN416" i="4" s="1"/>
  <c r="AA418" i="4"/>
  <c r="AH425" i="4"/>
  <c r="AI425" i="4" s="1"/>
  <c r="AH435" i="4"/>
  <c r="AI435" i="4" s="1"/>
  <c r="AN435" i="4" s="1"/>
  <c r="AS437" i="4"/>
  <c r="AA442" i="4"/>
  <c r="AH451" i="4"/>
  <c r="AI451" i="4" s="1"/>
  <c r="AN451" i="4" s="1"/>
  <c r="AH456" i="4"/>
  <c r="AI456" i="4" s="1"/>
  <c r="AN456" i="4" s="1"/>
  <c r="AH457" i="4"/>
  <c r="AI457" i="4" s="1"/>
  <c r="AA461" i="4"/>
  <c r="AS409" i="4"/>
  <c r="AV412" i="4"/>
  <c r="AA413" i="4"/>
  <c r="AH418" i="4"/>
  <c r="AI418" i="4" s="1"/>
  <c r="AH428" i="4"/>
  <c r="AI428" i="4" s="1"/>
  <c r="AN428" i="4" s="1"/>
  <c r="AH432" i="4"/>
  <c r="AI432" i="4" s="1"/>
  <c r="AH442" i="4"/>
  <c r="AI442" i="4" s="1"/>
  <c r="AN442" i="4" s="1"/>
  <c r="AA456" i="4"/>
  <c r="AA459" i="4"/>
  <c r="AS461" i="4"/>
  <c r="AH465" i="4"/>
  <c r="AI465" i="4" s="1"/>
  <c r="AM467" i="4"/>
  <c r="AA423" i="4"/>
  <c r="AH419" i="4"/>
  <c r="AI419" i="4" s="1"/>
  <c r="AA428" i="4"/>
  <c r="AA432" i="4"/>
  <c r="AA434" i="4"/>
  <c r="AH458" i="4"/>
  <c r="AI458" i="4" s="1"/>
  <c r="AA468" i="4"/>
  <c r="P405" i="4"/>
  <c r="AS408" i="4"/>
  <c r="AA411" i="4"/>
  <c r="AA425" i="4"/>
  <c r="AH440" i="4"/>
  <c r="AI440" i="4" s="1"/>
  <c r="AA450" i="4"/>
  <c r="AH452" i="4"/>
  <c r="AI452" i="4" s="1"/>
  <c r="AN452" i="4" s="1"/>
  <c r="AM459" i="4"/>
  <c r="AS462" i="4"/>
  <c r="AW462" i="4" s="1"/>
  <c r="AN463" i="4"/>
  <c r="AS468" i="4"/>
  <c r="AH469" i="4"/>
  <c r="AI469" i="4" s="1"/>
  <c r="AH467" i="4"/>
  <c r="AI467" i="4" s="1"/>
  <c r="AS469" i="4"/>
  <c r="AW469" i="4" s="1"/>
  <c r="AA471" i="4"/>
  <c r="AA466" i="4"/>
  <c r="AA472" i="4"/>
  <c r="AH472" i="4"/>
  <c r="AI472" i="4" s="1"/>
  <c r="AA485" i="4"/>
  <c r="AW506" i="4"/>
  <c r="AH466" i="4"/>
  <c r="AI466" i="4" s="1"/>
  <c r="AV468" i="4"/>
  <c r="AH471" i="4"/>
  <c r="AI471" i="4" s="1"/>
  <c r="AN471" i="4" s="1"/>
  <c r="P473" i="4"/>
  <c r="AA487" i="4"/>
  <c r="AA490" i="4"/>
  <c r="AA500" i="4"/>
  <c r="AA505" i="4"/>
  <c r="AA474" i="4"/>
  <c r="AW504" i="4"/>
  <c r="AA510" i="4"/>
  <c r="AN512" i="4"/>
  <c r="AM469" i="4"/>
  <c r="AA476" i="4"/>
  <c r="AA480" i="4"/>
  <c r="AA481" i="4"/>
  <c r="AA495" i="4"/>
  <c r="AA498" i="4"/>
  <c r="AA508" i="4"/>
  <c r="AA513" i="4"/>
  <c r="AA527" i="4"/>
  <c r="AA530" i="4"/>
  <c r="AA470" i="4"/>
  <c r="AA473" i="4"/>
  <c r="AW518" i="4"/>
  <c r="P468" i="4"/>
  <c r="AH473" i="4"/>
  <c r="AI473" i="4" s="1"/>
  <c r="AA484" i="4"/>
  <c r="AA488" i="4"/>
  <c r="AA489" i="4"/>
  <c r="AA503" i="4"/>
  <c r="AA506" i="4"/>
  <c r="AA516" i="4"/>
  <c r="AA520" i="4"/>
  <c r="AA521" i="4"/>
  <c r="AA532" i="4"/>
  <c r="P535" i="4"/>
  <c r="AS536" i="4"/>
  <c r="AA545" i="4"/>
  <c r="AS549" i="4"/>
  <c r="AH552" i="4"/>
  <c r="AI552" i="4" s="1"/>
  <c r="AA557" i="4"/>
  <c r="AA562" i="4"/>
  <c r="AH568" i="4"/>
  <c r="AI568" i="4" s="1"/>
  <c r="AA572" i="4"/>
  <c r="AA574" i="4"/>
  <c r="AH547" i="4"/>
  <c r="AI547" i="4" s="1"/>
  <c r="P553" i="4"/>
  <c r="AA543" i="4"/>
  <c r="AH543" i="4"/>
  <c r="AI543" i="4" s="1"/>
  <c r="AN543" i="4" s="1"/>
  <c r="AA550" i="4"/>
  <c r="AA561" i="4"/>
  <c r="AW538" i="4"/>
  <c r="AA542" i="4"/>
  <c r="P545" i="4"/>
  <c r="AA546" i="4"/>
  <c r="AA553" i="4"/>
  <c r="AA575" i="4"/>
  <c r="AH533" i="4"/>
  <c r="AI533" i="4" s="1"/>
  <c r="AN533" i="4" s="1"/>
  <c r="AH559" i="4"/>
  <c r="AI559" i="4" s="1"/>
  <c r="AN559" i="4" s="1"/>
  <c r="AH565" i="4"/>
  <c r="AI565" i="4" s="1"/>
  <c r="AA567" i="4"/>
  <c r="AA578" i="4"/>
  <c r="AA582" i="4"/>
  <c r="AA642" i="4"/>
  <c r="AA540" i="4"/>
  <c r="AH541" i="4"/>
  <c r="AI541" i="4" s="1"/>
  <c r="AN541" i="4" s="1"/>
  <c r="AH549" i="4"/>
  <c r="AI549" i="4" s="1"/>
  <c r="AN549" i="4" s="1"/>
  <c r="AH557" i="4"/>
  <c r="AI557" i="4" s="1"/>
  <c r="AA559" i="4"/>
  <c r="AA565" i="4"/>
  <c r="AA570" i="4"/>
  <c r="AH576" i="4"/>
  <c r="AI576" i="4" s="1"/>
  <c r="AA580" i="4"/>
  <c r="AA634" i="4"/>
  <c r="AH585" i="4"/>
  <c r="AI585" i="4" s="1"/>
  <c r="AA590" i="4"/>
  <c r="AH591" i="4"/>
  <c r="AI591" i="4" s="1"/>
  <c r="AM599" i="4"/>
  <c r="AH612" i="4"/>
  <c r="AI612" i="4" s="1"/>
  <c r="AA615" i="4"/>
  <c r="AM615" i="4"/>
  <c r="AH622" i="4"/>
  <c r="AI622" i="4" s="1"/>
  <c r="AA624" i="4"/>
  <c r="AH624" i="4"/>
  <c r="AI624" i="4" s="1"/>
  <c r="P638" i="4"/>
  <c r="AH639" i="4"/>
  <c r="AI639" i="4" s="1"/>
  <c r="AS642" i="4"/>
  <c r="AA645" i="4"/>
  <c r="AA647" i="4"/>
  <c r="AM647" i="4"/>
  <c r="AM583" i="4"/>
  <c r="AV587" i="4"/>
  <c r="P598" i="4"/>
  <c r="AH599" i="4"/>
  <c r="AI599" i="4" s="1"/>
  <c r="AH606" i="4"/>
  <c r="AI606" i="4" s="1"/>
  <c r="AN606" i="4" s="1"/>
  <c r="AA608" i="4"/>
  <c r="AH608" i="4"/>
  <c r="AI608" i="4" s="1"/>
  <c r="AA611" i="4"/>
  <c r="AA612" i="4"/>
  <c r="P614" i="4"/>
  <c r="AH615" i="4"/>
  <c r="AI615" i="4" s="1"/>
  <c r="AS618" i="4"/>
  <c r="AA621" i="4"/>
  <c r="AA623" i="4"/>
  <c r="AM623" i="4"/>
  <c r="AH630" i="4"/>
  <c r="AI630" i="4" s="1"/>
  <c r="AA632" i="4"/>
  <c r="AH632" i="4"/>
  <c r="AI632" i="4" s="1"/>
  <c r="P646" i="4"/>
  <c r="AH647" i="4"/>
  <c r="AI647" i="4" s="1"/>
  <c r="AH652" i="4"/>
  <c r="AI652" i="4" s="1"/>
  <c r="AA654" i="4"/>
  <c r="AA657" i="4"/>
  <c r="AA605" i="4"/>
  <c r="AA643" i="4"/>
  <c r="AA587" i="4"/>
  <c r="AH588" i="4"/>
  <c r="AI588" i="4" s="1"/>
  <c r="AA595" i="4"/>
  <c r="AH596" i="4"/>
  <c r="AI596" i="4" s="1"/>
  <c r="AN596" i="4" s="1"/>
  <c r="AH604" i="4"/>
  <c r="AI604" i="4" s="1"/>
  <c r="AA607" i="4"/>
  <c r="AA629" i="4"/>
  <c r="AA640" i="4"/>
  <c r="P585" i="4"/>
  <c r="P590" i="4"/>
  <c r="AV590" i="4"/>
  <c r="AA597" i="4"/>
  <c r="AA598" i="4"/>
  <c r="AS601" i="4"/>
  <c r="AV606" i="4"/>
  <c r="AA614" i="4"/>
  <c r="AS617" i="4"/>
  <c r="AA619" i="4"/>
  <c r="AA620" i="4"/>
  <c r="AH621" i="4"/>
  <c r="AI621" i="4" s="1"/>
  <c r="AH628" i="4"/>
  <c r="AI628" i="4" s="1"/>
  <c r="AA646" i="4"/>
  <c r="AA673" i="4"/>
  <c r="AA584" i="4"/>
  <c r="AA589" i="4"/>
  <c r="AA592" i="4"/>
  <c r="AH592" i="4"/>
  <c r="AI592" i="4" s="1"/>
  <c r="AA600" i="4"/>
  <c r="AA603" i="4"/>
  <c r="AA604" i="4"/>
  <c r="P606" i="4"/>
  <c r="AH607" i="4"/>
  <c r="AI607" i="4" s="1"/>
  <c r="AH614" i="4"/>
  <c r="AI614" i="4" s="1"/>
  <c r="AN614" i="4" s="1"/>
  <c r="AA616" i="4"/>
  <c r="AA637" i="4"/>
  <c r="AA639" i="4"/>
  <c r="AA648" i="4"/>
  <c r="AA653" i="4"/>
  <c r="AA662" i="4"/>
  <c r="AS587" i="4"/>
  <c r="AH590" i="4"/>
  <c r="AI590" i="4" s="1"/>
  <c r="AS595" i="4"/>
  <c r="AN611" i="4"/>
  <c r="AA613" i="4"/>
  <c r="AA622" i="4"/>
  <c r="AS625" i="4"/>
  <c r="AA627" i="4"/>
  <c r="AA628" i="4"/>
  <c r="AH629" i="4"/>
  <c r="AI629" i="4" s="1"/>
  <c r="AN629" i="4" s="1"/>
  <c r="AH636" i="4"/>
  <c r="AI636" i="4" s="1"/>
  <c r="AV638" i="4"/>
  <c r="AW638" i="4" s="1"/>
  <c r="AS649" i="4"/>
  <c r="AH653" i="4"/>
  <c r="AI653" i="4" s="1"/>
  <c r="AW657" i="4"/>
  <c r="AA660" i="4"/>
  <c r="AM660" i="4"/>
  <c r="AA671" i="4"/>
  <c r="AO671" i="4" s="1"/>
  <c r="AH657" i="4"/>
  <c r="AI657" i="4" s="1"/>
  <c r="AS658" i="4"/>
  <c r="P659" i="4"/>
  <c r="AA676" i="4"/>
  <c r="AH679" i="4"/>
  <c r="AI679" i="4" s="1"/>
  <c r="AH681" i="4"/>
  <c r="AI681" i="4" s="1"/>
  <c r="AN681" i="4" s="1"/>
  <c r="AH684" i="4"/>
  <c r="AI684" i="4" s="1"/>
  <c r="AN684" i="4" s="1"/>
  <c r="AA668" i="4"/>
  <c r="AA681" i="4"/>
  <c r="AH661" i="4"/>
  <c r="AI661" i="4" s="1"/>
  <c r="AN661" i="4" s="1"/>
  <c r="P663" i="4"/>
  <c r="AV666" i="4"/>
  <c r="AA667" i="4"/>
  <c r="AM667" i="4"/>
  <c r="AV674" i="4"/>
  <c r="AA675" i="4"/>
  <c r="AH658" i="4"/>
  <c r="AI658" i="4" s="1"/>
  <c r="AA678" i="4"/>
  <c r="AV659" i="4"/>
  <c r="AW659" i="4" s="1"/>
  <c r="AH666" i="4"/>
  <c r="AI666" i="4" s="1"/>
  <c r="AH674" i="4"/>
  <c r="AI674" i="4" s="1"/>
  <c r="AA663" i="4"/>
  <c r="AA664" i="4"/>
  <c r="AA672" i="4"/>
  <c r="AH677" i="4"/>
  <c r="AI677" i="4" s="1"/>
  <c r="AN677" i="4" s="1"/>
  <c r="AH682" i="4"/>
  <c r="AI682" i="4" s="1"/>
  <c r="AA688" i="4"/>
  <c r="AH691" i="4"/>
  <c r="AI691" i="4" s="1"/>
  <c r="AN691" i="4" s="1"/>
  <c r="AH693" i="4"/>
  <c r="AI693" i="4" s="1"/>
  <c r="AW697" i="4"/>
  <c r="AA706" i="4"/>
  <c r="AA687" i="4"/>
  <c r="AA691" i="4"/>
  <c r="AA697" i="4"/>
  <c r="AV703" i="4"/>
  <c r="AW703" i="4" s="1"/>
  <c r="AS682" i="4"/>
  <c r="AW682" i="4" s="1"/>
  <c r="AH686" i="4"/>
  <c r="AI686" i="4" s="1"/>
  <c r="AN686" i="4" s="1"/>
  <c r="AH690" i="4"/>
  <c r="AI690" i="4" s="1"/>
  <c r="AN690" i="4" s="1"/>
  <c r="AH701" i="4"/>
  <c r="AI701" i="4" s="1"/>
  <c r="AH696" i="4"/>
  <c r="AI696" i="4" s="1"/>
  <c r="AA724" i="4"/>
  <c r="AA703" i="4"/>
  <c r="AV704" i="4"/>
  <c r="AA708" i="4"/>
  <c r="AS715" i="4"/>
  <c r="AA738" i="4"/>
  <c r="AN688" i="4"/>
  <c r="AA727" i="4"/>
  <c r="AV735" i="4"/>
  <c r="AW735" i="4" s="1"/>
  <c r="AA684" i="4"/>
  <c r="AM704" i="4"/>
  <c r="AS708" i="4"/>
  <c r="AH733" i="4"/>
  <c r="AI733" i="4" s="1"/>
  <c r="AH751" i="4"/>
  <c r="AI751" i="4" s="1"/>
  <c r="AW763" i="4"/>
  <c r="AH759" i="4"/>
  <c r="AI759" i="4" s="1"/>
  <c r="AH742" i="4"/>
  <c r="AI742" i="4" s="1"/>
  <c r="AN742" i="4" s="1"/>
  <c r="AO742" i="4" s="1"/>
  <c r="AH748" i="4"/>
  <c r="AI748" i="4" s="1"/>
  <c r="AS750" i="4"/>
  <c r="AS753" i="4"/>
  <c r="AV692" i="4"/>
  <c r="AW692" i="4" s="1"/>
  <c r="P696" i="4"/>
  <c r="AH704" i="4"/>
  <c r="AI704" i="4" s="1"/>
  <c r="AA705" i="4"/>
  <c r="AS709" i="4"/>
  <c r="AS723" i="4"/>
  <c r="AW723" i="4" s="1"/>
  <c r="AA725" i="4"/>
  <c r="AA728" i="4"/>
  <c r="AH736" i="4"/>
  <c r="AI736" i="4" s="1"/>
  <c r="AA737" i="4"/>
  <c r="AS739" i="4"/>
  <c r="AW739" i="4" s="1"/>
  <c r="AS741" i="4"/>
  <c r="AM689" i="4"/>
  <c r="AS691" i="4"/>
  <c r="AS699" i="4"/>
  <c r="AW699" i="4" s="1"/>
  <c r="AH705" i="4"/>
  <c r="AI705" i="4" s="1"/>
  <c r="AH706" i="4"/>
  <c r="AI706" i="4" s="1"/>
  <c r="AN706" i="4" s="1"/>
  <c r="AW706" i="4"/>
  <c r="AA711" i="4"/>
  <c r="AH718" i="4"/>
  <c r="AI718" i="4" s="1"/>
  <c r="AH737" i="4"/>
  <c r="AI737" i="4" s="1"/>
  <c r="AH743" i="4"/>
  <c r="AI743" i="4" s="1"/>
  <c r="AH698" i="4"/>
  <c r="AI698" i="4" s="1"/>
  <c r="AA701" i="4"/>
  <c r="AH712" i="4"/>
  <c r="AI712" i="4" s="1"/>
  <c r="AN712" i="4" s="1"/>
  <c r="AA713" i="4"/>
  <c r="AA733" i="4"/>
  <c r="AA754" i="4"/>
  <c r="P692" i="4"/>
  <c r="AA693" i="4"/>
  <c r="AM693" i="4"/>
  <c r="AA695" i="4"/>
  <c r="AH713" i="4"/>
  <c r="AI713" i="4" s="1"/>
  <c r="AH714" i="4"/>
  <c r="AI714" i="4" s="1"/>
  <c r="AN714" i="4" s="1"/>
  <c r="AA719" i="4"/>
  <c r="AH726" i="4"/>
  <c r="AI726" i="4" s="1"/>
  <c r="AA744" i="4"/>
  <c r="AH756" i="4"/>
  <c r="AI756" i="4" s="1"/>
  <c r="AV696" i="4"/>
  <c r="AW696" i="4" s="1"/>
  <c r="P704" i="4"/>
  <c r="AS707" i="4"/>
  <c r="AA709" i="4"/>
  <c r="AA712" i="4"/>
  <c r="AH720" i="4"/>
  <c r="AI720" i="4" s="1"/>
  <c r="AA721" i="4"/>
  <c r="AM721" i="4"/>
  <c r="AN721" i="4" s="1"/>
  <c r="AS725" i="4"/>
  <c r="AW725" i="4" s="1"/>
  <c r="AV728" i="4"/>
  <c r="AW728" i="4" s="1"/>
  <c r="P736" i="4"/>
  <c r="AA746" i="4"/>
  <c r="AM758" i="4"/>
  <c r="AN758" i="4" s="1"/>
  <c r="AS760" i="4"/>
  <c r="P770" i="4"/>
  <c r="AH755" i="4"/>
  <c r="AI755" i="4" s="1"/>
  <c r="AM755" i="4"/>
  <c r="AA772" i="4"/>
  <c r="AA773" i="4"/>
  <c r="AH774" i="4"/>
  <c r="AI774" i="4" s="1"/>
  <c r="AA788" i="4"/>
  <c r="AH760" i="4"/>
  <c r="AI760" i="4" s="1"/>
  <c r="AA770" i="4"/>
  <c r="AA771" i="4"/>
  <c r="AA779" i="4"/>
  <c r="AH779" i="4"/>
  <c r="AI779" i="4" s="1"/>
  <c r="AN779" i="4" s="1"/>
  <c r="AA791" i="4"/>
  <c r="AA759" i="4"/>
  <c r="AH763" i="4"/>
  <c r="AI763" i="4" s="1"/>
  <c r="AN763" i="4" s="1"/>
  <c r="AM766" i="4"/>
  <c r="AS768" i="4"/>
  <c r="AW768" i="4" s="1"/>
  <c r="AH782" i="4"/>
  <c r="AI782" i="4" s="1"/>
  <c r="AN782" i="4" s="1"/>
  <c r="AA785" i="4"/>
  <c r="AH787" i="4"/>
  <c r="AI787" i="4" s="1"/>
  <c r="AN787" i="4" s="1"/>
  <c r="AA780" i="4"/>
  <c r="AA787" i="4"/>
  <c r="AV749" i="4"/>
  <c r="AW749" i="4" s="1"/>
  <c r="P757" i="4"/>
  <c r="AS757" i="4"/>
  <c r="AA767" i="4"/>
  <c r="AA782" i="4"/>
  <c r="AA790" i="4"/>
  <c r="AA801" i="4"/>
  <c r="AA803" i="4"/>
  <c r="AS806" i="4"/>
  <c r="AS780" i="4"/>
  <c r="AW780" i="4" s="1"/>
  <c r="AS788" i="4"/>
  <c r="AA792" i="4"/>
  <c r="AS774" i="4"/>
  <c r="AA776" i="4"/>
  <c r="AH777" i="4"/>
  <c r="AI777" i="4" s="1"/>
  <c r="P779" i="4"/>
  <c r="AH800" i="4"/>
  <c r="AI800" i="4" s="1"/>
  <c r="AN800" i="4" s="1"/>
  <c r="AS805" i="4"/>
  <c r="AH798" i="4"/>
  <c r="AI798" i="4" s="1"/>
  <c r="AA799" i="4"/>
  <c r="AH783" i="4"/>
  <c r="AI783" i="4" s="1"/>
  <c r="AN783" i="4" s="1"/>
  <c r="AS790" i="4"/>
  <c r="AH791" i="4"/>
  <c r="AI791" i="4" s="1"/>
  <c r="AS792" i="4"/>
  <c r="AA794" i="4"/>
  <c r="AH785" i="4"/>
  <c r="AI785" i="4" s="1"/>
  <c r="AV785" i="4"/>
  <c r="P793" i="4"/>
  <c r="AM794" i="4"/>
  <c r="AS799" i="4"/>
  <c r="AM772" i="4"/>
  <c r="AV804" i="4"/>
  <c r="AS813" i="4"/>
  <c r="AA815" i="4"/>
  <c r="AS816" i="4"/>
  <c r="AW816" i="4" s="1"/>
  <c r="P810" i="4"/>
  <c r="AS821" i="4"/>
  <c r="AW821" i="4" s="1"/>
  <c r="AH808" i="4"/>
  <c r="AI808" i="4" s="1"/>
  <c r="AS823" i="4"/>
  <c r="AW823" i="4" s="1"/>
  <c r="AA828" i="4"/>
  <c r="AH802" i="4"/>
  <c r="AI802" i="4" s="1"/>
  <c r="P804" i="4"/>
  <c r="AA809" i="4"/>
  <c r="AV810" i="4"/>
  <c r="AW810" i="4" s="1"/>
  <c r="P820" i="4"/>
  <c r="AH810" i="4"/>
  <c r="AI810" i="4" s="1"/>
  <c r="AV828" i="4"/>
  <c r="AA826" i="4"/>
  <c r="AA830" i="4"/>
  <c r="AH811" i="4"/>
  <c r="AI811" i="4" s="1"/>
  <c r="AN811" i="4" s="1"/>
  <c r="AH818" i="4"/>
  <c r="AI818" i="4" s="1"/>
  <c r="AN818" i="4" s="1"/>
  <c r="AA819" i="4"/>
  <c r="AW819" i="4"/>
  <c r="AH820" i="4"/>
  <c r="AI820" i="4" s="1"/>
  <c r="AA823" i="4"/>
  <c r="AH846" i="4"/>
  <c r="AI846" i="4" s="1"/>
  <c r="AS833" i="4"/>
  <c r="AM835" i="4"/>
  <c r="AN835" i="4" s="1"/>
  <c r="P838" i="4"/>
  <c r="AS838" i="4"/>
  <c r="AV842" i="4"/>
  <c r="AW842" i="4" s="1"/>
  <c r="AH844" i="4"/>
  <c r="AI844" i="4" s="1"/>
  <c r="AH847" i="4"/>
  <c r="AI847" i="4" s="1"/>
  <c r="AA850" i="4"/>
  <c r="AH842" i="4"/>
  <c r="AI842" i="4" s="1"/>
  <c r="AN842" i="4" s="1"/>
  <c r="AA843" i="4"/>
  <c r="AA858" i="4"/>
  <c r="AH841" i="4"/>
  <c r="AI841" i="4" s="1"/>
  <c r="AN841" i="4" s="1"/>
  <c r="AA848" i="4"/>
  <c r="AA861" i="4"/>
  <c r="AV834" i="4"/>
  <c r="AA851" i="4"/>
  <c r="AW837" i="4"/>
  <c r="AA841" i="4"/>
  <c r="AA839" i="4"/>
  <c r="P842" i="4"/>
  <c r="AA903" i="4"/>
  <c r="AA869" i="4"/>
  <c r="AA875" i="4"/>
  <c r="AH874" i="4"/>
  <c r="AI874" i="4" s="1"/>
  <c r="AA878" i="4"/>
  <c r="AA879" i="4"/>
  <c r="AA901" i="4"/>
  <c r="AA904" i="4"/>
  <c r="AS870" i="4"/>
  <c r="AW870" i="4" s="1"/>
  <c r="AA896" i="4"/>
  <c r="AA872" i="4"/>
  <c r="AV872" i="4"/>
  <c r="AA877" i="4"/>
  <c r="AA891" i="4"/>
  <c r="AS871" i="4"/>
  <c r="AA873" i="4"/>
  <c r="AM873" i="4"/>
  <c r="AA884" i="4"/>
  <c r="AA888" i="4"/>
  <c r="AA890" i="4"/>
  <c r="AA906" i="4"/>
  <c r="AW904" i="4" l="1"/>
  <c r="AO836" i="4"/>
  <c r="AN843" i="4"/>
  <c r="AW779" i="4"/>
  <c r="AW767" i="4"/>
  <c r="AN567" i="4"/>
  <c r="AN492" i="4"/>
  <c r="AN503" i="4"/>
  <c r="AW315" i="4"/>
  <c r="AW302" i="4"/>
  <c r="AN415" i="4"/>
  <c r="AW10" i="4"/>
  <c r="AW136" i="4"/>
  <c r="AN856" i="4"/>
  <c r="AN886" i="4"/>
  <c r="AW771" i="4"/>
  <c r="AN885" i="4"/>
  <c r="AN648" i="4"/>
  <c r="AN396" i="4"/>
  <c r="AW264" i="4"/>
  <c r="AW330" i="4"/>
  <c r="AN378" i="4"/>
  <c r="AW127" i="4"/>
  <c r="AN855" i="4"/>
  <c r="AW852" i="4"/>
  <c r="AW791" i="4"/>
  <c r="AW619" i="4"/>
  <c r="AW582" i="4"/>
  <c r="AN529" i="4"/>
  <c r="AN403" i="4"/>
  <c r="AW272" i="4"/>
  <c r="AN294" i="4"/>
  <c r="AW138" i="4"/>
  <c r="AN112" i="4"/>
  <c r="AO112" i="4" s="1"/>
  <c r="AN51" i="4"/>
  <c r="AN75" i="4"/>
  <c r="AW46" i="4"/>
  <c r="AN120" i="4"/>
  <c r="AO120" i="4" s="1"/>
  <c r="AW777" i="4"/>
  <c r="AN496" i="4"/>
  <c r="AW198" i="4"/>
  <c r="AN872" i="4"/>
  <c r="AW868" i="4"/>
  <c r="AW554" i="4"/>
  <c r="AN504" i="4"/>
  <c r="AN487" i="4"/>
  <c r="AN510" i="4"/>
  <c r="AW327" i="4"/>
  <c r="AW57" i="4"/>
  <c r="AN161" i="4"/>
  <c r="AW17" i="4"/>
  <c r="AN394" i="4"/>
  <c r="AW396" i="4"/>
  <c r="AN740" i="4"/>
  <c r="AO740" i="4" s="1"/>
  <c r="AW702" i="4"/>
  <c r="AN618" i="4"/>
  <c r="AW599" i="4"/>
  <c r="AW547" i="4"/>
  <c r="AN695" i="4"/>
  <c r="AW131" i="4"/>
  <c r="AW81" i="4"/>
  <c r="AW863" i="4"/>
  <c r="AN832" i="4"/>
  <c r="AN879" i="4"/>
  <c r="AW755" i="4"/>
  <c r="AW529" i="4"/>
  <c r="AN306" i="4"/>
  <c r="AW311" i="4"/>
  <c r="AW263" i="4"/>
  <c r="AN43" i="4"/>
  <c r="AW80" i="4"/>
  <c r="AW31" i="4"/>
  <c r="AN887" i="4"/>
  <c r="AW636" i="4"/>
  <c r="AW378" i="4"/>
  <c r="AN775" i="4"/>
  <c r="AN889" i="4"/>
  <c r="AN581" i="4"/>
  <c r="AO581" i="4" s="1"/>
  <c r="AW653" i="4"/>
  <c r="AN327" i="4"/>
  <c r="AN204" i="4"/>
  <c r="AO204" i="4" s="1"/>
  <c r="AN309" i="4"/>
  <c r="AN175" i="4"/>
  <c r="AN119" i="4"/>
  <c r="AN55" i="4"/>
  <c r="AW338" i="4"/>
  <c r="AW195" i="4"/>
  <c r="AW601" i="4"/>
  <c r="AN873" i="4"/>
  <c r="AN652" i="4"/>
  <c r="AO652" i="4" s="1"/>
  <c r="AW675" i="4"/>
  <c r="AW270" i="4"/>
  <c r="AN798" i="4"/>
  <c r="AO798" i="4" s="1"/>
  <c r="AN532" i="4"/>
  <c r="AN219" i="4"/>
  <c r="AO219" i="4" s="1"/>
  <c r="AN637" i="4"/>
  <c r="AO637" i="4" s="1"/>
  <c r="AW460" i="4"/>
  <c r="AW608" i="4"/>
  <c r="AN508" i="4"/>
  <c r="AW125" i="4"/>
  <c r="AN622" i="4"/>
  <c r="AO512" i="4"/>
  <c r="AW492" i="4"/>
  <c r="AW747" i="4"/>
  <c r="AW319" i="4"/>
  <c r="AW178" i="4"/>
  <c r="AN499" i="4"/>
  <c r="AW477" i="4"/>
  <c r="AW661" i="4"/>
  <c r="AN522" i="4"/>
  <c r="AO522" i="4" s="1"/>
  <c r="AW475" i="4"/>
  <c r="AW436" i="4"/>
  <c r="AW324" i="4"/>
  <c r="AN235" i="4"/>
  <c r="AW664" i="4"/>
  <c r="AN500" i="4"/>
  <c r="AO500" i="4" s="1"/>
  <c r="AW445" i="4"/>
  <c r="AW453" i="4"/>
  <c r="AW677" i="4"/>
  <c r="AN317" i="4"/>
  <c r="AN384" i="4"/>
  <c r="AN604" i="4"/>
  <c r="AN347" i="4"/>
  <c r="AO347" i="4" s="1"/>
  <c r="AN788" i="4"/>
  <c r="AW649" i="4"/>
  <c r="AN774" i="4"/>
  <c r="AO774" i="4" s="1"/>
  <c r="AN592" i="4"/>
  <c r="AN422" i="4"/>
  <c r="AO422" i="4" s="1"/>
  <c r="AW129" i="4"/>
  <c r="AN414" i="4"/>
  <c r="AN847" i="4"/>
  <c r="AO847" i="4" s="1"/>
  <c r="AW741" i="4"/>
  <c r="AN764" i="4"/>
  <c r="AO764" i="4" s="1"/>
  <c r="AN820" i="4"/>
  <c r="AO820" i="4" s="1"/>
  <c r="AN590" i="4"/>
  <c r="AW461" i="4"/>
  <c r="AN794" i="4"/>
  <c r="AO794" i="4" s="1"/>
  <c r="AN557" i="4"/>
  <c r="AW838" i="4"/>
  <c r="AN275" i="4"/>
  <c r="AO784" i="4"/>
  <c r="AW44" i="4"/>
  <c r="AN495" i="4"/>
  <c r="AW714" i="4"/>
  <c r="AW669" i="4"/>
  <c r="AN577" i="4"/>
  <c r="AO577" i="4" s="1"/>
  <c r="AW221" i="4"/>
  <c r="AN227" i="4"/>
  <c r="AW408" i="4"/>
  <c r="AN612" i="4"/>
  <c r="AO612" i="4" s="1"/>
  <c r="AN760" i="4"/>
  <c r="AO760" i="4" s="1"/>
  <c r="AN457" i="4"/>
  <c r="AO457" i="4" s="1"/>
  <c r="AW257" i="4"/>
  <c r="AO55" i="4"/>
  <c r="AW568" i="4"/>
  <c r="AW466" i="4"/>
  <c r="AW161" i="4"/>
  <c r="AN15" i="4"/>
  <c r="AO15" i="4" s="1"/>
  <c r="AW603" i="4"/>
  <c r="AN423" i="4"/>
  <c r="AW164" i="4"/>
  <c r="AN552" i="4"/>
  <c r="AN273" i="4"/>
  <c r="AO273" i="4" s="1"/>
  <c r="AX273" i="4" s="1"/>
  <c r="AW175" i="4"/>
  <c r="AW8" i="4"/>
  <c r="AW521" i="4"/>
  <c r="AW648" i="4"/>
  <c r="AW758" i="4"/>
  <c r="AW680" i="4"/>
  <c r="AN372" i="4"/>
  <c r="AW691" i="4"/>
  <c r="AN466" i="4"/>
  <c r="AO466" i="4" s="1"/>
  <c r="AW19" i="4"/>
  <c r="AN890" i="4"/>
  <c r="AO890" i="4" s="1"/>
  <c r="AW824" i="4"/>
  <c r="AW806" i="4"/>
  <c r="AW704" i="4"/>
  <c r="AO530" i="4"/>
  <c r="AN894" i="4"/>
  <c r="AO894" i="4" s="1"/>
  <c r="AX894" i="4" s="1"/>
  <c r="AY894" i="4" s="1"/>
  <c r="AW471" i="4"/>
  <c r="AW792" i="4"/>
  <c r="AN628" i="4"/>
  <c r="AO628" i="4" s="1"/>
  <c r="AW683" i="4"/>
  <c r="AW352" i="4"/>
  <c r="AW882" i="4"/>
  <c r="AN346" i="4"/>
  <c r="AO346" i="4" s="1"/>
  <c r="AW103" i="4"/>
  <c r="AN537" i="4"/>
  <c r="AO537" i="4" s="1"/>
  <c r="AN387" i="4"/>
  <c r="AW123" i="4"/>
  <c r="AW48" i="4"/>
  <c r="AN308" i="4"/>
  <c r="AO308" i="4" s="1"/>
  <c r="AW481" i="4"/>
  <c r="AN516" i="4"/>
  <c r="AO516" i="4" s="1"/>
  <c r="AW97" i="4"/>
  <c r="AN118" i="4"/>
  <c r="AO118" i="4" s="1"/>
  <c r="AX118" i="4" s="1"/>
  <c r="AY118" i="4" s="1"/>
  <c r="AO763" i="4"/>
  <c r="AN667" i="4"/>
  <c r="AN654" i="4"/>
  <c r="AO654" i="4" s="1"/>
  <c r="AW412" i="4"/>
  <c r="AW260" i="4"/>
  <c r="AW474" i="4"/>
  <c r="AW179" i="4"/>
  <c r="AW291" i="4"/>
  <c r="AO438" i="4"/>
  <c r="AW27" i="4"/>
  <c r="AN891" i="4"/>
  <c r="AO891" i="4" s="1"/>
  <c r="AW698" i="4"/>
  <c r="AO690" i="4"/>
  <c r="AN245" i="4"/>
  <c r="AO245" i="4" s="1"/>
  <c r="AX245" i="4" s="1"/>
  <c r="BD245" i="4" s="1"/>
  <c r="AO686" i="4"/>
  <c r="AO492" i="4"/>
  <c r="AX492" i="4" s="1"/>
  <c r="AW467" i="4"/>
  <c r="AW446" i="4"/>
  <c r="AO719" i="4"/>
  <c r="AN418" i="4"/>
  <c r="AN186" i="4"/>
  <c r="AO186" i="4" s="1"/>
  <c r="AN441" i="4"/>
  <c r="AO441" i="4" s="1"/>
  <c r="AO793" i="4"/>
  <c r="AW236" i="4"/>
  <c r="AN462" i="4"/>
  <c r="AO462" i="4" s="1"/>
  <c r="AX462" i="4" s="1"/>
  <c r="BD462" i="4" s="1"/>
  <c r="AW430" i="4"/>
  <c r="AN455" i="4"/>
  <c r="AO455" i="4" s="1"/>
  <c r="AW64" i="4"/>
  <c r="AW549" i="4"/>
  <c r="AW639" i="4"/>
  <c r="AN509" i="4"/>
  <c r="AO509" i="4" s="1"/>
  <c r="AW765" i="4"/>
  <c r="AN484" i="4"/>
  <c r="AO484" i="4" s="1"/>
  <c r="AW577" i="4"/>
  <c r="AW579" i="4"/>
  <c r="AN610" i="4"/>
  <c r="AO610" i="4" s="1"/>
  <c r="AW403" i="4"/>
  <c r="AW350" i="4"/>
  <c r="AN89" i="4"/>
  <c r="AO89" i="4" s="1"/>
  <c r="AW345" i="4"/>
  <c r="AW634" i="4"/>
  <c r="AN585" i="4"/>
  <c r="AO585" i="4" s="1"/>
  <c r="AO677" i="4"/>
  <c r="AN657" i="4"/>
  <c r="AO657" i="4" s="1"/>
  <c r="AX657" i="4" s="1"/>
  <c r="BD657" i="4" s="1"/>
  <c r="AW67" i="4"/>
  <c r="AN26" i="4"/>
  <c r="AO26" i="4" s="1"/>
  <c r="AW288" i="4"/>
  <c r="AW76" i="4"/>
  <c r="AW760" i="4"/>
  <c r="AN660" i="4"/>
  <c r="AO660" i="4" s="1"/>
  <c r="AW618" i="4"/>
  <c r="AO463" i="4"/>
  <c r="AN281" i="4"/>
  <c r="AO281" i="4" s="1"/>
  <c r="AW397" i="4"/>
  <c r="AN425" i="4"/>
  <c r="AO425" i="4" s="1"/>
  <c r="AO870" i="4"/>
  <c r="AX870" i="4" s="1"/>
  <c r="AN724" i="4"/>
  <c r="AO724" i="4" s="1"/>
  <c r="AW493" i="4"/>
  <c r="AN444" i="4"/>
  <c r="AO444" i="4" s="1"/>
  <c r="AW750" i="4"/>
  <c r="AN674" i="4"/>
  <c r="AO674" i="4" s="1"/>
  <c r="AW606" i="4"/>
  <c r="AN626" i="4"/>
  <c r="AO626" i="4" s="1"/>
  <c r="AX626" i="4" s="1"/>
  <c r="AW148" i="4"/>
  <c r="AN192" i="4"/>
  <c r="AO192" i="4" s="1"/>
  <c r="AW707" i="4"/>
  <c r="AN737" i="4"/>
  <c r="AO737" i="4" s="1"/>
  <c r="AN689" i="4"/>
  <c r="AO689" i="4" s="1"/>
  <c r="AW283" i="4"/>
  <c r="AW508" i="4"/>
  <c r="AW265" i="4"/>
  <c r="AW87" i="4"/>
  <c r="AW404" i="4"/>
  <c r="AO237" i="4"/>
  <c r="AW439" i="4"/>
  <c r="AW232" i="4"/>
  <c r="AN172" i="4"/>
  <c r="AO172" i="4" s="1"/>
  <c r="AN225" i="4"/>
  <c r="AO225" i="4" s="1"/>
  <c r="AN896" i="4"/>
  <c r="AO896" i="4" s="1"/>
  <c r="AX896" i="4" s="1"/>
  <c r="AY896" i="4" s="1"/>
  <c r="AW585" i="4"/>
  <c r="AW537" i="4"/>
  <c r="AW885" i="4"/>
  <c r="AW652" i="4"/>
  <c r="AN838" i="4"/>
  <c r="AO838" i="4" s="1"/>
  <c r="AX838" i="4" s="1"/>
  <c r="AW183" i="4"/>
  <c r="AN24" i="4"/>
  <c r="AO24" i="4" s="1"/>
  <c r="AN307" i="4"/>
  <c r="AO307" i="4" s="1"/>
  <c r="AW219" i="4"/>
  <c r="AW287" i="4"/>
  <c r="AN479" i="4"/>
  <c r="AO479" i="4" s="1"/>
  <c r="AW848" i="4"/>
  <c r="AN540" i="4"/>
  <c r="AO540" i="4" s="1"/>
  <c r="AW83" i="4"/>
  <c r="AW153" i="4"/>
  <c r="AW251" i="4"/>
  <c r="AW174" i="4"/>
  <c r="AW711" i="4"/>
  <c r="AW379" i="4"/>
  <c r="AW700" i="4"/>
  <c r="AW258" i="4"/>
  <c r="AW630" i="4"/>
  <c r="AN582" i="4"/>
  <c r="AO582" i="4" s="1"/>
  <c r="AX582" i="4" s="1"/>
  <c r="BD582" i="4" s="1"/>
  <c r="AW275" i="4"/>
  <c r="AW834" i="4"/>
  <c r="AN565" i="4"/>
  <c r="AO565" i="4" s="1"/>
  <c r="AW241" i="4"/>
  <c r="AN633" i="4"/>
  <c r="AO633" i="4" s="1"/>
  <c r="AN574" i="4"/>
  <c r="AO574" i="4" s="1"/>
  <c r="AN304" i="4"/>
  <c r="AO304" i="4" s="1"/>
  <c r="AO154" i="4"/>
  <c r="AN738" i="4"/>
  <c r="AO738" i="4" s="1"/>
  <c r="AW556" i="4"/>
  <c r="AW426" i="4"/>
  <c r="AN636" i="4"/>
  <c r="AO636" i="4" s="1"/>
  <c r="AX636" i="4" s="1"/>
  <c r="AN858" i="4"/>
  <c r="AO858" i="4" s="1"/>
  <c r="AX858" i="4" s="1"/>
  <c r="BD858" i="4" s="1"/>
  <c r="AN771" i="4"/>
  <c r="AO771" i="4" s="1"/>
  <c r="AX771" i="4" s="1"/>
  <c r="AY771" i="4" s="1"/>
  <c r="AW512" i="4"/>
  <c r="AN477" i="4"/>
  <c r="AO477" i="4" s="1"/>
  <c r="AW300" i="4"/>
  <c r="AW253" i="4"/>
  <c r="AW674" i="4"/>
  <c r="AW800" i="4"/>
  <c r="AW776" i="4"/>
  <c r="AW888" i="4"/>
  <c r="AN884" i="4"/>
  <c r="AW879" i="4"/>
  <c r="AW718" i="4"/>
  <c r="AN385" i="4"/>
  <c r="AO385" i="4" s="1"/>
  <c r="AW784" i="4"/>
  <c r="AN670" i="4"/>
  <c r="AO670" i="4" s="1"/>
  <c r="AX670" i="4" s="1"/>
  <c r="AW545" i="4"/>
  <c r="AW401" i="4"/>
  <c r="AW381" i="4"/>
  <c r="AN320" i="4"/>
  <c r="AO320" i="4" s="1"/>
  <c r="AW186" i="4"/>
  <c r="AW23" i="4"/>
  <c r="AW30" i="4"/>
  <c r="AN67" i="4"/>
  <c r="AO67" i="4" s="1"/>
  <c r="AW150" i="4"/>
  <c r="AW803" i="4"/>
  <c r="AN898" i="4"/>
  <c r="AO898" i="4" s="1"/>
  <c r="AN659" i="4"/>
  <c r="AO659" i="4" s="1"/>
  <c r="AX659" i="4" s="1"/>
  <c r="AW214" i="4"/>
  <c r="AW101" i="4"/>
  <c r="AW90" i="4"/>
  <c r="AW764" i="4"/>
  <c r="AN745" i="4"/>
  <c r="AO745" i="4" s="1"/>
  <c r="AW361" i="4"/>
  <c r="AW98" i="4"/>
  <c r="AW422" i="4"/>
  <c r="AN335" i="4"/>
  <c r="AO335" i="4" s="1"/>
  <c r="AW231" i="4"/>
  <c r="AN20" i="4"/>
  <c r="AO20" i="4" s="1"/>
  <c r="AX20" i="4" s="1"/>
  <c r="AY20" i="4" s="1"/>
  <c r="AW206" i="4"/>
  <c r="AN134" i="4"/>
  <c r="AO134" i="4" s="1"/>
  <c r="AW344" i="4"/>
  <c r="AO452" i="4"/>
  <c r="AN591" i="4"/>
  <c r="AO591" i="4" s="1"/>
  <c r="AX591" i="4" s="1"/>
  <c r="AN440" i="4"/>
  <c r="AO440" i="4" s="1"/>
  <c r="AX440" i="4" s="1"/>
  <c r="BD440" i="4" s="1"/>
  <c r="AN231" i="4"/>
  <c r="AO231" i="4" s="1"/>
  <c r="AX231" i="4" s="1"/>
  <c r="BD231" i="4" s="1"/>
  <c r="AW614" i="4"/>
  <c r="AW320" i="4"/>
  <c r="AW289" i="4"/>
  <c r="AN407" i="4"/>
  <c r="AO407" i="4" s="1"/>
  <c r="AN206" i="4"/>
  <c r="AO206" i="4" s="1"/>
  <c r="AN203" i="4"/>
  <c r="AO203" i="4" s="1"/>
  <c r="AX203" i="4" s="1"/>
  <c r="AY203" i="4" s="1"/>
  <c r="AN80" i="4"/>
  <c r="AO80" i="4" s="1"/>
  <c r="AX80" i="4" s="1"/>
  <c r="AW801" i="4"/>
  <c r="AW425" i="4"/>
  <c r="AN808" i="4"/>
  <c r="AO808" i="4" s="1"/>
  <c r="AW223" i="4"/>
  <c r="AO87" i="4"/>
  <c r="AO70" i="4"/>
  <c r="AW644" i="4"/>
  <c r="AW555" i="4"/>
  <c r="AN362" i="4"/>
  <c r="AO362" i="4" s="1"/>
  <c r="AN398" i="4"/>
  <c r="AO398" i="4" s="1"/>
  <c r="AN351" i="4"/>
  <c r="AO351" i="4" s="1"/>
  <c r="AW142" i="4"/>
  <c r="AN143" i="4"/>
  <c r="AO143" i="4" s="1"/>
  <c r="AN132" i="4"/>
  <c r="AO132" i="4" s="1"/>
  <c r="AN854" i="4"/>
  <c r="AO854" i="4" s="1"/>
  <c r="AW110" i="4"/>
  <c r="AN576" i="4"/>
  <c r="AO576" i="4" s="1"/>
  <c r="AN547" i="4"/>
  <c r="AO547" i="4" s="1"/>
  <c r="AW595" i="4"/>
  <c r="AN218" i="4"/>
  <c r="AO218" i="4" s="1"/>
  <c r="AW877" i="4"/>
  <c r="AW566" i="4"/>
  <c r="AW502" i="4"/>
  <c r="AW334" i="4"/>
  <c r="AN214" i="4"/>
  <c r="AO214" i="4" s="1"/>
  <c r="AN349" i="4"/>
  <c r="AO349" i="4" s="1"/>
  <c r="AN50" i="4"/>
  <c r="AO50" i="4" s="1"/>
  <c r="AW893" i="4"/>
  <c r="AW281" i="4"/>
  <c r="AN679" i="4"/>
  <c r="AO679" i="4" s="1"/>
  <c r="AX679" i="4" s="1"/>
  <c r="BD679" i="4" s="1"/>
  <c r="AW228" i="4"/>
  <c r="AW168" i="4"/>
  <c r="AW709" i="4"/>
  <c r="AN223" i="4"/>
  <c r="AO223" i="4" s="1"/>
  <c r="AN179" i="4"/>
  <c r="AO179" i="4" s="1"/>
  <c r="AW826" i="4"/>
  <c r="AN899" i="4"/>
  <c r="AO899" i="4" s="1"/>
  <c r="AN702" i="4"/>
  <c r="AO702" i="4" s="1"/>
  <c r="AN605" i="4"/>
  <c r="AO605" i="4" s="1"/>
  <c r="AW410" i="4"/>
  <c r="AW162" i="4"/>
  <c r="AW94" i="4"/>
  <c r="AW405" i="4"/>
  <c r="AN734" i="4"/>
  <c r="AO734" i="4" s="1"/>
  <c r="AN358" i="4"/>
  <c r="AO358" i="4" s="1"/>
  <c r="AW380" i="4"/>
  <c r="AN146" i="4"/>
  <c r="AO146" i="4" s="1"/>
  <c r="AN169" i="4"/>
  <c r="AO169" i="4" s="1"/>
  <c r="AW313" i="4"/>
  <c r="AW47" i="4"/>
  <c r="AW89" i="4"/>
  <c r="AN90" i="4"/>
  <c r="AO90" i="4" s="1"/>
  <c r="AW889" i="4"/>
  <c r="AW92" i="4"/>
  <c r="AN634" i="4"/>
  <c r="AO634" i="4" s="1"/>
  <c r="AN121" i="4"/>
  <c r="AO121" i="4" s="1"/>
  <c r="AW40" i="4"/>
  <c r="AW831" i="4"/>
  <c r="AW892" i="4"/>
  <c r="AW646" i="4"/>
  <c r="AW222" i="4"/>
  <c r="AN113" i="4"/>
  <c r="AO113" i="4" s="1"/>
  <c r="AX113" i="4" s="1"/>
  <c r="AY113" i="4" s="1"/>
  <c r="AN25" i="4"/>
  <c r="AO25" i="4" s="1"/>
  <c r="AW620" i="4"/>
  <c r="AN253" i="4"/>
  <c r="AO253" i="4" s="1"/>
  <c r="AW259" i="4"/>
  <c r="AW476" i="4"/>
  <c r="AW309" i="4"/>
  <c r="AN255" i="4"/>
  <c r="AO255" i="4" s="1"/>
  <c r="AX255" i="4" s="1"/>
  <c r="BD255" i="4" s="1"/>
  <c r="AO548" i="4"/>
  <c r="AW296" i="4"/>
  <c r="AN331" i="4"/>
  <c r="AO331" i="4" s="1"/>
  <c r="AN36" i="4"/>
  <c r="AO36" i="4" s="1"/>
  <c r="AN74" i="4"/>
  <c r="AO74" i="4" s="1"/>
  <c r="AW167" i="4"/>
  <c r="AN556" i="4"/>
  <c r="AO556" i="4" s="1"/>
  <c r="AN278" i="4"/>
  <c r="AO278" i="4" s="1"/>
  <c r="AW665" i="4"/>
  <c r="AW117" i="4"/>
  <c r="AN664" i="4"/>
  <c r="AO664" i="4" s="1"/>
  <c r="AN525" i="4"/>
  <c r="AO525" i="4" s="1"/>
  <c r="AN353" i="4"/>
  <c r="AO353" i="4" s="1"/>
  <c r="AW189" i="4"/>
  <c r="AW120" i="4"/>
  <c r="AW535" i="4"/>
  <c r="AW498" i="4"/>
  <c r="AW570" i="4"/>
  <c r="AN617" i="4"/>
  <c r="AO617" i="4" s="1"/>
  <c r="AN535" i="4"/>
  <c r="AW360" i="4"/>
  <c r="AW191" i="4"/>
  <c r="AN216" i="4"/>
  <c r="AO216" i="4" s="1"/>
  <c r="AN148" i="4"/>
  <c r="AO148" i="4" s="1"/>
  <c r="AW420" i="4"/>
  <c r="AN260" i="4"/>
  <c r="AO260" i="4" s="1"/>
  <c r="AW322" i="4"/>
  <c r="AW111" i="4"/>
  <c r="AW124" i="4"/>
  <c r="AW70" i="4"/>
  <c r="AW233" i="4"/>
  <c r="AW116" i="4"/>
  <c r="AW68" i="4"/>
  <c r="AW808" i="4"/>
  <c r="AN792" i="4"/>
  <c r="AO792" i="4" s="1"/>
  <c r="AW323" i="4"/>
  <c r="AN82" i="4"/>
  <c r="AO82" i="4" s="1"/>
  <c r="AN84" i="4"/>
  <c r="AO84" i="4" s="1"/>
  <c r="AW418" i="4"/>
  <c r="AW407" i="4"/>
  <c r="AN439" i="4"/>
  <c r="AO439" i="4" s="1"/>
  <c r="AN391" i="4"/>
  <c r="AO391" i="4" s="1"/>
  <c r="AW28" i="4"/>
  <c r="AO75" i="4"/>
  <c r="AW91" i="4"/>
  <c r="AW721" i="4"/>
  <c r="AW177" i="4"/>
  <c r="AW610" i="4"/>
  <c r="AW66" i="4"/>
  <c r="AW432" i="4"/>
  <c r="AW50" i="4"/>
  <c r="AN655" i="4"/>
  <c r="AO655" i="4" s="1"/>
  <c r="AX655" i="4" s="1"/>
  <c r="AW501" i="4"/>
  <c r="AN314" i="4"/>
  <c r="AO314" i="4" s="1"/>
  <c r="AN41" i="4"/>
  <c r="AO41" i="4" s="1"/>
  <c r="AX41" i="4" s="1"/>
  <c r="AY41" i="4" s="1"/>
  <c r="AW209" i="4"/>
  <c r="AW45" i="4"/>
  <c r="AW859" i="4"/>
  <c r="AW898" i="4"/>
  <c r="AW736" i="4"/>
  <c r="AW726" i="4"/>
  <c r="AN511" i="4"/>
  <c r="AO511" i="4" s="1"/>
  <c r="AW615" i="4"/>
  <c r="AN517" i="4"/>
  <c r="AO517" i="4" s="1"/>
  <c r="AN597" i="4"/>
  <c r="AO597" i="4" s="1"/>
  <c r="AW690" i="4"/>
  <c r="AN254" i="4"/>
  <c r="AO254" i="4" s="1"/>
  <c r="AN336" i="4"/>
  <c r="AO336" i="4" s="1"/>
  <c r="AX336" i="4" s="1"/>
  <c r="AY336" i="4" s="1"/>
  <c r="AN392" i="4"/>
  <c r="AO392" i="4" s="1"/>
  <c r="AW38" i="4"/>
  <c r="AW684" i="4"/>
  <c r="AN722" i="4"/>
  <c r="AO722" i="4" s="1"/>
  <c r="AW611" i="4"/>
  <c r="AN37" i="4"/>
  <c r="AO37" i="4" s="1"/>
  <c r="AN753" i="4"/>
  <c r="AO753" i="4" s="1"/>
  <c r="AW641" i="4"/>
  <c r="AO171" i="4"/>
  <c r="AN81" i="4"/>
  <c r="AO81" i="4" s="1"/>
  <c r="AX81" i="4" s="1"/>
  <c r="BD81" i="4" s="1"/>
  <c r="AW18" i="4"/>
  <c r="AW196" i="4"/>
  <c r="AN131" i="4"/>
  <c r="AO131" i="4" s="1"/>
  <c r="AX131" i="4" s="1"/>
  <c r="AN61" i="4"/>
  <c r="AO61" i="4" s="1"/>
  <c r="AW844" i="4"/>
  <c r="AW249" i="4"/>
  <c r="AW667" i="4"/>
  <c r="AO601" i="4"/>
  <c r="AX601" i="4" s="1"/>
  <c r="AY601" i="4" s="1"/>
  <c r="AW560" i="4"/>
  <c r="AW237" i="4"/>
  <c r="AW269" i="4"/>
  <c r="AW271" i="4"/>
  <c r="AW85" i="4"/>
  <c r="AW729" i="4"/>
  <c r="AO125" i="4"/>
  <c r="AN129" i="4"/>
  <c r="AO129" i="4" s="1"/>
  <c r="AW544" i="4"/>
  <c r="AW419" i="4"/>
  <c r="AW364" i="4"/>
  <c r="AW727" i="4"/>
  <c r="AO454" i="4"/>
  <c r="AW516" i="4"/>
  <c r="AN732" i="4"/>
  <c r="AO732" i="4" s="1"/>
  <c r="AW434" i="4"/>
  <c r="AN374" i="4"/>
  <c r="AO374" i="4" s="1"/>
  <c r="AW126" i="4"/>
  <c r="AW651" i="4"/>
  <c r="AN266" i="4"/>
  <c r="AO266" i="4" s="1"/>
  <c r="AW804" i="4"/>
  <c r="AN751" i="4"/>
  <c r="AO751" i="4" s="1"/>
  <c r="AX751" i="4" s="1"/>
  <c r="AY751" i="4" s="1"/>
  <c r="AN607" i="4"/>
  <c r="AO607" i="4" s="1"/>
  <c r="AX607" i="4" s="1"/>
  <c r="AY607" i="4" s="1"/>
  <c r="AN608" i="4"/>
  <c r="AO608" i="4" s="1"/>
  <c r="AN263" i="4"/>
  <c r="AO263" i="4" s="1"/>
  <c r="AX263" i="4" s="1"/>
  <c r="AN830" i="4"/>
  <c r="AO830" i="4" s="1"/>
  <c r="AW732" i="4"/>
  <c r="AW459" i="4"/>
  <c r="AW656" i="4"/>
  <c r="AN282" i="4"/>
  <c r="AO282" i="4" s="1"/>
  <c r="AX282" i="4" s="1"/>
  <c r="AN376" i="4"/>
  <c r="AO376" i="4" s="1"/>
  <c r="AN410" i="4"/>
  <c r="AO410" i="4" s="1"/>
  <c r="AN123" i="4"/>
  <c r="AO123" i="4" s="1"/>
  <c r="AN21" i="4"/>
  <c r="AO21" i="4" s="1"/>
  <c r="AO11" i="4"/>
  <c r="AX11" i="4" s="1"/>
  <c r="AW82" i="4"/>
  <c r="AN182" i="4"/>
  <c r="AO182" i="4" s="1"/>
  <c r="AW799" i="4"/>
  <c r="AN658" i="4"/>
  <c r="AO658" i="4" s="1"/>
  <c r="AO550" i="4"/>
  <c r="AW276" i="4"/>
  <c r="AN215" i="4"/>
  <c r="AO215" i="4" s="1"/>
  <c r="AW32" i="4"/>
  <c r="AO63" i="4"/>
  <c r="AO882" i="4"/>
  <c r="AN871" i="4"/>
  <c r="AO871" i="4" s="1"/>
  <c r="AN561" i="4"/>
  <c r="AO561" i="4" s="1"/>
  <c r="AW581" i="4"/>
  <c r="AN436" i="4"/>
  <c r="AO436" i="4" s="1"/>
  <c r="AN498" i="4"/>
  <c r="AO498" i="4" s="1"/>
  <c r="AN475" i="4"/>
  <c r="AO475" i="4" s="1"/>
  <c r="AN230" i="4"/>
  <c r="AO230" i="4" s="1"/>
  <c r="AN290" i="4"/>
  <c r="AO290" i="4" s="1"/>
  <c r="AW349" i="4"/>
  <c r="AN77" i="4"/>
  <c r="AO77" i="4" s="1"/>
  <c r="AN207" i="4"/>
  <c r="AO207" i="4" s="1"/>
  <c r="AW137" i="4"/>
  <c r="AN99" i="4"/>
  <c r="AO99" i="4" s="1"/>
  <c r="AN713" i="4"/>
  <c r="AO713" i="4" s="1"/>
  <c r="AN718" i="4"/>
  <c r="AO718" i="4" s="1"/>
  <c r="AN748" i="4"/>
  <c r="AO748" i="4" s="1"/>
  <c r="AO508" i="4"/>
  <c r="AW437" i="4"/>
  <c r="AW854" i="4"/>
  <c r="AW851" i="4"/>
  <c r="AW766" i="4"/>
  <c r="AW719" i="4"/>
  <c r="AN694" i="4"/>
  <c r="AO694" i="4" s="1"/>
  <c r="AW558" i="4"/>
  <c r="AN494" i="4"/>
  <c r="AO494" i="4" s="1"/>
  <c r="AX494" i="4" s="1"/>
  <c r="BD494" i="4" s="1"/>
  <c r="AO396" i="4"/>
  <c r="AX396" i="4" s="1"/>
  <c r="AY396" i="4" s="1"/>
  <c r="AO380" i="4"/>
  <c r="AN352" i="4"/>
  <c r="AO352" i="4" s="1"/>
  <c r="AN262" i="4"/>
  <c r="AO262" i="4" s="1"/>
  <c r="AW16" i="4"/>
  <c r="AN168" i="4"/>
  <c r="AO168" i="4" s="1"/>
  <c r="AN264" i="4"/>
  <c r="AO264" i="4" s="1"/>
  <c r="AX264" i="4" s="1"/>
  <c r="BD264" i="4" s="1"/>
  <c r="AN651" i="4"/>
  <c r="AO651" i="4" s="1"/>
  <c r="AW347" i="4"/>
  <c r="AN187" i="4"/>
  <c r="AO187" i="4" s="1"/>
  <c r="AW182" i="4"/>
  <c r="AO435" i="4"/>
  <c r="AX435" i="4" s="1"/>
  <c r="AY435" i="4" s="1"/>
  <c r="AN250" i="4"/>
  <c r="AO250" i="4" s="1"/>
  <c r="AN542" i="4"/>
  <c r="AO542" i="4" s="1"/>
  <c r="AW573" i="4"/>
  <c r="AN514" i="4"/>
  <c r="AO514" i="4" s="1"/>
  <c r="AN560" i="4"/>
  <c r="AO560" i="4" s="1"/>
  <c r="AN488" i="4"/>
  <c r="AO488" i="4" s="1"/>
  <c r="AN363" i="4"/>
  <c r="AO363" i="4" s="1"/>
  <c r="AN361" i="4"/>
  <c r="AO361" i="4" s="1"/>
  <c r="AW128" i="4"/>
  <c r="AN103" i="4"/>
  <c r="AO103" i="4" s="1"/>
  <c r="AW14" i="4"/>
  <c r="AN208" i="4"/>
  <c r="AO208" i="4" s="1"/>
  <c r="AN138" i="4"/>
  <c r="AO138" i="4" s="1"/>
  <c r="AX138" i="4" s="1"/>
  <c r="BD138" i="4" s="1"/>
  <c r="AN10" i="4"/>
  <c r="AO10" i="4" s="1"/>
  <c r="AX10" i="4" s="1"/>
  <c r="AY10" i="4" s="1"/>
  <c r="AW809" i="4"/>
  <c r="AN587" i="4"/>
  <c r="AO587" i="4" s="1"/>
  <c r="AN459" i="4"/>
  <c r="AO459" i="4" s="1"/>
  <c r="AN903" i="4"/>
  <c r="AO903" i="4" s="1"/>
  <c r="AX903" i="4" s="1"/>
  <c r="AN797" i="4"/>
  <c r="AO797" i="4" s="1"/>
  <c r="AW860" i="4"/>
  <c r="AN744" i="4"/>
  <c r="AO744" i="4" s="1"/>
  <c r="AN450" i="4"/>
  <c r="AO450" i="4" s="1"/>
  <c r="AX450" i="4" s="1"/>
  <c r="BD450" i="4" s="1"/>
  <c r="AN513" i="4"/>
  <c r="AO513" i="4" s="1"/>
  <c r="AX513" i="4" s="1"/>
  <c r="AN311" i="4"/>
  <c r="AO311" i="4" s="1"/>
  <c r="AX311" i="4" s="1"/>
  <c r="AN322" i="4"/>
  <c r="AO322" i="4" s="1"/>
  <c r="AW226" i="4"/>
  <c r="AW58" i="4"/>
  <c r="AW218" i="4"/>
  <c r="AN803" i="4"/>
  <c r="AO803" i="4" s="1"/>
  <c r="AW301" i="4"/>
  <c r="AW190" i="4"/>
  <c r="AW621" i="4"/>
  <c r="AW73" i="4"/>
  <c r="AW452" i="4"/>
  <c r="AN639" i="4"/>
  <c r="AO639" i="4" s="1"/>
  <c r="AN94" i="4"/>
  <c r="AO94" i="4" s="1"/>
  <c r="AO23" i="4"/>
  <c r="AN40" i="4"/>
  <c r="AO40" i="4" s="1"/>
  <c r="AW895" i="4"/>
  <c r="AN778" i="4"/>
  <c r="AO778" i="4" s="1"/>
  <c r="AN893" i="4"/>
  <c r="AO893" i="4" s="1"/>
  <c r="AW787" i="4"/>
  <c r="AN645" i="4"/>
  <c r="AO645" i="4" s="1"/>
  <c r="AX645" i="4" s="1"/>
  <c r="BD645" i="4" s="1"/>
  <c r="AW552" i="4"/>
  <c r="AW353" i="4"/>
  <c r="AW441" i="4"/>
  <c r="AN359" i="4"/>
  <c r="AO359" i="4" s="1"/>
  <c r="AX359" i="4" s="1"/>
  <c r="AY359" i="4" s="1"/>
  <c r="AN183" i="4"/>
  <c r="AO183" i="4" s="1"/>
  <c r="AN196" i="4"/>
  <c r="AO196" i="4" s="1"/>
  <c r="AN184" i="4"/>
  <c r="AO184" i="4" s="1"/>
  <c r="AX184" i="4" s="1"/>
  <c r="AN486" i="4"/>
  <c r="AO486" i="4" s="1"/>
  <c r="AO181" i="4"/>
  <c r="AW590" i="4"/>
  <c r="AN102" i="4"/>
  <c r="AO102" i="4" s="1"/>
  <c r="AX102" i="4" s="1"/>
  <c r="AY102" i="4" s="1"/>
  <c r="AW862" i="4"/>
  <c r="AW637" i="4"/>
  <c r="AW572" i="4"/>
  <c r="AN646" i="4"/>
  <c r="AO646" i="4" s="1"/>
  <c r="AW527" i="4"/>
  <c r="AW463" i="4"/>
  <c r="AW365" i="4"/>
  <c r="AW292" i="4"/>
  <c r="AN342" i="4"/>
  <c r="AO342" i="4" s="1"/>
  <c r="AN285" i="4"/>
  <c r="AO285" i="4" s="1"/>
  <c r="AX285" i="4" s="1"/>
  <c r="AN152" i="4"/>
  <c r="AO152" i="4" s="1"/>
  <c r="AW74" i="4"/>
  <c r="AW227" i="4"/>
  <c r="AN13" i="4"/>
  <c r="AO13" i="4" s="1"/>
  <c r="AW875" i="4"/>
  <c r="AW307" i="4"/>
  <c r="AW53" i="4"/>
  <c r="AW485" i="4"/>
  <c r="AN176" i="4"/>
  <c r="AO176" i="4" s="1"/>
  <c r="AX176" i="4" s="1"/>
  <c r="BD176" i="4" s="1"/>
  <c r="AN768" i="4"/>
  <c r="AO768" i="4" s="1"/>
  <c r="AX768" i="4" s="1"/>
  <c r="AW846" i="4"/>
  <c r="AW385" i="4"/>
  <c r="AN303" i="4"/>
  <c r="AO303" i="4" s="1"/>
  <c r="AW447" i="4"/>
  <c r="AW387" i="4"/>
  <c r="AW745" i="4"/>
  <c r="AN754" i="4"/>
  <c r="AO754" i="4" s="1"/>
  <c r="AX754" i="4" s="1"/>
  <c r="BD754" i="4" s="1"/>
  <c r="AN368" i="4"/>
  <c r="AO368" i="4" s="1"/>
  <c r="AN325" i="4"/>
  <c r="AO325" i="4" s="1"/>
  <c r="AX325" i="4" s="1"/>
  <c r="AY325" i="4" s="1"/>
  <c r="AW106" i="4"/>
  <c r="AW54" i="4"/>
  <c r="AW160" i="4"/>
  <c r="AW187" i="4"/>
  <c r="AN188" i="4"/>
  <c r="AO188" i="4" s="1"/>
  <c r="AN730" i="4"/>
  <c r="AO730" i="4" s="1"/>
  <c r="AN773" i="4"/>
  <c r="AO773" i="4" s="1"/>
  <c r="AX773" i="4" s="1"/>
  <c r="AW297" i="4"/>
  <c r="AN185" i="4"/>
  <c r="AO185" i="4" s="1"/>
  <c r="AX185" i="4" s="1"/>
  <c r="AY185" i="4" s="1"/>
  <c r="AW312" i="4"/>
  <c r="AN193" i="4"/>
  <c r="AO193" i="4" s="1"/>
  <c r="AW369" i="4"/>
  <c r="AN151" i="4"/>
  <c r="AO151" i="4" s="1"/>
  <c r="AX151" i="4" s="1"/>
  <c r="AW99" i="4"/>
  <c r="AW63" i="4"/>
  <c r="AN139" i="4"/>
  <c r="AO139" i="4" s="1"/>
  <c r="AN453" i="4"/>
  <c r="AO453" i="4" s="1"/>
  <c r="AX453" i="4" s="1"/>
  <c r="AW737" i="4"/>
  <c r="AW155" i="4"/>
  <c r="AW303" i="4"/>
  <c r="AN126" i="4"/>
  <c r="AO126" i="4" s="1"/>
  <c r="AW759" i="4"/>
  <c r="AN851" i="4"/>
  <c r="AO851" i="4" s="1"/>
  <c r="AO845" i="4"/>
  <c r="AN860" i="4"/>
  <c r="AO860" i="4" s="1"/>
  <c r="AW693" i="4"/>
  <c r="AW864" i="4"/>
  <c r="AW686" i="4"/>
  <c r="AN616" i="4"/>
  <c r="AO616" i="4" s="1"/>
  <c r="AN584" i="4"/>
  <c r="AO584" i="4" s="1"/>
  <c r="AX584" i="4" s="1"/>
  <c r="AW351" i="4"/>
  <c r="AW694" i="4"/>
  <c r="AO783" i="4"/>
  <c r="AO312" i="4"/>
  <c r="AN859" i="4"/>
  <c r="AO859" i="4" s="1"/>
  <c r="AO832" i="4"/>
  <c r="AX832" i="4" s="1"/>
  <c r="AN613" i="4"/>
  <c r="AO613" i="4" s="1"/>
  <c r="AX613" i="4" s="1"/>
  <c r="AY613" i="4" s="1"/>
  <c r="AN265" i="4"/>
  <c r="AO265" i="4" s="1"/>
  <c r="AN397" i="4"/>
  <c r="AO397" i="4" s="1"/>
  <c r="AN388" i="4"/>
  <c r="AO388" i="4" s="1"/>
  <c r="AN68" i="4"/>
  <c r="AO68" i="4" s="1"/>
  <c r="AN42" i="4"/>
  <c r="AO42" i="4" s="1"/>
  <c r="AX42" i="4" s="1"/>
  <c r="BD42" i="4" s="1"/>
  <c r="AN876" i="4"/>
  <c r="AO876" i="4" s="1"/>
  <c r="AN839" i="4"/>
  <c r="AO839" i="4" s="1"/>
  <c r="AX839" i="4" s="1"/>
  <c r="AY839" i="4" s="1"/>
  <c r="AN812" i="4"/>
  <c r="AO812" i="4" s="1"/>
  <c r="AX812" i="4" s="1"/>
  <c r="AN723" i="4"/>
  <c r="AO723" i="4" s="1"/>
  <c r="AN635" i="4"/>
  <c r="AO635" i="4" s="1"/>
  <c r="AN725" i="4"/>
  <c r="AO725" i="4" s="1"/>
  <c r="AX725" i="4" s="1"/>
  <c r="AW540" i="4"/>
  <c r="AW553" i="4"/>
  <c r="AW633" i="4"/>
  <c r="AN554" i="4"/>
  <c r="AO554" i="4" s="1"/>
  <c r="AX554" i="4" s="1"/>
  <c r="AY554" i="4" s="1"/>
  <c r="AW465" i="4"/>
  <c r="AW480" i="4"/>
  <c r="AN298" i="4"/>
  <c r="AO298" i="4" s="1"/>
  <c r="AW342" i="4"/>
  <c r="AN256" i="4"/>
  <c r="AO256" i="4" s="1"/>
  <c r="AW371" i="4"/>
  <c r="AW154" i="4"/>
  <c r="AN190" i="4"/>
  <c r="AO190" i="4" s="1"/>
  <c r="AW172" i="4"/>
  <c r="AN155" i="4"/>
  <c r="AO155" i="4" s="1"/>
  <c r="AN211" i="4"/>
  <c r="AO211" i="4" s="1"/>
  <c r="AX211" i="4" s="1"/>
  <c r="AW15" i="4"/>
  <c r="AW242" i="4"/>
  <c r="AN874" i="4"/>
  <c r="AO874" i="4" s="1"/>
  <c r="AO596" i="4"/>
  <c r="AW536" i="4"/>
  <c r="AO495" i="4"/>
  <c r="AN242" i="4"/>
  <c r="AO242" i="4" s="1"/>
  <c r="AN802" i="4"/>
  <c r="AO802" i="4" s="1"/>
  <c r="AX802" i="4" s="1"/>
  <c r="AW805" i="4"/>
  <c r="AN568" i="4"/>
  <c r="AO568" i="4" s="1"/>
  <c r="AO306" i="4"/>
  <c r="AW795" i="4"/>
  <c r="AN586" i="4"/>
  <c r="AO586" i="4" s="1"/>
  <c r="AN296" i="4"/>
  <c r="AO296" i="4" s="1"/>
  <c r="AN389" i="4"/>
  <c r="AO389" i="4" s="1"/>
  <c r="AX389" i="4" s="1"/>
  <c r="AN339" i="4"/>
  <c r="AO339" i="4" s="1"/>
  <c r="AN78" i="4"/>
  <c r="AO78" i="4" s="1"/>
  <c r="AW785" i="4"/>
  <c r="AO673" i="4"/>
  <c r="AN846" i="4"/>
  <c r="AO846" i="4" s="1"/>
  <c r="AN534" i="4"/>
  <c r="AO534" i="4" s="1"/>
  <c r="AN680" i="4"/>
  <c r="AO680" i="4" s="1"/>
  <c r="AO499" i="4"/>
  <c r="AX499" i="4" s="1"/>
  <c r="BD499" i="4" s="1"/>
  <c r="AN461" i="4"/>
  <c r="AO461" i="4" s="1"/>
  <c r="AN448" i="4"/>
  <c r="AO448" i="4" s="1"/>
  <c r="AW372" i="4"/>
  <c r="AO627" i="4"/>
  <c r="AX627" i="4" s="1"/>
  <c r="AO881" i="4"/>
  <c r="AX881" i="4" s="1"/>
  <c r="AO661" i="4"/>
  <c r="AX661" i="4" s="1"/>
  <c r="AY661" i="4" s="1"/>
  <c r="AN473" i="4"/>
  <c r="AO473" i="4" s="1"/>
  <c r="AO487" i="4"/>
  <c r="AN162" i="4"/>
  <c r="AO162" i="4" s="1"/>
  <c r="AN38" i="4"/>
  <c r="AO38" i="4" s="1"/>
  <c r="AW36" i="4"/>
  <c r="AW811" i="4"/>
  <c r="AW689" i="4"/>
  <c r="AW550" i="4"/>
  <c r="AW470" i="4"/>
  <c r="AN319" i="4"/>
  <c r="AO319" i="4" s="1"/>
  <c r="AX319" i="4" s="1"/>
  <c r="BD319" i="4" s="1"/>
  <c r="AW444" i="4"/>
  <c r="AO330" i="4"/>
  <c r="AX330" i="4" s="1"/>
  <c r="AY330" i="4" s="1"/>
  <c r="AO301" i="4"/>
  <c r="AW308" i="4"/>
  <c r="AN240" i="4"/>
  <c r="AO240" i="4" s="1"/>
  <c r="AW79" i="4"/>
  <c r="AW188" i="4"/>
  <c r="AW61" i="4"/>
  <c r="AW205" i="4"/>
  <c r="AN772" i="4"/>
  <c r="AO772" i="4" s="1"/>
  <c r="AX772" i="4" s="1"/>
  <c r="BD772" i="4" s="1"/>
  <c r="AN791" i="4"/>
  <c r="AN705" i="4"/>
  <c r="AO705" i="4" s="1"/>
  <c r="AN759" i="4"/>
  <c r="AO759" i="4" s="1"/>
  <c r="AW625" i="4"/>
  <c r="AO549" i="4"/>
  <c r="AO244" i="4"/>
  <c r="AX244" i="4" s="1"/>
  <c r="AW883" i="4"/>
  <c r="AW845" i="4"/>
  <c r="AW733" i="4"/>
  <c r="AW497" i="4"/>
  <c r="AN350" i="4"/>
  <c r="AO350" i="4" s="1"/>
  <c r="AW133" i="4"/>
  <c r="AN445" i="4"/>
  <c r="AO445" i="4" s="1"/>
  <c r="AX445" i="4" s="1"/>
  <c r="AY445" i="4" s="1"/>
  <c r="AN92" i="4"/>
  <c r="AO92" i="4" s="1"/>
  <c r="AO18" i="4"/>
  <c r="AN95" i="4"/>
  <c r="AO95" i="4" s="1"/>
  <c r="AW12" i="4"/>
  <c r="AW847" i="4"/>
  <c r="AN711" i="4"/>
  <c r="AO711" i="4" s="1"/>
  <c r="AW717" i="4"/>
  <c r="AW515" i="4"/>
  <c r="AN536" i="4"/>
  <c r="AO536" i="4" s="1"/>
  <c r="AN310" i="4"/>
  <c r="AO310" i="4" s="1"/>
  <c r="AN370" i="4"/>
  <c r="AO370" i="4" s="1"/>
  <c r="AN195" i="4"/>
  <c r="AO195" i="4" s="1"/>
  <c r="AX195" i="4" s="1"/>
  <c r="AW672" i="4"/>
  <c r="AW368" i="4"/>
  <c r="AN128" i="4"/>
  <c r="AO128" i="4" s="1"/>
  <c r="AW886" i="4"/>
  <c r="AO856" i="4"/>
  <c r="AW744" i="4"/>
  <c r="AN827" i="4"/>
  <c r="AO827" i="4" s="1"/>
  <c r="AW402" i="4"/>
  <c r="AW9" i="4"/>
  <c r="AW34" i="4"/>
  <c r="AN189" i="4"/>
  <c r="AO189" i="4" s="1"/>
  <c r="AN813" i="4"/>
  <c r="AO813" i="4" s="1"/>
  <c r="AW578" i="4"/>
  <c r="AW594" i="4"/>
  <c r="AN697" i="4"/>
  <c r="AO697" i="4" s="1"/>
  <c r="AX697" i="4" s="1"/>
  <c r="AN562" i="4"/>
  <c r="AO562" i="4" s="1"/>
  <c r="AW390" i="4"/>
  <c r="AO300" i="4"/>
  <c r="AN379" i="4"/>
  <c r="AO379" i="4" s="1"/>
  <c r="AW399" i="4"/>
  <c r="AW304" i="4"/>
  <c r="AN277" i="4"/>
  <c r="AO277" i="4" s="1"/>
  <c r="AW431" i="4"/>
  <c r="AW277" i="4"/>
  <c r="AN116" i="4"/>
  <c r="AO116" i="4" s="1"/>
  <c r="AW166" i="4"/>
  <c r="AW105" i="4"/>
  <c r="AN49" i="4"/>
  <c r="AO49" i="4" s="1"/>
  <c r="AW840" i="4"/>
  <c r="AN476" i="4"/>
  <c r="AO476" i="4" s="1"/>
  <c r="AW869" i="4"/>
  <c r="AW415" i="4"/>
  <c r="AN345" i="4"/>
  <c r="AO345" i="4" s="1"/>
  <c r="AW212" i="4"/>
  <c r="AW71" i="4"/>
  <c r="AW278" i="4"/>
  <c r="AW169" i="4"/>
  <c r="AN35" i="4"/>
  <c r="AO35" i="4" s="1"/>
  <c r="AW449" i="4"/>
  <c r="AW306" i="4"/>
  <c r="AN631" i="4"/>
  <c r="AO631" i="4" s="1"/>
  <c r="AW256" i="4"/>
  <c r="AN127" i="4"/>
  <c r="AO127" i="4" s="1"/>
  <c r="AX127" i="4" s="1"/>
  <c r="BD127" i="4" s="1"/>
  <c r="AW574" i="4"/>
  <c r="AW890" i="4"/>
  <c r="AW240" i="4"/>
  <c r="AW337" i="4"/>
  <c r="AW752" i="4"/>
  <c r="AN857" i="4"/>
  <c r="AO857" i="4" s="1"/>
  <c r="AW623" i="4"/>
  <c r="AN52" i="4"/>
  <c r="AO52" i="4" s="1"/>
  <c r="AW827" i="4"/>
  <c r="AW246" i="4"/>
  <c r="AW88" i="4"/>
  <c r="AW329" i="4"/>
  <c r="AN164" i="4"/>
  <c r="AO164" i="4" s="1"/>
  <c r="AW335" i="4"/>
  <c r="AW331" i="4"/>
  <c r="AN371" i="4"/>
  <c r="AO371" i="4" s="1"/>
  <c r="AN501" i="4"/>
  <c r="AO501" i="4" s="1"/>
  <c r="AO483" i="4"/>
  <c r="AW438" i="4"/>
  <c r="AX438" i="4" s="1"/>
  <c r="AY438" i="4" s="1"/>
  <c r="AN238" i="4"/>
  <c r="AO238" i="4" s="1"/>
  <c r="AX238" i="4" s="1"/>
  <c r="AY238" i="4" s="1"/>
  <c r="AW857" i="4"/>
  <c r="AW376" i="4"/>
  <c r="AW710" i="4"/>
  <c r="AW589" i="4"/>
  <c r="AW541" i="4"/>
  <c r="AW705" i="4"/>
  <c r="AN259" i="4"/>
  <c r="AO259" i="4" s="1"/>
  <c r="AW132" i="4"/>
  <c r="AW298" i="4"/>
  <c r="AW121" i="4"/>
  <c r="AO618" i="4"/>
  <c r="AW525" i="4"/>
  <c r="AN518" i="4"/>
  <c r="AO518" i="4" s="1"/>
  <c r="AX518" i="4" s="1"/>
  <c r="AW141" i="4"/>
  <c r="AO496" i="4"/>
  <c r="AW871" i="4"/>
  <c r="AO872" i="4"/>
  <c r="AW813" i="4"/>
  <c r="AO800" i="4"/>
  <c r="AO603" i="4"/>
  <c r="AO541" i="4"/>
  <c r="AN366" i="4"/>
  <c r="AO366" i="4" s="1"/>
  <c r="AX366" i="4" s="1"/>
  <c r="AY366" i="4" s="1"/>
  <c r="AW24" i="4"/>
  <c r="AO44" i="4"/>
  <c r="AW887" i="4"/>
  <c r="AN710" i="4"/>
  <c r="AO710" i="4" s="1"/>
  <c r="AN649" i="4"/>
  <c r="AO649" i="4" s="1"/>
  <c r="AW628" i="4"/>
  <c r="AN474" i="4"/>
  <c r="AO474" i="4" s="1"/>
  <c r="AX474" i="4" s="1"/>
  <c r="AN434" i="4"/>
  <c r="AO434" i="4" s="1"/>
  <c r="AN546" i="4"/>
  <c r="AO546" i="4" s="1"/>
  <c r="AW484" i="4"/>
  <c r="AN341" i="4"/>
  <c r="AO341" i="4" s="1"/>
  <c r="AN276" i="4"/>
  <c r="AO276" i="4" s="1"/>
  <c r="AN348" i="4"/>
  <c r="AO348" i="4" s="1"/>
  <c r="AW250" i="4"/>
  <c r="AN167" i="4"/>
  <c r="AO167" i="4" s="1"/>
  <c r="AN19" i="4"/>
  <c r="AO19" i="4" s="1"/>
  <c r="AX19" i="4" s="1"/>
  <c r="AW818" i="4"/>
  <c r="AW500" i="4"/>
  <c r="AW592" i="4"/>
  <c r="AW395" i="4"/>
  <c r="AO294" i="4"/>
  <c r="AX294" i="4" s="1"/>
  <c r="BD294" i="4" s="1"/>
  <c r="AW384" i="4"/>
  <c r="AW433" i="4"/>
  <c r="AN315" i="4"/>
  <c r="AO315" i="4" s="1"/>
  <c r="AX315" i="4" s="1"/>
  <c r="AY315" i="4" s="1"/>
  <c r="AW130" i="4"/>
  <c r="AN191" i="4"/>
  <c r="AO191" i="4" s="1"/>
  <c r="AN108" i="4"/>
  <c r="AO108" i="4" s="1"/>
  <c r="AW643" i="4"/>
  <c r="AN598" i="4"/>
  <c r="AO598" i="4" s="1"/>
  <c r="AW814" i="4"/>
  <c r="AN799" i="4"/>
  <c r="AO799" i="4" s="1"/>
  <c r="AW701" i="4"/>
  <c r="AW72" i="4"/>
  <c r="AN399" i="4"/>
  <c r="AO399" i="4" s="1"/>
  <c r="AW388" i="4"/>
  <c r="AW181" i="4"/>
  <c r="AW428" i="4"/>
  <c r="AN460" i="4"/>
  <c r="AO460" i="4" s="1"/>
  <c r="AX460" i="4" s="1"/>
  <c r="AY460" i="4" s="1"/>
  <c r="AO880" i="4"/>
  <c r="AX880" i="4" s="1"/>
  <c r="AY880" i="4" s="1"/>
  <c r="AW596" i="4"/>
  <c r="AW208" i="4"/>
  <c r="AO644" i="4"/>
  <c r="AW254" i="4"/>
  <c r="AN27" i="4"/>
  <c r="AO27" i="4" s="1"/>
  <c r="AW489" i="4"/>
  <c r="AW343" i="4"/>
  <c r="AW586" i="4"/>
  <c r="AW654" i="4"/>
  <c r="AW37" i="4"/>
  <c r="AW451" i="4"/>
  <c r="AO835" i="4"/>
  <c r="AX835" i="4" s="1"/>
  <c r="BD835" i="4" s="1"/>
  <c r="AW757" i="4"/>
  <c r="AN420" i="4"/>
  <c r="AO420" i="4" s="1"/>
  <c r="AO291" i="4"/>
  <c r="AN828" i="4"/>
  <c r="AO828" i="4" s="1"/>
  <c r="AW569" i="4"/>
  <c r="AN578" i="4"/>
  <c r="AO578" i="4" s="1"/>
  <c r="AW622" i="4"/>
  <c r="AW593" i="4"/>
  <c r="AN728" i="4"/>
  <c r="AO728" i="4" s="1"/>
  <c r="AX728" i="4" s="1"/>
  <c r="AW668" i="4"/>
  <c r="AW650" i="4"/>
  <c r="AW539" i="4"/>
  <c r="AN485" i="4"/>
  <c r="AO485" i="4" s="1"/>
  <c r="AN524" i="4"/>
  <c r="AO524" i="4" s="1"/>
  <c r="AN377" i="4"/>
  <c r="AO377" i="4" s="1"/>
  <c r="AX377" i="4" s="1"/>
  <c r="AW290" i="4"/>
  <c r="AN46" i="4"/>
  <c r="AO46" i="4" s="1"/>
  <c r="AX46" i="4" s="1"/>
  <c r="AY46" i="4" s="1"/>
  <c r="AN180" i="4"/>
  <c r="AO180" i="4" s="1"/>
  <c r="AN130" i="4"/>
  <c r="AO130" i="4" s="1"/>
  <c r="AW144" i="4"/>
  <c r="AN76" i="4"/>
  <c r="AO76" i="4" s="1"/>
  <c r="AW115" i="4"/>
  <c r="AN60" i="4"/>
  <c r="AO60" i="4" s="1"/>
  <c r="AW26" i="4"/>
  <c r="AW856" i="4"/>
  <c r="AW341" i="4"/>
  <c r="AW267" i="4"/>
  <c r="AO594" i="4"/>
  <c r="AN472" i="4"/>
  <c r="AO472" i="4" s="1"/>
  <c r="AO275" i="4"/>
  <c r="AO136" i="4"/>
  <c r="AX136" i="4" s="1"/>
  <c r="AY136" i="4" s="1"/>
  <c r="AN883" i="4"/>
  <c r="AO883" i="4" s="1"/>
  <c r="AW509" i="4"/>
  <c r="AN464" i="4"/>
  <c r="AO464" i="4" s="1"/>
  <c r="AW442" i="4"/>
  <c r="AW411" i="4"/>
  <c r="AN357" i="4"/>
  <c r="AO357" i="4" s="1"/>
  <c r="AN369" i="4"/>
  <c r="AO369" i="4" s="1"/>
  <c r="AN224" i="4"/>
  <c r="AO224" i="4" s="1"/>
  <c r="AO175" i="4"/>
  <c r="AN64" i="4"/>
  <c r="AO64" i="4" s="1"/>
  <c r="AW69" i="4"/>
  <c r="AW193" i="4"/>
  <c r="AW180" i="4"/>
  <c r="AO51" i="4"/>
  <c r="AN708" i="4"/>
  <c r="AO708" i="4" s="1"/>
  <c r="AO818" i="4"/>
  <c r="AO415" i="4"/>
  <c r="AO293" i="4"/>
  <c r="AW220" i="4"/>
  <c r="AW268" i="4"/>
  <c r="AO16" i="4"/>
  <c r="AW820" i="4"/>
  <c r="AW486" i="4"/>
  <c r="AW393" i="4"/>
  <c r="AW171" i="4"/>
  <c r="AN701" i="4"/>
  <c r="AO701" i="4" s="1"/>
  <c r="AN239" i="4"/>
  <c r="AO239" i="4" s="1"/>
  <c r="AW146" i="4"/>
  <c r="AW873" i="4"/>
  <c r="AW865" i="4"/>
  <c r="AW850" i="4"/>
  <c r="AW836" i="4"/>
  <c r="AX836" i="4" s="1"/>
  <c r="AN715" i="4"/>
  <c r="AO715" i="4" s="1"/>
  <c r="AN580" i="4"/>
  <c r="AO580" i="4" s="1"/>
  <c r="AX580" i="4" s="1"/>
  <c r="AN446" i="4"/>
  <c r="AO446" i="4" s="1"/>
  <c r="AN318" i="4"/>
  <c r="AO318" i="4" s="1"/>
  <c r="AW293" i="4"/>
  <c r="AW35" i="4"/>
  <c r="AN261" i="4"/>
  <c r="AO261" i="4" s="1"/>
  <c r="AW201" i="4"/>
  <c r="AO776" i="4"/>
  <c r="AO451" i="4"/>
  <c r="AN789" i="4"/>
  <c r="AO789" i="4" s="1"/>
  <c r="AW663" i="4"/>
  <c r="AW458" i="4"/>
  <c r="AW391" i="4"/>
  <c r="AN279" i="4"/>
  <c r="AO279" i="4" s="1"/>
  <c r="AN332" i="4"/>
  <c r="AO332" i="4" s="1"/>
  <c r="AW314" i="4"/>
  <c r="AN213" i="4"/>
  <c r="AO213" i="4" s="1"/>
  <c r="AN135" i="4"/>
  <c r="AO135" i="4" s="1"/>
  <c r="AN8" i="4"/>
  <c r="AO8" i="4" s="1"/>
  <c r="AX8" i="4" s="1"/>
  <c r="AN785" i="4"/>
  <c r="AO785" i="4" s="1"/>
  <c r="AN756" i="4"/>
  <c r="AO756" i="4" s="1"/>
  <c r="AW666" i="4"/>
  <c r="AN583" i="4"/>
  <c r="AO583" i="4" s="1"/>
  <c r="AO217" i="4"/>
  <c r="AX217" i="4" s="1"/>
  <c r="BD217" i="4" s="1"/>
  <c r="AN141" i="4"/>
  <c r="AO141" i="4" s="1"/>
  <c r="AN166" i="4"/>
  <c r="AO166" i="4" s="1"/>
  <c r="AW7" i="4"/>
  <c r="AN902" i="4"/>
  <c r="AO902" i="4" s="1"/>
  <c r="AX902" i="4" s="1"/>
  <c r="AN831" i="4"/>
  <c r="AO831" i="4" s="1"/>
  <c r="AN747" i="4"/>
  <c r="AO747" i="4" s="1"/>
  <c r="AX747" i="4" s="1"/>
  <c r="BD747" i="4" s="1"/>
  <c r="AW564" i="4"/>
  <c r="AN564" i="4"/>
  <c r="AO564" i="4" s="1"/>
  <c r="AW317" i="4"/>
  <c r="AW243" i="4"/>
  <c r="AN59" i="4"/>
  <c r="AO59" i="4" s="1"/>
  <c r="AW152" i="4"/>
  <c r="AO107" i="4"/>
  <c r="AX107" i="4" s="1"/>
  <c r="AY107" i="4" s="1"/>
  <c r="AN73" i="4"/>
  <c r="AO73" i="4" s="1"/>
  <c r="AO43" i="4"/>
  <c r="AX43" i="4" s="1"/>
  <c r="AW216" i="4"/>
  <c r="AN163" i="4"/>
  <c r="AO163" i="4" s="1"/>
  <c r="AN643" i="4"/>
  <c r="AO643" i="4" s="1"/>
  <c r="AN405" i="4"/>
  <c r="AO405" i="4" s="1"/>
  <c r="AW828" i="4"/>
  <c r="AW658" i="4"/>
  <c r="AO309" i="4"/>
  <c r="AW867" i="4"/>
  <c r="AN901" i="4"/>
  <c r="AO901" i="4" s="1"/>
  <c r="AX901" i="4" s="1"/>
  <c r="AN280" i="4"/>
  <c r="AO280" i="4" s="1"/>
  <c r="AN56" i="4"/>
  <c r="AO56" i="4" s="1"/>
  <c r="AW204" i="4"/>
  <c r="AX204" i="4" s="1"/>
  <c r="AW192" i="4"/>
  <c r="AW59" i="4"/>
  <c r="AN97" i="4"/>
  <c r="AO97" i="4" s="1"/>
  <c r="AO79" i="4"/>
  <c r="AW748" i="4"/>
  <c r="AN804" i="4"/>
  <c r="AO804" i="4" s="1"/>
  <c r="AO650" i="4"/>
  <c r="AW631" i="4"/>
  <c r="AN482" i="4"/>
  <c r="AO482" i="4" s="1"/>
  <c r="AX482" i="4" s="1"/>
  <c r="BD482" i="4" s="1"/>
  <c r="AN302" i="4"/>
  <c r="AO302" i="4" s="1"/>
  <c r="AX302" i="4" s="1"/>
  <c r="AN137" i="4"/>
  <c r="AO137" i="4" s="1"/>
  <c r="AW194" i="4"/>
  <c r="AW95" i="4"/>
  <c r="AW583" i="4"/>
  <c r="AW224" i="4"/>
  <c r="AW215" i="4"/>
  <c r="AW542" i="4"/>
  <c r="AW109" i="4"/>
  <c r="AW333" i="4"/>
  <c r="AN624" i="4"/>
  <c r="AO624" i="4" s="1"/>
  <c r="AX624" i="4" s="1"/>
  <c r="AY624" i="4" s="1"/>
  <c r="AO521" i="4"/>
  <c r="AN173" i="4"/>
  <c r="AO173" i="4" s="1"/>
  <c r="AX173" i="4" s="1"/>
  <c r="AN743" i="4"/>
  <c r="AO743" i="4" s="1"/>
  <c r="AX743" i="4" s="1"/>
  <c r="BD743" i="4" s="1"/>
  <c r="AW617" i="4"/>
  <c r="AN432" i="4"/>
  <c r="AO432" i="4" s="1"/>
  <c r="AW230" i="4"/>
  <c r="AS907" i="4"/>
  <c r="AN150" i="4"/>
  <c r="AO150" i="4" s="1"/>
  <c r="AN88" i="4"/>
  <c r="AO88" i="4" s="1"/>
  <c r="AN833" i="4"/>
  <c r="AO833" i="4" s="1"/>
  <c r="AW874" i="4"/>
  <c r="AN662" i="4"/>
  <c r="AO662" i="4" s="1"/>
  <c r="AN573" i="4"/>
  <c r="AO573" i="4" s="1"/>
  <c r="AW565" i="4"/>
  <c r="AW523" i="4"/>
  <c r="AN424" i="4"/>
  <c r="AO424" i="4" s="1"/>
  <c r="AX424" i="4" s="1"/>
  <c r="AW417" i="4"/>
  <c r="AW370" i="4"/>
  <c r="AW318" i="4"/>
  <c r="AW382" i="4"/>
  <c r="AN382" i="4"/>
  <c r="AO382" i="4" s="1"/>
  <c r="AW122" i="4"/>
  <c r="AW165" i="4"/>
  <c r="AN287" i="4"/>
  <c r="AO287" i="4" s="1"/>
  <c r="AW239" i="4"/>
  <c r="AW788" i="4"/>
  <c r="AO714" i="4"/>
  <c r="AN271" i="4"/>
  <c r="AO271" i="4" s="1"/>
  <c r="AW833" i="4"/>
  <c r="AN666" i="4"/>
  <c r="AO666" i="4" s="1"/>
  <c r="AN458" i="4"/>
  <c r="AO458" i="4" s="1"/>
  <c r="AN360" i="4"/>
  <c r="AO360" i="4" s="1"/>
  <c r="AN777" i="4"/>
  <c r="AO777" i="4" s="1"/>
  <c r="AX777" i="4" s="1"/>
  <c r="AY777" i="4" s="1"/>
  <c r="AO695" i="4"/>
  <c r="AX695" i="4" s="1"/>
  <c r="AY695" i="4" s="1"/>
  <c r="AO727" i="4"/>
  <c r="AO212" i="4"/>
  <c r="AN54" i="4"/>
  <c r="AO54" i="4" s="1"/>
  <c r="AO111" i="4"/>
  <c r="AW905" i="4"/>
  <c r="AN570" i="4"/>
  <c r="AO570" i="4" s="1"/>
  <c r="AN563" i="4"/>
  <c r="AO563" i="4" s="1"/>
  <c r="AX563" i="4" s="1"/>
  <c r="BD563" i="4" s="1"/>
  <c r="AO656" i="4"/>
  <c r="AN717" i="4"/>
  <c r="AO717" i="4" s="1"/>
  <c r="AN685" i="4"/>
  <c r="AO685" i="4" s="1"/>
  <c r="AX685" i="4" s="1"/>
  <c r="AY685" i="4" s="1"/>
  <c r="AW423" i="4"/>
  <c r="AO417" i="4"/>
  <c r="AW346" i="4"/>
  <c r="AW22" i="4"/>
  <c r="AW815" i="4"/>
  <c r="AW798" i="4"/>
  <c r="AN761" i="4"/>
  <c r="AO761" i="4" s="1"/>
  <c r="AN426" i="4"/>
  <c r="AO426" i="4" s="1"/>
  <c r="AN236" i="4"/>
  <c r="AO236" i="4" s="1"/>
  <c r="AN736" i="4"/>
  <c r="AO736" i="4" s="1"/>
  <c r="AO678" i="4"/>
  <c r="AN632" i="4"/>
  <c r="AO632" i="4" s="1"/>
  <c r="AX632" i="4" s="1"/>
  <c r="AY632" i="4" s="1"/>
  <c r="AO569" i="4"/>
  <c r="AO383" i="4"/>
  <c r="AX383" i="4" s="1"/>
  <c r="AO110" i="4"/>
  <c r="AN848" i="4"/>
  <c r="AO848" i="4" s="1"/>
  <c r="AN589" i="4"/>
  <c r="AO589" i="4" s="1"/>
  <c r="AN344" i="4"/>
  <c r="AO344" i="4" s="1"/>
  <c r="AN229" i="4"/>
  <c r="AO229" i="4" s="1"/>
  <c r="AX229" i="4" s="1"/>
  <c r="AW77" i="4"/>
  <c r="AN153" i="4"/>
  <c r="AO153" i="4" s="1"/>
  <c r="AN147" i="4"/>
  <c r="AO147" i="4" s="1"/>
  <c r="AX147" i="4" s="1"/>
  <c r="AN821" i="4"/>
  <c r="AO821" i="4" s="1"/>
  <c r="AX821" i="4" s="1"/>
  <c r="AN844" i="4"/>
  <c r="AO844" i="4" s="1"/>
  <c r="AO687" i="4"/>
  <c r="AW528" i="4"/>
  <c r="AW507" i="4"/>
  <c r="AW262" i="4"/>
  <c r="AN354" i="4"/>
  <c r="AO354" i="4" s="1"/>
  <c r="AN65" i="4"/>
  <c r="AO65" i="4" s="1"/>
  <c r="AN502" i="4"/>
  <c r="AO502" i="4" s="1"/>
  <c r="AW753" i="4"/>
  <c r="AW642" i="4"/>
  <c r="AO158" i="4"/>
  <c r="AO861" i="4"/>
  <c r="AN766" i="4"/>
  <c r="AO766" i="4" s="1"/>
  <c r="AN726" i="4"/>
  <c r="AO726" i="4" s="1"/>
  <c r="AN698" i="4"/>
  <c r="AO698" i="4" s="1"/>
  <c r="AO729" i="4"/>
  <c r="AN653" i="4"/>
  <c r="AO653" i="4" s="1"/>
  <c r="AX653" i="4" s="1"/>
  <c r="BD653" i="4" s="1"/>
  <c r="AN588" i="4"/>
  <c r="AO588" i="4" s="1"/>
  <c r="AN630" i="4"/>
  <c r="AO630" i="4" s="1"/>
  <c r="AO372" i="4"/>
  <c r="AN257" i="4"/>
  <c r="AO257" i="4" s="1"/>
  <c r="AN86" i="4"/>
  <c r="AO86" i="4" s="1"/>
  <c r="AW843" i="4"/>
  <c r="AN888" i="4"/>
  <c r="AO888" i="4" s="1"/>
  <c r="AW734" i="4"/>
  <c r="AN528" i="4"/>
  <c r="AO528" i="4" s="1"/>
  <c r="AW455" i="4"/>
  <c r="AW478" i="4"/>
  <c r="AN406" i="4"/>
  <c r="AO406" i="4" s="1"/>
  <c r="AX406" i="4" s="1"/>
  <c r="AN222" i="4"/>
  <c r="AO222" i="4" s="1"/>
  <c r="AW286" i="4"/>
  <c r="AW348" i="4"/>
  <c r="AN69" i="4"/>
  <c r="AO69" i="4" s="1"/>
  <c r="AN91" i="4"/>
  <c r="AO91" i="4" s="1"/>
  <c r="AO122" i="4"/>
  <c r="AN29" i="4"/>
  <c r="AO29" i="4" s="1"/>
  <c r="AN124" i="4"/>
  <c r="AO124" i="4" s="1"/>
  <c r="AW524" i="4"/>
  <c r="AW490" i="4"/>
  <c r="AN33" i="4"/>
  <c r="AO33" i="4" s="1"/>
  <c r="AW825" i="4"/>
  <c r="AW559" i="4"/>
  <c r="AN356" i="4"/>
  <c r="AO356" i="4" s="1"/>
  <c r="AN323" i="4"/>
  <c r="AO323" i="4" s="1"/>
  <c r="AN228" i="4"/>
  <c r="AO228" i="4" s="1"/>
  <c r="AN157" i="4"/>
  <c r="AO157" i="4" s="1"/>
  <c r="AN823" i="4"/>
  <c r="AO823" i="4" s="1"/>
  <c r="AX823" i="4" s="1"/>
  <c r="BD823" i="4" s="1"/>
  <c r="AO449" i="4"/>
  <c r="AW367" i="4"/>
  <c r="AN297" i="4"/>
  <c r="AO297" i="4" s="1"/>
  <c r="AN507" i="4"/>
  <c r="AO507" i="4" s="1"/>
  <c r="AW135" i="4"/>
  <c r="AW29" i="4"/>
  <c r="AW392" i="4"/>
  <c r="AN401" i="4"/>
  <c r="AO401" i="4" s="1"/>
  <c r="AW84" i="4"/>
  <c r="AN676" i="4"/>
  <c r="AO676" i="4" s="1"/>
  <c r="AX676" i="4" s="1"/>
  <c r="AW496" i="4"/>
  <c r="AN826" i="4"/>
  <c r="AO826" i="4" s="1"/>
  <c r="AN668" i="4"/>
  <c r="AO668" i="4" s="1"/>
  <c r="AN683" i="4"/>
  <c r="AO683" i="4" s="1"/>
  <c r="AO403" i="4"/>
  <c r="AO373" i="4"/>
  <c r="AX373" i="4" s="1"/>
  <c r="AW778" i="4"/>
  <c r="AW687" i="4"/>
  <c r="AO837" i="4"/>
  <c r="AX837" i="4" s="1"/>
  <c r="AN806" i="4"/>
  <c r="AO806" i="4" s="1"/>
  <c r="AW793" i="4"/>
  <c r="AO852" i="4"/>
  <c r="AX852" i="4" s="1"/>
  <c r="AN900" i="4"/>
  <c r="AO900" i="4" s="1"/>
  <c r="AX900" i="4" s="1"/>
  <c r="AY900" i="4" s="1"/>
  <c r="AN48" i="4"/>
  <c r="AO48" i="4" s="1"/>
  <c r="AO864" i="4"/>
  <c r="AO72" i="4"/>
  <c r="AW207" i="4"/>
  <c r="AN117" i="4"/>
  <c r="AO117" i="4" s="1"/>
  <c r="AW60" i="4"/>
  <c r="AN338" i="4"/>
  <c r="AO338" i="4" s="1"/>
  <c r="AX338" i="4" s="1"/>
  <c r="AW375" i="4"/>
  <c r="AN66" i="4"/>
  <c r="AO66" i="4" s="1"/>
  <c r="AX66" i="4" s="1"/>
  <c r="BD66" i="4" s="1"/>
  <c r="AN198" i="4"/>
  <c r="AO198" i="4" s="1"/>
  <c r="AX198" i="4" s="1"/>
  <c r="BD198" i="4" s="1"/>
  <c r="AN105" i="4"/>
  <c r="AO105" i="4" s="1"/>
  <c r="AW783" i="4"/>
  <c r="AW713" i="4"/>
  <c r="AW576" i="4"/>
  <c r="AX576" i="4" s="1"/>
  <c r="AW786" i="4"/>
  <c r="AW797" i="4"/>
  <c r="AW640" i="4"/>
  <c r="AW612" i="4"/>
  <c r="AN493" i="4"/>
  <c r="AO493" i="4" s="1"/>
  <c r="AN58" i="4"/>
  <c r="AO58" i="4" s="1"/>
  <c r="AW510" i="4"/>
  <c r="AO381" i="4"/>
  <c r="AW339" i="4"/>
  <c r="AN98" i="4"/>
  <c r="AO98" i="4" s="1"/>
  <c r="AX98" i="4" s="1"/>
  <c r="AW33" i="4"/>
  <c r="AN447" i="4"/>
  <c r="AO447" i="4" s="1"/>
  <c r="AW119" i="4"/>
  <c r="AN316" i="4"/>
  <c r="AO316" i="4" s="1"/>
  <c r="AN895" i="4"/>
  <c r="AO895" i="4" s="1"/>
  <c r="AN638" i="4"/>
  <c r="AO638" i="4" s="1"/>
  <c r="AX638" i="4" s="1"/>
  <c r="AY638" i="4" s="1"/>
  <c r="AN551" i="4"/>
  <c r="AO551" i="4" s="1"/>
  <c r="AN877" i="4"/>
  <c r="AO877" i="4" s="1"/>
  <c r="AN321" i="4"/>
  <c r="AO321" i="4" s="1"/>
  <c r="AX321" i="4" s="1"/>
  <c r="BD321" i="4" s="1"/>
  <c r="AW730" i="4"/>
  <c r="AW853" i="4"/>
  <c r="AW49" i="4"/>
  <c r="AW65" i="4"/>
  <c r="AO404" i="4"/>
  <c r="AO887" i="4"/>
  <c r="AW571" i="4"/>
  <c r="AW363" i="4"/>
  <c r="AW163" i="4"/>
  <c r="AW616" i="4"/>
  <c r="AN402" i="4"/>
  <c r="AO402" i="4" s="1"/>
  <c r="AW295" i="4"/>
  <c r="AN340" i="4"/>
  <c r="AO340" i="4" s="1"/>
  <c r="AN429" i="4"/>
  <c r="AO429" i="4" s="1"/>
  <c r="AX429" i="4" s="1"/>
  <c r="BD429" i="4" s="1"/>
  <c r="AW358" i="4"/>
  <c r="AO292" i="4"/>
  <c r="AO384" i="4"/>
  <c r="AN329" i="4"/>
  <c r="AO329" i="4" s="1"/>
  <c r="AN270" i="4"/>
  <c r="AO270" i="4" s="1"/>
  <c r="AX270" i="4" s="1"/>
  <c r="AY270" i="4" s="1"/>
  <c r="AO529" i="4"/>
  <c r="AX529" i="4" s="1"/>
  <c r="AY529" i="4" s="1"/>
  <c r="AW531" i="4"/>
  <c r="AW548" i="4"/>
  <c r="AN57" i="4"/>
  <c r="AO57" i="4" s="1"/>
  <c r="AX57" i="4" s="1"/>
  <c r="AY57" i="4" s="1"/>
  <c r="AO170" i="4"/>
  <c r="AN140" i="4"/>
  <c r="AO140" i="4" s="1"/>
  <c r="AN878" i="4"/>
  <c r="AO878" i="4" s="1"/>
  <c r="AX878" i="4" s="1"/>
  <c r="BD878" i="4" s="1"/>
  <c r="AW731" i="4"/>
  <c r="AN703" i="4"/>
  <c r="AO703" i="4" s="1"/>
  <c r="AX703" i="4" s="1"/>
  <c r="BD703" i="4" s="1"/>
  <c r="AW794" i="4"/>
  <c r="AN735" i="4"/>
  <c r="AO735" i="4" s="1"/>
  <c r="AX735" i="4" s="1"/>
  <c r="BD735" i="4" s="1"/>
  <c r="AN491" i="4"/>
  <c r="AO491" i="4" s="1"/>
  <c r="AN519" i="4"/>
  <c r="AO519" i="4" s="1"/>
  <c r="AW600" i="4"/>
  <c r="AW598" i="4"/>
  <c r="AW457" i="4"/>
  <c r="AW738" i="4"/>
  <c r="AN810" i="4"/>
  <c r="AO810" i="4" s="1"/>
  <c r="AX810" i="4" s="1"/>
  <c r="AW774" i="4"/>
  <c r="AO767" i="4"/>
  <c r="AX767" i="4" s="1"/>
  <c r="BD767" i="4" s="1"/>
  <c r="AO788" i="4"/>
  <c r="AO414" i="4"/>
  <c r="AO327" i="4"/>
  <c r="AX327" i="4" s="1"/>
  <c r="BD327" i="4" s="1"/>
  <c r="AN251" i="4"/>
  <c r="AO251" i="4" s="1"/>
  <c r="AN39" i="4"/>
  <c r="AO39" i="4" s="1"/>
  <c r="AX39" i="4" s="1"/>
  <c r="AY39" i="4" s="1"/>
  <c r="AO795" i="4"/>
  <c r="AW562" i="4"/>
  <c r="AW647" i="4"/>
  <c r="AN558" i="4"/>
  <c r="AO558" i="4" s="1"/>
  <c r="AW662" i="4"/>
  <c r="AW248" i="4"/>
  <c r="AW332" i="4"/>
  <c r="AN115" i="4"/>
  <c r="AO115" i="4" s="1"/>
  <c r="AN205" i="4"/>
  <c r="AO205" i="4" s="1"/>
  <c r="AN71" i="4"/>
  <c r="AO71" i="4" s="1"/>
  <c r="AN142" i="4"/>
  <c r="AO142" i="4" s="1"/>
  <c r="AX742" i="4"/>
  <c r="AY742" i="4" s="1"/>
  <c r="AN733" i="4"/>
  <c r="AO733" i="4" s="1"/>
  <c r="AN682" i="4"/>
  <c r="AO682" i="4" s="1"/>
  <c r="AX682" i="4" s="1"/>
  <c r="AO533" i="4"/>
  <c r="AO520" i="4"/>
  <c r="AX520" i="4" s="1"/>
  <c r="AY520" i="4" s="1"/>
  <c r="AO527" i="4"/>
  <c r="AN465" i="4"/>
  <c r="AO465" i="4" s="1"/>
  <c r="AN364" i="4"/>
  <c r="AO364" i="4" s="1"/>
  <c r="AN243" i="4"/>
  <c r="AO243" i="4" s="1"/>
  <c r="AN159" i="4"/>
  <c r="AO159" i="4" s="1"/>
  <c r="AO178" i="4"/>
  <c r="AX178" i="4" s="1"/>
  <c r="BD178" i="4" s="1"/>
  <c r="AW781" i="4"/>
  <c r="AW561" i="4"/>
  <c r="AN672" i="4"/>
  <c r="AO672" i="4" s="1"/>
  <c r="AW597" i="4"/>
  <c r="AW483" i="4"/>
  <c r="AN478" i="4"/>
  <c r="AO478" i="4" s="1"/>
  <c r="AW305" i="4"/>
  <c r="AN326" i="4"/>
  <c r="AO326" i="4" s="1"/>
  <c r="AW261" i="4"/>
  <c r="AW157" i="4"/>
  <c r="AW108" i="4"/>
  <c r="AN45" i="4"/>
  <c r="AO45" i="4" s="1"/>
  <c r="AW25" i="4"/>
  <c r="AO811" i="4"/>
  <c r="AW708" i="4"/>
  <c r="AN623" i="4"/>
  <c r="AO623" i="4" s="1"/>
  <c r="AO552" i="4"/>
  <c r="AN419" i="4"/>
  <c r="AO419" i="4" s="1"/>
  <c r="AW409" i="4"/>
  <c r="AW362" i="4"/>
  <c r="AN234" i="4"/>
  <c r="AO234" i="4" s="1"/>
  <c r="AW822" i="4"/>
  <c r="AN716" i="4"/>
  <c r="AO716" i="4" s="1"/>
  <c r="AW605" i="4"/>
  <c r="AW454" i="4"/>
  <c r="AW326" i="4"/>
  <c r="AW93" i="4"/>
  <c r="AO510" i="4"/>
  <c r="AO387" i="4"/>
  <c r="AN267" i="4"/>
  <c r="AO267" i="4" s="1"/>
  <c r="AO227" i="4"/>
  <c r="AO886" i="4"/>
  <c r="AN539" i="4"/>
  <c r="AO539" i="4" s="1"/>
  <c r="AW519" i="4"/>
  <c r="AW503" i="4"/>
  <c r="AN437" i="4"/>
  <c r="AO437" i="4" s="1"/>
  <c r="AW316" i="4"/>
  <c r="AN408" i="4"/>
  <c r="AO408" i="4" s="1"/>
  <c r="AN199" i="4"/>
  <c r="AO199" i="4" s="1"/>
  <c r="AW197" i="4"/>
  <c r="AW170" i="4"/>
  <c r="AW78" i="4"/>
  <c r="AW234" i="4"/>
  <c r="AN194" i="4"/>
  <c r="AO194" i="4" s="1"/>
  <c r="AN720" i="4"/>
  <c r="AO720" i="4" s="1"/>
  <c r="AX720" i="4" s="1"/>
  <c r="AY720" i="4" s="1"/>
  <c r="AN149" i="4"/>
  <c r="AO149" i="4" s="1"/>
  <c r="AO156" i="4"/>
  <c r="AX156" i="4" s="1"/>
  <c r="AY156" i="4" s="1"/>
  <c r="AO93" i="4"/>
  <c r="AN17" i="4"/>
  <c r="AO17" i="4" s="1"/>
  <c r="AX17" i="4" s="1"/>
  <c r="AY17" i="4" s="1"/>
  <c r="AW899" i="4"/>
  <c r="AN824" i="4"/>
  <c r="AO824" i="4" s="1"/>
  <c r="AN849" i="4"/>
  <c r="AO849" i="4" s="1"/>
  <c r="AN765" i="4"/>
  <c r="AO765" i="4" s="1"/>
  <c r="AX765" i="4" s="1"/>
  <c r="AY765" i="4" s="1"/>
  <c r="AN749" i="4"/>
  <c r="AO749" i="4" s="1"/>
  <c r="AX749" i="4" s="1"/>
  <c r="AW673" i="4"/>
  <c r="AW354" i="4"/>
  <c r="AW274" i="4"/>
  <c r="AN272" i="4"/>
  <c r="AO272" i="4" s="1"/>
  <c r="AX272" i="4" s="1"/>
  <c r="BD272" i="4" s="1"/>
  <c r="AN367" i="4"/>
  <c r="AO367" i="4" s="1"/>
  <c r="AN232" i="4"/>
  <c r="AO232" i="4" s="1"/>
  <c r="AW202" i="4"/>
  <c r="AO247" i="4"/>
  <c r="AX247" i="4" s="1"/>
  <c r="AW139" i="4"/>
  <c r="AW533" i="4"/>
  <c r="AN221" i="4"/>
  <c r="AO221" i="4" s="1"/>
  <c r="AW872" i="4"/>
  <c r="AO904" i="4"/>
  <c r="AX904" i="4" s="1"/>
  <c r="AO503" i="4"/>
  <c r="AW790" i="4"/>
  <c r="AO709" i="4"/>
  <c r="AW715" i="4"/>
  <c r="AN696" i="4"/>
  <c r="AO696" i="4" s="1"/>
  <c r="AX696" i="4" s="1"/>
  <c r="BD696" i="4" s="1"/>
  <c r="AO604" i="4"/>
  <c r="AX604" i="4" s="1"/>
  <c r="BD604" i="4" s="1"/>
  <c r="AN621" i="4"/>
  <c r="AO621" i="4" s="1"/>
  <c r="AO595" i="4"/>
  <c r="AO161" i="4"/>
  <c r="AW114" i="4"/>
  <c r="AW866" i="4"/>
  <c r="AN786" i="4"/>
  <c r="AO786" i="4" s="1"/>
  <c r="AN790" i="4"/>
  <c r="AO790" i="4" s="1"/>
  <c r="AN365" i="4"/>
  <c r="AO365" i="4" s="1"/>
  <c r="AW280" i="4"/>
  <c r="AN305" i="4"/>
  <c r="AO305" i="4" s="1"/>
  <c r="AO758" i="4"/>
  <c r="AX758" i="4" s="1"/>
  <c r="AO602" i="4"/>
  <c r="AX602" i="4" s="1"/>
  <c r="BD602" i="4" s="1"/>
  <c r="AO559" i="4"/>
  <c r="AO317" i="4"/>
  <c r="AO160" i="4"/>
  <c r="AN85" i="4"/>
  <c r="AO85" i="4" s="1"/>
  <c r="AW491" i="4"/>
  <c r="AW310" i="4"/>
  <c r="AW266" i="4"/>
  <c r="AN433" i="4"/>
  <c r="AO433" i="4" s="1"/>
  <c r="AN289" i="4"/>
  <c r="AO289" i="4" s="1"/>
  <c r="AN174" i="4"/>
  <c r="AO174" i="4" s="1"/>
  <c r="AX174" i="4" s="1"/>
  <c r="AN83" i="4"/>
  <c r="AO83" i="4" s="1"/>
  <c r="AW86" i="4"/>
  <c r="AO863" i="4"/>
  <c r="AX863" i="4" s="1"/>
  <c r="AY863" i="4" s="1"/>
  <c r="AN869" i="4"/>
  <c r="AO869" i="4" s="1"/>
  <c r="AW488" i="4"/>
  <c r="AW464" i="4"/>
  <c r="AN177" i="4"/>
  <c r="AO177" i="4" s="1"/>
  <c r="AO235" i="4"/>
  <c r="AX235" i="4" s="1"/>
  <c r="BD235" i="4" s="1"/>
  <c r="AO28" i="4"/>
  <c r="AN752" i="4"/>
  <c r="AO752" i="4" s="1"/>
  <c r="AN829" i="4"/>
  <c r="AO829" i="4" s="1"/>
  <c r="AX829" i="4" s="1"/>
  <c r="AY829" i="4" s="1"/>
  <c r="AN853" i="4"/>
  <c r="AO853" i="4" s="1"/>
  <c r="AO885" i="4"/>
  <c r="AW140" i="4"/>
  <c r="AN865" i="4"/>
  <c r="AO865" i="4" s="1"/>
  <c r="AW394" i="4"/>
  <c r="AW374" i="4"/>
  <c r="AW104" i="4"/>
  <c r="AW526" i="4"/>
  <c r="AW761" i="4"/>
  <c r="AN497" i="4"/>
  <c r="AO497" i="4" s="1"/>
  <c r="AN313" i="4"/>
  <c r="AO313" i="4" s="1"/>
  <c r="AW21" i="4"/>
  <c r="AW13" i="4"/>
  <c r="AN700" i="4"/>
  <c r="AO700" i="4" s="1"/>
  <c r="AN100" i="4"/>
  <c r="AO100" i="4" s="1"/>
  <c r="AN145" i="4"/>
  <c r="AO145" i="4" s="1"/>
  <c r="AX145" i="4" s="1"/>
  <c r="AN355" i="4"/>
  <c r="AO355" i="4" s="1"/>
  <c r="AN625" i="4"/>
  <c r="AO625" i="4" s="1"/>
  <c r="AW473" i="4"/>
  <c r="AO30" i="4"/>
  <c r="AN553" i="4"/>
  <c r="AO553" i="4" s="1"/>
  <c r="AN619" i="4"/>
  <c r="AO619" i="4" s="1"/>
  <c r="AX619" i="4" s="1"/>
  <c r="AW543" i="4"/>
  <c r="AW386" i="4"/>
  <c r="AN343" i="4"/>
  <c r="AO343" i="4" s="1"/>
  <c r="AW299" i="4"/>
  <c r="AW52" i="4"/>
  <c r="AN9" i="4"/>
  <c r="AO9" i="4" s="1"/>
  <c r="AN246" i="4"/>
  <c r="AO246" i="4" s="1"/>
  <c r="AO418" i="4"/>
  <c r="AW724" i="4"/>
  <c r="AO504" i="4"/>
  <c r="AX504" i="4" s="1"/>
  <c r="AN801" i="4"/>
  <c r="AO801" i="4" s="1"/>
  <c r="AX801" i="4" s="1"/>
  <c r="AN641" i="4"/>
  <c r="AO641" i="4" s="1"/>
  <c r="AW487" i="4"/>
  <c r="AN692" i="4"/>
  <c r="AO692" i="4" s="1"/>
  <c r="AX692" i="4" s="1"/>
  <c r="BD692" i="4" s="1"/>
  <c r="AW158" i="4"/>
  <c r="AN707" i="4"/>
  <c r="AO707" i="4" s="1"/>
  <c r="AW340" i="4"/>
  <c r="AN704" i="4"/>
  <c r="AO704" i="4" s="1"/>
  <c r="AN693" i="4"/>
  <c r="AO693" i="4" s="1"/>
  <c r="AW849" i="4"/>
  <c r="AW807" i="4"/>
  <c r="AN796" i="4"/>
  <c r="AO796" i="4" s="1"/>
  <c r="AW635" i="4"/>
  <c r="AW660" i="4"/>
  <c r="AW511" i="4"/>
  <c r="AN430" i="4"/>
  <c r="AO430" i="4" s="1"/>
  <c r="AW51" i="4"/>
  <c r="AN114" i="4"/>
  <c r="AO114" i="4" s="1"/>
  <c r="AN897" i="4"/>
  <c r="AO897" i="4" s="1"/>
  <c r="AX897" i="4" s="1"/>
  <c r="AN814" i="4"/>
  <c r="AO814" i="4" s="1"/>
  <c r="AN867" i="4"/>
  <c r="AO867" i="4" s="1"/>
  <c r="AW575" i="4"/>
  <c r="AW546" i="4"/>
  <c r="AW225" i="4"/>
  <c r="AN328" i="4"/>
  <c r="AO328" i="4" s="1"/>
  <c r="AN133" i="4"/>
  <c r="AO133" i="4" s="1"/>
  <c r="AW143" i="4"/>
  <c r="AO109" i="4"/>
  <c r="AN819" i="4"/>
  <c r="AO819" i="4" s="1"/>
  <c r="AX819" i="4" s="1"/>
  <c r="AW891" i="4"/>
  <c r="AW678" i="4"/>
  <c r="AN669" i="4"/>
  <c r="AO669" i="4" s="1"/>
  <c r="AW588" i="4"/>
  <c r="AN470" i="4"/>
  <c r="AO470" i="4" s="1"/>
  <c r="AN324" i="4"/>
  <c r="AO324" i="4" s="1"/>
  <c r="AW876" i="4"/>
  <c r="AN746" i="4"/>
  <c r="AO746" i="4" s="1"/>
  <c r="AX746" i="4" s="1"/>
  <c r="AN269" i="4"/>
  <c r="AO269" i="4" s="1"/>
  <c r="AO822" i="4"/>
  <c r="AO781" i="4"/>
  <c r="AO378" i="4"/>
  <c r="AX378" i="4" s="1"/>
  <c r="BD378" i="4" s="1"/>
  <c r="AO96" i="4"/>
  <c r="AN506" i="4"/>
  <c r="AO506" i="4" s="1"/>
  <c r="AX506" i="4" s="1"/>
  <c r="BD506" i="4" s="1"/>
  <c r="AO505" i="4"/>
  <c r="AX505" i="4" s="1"/>
  <c r="AY505" i="4" s="1"/>
  <c r="AO889" i="4"/>
  <c r="AW789" i="4"/>
  <c r="AN663" i="4"/>
  <c r="AO663" i="4" s="1"/>
  <c r="AN375" i="4"/>
  <c r="AO375" i="4" s="1"/>
  <c r="AO334" i="4"/>
  <c r="AN386" i="4"/>
  <c r="AO386" i="4" s="1"/>
  <c r="AO557" i="4"/>
  <c r="AX557" i="4" s="1"/>
  <c r="BD557" i="4" s="1"/>
  <c r="AO286" i="4"/>
  <c r="AW551" i="4"/>
  <c r="AN337" i="4"/>
  <c r="AO337" i="4" s="1"/>
  <c r="AN412" i="4"/>
  <c r="AO412" i="4" s="1"/>
  <c r="AX412" i="4" s="1"/>
  <c r="BD412" i="4" s="1"/>
  <c r="AO423" i="4"/>
  <c r="AW775" i="4"/>
  <c r="AO394" i="4"/>
  <c r="AO691" i="4"/>
  <c r="AN427" i="4"/>
  <c r="AO427" i="4" s="1"/>
  <c r="AX427" i="4" s="1"/>
  <c r="AW328" i="4"/>
  <c r="AO532" i="4"/>
  <c r="AN817" i="4"/>
  <c r="AO817" i="4" s="1"/>
  <c r="AX817" i="4" s="1"/>
  <c r="AO295" i="4"/>
  <c r="AO782" i="4"/>
  <c r="AX782" i="4" s="1"/>
  <c r="AO706" i="4"/>
  <c r="AX706" i="4" s="1"/>
  <c r="AO567" i="4"/>
  <c r="AX567" i="4" s="1"/>
  <c r="AN226" i="4"/>
  <c r="AO226" i="4" s="1"/>
  <c r="AN675" i="4"/>
  <c r="AO675" i="4" s="1"/>
  <c r="AX675" i="4" s="1"/>
  <c r="AN615" i="4"/>
  <c r="AO615" i="4" s="1"/>
  <c r="AO809" i="4"/>
  <c r="AW716" i="4"/>
  <c r="AN400" i="4"/>
  <c r="AO400" i="4" s="1"/>
  <c r="AX400" i="4" s="1"/>
  <c r="AN34" i="4"/>
  <c r="AO34" i="4" s="1"/>
  <c r="AW756" i="4"/>
  <c r="AO575" i="4"/>
  <c r="AN600" i="4"/>
  <c r="AO600" i="4" s="1"/>
  <c r="AW448" i="4"/>
  <c r="AO233" i="4"/>
  <c r="AO879" i="4"/>
  <c r="AO841" i="4"/>
  <c r="AX841" i="4" s="1"/>
  <c r="BD841" i="4" s="1"/>
  <c r="AO442" i="4"/>
  <c r="AO855" i="4"/>
  <c r="AX855" i="4" s="1"/>
  <c r="AN526" i="4"/>
  <c r="AO526" i="4" s="1"/>
  <c r="AN393" i="4"/>
  <c r="AO393" i="4" s="1"/>
  <c r="AO119" i="4"/>
  <c r="AN825" i="4"/>
  <c r="AO825" i="4" s="1"/>
  <c r="AN572" i="4"/>
  <c r="AO572" i="4" s="1"/>
  <c r="AN201" i="4"/>
  <c r="AO201" i="4" s="1"/>
  <c r="AO843" i="4"/>
  <c r="AO807" i="4"/>
  <c r="AN555" i="4"/>
  <c r="AO555" i="4" s="1"/>
  <c r="AN106" i="4"/>
  <c r="AO106" i="4" s="1"/>
  <c r="AO787" i="4"/>
  <c r="AO640" i="4"/>
  <c r="AW530" i="4"/>
  <c r="AN481" i="4"/>
  <c r="AO481" i="4" s="1"/>
  <c r="AN395" i="4"/>
  <c r="AO395" i="4" s="1"/>
  <c r="AN333" i="4"/>
  <c r="AO333" i="4" s="1"/>
  <c r="AN252" i="4"/>
  <c r="AO252" i="4" s="1"/>
  <c r="AX252" i="4" s="1"/>
  <c r="BD252" i="4" s="1"/>
  <c r="AW479" i="4"/>
  <c r="AN762" i="4"/>
  <c r="AO762" i="4" s="1"/>
  <c r="AX762" i="4" s="1"/>
  <c r="AW357" i="4"/>
  <c r="AO622" i="4"/>
  <c r="AO681" i="4"/>
  <c r="AO875" i="4"/>
  <c r="AN755" i="4"/>
  <c r="AO755" i="4" s="1"/>
  <c r="AX755" i="4" s="1"/>
  <c r="BD755" i="4" s="1"/>
  <c r="AN780" i="4"/>
  <c r="AO780" i="4" s="1"/>
  <c r="AX780" i="4" s="1"/>
  <c r="AN62" i="4"/>
  <c r="AO62" i="4" s="1"/>
  <c r="AX62" i="4" s="1"/>
  <c r="BD62" i="4" s="1"/>
  <c r="AN209" i="4"/>
  <c r="AO209" i="4" s="1"/>
  <c r="AO721" i="4"/>
  <c r="AO884" i="4"/>
  <c r="AX884" i="4" s="1"/>
  <c r="BD884" i="4" s="1"/>
  <c r="AO850" i="4"/>
  <c r="AO757" i="4"/>
  <c r="AX702" i="4"/>
  <c r="BD702" i="4" s="1"/>
  <c r="AO579" i="4"/>
  <c r="AN531" i="4"/>
  <c r="AO531" i="4" s="1"/>
  <c r="AN390" i="4"/>
  <c r="AO390" i="4" s="1"/>
  <c r="AN421" i="4"/>
  <c r="AO421" i="4" s="1"/>
  <c r="AX421" i="4" s="1"/>
  <c r="BD421" i="4" s="1"/>
  <c r="AN248" i="4"/>
  <c r="AO248" i="4" s="1"/>
  <c r="AW356" i="4"/>
  <c r="AN220" i="4"/>
  <c r="AO220" i="4" s="1"/>
  <c r="AN731" i="4"/>
  <c r="AO731" i="4" s="1"/>
  <c r="AW517" i="4"/>
  <c r="AO775" i="4"/>
  <c r="AO431" i="4"/>
  <c r="AO791" i="4"/>
  <c r="AX791" i="4" s="1"/>
  <c r="AY791" i="4" s="1"/>
  <c r="AO873" i="4"/>
  <c r="AO712" i="4"/>
  <c r="AO606" i="4"/>
  <c r="AO535" i="4"/>
  <c r="AO468" i="4"/>
  <c r="AO456" i="4"/>
  <c r="AX456" i="4" s="1"/>
  <c r="BD456" i="4" s="1"/>
  <c r="AN906" i="4"/>
  <c r="AO906" i="4" s="1"/>
  <c r="AX906" i="4" s="1"/>
  <c r="BD906" i="4" s="1"/>
  <c r="AN815" i="4"/>
  <c r="AO815" i="4" s="1"/>
  <c r="AW830" i="4"/>
  <c r="AN593" i="4"/>
  <c r="AO593" i="4" s="1"/>
  <c r="AW532" i="4"/>
  <c r="AN413" i="4"/>
  <c r="AO413" i="4" s="1"/>
  <c r="AX413" i="4" s="1"/>
  <c r="BD413" i="4" s="1"/>
  <c r="AW279" i="4"/>
  <c r="AN104" i="4"/>
  <c r="AO104" i="4" s="1"/>
  <c r="AW199" i="4"/>
  <c r="AW149" i="4"/>
  <c r="AO629" i="4"/>
  <c r="AX740" i="4"/>
  <c r="BD740" i="4" s="1"/>
  <c r="AX671" i="4"/>
  <c r="AY671" i="4" s="1"/>
  <c r="AO471" i="4"/>
  <c r="AO428" i="4"/>
  <c r="AN892" i="4"/>
  <c r="AO892" i="4" s="1"/>
  <c r="AO816" i="4"/>
  <c r="AX816" i="4" s="1"/>
  <c r="AW861" i="4"/>
  <c r="AN840" i="4"/>
  <c r="AO840" i="4" s="1"/>
  <c r="AN739" i="4"/>
  <c r="AO739" i="4" s="1"/>
  <c r="AX739" i="4" s="1"/>
  <c r="AN609" i="4"/>
  <c r="AO609" i="4" s="1"/>
  <c r="AX609" i="4" s="1"/>
  <c r="AN741" i="4"/>
  <c r="AO741" i="4" s="1"/>
  <c r="AX741" i="4" s="1"/>
  <c r="AN544" i="4"/>
  <c r="AO544" i="4" s="1"/>
  <c r="AN523" i="4"/>
  <c r="AO523" i="4" s="1"/>
  <c r="AW681" i="4"/>
  <c r="AW534" i="4"/>
  <c r="AN515" i="4"/>
  <c r="AO515" i="4" s="1"/>
  <c r="AN480" i="4"/>
  <c r="AO480" i="4" s="1"/>
  <c r="AX480" i="4" s="1"/>
  <c r="AY480" i="4" s="1"/>
  <c r="AN571" i="4"/>
  <c r="AO571" i="4" s="1"/>
  <c r="AW416" i="4"/>
  <c r="AN283" i="4"/>
  <c r="AO283" i="4" s="1"/>
  <c r="AN200" i="4"/>
  <c r="AO200" i="4" s="1"/>
  <c r="AX200" i="4" s="1"/>
  <c r="BD200" i="4" s="1"/>
  <c r="AW213" i="4"/>
  <c r="AW100" i="4"/>
  <c r="AO779" i="4"/>
  <c r="AX779" i="4" s="1"/>
  <c r="BD779" i="4" s="1"/>
  <c r="AO770" i="4"/>
  <c r="AX770" i="4" s="1"/>
  <c r="BD770" i="4" s="1"/>
  <c r="AO648" i="4"/>
  <c r="AN647" i="4"/>
  <c r="AO647" i="4" s="1"/>
  <c r="AO144" i="4"/>
  <c r="AW796" i="4"/>
  <c r="AN862" i="4"/>
  <c r="AO862" i="4" s="1"/>
  <c r="AN665" i="4"/>
  <c r="AO665" i="4" s="1"/>
  <c r="AN620" i="4"/>
  <c r="AO620" i="4" s="1"/>
  <c r="AN699" i="4"/>
  <c r="AO699" i="4" s="1"/>
  <c r="AX699" i="4" s="1"/>
  <c r="AN538" i="4"/>
  <c r="AO538" i="4" s="1"/>
  <c r="AX538" i="4" s="1"/>
  <c r="AN642" i="4"/>
  <c r="AO642" i="4" s="1"/>
  <c r="AW522" i="4"/>
  <c r="AX522" i="4" s="1"/>
  <c r="AN409" i="4"/>
  <c r="AO409" i="4" s="1"/>
  <c r="AN197" i="4"/>
  <c r="AO197" i="4" s="1"/>
  <c r="AO284" i="4"/>
  <c r="AX284" i="4" s="1"/>
  <c r="AN165" i="4"/>
  <c r="AO165" i="4" s="1"/>
  <c r="AN905" i="4"/>
  <c r="AO905" i="4" s="1"/>
  <c r="AN769" i="4"/>
  <c r="AO769" i="4" s="1"/>
  <c r="AX769" i="4" s="1"/>
  <c r="BD769" i="4" s="1"/>
  <c r="AW722" i="4"/>
  <c r="AW712" i="4"/>
  <c r="AN489" i="4"/>
  <c r="AO489" i="4" s="1"/>
  <c r="AW414" i="4"/>
  <c r="AN299" i="4"/>
  <c r="AO299" i="4" s="1"/>
  <c r="AW134" i="4"/>
  <c r="AW75" i="4"/>
  <c r="AW112" i="4"/>
  <c r="AO684" i="4"/>
  <c r="AO688" i="4"/>
  <c r="AN866" i="4"/>
  <c r="AO866" i="4" s="1"/>
  <c r="AN834" i="4"/>
  <c r="AO834" i="4" s="1"/>
  <c r="AX834" i="4" s="1"/>
  <c r="AN566" i="4"/>
  <c r="AO566" i="4" s="1"/>
  <c r="AN202" i="4"/>
  <c r="AO202" i="4" s="1"/>
  <c r="AW96" i="4"/>
  <c r="AO32" i="4"/>
  <c r="AN101" i="4"/>
  <c r="AO101" i="4" s="1"/>
  <c r="AN805" i="4"/>
  <c r="AO805" i="4" s="1"/>
  <c r="AW629" i="4"/>
  <c r="AW472" i="4"/>
  <c r="AW495" i="4"/>
  <c r="AN443" i="4"/>
  <c r="AO443" i="4" s="1"/>
  <c r="AX443" i="4" s="1"/>
  <c r="AW514" i="4"/>
  <c r="AN411" i="4"/>
  <c r="AO411" i="4" s="1"/>
  <c r="AN268" i="4"/>
  <c r="AO268" i="4" s="1"/>
  <c r="AW355" i="4"/>
  <c r="AO210" i="4"/>
  <c r="AX210" i="4" s="1"/>
  <c r="AW56" i="4"/>
  <c r="AO47" i="4"/>
  <c r="AO667" i="4"/>
  <c r="AX723" i="4"/>
  <c r="BD723" i="4" s="1"/>
  <c r="AO592" i="4"/>
  <c r="AO614" i="4"/>
  <c r="AN599" i="4"/>
  <c r="AO599" i="4" s="1"/>
  <c r="AX599" i="4" s="1"/>
  <c r="AY599" i="4" s="1"/>
  <c r="AO543" i="4"/>
  <c r="AO490" i="4"/>
  <c r="AO416" i="4"/>
  <c r="AO249" i="4"/>
  <c r="P907" i="4"/>
  <c r="AO868" i="4"/>
  <c r="AX868" i="4" s="1"/>
  <c r="AN750" i="4"/>
  <c r="AO750" i="4" s="1"/>
  <c r="AW688" i="4"/>
  <c r="AW398" i="4"/>
  <c r="AW55" i="4"/>
  <c r="AX55" i="4" s="1"/>
  <c r="AN12" i="4"/>
  <c r="AO12" i="4" s="1"/>
  <c r="AO590" i="4"/>
  <c r="AO288" i="4"/>
  <c r="AO22" i="4"/>
  <c r="AX31" i="4"/>
  <c r="AO842" i="4"/>
  <c r="AX842" i="4" s="1"/>
  <c r="AO545" i="4"/>
  <c r="AN467" i="4"/>
  <c r="AO467" i="4" s="1"/>
  <c r="AX467" i="4" s="1"/>
  <c r="AN274" i="4"/>
  <c r="AO274" i="4" s="1"/>
  <c r="AI907" i="4"/>
  <c r="AN7" i="4"/>
  <c r="AX763" i="4"/>
  <c r="X907" i="4"/>
  <c r="AA7" i="4"/>
  <c r="AO14" i="4"/>
  <c r="AN469" i="4"/>
  <c r="AO469" i="4" s="1"/>
  <c r="AX469" i="4" s="1"/>
  <c r="M917" i="4"/>
  <c r="AN258" i="4"/>
  <c r="AO258" i="4" s="1"/>
  <c r="AO611" i="4"/>
  <c r="AW587" i="4"/>
  <c r="AW468" i="4"/>
  <c r="AO241" i="4"/>
  <c r="AW159" i="4"/>
  <c r="AO53" i="4"/>
  <c r="AX547" i="4" l="1"/>
  <c r="AX535" i="4"/>
  <c r="BD535" i="4" s="1"/>
  <c r="AX337" i="4"/>
  <c r="BD238" i="4"/>
  <c r="AX814" i="4"/>
  <c r="BD814" i="4" s="1"/>
  <c r="AX862" i="4"/>
  <c r="AY862" i="4" s="1"/>
  <c r="AX442" i="4"/>
  <c r="BD442" i="4" s="1"/>
  <c r="AX625" i="4"/>
  <c r="AX663" i="4"/>
  <c r="AX502" i="4"/>
  <c r="BD502" i="4" s="1"/>
  <c r="AX475" i="4"/>
  <c r="BD475" i="4" s="1"/>
  <c r="AX267" i="4"/>
  <c r="AY267" i="4" s="1"/>
  <c r="AX436" i="4"/>
  <c r="AY436" i="4" s="1"/>
  <c r="AX345" i="4"/>
  <c r="BD345" i="4" s="1"/>
  <c r="AX608" i="4"/>
  <c r="AY608" i="4" s="1"/>
  <c r="AX219" i="4"/>
  <c r="AX40" i="4"/>
  <c r="AX512" i="4"/>
  <c r="AX258" i="4"/>
  <c r="AX125" i="4"/>
  <c r="AY125" i="4" s="1"/>
  <c r="AX167" i="4"/>
  <c r="AY167" i="4" s="1"/>
  <c r="AX45" i="4"/>
  <c r="BD45" i="4" s="1"/>
  <c r="AX774" i="4"/>
  <c r="AX548" i="4"/>
  <c r="AY548" i="4" s="1"/>
  <c r="AX665" i="4"/>
  <c r="BD665" i="4" s="1"/>
  <c r="AX269" i="4"/>
  <c r="BD269" i="4" s="1"/>
  <c r="AX470" i="4"/>
  <c r="AX664" i="4"/>
  <c r="AY664" i="4" s="1"/>
  <c r="AX461" i="4"/>
  <c r="BD461" i="4" s="1"/>
  <c r="AX324" i="4"/>
  <c r="AX714" i="4"/>
  <c r="AY714" i="4" s="1"/>
  <c r="AX711" i="4"/>
  <c r="BD711" i="4" s="1"/>
  <c r="AX404" i="4"/>
  <c r="AY404" i="4" s="1"/>
  <c r="AX27" i="4"/>
  <c r="BD27" i="4" s="1"/>
  <c r="AX521" i="4"/>
  <c r="AX477" i="4"/>
  <c r="BD477" i="4" s="1"/>
  <c r="AX634" i="4"/>
  <c r="AY634" i="4" s="1"/>
  <c r="AX677" i="4"/>
  <c r="AX585" i="4"/>
  <c r="AX792" i="4"/>
  <c r="AX515" i="4"/>
  <c r="BD515" i="4" s="1"/>
  <c r="AX824" i="4"/>
  <c r="AX527" i="4"/>
  <c r="AY527" i="4" s="1"/>
  <c r="AX92" i="4"/>
  <c r="BD92" i="4" s="1"/>
  <c r="AX36" i="4"/>
  <c r="BD36" i="4" s="1"/>
  <c r="AX683" i="4"/>
  <c r="BD683" i="4" s="1"/>
  <c r="AX257" i="4"/>
  <c r="AX719" i="4"/>
  <c r="BD719" i="4" s="1"/>
  <c r="AX886" i="4"/>
  <c r="BD886" i="4" s="1"/>
  <c r="AX498" i="4"/>
  <c r="AX466" i="4"/>
  <c r="AY466" i="4" s="1"/>
  <c r="AX648" i="4"/>
  <c r="AY648" i="4" s="1"/>
  <c r="AX155" i="4"/>
  <c r="BD155" i="4" s="1"/>
  <c r="AX120" i="4"/>
  <c r="BD120" i="4" s="1"/>
  <c r="AX380" i="4"/>
  <c r="BD380" i="4" s="1"/>
  <c r="AX129" i="4"/>
  <c r="AX669" i="4"/>
  <c r="BD669" i="4" s="1"/>
  <c r="AX48" i="4"/>
  <c r="AX736" i="4"/>
  <c r="AX698" i="4"/>
  <c r="BD698" i="4" s="1"/>
  <c r="AX806" i="4"/>
  <c r="BD806" i="4" s="1"/>
  <c r="AX64" i="4"/>
  <c r="BD64" i="4" s="1"/>
  <c r="AX537" i="4"/>
  <c r="AY537" i="4" s="1"/>
  <c r="AX352" i="4"/>
  <c r="AX686" i="4"/>
  <c r="BD686" i="4" s="1"/>
  <c r="AX581" i="4"/>
  <c r="BD581" i="4" s="1"/>
  <c r="AX419" i="4"/>
  <c r="AY419" i="4" s="1"/>
  <c r="AX288" i="4"/>
  <c r="AX593" i="4"/>
  <c r="BD593" i="4" s="1"/>
  <c r="AX209" i="4"/>
  <c r="AX9" i="4"/>
  <c r="AX222" i="4"/>
  <c r="BD222" i="4" s="1"/>
  <c r="AX110" i="4"/>
  <c r="AY110" i="4" s="1"/>
  <c r="AX44" i="4"/>
  <c r="AY44" i="4" s="1"/>
  <c r="BH44" i="4" s="1"/>
  <c r="AX236" i="4"/>
  <c r="AY236" i="4" s="1"/>
  <c r="AX112" i="4"/>
  <c r="BD112" i="4" s="1"/>
  <c r="AX766" i="4"/>
  <c r="AY766" i="4" s="1"/>
  <c r="AX175" i="4"/>
  <c r="AX555" i="4"/>
  <c r="BD555" i="4" s="1"/>
  <c r="AX691" i="4"/>
  <c r="BD691" i="4" s="1"/>
  <c r="AX889" i="4"/>
  <c r="BD889" i="4" s="1"/>
  <c r="AX161" i="4"/>
  <c r="AY161" i="4" s="1"/>
  <c r="BH161" i="4" s="1"/>
  <c r="AX408" i="4"/>
  <c r="BD408" i="4" s="1"/>
  <c r="AX566" i="4"/>
  <c r="BD566" i="4" s="1"/>
  <c r="AX571" i="4"/>
  <c r="BD571" i="4" s="1"/>
  <c r="AX291" i="4"/>
  <c r="BD291" i="4" s="1"/>
  <c r="AX471" i="4"/>
  <c r="BD471" i="4" s="1"/>
  <c r="AX390" i="4"/>
  <c r="AX809" i="4"/>
  <c r="BD809" i="4" s="1"/>
  <c r="AX358" i="4"/>
  <c r="BD358" i="4" s="1"/>
  <c r="AX649" i="4"/>
  <c r="BD649" i="4" s="1"/>
  <c r="AX300" i="4"/>
  <c r="AY300" i="4" s="1"/>
  <c r="AX577" i="4"/>
  <c r="BD577" i="4" s="1"/>
  <c r="AX850" i="4"/>
  <c r="BD850" i="4" s="1"/>
  <c r="AX109" i="4"/>
  <c r="AY109" i="4" s="1"/>
  <c r="AX784" i="4"/>
  <c r="AY784" i="4" s="1"/>
  <c r="AX221" i="4"/>
  <c r="AY221" i="4" s="1"/>
  <c r="AX223" i="4"/>
  <c r="AY223" i="4" s="1"/>
  <c r="AX820" i="4"/>
  <c r="AX704" i="4"/>
  <c r="BD704" i="4" s="1"/>
  <c r="AX481" i="4"/>
  <c r="BD481" i="4" s="1"/>
  <c r="AX344" i="4"/>
  <c r="BD344" i="4" s="1"/>
  <c r="AX218" i="4"/>
  <c r="BD218" i="4" s="1"/>
  <c r="AX164" i="4"/>
  <c r="BD751" i="4"/>
  <c r="AX51" i="4"/>
  <c r="AX680" i="4"/>
  <c r="AY680" i="4" s="1"/>
  <c r="AX568" i="4"/>
  <c r="AX882" i="4"/>
  <c r="BD882" i="4" s="1"/>
  <c r="AX103" i="4"/>
  <c r="AX179" i="4"/>
  <c r="BD179" i="4" s="1"/>
  <c r="AX603" i="4"/>
  <c r="BD603" i="4" s="1"/>
  <c r="AX760" i="4"/>
  <c r="AY760" i="4" s="1"/>
  <c r="AX425" i="4"/>
  <c r="BD425" i="4" s="1"/>
  <c r="AX228" i="4"/>
  <c r="BD228" i="4" s="1"/>
  <c r="AX123" i="4"/>
  <c r="BD123" i="4" s="1"/>
  <c r="AX614" i="4"/>
  <c r="AY614" i="4" s="1"/>
  <c r="AX334" i="4"/>
  <c r="AX426" i="4"/>
  <c r="AY426" i="4" s="1"/>
  <c r="BH426" i="4" s="1"/>
  <c r="AX70" i="4"/>
  <c r="AY70" i="4" s="1"/>
  <c r="AX674" i="4"/>
  <c r="BD674" i="4" s="1"/>
  <c r="AX30" i="4"/>
  <c r="AY30" i="4" s="1"/>
  <c r="AX890" i="4"/>
  <c r="AY890" i="4" s="1"/>
  <c r="AX495" i="4"/>
  <c r="AX446" i="4"/>
  <c r="AX430" i="4"/>
  <c r="BD430" i="4" s="1"/>
  <c r="AX287" i="4"/>
  <c r="AX83" i="4"/>
  <c r="AX721" i="4"/>
  <c r="BD721" i="4" s="1"/>
  <c r="AX630" i="4"/>
  <c r="AY630" i="4" s="1"/>
  <c r="AX347" i="4"/>
  <c r="AY347" i="4" s="1"/>
  <c r="AX530" i="4"/>
  <c r="BD530" i="4" s="1"/>
  <c r="AX403" i="4"/>
  <c r="BD403" i="4" s="1"/>
  <c r="AX89" i="4"/>
  <c r="BD89" i="4" s="1"/>
  <c r="AX283" i="4"/>
  <c r="AX892" i="4"/>
  <c r="BD892" i="4" s="1"/>
  <c r="AX405" i="4"/>
  <c r="AX191" i="4"/>
  <c r="BD191" i="4" s="1"/>
  <c r="AX183" i="4"/>
  <c r="BD183" i="4" s="1"/>
  <c r="AX381" i="4"/>
  <c r="BD381" i="4" s="1"/>
  <c r="AX97" i="4"/>
  <c r="BD97" i="4" s="1"/>
  <c r="AX606" i="4"/>
  <c r="AY606" i="4" s="1"/>
  <c r="AX879" i="4"/>
  <c r="BD879" i="4" s="1"/>
  <c r="AX106" i="4"/>
  <c r="BD106" i="4" s="1"/>
  <c r="AX623" i="4"/>
  <c r="AY623" i="4" s="1"/>
  <c r="AX793" i="4"/>
  <c r="AX795" i="4"/>
  <c r="AY795" i="4" s="1"/>
  <c r="AX420" i="4"/>
  <c r="BD420" i="4" s="1"/>
  <c r="AX449" i="4"/>
  <c r="AX271" i="4"/>
  <c r="AY271" i="4" s="1"/>
  <c r="AX846" i="4"/>
  <c r="AY846" i="4" s="1"/>
  <c r="AX447" i="4"/>
  <c r="AY447" i="4" s="1"/>
  <c r="AX417" i="4"/>
  <c r="AY417" i="4" s="1"/>
  <c r="AX87" i="4"/>
  <c r="BD87" i="4" s="1"/>
  <c r="AX34" i="4"/>
  <c r="AY34" i="4" s="1"/>
  <c r="AX108" i="4"/>
  <c r="BD108" i="4" s="1"/>
  <c r="AX182" i="4"/>
  <c r="BD182" i="4" s="1"/>
  <c r="AX260" i="4"/>
  <c r="AY260" i="4" s="1"/>
  <c r="AX610" i="4"/>
  <c r="AX186" i="4"/>
  <c r="BD186" i="4" s="1"/>
  <c r="AX12" i="4"/>
  <c r="BD12" i="4" s="1"/>
  <c r="AX401" i="4"/>
  <c r="AY401" i="4" s="1"/>
  <c r="AX888" i="4"/>
  <c r="BD888" i="4" s="1"/>
  <c r="BD125" i="4"/>
  <c r="AX165" i="4"/>
  <c r="BD165" i="4" s="1"/>
  <c r="AX232" i="4"/>
  <c r="AX845" i="4"/>
  <c r="AY845" i="4" s="1"/>
  <c r="AX750" i="4"/>
  <c r="BD750" i="4" s="1"/>
  <c r="AX516" i="4"/>
  <c r="BD516" i="4" s="1"/>
  <c r="AX667" i="4"/>
  <c r="AY667" i="4" s="1"/>
  <c r="AX523" i="4"/>
  <c r="AX171" i="4"/>
  <c r="BD171" i="4" s="1"/>
  <c r="AX549" i="4"/>
  <c r="BD549" i="4" s="1"/>
  <c r="AX463" i="4"/>
  <c r="BD463" i="4" s="1"/>
  <c r="AX72" i="4"/>
  <c r="AX369" i="4"/>
  <c r="AX690" i="4"/>
  <c r="BD690" i="4" s="1"/>
  <c r="AX637" i="4"/>
  <c r="BD637" i="4" s="1"/>
  <c r="BD185" i="4"/>
  <c r="AX815" i="4"/>
  <c r="BD815" i="4" s="1"/>
  <c r="AX511" i="4"/>
  <c r="BD511" i="4" s="1"/>
  <c r="AX350" i="4"/>
  <c r="BD350" i="4" s="1"/>
  <c r="AX395" i="4"/>
  <c r="AX205" i="4"/>
  <c r="AX372" i="4"/>
  <c r="AY372" i="4" s="1"/>
  <c r="AX99" i="4"/>
  <c r="BD99" i="4" s="1"/>
  <c r="AX628" i="4"/>
  <c r="AX227" i="4"/>
  <c r="AX639" i="4"/>
  <c r="AY639" i="4" s="1"/>
  <c r="AX53" i="4"/>
  <c r="AX50" i="4"/>
  <c r="BD50" i="4" s="1"/>
  <c r="AX873" i="4"/>
  <c r="BD873" i="4" s="1"/>
  <c r="AX169" i="4"/>
  <c r="AX95" i="4"/>
  <c r="BD95" i="4" s="1"/>
  <c r="AX840" i="4"/>
  <c r="AY840" i="4" s="1"/>
  <c r="AX54" i="4"/>
  <c r="BD54" i="4" s="1"/>
  <c r="AX397" i="4"/>
  <c r="AY397" i="4" s="1"/>
  <c r="AX612" i="4"/>
  <c r="BD612" i="4" s="1"/>
  <c r="AX544" i="4"/>
  <c r="AY544" i="4" s="1"/>
  <c r="AX153" i="4"/>
  <c r="AX552" i="4"/>
  <c r="BD552" i="4" s="1"/>
  <c r="AX154" i="4"/>
  <c r="AY154" i="4" s="1"/>
  <c r="AX508" i="4"/>
  <c r="BD508" i="4" s="1"/>
  <c r="AX867" i="4"/>
  <c r="BD867" i="4" s="1"/>
  <c r="AX317" i="4"/>
  <c r="AY317" i="4" s="1"/>
  <c r="AX866" i="4"/>
  <c r="AY866" i="4" s="1"/>
  <c r="AX387" i="4"/>
  <c r="AY387" i="4" s="1"/>
  <c r="AX85" i="4"/>
  <c r="AY85" i="4" s="1"/>
  <c r="AX73" i="4"/>
  <c r="BD73" i="4" s="1"/>
  <c r="AX292" i="4"/>
  <c r="AX76" i="4"/>
  <c r="AY76" i="4" s="1"/>
  <c r="AX253" i="4"/>
  <c r="AY253" i="4" s="1"/>
  <c r="BH253" i="4" s="1"/>
  <c r="AX668" i="4"/>
  <c r="AY668" i="4" s="1"/>
  <c r="BD505" i="4"/>
  <c r="AX794" i="4"/>
  <c r="AY794" i="4" s="1"/>
  <c r="AX476" i="4"/>
  <c r="AY476" i="4" s="1"/>
  <c r="AX556" i="4"/>
  <c r="BD556" i="4" s="1"/>
  <c r="AX196" i="4"/>
  <c r="AY196" i="4" s="1"/>
  <c r="AX111" i="4"/>
  <c r="AY111" i="4" s="1"/>
  <c r="AX745" i="4"/>
  <c r="AX776" i="4"/>
  <c r="AX633" i="4"/>
  <c r="AY633" i="4" s="1"/>
  <c r="AX652" i="4"/>
  <c r="AY652" i="4" s="1"/>
  <c r="AX439" i="4"/>
  <c r="AY439" i="4" s="1"/>
  <c r="AX444" i="4"/>
  <c r="AX618" i="4"/>
  <c r="AX545" i="4"/>
  <c r="AX700" i="4"/>
  <c r="AY700" i="4" s="1"/>
  <c r="AX509" i="4"/>
  <c r="AY509" i="4" s="1"/>
  <c r="BH509" i="4" s="1"/>
  <c r="AX150" i="4"/>
  <c r="AY150" i="4" s="1"/>
  <c r="AX641" i="4"/>
  <c r="AY641" i="4" s="1"/>
  <c r="BH641" i="4" s="1"/>
  <c r="AX848" i="4"/>
  <c r="AY848" i="4" s="1"/>
  <c r="AX75" i="4"/>
  <c r="BD75" i="4" s="1"/>
  <c r="AX313" i="4"/>
  <c r="BD313" i="4" s="1"/>
  <c r="AX323" i="4"/>
  <c r="BD323" i="4" s="1"/>
  <c r="AX82" i="4"/>
  <c r="AX579" i="4"/>
  <c r="AX393" i="4"/>
  <c r="AX289" i="4"/>
  <c r="AX709" i="4"/>
  <c r="AX142" i="4"/>
  <c r="BD142" i="4" s="1"/>
  <c r="AX162" i="4"/>
  <c r="AY162" i="4" s="1"/>
  <c r="AX38" i="4"/>
  <c r="AY38" i="4" s="1"/>
  <c r="AX90" i="4"/>
  <c r="AY90" i="4" s="1"/>
  <c r="G48" i="3" s="1"/>
  <c r="H48" i="3" s="1"/>
  <c r="AX893" i="4"/>
  <c r="BD893" i="4" s="1"/>
  <c r="AX351" i="4"/>
  <c r="AX885" i="4"/>
  <c r="BD885" i="4" s="1"/>
  <c r="AX707" i="4"/>
  <c r="AY812" i="4"/>
  <c r="BD812" i="4"/>
  <c r="AX241" i="4"/>
  <c r="BD720" i="4"/>
  <c r="AX28" i="4"/>
  <c r="AY321" i="4"/>
  <c r="G355" i="3" s="1"/>
  <c r="H355" i="3" s="1"/>
  <c r="AX861" i="4"/>
  <c r="AY861" i="4" s="1"/>
  <c r="AX898" i="4"/>
  <c r="AX800" i="4"/>
  <c r="BD800" i="4" s="1"/>
  <c r="AX764" i="4"/>
  <c r="BD764" i="4" s="1"/>
  <c r="AX620" i="4"/>
  <c r="BD620" i="4" s="1"/>
  <c r="AX733" i="4"/>
  <c r="BD733" i="4" s="1"/>
  <c r="AX722" i="4"/>
  <c r="AY722" i="4" s="1"/>
  <c r="BH722" i="4" s="1"/>
  <c r="AX410" i="4"/>
  <c r="AY410" i="4" s="1"/>
  <c r="BH410" i="4" s="1"/>
  <c r="AX465" i="4"/>
  <c r="AY465" i="4" s="1"/>
  <c r="AX94" i="4"/>
  <c r="AY94" i="4" s="1"/>
  <c r="AX803" i="4"/>
  <c r="AY803" i="4" s="1"/>
  <c r="BH803" i="4" s="1"/>
  <c r="AX640" i="4"/>
  <c r="AY640" i="4" s="1"/>
  <c r="AX266" i="4"/>
  <c r="AY266" i="4" s="1"/>
  <c r="G283" i="3" s="1"/>
  <c r="H283" i="3" s="1"/>
  <c r="AX844" i="4"/>
  <c r="AX206" i="4"/>
  <c r="AY206" i="4" s="1"/>
  <c r="AX379" i="4"/>
  <c r="AY379" i="4" s="1"/>
  <c r="AY235" i="4"/>
  <c r="AX592" i="4"/>
  <c r="AY592" i="4" s="1"/>
  <c r="AX32" i="4"/>
  <c r="BD32" i="4" s="1"/>
  <c r="AX431" i="4"/>
  <c r="BD431" i="4" s="1"/>
  <c r="AX727" i="4"/>
  <c r="AY727" i="4" s="1"/>
  <c r="BH727" i="4" s="1"/>
  <c r="AX320" i="4"/>
  <c r="AY320" i="4" s="1"/>
  <c r="AX493" i="4"/>
  <c r="AY493" i="4" s="1"/>
  <c r="AX798" i="4"/>
  <c r="BD798" i="4" s="1"/>
  <c r="AX214" i="4"/>
  <c r="BD214" i="4" s="1"/>
  <c r="AX574" i="4"/>
  <c r="AY574" i="4" s="1"/>
  <c r="BH574" i="4" s="1"/>
  <c r="AX177" i="4"/>
  <c r="AX644" i="4"/>
  <c r="BD644" i="4" s="1"/>
  <c r="BD591" i="4"/>
  <c r="AY591" i="4"/>
  <c r="BD184" i="4"/>
  <c r="AY184" i="4"/>
  <c r="AX877" i="4"/>
  <c r="AY294" i="4"/>
  <c r="BD107" i="4"/>
  <c r="AX490" i="4"/>
  <c r="BD490" i="4" s="1"/>
  <c r="AX281" i="4"/>
  <c r="AY281" i="4" s="1"/>
  <c r="AX132" i="4"/>
  <c r="AX693" i="4"/>
  <c r="BD693" i="4" s="1"/>
  <c r="AX251" i="4"/>
  <c r="BD251" i="4" s="1"/>
  <c r="AX309" i="4"/>
  <c r="AY309" i="4" s="1"/>
  <c r="AX275" i="4"/>
  <c r="AY275" i="4" s="1"/>
  <c r="AX434" i="4"/>
  <c r="AY434" i="4" s="1"/>
  <c r="AX237" i="4"/>
  <c r="BD237" i="4" s="1"/>
  <c r="AX148" i="4"/>
  <c r="AX335" i="4"/>
  <c r="BD335" i="4" s="1"/>
  <c r="AX265" i="4"/>
  <c r="AX307" i="4"/>
  <c r="BD307" i="4" s="1"/>
  <c r="AX826" i="4"/>
  <c r="AY826" i="4" s="1"/>
  <c r="AX133" i="4"/>
  <c r="BD133" i="4" s="1"/>
  <c r="AX58" i="4"/>
  <c r="BD58" i="4" s="1"/>
  <c r="AX646" i="4"/>
  <c r="AX805" i="4"/>
  <c r="BD805" i="4" s="1"/>
  <c r="AX233" i="4"/>
  <c r="AY233" i="4" s="1"/>
  <c r="AX615" i="4"/>
  <c r="BD615" i="4" s="1"/>
  <c r="AX160" i="4"/>
  <c r="AY160" i="4" s="1"/>
  <c r="AX422" i="4"/>
  <c r="BD422" i="4" s="1"/>
  <c r="AX437" i="4"/>
  <c r="AX783" i="4"/>
  <c r="BD783" i="4" s="1"/>
  <c r="AX717" i="4"/>
  <c r="AY717" i="4" s="1"/>
  <c r="AX787" i="4"/>
  <c r="BD787" i="4" s="1"/>
  <c r="AX342" i="4"/>
  <c r="AX737" i="4"/>
  <c r="AY737" i="4" s="1"/>
  <c r="BH737" i="4" s="1"/>
  <c r="BD336" i="4"/>
  <c r="AX572" i="4"/>
  <c r="BD572" i="4" s="1"/>
  <c r="AX487" i="4"/>
  <c r="AX418" i="4"/>
  <c r="AY418" i="4" s="1"/>
  <c r="BH418" i="4" s="1"/>
  <c r="AX15" i="4"/>
  <c r="AY15" i="4" s="1"/>
  <c r="AX560" i="4"/>
  <c r="AX67" i="4"/>
  <c r="BD636" i="4"/>
  <c r="AY636" i="4"/>
  <c r="AY512" i="4"/>
  <c r="BH512" i="4" s="1"/>
  <c r="BD512" i="4"/>
  <c r="AX797" i="4"/>
  <c r="AX718" i="4"/>
  <c r="AX304" i="4"/>
  <c r="BD304" i="4" s="1"/>
  <c r="AX808" i="4"/>
  <c r="AX146" i="4"/>
  <c r="AX105" i="4"/>
  <c r="AY105" i="4" s="1"/>
  <c r="AX578" i="4"/>
  <c r="AY578" i="4" s="1"/>
  <c r="BD768" i="4"/>
  <c r="AY768" i="4"/>
  <c r="AX485" i="4"/>
  <c r="AX854" i="4"/>
  <c r="BD854" i="4" s="1"/>
  <c r="AX126" i="4"/>
  <c r="AY126" i="4" s="1"/>
  <c r="AX452" i="4"/>
  <c r="AY452" i="4" s="1"/>
  <c r="AX349" i="4"/>
  <c r="AY349" i="4" s="1"/>
  <c r="AX331" i="4"/>
  <c r="AY331" i="4" s="1"/>
  <c r="AX21" i="4"/>
  <c r="AX152" i="4"/>
  <c r="BD152" i="4" s="1"/>
  <c r="AX137" i="4"/>
  <c r="BD137" i="4" s="1"/>
  <c r="AX168" i="4"/>
  <c r="BD168" i="4" s="1"/>
  <c r="AX605" i="4"/>
  <c r="BD605" i="4" s="1"/>
  <c r="AY755" i="4"/>
  <c r="AX489" i="4"/>
  <c r="BD489" i="4" s="1"/>
  <c r="AX595" i="4"/>
  <c r="AX362" i="4"/>
  <c r="AY362" i="4" s="1"/>
  <c r="BH362" i="4" s="1"/>
  <c r="AX364" i="4"/>
  <c r="AX432" i="4"/>
  <c r="BD432" i="4" s="1"/>
  <c r="AX361" i="4"/>
  <c r="AX611" i="4"/>
  <c r="BD366" i="4"/>
  <c r="AX276" i="4"/>
  <c r="BD276" i="4" s="1"/>
  <c r="AY127" i="4"/>
  <c r="AX101" i="4"/>
  <c r="AY101" i="4" s="1"/>
  <c r="AX224" i="4"/>
  <c r="AX117" i="4"/>
  <c r="AX570" i="4"/>
  <c r="AY570" i="4" s="1"/>
  <c r="BH570" i="4" s="1"/>
  <c r="AX23" i="4"/>
  <c r="AX617" i="4"/>
  <c r="AY547" i="4"/>
  <c r="BD547" i="4"/>
  <c r="BD627" i="4"/>
  <c r="AY627" i="4"/>
  <c r="BD613" i="4"/>
  <c r="BD436" i="4"/>
  <c r="AX678" i="4"/>
  <c r="AY678" i="4" s="1"/>
  <c r="AX190" i="4"/>
  <c r="AY190" i="4" s="1"/>
  <c r="AX16" i="4"/>
  <c r="BD16" i="4" s="1"/>
  <c r="AX694" i="4"/>
  <c r="AY694" i="4" s="1"/>
  <c r="AX207" i="4"/>
  <c r="BD881" i="4"/>
  <c r="AY881" i="4"/>
  <c r="G916" i="3" s="1"/>
  <c r="H916" i="3" s="1"/>
  <c r="BD695" i="4"/>
  <c r="AX144" i="4"/>
  <c r="BD144" i="4" s="1"/>
  <c r="AX531" i="4"/>
  <c r="AY531" i="4" s="1"/>
  <c r="AX738" i="4"/>
  <c r="AX91" i="4"/>
  <c r="BD91" i="4" s="1"/>
  <c r="AX804" i="4"/>
  <c r="BD804" i="4" s="1"/>
  <c r="AX249" i="4"/>
  <c r="BD249" i="4" s="1"/>
  <c r="AX734" i="4"/>
  <c r="BD734" i="4" s="1"/>
  <c r="AX297" i="4"/>
  <c r="AY297" i="4" s="1"/>
  <c r="AX71" i="4"/>
  <c r="BD71" i="4" s="1"/>
  <c r="AY231" i="4"/>
  <c r="AX565" i="4"/>
  <c r="BD565" i="4" s="1"/>
  <c r="AX47" i="4"/>
  <c r="BD47" i="4" s="1"/>
  <c r="AX274" i="4"/>
  <c r="AX811" i="4"/>
  <c r="BD811" i="4" s="1"/>
  <c r="AX49" i="4"/>
  <c r="AY49" i="4" s="1"/>
  <c r="AX729" i="4"/>
  <c r="AY729" i="4" s="1"/>
  <c r="AX188" i="4"/>
  <c r="AY188" i="4" s="1"/>
  <c r="AX384" i="4"/>
  <c r="AX124" i="4"/>
  <c r="BD124" i="4" s="1"/>
  <c r="AX360" i="4"/>
  <c r="AX726" i="4"/>
  <c r="BD726" i="4" s="1"/>
  <c r="AX454" i="4"/>
  <c r="BD454" i="4" s="1"/>
  <c r="AX831" i="4"/>
  <c r="AX781" i="4"/>
  <c r="AX74" i="4"/>
  <c r="BD74" i="4" s="1"/>
  <c r="AX586" i="4"/>
  <c r="BD586" i="4" s="1"/>
  <c r="AX651" i="4"/>
  <c r="BD651" i="4" s="1"/>
  <c r="AX501" i="4"/>
  <c r="AX550" i="4"/>
  <c r="AY550" i="4" s="1"/>
  <c r="AX308" i="4"/>
  <c r="BD308" i="4" s="1"/>
  <c r="AX851" i="4"/>
  <c r="BD851" i="4" s="1"/>
  <c r="AX346" i="4"/>
  <c r="AX441" i="4"/>
  <c r="BD441" i="4" s="1"/>
  <c r="AX353" i="4"/>
  <c r="BD353" i="4" s="1"/>
  <c r="AX208" i="4"/>
  <c r="AX479" i="4"/>
  <c r="BD479" i="4" s="1"/>
  <c r="AX259" i="4"/>
  <c r="AX26" i="4"/>
  <c r="AY26" i="4" s="1"/>
  <c r="AX322" i="4"/>
  <c r="BD322" i="4" s="1"/>
  <c r="AX732" i="4"/>
  <c r="AY732" i="4" s="1"/>
  <c r="AX650" i="4"/>
  <c r="AX859" i="4"/>
  <c r="BD859" i="4" s="1"/>
  <c r="AX63" i="4"/>
  <c r="AX166" i="4"/>
  <c r="AY166" i="4" s="1"/>
  <c r="AX181" i="4"/>
  <c r="AY181" i="4" s="1"/>
  <c r="AX491" i="4"/>
  <c r="AY491" i="4" s="1"/>
  <c r="AX860" i="4"/>
  <c r="BD860" i="4" s="1"/>
  <c r="BD285" i="4"/>
  <c r="AY285" i="4"/>
  <c r="AX616" i="4"/>
  <c r="BD616" i="4" s="1"/>
  <c r="AX757" i="4"/>
  <c r="AX598" i="4"/>
  <c r="AX33" i="4"/>
  <c r="AY33" i="4" s="1"/>
  <c r="AX407" i="4"/>
  <c r="AX278" i="4"/>
  <c r="BD278" i="4" s="1"/>
  <c r="AY311" i="4"/>
  <c r="BD311" i="4"/>
  <c r="BD131" i="4"/>
  <c r="AY131" i="4"/>
  <c r="AX433" i="4"/>
  <c r="AX621" i="4"/>
  <c r="BD621" i="4" s="1"/>
  <c r="AX402" i="4"/>
  <c r="AX69" i="4"/>
  <c r="AY69" i="4" s="1"/>
  <c r="AX303" i="4"/>
  <c r="BD303" i="4" s="1"/>
  <c r="AX459" i="4"/>
  <c r="AX594" i="4"/>
  <c r="AY594" i="4" s="1"/>
  <c r="AX517" i="4"/>
  <c r="AY517" i="4" s="1"/>
  <c r="AX558" i="4"/>
  <c r="BD558" i="4" s="1"/>
  <c r="AX672" i="4"/>
  <c r="BD672" i="4" s="1"/>
  <c r="AX847" i="4"/>
  <c r="AY847" i="4" s="1"/>
  <c r="BH847" i="4" s="1"/>
  <c r="AX301" i="4"/>
  <c r="AY301" i="4" s="1"/>
  <c r="AX88" i="4"/>
  <c r="BD88" i="4" s="1"/>
  <c r="AX296" i="4"/>
  <c r="BD296" i="4" s="1"/>
  <c r="AX587" i="4"/>
  <c r="AX684" i="4"/>
  <c r="AY684" i="4" s="1"/>
  <c r="G749" i="3" s="1"/>
  <c r="H749" i="3" s="1"/>
  <c r="AX333" i="4"/>
  <c r="AX497" i="4"/>
  <c r="AX116" i="4"/>
  <c r="AX189" i="4"/>
  <c r="AY189" i="4" s="1"/>
  <c r="AX428" i="4"/>
  <c r="BD428" i="4" s="1"/>
  <c r="AX104" i="4"/>
  <c r="BD104" i="4" s="1"/>
  <c r="AX799" i="4"/>
  <c r="AX786" i="4"/>
  <c r="AX569" i="4"/>
  <c r="AX77" i="4"/>
  <c r="AY77" i="4" s="1"/>
  <c r="AX486" i="4"/>
  <c r="AY486" i="4" s="1"/>
  <c r="BH486" i="4" s="1"/>
  <c r="AY389" i="4"/>
  <c r="BD389" i="4"/>
  <c r="AY198" i="4"/>
  <c r="G213" i="3" s="1"/>
  <c r="H213" i="3" s="1"/>
  <c r="BD10" i="4"/>
  <c r="BD661" i="4"/>
  <c r="AX551" i="4"/>
  <c r="AY551" i="4" s="1"/>
  <c r="AX752" i="4"/>
  <c r="BD752" i="4" s="1"/>
  <c r="AX864" i="4"/>
  <c r="BD864" i="4" s="1"/>
  <c r="AX656" i="4"/>
  <c r="BD656" i="4" s="1"/>
  <c r="AX128" i="4"/>
  <c r="BD128" i="4" s="1"/>
  <c r="AX172" i="4"/>
  <c r="BD172" i="4" s="1"/>
  <c r="AX299" i="4"/>
  <c r="BD299" i="4" s="1"/>
  <c r="AX600" i="4"/>
  <c r="AY600" i="4" s="1"/>
  <c r="AX414" i="4"/>
  <c r="BD414" i="4" s="1"/>
  <c r="AX731" i="4"/>
  <c r="AY731" i="4" s="1"/>
  <c r="AX526" i="4"/>
  <c r="AX306" i="4"/>
  <c r="AY306" i="4" s="1"/>
  <c r="BD554" i="4"/>
  <c r="BD529" i="4"/>
  <c r="BD136" i="4"/>
  <c r="AX756" i="4"/>
  <c r="AY756" i="4" s="1"/>
  <c r="AX18" i="4"/>
  <c r="AY18" i="4" s="1"/>
  <c r="AX660" i="4"/>
  <c r="AX295" i="4"/>
  <c r="BD295" i="4" s="1"/>
  <c r="AY195" i="4"/>
  <c r="BD195" i="4"/>
  <c r="AX899" i="4"/>
  <c r="BD899" i="4" s="1"/>
  <c r="BD771" i="4"/>
  <c r="AX865" i="4"/>
  <c r="AX68" i="4"/>
  <c r="AY68" i="4" s="1"/>
  <c r="AX423" i="4"/>
  <c r="BD423" i="4" s="1"/>
  <c r="BD20" i="4"/>
  <c r="BD725" i="4"/>
  <c r="AY725" i="4"/>
  <c r="BH725" i="4" s="1"/>
  <c r="AY581" i="4"/>
  <c r="BH581" i="4" s="1"/>
  <c r="AX230" i="4"/>
  <c r="AX857" i="4"/>
  <c r="BD857" i="4" s="1"/>
  <c r="AX813" i="4"/>
  <c r="BD813" i="4" s="1"/>
  <c r="AX376" i="4"/>
  <c r="BD376" i="4" s="1"/>
  <c r="AX818" i="4"/>
  <c r="BD818" i="4" s="1"/>
  <c r="AX887" i="4"/>
  <c r="BD887" i="4" s="1"/>
  <c r="AX871" i="4"/>
  <c r="BD871" i="4" s="1"/>
  <c r="AX187" i="4"/>
  <c r="BD187" i="4" s="1"/>
  <c r="AX79" i="4"/>
  <c r="AY79" i="4" s="1"/>
  <c r="AX473" i="4"/>
  <c r="AX778" i="4"/>
  <c r="AY778" i="4" s="1"/>
  <c r="AX542" i="4"/>
  <c r="AY542" i="4" s="1"/>
  <c r="AX827" i="4"/>
  <c r="BD827" i="4" s="1"/>
  <c r="AX705" i="4"/>
  <c r="AY705" i="4" s="1"/>
  <c r="BD903" i="4"/>
  <c r="AY903" i="4"/>
  <c r="BD584" i="4"/>
  <c r="AY584" i="4"/>
  <c r="G543" i="3" s="1"/>
  <c r="H543" i="3" s="1"/>
  <c r="BD742" i="4"/>
  <c r="AY557" i="4"/>
  <c r="AX215" i="4"/>
  <c r="BD215" i="4" s="1"/>
  <c r="AX905" i="4"/>
  <c r="BD905" i="4" s="1"/>
  <c r="AX785" i="4"/>
  <c r="BD785" i="4" s="1"/>
  <c r="AX343" i="4"/>
  <c r="BD343" i="4" s="1"/>
  <c r="AX13" i="4"/>
  <c r="BD13" i="4" s="1"/>
  <c r="AX673" i="4"/>
  <c r="AY673" i="4" s="1"/>
  <c r="BH673" i="4" s="1"/>
  <c r="AX93" i="4"/>
  <c r="AX895" i="4"/>
  <c r="AX654" i="4"/>
  <c r="BD654" i="4" s="1"/>
  <c r="AX596" i="4"/>
  <c r="AY596" i="4" s="1"/>
  <c r="AX365" i="4"/>
  <c r="BD365" i="4" s="1"/>
  <c r="AY264" i="4"/>
  <c r="AY679" i="4"/>
  <c r="AX119" i="4"/>
  <c r="AY119" i="4" s="1"/>
  <c r="AX332" i="4"/>
  <c r="AX822" i="4"/>
  <c r="AX525" i="4"/>
  <c r="AX553" i="4"/>
  <c r="AX590" i="4"/>
  <c r="AX411" i="4"/>
  <c r="BD411" i="4" s="1"/>
  <c r="AX561" i="4"/>
  <c r="AX130" i="4"/>
  <c r="AX226" i="4"/>
  <c r="AY226" i="4" s="1"/>
  <c r="AX318" i="4"/>
  <c r="BD318" i="4" s="1"/>
  <c r="AX114" i="4"/>
  <c r="BD114" i="4" s="1"/>
  <c r="AX392" i="4"/>
  <c r="AY392" i="4" s="1"/>
  <c r="BH392" i="4" s="1"/>
  <c r="AX415" i="4"/>
  <c r="BD415" i="4" s="1"/>
  <c r="AX385" i="4"/>
  <c r="AX514" i="4"/>
  <c r="BD514" i="4" s="1"/>
  <c r="AX484" i="4"/>
  <c r="AX368" i="4"/>
  <c r="BD368" i="4" s="1"/>
  <c r="AY217" i="4"/>
  <c r="AY440" i="4"/>
  <c r="AX14" i="4"/>
  <c r="AY747" i="4"/>
  <c r="AY421" i="4"/>
  <c r="BD57" i="4"/>
  <c r="BD460" i="4"/>
  <c r="AX759" i="4"/>
  <c r="AY759" i="4" s="1"/>
  <c r="AX744" i="4"/>
  <c r="BD744" i="4" s="1"/>
  <c r="AX290" i="4"/>
  <c r="BD290" i="4" s="1"/>
  <c r="AX371" i="4"/>
  <c r="AY371" i="4" s="1"/>
  <c r="AY884" i="4"/>
  <c r="AX220" i="4"/>
  <c r="AX875" i="4"/>
  <c r="BD875" i="4" s="1"/>
  <c r="AX539" i="4"/>
  <c r="AY539" i="4" s="1"/>
  <c r="AX243" i="4"/>
  <c r="AX573" i="4"/>
  <c r="AX234" i="4"/>
  <c r="AY234" i="4" s="1"/>
  <c r="AX519" i="4"/>
  <c r="AY519" i="4" s="1"/>
  <c r="AX536" i="4"/>
  <c r="BD536" i="4" s="1"/>
  <c r="AY263" i="4"/>
  <c r="BD263" i="4"/>
  <c r="AY904" i="4"/>
  <c r="BH904" i="4" s="1"/>
  <c r="BD904" i="4"/>
  <c r="AX496" i="4"/>
  <c r="AY496" i="4" s="1"/>
  <c r="AX326" i="4"/>
  <c r="BD326" i="4" s="1"/>
  <c r="AX239" i="4"/>
  <c r="AY239" i="4" s="1"/>
  <c r="AX52" i="4"/>
  <c r="AY52" i="4" s="1"/>
  <c r="AX478" i="4"/>
  <c r="AY478" i="4" s="1"/>
  <c r="AX122" i="4"/>
  <c r="BD122" i="4" s="1"/>
  <c r="AX192" i="4"/>
  <c r="BD192" i="4" s="1"/>
  <c r="AX310" i="4"/>
  <c r="BD310" i="4" s="1"/>
  <c r="AX212" i="4"/>
  <c r="AY212" i="4" s="1"/>
  <c r="AX399" i="4"/>
  <c r="BD383" i="4"/>
  <c r="AY383" i="4"/>
  <c r="AX375" i="4"/>
  <c r="BD375" i="4" s="1"/>
  <c r="AX631" i="4"/>
  <c r="AY631" i="4" s="1"/>
  <c r="AX141" i="4"/>
  <c r="AX730" i="4"/>
  <c r="BD730" i="4" s="1"/>
  <c r="AX78" i="4"/>
  <c r="AY78" i="4" s="1"/>
  <c r="AX314" i="4"/>
  <c r="AY314" i="4" s="1"/>
  <c r="AX448" i="4"/>
  <c r="AX853" i="4"/>
  <c r="BD853" i="4" s="1"/>
  <c r="AX748" i="4"/>
  <c r="AY748" i="4" s="1"/>
  <c r="AX635" i="4"/>
  <c r="AY635" i="4" s="1"/>
  <c r="AX788" i="4"/>
  <c r="AY788" i="4" s="1"/>
  <c r="BH788" i="4" s="1"/>
  <c r="AY841" i="4"/>
  <c r="AY577" i="4"/>
  <c r="AX843" i="4"/>
  <c r="BD843" i="4" s="1"/>
  <c r="AX394" i="4"/>
  <c r="AY394" i="4" s="1"/>
  <c r="G421" i="3" s="1"/>
  <c r="H421" i="3" s="1"/>
  <c r="AX139" i="4"/>
  <c r="BD139" i="4" s="1"/>
  <c r="AX541" i="4"/>
  <c r="BD541" i="4" s="1"/>
  <c r="AX115" i="4"/>
  <c r="BD115" i="4" s="1"/>
  <c r="AX298" i="4"/>
  <c r="BD298" i="4" s="1"/>
  <c r="AX528" i="4"/>
  <c r="AY528" i="4" s="1"/>
  <c r="AY852" i="4"/>
  <c r="BD852" i="4"/>
  <c r="BD890" i="4"/>
  <c r="AX96" i="4"/>
  <c r="AY96" i="4" s="1"/>
  <c r="BH96" i="4" s="1"/>
  <c r="AX796" i="4"/>
  <c r="BD796" i="4" s="1"/>
  <c r="BD396" i="4"/>
  <c r="AX286" i="4"/>
  <c r="BD286" i="4" s="1"/>
  <c r="AX588" i="4"/>
  <c r="BD588" i="4" s="1"/>
  <c r="AX543" i="4"/>
  <c r="AY543" i="4" s="1"/>
  <c r="G579" i="3" s="1"/>
  <c r="H579" i="3" s="1"/>
  <c r="AX202" i="4"/>
  <c r="BD202" i="4" s="1"/>
  <c r="AX248" i="4"/>
  <c r="BD248" i="4" s="1"/>
  <c r="AX158" i="4"/>
  <c r="AY158" i="4" s="1"/>
  <c r="AX121" i="4"/>
  <c r="AX329" i="4"/>
  <c r="AY329" i="4" s="1"/>
  <c r="BH329" i="4" s="1"/>
  <c r="AX510" i="4"/>
  <c r="BD510" i="4" s="1"/>
  <c r="AX455" i="4"/>
  <c r="BD455" i="4" s="1"/>
  <c r="AX689" i="4"/>
  <c r="BD689" i="4" s="1"/>
  <c r="AX256" i="4"/>
  <c r="BD256" i="4" s="1"/>
  <c r="AX159" i="4"/>
  <c r="AX876" i="4"/>
  <c r="AY876" i="4" s="1"/>
  <c r="AX312" i="4"/>
  <c r="AX662" i="4"/>
  <c r="BD662" i="4" s="1"/>
  <c r="AX658" i="4"/>
  <c r="AX370" i="4"/>
  <c r="BD370" i="4" s="1"/>
  <c r="AX710" i="4"/>
  <c r="AX483" i="4"/>
  <c r="BD483" i="4" s="1"/>
  <c r="AX240" i="4"/>
  <c r="AY240" i="4" s="1"/>
  <c r="AX193" i="4"/>
  <c r="BD193" i="4" s="1"/>
  <c r="AX524" i="4"/>
  <c r="AX341" i="4"/>
  <c r="BD670" i="4"/>
  <c r="AY670" i="4"/>
  <c r="AY580" i="4"/>
  <c r="BD580" i="4"/>
  <c r="AY697" i="4"/>
  <c r="BD697" i="4"/>
  <c r="AY204" i="4"/>
  <c r="BD204" i="4"/>
  <c r="BD401" i="4"/>
  <c r="BD655" i="4"/>
  <c r="AY655" i="4"/>
  <c r="BD498" i="4"/>
  <c r="AY498" i="4"/>
  <c r="BD219" i="4"/>
  <c r="AY219" i="4"/>
  <c r="BD848" i="4"/>
  <c r="AY272" i="4"/>
  <c r="BH272" i="4" s="1"/>
  <c r="AX701" i="4"/>
  <c r="BD701" i="4" s="1"/>
  <c r="AX500" i="4"/>
  <c r="BD500" i="4" s="1"/>
  <c r="AX622" i="4"/>
  <c r="AX869" i="4"/>
  <c r="AY869" i="4" s="1"/>
  <c r="AY442" i="4"/>
  <c r="BD520" i="4"/>
  <c r="BD196" i="4"/>
  <c r="AY657" i="4"/>
  <c r="AX246" i="4"/>
  <c r="AY246" i="4" s="1"/>
  <c r="AX135" i="4"/>
  <c r="BD135" i="4" s="1"/>
  <c r="AX277" i="4"/>
  <c r="AY178" i="4"/>
  <c r="AX761" i="4"/>
  <c r="BD761" i="4" s="1"/>
  <c r="AX883" i="4"/>
  <c r="AY814" i="4"/>
  <c r="BH814" i="4" s="1"/>
  <c r="AX56" i="4"/>
  <c r="AY56" i="4" s="1"/>
  <c r="AX216" i="4"/>
  <c r="BD216" i="4" s="1"/>
  <c r="AX724" i="4"/>
  <c r="AY724" i="4" s="1"/>
  <c r="AX65" i="4"/>
  <c r="AX367" i="4"/>
  <c r="BD367" i="4" s="1"/>
  <c r="AX391" i="4"/>
  <c r="AX589" i="4"/>
  <c r="AY589" i="4" s="1"/>
  <c r="AX61" i="4"/>
  <c r="BD61" i="4" s="1"/>
  <c r="AX540" i="4"/>
  <c r="AX242" i="4"/>
  <c r="AX261" i="4"/>
  <c r="AY261" i="4" s="1"/>
  <c r="AX458" i="4"/>
  <c r="AX382" i="4"/>
  <c r="AY382" i="4" s="1"/>
  <c r="BH382" i="4" s="1"/>
  <c r="AX643" i="4"/>
  <c r="AY643" i="4" s="1"/>
  <c r="AX35" i="4"/>
  <c r="AY35" i="4" s="1"/>
  <c r="AX564" i="4"/>
  <c r="BD564" i="4" s="1"/>
  <c r="AX856" i="4"/>
  <c r="AY856" i="4" s="1"/>
  <c r="AX348" i="4"/>
  <c r="BD348" i="4" s="1"/>
  <c r="AX354" i="4"/>
  <c r="BD354" i="4" s="1"/>
  <c r="AX60" i="4"/>
  <c r="BD60" i="4" s="1"/>
  <c r="AX687" i="4"/>
  <c r="AX180" i="4"/>
  <c r="AY180" i="4" s="1"/>
  <c r="AX355" i="4"/>
  <c r="BD355" i="4" s="1"/>
  <c r="AX666" i="4"/>
  <c r="BD666" i="4" s="1"/>
  <c r="AX163" i="4"/>
  <c r="AX828" i="4"/>
  <c r="BD828" i="4" s="1"/>
  <c r="BD162" i="4"/>
  <c r="AY770" i="4"/>
  <c r="AX363" i="4"/>
  <c r="BD363" i="4" s="1"/>
  <c r="AX157" i="4"/>
  <c r="AX451" i="4"/>
  <c r="AX753" i="4"/>
  <c r="AY753" i="4" s="1"/>
  <c r="AX339" i="4"/>
  <c r="AX328" i="4"/>
  <c r="AY328" i="4" s="1"/>
  <c r="AX833" i="4"/>
  <c r="BD426" i="4"/>
  <c r="AY377" i="4"/>
  <c r="BH377" i="4" s="1"/>
  <c r="BD377" i="4"/>
  <c r="BD474" i="4"/>
  <c r="AY474" i="4"/>
  <c r="AY174" i="4"/>
  <c r="BD174" i="4"/>
  <c r="AY902" i="4"/>
  <c r="BD902" i="4"/>
  <c r="BD836" i="4"/>
  <c r="AY836" i="4"/>
  <c r="AX647" i="4"/>
  <c r="AY647" i="4" s="1"/>
  <c r="G651" i="3" s="1"/>
  <c r="H651" i="3" s="1"/>
  <c r="AX213" i="4"/>
  <c r="AY213" i="4" s="1"/>
  <c r="AX22" i="4"/>
  <c r="AY711" i="4"/>
  <c r="G717" i="3" s="1"/>
  <c r="H717" i="3" s="1"/>
  <c r="BD270" i="4"/>
  <c r="BD445" i="4"/>
  <c r="AX268" i="4"/>
  <c r="BD268" i="4" s="1"/>
  <c r="AX356" i="4"/>
  <c r="AY356" i="4" s="1"/>
  <c r="AX872" i="4"/>
  <c r="BD872" i="4" s="1"/>
  <c r="AX534" i="4"/>
  <c r="BD534" i="4" s="1"/>
  <c r="AX546" i="4"/>
  <c r="AX194" i="4"/>
  <c r="BD194" i="4" s="1"/>
  <c r="AX708" i="4"/>
  <c r="AY708" i="4" s="1"/>
  <c r="AX280" i="4"/>
  <c r="BD280" i="4" s="1"/>
  <c r="AY858" i="4"/>
  <c r="BH858" i="4" s="1"/>
  <c r="AX24" i="4"/>
  <c r="BD167" i="4"/>
  <c r="BD839" i="4"/>
  <c r="AY721" i="4"/>
  <c r="AX37" i="4"/>
  <c r="AX250" i="4"/>
  <c r="AX507" i="4"/>
  <c r="BD507" i="4" s="1"/>
  <c r="AY582" i="4"/>
  <c r="BH582" i="4" s="1"/>
  <c r="AY269" i="4"/>
  <c r="G268" i="3" s="1"/>
  <c r="H268" i="3" s="1"/>
  <c r="BD894" i="4"/>
  <c r="AY645" i="4"/>
  <c r="BD156" i="4"/>
  <c r="AY703" i="4"/>
  <c r="AY450" i="4"/>
  <c r="AX134" i="4"/>
  <c r="AY134" i="4" s="1"/>
  <c r="AX143" i="4"/>
  <c r="BD143" i="4" s="1"/>
  <c r="AX488" i="4"/>
  <c r="AX388" i="4"/>
  <c r="AX293" i="4"/>
  <c r="BD608" i="4"/>
  <c r="AY429" i="4"/>
  <c r="G500" i="3" s="1"/>
  <c r="H500" i="3" s="1"/>
  <c r="AX201" i="4"/>
  <c r="BD201" i="4" s="1"/>
  <c r="AX170" i="4"/>
  <c r="AY170" i="4" s="1"/>
  <c r="AX583" i="4"/>
  <c r="BD583" i="4" s="1"/>
  <c r="AX398" i="4"/>
  <c r="BD398" i="4" s="1"/>
  <c r="AX254" i="4"/>
  <c r="BD254" i="4" s="1"/>
  <c r="AX279" i="4"/>
  <c r="AY279" i="4" s="1"/>
  <c r="BD901" i="4"/>
  <c r="AY901" i="4"/>
  <c r="BH901" i="4" s="1"/>
  <c r="BD819" i="4"/>
  <c r="AY819" i="4"/>
  <c r="AX575" i="4"/>
  <c r="AX891" i="4"/>
  <c r="AY891" i="4" s="1"/>
  <c r="AX59" i="4"/>
  <c r="AX825" i="4"/>
  <c r="BD760" i="4"/>
  <c r="BD624" i="4"/>
  <c r="AY702" i="4"/>
  <c r="BH702" i="4" s="1"/>
  <c r="BD900" i="4"/>
  <c r="BD863" i="4"/>
  <c r="AX713" i="4"/>
  <c r="AY713" i="4" s="1"/>
  <c r="AX642" i="4"/>
  <c r="BD642" i="4" s="1"/>
  <c r="AX874" i="4"/>
  <c r="BD638" i="4"/>
  <c r="BD113" i="4"/>
  <c r="AX715" i="4"/>
  <c r="BD715" i="4" s="1"/>
  <c r="AX86" i="4"/>
  <c r="AX789" i="4"/>
  <c r="AY789" i="4" s="1"/>
  <c r="AX849" i="4"/>
  <c r="AY849" i="4" s="1"/>
  <c r="AX559" i="4"/>
  <c r="BD559" i="4" s="1"/>
  <c r="AX262" i="4"/>
  <c r="AX84" i="4"/>
  <c r="BD84" i="4" s="1"/>
  <c r="AX386" i="4"/>
  <c r="BD386" i="4" s="1"/>
  <c r="AX457" i="4"/>
  <c r="AY457" i="4" s="1"/>
  <c r="AX374" i="4"/>
  <c r="BD374" i="4" s="1"/>
  <c r="AX29" i="4"/>
  <c r="AY29" i="4" s="1"/>
  <c r="BD80" i="4"/>
  <c r="AY80" i="4"/>
  <c r="BH80" i="4" s="1"/>
  <c r="AY897" i="4"/>
  <c r="BD897" i="4"/>
  <c r="BD9" i="4"/>
  <c r="AY9" i="4"/>
  <c r="AY625" i="4"/>
  <c r="BD625" i="4"/>
  <c r="BD758" i="4"/>
  <c r="AY758" i="4"/>
  <c r="AY64" i="4"/>
  <c r="AY576" i="4"/>
  <c r="BD576" i="4"/>
  <c r="BD48" i="4"/>
  <c r="AY48" i="4"/>
  <c r="BH48" i="4" s="1"/>
  <c r="BD676" i="4"/>
  <c r="AY676" i="4"/>
  <c r="BH676" i="4" s="1"/>
  <c r="AX790" i="4"/>
  <c r="AX597" i="4"/>
  <c r="AX316" i="4"/>
  <c r="AY316" i="4" s="1"/>
  <c r="AX503" i="4"/>
  <c r="BD503" i="4" s="1"/>
  <c r="BD325" i="4"/>
  <c r="BD619" i="4"/>
  <c r="AY619" i="4"/>
  <c r="AY378" i="4"/>
  <c r="G372" i="3" s="1"/>
  <c r="H372" i="3" s="1"/>
  <c r="BD315" i="4"/>
  <c r="AX716" i="4"/>
  <c r="AX464" i="4"/>
  <c r="AY464" i="4" s="1"/>
  <c r="AX140" i="4"/>
  <c r="BD140" i="4" s="1"/>
  <c r="AY773" i="4"/>
  <c r="BD773" i="4"/>
  <c r="BD749" i="4"/>
  <c r="AY749" i="4"/>
  <c r="BH749" i="4" s="1"/>
  <c r="BD641" i="4"/>
  <c r="AY324" i="4"/>
  <c r="G291" i="3" s="1"/>
  <c r="H291" i="3" s="1"/>
  <c r="BD324" i="4"/>
  <c r="AY801" i="4"/>
  <c r="BH801" i="4" s="1"/>
  <c r="BD801" i="4"/>
  <c r="AY682" i="4"/>
  <c r="BD682" i="4"/>
  <c r="BD205" i="4"/>
  <c r="AY205" i="4"/>
  <c r="AX775" i="4"/>
  <c r="AX25" i="4"/>
  <c r="AY603" i="4"/>
  <c r="BD85" i="4"/>
  <c r="AY222" i="4"/>
  <c r="BH222" i="4" s="1"/>
  <c r="AY767" i="4"/>
  <c r="AY27" i="4"/>
  <c r="BH27" i="4" s="1"/>
  <c r="BD41" i="4"/>
  <c r="BD791" i="4"/>
  <c r="AY245" i="4"/>
  <c r="BH245" i="4" s="1"/>
  <c r="AX807" i="4"/>
  <c r="BD807" i="4" s="1"/>
  <c r="AY735" i="4"/>
  <c r="G736" i="3" s="1"/>
  <c r="H736" i="3" s="1"/>
  <c r="BD685" i="4"/>
  <c r="AY754" i="4"/>
  <c r="BD880" i="4"/>
  <c r="AY412" i="4"/>
  <c r="BH412" i="4" s="1"/>
  <c r="AY482" i="4"/>
  <c r="BD438" i="4"/>
  <c r="BD435" i="4"/>
  <c r="AY494" i="4"/>
  <c r="BD39" i="4"/>
  <c r="BD671" i="4"/>
  <c r="AY674" i="4"/>
  <c r="BH674" i="4" s="1"/>
  <c r="BD714" i="4"/>
  <c r="AY878" i="4"/>
  <c r="AX197" i="4"/>
  <c r="AY197" i="4" s="1"/>
  <c r="BH197" i="4" s="1"/>
  <c r="AX100" i="4"/>
  <c r="BD100" i="4" s="1"/>
  <c r="AX149" i="4"/>
  <c r="BD149" i="4" s="1"/>
  <c r="AX357" i="4"/>
  <c r="AY357" i="4" s="1"/>
  <c r="BD607" i="4"/>
  <c r="AY535" i="4"/>
  <c r="AY604" i="4"/>
  <c r="BD896" i="4"/>
  <c r="AY602" i="4"/>
  <c r="AY327" i="4"/>
  <c r="AY138" i="4"/>
  <c r="BD777" i="4"/>
  <c r="BD466" i="4"/>
  <c r="AX409" i="4"/>
  <c r="AY409" i="4" s="1"/>
  <c r="AX562" i="4"/>
  <c r="BD562" i="4" s="1"/>
  <c r="AX199" i="4"/>
  <c r="AY199" i="4" s="1"/>
  <c r="AX830" i="4"/>
  <c r="AY830" i="4" s="1"/>
  <c r="BD46" i="4"/>
  <c r="AX533" i="4"/>
  <c r="AY499" i="4"/>
  <c r="BD203" i="4"/>
  <c r="AX305" i="4"/>
  <c r="AY21" i="4"/>
  <c r="BD21" i="4"/>
  <c r="BD487" i="4"/>
  <c r="AY487" i="4"/>
  <c r="G481" i="3" s="1"/>
  <c r="H481" i="3" s="1"/>
  <c r="AY176" i="4"/>
  <c r="BH176" i="4" s="1"/>
  <c r="AY45" i="4"/>
  <c r="BD765" i="4"/>
  <c r="AY252" i="4"/>
  <c r="AY504" i="4"/>
  <c r="BD504" i="4"/>
  <c r="BD470" i="4"/>
  <c r="AY470" i="4"/>
  <c r="BD153" i="4"/>
  <c r="AY153" i="4"/>
  <c r="BD476" i="4"/>
  <c r="AY653" i="4"/>
  <c r="AX340" i="4"/>
  <c r="AY456" i="4"/>
  <c r="BH456" i="4" s="1"/>
  <c r="AY644" i="4"/>
  <c r="AY772" i="4"/>
  <c r="BH772" i="4" s="1"/>
  <c r="AY120" i="4"/>
  <c r="AY106" i="4"/>
  <c r="BH106" i="4" s="1"/>
  <c r="AY345" i="4"/>
  <c r="BD94" i="4"/>
  <c r="AX225" i="4"/>
  <c r="BD601" i="4"/>
  <c r="AX468" i="4"/>
  <c r="AY817" i="4"/>
  <c r="BD817" i="4"/>
  <c r="AY746" i="4"/>
  <c r="BH746" i="4" s="1"/>
  <c r="BD746" i="4"/>
  <c r="AY183" i="4"/>
  <c r="BD717" i="4"/>
  <c r="AY42" i="4"/>
  <c r="AY683" i="4"/>
  <c r="G748" i="3" s="1"/>
  <c r="H748" i="3" s="1"/>
  <c r="AX416" i="4"/>
  <c r="BD416" i="4" s="1"/>
  <c r="AX532" i="4"/>
  <c r="AY532" i="4" s="1"/>
  <c r="AY255" i="4"/>
  <c r="BD330" i="4"/>
  <c r="BD594" i="4"/>
  <c r="AY740" i="4"/>
  <c r="BH740" i="4" s="1"/>
  <c r="AY892" i="4"/>
  <c r="G862" i="3" s="1"/>
  <c r="H862" i="3" s="1"/>
  <c r="AX681" i="4"/>
  <c r="BD681" i="4" s="1"/>
  <c r="AY427" i="4"/>
  <c r="BH427" i="4" s="1"/>
  <c r="BD427" i="4"/>
  <c r="AY675" i="4"/>
  <c r="G679" i="3" s="1"/>
  <c r="H679" i="3" s="1"/>
  <c r="BD675" i="4"/>
  <c r="BD567" i="4"/>
  <c r="AY567" i="4"/>
  <c r="BH567" i="4" s="1"/>
  <c r="AY47" i="4"/>
  <c r="AY782" i="4"/>
  <c r="BH782" i="4" s="1"/>
  <c r="BD782" i="4"/>
  <c r="AY823" i="4"/>
  <c r="BD548" i="4"/>
  <c r="AY665" i="4"/>
  <c r="BH665" i="4" s="1"/>
  <c r="BD102" i="4"/>
  <c r="AY462" i="4"/>
  <c r="AY835" i="4"/>
  <c r="BH835" i="4" s="1"/>
  <c r="AY186" i="4"/>
  <c r="AY62" i="4"/>
  <c r="AY555" i="4"/>
  <c r="AY81" i="4"/>
  <c r="AY431" i="4"/>
  <c r="BH431" i="4" s="1"/>
  <c r="AY692" i="4"/>
  <c r="BH692" i="4" s="1"/>
  <c r="AY506" i="4"/>
  <c r="G553" i="3" s="1"/>
  <c r="H553" i="3" s="1"/>
  <c r="AY490" i="4"/>
  <c r="AY390" i="4"/>
  <c r="G406" i="3" s="1"/>
  <c r="H406" i="3" s="1"/>
  <c r="BD390" i="4"/>
  <c r="AY400" i="4"/>
  <c r="BH400" i="4" s="1"/>
  <c r="BD400" i="4"/>
  <c r="BD209" i="4"/>
  <c r="AY209" i="4"/>
  <c r="BD816" i="4"/>
  <c r="AY816" i="4"/>
  <c r="AY489" i="4"/>
  <c r="G483" i="3" s="1"/>
  <c r="H483" i="3" s="1"/>
  <c r="AY502" i="4"/>
  <c r="G549" i="3" s="1"/>
  <c r="H549" i="3" s="1"/>
  <c r="AY218" i="4"/>
  <c r="AY743" i="4"/>
  <c r="AX472" i="4"/>
  <c r="AY200" i="4"/>
  <c r="BD632" i="4"/>
  <c r="AY696" i="4"/>
  <c r="BH696" i="4" s="1"/>
  <c r="AY779" i="4"/>
  <c r="BH779" i="4" s="1"/>
  <c r="AY319" i="4"/>
  <c r="BH319" i="4" s="1"/>
  <c r="AY413" i="4"/>
  <c r="BD118" i="4"/>
  <c r="BD592" i="4"/>
  <c r="BD129" i="4"/>
  <c r="AY129" i="4"/>
  <c r="BD732" i="4"/>
  <c r="BH17" i="4"/>
  <c r="G24" i="3"/>
  <c r="H24" i="3" s="1"/>
  <c r="BD741" i="4"/>
  <c r="AY741" i="4"/>
  <c r="BD55" i="4"/>
  <c r="AY55" i="4"/>
  <c r="BH359" i="4"/>
  <c r="G398" i="3"/>
  <c r="H398" i="3" s="1"/>
  <c r="BD284" i="4"/>
  <c r="AY284" i="4"/>
  <c r="BD147" i="4"/>
  <c r="AY147" i="4"/>
  <c r="BH829" i="4"/>
  <c r="G877" i="3"/>
  <c r="H877" i="3" s="1"/>
  <c r="BH667" i="4"/>
  <c r="G671" i="3"/>
  <c r="H671" i="3" s="1"/>
  <c r="BH480" i="4"/>
  <c r="G474" i="3"/>
  <c r="H474" i="3" s="1"/>
  <c r="BH671" i="4"/>
  <c r="G675" i="3"/>
  <c r="H675" i="3" s="1"/>
  <c r="BH866" i="4"/>
  <c r="G889" i="3"/>
  <c r="H889" i="3" s="1"/>
  <c r="G480" i="3"/>
  <c r="H480" i="3" s="1"/>
  <c r="BH599" i="4"/>
  <c r="G692" i="3"/>
  <c r="H692" i="3" s="1"/>
  <c r="BD495" i="4"/>
  <c r="AY495" i="4"/>
  <c r="BH862" i="4"/>
  <c r="G908" i="3"/>
  <c r="H908" i="3" s="1"/>
  <c r="AY522" i="4"/>
  <c r="BD522" i="4"/>
  <c r="BH592" i="4"/>
  <c r="G685" i="3"/>
  <c r="H685" i="3" s="1"/>
  <c r="BH34" i="4"/>
  <c r="G94" i="3"/>
  <c r="H94" i="3" s="1"/>
  <c r="G837" i="3"/>
  <c r="H837" i="3" s="1"/>
  <c r="G559" i="3"/>
  <c r="H559" i="3" s="1"/>
  <c r="G728" i="3"/>
  <c r="H728" i="3" s="1"/>
  <c r="G198" i="3"/>
  <c r="H198" i="3" s="1"/>
  <c r="BH436" i="4"/>
  <c r="G507" i="3"/>
  <c r="H507" i="3" s="1"/>
  <c r="G738" i="3"/>
  <c r="H738" i="3" s="1"/>
  <c r="BH771" i="4"/>
  <c r="G775" i="3"/>
  <c r="H775" i="3" s="1"/>
  <c r="BD829" i="4"/>
  <c r="G376" i="3"/>
  <c r="H376" i="3" s="1"/>
  <c r="BH606" i="4"/>
  <c r="G603" i="3"/>
  <c r="H603" i="3" s="1"/>
  <c r="BH668" i="4"/>
  <c r="G672" i="3"/>
  <c r="H672" i="3" s="1"/>
  <c r="BH435" i="4"/>
  <c r="G506" i="3"/>
  <c r="H506" i="3" s="1"/>
  <c r="BH529" i="4"/>
  <c r="G515" i="3"/>
  <c r="H515" i="3" s="1"/>
  <c r="BD866" i="4"/>
  <c r="BH90" i="4"/>
  <c r="BH196" i="4"/>
  <c r="G211" i="3"/>
  <c r="H211" i="3" s="1"/>
  <c r="BH41" i="4"/>
  <c r="G101" i="3"/>
  <c r="H101" i="3" s="1"/>
  <c r="BD486" i="4"/>
  <c r="BH717" i="4"/>
  <c r="G760" i="3"/>
  <c r="H760" i="3" s="1"/>
  <c r="BH623" i="4"/>
  <c r="G620" i="3"/>
  <c r="H620" i="3" s="1"/>
  <c r="G353" i="3"/>
  <c r="H353" i="3" s="1"/>
  <c r="G430" i="3"/>
  <c r="H430" i="3" s="1"/>
  <c r="BH102" i="4"/>
  <c r="G39" i="3"/>
  <c r="H39" i="3" s="1"/>
  <c r="BH460" i="4"/>
  <c r="G454" i="3"/>
  <c r="H454" i="3" s="1"/>
  <c r="BH127" i="4"/>
  <c r="G132" i="3"/>
  <c r="H132" i="3" s="1"/>
  <c r="G43" i="3"/>
  <c r="H43" i="3" s="1"/>
  <c r="BH445" i="4"/>
  <c r="G439" i="3"/>
  <c r="H439" i="3" s="1"/>
  <c r="BH527" i="4"/>
  <c r="G513" i="3"/>
  <c r="H513" i="3" s="1"/>
  <c r="G764" i="3"/>
  <c r="H764" i="3" s="1"/>
  <c r="BD898" i="4"/>
  <c r="AY898" i="4"/>
  <c r="AX688" i="4"/>
  <c r="BD300" i="4"/>
  <c r="BD424" i="4"/>
  <c r="AY424" i="4"/>
  <c r="AX629" i="4"/>
  <c r="BH306" i="4"/>
  <c r="G327" i="3"/>
  <c r="H327" i="3" s="1"/>
  <c r="BH543" i="4"/>
  <c r="BH863" i="4"/>
  <c r="G909" i="3"/>
  <c r="H909" i="3" s="1"/>
  <c r="BH607" i="4"/>
  <c r="G604" i="3"/>
  <c r="H604" i="3" s="1"/>
  <c r="BH378" i="4"/>
  <c r="BH396" i="4"/>
  <c r="G423" i="3"/>
  <c r="H423" i="3" s="1"/>
  <c r="AY855" i="4"/>
  <c r="BD855" i="4"/>
  <c r="BH389" i="4"/>
  <c r="G405" i="3"/>
  <c r="H405" i="3" s="1"/>
  <c r="BD480" i="4"/>
  <c r="BD862" i="4"/>
  <c r="BH297" i="4"/>
  <c r="G308" i="3"/>
  <c r="H308" i="3" s="1"/>
  <c r="BH826" i="4"/>
  <c r="G834" i="3"/>
  <c r="H834" i="3" s="1"/>
  <c r="BH18" i="4"/>
  <c r="G25" i="3"/>
  <c r="H25" i="3" s="1"/>
  <c r="BH206" i="4"/>
  <c r="G189" i="3"/>
  <c r="H189" i="3" s="1"/>
  <c r="G904" i="3"/>
  <c r="H904" i="3" s="1"/>
  <c r="BH554" i="4"/>
  <c r="G563" i="3"/>
  <c r="H563" i="3" s="1"/>
  <c r="BH751" i="4"/>
  <c r="G798" i="3"/>
  <c r="H798" i="3" s="1"/>
  <c r="G363" i="3"/>
  <c r="H363" i="3" s="1"/>
  <c r="BH695" i="4"/>
  <c r="G701" i="3"/>
  <c r="H701" i="3" s="1"/>
  <c r="AO7" i="4"/>
  <c r="AX7" i="4" s="1"/>
  <c r="BD7" i="4" s="1"/>
  <c r="BH537" i="4"/>
  <c r="G573" i="3"/>
  <c r="H573" i="3" s="1"/>
  <c r="G540" i="3"/>
  <c r="H540" i="3" s="1"/>
  <c r="G726" i="3"/>
  <c r="H726" i="3" s="1"/>
  <c r="BH188" i="4"/>
  <c r="G183" i="3"/>
  <c r="H183" i="3" s="1"/>
  <c r="BH70" i="4"/>
  <c r="G73" i="3"/>
  <c r="H73" i="3" s="1"/>
  <c r="G34" i="3"/>
  <c r="H34" i="3" s="1"/>
  <c r="BH205" i="4"/>
  <c r="G188" i="3"/>
  <c r="H188" i="3" s="1"/>
  <c r="BH627" i="4"/>
  <c r="G624" i="3"/>
  <c r="H624" i="3" s="1"/>
  <c r="G104" i="3"/>
  <c r="H104" i="3" s="1"/>
  <c r="BH20" i="4"/>
  <c r="G27" i="3"/>
  <c r="H27" i="3" s="1"/>
  <c r="BH474" i="4"/>
  <c r="G468" i="3"/>
  <c r="H468" i="3" s="1"/>
  <c r="BH839" i="4"/>
  <c r="G918" i="3"/>
  <c r="H918" i="3" s="1"/>
  <c r="BH721" i="4"/>
  <c r="G721" i="3"/>
  <c r="H721" i="3" s="1"/>
  <c r="BH113" i="4"/>
  <c r="G156" i="3"/>
  <c r="H156" i="3" s="1"/>
  <c r="G776" i="3"/>
  <c r="H776" i="3" s="1"/>
  <c r="BH624" i="4"/>
  <c r="G621" i="3"/>
  <c r="H621" i="3" s="1"/>
  <c r="BH747" i="4"/>
  <c r="G794" i="3"/>
  <c r="H794" i="3" s="1"/>
  <c r="BH648" i="4"/>
  <c r="G652" i="3"/>
  <c r="H652" i="3" s="1"/>
  <c r="BH841" i="4"/>
  <c r="G920" i="3"/>
  <c r="H920" i="3" s="1"/>
  <c r="BH111" i="4"/>
  <c r="G154" i="3"/>
  <c r="H154" i="3" s="1"/>
  <c r="G381" i="3"/>
  <c r="H381" i="3" s="1"/>
  <c r="BH578" i="4"/>
  <c r="G537" i="3"/>
  <c r="H537" i="3" s="1"/>
  <c r="BD667" i="4"/>
  <c r="BD247" i="4"/>
  <c r="AY247" i="4"/>
  <c r="BD789" i="4"/>
  <c r="BD334" i="4"/>
  <c r="AY334" i="4"/>
  <c r="BH604" i="4"/>
  <c r="G601" i="3"/>
  <c r="H601" i="3" s="1"/>
  <c r="BH892" i="4"/>
  <c r="BH233" i="4"/>
  <c r="G237" i="3"/>
  <c r="H237" i="3" s="1"/>
  <c r="BH285" i="4"/>
  <c r="G344" i="3"/>
  <c r="H344" i="3" s="1"/>
  <c r="BH576" i="4"/>
  <c r="G535" i="3"/>
  <c r="H535" i="3" s="1"/>
  <c r="BH881" i="4"/>
  <c r="BH131" i="4"/>
  <c r="G145" i="3"/>
  <c r="H145" i="3" s="1"/>
  <c r="G814" i="3"/>
  <c r="H814" i="3" s="1"/>
  <c r="BH261" i="4"/>
  <c r="G278" i="3"/>
  <c r="H278" i="3" s="1"/>
  <c r="BH645" i="4"/>
  <c r="G649" i="3"/>
  <c r="H649" i="3" s="1"/>
  <c r="BH345" i="4"/>
  <c r="G323" i="3"/>
  <c r="H323" i="3" s="1"/>
  <c r="BH647" i="4"/>
  <c r="AY406" i="4"/>
  <c r="BD406" i="4"/>
  <c r="BH652" i="4"/>
  <c r="G656" i="3"/>
  <c r="H656" i="3" s="1"/>
  <c r="BH601" i="4"/>
  <c r="G694" i="3"/>
  <c r="H694" i="3" s="1"/>
  <c r="BH765" i="4"/>
  <c r="G851" i="3"/>
  <c r="H851" i="3" s="1"/>
  <c r="BH438" i="4"/>
  <c r="G509" i="3"/>
  <c r="H509" i="3" s="1"/>
  <c r="BH819" i="4"/>
  <c r="G827" i="3"/>
  <c r="H827" i="3" s="1"/>
  <c r="BH39" i="4"/>
  <c r="G99" i="3"/>
  <c r="H99" i="3" s="1"/>
  <c r="BH670" i="4"/>
  <c r="G674" i="3"/>
  <c r="H674" i="3" s="1"/>
  <c r="BH252" i="4"/>
  <c r="G263" i="3"/>
  <c r="H263" i="3" s="1"/>
  <c r="BH366" i="4"/>
  <c r="G412" i="3"/>
  <c r="H412" i="3" s="1"/>
  <c r="AY556" i="4"/>
  <c r="BH429" i="4"/>
  <c r="BH603" i="4"/>
  <c r="G600" i="3"/>
  <c r="H600" i="3" s="1"/>
  <c r="AY66" i="4"/>
  <c r="BH184" i="4"/>
  <c r="G179" i="3"/>
  <c r="H179" i="3" s="1"/>
  <c r="BH336" i="4"/>
  <c r="G340" i="3"/>
  <c r="H340" i="3" s="1"/>
  <c r="G502" i="3"/>
  <c r="H502" i="3" s="1"/>
  <c r="BH591" i="4"/>
  <c r="G684" i="3"/>
  <c r="H684" i="3" s="1"/>
  <c r="BH589" i="4"/>
  <c r="G682" i="3"/>
  <c r="H682" i="3" s="1"/>
  <c r="BH754" i="4"/>
  <c r="G801" i="3"/>
  <c r="H801" i="3" s="1"/>
  <c r="BH33" i="4"/>
  <c r="G93" i="3"/>
  <c r="H93" i="3" s="1"/>
  <c r="BD599" i="4"/>
  <c r="BH760" i="4"/>
  <c r="G846" i="3"/>
  <c r="H846" i="3" s="1"/>
  <c r="BH758" i="4"/>
  <c r="G844" i="3"/>
  <c r="H844" i="3" s="1"/>
  <c r="BH49" i="4"/>
  <c r="G59" i="3"/>
  <c r="H59" i="3" s="1"/>
  <c r="BH62" i="4"/>
  <c r="G114" i="3"/>
  <c r="H114" i="3" s="1"/>
  <c r="BH777" i="4"/>
  <c r="G781" i="3"/>
  <c r="H781" i="3" s="1"/>
  <c r="BH372" i="4"/>
  <c r="G366" i="3"/>
  <c r="H366" i="3" s="1"/>
  <c r="BH766" i="4"/>
  <c r="G852" i="3"/>
  <c r="H852" i="3" s="1"/>
  <c r="BD352" i="4"/>
  <c r="AY352" i="4"/>
  <c r="AY762" i="4"/>
  <c r="BD762" i="4"/>
  <c r="BD491" i="4"/>
  <c r="BD824" i="4"/>
  <c r="AY824" i="4"/>
  <c r="BD781" i="4"/>
  <c r="AY781" i="4"/>
  <c r="BD716" i="4"/>
  <c r="AY716" i="4"/>
  <c r="BH119" i="4"/>
  <c r="G162" i="3"/>
  <c r="H162" i="3" s="1"/>
  <c r="BH255" i="4"/>
  <c r="G266" i="3"/>
  <c r="H266" i="3" s="1"/>
  <c r="AY775" i="4"/>
  <c r="BD775" i="4"/>
  <c r="G226" i="3"/>
  <c r="H226" i="3" s="1"/>
  <c r="BH547" i="4"/>
  <c r="G583" i="3"/>
  <c r="H583" i="3" s="1"/>
  <c r="BH608" i="4"/>
  <c r="G605" i="3"/>
  <c r="H605" i="3" s="1"/>
  <c r="BH219" i="4"/>
  <c r="G222" i="3"/>
  <c r="H222" i="3" s="1"/>
  <c r="BH57" i="4"/>
  <c r="G109" i="3"/>
  <c r="H109" i="3" s="1"/>
  <c r="BH320" i="4"/>
  <c r="G354" i="3"/>
  <c r="H354" i="3" s="1"/>
  <c r="BH768" i="4"/>
  <c r="G772" i="3"/>
  <c r="H772" i="3" s="1"/>
  <c r="BH64" i="4"/>
  <c r="G67" i="3"/>
  <c r="H67" i="3" s="1"/>
  <c r="BH759" i="4"/>
  <c r="G845" i="3"/>
  <c r="H845" i="3" s="1"/>
  <c r="BH217" i="4"/>
  <c r="G220" i="3"/>
  <c r="H220" i="3" s="1"/>
  <c r="BH204" i="4"/>
  <c r="G187" i="3"/>
  <c r="H187" i="3" s="1"/>
  <c r="BH330" i="4"/>
  <c r="G297" i="3"/>
  <c r="H297" i="3" s="1"/>
  <c r="AY691" i="4"/>
  <c r="BH528" i="4"/>
  <c r="G514" i="3"/>
  <c r="H514" i="3" s="1"/>
  <c r="BH226" i="4"/>
  <c r="G230" i="3"/>
  <c r="H230" i="3" s="1"/>
  <c r="BH685" i="4"/>
  <c r="G750" i="3"/>
  <c r="H750" i="3" s="1"/>
  <c r="BH178" i="4"/>
  <c r="G173" i="3"/>
  <c r="H173" i="3" s="1"/>
  <c r="BH644" i="4"/>
  <c r="G648" i="3"/>
  <c r="H648" i="3" s="1"/>
  <c r="G702" i="3"/>
  <c r="H702" i="3" s="1"/>
  <c r="G783" i="3"/>
  <c r="H783" i="3" s="1"/>
  <c r="AY87" i="4"/>
  <c r="BH30" i="4"/>
  <c r="G37" i="3"/>
  <c r="H37" i="3" s="1"/>
  <c r="BH321" i="4"/>
  <c r="BH47" i="4"/>
  <c r="G107" i="3"/>
  <c r="H107" i="3" s="1"/>
  <c r="BH878" i="4"/>
  <c r="G913" i="3"/>
  <c r="H913" i="3" s="1"/>
  <c r="AY112" i="4"/>
  <c r="BH413" i="4"/>
  <c r="G425" i="3"/>
  <c r="H425" i="3" s="1"/>
  <c r="BH653" i="4"/>
  <c r="G657" i="3"/>
  <c r="H657" i="3" s="1"/>
  <c r="BH118" i="4"/>
  <c r="G161" i="3"/>
  <c r="H161" i="3" s="1"/>
  <c r="BH150" i="4"/>
  <c r="G119" i="3"/>
  <c r="H119" i="3" s="1"/>
  <c r="BH234" i="4"/>
  <c r="G238" i="3"/>
  <c r="H238" i="3" s="1"/>
  <c r="BH504" i="4"/>
  <c r="G551" i="3"/>
  <c r="H551" i="3" s="1"/>
  <c r="BD684" i="4"/>
  <c r="AY879" i="4"/>
  <c r="BH186" i="4"/>
  <c r="G181" i="3"/>
  <c r="H181" i="3" s="1"/>
  <c r="BH209" i="4"/>
  <c r="G192" i="3"/>
  <c r="H192" i="3" s="1"/>
  <c r="BH281" i="4"/>
  <c r="G256" i="3"/>
  <c r="H256" i="3" s="1"/>
  <c r="BH450" i="4"/>
  <c r="G444" i="3"/>
  <c r="H444" i="3" s="1"/>
  <c r="BH557" i="4"/>
  <c r="G566" i="3"/>
  <c r="H566" i="3" s="1"/>
  <c r="BH861" i="4"/>
  <c r="G907" i="3"/>
  <c r="H907" i="3" s="1"/>
  <c r="BD832" i="4"/>
  <c r="AY832" i="4"/>
  <c r="BD210" i="4"/>
  <c r="AY210" i="4"/>
  <c r="BH417" i="4"/>
  <c r="G429" i="3"/>
  <c r="H429" i="3" s="1"/>
  <c r="BH555" i="4"/>
  <c r="G564" i="3"/>
  <c r="H564" i="3" s="1"/>
  <c r="BH846" i="4"/>
  <c r="G925" i="3"/>
  <c r="H925" i="3" s="1"/>
  <c r="BH185" i="4"/>
  <c r="G180" i="3"/>
  <c r="H180" i="3" s="1"/>
  <c r="G678" i="3"/>
  <c r="H678" i="3" s="1"/>
  <c r="BH657" i="4"/>
  <c r="G661" i="3"/>
  <c r="H661" i="3" s="1"/>
  <c r="BH490" i="4"/>
  <c r="G484" i="3"/>
  <c r="H484" i="3" s="1"/>
  <c r="BH697" i="4"/>
  <c r="G703" i="3"/>
  <c r="H703" i="3" s="1"/>
  <c r="BH94" i="4"/>
  <c r="G52" i="3"/>
  <c r="H52" i="3" s="1"/>
  <c r="BH440" i="4"/>
  <c r="G434" i="3"/>
  <c r="H434" i="3" s="1"/>
  <c r="BH580" i="4"/>
  <c r="G539" i="3"/>
  <c r="H539" i="3" s="1"/>
  <c r="BH720" i="4"/>
  <c r="G763" i="3"/>
  <c r="H763" i="3" s="1"/>
  <c r="AY769" i="4"/>
  <c r="BH442" i="4"/>
  <c r="G436" i="3"/>
  <c r="H436" i="3" s="1"/>
  <c r="BH309" i="4"/>
  <c r="G330" i="3"/>
  <c r="H330" i="3" s="1"/>
  <c r="BH520" i="4"/>
  <c r="G594" i="3"/>
  <c r="H594" i="3" s="1"/>
  <c r="BH724" i="4"/>
  <c r="G725" i="3"/>
  <c r="H725" i="3" s="1"/>
  <c r="G708" i="3"/>
  <c r="H708" i="3" s="1"/>
  <c r="BH21" i="4"/>
  <c r="G28" i="3"/>
  <c r="H28" i="3" s="1"/>
  <c r="BH594" i="4"/>
  <c r="G687" i="3"/>
  <c r="H687" i="3" s="1"/>
  <c r="BH614" i="4"/>
  <c r="G611" i="3"/>
  <c r="H611" i="3" s="1"/>
  <c r="AY165" i="4"/>
  <c r="BH183" i="4"/>
  <c r="G178" i="3"/>
  <c r="H178" i="3" s="1"/>
  <c r="BH584" i="4"/>
  <c r="AY586" i="4"/>
  <c r="BH896" i="4"/>
  <c r="G866" i="3"/>
  <c r="H866" i="3" s="1"/>
  <c r="BH419" i="4"/>
  <c r="G431" i="3"/>
  <c r="H431" i="3" s="1"/>
  <c r="BH661" i="4"/>
  <c r="G665" i="3"/>
  <c r="H665" i="3" s="1"/>
  <c r="BH636" i="4"/>
  <c r="G640" i="3"/>
  <c r="H640" i="3" s="1"/>
  <c r="BH325" i="4"/>
  <c r="G292" i="3"/>
  <c r="H292" i="3" s="1"/>
  <c r="BH505" i="4"/>
  <c r="G552" i="3"/>
  <c r="H552" i="3" s="1"/>
  <c r="BH105" i="4"/>
  <c r="G42" i="3"/>
  <c r="H42" i="3" s="1"/>
  <c r="AY563" i="4"/>
  <c r="BH548" i="4"/>
  <c r="G584" i="3"/>
  <c r="H584" i="3" s="1"/>
  <c r="BH840" i="4"/>
  <c r="G919" i="3"/>
  <c r="H919" i="3" s="1"/>
  <c r="BH902" i="4"/>
  <c r="G872" i="3"/>
  <c r="H872" i="3" s="1"/>
  <c r="AY155" i="4"/>
  <c r="BH107" i="4"/>
  <c r="G44" i="3"/>
  <c r="H44" i="3" s="1"/>
  <c r="AY254" i="4"/>
  <c r="BH470" i="4"/>
  <c r="G464" i="3"/>
  <c r="H464" i="3" s="1"/>
  <c r="BH218" i="4"/>
  <c r="G221" i="3"/>
  <c r="H221" i="3" s="1"/>
  <c r="AY414" i="4"/>
  <c r="BH447" i="4"/>
  <c r="G441" i="3"/>
  <c r="H441" i="3" s="1"/>
  <c r="BH498" i="4"/>
  <c r="G492" i="3"/>
  <c r="H492" i="3" s="1"/>
  <c r="BH742" i="4"/>
  <c r="G743" i="3"/>
  <c r="H743" i="3" s="1"/>
  <c r="BH816" i="4"/>
  <c r="G824" i="3"/>
  <c r="H824" i="3" s="1"/>
  <c r="BH639" i="4"/>
  <c r="G643" i="3"/>
  <c r="H643" i="3" s="1"/>
  <c r="BH794" i="4"/>
  <c r="G807" i="3"/>
  <c r="H807" i="3" s="1"/>
  <c r="BH156" i="4"/>
  <c r="G193" i="3"/>
  <c r="H193" i="3" s="1"/>
  <c r="BH714" i="4"/>
  <c r="G757" i="3"/>
  <c r="H757" i="3" s="1"/>
  <c r="BH476" i="4"/>
  <c r="G470" i="3"/>
  <c r="H470" i="3" s="1"/>
  <c r="AY723" i="4"/>
  <c r="BH791" i="4"/>
  <c r="G804" i="3"/>
  <c r="H804" i="3" s="1"/>
  <c r="AY193" i="4"/>
  <c r="BH231" i="4"/>
  <c r="G235" i="3"/>
  <c r="H235" i="3" s="1"/>
  <c r="BD359" i="4"/>
  <c r="BH542" i="4"/>
  <c r="G578" i="3"/>
  <c r="H578" i="3" s="1"/>
  <c r="BH235" i="4"/>
  <c r="G239" i="3"/>
  <c r="H239" i="3" s="1"/>
  <c r="BH126" i="4"/>
  <c r="G131" i="3"/>
  <c r="H131" i="3" s="1"/>
  <c r="BH577" i="4"/>
  <c r="G536" i="3"/>
  <c r="H536" i="3" s="1"/>
  <c r="BH664" i="4"/>
  <c r="G668" i="3"/>
  <c r="H668" i="3" s="1"/>
  <c r="BD868" i="4"/>
  <c r="AY868" i="4"/>
  <c r="BD103" i="4"/>
  <c r="AY103" i="4"/>
  <c r="BD302" i="4"/>
  <c r="AY302" i="4"/>
  <c r="BD523" i="4"/>
  <c r="AY523" i="4"/>
  <c r="BD822" i="4"/>
  <c r="AY822" i="4"/>
  <c r="BH817" i="4"/>
  <c r="G825" i="3"/>
  <c r="H825" i="3" s="1"/>
  <c r="BH136" i="4"/>
  <c r="G150" i="3"/>
  <c r="H150" i="3" s="1"/>
  <c r="BH264" i="4"/>
  <c r="G281" i="3"/>
  <c r="H281" i="3" s="1"/>
  <c r="BH10" i="4"/>
  <c r="G17" i="3"/>
  <c r="H17" i="3" s="1"/>
  <c r="BH638" i="4"/>
  <c r="G642" i="3"/>
  <c r="H642" i="3" s="1"/>
  <c r="BH731" i="4"/>
  <c r="G732" i="3"/>
  <c r="H732" i="3" s="1"/>
  <c r="BH317" i="4"/>
  <c r="G351" i="3"/>
  <c r="H351" i="3" s="1"/>
  <c r="BH897" i="4"/>
  <c r="G867" i="3"/>
  <c r="H867" i="3" s="1"/>
  <c r="BH26" i="4"/>
  <c r="G33" i="3"/>
  <c r="H33" i="3" s="1"/>
  <c r="BH349" i="4"/>
  <c r="G388" i="3"/>
  <c r="H388" i="3" s="1"/>
  <c r="BH394" i="4"/>
  <c r="BH852" i="4"/>
  <c r="G898" i="3"/>
  <c r="H898" i="3" s="1"/>
  <c r="BH880" i="4"/>
  <c r="G915" i="3"/>
  <c r="H915" i="3" s="1"/>
  <c r="BH421" i="4"/>
  <c r="G433" i="3"/>
  <c r="H433" i="3" s="1"/>
  <c r="G371" i="3"/>
  <c r="H371" i="3" s="1"/>
  <c r="BH679" i="4"/>
  <c r="G767" i="3"/>
  <c r="H767" i="3" s="1"/>
  <c r="BH195" i="4"/>
  <c r="G210" i="3"/>
  <c r="H210" i="3" s="1"/>
  <c r="BH311" i="4"/>
  <c r="G332" i="3"/>
  <c r="H332" i="3" s="1"/>
  <c r="BH613" i="4"/>
  <c r="G610" i="3"/>
  <c r="H610" i="3" s="1"/>
  <c r="BH767" i="4"/>
  <c r="G771" i="3"/>
  <c r="H771" i="3" s="1"/>
  <c r="BH823" i="4"/>
  <c r="G831" i="3"/>
  <c r="H831" i="3" s="1"/>
  <c r="BH619" i="4"/>
  <c r="G616" i="3"/>
  <c r="H616" i="3" s="1"/>
  <c r="G108" i="3"/>
  <c r="H108" i="3" s="1"/>
  <c r="BH174" i="4"/>
  <c r="G169" i="3"/>
  <c r="H169" i="3" s="1"/>
  <c r="BH260" i="4"/>
  <c r="G277" i="3"/>
  <c r="H277" i="3" s="1"/>
  <c r="BH294" i="4"/>
  <c r="G305" i="3"/>
  <c r="H305" i="3" s="1"/>
  <c r="BH755" i="4"/>
  <c r="G802" i="3"/>
  <c r="H802" i="3" s="1"/>
  <c r="BH900" i="4"/>
  <c r="G870" i="3"/>
  <c r="H870" i="3" s="1"/>
  <c r="BH200" i="4"/>
  <c r="G215" i="3"/>
  <c r="H215" i="3" s="1"/>
  <c r="BH269" i="4"/>
  <c r="BH482" i="4"/>
  <c r="G476" i="3"/>
  <c r="H476" i="3" s="1"/>
  <c r="BH238" i="4"/>
  <c r="G242" i="3"/>
  <c r="H242" i="3" s="1"/>
  <c r="BH153" i="4"/>
  <c r="G122" i="3"/>
  <c r="H122" i="3" s="1"/>
  <c r="BH531" i="4"/>
  <c r="G517" i="3"/>
  <c r="H517" i="3" s="1"/>
  <c r="BH845" i="4"/>
  <c r="G924" i="3"/>
  <c r="H924" i="3" s="1"/>
  <c r="BH110" i="4"/>
  <c r="G153" i="3"/>
  <c r="H153" i="3" s="1"/>
  <c r="BH602" i="4"/>
  <c r="G695" i="3"/>
  <c r="H695" i="3" s="1"/>
  <c r="BH167" i="4"/>
  <c r="G204" i="3"/>
  <c r="H204" i="3" s="1"/>
  <c r="BH640" i="4"/>
  <c r="G644" i="3"/>
  <c r="H644" i="3" s="1"/>
  <c r="AY906" i="4"/>
  <c r="BH327" i="4"/>
  <c r="G294" i="3"/>
  <c r="H294" i="3" s="1"/>
  <c r="BH655" i="4"/>
  <c r="G659" i="3"/>
  <c r="H659" i="3" s="1"/>
  <c r="BH315" i="4"/>
  <c r="G349" i="3"/>
  <c r="H349" i="3" s="1"/>
  <c r="BH632" i="4"/>
  <c r="G631" i="3"/>
  <c r="H631" i="3" s="1"/>
  <c r="BH81" i="4"/>
  <c r="G84" i="3"/>
  <c r="H84" i="3" s="1"/>
  <c r="BH812" i="4"/>
  <c r="G820" i="3"/>
  <c r="H820" i="3" s="1"/>
  <c r="BH85" i="4"/>
  <c r="G88" i="3"/>
  <c r="H88" i="3" s="1"/>
  <c r="BH682" i="4"/>
  <c r="G770" i="3"/>
  <c r="H770" i="3" s="1"/>
  <c r="BH884" i="4"/>
  <c r="G854" i="3"/>
  <c r="H854" i="3" s="1"/>
  <c r="BH773" i="4"/>
  <c r="G777" i="3"/>
  <c r="H777" i="3" s="1"/>
  <c r="BD17" i="4"/>
  <c r="BH223" i="4"/>
  <c r="G227" i="3"/>
  <c r="H227" i="3" s="1"/>
  <c r="BH439" i="4"/>
  <c r="G510" i="3"/>
  <c r="H510" i="3" s="1"/>
  <c r="BH550" i="4"/>
  <c r="G586" i="3"/>
  <c r="H586" i="3" s="1"/>
  <c r="BH708" i="4"/>
  <c r="G714" i="3"/>
  <c r="H714" i="3" s="1"/>
  <c r="BD448" i="4"/>
  <c r="AY448" i="4"/>
  <c r="BD224" i="4"/>
  <c r="AY224" i="4"/>
  <c r="BH203" i="4"/>
  <c r="G186" i="3"/>
  <c r="H186" i="3" s="1"/>
  <c r="BH795" i="4"/>
  <c r="G808" i="3"/>
  <c r="H808" i="3" s="1"/>
  <c r="BH499" i="4"/>
  <c r="G546" i="3"/>
  <c r="H546" i="3" s="1"/>
  <c r="BH535" i="4"/>
  <c r="G571" i="3"/>
  <c r="H571" i="3" s="1"/>
  <c r="BH735" i="4"/>
  <c r="BH903" i="4"/>
  <c r="G873" i="3"/>
  <c r="H873" i="3" s="1"/>
  <c r="BH836" i="4"/>
  <c r="G884" i="3"/>
  <c r="H884" i="3" s="1"/>
  <c r="BH9" i="4"/>
  <c r="G16" i="3"/>
  <c r="H16" i="3" s="1"/>
  <c r="BH770" i="4"/>
  <c r="G774" i="3"/>
  <c r="H774" i="3" s="1"/>
  <c r="BH162" i="4"/>
  <c r="G199" i="3"/>
  <c r="H199" i="3" s="1"/>
  <c r="BH494" i="4"/>
  <c r="G488" i="3"/>
  <c r="H488" i="3" s="1"/>
  <c r="BH633" i="4"/>
  <c r="G632" i="3"/>
  <c r="H632" i="3" s="1"/>
  <c r="BH894" i="4"/>
  <c r="G864" i="3"/>
  <c r="H864" i="3" s="1"/>
  <c r="BH125" i="4"/>
  <c r="G130" i="3"/>
  <c r="H130" i="3" s="1"/>
  <c r="BH120" i="4"/>
  <c r="G125" i="3"/>
  <c r="H125" i="3" s="1"/>
  <c r="BH236" i="4"/>
  <c r="G240" i="3"/>
  <c r="H240" i="3" s="1"/>
  <c r="BH78" i="4"/>
  <c r="G81" i="3"/>
  <c r="H81" i="3" s="1"/>
  <c r="BH109" i="4"/>
  <c r="G152" i="3"/>
  <c r="H152" i="3" s="1"/>
  <c r="BH263" i="4"/>
  <c r="G280" i="3"/>
  <c r="H280" i="3" s="1"/>
  <c r="BH743" i="4"/>
  <c r="G744" i="3"/>
  <c r="H744" i="3" s="1"/>
  <c r="BH383" i="4"/>
  <c r="G378" i="3"/>
  <c r="H378" i="3" s="1"/>
  <c r="BH625" i="4"/>
  <c r="G622" i="3"/>
  <c r="H622" i="3" s="1"/>
  <c r="BH42" i="4"/>
  <c r="G102" i="3"/>
  <c r="H102" i="3" s="1"/>
  <c r="BH703" i="4"/>
  <c r="G709" i="3"/>
  <c r="H709" i="3" s="1"/>
  <c r="BH68" i="4"/>
  <c r="G71" i="3"/>
  <c r="H71" i="3" s="1"/>
  <c r="BH138" i="4"/>
  <c r="G134" i="3"/>
  <c r="H134" i="3" s="1"/>
  <c r="BH270" i="4"/>
  <c r="G269" i="3"/>
  <c r="H269" i="3" s="1"/>
  <c r="BH462" i="4"/>
  <c r="G456" i="3"/>
  <c r="H456" i="3" s="1"/>
  <c r="BH713" i="4"/>
  <c r="G719" i="3"/>
  <c r="H719" i="3" s="1"/>
  <c r="BH45" i="4"/>
  <c r="G105" i="3"/>
  <c r="H105" i="3" s="1"/>
  <c r="BH466" i="4"/>
  <c r="G460" i="3"/>
  <c r="H460" i="3" s="1"/>
  <c r="BD342" i="4"/>
  <c r="AY342" i="4"/>
  <c r="BD157" i="4"/>
  <c r="AY157" i="4"/>
  <c r="AX712" i="4"/>
  <c r="BH46" i="4"/>
  <c r="G106" i="3"/>
  <c r="H106" i="3" s="1"/>
  <c r="BD159" i="4"/>
  <c r="AY159" i="4"/>
  <c r="BD611" i="4"/>
  <c r="AY611" i="4"/>
  <c r="BD83" i="4"/>
  <c r="AY83" i="4"/>
  <c r="BD346" i="4"/>
  <c r="AY346" i="4"/>
  <c r="AY473" i="4"/>
  <c r="BD473" i="4"/>
  <c r="BD208" i="4"/>
  <c r="AY208" i="4"/>
  <c r="BD453" i="4"/>
  <c r="AY453" i="4"/>
  <c r="BD407" i="4"/>
  <c r="AY407" i="4"/>
  <c r="BD177" i="4"/>
  <c r="AY177" i="4"/>
  <c r="BD43" i="4"/>
  <c r="AY43" i="4"/>
  <c r="BD8" i="4"/>
  <c r="AY8" i="4"/>
  <c r="BD595" i="4"/>
  <c r="AY595" i="4"/>
  <c r="BD173" i="4"/>
  <c r="AY173" i="4"/>
  <c r="BD449" i="4"/>
  <c r="AY449" i="4"/>
  <c r="AY810" i="4"/>
  <c r="BD810" i="4"/>
  <c r="AY598" i="4"/>
  <c r="BD598" i="4"/>
  <c r="BD51" i="4"/>
  <c r="AY51" i="4"/>
  <c r="AY258" i="4"/>
  <c r="BD258" i="4"/>
  <c r="BD338" i="4"/>
  <c r="AY338" i="4"/>
  <c r="AY451" i="4"/>
  <c r="BD451" i="4"/>
  <c r="BD706" i="4"/>
  <c r="AY706" i="4"/>
  <c r="BD793" i="4"/>
  <c r="AY793" i="4"/>
  <c r="BD469" i="4"/>
  <c r="AY469" i="4"/>
  <c r="BD658" i="4"/>
  <c r="AY658" i="4"/>
  <c r="AY282" i="4"/>
  <c r="BD282" i="4"/>
  <c r="AY405" i="4"/>
  <c r="BD405" i="4"/>
  <c r="BD718" i="4"/>
  <c r="AY718" i="4"/>
  <c r="BD870" i="4"/>
  <c r="AY870" i="4"/>
  <c r="AY164" i="4"/>
  <c r="BD164" i="4"/>
  <c r="BD585" i="4"/>
  <c r="AY585" i="4"/>
  <c r="BD837" i="4"/>
  <c r="AY837" i="4"/>
  <c r="BD707" i="4"/>
  <c r="AY707" i="4"/>
  <c r="BD31" i="4"/>
  <c r="AY31" i="4"/>
  <c r="AY646" i="4"/>
  <c r="BD646" i="4"/>
  <c r="BD244" i="4"/>
  <c r="AY244" i="4"/>
  <c r="AY660" i="4"/>
  <c r="BD660" i="4"/>
  <c r="AY53" i="4"/>
  <c r="BD53" i="4"/>
  <c r="BD265" i="4"/>
  <c r="AY265" i="4"/>
  <c r="BD492" i="4"/>
  <c r="AY492" i="4"/>
  <c r="AY14" i="4"/>
  <c r="BD14" i="4"/>
  <c r="BD799" i="4"/>
  <c r="AY799" i="4"/>
  <c r="BD116" i="4"/>
  <c r="AY116" i="4"/>
  <c r="AY22" i="4"/>
  <c r="BD22" i="4"/>
  <c r="BD351" i="4"/>
  <c r="AY351" i="4"/>
  <c r="AY786" i="4"/>
  <c r="BD786" i="4"/>
  <c r="BD273" i="4"/>
  <c r="AY273" i="4"/>
  <c r="BD650" i="4"/>
  <c r="AY650" i="4"/>
  <c r="BD283" i="4"/>
  <c r="AY283" i="4"/>
  <c r="BD710" i="4"/>
  <c r="AY710" i="4"/>
  <c r="BD287" i="4"/>
  <c r="AY287" i="4"/>
  <c r="BD339" i="4"/>
  <c r="AY339" i="4"/>
  <c r="BD659" i="4"/>
  <c r="AY659" i="4"/>
  <c r="BD229" i="4"/>
  <c r="AY229" i="4"/>
  <c r="BD369" i="4"/>
  <c r="AY369" i="4"/>
  <c r="BD833" i="4"/>
  <c r="AY833" i="4"/>
  <c r="BD609" i="4"/>
  <c r="AY609" i="4"/>
  <c r="BD11" i="4"/>
  <c r="AY11" i="4"/>
  <c r="BD518" i="4"/>
  <c r="AY518" i="4"/>
  <c r="BD820" i="4"/>
  <c r="AY820" i="4"/>
  <c r="BD626" i="4"/>
  <c r="AY626" i="4"/>
  <c r="AY728" i="4"/>
  <c r="BD728" i="4"/>
  <c r="BD437" i="4"/>
  <c r="AY437" i="4"/>
  <c r="AY590" i="4"/>
  <c r="BD590" i="4"/>
  <c r="AY459" i="4"/>
  <c r="BD459" i="4"/>
  <c r="BD446" i="4"/>
  <c r="AY446" i="4"/>
  <c r="BD709" i="4"/>
  <c r="AY709" i="4"/>
  <c r="AY395" i="4"/>
  <c r="BD395" i="4"/>
  <c r="BD774" i="4"/>
  <c r="AY774" i="4"/>
  <c r="AY148" i="4"/>
  <c r="BD148" i="4"/>
  <c r="BD524" i="4"/>
  <c r="AY524" i="4"/>
  <c r="AY545" i="4"/>
  <c r="BD545" i="4"/>
  <c r="BD145" i="4"/>
  <c r="AY145" i="4"/>
  <c r="BD587" i="4"/>
  <c r="AY587" i="4"/>
  <c r="BD677" i="4"/>
  <c r="AY677" i="4"/>
  <c r="AY553" i="4"/>
  <c r="BD553" i="4"/>
  <c r="BD821" i="4"/>
  <c r="AY821" i="4"/>
  <c r="BD467" i="4"/>
  <c r="AY467" i="4"/>
  <c r="BD842" i="4"/>
  <c r="AY842" i="4"/>
  <c r="BD40" i="4"/>
  <c r="AY40" i="4"/>
  <c r="BD780" i="4"/>
  <c r="AY780" i="4"/>
  <c r="AY736" i="4"/>
  <c r="BD736" i="4"/>
  <c r="BD757" i="4"/>
  <c r="AY757" i="4"/>
  <c r="BD739" i="4"/>
  <c r="AY739" i="4"/>
  <c r="BD838" i="4"/>
  <c r="AY838" i="4"/>
  <c r="AY333" i="4"/>
  <c r="BD333" i="4"/>
  <c r="BD485" i="4"/>
  <c r="AY485" i="4"/>
  <c r="AY568" i="4"/>
  <c r="BD568" i="4"/>
  <c r="BD663" i="4"/>
  <c r="AY663" i="4"/>
  <c r="BD175" i="4"/>
  <c r="AY175" i="4"/>
  <c r="BD24" i="4"/>
  <c r="AY24" i="4"/>
  <c r="BD808" i="4"/>
  <c r="AY808" i="4"/>
  <c r="BD895" i="4"/>
  <c r="AY895" i="4"/>
  <c r="BD790" i="4"/>
  <c r="AY790" i="4"/>
  <c r="BD19" i="4"/>
  <c r="AY19" i="4"/>
  <c r="BD699" i="4"/>
  <c r="AY699" i="4"/>
  <c r="BD241" i="4"/>
  <c r="AY241" i="4"/>
  <c r="BD538" i="4"/>
  <c r="AY538" i="4"/>
  <c r="AY776" i="4"/>
  <c r="BD776" i="4"/>
  <c r="BD877" i="4"/>
  <c r="AY877" i="4"/>
  <c r="AY468" i="4"/>
  <c r="BD468" i="4"/>
  <c r="BD802" i="4"/>
  <c r="AY802" i="4"/>
  <c r="BD98" i="4"/>
  <c r="AY98" i="4"/>
  <c r="BD169" i="4"/>
  <c r="AY169" i="4"/>
  <c r="BD220" i="4"/>
  <c r="AY220" i="4"/>
  <c r="BH220" i="4" s="1"/>
  <c r="BD63" i="4"/>
  <c r="AY63" i="4"/>
  <c r="BD883" i="4"/>
  <c r="AY883" i="4"/>
  <c r="BD745" i="4"/>
  <c r="AY745" i="4"/>
  <c r="BD792" i="4"/>
  <c r="AY792" i="4"/>
  <c r="BD617" i="4"/>
  <c r="AY617" i="4"/>
  <c r="BD540" i="4"/>
  <c r="AY540" i="4"/>
  <c r="BD28" i="4"/>
  <c r="AY28" i="4"/>
  <c r="AY444" i="4"/>
  <c r="BD444" i="4"/>
  <c r="BD207" i="4"/>
  <c r="AY207" i="4"/>
  <c r="AY763" i="4"/>
  <c r="BD763" i="4"/>
  <c r="BD146" i="4"/>
  <c r="AY146" i="4"/>
  <c r="AY274" i="4"/>
  <c r="BD274" i="4"/>
  <c r="BD361" i="4"/>
  <c r="AY361" i="4"/>
  <c r="AY560" i="4"/>
  <c r="BD560" i="4"/>
  <c r="BD151" i="4"/>
  <c r="AY151" i="4"/>
  <c r="BD288" i="4"/>
  <c r="AY288" i="4"/>
  <c r="AY341" i="4"/>
  <c r="BD341" i="4"/>
  <c r="AY513" i="4"/>
  <c r="BD513" i="4"/>
  <c r="BD834" i="4"/>
  <c r="AY834" i="4"/>
  <c r="AY797" i="4"/>
  <c r="BD797" i="4"/>
  <c r="BD67" i="4"/>
  <c r="AY67" i="4"/>
  <c r="BD72" i="4"/>
  <c r="AY72" i="4"/>
  <c r="AY211" i="4"/>
  <c r="BD211" i="4"/>
  <c r="BD82" i="4"/>
  <c r="AY82" i="4"/>
  <c r="BD230" i="4"/>
  <c r="AY230" i="4"/>
  <c r="BD433" i="4"/>
  <c r="AY433" i="4"/>
  <c r="BD618" i="4"/>
  <c r="AY618" i="4"/>
  <c r="BD687" i="4"/>
  <c r="AY687" i="4"/>
  <c r="AY163" i="4"/>
  <c r="BD163" i="4"/>
  <c r="AY443" i="4"/>
  <c r="BD443" i="4"/>
  <c r="BD579" i="4"/>
  <c r="AY579" i="4"/>
  <c r="BD232" i="4"/>
  <c r="AY232" i="4"/>
  <c r="BD373" i="4"/>
  <c r="AY373" i="4"/>
  <c r="BD610" i="4"/>
  <c r="AY610" i="4"/>
  <c r="BD257" i="4"/>
  <c r="AY257" i="4"/>
  <c r="BD337" i="4"/>
  <c r="AY337" i="4"/>
  <c r="BD393" i="4"/>
  <c r="AY393" i="4"/>
  <c r="BD623" i="4" l="1"/>
  <c r="AY32" i="4"/>
  <c r="BH32" i="4" s="1"/>
  <c r="AY669" i="4"/>
  <c r="AY515" i="4"/>
  <c r="AY75" i="4"/>
  <c r="AY73" i="4"/>
  <c r="AY58" i="4"/>
  <c r="AY886" i="4"/>
  <c r="BD404" i="4"/>
  <c r="AY889" i="4"/>
  <c r="G859" i="3" s="1"/>
  <c r="H859" i="3" s="1"/>
  <c r="AY322" i="4"/>
  <c r="BD260" i="4"/>
  <c r="AY649" i="4"/>
  <c r="G284" i="3"/>
  <c r="H284" i="3" s="1"/>
  <c r="BH267" i="4"/>
  <c r="AY704" i="4"/>
  <c r="BH704" i="4" s="1"/>
  <c r="G264" i="3"/>
  <c r="H264" i="3" s="1"/>
  <c r="AY530" i="4"/>
  <c r="AY335" i="4"/>
  <c r="AY92" i="4"/>
  <c r="BD267" i="4"/>
  <c r="BD664" i="4"/>
  <c r="AY477" i="4"/>
  <c r="BD320" i="4"/>
  <c r="BD756" i="4"/>
  <c r="BH890" i="4"/>
  <c r="G860" i="3"/>
  <c r="H860" i="3" s="1"/>
  <c r="AY228" i="4"/>
  <c r="BD795" i="4"/>
  <c r="AY475" i="4"/>
  <c r="G469" i="3" s="1"/>
  <c r="H469" i="3" s="1"/>
  <c r="BD34" i="4"/>
  <c r="BH404" i="4"/>
  <c r="G385" i="3"/>
  <c r="H385" i="3" s="1"/>
  <c r="BH401" i="4"/>
  <c r="G382" i="3"/>
  <c r="H382" i="3" s="1"/>
  <c r="G541" i="3"/>
  <c r="H541" i="3" s="1"/>
  <c r="G723" i="3"/>
  <c r="H723" i="3" s="1"/>
  <c r="AY97" i="4"/>
  <c r="AY461" i="4"/>
  <c r="BH461" i="4" s="1"/>
  <c r="AY182" i="4"/>
  <c r="BD722" i="4"/>
  <c r="G556" i="3"/>
  <c r="H556" i="3" s="1"/>
  <c r="BD15" i="4"/>
  <c r="AY719" i="4"/>
  <c r="BD634" i="4"/>
  <c r="AY521" i="4"/>
  <c r="BD521" i="4"/>
  <c r="G633" i="3"/>
  <c r="H633" i="3" s="1"/>
  <c r="BH634" i="4"/>
  <c r="BH756" i="4"/>
  <c r="G842" i="3"/>
  <c r="H842" i="3" s="1"/>
  <c r="AY408" i="4"/>
  <c r="BD419" i="4"/>
  <c r="BD347" i="4"/>
  <c r="AY511" i="4"/>
  <c r="BD766" i="4"/>
  <c r="AY481" i="4"/>
  <c r="BD509" i="4"/>
  <c r="AY806" i="4"/>
  <c r="AY403" i="4"/>
  <c r="BH403" i="4" s="1"/>
  <c r="AY593" i="4"/>
  <c r="AY882" i="4"/>
  <c r="AY571" i="4"/>
  <c r="BD614" i="4"/>
  <c r="AY36" i="4"/>
  <c r="BH36" i="4" s="1"/>
  <c r="AY686" i="4"/>
  <c r="AY752" i="4"/>
  <c r="BH347" i="4"/>
  <c r="G325" i="3"/>
  <c r="H325" i="3" s="1"/>
  <c r="BH551" i="4"/>
  <c r="G560" i="3"/>
  <c r="H560" i="3" s="1"/>
  <c r="BD111" i="4"/>
  <c r="AY420" i="4"/>
  <c r="AY313" i="4"/>
  <c r="AY124" i="4"/>
  <c r="BD551" i="4"/>
  <c r="AY698" i="4"/>
  <c r="BD236" i="4"/>
  <c r="AY171" i="4"/>
  <c r="BD648" i="4"/>
  <c r="AY381" i="4"/>
  <c r="BH381" i="4" s="1"/>
  <c r="BD38" i="4"/>
  <c r="AY566" i="4"/>
  <c r="G525" i="3" s="1"/>
  <c r="H525" i="3" s="1"/>
  <c r="AY508" i="4"/>
  <c r="BH508" i="4" s="1"/>
  <c r="BD527" i="4"/>
  <c r="AY380" i="4"/>
  <c r="BD537" i="4"/>
  <c r="AY471" i="4"/>
  <c r="AY479" i="4"/>
  <c r="AY291" i="4"/>
  <c r="AY179" i="4"/>
  <c r="BD846" i="4"/>
  <c r="AY850" i="4"/>
  <c r="G223" i="3"/>
  <c r="H223" i="3" s="1"/>
  <c r="BH221" i="4"/>
  <c r="G361" i="3"/>
  <c r="H361" i="3" s="1"/>
  <c r="AY454" i="4"/>
  <c r="AY615" i="4"/>
  <c r="BD223" i="4"/>
  <c r="BD794" i="4"/>
  <c r="AY12" i="4"/>
  <c r="BD876" i="4"/>
  <c r="BD652" i="4"/>
  <c r="BD44" i="4"/>
  <c r="BD784" i="4"/>
  <c r="BD544" i="4"/>
  <c r="BD550" i="4"/>
  <c r="AY428" i="4"/>
  <c r="AY885" i="4"/>
  <c r="AY798" i="4"/>
  <c r="BD221" i="4"/>
  <c r="AY386" i="4"/>
  <c r="AY516" i="4"/>
  <c r="BD160" i="4"/>
  <c r="AY168" i="4"/>
  <c r="AY809" i="4"/>
  <c r="BD493" i="4"/>
  <c r="BH390" i="4"/>
  <c r="AY358" i="4"/>
  <c r="BH358" i="4" s="1"/>
  <c r="BD161" i="4"/>
  <c r="BD110" i="4"/>
  <c r="AY251" i="4"/>
  <c r="BH506" i="4"/>
  <c r="BD845" i="4"/>
  <c r="BD668" i="4"/>
  <c r="AY733" i="4"/>
  <c r="AY463" i="4"/>
  <c r="BD680" i="4"/>
  <c r="BD109" i="4"/>
  <c r="AY350" i="4"/>
  <c r="AY123" i="4"/>
  <c r="BH123" i="4" s="1"/>
  <c r="BH848" i="4"/>
  <c r="G927" i="3"/>
  <c r="H927" i="3" s="1"/>
  <c r="BH784" i="4"/>
  <c r="G788" i="3"/>
  <c r="H788" i="3" s="1"/>
  <c r="AY104" i="4"/>
  <c r="AY422" i="4"/>
  <c r="AY430" i="4"/>
  <c r="AY888" i="4"/>
  <c r="BD372" i="4"/>
  <c r="AY108" i="4"/>
  <c r="AY552" i="4"/>
  <c r="AY514" i="4"/>
  <c r="AY89" i="4"/>
  <c r="AY572" i="4"/>
  <c r="AY432" i="4"/>
  <c r="BH432" i="4" s="1"/>
  <c r="BD49" i="4"/>
  <c r="BD206" i="4"/>
  <c r="AY873" i="4"/>
  <c r="BD439" i="4"/>
  <c r="BD531" i="4"/>
  <c r="BH680" i="4"/>
  <c r="G768" i="3"/>
  <c r="H768" i="3" s="1"/>
  <c r="AY344" i="4"/>
  <c r="BH630" i="4"/>
  <c r="G629" i="3"/>
  <c r="H629" i="3" s="1"/>
  <c r="AY800" i="4"/>
  <c r="BD331" i="4"/>
  <c r="BD317" i="4"/>
  <c r="BD30" i="4"/>
  <c r="BD90" i="4"/>
  <c r="BD630" i="4"/>
  <c r="AY276" i="4"/>
  <c r="AY191" i="4"/>
  <c r="BD70" i="4"/>
  <c r="AY425" i="4"/>
  <c r="AY651" i="4"/>
  <c r="BH271" i="4"/>
  <c r="G270" i="3"/>
  <c r="H270" i="3" s="1"/>
  <c r="AY536" i="4"/>
  <c r="BD166" i="4"/>
  <c r="AY690" i="4"/>
  <c r="BD606" i="4"/>
  <c r="BD271" i="4"/>
  <c r="BH38" i="4"/>
  <c r="G98" i="3"/>
  <c r="H98" i="3" s="1"/>
  <c r="AY323" i="4"/>
  <c r="BD417" i="4"/>
  <c r="AY54" i="4"/>
  <c r="BD349" i="4"/>
  <c r="BD76" i="4"/>
  <c r="G459" i="3"/>
  <c r="H459" i="3" s="1"/>
  <c r="BH465" i="4"/>
  <c r="BD840" i="4"/>
  <c r="BD861" i="4"/>
  <c r="AY656" i="4"/>
  <c r="G660" i="3" s="1"/>
  <c r="H660" i="3" s="1"/>
  <c r="AY857" i="4"/>
  <c r="BH857" i="4" s="1"/>
  <c r="AY214" i="4"/>
  <c r="BD465" i="4"/>
  <c r="BD826" i="4"/>
  <c r="BD447" i="4"/>
  <c r="AY750" i="4"/>
  <c r="AY815" i="4"/>
  <c r="BD387" i="4"/>
  <c r="AY50" i="4"/>
  <c r="G403" i="3"/>
  <c r="H403" i="3" s="1"/>
  <c r="BH387" i="4"/>
  <c r="BH683" i="4"/>
  <c r="BH502" i="4"/>
  <c r="AY441" i="4"/>
  <c r="AY74" i="4"/>
  <c r="BD266" i="4"/>
  <c r="AY278" i="4"/>
  <c r="G498" i="3"/>
  <c r="H498" i="3" s="1"/>
  <c r="AY620" i="4"/>
  <c r="BD452" i="4"/>
  <c r="AY805" i="4"/>
  <c r="BH805" i="4" s="1"/>
  <c r="BD150" i="4"/>
  <c r="BD600" i="4"/>
  <c r="AY637" i="4"/>
  <c r="AY16" i="4"/>
  <c r="BD362" i="4"/>
  <c r="AY827" i="4"/>
  <c r="AY549" i="4"/>
  <c r="BH154" i="4"/>
  <c r="G123" i="3"/>
  <c r="H123" i="3" s="1"/>
  <c r="G22" i="3"/>
  <c r="H22" i="3" s="1"/>
  <c r="BH15" i="4"/>
  <c r="AY95" i="4"/>
  <c r="BD847" i="4"/>
  <c r="AY142" i="4"/>
  <c r="BD154" i="4"/>
  <c r="AY612" i="4"/>
  <c r="BH612" i="4" s="1"/>
  <c r="BD69" i="4"/>
  <c r="AY804" i="4"/>
  <c r="AY308" i="4"/>
  <c r="AY867" i="4"/>
  <c r="G645" i="3"/>
  <c r="H645" i="3" s="1"/>
  <c r="AY99" i="4"/>
  <c r="BD478" i="4"/>
  <c r="BH166" i="4"/>
  <c r="G203" i="3"/>
  <c r="H203" i="3" s="1"/>
  <c r="BD633" i="4"/>
  <c r="BD281" i="4"/>
  <c r="AY237" i="4"/>
  <c r="BH237" i="4" s="1"/>
  <c r="AY764" i="4"/>
  <c r="BD640" i="4"/>
  <c r="BH397" i="4"/>
  <c r="G424" i="3"/>
  <c r="H424" i="3" s="1"/>
  <c r="BD397" i="4"/>
  <c r="BD639" i="4"/>
  <c r="BD700" i="4"/>
  <c r="AY783" i="4"/>
  <c r="AY88" i="4"/>
  <c r="BD727" i="4"/>
  <c r="AY227" i="4"/>
  <c r="BD227" i="4"/>
  <c r="AY628" i="4"/>
  <c r="BD628" i="4"/>
  <c r="BD328" i="4"/>
  <c r="G79" i="3"/>
  <c r="H79" i="3" s="1"/>
  <c r="BH76" i="4"/>
  <c r="AY91" i="4"/>
  <c r="BH91" i="4" s="1"/>
  <c r="AY353" i="4"/>
  <c r="BD253" i="4"/>
  <c r="AY292" i="4"/>
  <c r="BD292" i="4"/>
  <c r="G298" i="3"/>
  <c r="H298" i="3" s="1"/>
  <c r="BH331" i="4"/>
  <c r="BH434" i="4"/>
  <c r="G505" i="3"/>
  <c r="H505" i="3" s="1"/>
  <c r="BH69" i="4"/>
  <c r="G72" i="3"/>
  <c r="H72" i="3" s="1"/>
  <c r="BH275" i="4"/>
  <c r="G250" i="3"/>
  <c r="H250" i="3" s="1"/>
  <c r="BD78" i="4"/>
  <c r="BD434" i="4"/>
  <c r="BD275" i="4"/>
  <c r="AY565" i="4"/>
  <c r="BD803" i="4"/>
  <c r="AY893" i="4"/>
  <c r="BH893" i="4" s="1"/>
  <c r="BD289" i="4"/>
  <c r="AY289" i="4"/>
  <c r="BD543" i="4"/>
  <c r="BD578" i="4"/>
  <c r="AY187" i="4"/>
  <c r="AY860" i="4"/>
  <c r="G373" i="3"/>
  <c r="H373" i="3" s="1"/>
  <c r="BH379" i="4"/>
  <c r="BH600" i="4"/>
  <c r="G693" i="3"/>
  <c r="H693" i="3" s="1"/>
  <c r="BH452" i="4"/>
  <c r="G446" i="3"/>
  <c r="H446" i="3" s="1"/>
  <c r="BD410" i="4"/>
  <c r="BD379" i="4"/>
  <c r="BD729" i="4"/>
  <c r="BD737" i="4"/>
  <c r="AY411" i="4"/>
  <c r="BH493" i="4"/>
  <c r="G487" i="3"/>
  <c r="H487" i="3" s="1"/>
  <c r="BD844" i="4"/>
  <c r="AY844" i="4"/>
  <c r="AY133" i="4"/>
  <c r="BD574" i="4"/>
  <c r="AY326" i="4"/>
  <c r="AY854" i="4"/>
  <c r="BH684" i="4"/>
  <c r="BD392" i="4"/>
  <c r="G271" i="3"/>
  <c r="H271" i="3" s="1"/>
  <c r="G83" i="3"/>
  <c r="H83" i="3" s="1"/>
  <c r="AY310" i="4"/>
  <c r="G331" i="3" s="1"/>
  <c r="H331" i="3" s="1"/>
  <c r="AY787" i="4"/>
  <c r="AY249" i="4"/>
  <c r="BH249" i="4" s="1"/>
  <c r="BD678" i="4"/>
  <c r="BD101" i="4"/>
  <c r="AY616" i="4"/>
  <c r="AY139" i="4"/>
  <c r="AY859" i="4"/>
  <c r="AY303" i="4"/>
  <c r="AY216" i="4"/>
  <c r="BH216" i="4" s="1"/>
  <c r="BH678" i="4"/>
  <c r="G766" i="3"/>
  <c r="H766" i="3" s="1"/>
  <c r="G450" i="3"/>
  <c r="H450" i="3" s="1"/>
  <c r="AY152" i="4"/>
  <c r="AY304" i="4"/>
  <c r="BH705" i="4"/>
  <c r="G711" i="3"/>
  <c r="H711" i="3" s="1"/>
  <c r="AY114" i="4"/>
  <c r="G157" i="3" s="1"/>
  <c r="H157" i="3" s="1"/>
  <c r="BD705" i="4"/>
  <c r="G871" i="3"/>
  <c r="H871" i="3" s="1"/>
  <c r="BH487" i="4"/>
  <c r="AY423" i="4"/>
  <c r="G533" i="3"/>
  <c r="H533" i="3" s="1"/>
  <c r="BH675" i="4"/>
  <c r="BH324" i="4"/>
  <c r="AY811" i="4"/>
  <c r="BH811" i="4" s="1"/>
  <c r="AY693" i="4"/>
  <c r="AY137" i="4"/>
  <c r="AY726" i="4"/>
  <c r="AY887" i="4"/>
  <c r="BD233" i="4"/>
  <c r="G591" i="3"/>
  <c r="H591" i="3" s="1"/>
  <c r="BH517" i="4"/>
  <c r="BH160" i="4"/>
  <c r="G197" i="3"/>
  <c r="H197" i="3" s="1"/>
  <c r="BH198" i="4"/>
  <c r="BD134" i="4"/>
  <c r="BD517" i="4"/>
  <c r="BD105" i="4"/>
  <c r="AY605" i="4"/>
  <c r="BD309" i="4"/>
  <c r="AY307" i="4"/>
  <c r="G786" i="3"/>
  <c r="H786" i="3" s="1"/>
  <c r="AY796" i="4"/>
  <c r="BH796" i="4" s="1"/>
  <c r="AY132" i="4"/>
  <c r="BD132" i="4"/>
  <c r="AY642" i="4"/>
  <c r="G646" i="3" s="1"/>
  <c r="H646" i="3" s="1"/>
  <c r="AY144" i="4"/>
  <c r="BD68" i="4"/>
  <c r="AY295" i="4"/>
  <c r="BH295" i="4" s="1"/>
  <c r="BD126" i="4"/>
  <c r="BD570" i="4"/>
  <c r="BD418" i="4"/>
  <c r="AY298" i="4"/>
  <c r="BH729" i="4"/>
  <c r="G730" i="3"/>
  <c r="H730" i="3" s="1"/>
  <c r="G741" i="3"/>
  <c r="H741" i="3" s="1"/>
  <c r="G212" i="3"/>
  <c r="H212" i="3" s="1"/>
  <c r="BH711" i="4"/>
  <c r="G526" i="3"/>
  <c r="H526" i="3" s="1"/>
  <c r="BH266" i="4"/>
  <c r="BD23" i="4"/>
  <c r="AY23" i="4"/>
  <c r="G171" i="3"/>
  <c r="H171" i="3" s="1"/>
  <c r="AY117" i="4"/>
  <c r="BD117" i="4"/>
  <c r="G883" i="3"/>
  <c r="H883" i="3" s="1"/>
  <c r="G249" i="3"/>
  <c r="H249" i="3" s="1"/>
  <c r="G455" i="3"/>
  <c r="H455" i="3" s="1"/>
  <c r="G698" i="3"/>
  <c r="H698" i="3" s="1"/>
  <c r="BD364" i="4"/>
  <c r="AY364" i="4"/>
  <c r="BH489" i="4"/>
  <c r="BD181" i="4"/>
  <c r="BD496" i="4"/>
  <c r="BD297" i="4"/>
  <c r="BH694" i="4"/>
  <c r="G700" i="3"/>
  <c r="H700" i="3" s="1"/>
  <c r="G669" i="3"/>
  <c r="H669" i="3" s="1"/>
  <c r="AY734" i="4"/>
  <c r="BD694" i="4"/>
  <c r="AY761" i="4"/>
  <c r="BD226" i="4"/>
  <c r="BH190" i="4"/>
  <c r="G205" i="3"/>
  <c r="H205" i="3" s="1"/>
  <c r="BD371" i="4"/>
  <c r="AY13" i="4"/>
  <c r="AY100" i="4"/>
  <c r="G58" i="3" s="1"/>
  <c r="H58" i="3" s="1"/>
  <c r="BD190" i="4"/>
  <c r="G184" i="3"/>
  <c r="H184" i="3" s="1"/>
  <c r="BH189" i="4"/>
  <c r="G295" i="3"/>
  <c r="H295" i="3" s="1"/>
  <c r="BH328" i="4"/>
  <c r="G82" i="3"/>
  <c r="H82" i="3" s="1"/>
  <c r="BH79" i="4"/>
  <c r="BD635" i="4"/>
  <c r="AY376" i="4"/>
  <c r="AY851" i="4"/>
  <c r="BD189" i="4"/>
  <c r="AY296" i="4"/>
  <c r="BD52" i="4"/>
  <c r="BD26" i="4"/>
  <c r="BD79" i="4"/>
  <c r="BD360" i="4"/>
  <c r="AY360" i="4"/>
  <c r="BD188" i="4"/>
  <c r="AY558" i="4"/>
  <c r="BH558" i="4" s="1"/>
  <c r="AY71" i="4"/>
  <c r="BD384" i="4"/>
  <c r="AY384" i="4"/>
  <c r="AY172" i="4"/>
  <c r="AY738" i="4"/>
  <c r="BD738" i="4"/>
  <c r="BD831" i="4"/>
  <c r="AY831" i="4"/>
  <c r="BD158" i="4"/>
  <c r="G529" i="3"/>
  <c r="H529" i="3" s="1"/>
  <c r="BD542" i="4"/>
  <c r="AY564" i="4"/>
  <c r="AY501" i="4"/>
  <c r="BD501" i="4"/>
  <c r="BD301" i="4"/>
  <c r="BD528" i="4"/>
  <c r="AY365" i="4"/>
  <c r="BH371" i="4"/>
  <c r="G417" i="3"/>
  <c r="H417" i="3" s="1"/>
  <c r="G490" i="3"/>
  <c r="H490" i="3" s="1"/>
  <c r="BH496" i="4"/>
  <c r="BH301" i="4"/>
  <c r="G312" i="3"/>
  <c r="H312" i="3" s="1"/>
  <c r="AY248" i="4"/>
  <c r="AY785" i="4"/>
  <c r="AY875" i="4"/>
  <c r="G710" i="3"/>
  <c r="H710" i="3" s="1"/>
  <c r="BD382" i="4"/>
  <c r="BD731" i="4"/>
  <c r="AY864" i="4"/>
  <c r="BD199" i="4"/>
  <c r="BH181" i="4"/>
  <c r="G176" i="3"/>
  <c r="H176" i="3" s="1"/>
  <c r="AY905" i="4"/>
  <c r="AY367" i="4"/>
  <c r="AY286" i="4"/>
  <c r="BD33" i="4"/>
  <c r="AY259" i="4"/>
  <c r="BD259" i="4"/>
  <c r="AY899" i="4"/>
  <c r="BH891" i="4"/>
  <c r="G861" i="3"/>
  <c r="H861" i="3" s="1"/>
  <c r="BD56" i="4"/>
  <c r="BD96" i="4"/>
  <c r="BD891" i="4"/>
  <c r="BD596" i="4"/>
  <c r="BH77" i="4"/>
  <c r="G80" i="3"/>
  <c r="H80" i="3" s="1"/>
  <c r="G296" i="3"/>
  <c r="H296" i="3" s="1"/>
  <c r="AY483" i="4"/>
  <c r="AY192" i="4"/>
  <c r="BD329" i="4"/>
  <c r="BD497" i="4"/>
  <c r="AY497" i="4"/>
  <c r="BD673" i="4"/>
  <c r="AY813" i="4"/>
  <c r="AY662" i="4"/>
  <c r="AY672" i="4"/>
  <c r="BD77" i="4"/>
  <c r="G822" i="3"/>
  <c r="H822" i="3" s="1"/>
  <c r="AY588" i="4"/>
  <c r="AY843" i="4"/>
  <c r="AY621" i="4"/>
  <c r="G419" i="3"/>
  <c r="H419" i="3" s="1"/>
  <c r="AY744" i="4"/>
  <c r="AY299" i="4"/>
  <c r="BD788" i="4"/>
  <c r="AY115" i="4"/>
  <c r="BH115" i="4" s="1"/>
  <c r="AY402" i="4"/>
  <c r="BD402" i="4"/>
  <c r="BH158" i="4"/>
  <c r="G195" i="3"/>
  <c r="H195" i="3" s="1"/>
  <c r="G62" i="3"/>
  <c r="H62" i="3" s="1"/>
  <c r="BH52" i="4"/>
  <c r="G689" i="3"/>
  <c r="H689" i="3" s="1"/>
  <c r="BH596" i="4"/>
  <c r="BD539" i="4"/>
  <c r="AY583" i="4"/>
  <c r="AY202" i="4"/>
  <c r="BD213" i="4"/>
  <c r="AY215" i="4"/>
  <c r="AY256" i="4"/>
  <c r="BD778" i="4"/>
  <c r="AY569" i="4"/>
  <c r="BD569" i="4"/>
  <c r="BD170" i="4"/>
  <c r="BH519" i="4"/>
  <c r="G593" i="3"/>
  <c r="H593" i="3" s="1"/>
  <c r="BH539" i="4"/>
  <c r="G575" i="3"/>
  <c r="H575" i="3" s="1"/>
  <c r="BH635" i="4"/>
  <c r="G634" i="3"/>
  <c r="H634" i="3" s="1"/>
  <c r="BD356" i="4"/>
  <c r="AY135" i="4"/>
  <c r="AY318" i="4"/>
  <c r="BD519" i="4"/>
  <c r="AY128" i="4"/>
  <c r="AY730" i="4"/>
  <c r="BD753" i="4"/>
  <c r="BD306" i="4"/>
  <c r="AY871" i="4"/>
  <c r="BD849" i="4"/>
  <c r="AY526" i="4"/>
  <c r="BD526" i="4"/>
  <c r="AY354" i="4"/>
  <c r="AY666" i="4"/>
  <c r="AY122" i="4"/>
  <c r="BD18" i="4"/>
  <c r="BH849" i="4"/>
  <c r="G928" i="3"/>
  <c r="H928" i="3" s="1"/>
  <c r="BH478" i="4"/>
  <c r="G472" i="3"/>
  <c r="H472" i="3" s="1"/>
  <c r="BH753" i="4"/>
  <c r="G800" i="3"/>
  <c r="H800" i="3" s="1"/>
  <c r="BD724" i="4"/>
  <c r="BD234" i="4"/>
  <c r="AY415" i="4"/>
  <c r="AY818" i="4"/>
  <c r="AY534" i="4"/>
  <c r="BD409" i="4"/>
  <c r="BD279" i="4"/>
  <c r="BD759" i="4"/>
  <c r="AY368" i="4"/>
  <c r="AY872" i="4"/>
  <c r="AY865" i="4"/>
  <c r="BD865" i="4"/>
  <c r="G795" i="3"/>
  <c r="H795" i="3" s="1"/>
  <c r="BH748" i="4"/>
  <c r="BH631" i="4"/>
  <c r="G630" i="3"/>
  <c r="H630" i="3" s="1"/>
  <c r="BH356" i="4"/>
  <c r="G395" i="3"/>
  <c r="H395" i="3" s="1"/>
  <c r="G782" i="3"/>
  <c r="H782" i="3" s="1"/>
  <c r="BH778" i="4"/>
  <c r="BD631" i="4"/>
  <c r="AY654" i="4"/>
  <c r="AY290" i="4"/>
  <c r="BD239" i="4"/>
  <c r="BD748" i="4"/>
  <c r="AY455" i="4"/>
  <c r="G449" i="3" s="1"/>
  <c r="H449" i="3" s="1"/>
  <c r="BD119" i="4"/>
  <c r="AY689" i="4"/>
  <c r="AY84" i="4"/>
  <c r="BD240" i="4"/>
  <c r="AY853" i="4"/>
  <c r="AY385" i="4"/>
  <c r="BD385" i="4"/>
  <c r="G874" i="3"/>
  <c r="H874" i="3" s="1"/>
  <c r="G497" i="3"/>
  <c r="H497" i="3" s="1"/>
  <c r="G926" i="3"/>
  <c r="H926" i="3" s="1"/>
  <c r="G747" i="3"/>
  <c r="H747" i="3" s="1"/>
  <c r="G792" i="3"/>
  <c r="H792" i="3" s="1"/>
  <c r="G677" i="3"/>
  <c r="H677" i="3" s="1"/>
  <c r="G796" i="3"/>
  <c r="H796" i="3" s="1"/>
  <c r="AY363" i="4"/>
  <c r="BH363" i="4" s="1"/>
  <c r="AY370" i="4"/>
  <c r="BD573" i="4"/>
  <c r="AY573" i="4"/>
  <c r="BD332" i="4"/>
  <c r="AY332" i="4"/>
  <c r="AY525" i="4"/>
  <c r="BD525" i="4"/>
  <c r="AY243" i="4"/>
  <c r="BD243" i="4"/>
  <c r="AY143" i="4"/>
  <c r="AY194" i="4"/>
  <c r="AY375" i="4"/>
  <c r="G408" i="3"/>
  <c r="H408" i="3" s="1"/>
  <c r="AY93" i="4"/>
  <c r="BD93" i="4"/>
  <c r="BD647" i="4"/>
  <c r="AY343" i="4"/>
  <c r="BD856" i="4"/>
  <c r="BD484" i="4"/>
  <c r="AY484" i="4"/>
  <c r="BD130" i="4"/>
  <c r="AY130" i="4"/>
  <c r="BD180" i="4"/>
  <c r="BD561" i="4"/>
  <c r="AY561" i="4"/>
  <c r="BH876" i="4"/>
  <c r="G911" i="3"/>
  <c r="H911" i="3" s="1"/>
  <c r="G244" i="3"/>
  <c r="H244" i="3" s="1"/>
  <c r="BH240" i="4"/>
  <c r="BH869" i="4"/>
  <c r="G892" i="3"/>
  <c r="H892" i="3" s="1"/>
  <c r="BH239" i="4"/>
  <c r="G243" i="3"/>
  <c r="H243" i="3" s="1"/>
  <c r="G175" i="3"/>
  <c r="H175" i="3" s="1"/>
  <c r="BH180" i="4"/>
  <c r="BH856" i="4"/>
  <c r="G902" i="3"/>
  <c r="H902" i="3" s="1"/>
  <c r="BH212" i="4"/>
  <c r="G288" i="3"/>
  <c r="H288" i="3" s="1"/>
  <c r="AY398" i="4"/>
  <c r="BH398" i="4" s="1"/>
  <c r="AY149" i="4"/>
  <c r="BD869" i="4"/>
  <c r="BD314" i="4"/>
  <c r="AY503" i="4"/>
  <c r="BD246" i="4"/>
  <c r="AY510" i="4"/>
  <c r="BD394" i="4"/>
  <c r="BD35" i="4"/>
  <c r="AY541" i="4"/>
  <c r="BD212" i="4"/>
  <c r="AY399" i="4"/>
  <c r="BD399" i="4"/>
  <c r="BD261" i="4"/>
  <c r="BH314" i="4"/>
  <c r="G335" i="3"/>
  <c r="H335" i="3" s="1"/>
  <c r="G95" i="3"/>
  <c r="H95" i="3" s="1"/>
  <c r="BH35" i="4"/>
  <c r="BD643" i="4"/>
  <c r="BD141" i="4"/>
  <c r="AY141" i="4"/>
  <c r="AY828" i="4"/>
  <c r="G647" i="3"/>
  <c r="H647" i="3" s="1"/>
  <c r="BH643" i="4"/>
  <c r="BD312" i="4"/>
  <c r="AY312" i="4"/>
  <c r="BD121" i="4"/>
  <c r="AY121" i="4"/>
  <c r="BD29" i="4"/>
  <c r="G257" i="3"/>
  <c r="H257" i="3" s="1"/>
  <c r="BH246" i="4"/>
  <c r="AY355" i="4"/>
  <c r="BH355" i="4" s="1"/>
  <c r="BD589" i="4"/>
  <c r="AY500" i="4"/>
  <c r="AY559" i="4"/>
  <c r="AY348" i="4"/>
  <c r="AY61" i="4"/>
  <c r="BD622" i="4"/>
  <c r="AY622" i="4"/>
  <c r="BD391" i="4"/>
  <c r="AY391" i="4"/>
  <c r="AY60" i="4"/>
  <c r="BD830" i="4"/>
  <c r="BD708" i="4"/>
  <c r="AY65" i="4"/>
  <c r="BD65" i="4"/>
  <c r="AY701" i="4"/>
  <c r="BD242" i="4"/>
  <c r="AY242" i="4"/>
  <c r="BD277" i="4"/>
  <c r="AY277" i="4"/>
  <c r="BD458" i="4"/>
  <c r="AY458" i="4"/>
  <c r="AY507" i="4"/>
  <c r="BH29" i="4"/>
  <c r="G36" i="3"/>
  <c r="H36" i="3" s="1"/>
  <c r="AY201" i="4"/>
  <c r="BD293" i="4"/>
  <c r="AY293" i="4"/>
  <c r="AY388" i="4"/>
  <c r="BD388" i="4"/>
  <c r="AY488" i="4"/>
  <c r="BD488" i="4"/>
  <c r="BD713" i="4"/>
  <c r="AY280" i="4"/>
  <c r="AY268" i="4"/>
  <c r="BD546" i="4"/>
  <c r="AY546" i="4"/>
  <c r="BD532" i="4"/>
  <c r="AY562" i="4"/>
  <c r="BD250" i="4"/>
  <c r="AY250" i="4"/>
  <c r="AY37" i="4"/>
  <c r="BD37" i="4"/>
  <c r="G451" i="3"/>
  <c r="H451" i="3" s="1"/>
  <c r="BH457" i="4"/>
  <c r="BD86" i="4"/>
  <c r="AY86" i="4"/>
  <c r="BD575" i="4"/>
  <c r="AY575" i="4"/>
  <c r="BD874" i="4"/>
  <c r="AY874" i="4"/>
  <c r="AY140" i="4"/>
  <c r="BD457" i="4"/>
  <c r="BH656" i="4"/>
  <c r="AY374" i="4"/>
  <c r="G368" i="3" s="1"/>
  <c r="H368" i="3" s="1"/>
  <c r="AY715" i="4"/>
  <c r="BD262" i="4"/>
  <c r="AY262" i="4"/>
  <c r="G54" i="3"/>
  <c r="H54" i="3" s="1"/>
  <c r="BD825" i="4"/>
  <c r="AY825" i="4"/>
  <c r="BD357" i="4"/>
  <c r="BD59" i="4"/>
  <c r="AY59" i="4"/>
  <c r="G878" i="3"/>
  <c r="H878" i="3" s="1"/>
  <c r="BH830" i="4"/>
  <c r="BH316" i="4"/>
  <c r="G350" i="3"/>
  <c r="H350" i="3" s="1"/>
  <c r="BD197" i="4"/>
  <c r="BD316" i="4"/>
  <c r="BD464" i="4"/>
  <c r="BD597" i="4"/>
  <c r="AY597" i="4"/>
  <c r="BH464" i="4"/>
  <c r="G458" i="3"/>
  <c r="H458" i="3" s="1"/>
  <c r="AY807" i="4"/>
  <c r="AY25" i="4"/>
  <c r="BD25" i="4"/>
  <c r="AY681" i="4"/>
  <c r="BH681" i="4" s="1"/>
  <c r="BD305" i="4"/>
  <c r="AY305" i="4"/>
  <c r="AY533" i="4"/>
  <c r="BD533" i="4"/>
  <c r="AY7" i="4"/>
  <c r="G14" i="3" s="1"/>
  <c r="H14" i="3" s="1"/>
  <c r="AY416" i="4"/>
  <c r="BH170" i="4"/>
  <c r="G165" i="3"/>
  <c r="H165" i="3" s="1"/>
  <c r="AY340" i="4"/>
  <c r="BD340" i="4"/>
  <c r="BH700" i="4"/>
  <c r="G706" i="3"/>
  <c r="H706" i="3" s="1"/>
  <c r="BD225" i="4"/>
  <c r="AY225" i="4"/>
  <c r="BH732" i="4"/>
  <c r="G733" i="3"/>
  <c r="H733" i="3" s="1"/>
  <c r="BH357" i="4"/>
  <c r="G396" i="3"/>
  <c r="H396" i="3" s="1"/>
  <c r="BH129" i="4"/>
  <c r="G143" i="3"/>
  <c r="H143" i="3" s="1"/>
  <c r="BD472" i="4"/>
  <c r="AY472" i="4"/>
  <c r="BH883" i="4"/>
  <c r="G853" i="3"/>
  <c r="H853" i="3" s="1"/>
  <c r="BH24" i="4"/>
  <c r="G31" i="3"/>
  <c r="H31" i="3" s="1"/>
  <c r="BH739" i="4"/>
  <c r="G740" i="3"/>
  <c r="H740" i="3" s="1"/>
  <c r="BH820" i="4"/>
  <c r="G828" i="3"/>
  <c r="H828" i="3" s="1"/>
  <c r="BH833" i="4"/>
  <c r="G881" i="3"/>
  <c r="H881" i="3" s="1"/>
  <c r="BH492" i="4"/>
  <c r="G486" i="3"/>
  <c r="H486" i="3" s="1"/>
  <c r="BH837" i="4"/>
  <c r="G885" i="3"/>
  <c r="H885" i="3" s="1"/>
  <c r="BH338" i="4"/>
  <c r="G337" i="3"/>
  <c r="H337" i="3" s="1"/>
  <c r="BH453" i="4"/>
  <c r="G447" i="3"/>
  <c r="H447" i="3" s="1"/>
  <c r="BH443" i="4"/>
  <c r="G437" i="3"/>
  <c r="H437" i="3" s="1"/>
  <c r="BH513" i="4"/>
  <c r="G587" i="3"/>
  <c r="H587" i="3" s="1"/>
  <c r="BH590" i="4"/>
  <c r="G683" i="3"/>
  <c r="H683" i="3" s="1"/>
  <c r="BH22" i="4"/>
  <c r="G29" i="3"/>
  <c r="H29" i="3" s="1"/>
  <c r="BH810" i="4"/>
  <c r="G818" i="3"/>
  <c r="H818" i="3" s="1"/>
  <c r="BH393" i="4"/>
  <c r="G420" i="3"/>
  <c r="H420" i="3" s="1"/>
  <c r="BH373" i="4"/>
  <c r="G367" i="3"/>
  <c r="H367" i="3" s="1"/>
  <c r="BH230" i="4"/>
  <c r="G234" i="3"/>
  <c r="H234" i="3" s="1"/>
  <c r="BH67" i="4"/>
  <c r="G70" i="3"/>
  <c r="H70" i="3" s="1"/>
  <c r="BH361" i="4"/>
  <c r="G407" i="3"/>
  <c r="H407" i="3" s="1"/>
  <c r="BH207" i="4"/>
  <c r="G190" i="3"/>
  <c r="H190" i="3" s="1"/>
  <c r="BH617" i="4"/>
  <c r="G614" i="3"/>
  <c r="H614" i="3" s="1"/>
  <c r="BH63" i="4"/>
  <c r="G115" i="3"/>
  <c r="H115" i="3" s="1"/>
  <c r="BH802" i="4"/>
  <c r="G815" i="3"/>
  <c r="H815" i="3" s="1"/>
  <c r="BH538" i="4"/>
  <c r="G574" i="3"/>
  <c r="H574" i="3" s="1"/>
  <c r="BH790" i="4"/>
  <c r="G803" i="3"/>
  <c r="H803" i="3" s="1"/>
  <c r="BH175" i="4"/>
  <c r="G170" i="3"/>
  <c r="H170" i="3" s="1"/>
  <c r="BH757" i="4"/>
  <c r="G843" i="3"/>
  <c r="H843" i="3" s="1"/>
  <c r="BH842" i="4"/>
  <c r="G921" i="3"/>
  <c r="H921" i="3" s="1"/>
  <c r="BH677" i="4"/>
  <c r="G765" i="3"/>
  <c r="H765" i="3" s="1"/>
  <c r="BH524" i="4"/>
  <c r="G598" i="3"/>
  <c r="H598" i="3" s="1"/>
  <c r="BH709" i="4"/>
  <c r="G715" i="3"/>
  <c r="H715" i="3" s="1"/>
  <c r="BH437" i="4"/>
  <c r="G508" i="3"/>
  <c r="H508" i="3" s="1"/>
  <c r="BH518" i="4"/>
  <c r="G592" i="3"/>
  <c r="H592" i="3" s="1"/>
  <c r="BH369" i="4"/>
  <c r="G415" i="3"/>
  <c r="H415" i="3" s="1"/>
  <c r="BH287" i="4"/>
  <c r="G346" i="3"/>
  <c r="H346" i="3" s="1"/>
  <c r="BH273" i="4"/>
  <c r="G272" i="3"/>
  <c r="H272" i="3" s="1"/>
  <c r="BH116" i="4"/>
  <c r="G159" i="3"/>
  <c r="H159" i="3" s="1"/>
  <c r="BH265" i="4"/>
  <c r="G282" i="3"/>
  <c r="H282" i="3" s="1"/>
  <c r="BH585" i="4"/>
  <c r="G544" i="3"/>
  <c r="H544" i="3" s="1"/>
  <c r="BH793" i="4"/>
  <c r="G806" i="3"/>
  <c r="H806" i="3" s="1"/>
  <c r="BH449" i="4"/>
  <c r="G443" i="3"/>
  <c r="H443" i="3" s="1"/>
  <c r="BH43" i="4"/>
  <c r="G103" i="3"/>
  <c r="H103" i="3" s="1"/>
  <c r="BH208" i="4"/>
  <c r="G191" i="3"/>
  <c r="H191" i="3" s="1"/>
  <c r="BH611" i="4"/>
  <c r="G608" i="3"/>
  <c r="H608" i="3" s="1"/>
  <c r="BH157" i="4"/>
  <c r="G194" i="3"/>
  <c r="H194" i="3" s="1"/>
  <c r="BH448" i="4"/>
  <c r="G442" i="3"/>
  <c r="H442" i="3" s="1"/>
  <c r="BH254" i="4"/>
  <c r="G265" i="3"/>
  <c r="H265" i="3" s="1"/>
  <c r="BH87" i="4"/>
  <c r="G90" i="3"/>
  <c r="H90" i="3" s="1"/>
  <c r="BH781" i="4"/>
  <c r="G785" i="3"/>
  <c r="H785" i="3" s="1"/>
  <c r="BH352" i="4"/>
  <c r="G391" i="3"/>
  <c r="H391" i="3" s="1"/>
  <c r="BH898" i="4"/>
  <c r="G868" i="3"/>
  <c r="H868" i="3" s="1"/>
  <c r="BH56" i="4"/>
  <c r="G66" i="3"/>
  <c r="H66" i="3" s="1"/>
  <c r="BH495" i="4"/>
  <c r="G489" i="3"/>
  <c r="H489" i="3" s="1"/>
  <c r="BH279" i="4"/>
  <c r="G254" i="3"/>
  <c r="H254" i="3" s="1"/>
  <c r="BH213" i="4"/>
  <c r="G289" i="3"/>
  <c r="H289" i="3" s="1"/>
  <c r="BH560" i="4"/>
  <c r="G519" i="3"/>
  <c r="H519" i="3" s="1"/>
  <c r="BH545" i="4"/>
  <c r="G581" i="3"/>
  <c r="H581" i="3" s="1"/>
  <c r="BH163" i="4"/>
  <c r="G200" i="3"/>
  <c r="H200" i="3" s="1"/>
  <c r="BH341" i="4"/>
  <c r="G319" i="3"/>
  <c r="H319" i="3" s="1"/>
  <c r="BH333" i="4"/>
  <c r="G300" i="3"/>
  <c r="H300" i="3" s="1"/>
  <c r="BH646" i="4"/>
  <c r="G650" i="3"/>
  <c r="H650" i="3" s="1"/>
  <c r="BH405" i="4"/>
  <c r="G386" i="3"/>
  <c r="H386" i="3" s="1"/>
  <c r="BH258" i="4"/>
  <c r="G275" i="3"/>
  <c r="H275" i="3" s="1"/>
  <c r="BH822" i="4"/>
  <c r="G830" i="3"/>
  <c r="H830" i="3" s="1"/>
  <c r="BH868" i="4"/>
  <c r="G891" i="3"/>
  <c r="H891" i="3" s="1"/>
  <c r="BH112" i="4"/>
  <c r="G155" i="3"/>
  <c r="H155" i="3" s="1"/>
  <c r="BH66" i="4"/>
  <c r="G69" i="3"/>
  <c r="H69" i="3" s="1"/>
  <c r="BH247" i="4"/>
  <c r="G258" i="3"/>
  <c r="H258" i="3" s="1"/>
  <c r="G219" i="3"/>
  <c r="H219" i="3" s="1"/>
  <c r="BH544" i="4"/>
  <c r="G580" i="3"/>
  <c r="H580" i="3" s="1"/>
  <c r="BH134" i="4"/>
  <c r="G148" i="3"/>
  <c r="H148" i="3" s="1"/>
  <c r="BH199" i="4"/>
  <c r="G214" i="3"/>
  <c r="H214" i="3" s="1"/>
  <c r="BH147" i="4"/>
  <c r="G116" i="3"/>
  <c r="H116" i="3" s="1"/>
  <c r="BH433" i="4"/>
  <c r="G504" i="3"/>
  <c r="H504" i="3" s="1"/>
  <c r="BH40" i="4"/>
  <c r="G100" i="3"/>
  <c r="H100" i="3" s="1"/>
  <c r="BH339" i="4"/>
  <c r="G317" i="3"/>
  <c r="H317" i="3" s="1"/>
  <c r="BH718" i="4"/>
  <c r="G761" i="3"/>
  <c r="H761" i="3" s="1"/>
  <c r="BH763" i="4"/>
  <c r="G849" i="3"/>
  <c r="H849" i="3" s="1"/>
  <c r="BH395" i="4"/>
  <c r="G422" i="3"/>
  <c r="H422" i="3" s="1"/>
  <c r="AY712" i="4"/>
  <c r="BD712" i="4"/>
  <c r="BH232" i="4"/>
  <c r="G236" i="3"/>
  <c r="H236" i="3" s="1"/>
  <c r="BH587" i="4"/>
  <c r="G680" i="3"/>
  <c r="H680" i="3" s="1"/>
  <c r="BH414" i="4"/>
  <c r="G426" i="3"/>
  <c r="H426" i="3" s="1"/>
  <c r="BH769" i="4"/>
  <c r="G773" i="3"/>
  <c r="H773" i="3" s="1"/>
  <c r="BH824" i="4"/>
  <c r="G832" i="3"/>
  <c r="H832" i="3" s="1"/>
  <c r="BH556" i="4"/>
  <c r="G565" i="3"/>
  <c r="H565" i="3" s="1"/>
  <c r="BH406" i="4"/>
  <c r="G387" i="3"/>
  <c r="H387" i="3" s="1"/>
  <c r="BD629" i="4"/>
  <c r="AY629" i="4"/>
  <c r="BH386" i="4"/>
  <c r="G402" i="3"/>
  <c r="H402" i="3" s="1"/>
  <c r="BH409" i="4"/>
  <c r="G360" i="3"/>
  <c r="H360" i="3" s="1"/>
  <c r="BH610" i="4"/>
  <c r="G607" i="3"/>
  <c r="H607" i="3" s="1"/>
  <c r="BH19" i="4"/>
  <c r="G26" i="3"/>
  <c r="H26" i="3" s="1"/>
  <c r="BH337" i="4"/>
  <c r="G336" i="3"/>
  <c r="H336" i="3" s="1"/>
  <c r="BH82" i="4"/>
  <c r="G85" i="3"/>
  <c r="H85" i="3" s="1"/>
  <c r="BH895" i="4"/>
  <c r="G865" i="3"/>
  <c r="H865" i="3" s="1"/>
  <c r="BH467" i="4"/>
  <c r="G461" i="3"/>
  <c r="H461" i="3" s="1"/>
  <c r="BH446" i="4"/>
  <c r="G440" i="3"/>
  <c r="H440" i="3" s="1"/>
  <c r="BH11" i="4"/>
  <c r="G18" i="3"/>
  <c r="H18" i="3" s="1"/>
  <c r="BH229" i="4"/>
  <c r="G233" i="3"/>
  <c r="H233" i="3" s="1"/>
  <c r="BH710" i="4"/>
  <c r="G716" i="3"/>
  <c r="H716" i="3" s="1"/>
  <c r="BH799" i="4"/>
  <c r="G812" i="3"/>
  <c r="H812" i="3" s="1"/>
  <c r="BH31" i="4"/>
  <c r="G91" i="3"/>
  <c r="H91" i="3" s="1"/>
  <c r="BH706" i="4"/>
  <c r="G712" i="3"/>
  <c r="H712" i="3" s="1"/>
  <c r="BH51" i="4"/>
  <c r="G61" i="3"/>
  <c r="H61" i="3" s="1"/>
  <c r="BH173" i="4"/>
  <c r="G168" i="3"/>
  <c r="H168" i="3" s="1"/>
  <c r="BH177" i="4"/>
  <c r="G172" i="3"/>
  <c r="H172" i="3" s="1"/>
  <c r="BH159" i="4"/>
  <c r="G196" i="3"/>
  <c r="H196" i="3" s="1"/>
  <c r="BH342" i="4"/>
  <c r="G320" i="3"/>
  <c r="H320" i="3" s="1"/>
  <c r="BH797" i="4"/>
  <c r="G810" i="3"/>
  <c r="H810" i="3" s="1"/>
  <c r="BH274" i="4"/>
  <c r="G273" i="3"/>
  <c r="H273" i="3" s="1"/>
  <c r="BH444" i="4"/>
  <c r="G438" i="3"/>
  <c r="H438" i="3" s="1"/>
  <c r="BH468" i="4"/>
  <c r="G462" i="3"/>
  <c r="H462" i="3" s="1"/>
  <c r="BH736" i="4"/>
  <c r="G737" i="3"/>
  <c r="H737" i="3" s="1"/>
  <c r="BH148" i="4"/>
  <c r="G117" i="3"/>
  <c r="H117" i="3" s="1"/>
  <c r="BH728" i="4"/>
  <c r="G729" i="3"/>
  <c r="H729" i="3" s="1"/>
  <c r="BH786" i="4"/>
  <c r="G790" i="3"/>
  <c r="H790" i="3" s="1"/>
  <c r="BH53" i="4"/>
  <c r="G63" i="3"/>
  <c r="H63" i="3" s="1"/>
  <c r="BH164" i="4"/>
  <c r="G201" i="3"/>
  <c r="H201" i="3" s="1"/>
  <c r="BH282" i="4"/>
  <c r="G341" i="3"/>
  <c r="H341" i="3" s="1"/>
  <c r="BH473" i="4"/>
  <c r="G467" i="3"/>
  <c r="H467" i="3" s="1"/>
  <c r="BH523" i="4"/>
  <c r="G597" i="3"/>
  <c r="H597" i="3" s="1"/>
  <c r="BH723" i="4"/>
  <c r="G724" i="3"/>
  <c r="H724" i="3" s="1"/>
  <c r="BH165" i="4"/>
  <c r="G202" i="3"/>
  <c r="H202" i="3" s="1"/>
  <c r="BH424" i="4"/>
  <c r="G495" i="3"/>
  <c r="H495" i="3" s="1"/>
  <c r="BH101" i="4"/>
  <c r="G38" i="3"/>
  <c r="H38" i="3" s="1"/>
  <c r="BH284" i="4"/>
  <c r="G343" i="3"/>
  <c r="H343" i="3" s="1"/>
  <c r="BH55" i="4"/>
  <c r="G65" i="3"/>
  <c r="H65" i="3" s="1"/>
  <c r="BH776" i="4"/>
  <c r="G780" i="3"/>
  <c r="H780" i="3" s="1"/>
  <c r="BH687" i="4"/>
  <c r="G752" i="3"/>
  <c r="H752" i="3" s="1"/>
  <c r="BH288" i="4"/>
  <c r="G347" i="3"/>
  <c r="H347" i="3" s="1"/>
  <c r="BH792" i="4"/>
  <c r="G805" i="3"/>
  <c r="H805" i="3" s="1"/>
  <c r="BH241" i="4"/>
  <c r="G245" i="3"/>
  <c r="H245" i="3" s="1"/>
  <c r="BH663" i="4"/>
  <c r="G667" i="3"/>
  <c r="H667" i="3" s="1"/>
  <c r="BH257" i="4"/>
  <c r="G274" i="3"/>
  <c r="H274" i="3" s="1"/>
  <c r="BH618" i="4"/>
  <c r="G615" i="3"/>
  <c r="H615" i="3" s="1"/>
  <c r="BH834" i="4"/>
  <c r="G882" i="3"/>
  <c r="H882" i="3" s="1"/>
  <c r="BH146" i="4"/>
  <c r="G142" i="3"/>
  <c r="H142" i="3" s="1"/>
  <c r="BH745" i="4"/>
  <c r="G746" i="3"/>
  <c r="H746" i="3" s="1"/>
  <c r="BH877" i="4"/>
  <c r="G912" i="3"/>
  <c r="H912" i="3" s="1"/>
  <c r="BH780" i="4"/>
  <c r="G784" i="3"/>
  <c r="H784" i="3" s="1"/>
  <c r="BH145" i="4"/>
  <c r="G141" i="3"/>
  <c r="H141" i="3" s="1"/>
  <c r="BH609" i="4"/>
  <c r="G606" i="3"/>
  <c r="H606" i="3" s="1"/>
  <c r="BH283" i="4"/>
  <c r="G342" i="3"/>
  <c r="H342" i="3" s="1"/>
  <c r="BH870" i="4"/>
  <c r="G893" i="3"/>
  <c r="H893" i="3" s="1"/>
  <c r="BH595" i="4"/>
  <c r="G688" i="3"/>
  <c r="H688" i="3" s="1"/>
  <c r="BH346" i="4"/>
  <c r="G324" i="3"/>
  <c r="H324" i="3" s="1"/>
  <c r="BH906" i="4"/>
  <c r="G876" i="3"/>
  <c r="H876" i="3" s="1"/>
  <c r="BH193" i="4"/>
  <c r="G208" i="3"/>
  <c r="H208" i="3" s="1"/>
  <c r="BH155" i="4"/>
  <c r="G124" i="3"/>
  <c r="H124" i="3" s="1"/>
  <c r="BH586" i="4"/>
  <c r="G545" i="3"/>
  <c r="H545" i="3" s="1"/>
  <c r="BH210" i="4"/>
  <c r="G286" i="3"/>
  <c r="H286" i="3" s="1"/>
  <c r="BH855" i="4"/>
  <c r="G901" i="3"/>
  <c r="H901" i="3" s="1"/>
  <c r="BH514" i="4"/>
  <c r="G588" i="3"/>
  <c r="H588" i="3" s="1"/>
  <c r="G839" i="3"/>
  <c r="H839" i="3" s="1"/>
  <c r="BH72" i="4"/>
  <c r="G75" i="3"/>
  <c r="H75" i="3" s="1"/>
  <c r="BH98" i="4"/>
  <c r="G56" i="3"/>
  <c r="H56" i="3" s="1"/>
  <c r="BH485" i="4"/>
  <c r="G479" i="3"/>
  <c r="H479" i="3" s="1"/>
  <c r="BH650" i="4"/>
  <c r="G654" i="3"/>
  <c r="H654" i="3" s="1"/>
  <c r="BH244" i="4"/>
  <c r="G248" i="3"/>
  <c r="H248" i="3" s="1"/>
  <c r="BH469" i="4"/>
  <c r="G463" i="3"/>
  <c r="H463" i="3" s="1"/>
  <c r="BH8" i="4"/>
  <c r="G15" i="3"/>
  <c r="H15" i="3" s="1"/>
  <c r="BH83" i="4"/>
  <c r="G86" i="3"/>
  <c r="H86" i="3" s="1"/>
  <c r="BH553" i="4"/>
  <c r="G562" i="3"/>
  <c r="H562" i="3" s="1"/>
  <c r="BH579" i="4"/>
  <c r="G538" i="3"/>
  <c r="H538" i="3" s="1"/>
  <c r="BH151" i="4"/>
  <c r="G120" i="3"/>
  <c r="H120" i="3" s="1"/>
  <c r="BH28" i="4"/>
  <c r="G35" i="3"/>
  <c r="H35" i="3" s="1"/>
  <c r="BH169" i="4"/>
  <c r="G164" i="3"/>
  <c r="H164" i="3" s="1"/>
  <c r="BH699" i="4"/>
  <c r="G705" i="3"/>
  <c r="H705" i="3" s="1"/>
  <c r="BH808" i="4"/>
  <c r="G816" i="3"/>
  <c r="H816" i="3" s="1"/>
  <c r="BH838" i="4"/>
  <c r="G886" i="3"/>
  <c r="H886" i="3" s="1"/>
  <c r="BH821" i="4"/>
  <c r="G829" i="3"/>
  <c r="H829" i="3" s="1"/>
  <c r="BH774" i="4"/>
  <c r="G778" i="3"/>
  <c r="H778" i="3" s="1"/>
  <c r="BH626" i="4"/>
  <c r="G623" i="3"/>
  <c r="H623" i="3" s="1"/>
  <c r="BH659" i="4"/>
  <c r="G663" i="3"/>
  <c r="H663" i="3" s="1"/>
  <c r="BH351" i="4"/>
  <c r="G390" i="3"/>
  <c r="H390" i="3" s="1"/>
  <c r="BH707" i="4"/>
  <c r="G713" i="3"/>
  <c r="H713" i="3" s="1"/>
  <c r="BH658" i="4"/>
  <c r="G662" i="3"/>
  <c r="H662" i="3" s="1"/>
  <c r="BH407" i="4"/>
  <c r="G358" i="3"/>
  <c r="H358" i="3" s="1"/>
  <c r="BH211" i="4"/>
  <c r="G287" i="3"/>
  <c r="H287" i="3" s="1"/>
  <c r="BH568" i="4"/>
  <c r="G527" i="3"/>
  <c r="H527" i="3" s="1"/>
  <c r="BH459" i="4"/>
  <c r="G453" i="3"/>
  <c r="H453" i="3" s="1"/>
  <c r="BH14" i="4"/>
  <c r="G21" i="3"/>
  <c r="H21" i="3" s="1"/>
  <c r="BH660" i="4"/>
  <c r="G664" i="3"/>
  <c r="H664" i="3" s="1"/>
  <c r="BH451" i="4"/>
  <c r="G445" i="3"/>
  <c r="H445" i="3" s="1"/>
  <c r="BH598" i="4"/>
  <c r="G691" i="3"/>
  <c r="H691" i="3" s="1"/>
  <c r="BH302" i="4"/>
  <c r="G313" i="3"/>
  <c r="H313" i="3" s="1"/>
  <c r="BH491" i="4"/>
  <c r="G485" i="3"/>
  <c r="H485" i="3" s="1"/>
  <c r="BH334" i="4"/>
  <c r="G338" i="3"/>
  <c r="H338" i="3" s="1"/>
  <c r="BH182" i="4"/>
  <c r="G177" i="3"/>
  <c r="H177" i="3" s="1"/>
  <c r="BH741" i="4"/>
  <c r="G742" i="3"/>
  <c r="H742" i="3" s="1"/>
  <c r="BH540" i="4"/>
  <c r="G576" i="3"/>
  <c r="H576" i="3" s="1"/>
  <c r="BH224" i="4"/>
  <c r="G228" i="3"/>
  <c r="H228" i="3" s="1"/>
  <c r="BH832" i="4"/>
  <c r="G880" i="3"/>
  <c r="H880" i="3" s="1"/>
  <c r="BH879" i="4"/>
  <c r="G914" i="3"/>
  <c r="H914" i="3" s="1"/>
  <c r="BH691" i="4"/>
  <c r="G756" i="3"/>
  <c r="H756" i="3" s="1"/>
  <c r="BH716" i="4"/>
  <c r="G759" i="3"/>
  <c r="H759" i="3" s="1"/>
  <c r="BH300" i="4"/>
  <c r="G311" i="3"/>
  <c r="H311" i="3" s="1"/>
  <c r="BH522" i="4"/>
  <c r="G596" i="3"/>
  <c r="H596" i="3" s="1"/>
  <c r="BH75" i="4"/>
  <c r="G78" i="3"/>
  <c r="H78" i="3" s="1"/>
  <c r="BH532" i="4"/>
  <c r="G518" i="3"/>
  <c r="H518" i="3" s="1"/>
  <c r="BH103" i="4"/>
  <c r="G40" i="3"/>
  <c r="H40" i="3" s="1"/>
  <c r="BH563" i="4"/>
  <c r="G522" i="3"/>
  <c r="H522" i="3" s="1"/>
  <c r="BH775" i="4"/>
  <c r="G779" i="3"/>
  <c r="H779" i="3" s="1"/>
  <c r="BH762" i="4"/>
  <c r="G848" i="3"/>
  <c r="H848" i="3" s="1"/>
  <c r="BH789" i="4"/>
  <c r="G793" i="3"/>
  <c r="H793" i="3" s="1"/>
  <c r="BD688" i="4"/>
  <c r="AY688" i="4"/>
  <c r="BH620" i="4"/>
  <c r="G617" i="3"/>
  <c r="H617" i="3" s="1"/>
  <c r="BH889" i="4" l="1"/>
  <c r="G92" i="3"/>
  <c r="H92" i="3" s="1"/>
  <c r="G856" i="3"/>
  <c r="H856" i="3" s="1"/>
  <c r="BH886" i="4"/>
  <c r="G110" i="3"/>
  <c r="H110" i="3" s="1"/>
  <c r="BH58" i="4"/>
  <c r="G76" i="3"/>
  <c r="H76" i="3" s="1"/>
  <c r="BH73" i="4"/>
  <c r="BH515" i="4"/>
  <c r="G589" i="3"/>
  <c r="H589" i="3" s="1"/>
  <c r="G673" i="3"/>
  <c r="H673" i="3" s="1"/>
  <c r="BH669" i="4"/>
  <c r="G128" i="3"/>
  <c r="H128" i="3" s="1"/>
  <c r="G356" i="3"/>
  <c r="H356" i="3" s="1"/>
  <c r="BH322" i="4"/>
  <c r="BH475" i="4"/>
  <c r="BH649" i="4"/>
  <c r="G653" i="3"/>
  <c r="H653" i="3" s="1"/>
  <c r="BH92" i="4"/>
  <c r="G50" i="3"/>
  <c r="H50" i="3" s="1"/>
  <c r="BH335" i="4"/>
  <c r="G339" i="3"/>
  <c r="H339" i="3" s="1"/>
  <c r="BH530" i="4"/>
  <c r="G516" i="3"/>
  <c r="H516" i="3" s="1"/>
  <c r="G471" i="3"/>
  <c r="H471" i="3" s="1"/>
  <c r="BH477" i="4"/>
  <c r="BH228" i="4"/>
  <c r="G232" i="3"/>
  <c r="H232" i="3" s="1"/>
  <c r="BH97" i="4"/>
  <c r="G55" i="3"/>
  <c r="H55" i="3" s="1"/>
  <c r="BH719" i="4"/>
  <c r="G762" i="3"/>
  <c r="H762" i="3" s="1"/>
  <c r="G609" i="3"/>
  <c r="H609" i="3" s="1"/>
  <c r="G903" i="3"/>
  <c r="H903" i="3" s="1"/>
  <c r="G384" i="3"/>
  <c r="H384" i="3" s="1"/>
  <c r="G595" i="3"/>
  <c r="H595" i="3" s="1"/>
  <c r="BH521" i="4"/>
  <c r="BH566" i="4"/>
  <c r="G397" i="3"/>
  <c r="H397" i="3" s="1"/>
  <c r="G863" i="3"/>
  <c r="H863" i="3" s="1"/>
  <c r="G375" i="3"/>
  <c r="H375" i="3" s="1"/>
  <c r="BH408" i="4"/>
  <c r="G359" i="3"/>
  <c r="H359" i="3" s="1"/>
  <c r="G819" i="3"/>
  <c r="H819" i="3" s="1"/>
  <c r="G96" i="3"/>
  <c r="H96" i="3" s="1"/>
  <c r="BH882" i="4"/>
  <c r="G917" i="3"/>
  <c r="H917" i="3" s="1"/>
  <c r="BH593" i="4"/>
  <c r="G686" i="3"/>
  <c r="H686" i="3" s="1"/>
  <c r="BH806" i="4"/>
  <c r="G840" i="3"/>
  <c r="H840" i="3" s="1"/>
  <c r="G475" i="3"/>
  <c r="H475" i="3" s="1"/>
  <c r="BH481" i="4"/>
  <c r="BH571" i="4"/>
  <c r="G530" i="3"/>
  <c r="H530" i="3" s="1"/>
  <c r="BH511" i="4"/>
  <c r="G558" i="3"/>
  <c r="H558" i="3" s="1"/>
  <c r="G555" i="3"/>
  <c r="H555" i="3" s="1"/>
  <c r="BH752" i="4"/>
  <c r="G799" i="3"/>
  <c r="H799" i="3" s="1"/>
  <c r="BH686" i="4"/>
  <c r="G751" i="3"/>
  <c r="H751" i="3" s="1"/>
  <c r="BH124" i="4"/>
  <c r="G129" i="3"/>
  <c r="H129" i="3" s="1"/>
  <c r="BH313" i="4"/>
  <c r="G334" i="3"/>
  <c r="H334" i="3" s="1"/>
  <c r="BH420" i="4"/>
  <c r="G432" i="3"/>
  <c r="H432" i="3" s="1"/>
  <c r="BH171" i="4"/>
  <c r="G166" i="3"/>
  <c r="H166" i="3" s="1"/>
  <c r="G704" i="3"/>
  <c r="H704" i="3" s="1"/>
  <c r="BH698" i="4"/>
  <c r="BH850" i="4"/>
  <c r="G929" i="3"/>
  <c r="H929" i="3" s="1"/>
  <c r="BH179" i="4"/>
  <c r="G174" i="3"/>
  <c r="H174" i="3" s="1"/>
  <c r="BH291" i="4"/>
  <c r="G302" i="3"/>
  <c r="H302" i="3" s="1"/>
  <c r="BH479" i="4"/>
  <c r="G473" i="3"/>
  <c r="H473" i="3" s="1"/>
  <c r="G465" i="3"/>
  <c r="H465" i="3" s="1"/>
  <c r="BH471" i="4"/>
  <c r="BH380" i="4"/>
  <c r="G374" i="3"/>
  <c r="H374" i="3" s="1"/>
  <c r="BH809" i="4"/>
  <c r="G817" i="3"/>
  <c r="H817" i="3" s="1"/>
  <c r="G855" i="3"/>
  <c r="H855" i="3" s="1"/>
  <c r="BH885" i="4"/>
  <c r="G19" i="3"/>
  <c r="H19" i="3" s="1"/>
  <c r="BH12" i="4"/>
  <c r="BH168" i="4"/>
  <c r="G163" i="3"/>
  <c r="H163" i="3" s="1"/>
  <c r="BH428" i="4"/>
  <c r="G499" i="3"/>
  <c r="H499" i="3" s="1"/>
  <c r="BH251" i="4"/>
  <c r="G262" i="3"/>
  <c r="H262" i="3" s="1"/>
  <c r="BH516" i="4"/>
  <c r="G590" i="3"/>
  <c r="H590" i="3" s="1"/>
  <c r="BH615" i="4"/>
  <c r="G612" i="3"/>
  <c r="H612" i="3" s="1"/>
  <c r="BH454" i="4"/>
  <c r="G448" i="3"/>
  <c r="H448" i="3" s="1"/>
  <c r="BH798" i="4"/>
  <c r="G811" i="3"/>
  <c r="H811" i="3" s="1"/>
  <c r="BH733" i="4"/>
  <c r="G734" i="3"/>
  <c r="H734" i="3" s="1"/>
  <c r="G389" i="3"/>
  <c r="H389" i="3" s="1"/>
  <c r="BH350" i="4"/>
  <c r="BH463" i="4"/>
  <c r="G457" i="3"/>
  <c r="H457" i="3" s="1"/>
  <c r="G858" i="3"/>
  <c r="H858" i="3" s="1"/>
  <c r="BH888" i="4"/>
  <c r="BH430" i="4"/>
  <c r="G501" i="3"/>
  <c r="H501" i="3" s="1"/>
  <c r="BH572" i="4"/>
  <c r="G531" i="3"/>
  <c r="H531" i="3" s="1"/>
  <c r="BH422" i="4"/>
  <c r="G493" i="3"/>
  <c r="H493" i="3" s="1"/>
  <c r="BH89" i="4"/>
  <c r="G47" i="3"/>
  <c r="H47" i="3" s="1"/>
  <c r="BH104" i="4"/>
  <c r="G41" i="3"/>
  <c r="H41" i="3" s="1"/>
  <c r="BH873" i="4"/>
  <c r="G896" i="3"/>
  <c r="H896" i="3" s="1"/>
  <c r="BH552" i="4"/>
  <c r="G561" i="3"/>
  <c r="H561" i="3" s="1"/>
  <c r="G503" i="3"/>
  <c r="H503" i="3" s="1"/>
  <c r="BH108" i="4"/>
  <c r="G45" i="3"/>
  <c r="H45" i="3" s="1"/>
  <c r="BH344" i="4"/>
  <c r="G322" i="3"/>
  <c r="H322" i="3" s="1"/>
  <c r="G813" i="3"/>
  <c r="H813" i="3" s="1"/>
  <c r="BH800" i="4"/>
  <c r="BH191" i="4"/>
  <c r="G206" i="3"/>
  <c r="H206" i="3" s="1"/>
  <c r="BH276" i="4"/>
  <c r="G251" i="3"/>
  <c r="H251" i="3" s="1"/>
  <c r="BH425" i="4"/>
  <c r="G496" i="3"/>
  <c r="H496" i="3" s="1"/>
  <c r="BH651" i="4"/>
  <c r="G655" i="3"/>
  <c r="H655" i="3" s="1"/>
  <c r="BH690" i="4"/>
  <c r="G755" i="3"/>
  <c r="H755" i="3" s="1"/>
  <c r="G572" i="3"/>
  <c r="H572" i="3" s="1"/>
  <c r="BH536" i="4"/>
  <c r="BH54" i="4"/>
  <c r="G64" i="3"/>
  <c r="H64" i="3" s="1"/>
  <c r="G290" i="3"/>
  <c r="H290" i="3" s="1"/>
  <c r="BH323" i="4"/>
  <c r="BH214" i="4"/>
  <c r="G217" i="3"/>
  <c r="H217" i="3" s="1"/>
  <c r="BH750" i="4"/>
  <c r="G797" i="3"/>
  <c r="H797" i="3" s="1"/>
  <c r="G823" i="3"/>
  <c r="H823" i="3" s="1"/>
  <c r="BH815" i="4"/>
  <c r="BH50" i="4"/>
  <c r="G60" i="3"/>
  <c r="H60" i="3" s="1"/>
  <c r="BH278" i="4"/>
  <c r="G253" i="3"/>
  <c r="H253" i="3" s="1"/>
  <c r="G77" i="3"/>
  <c r="H77" i="3" s="1"/>
  <c r="BH74" i="4"/>
  <c r="G435" i="3"/>
  <c r="H435" i="3" s="1"/>
  <c r="BH441" i="4"/>
  <c r="BH549" i="4"/>
  <c r="G585" i="3"/>
  <c r="H585" i="3" s="1"/>
  <c r="BH827" i="4"/>
  <c r="G835" i="3"/>
  <c r="H835" i="3" s="1"/>
  <c r="BH16" i="4"/>
  <c r="G23" i="3"/>
  <c r="H23" i="3" s="1"/>
  <c r="BH637" i="4"/>
  <c r="G641" i="3"/>
  <c r="H641" i="3" s="1"/>
  <c r="BH142" i="4"/>
  <c r="G138" i="3"/>
  <c r="H138" i="3" s="1"/>
  <c r="BH95" i="4"/>
  <c r="G53" i="3"/>
  <c r="H53" i="3" s="1"/>
  <c r="BH867" i="4"/>
  <c r="G890" i="3"/>
  <c r="H890" i="3" s="1"/>
  <c r="G329" i="3"/>
  <c r="H329" i="3" s="1"/>
  <c r="BH308" i="4"/>
  <c r="G241" i="3"/>
  <c r="H241" i="3" s="1"/>
  <c r="BH804" i="4"/>
  <c r="G838" i="3"/>
  <c r="H838" i="3" s="1"/>
  <c r="BH99" i="4"/>
  <c r="G57" i="3"/>
  <c r="H57" i="3" s="1"/>
  <c r="BH764" i="4"/>
  <c r="G850" i="3"/>
  <c r="H850" i="3" s="1"/>
  <c r="G787" i="3"/>
  <c r="H787" i="3" s="1"/>
  <c r="BH783" i="4"/>
  <c r="G49" i="3"/>
  <c r="H49" i="3" s="1"/>
  <c r="BH88" i="4"/>
  <c r="G46" i="3"/>
  <c r="H46" i="3" s="1"/>
  <c r="G625" i="3"/>
  <c r="H625" i="3" s="1"/>
  <c r="BH628" i="4"/>
  <c r="BH227" i="4"/>
  <c r="G231" i="3"/>
  <c r="H231" i="3" s="1"/>
  <c r="BH100" i="4"/>
  <c r="G809" i="3"/>
  <c r="H809" i="3" s="1"/>
  <c r="G303" i="3"/>
  <c r="H303" i="3" s="1"/>
  <c r="BH292" i="4"/>
  <c r="BH353" i="4"/>
  <c r="G392" i="3"/>
  <c r="H392" i="3" s="1"/>
  <c r="G524" i="3"/>
  <c r="H524" i="3" s="1"/>
  <c r="BH565" i="4"/>
  <c r="G409" i="3"/>
  <c r="H409" i="3" s="1"/>
  <c r="BH114" i="4"/>
  <c r="BH289" i="4"/>
  <c r="G348" i="3"/>
  <c r="H348" i="3" s="1"/>
  <c r="BH860" i="4"/>
  <c r="G906" i="3"/>
  <c r="H906" i="3" s="1"/>
  <c r="G182" i="3"/>
  <c r="H182" i="3" s="1"/>
  <c r="BH187" i="4"/>
  <c r="BH310" i="4"/>
  <c r="G362" i="3"/>
  <c r="H362" i="3" s="1"/>
  <c r="BH411" i="4"/>
  <c r="G306" i="3"/>
  <c r="H306" i="3" s="1"/>
  <c r="BH133" i="4"/>
  <c r="G147" i="3"/>
  <c r="H147" i="3" s="1"/>
  <c r="BH844" i="4"/>
  <c r="G923" i="3"/>
  <c r="H923" i="3" s="1"/>
  <c r="G293" i="3"/>
  <c r="H293" i="3" s="1"/>
  <c r="BH326" i="4"/>
  <c r="G158" i="3"/>
  <c r="H158" i="3" s="1"/>
  <c r="BH642" i="4"/>
  <c r="BH854" i="4"/>
  <c r="G900" i="3"/>
  <c r="H900" i="3" s="1"/>
  <c r="BH303" i="4"/>
  <c r="G314" i="3"/>
  <c r="H314" i="3" s="1"/>
  <c r="BH859" i="4"/>
  <c r="G905" i="3"/>
  <c r="H905" i="3" s="1"/>
  <c r="BH787" i="4"/>
  <c r="G791" i="3"/>
  <c r="H791" i="3" s="1"/>
  <c r="G135" i="3"/>
  <c r="H135" i="3" s="1"/>
  <c r="BH139" i="4"/>
  <c r="BH616" i="4"/>
  <c r="G613" i="3"/>
  <c r="H613" i="3" s="1"/>
  <c r="G260" i="3"/>
  <c r="H260" i="3" s="1"/>
  <c r="BH304" i="4"/>
  <c r="G315" i="3"/>
  <c r="H315" i="3" s="1"/>
  <c r="BH152" i="4"/>
  <c r="G121" i="3"/>
  <c r="H121" i="3" s="1"/>
  <c r="BH887" i="4"/>
  <c r="G857" i="3"/>
  <c r="H857" i="3" s="1"/>
  <c r="BH423" i="4"/>
  <c r="G494" i="3"/>
  <c r="H494" i="3" s="1"/>
  <c r="BH726" i="4"/>
  <c r="G727" i="3"/>
  <c r="H727" i="3" s="1"/>
  <c r="BH137" i="4"/>
  <c r="G151" i="3"/>
  <c r="H151" i="3" s="1"/>
  <c r="G699" i="3"/>
  <c r="H699" i="3" s="1"/>
  <c r="BH693" i="4"/>
  <c r="BH132" i="4"/>
  <c r="G146" i="3"/>
  <c r="H146" i="3" s="1"/>
  <c r="G328" i="3"/>
  <c r="H328" i="3" s="1"/>
  <c r="BH307" i="4"/>
  <c r="BH144" i="4"/>
  <c r="G140" i="3"/>
  <c r="H140" i="3" s="1"/>
  <c r="BH605" i="4"/>
  <c r="G602" i="3"/>
  <c r="H602" i="3" s="1"/>
  <c r="BH298" i="4"/>
  <c r="G309" i="3"/>
  <c r="H309" i="3" s="1"/>
  <c r="BH364" i="4"/>
  <c r="G410" i="3"/>
  <c r="H410" i="3" s="1"/>
  <c r="G160" i="3"/>
  <c r="H160" i="3" s="1"/>
  <c r="BH117" i="4"/>
  <c r="G567" i="3"/>
  <c r="H567" i="3" s="1"/>
  <c r="BH23" i="4"/>
  <c r="G30" i="3"/>
  <c r="H30" i="3" s="1"/>
  <c r="BH761" i="4"/>
  <c r="G847" i="3"/>
  <c r="H847" i="3" s="1"/>
  <c r="BH734" i="4"/>
  <c r="G735" i="3"/>
  <c r="H735" i="3" s="1"/>
  <c r="G20" i="3"/>
  <c r="H20" i="3" s="1"/>
  <c r="BH13" i="4"/>
  <c r="BH360" i="4"/>
  <c r="G399" i="3"/>
  <c r="H399" i="3" s="1"/>
  <c r="BH376" i="4"/>
  <c r="G370" i="3"/>
  <c r="H370" i="3" s="1"/>
  <c r="BH738" i="4"/>
  <c r="G739" i="3"/>
  <c r="H739" i="3" s="1"/>
  <c r="BH172" i="4"/>
  <c r="G167" i="3"/>
  <c r="H167" i="3" s="1"/>
  <c r="BH384" i="4"/>
  <c r="G400" i="3"/>
  <c r="H400" i="3" s="1"/>
  <c r="BH831" i="4"/>
  <c r="G879" i="3"/>
  <c r="H879" i="3" s="1"/>
  <c r="BH71" i="4"/>
  <c r="G74" i="3"/>
  <c r="H74" i="3" s="1"/>
  <c r="BH296" i="4"/>
  <c r="G307" i="3"/>
  <c r="H307" i="3" s="1"/>
  <c r="BH851" i="4"/>
  <c r="G930" i="3"/>
  <c r="H930" i="3" s="1"/>
  <c r="BK6" i="4"/>
  <c r="G394" i="3"/>
  <c r="H394" i="3" s="1"/>
  <c r="BH501" i="4"/>
  <c r="G548" i="3"/>
  <c r="H548" i="3" s="1"/>
  <c r="BH564" i="4"/>
  <c r="G523" i="3"/>
  <c r="H523" i="3" s="1"/>
  <c r="BH365" i="4"/>
  <c r="G411" i="3"/>
  <c r="H411" i="3" s="1"/>
  <c r="G789" i="3"/>
  <c r="H789" i="3" s="1"/>
  <c r="BH785" i="4"/>
  <c r="BH248" i="4"/>
  <c r="G259" i="3"/>
  <c r="H259" i="3" s="1"/>
  <c r="BH864" i="4"/>
  <c r="G887" i="3"/>
  <c r="H887" i="3" s="1"/>
  <c r="BH7" i="4"/>
  <c r="G379" i="3"/>
  <c r="H379" i="3" s="1"/>
  <c r="G910" i="3"/>
  <c r="H910" i="3" s="1"/>
  <c r="BH875" i="4"/>
  <c r="BH259" i="4"/>
  <c r="G276" i="3"/>
  <c r="H276" i="3" s="1"/>
  <c r="BH286" i="4"/>
  <c r="G345" i="3"/>
  <c r="H345" i="3" s="1"/>
  <c r="BH367" i="4"/>
  <c r="G413" i="3"/>
  <c r="H413" i="3" s="1"/>
  <c r="BH905" i="4"/>
  <c r="G875" i="3"/>
  <c r="H875" i="3" s="1"/>
  <c r="BH899" i="4"/>
  <c r="G869" i="3"/>
  <c r="H869" i="3" s="1"/>
  <c r="BH402" i="4"/>
  <c r="G383" i="3"/>
  <c r="H383" i="3" s="1"/>
  <c r="BH588" i="4"/>
  <c r="G681" i="3"/>
  <c r="H681" i="3" s="1"/>
  <c r="BH497" i="4"/>
  <c r="G491" i="3"/>
  <c r="H491" i="3" s="1"/>
  <c r="G310" i="3"/>
  <c r="H310" i="3" s="1"/>
  <c r="BH299" i="4"/>
  <c r="BH192" i="4"/>
  <c r="G207" i="3"/>
  <c r="H207" i="3" s="1"/>
  <c r="BH744" i="4"/>
  <c r="G745" i="3"/>
  <c r="H745" i="3" s="1"/>
  <c r="BH672" i="4"/>
  <c r="G676" i="3"/>
  <c r="H676" i="3" s="1"/>
  <c r="BH483" i="4"/>
  <c r="G477" i="3"/>
  <c r="H477" i="3" s="1"/>
  <c r="BH662" i="4"/>
  <c r="G666" i="3"/>
  <c r="H666" i="3" s="1"/>
  <c r="BH621" i="4"/>
  <c r="G618" i="3"/>
  <c r="H618" i="3" s="1"/>
  <c r="BH813" i="4"/>
  <c r="G821" i="3"/>
  <c r="H821" i="3" s="1"/>
  <c r="G922" i="3"/>
  <c r="H922" i="3" s="1"/>
  <c r="BH843" i="4"/>
  <c r="BH583" i="4"/>
  <c r="G542" i="3"/>
  <c r="H542" i="3" s="1"/>
  <c r="BH569" i="4"/>
  <c r="G528" i="3"/>
  <c r="H528" i="3" s="1"/>
  <c r="BH256" i="4"/>
  <c r="G267" i="3"/>
  <c r="H267" i="3" s="1"/>
  <c r="BH215" i="4"/>
  <c r="G218" i="3"/>
  <c r="H218" i="3" s="1"/>
  <c r="G185" i="3"/>
  <c r="H185" i="3" s="1"/>
  <c r="BH202" i="4"/>
  <c r="BH135" i="4"/>
  <c r="G149" i="3"/>
  <c r="H149" i="3" s="1"/>
  <c r="G894" i="3"/>
  <c r="H894" i="3" s="1"/>
  <c r="BH871" i="4"/>
  <c r="BH122" i="4"/>
  <c r="G127" i="3"/>
  <c r="H127" i="3" s="1"/>
  <c r="BH666" i="4"/>
  <c r="G670" i="3"/>
  <c r="H670" i="3" s="1"/>
  <c r="BH730" i="4"/>
  <c r="G731" i="3"/>
  <c r="H731" i="3" s="1"/>
  <c r="G393" i="3"/>
  <c r="H393" i="3" s="1"/>
  <c r="BH354" i="4"/>
  <c r="BH128" i="4"/>
  <c r="G133" i="3"/>
  <c r="H133" i="3" s="1"/>
  <c r="BH526" i="4"/>
  <c r="G512" i="3"/>
  <c r="H512" i="3" s="1"/>
  <c r="BH318" i="4"/>
  <c r="G352" i="3"/>
  <c r="H352" i="3" s="1"/>
  <c r="G895" i="3"/>
  <c r="H895" i="3" s="1"/>
  <c r="BH872" i="4"/>
  <c r="G414" i="3"/>
  <c r="H414" i="3" s="1"/>
  <c r="BH368" i="4"/>
  <c r="BH534" i="4"/>
  <c r="G570" i="3"/>
  <c r="H570" i="3" s="1"/>
  <c r="BH865" i="4"/>
  <c r="G888" i="3"/>
  <c r="H888" i="3" s="1"/>
  <c r="G826" i="3"/>
  <c r="H826" i="3" s="1"/>
  <c r="BH818" i="4"/>
  <c r="BK5" i="4"/>
  <c r="BH415" i="4"/>
  <c r="G427" i="3"/>
  <c r="H427" i="3" s="1"/>
  <c r="BH689" i="4"/>
  <c r="G754" i="3"/>
  <c r="H754" i="3" s="1"/>
  <c r="BH455" i="4"/>
  <c r="G301" i="3"/>
  <c r="H301" i="3" s="1"/>
  <c r="BH290" i="4"/>
  <c r="BH654" i="4"/>
  <c r="G658" i="3"/>
  <c r="H658" i="3" s="1"/>
  <c r="BH84" i="4"/>
  <c r="G87" i="3"/>
  <c r="H87" i="3" s="1"/>
  <c r="BH243" i="4"/>
  <c r="G247" i="3"/>
  <c r="H247" i="3" s="1"/>
  <c r="BH370" i="4"/>
  <c r="G416" i="3"/>
  <c r="H416" i="3" s="1"/>
  <c r="BH130" i="4"/>
  <c r="G144" i="3"/>
  <c r="H144" i="3" s="1"/>
  <c r="BH93" i="4"/>
  <c r="G51" i="3"/>
  <c r="H51" i="3" s="1"/>
  <c r="BH484" i="4"/>
  <c r="G478" i="3"/>
  <c r="H478" i="3" s="1"/>
  <c r="BH375" i="4"/>
  <c r="G369" i="3"/>
  <c r="H369" i="3" s="1"/>
  <c r="G511" i="3"/>
  <c r="H511" i="3" s="1"/>
  <c r="BH525" i="4"/>
  <c r="BH194" i="4"/>
  <c r="G209" i="3"/>
  <c r="H209" i="3" s="1"/>
  <c r="BH332" i="4"/>
  <c r="G299" i="3"/>
  <c r="H299" i="3" s="1"/>
  <c r="BH143" i="4"/>
  <c r="G139" i="3"/>
  <c r="H139" i="3" s="1"/>
  <c r="BH385" i="4"/>
  <c r="G401" i="3"/>
  <c r="H401" i="3" s="1"/>
  <c r="G520" i="3"/>
  <c r="H520" i="3" s="1"/>
  <c r="BH561" i="4"/>
  <c r="BH343" i="4"/>
  <c r="G321" i="3"/>
  <c r="H321" i="3" s="1"/>
  <c r="BH573" i="4"/>
  <c r="G532" i="3"/>
  <c r="H532" i="3" s="1"/>
  <c r="BH853" i="4"/>
  <c r="G899" i="3"/>
  <c r="H899" i="3" s="1"/>
  <c r="BH541" i="4"/>
  <c r="G577" i="3"/>
  <c r="H577" i="3" s="1"/>
  <c r="BH149" i="4"/>
  <c r="G118" i="3"/>
  <c r="H118" i="3" s="1"/>
  <c r="G557" i="3"/>
  <c r="H557" i="3" s="1"/>
  <c r="BH510" i="4"/>
  <c r="BH503" i="4"/>
  <c r="G550" i="3"/>
  <c r="H550" i="3" s="1"/>
  <c r="BH399" i="4"/>
  <c r="G380" i="3"/>
  <c r="H380" i="3" s="1"/>
  <c r="BH374" i="4"/>
  <c r="BH828" i="4"/>
  <c r="G836" i="3"/>
  <c r="H836" i="3" s="1"/>
  <c r="BH141" i="4"/>
  <c r="G137" i="3"/>
  <c r="H137" i="3" s="1"/>
  <c r="G126" i="3"/>
  <c r="H126" i="3" s="1"/>
  <c r="BH121" i="4"/>
  <c r="BH312" i="4"/>
  <c r="G333" i="3"/>
  <c r="H333" i="3" s="1"/>
  <c r="BH65" i="4"/>
  <c r="G68" i="3"/>
  <c r="H68" i="3" s="1"/>
  <c r="G113" i="3"/>
  <c r="H113" i="3" s="1"/>
  <c r="BH61" i="4"/>
  <c r="BH348" i="4"/>
  <c r="G326" i="3"/>
  <c r="H326" i="3" s="1"/>
  <c r="G252" i="3"/>
  <c r="H252" i="3" s="1"/>
  <c r="BH277" i="4"/>
  <c r="BH559" i="4"/>
  <c r="G568" i="3"/>
  <c r="H568" i="3" s="1"/>
  <c r="BH60" i="4"/>
  <c r="G112" i="3"/>
  <c r="H112" i="3" s="1"/>
  <c r="BH500" i="4"/>
  <c r="G547" i="3"/>
  <c r="H547" i="3" s="1"/>
  <c r="BH242" i="4"/>
  <c r="G246" i="3"/>
  <c r="H246" i="3" s="1"/>
  <c r="G418" i="3"/>
  <c r="H418" i="3" s="1"/>
  <c r="BH391" i="4"/>
  <c r="BH701" i="4"/>
  <c r="G707" i="3"/>
  <c r="H707" i="3" s="1"/>
  <c r="BH622" i="4"/>
  <c r="G619" i="3"/>
  <c r="H619" i="3" s="1"/>
  <c r="BH507" i="4"/>
  <c r="G554" i="3"/>
  <c r="H554" i="3" s="1"/>
  <c r="G452" i="3"/>
  <c r="H452" i="3" s="1"/>
  <c r="BH458" i="4"/>
  <c r="BH562" i="4"/>
  <c r="G521" i="3"/>
  <c r="H521" i="3" s="1"/>
  <c r="BH488" i="4"/>
  <c r="G482" i="3"/>
  <c r="H482" i="3" s="1"/>
  <c r="G582" i="3"/>
  <c r="H582" i="3" s="1"/>
  <c r="BH546" i="4"/>
  <c r="BH388" i="4"/>
  <c r="G404" i="3"/>
  <c r="H404" i="3" s="1"/>
  <c r="BH293" i="4"/>
  <c r="G304" i="3"/>
  <c r="H304" i="3" s="1"/>
  <c r="BH268" i="4"/>
  <c r="G285" i="3"/>
  <c r="H285" i="3" s="1"/>
  <c r="BH37" i="4"/>
  <c r="G97" i="3"/>
  <c r="H97" i="3" s="1"/>
  <c r="BH280" i="4"/>
  <c r="G255" i="3"/>
  <c r="H255" i="3" s="1"/>
  <c r="BH201" i="4"/>
  <c r="G216" i="3"/>
  <c r="H216" i="3" s="1"/>
  <c r="BH250" i="4"/>
  <c r="G261" i="3"/>
  <c r="H261" i="3" s="1"/>
  <c r="G279" i="3"/>
  <c r="H279" i="3" s="1"/>
  <c r="BH262" i="4"/>
  <c r="G897" i="3"/>
  <c r="H897" i="3" s="1"/>
  <c r="BH874" i="4"/>
  <c r="BH59" i="4"/>
  <c r="G111" i="3"/>
  <c r="H111" i="3" s="1"/>
  <c r="G758" i="3"/>
  <c r="H758" i="3" s="1"/>
  <c r="BH715" i="4"/>
  <c r="BH575" i="4"/>
  <c r="G534" i="3"/>
  <c r="H534" i="3" s="1"/>
  <c r="BH86" i="4"/>
  <c r="G89" i="3"/>
  <c r="H89" i="3" s="1"/>
  <c r="BH825" i="4"/>
  <c r="G833" i="3"/>
  <c r="H833" i="3" s="1"/>
  <c r="BH140" i="4"/>
  <c r="G136" i="3"/>
  <c r="H136" i="3" s="1"/>
  <c r="BH597" i="4"/>
  <c r="G690" i="3"/>
  <c r="H690" i="3" s="1"/>
  <c r="AY909" i="4"/>
  <c r="AY910" i="4"/>
  <c r="G769" i="3"/>
  <c r="H769" i="3" s="1"/>
  <c r="BH533" i="4"/>
  <c r="G569" i="3"/>
  <c r="H569" i="3" s="1"/>
  <c r="G316" i="3"/>
  <c r="H316" i="3" s="1"/>
  <c r="BH305" i="4"/>
  <c r="BH25" i="4"/>
  <c r="G32" i="3"/>
  <c r="H32" i="3" s="1"/>
  <c r="BH807" i="4"/>
  <c r="G841" i="3"/>
  <c r="H841" i="3" s="1"/>
  <c r="AY912" i="4"/>
  <c r="AY911" i="4"/>
  <c r="AY913" i="4"/>
  <c r="BH340" i="4"/>
  <c r="G318" i="3"/>
  <c r="H318" i="3" s="1"/>
  <c r="BH225" i="4"/>
  <c r="G229" i="3"/>
  <c r="H229" i="3" s="1"/>
  <c r="G428" i="3"/>
  <c r="H428" i="3" s="1"/>
  <c r="BH416" i="4"/>
  <c r="BH472" i="4"/>
  <c r="G466" i="3"/>
  <c r="H466" i="3" s="1"/>
  <c r="BH688" i="4"/>
  <c r="G753" i="3"/>
  <c r="H753" i="3" s="1"/>
  <c r="BH629" i="4"/>
  <c r="G626" i="3"/>
  <c r="H626" i="3" s="1"/>
  <c r="BH712" i="4"/>
  <c r="G718" i="3"/>
  <c r="H718" i="3" s="1"/>
  <c r="BJ5" i="4" l="1"/>
  <c r="BJ6" i="4"/>
  <c r="AY914" i="4"/>
  <c r="AZ910" i="4" s="1"/>
  <c r="H12" i="3"/>
  <c r="AZ912" i="4" l="1"/>
  <c r="AZ909" i="4"/>
  <c r="AZ911" i="4"/>
  <c r="AZ913" i="4"/>
</calcChain>
</file>

<file path=xl/sharedStrings.xml><?xml version="1.0" encoding="utf-8"?>
<sst xmlns="http://schemas.openxmlformats.org/spreadsheetml/2006/main" count="17377" uniqueCount="2143">
  <si>
    <t>รวม</t>
  </si>
  <si>
    <t>ที่มา</t>
  </si>
  <si>
    <t>ลำดับ</t>
  </si>
  <si>
    <t>เขต</t>
  </si>
  <si>
    <t>รหัสจังหวัด</t>
  </si>
  <si>
    <t>จังหวัด</t>
  </si>
  <si>
    <t>ขนาด</t>
  </si>
  <si>
    <t>01</t>
  </si>
  <si>
    <t>5800</t>
  </si>
  <si>
    <t>แม่ฮ่องสอน</t>
  </si>
  <si>
    <t>S</t>
  </si>
  <si>
    <t>03</t>
  </si>
  <si>
    <t>1800</t>
  </si>
  <si>
    <t>ชัยนาท</t>
  </si>
  <si>
    <t>6100</t>
  </si>
  <si>
    <t>อุทัยธานี</t>
  </si>
  <si>
    <t>04</t>
  </si>
  <si>
    <t>1500</t>
  </si>
  <si>
    <t>อ่างทอง</t>
  </si>
  <si>
    <t>1700</t>
  </si>
  <si>
    <t>สิงห์บุรี</t>
  </si>
  <si>
    <t>2600</t>
  </si>
  <si>
    <t>นครนายก</t>
  </si>
  <si>
    <t>05</t>
  </si>
  <si>
    <t>7700</t>
  </si>
  <si>
    <t>ประจวบคีรีขันธ์</t>
  </si>
  <si>
    <t>06</t>
  </si>
  <si>
    <t>2300</t>
  </si>
  <si>
    <t>ตราด</t>
  </si>
  <si>
    <t>2500</t>
  </si>
  <si>
    <t>ปราจีนบุรี</t>
  </si>
  <si>
    <t>08</t>
  </si>
  <si>
    <t>3800</t>
  </si>
  <si>
    <t>บึงกาฬ</t>
  </si>
  <si>
    <t>3900</t>
  </si>
  <si>
    <t>หนองบัวลำภู</t>
  </si>
  <si>
    <t>10</t>
  </si>
  <si>
    <t>3700</t>
  </si>
  <si>
    <t>อำนาจเจริญ</t>
  </si>
  <si>
    <t>4900</t>
  </si>
  <si>
    <t>มุกดาหาร</t>
  </si>
  <si>
    <t>11</t>
  </si>
  <si>
    <t>8100</t>
  </si>
  <si>
    <t>กระบี่</t>
  </si>
  <si>
    <t>8200</t>
  </si>
  <si>
    <t>พังงา</t>
  </si>
  <si>
    <t>8600</t>
  </si>
  <si>
    <t>ชุมพร</t>
  </si>
  <si>
    <t>12</t>
  </si>
  <si>
    <t>9100</t>
  </si>
  <si>
    <t>สตูล</t>
  </si>
  <si>
    <t>7500</t>
  </si>
  <si>
    <t>สมุทรสงคราม</t>
  </si>
  <si>
    <t>5100</t>
  </si>
  <si>
    <t>ลำพูน</t>
  </si>
  <si>
    <t>M</t>
  </si>
  <si>
    <t>5400</t>
  </si>
  <si>
    <t>แพร่</t>
  </si>
  <si>
    <t>5600</t>
  </si>
  <si>
    <t>พะเยา</t>
  </si>
  <si>
    <t>02</t>
  </si>
  <si>
    <t>5300</t>
  </si>
  <si>
    <t>อุตรดิตถ์</t>
  </si>
  <si>
    <t>6600</t>
  </si>
  <si>
    <t>พิจิตร</t>
  </si>
  <si>
    <t>7400</t>
  </si>
  <si>
    <t>สมุทรสาคร</t>
  </si>
  <si>
    <t>7600</t>
  </si>
  <si>
    <t>เพชรบุรี</t>
  </si>
  <si>
    <t>2200</t>
  </si>
  <si>
    <t>จันทบุรี</t>
  </si>
  <si>
    <t>2700</t>
  </si>
  <si>
    <t>สระแก้ว</t>
  </si>
  <si>
    <t>4300</t>
  </si>
  <si>
    <t>หนองคาย</t>
  </si>
  <si>
    <t>3500</t>
  </si>
  <si>
    <t>ยโสธร</t>
  </si>
  <si>
    <t>8300</t>
  </si>
  <si>
    <t>ภูเก็ต</t>
  </si>
  <si>
    <t>8500</t>
  </si>
  <si>
    <t>ระนอง</t>
  </si>
  <si>
    <t>9300</t>
  </si>
  <si>
    <t>พัทลุง</t>
  </si>
  <si>
    <t>9500</t>
  </si>
  <si>
    <t>ยะลา</t>
  </si>
  <si>
    <t>1300</t>
  </si>
  <si>
    <t>ปทุมธานี</t>
  </si>
  <si>
    <t>L</t>
  </si>
  <si>
    <t>7300</t>
  </si>
  <si>
    <t>นครปฐม</t>
  </si>
  <si>
    <t>5200</t>
  </si>
  <si>
    <t>ลำปาง</t>
  </si>
  <si>
    <t>5500</t>
  </si>
  <si>
    <t>น่าน</t>
  </si>
  <si>
    <t>6300</t>
  </si>
  <si>
    <t>ตาก</t>
  </si>
  <si>
    <t>6400</t>
  </si>
  <si>
    <t>สุโขทัย</t>
  </si>
  <si>
    <t>6700</t>
  </si>
  <si>
    <t>เพชรบูรณ์</t>
  </si>
  <si>
    <t>6200</t>
  </si>
  <si>
    <t>กำแพงเพชร</t>
  </si>
  <si>
    <t>1200</t>
  </si>
  <si>
    <t>นนทบุรี</t>
  </si>
  <si>
    <t>1600</t>
  </si>
  <si>
    <t>ลพบุรี</t>
  </si>
  <si>
    <t>7100</t>
  </si>
  <si>
    <t>กาญจนบุรี</t>
  </si>
  <si>
    <t>7200</t>
  </si>
  <si>
    <t>สุพรรณบุรี</t>
  </si>
  <si>
    <t>1100</t>
  </si>
  <si>
    <t>สมุทรปราการ</t>
  </si>
  <si>
    <t>2100</t>
  </si>
  <si>
    <t>ระยอง</t>
  </si>
  <si>
    <t>2400</t>
  </si>
  <si>
    <t>ฉะเชิงเทรา</t>
  </si>
  <si>
    <t>07</t>
  </si>
  <si>
    <t>4400</t>
  </si>
  <si>
    <t>มหาสารคาม</t>
  </si>
  <si>
    <t>4600</t>
  </si>
  <si>
    <t>กาฬสินธุ์</t>
  </si>
  <si>
    <t>4200</t>
  </si>
  <si>
    <t>เลย</t>
  </si>
  <si>
    <t>4800</t>
  </si>
  <si>
    <t>นครพนม</t>
  </si>
  <si>
    <t>9200</t>
  </si>
  <si>
    <t>ตรัง</t>
  </si>
  <si>
    <t>9400</t>
  </si>
  <si>
    <t>ปัตตานี</t>
  </si>
  <si>
    <t>9600</t>
  </si>
  <si>
    <t>นราธิวาส</t>
  </si>
  <si>
    <t>5700</t>
  </si>
  <si>
    <t>เชียงราย</t>
  </si>
  <si>
    <t>XL</t>
  </si>
  <si>
    <t>6500</t>
  </si>
  <si>
    <t>พิษณุโลก</t>
  </si>
  <si>
    <t>6000</t>
  </si>
  <si>
    <t>นครสวรรค์</t>
  </si>
  <si>
    <t>1400</t>
  </si>
  <si>
    <t>พระนครศรีอยุธยา</t>
  </si>
  <si>
    <t>1900</t>
  </si>
  <si>
    <t>สระบุรี</t>
  </si>
  <si>
    <t>7000</t>
  </si>
  <si>
    <t>ราชบุรี</t>
  </si>
  <si>
    <t>2000</t>
  </si>
  <si>
    <t>ชลบุรี</t>
  </si>
  <si>
    <t>4500</t>
  </si>
  <si>
    <t>ร้อยเอ็ด</t>
  </si>
  <si>
    <t>4100</t>
  </si>
  <si>
    <t>อุดรธานี</t>
  </si>
  <si>
    <t>4700</t>
  </si>
  <si>
    <t>สกลนคร</t>
  </si>
  <si>
    <t>09</t>
  </si>
  <si>
    <t>3100</t>
  </si>
  <si>
    <t>บุรีรัมย์</t>
  </si>
  <si>
    <t>3200</t>
  </si>
  <si>
    <t>สุรินทร์</t>
  </si>
  <si>
    <t>3600</t>
  </si>
  <si>
    <t>ชัยภูมิ</t>
  </si>
  <si>
    <t>3300</t>
  </si>
  <si>
    <t>ศรีสะเกษ</t>
  </si>
  <si>
    <t>8000</t>
  </si>
  <si>
    <t>นครศรีธรรมราช</t>
  </si>
  <si>
    <t>8400</t>
  </si>
  <si>
    <t>สุราษฎร์ธานี</t>
  </si>
  <si>
    <t>9000</t>
  </si>
  <si>
    <t>สงขลา</t>
  </si>
  <si>
    <t>5000</t>
  </si>
  <si>
    <t>เชียงใหม่</t>
  </si>
  <si>
    <t>XL - Extra</t>
  </si>
  <si>
    <t>4000</t>
  </si>
  <si>
    <t>ขอนแก่น</t>
  </si>
  <si>
    <t>3000</t>
  </si>
  <si>
    <t>นครราชสีมา</t>
  </si>
  <si>
    <t>3400</t>
  </si>
  <si>
    <t>อุบลราชธานี</t>
  </si>
  <si>
    <t>จัดกลุ่ม</t>
  </si>
  <si>
    <t>วงเงินจัดสรร</t>
  </si>
  <si>
    <t>หน่วยบริการที่รับเงิน</t>
  </si>
  <si>
    <t>เล็ก</t>
  </si>
  <si>
    <t>ใหญ่</t>
  </si>
  <si>
    <t>รหัสหน่วยบริการที่รับเงิน</t>
  </si>
  <si>
    <t>1.อ้างอิงขนาดสสจ.จากคู่มือโครงสร้างและกรอบอัตรากำลัง หน่วยงานในราชการบริหารส่วนภูมิภาค (ปี พ.ศ.2560-2564) ของกองบริหารทรัพยากรบุคคล สำนักงานปลัดกระทรวงสธารณสุข หน้า 130</t>
  </si>
  <si>
    <t>รหัส</t>
  </si>
  <si>
    <t>หน่วยบริการ</t>
  </si>
  <si>
    <t>10713</t>
  </si>
  <si>
    <t>รพ.นครพิงค์</t>
  </si>
  <si>
    <t>11119</t>
  </si>
  <si>
    <t>รพ.จอมทอง</t>
  </si>
  <si>
    <t>11120</t>
  </si>
  <si>
    <t>รพ.เทพรัตนเวชชานุกูล เฉลิมพระเกียรติ ๖๐ พรรษา</t>
  </si>
  <si>
    <t>11121</t>
  </si>
  <si>
    <t>รพ.เชียงดาว</t>
  </si>
  <si>
    <t>11122</t>
  </si>
  <si>
    <t>รพ.ดอยสะเก็ด</t>
  </si>
  <si>
    <t>11123</t>
  </si>
  <si>
    <t>รพ.แม่แตง</t>
  </si>
  <si>
    <t>11124</t>
  </si>
  <si>
    <t>รพ.สะเมิง</t>
  </si>
  <si>
    <t>11125</t>
  </si>
  <si>
    <t>รพ.ฝาง</t>
  </si>
  <si>
    <t>11126</t>
  </si>
  <si>
    <t>รพ.แม่อาย</t>
  </si>
  <si>
    <t>11127</t>
  </si>
  <si>
    <t>รพ.พร้าว</t>
  </si>
  <si>
    <t>11128</t>
  </si>
  <si>
    <t>รพ.สันป่าตอง</t>
  </si>
  <si>
    <t>11129</t>
  </si>
  <si>
    <t>รพ.สันกำแพง</t>
  </si>
  <si>
    <t>11130</t>
  </si>
  <si>
    <t>รพ.สันทราย</t>
  </si>
  <si>
    <t>11131</t>
  </si>
  <si>
    <t>รพ.หางดง</t>
  </si>
  <si>
    <t>11132</t>
  </si>
  <si>
    <t>รพ.ฮอด</t>
  </si>
  <si>
    <t>11133</t>
  </si>
  <si>
    <t>รพ.ดอยเต่า</t>
  </si>
  <si>
    <t>11134</t>
  </si>
  <si>
    <t>รพ.อมก๋อย</t>
  </si>
  <si>
    <t>11135</t>
  </si>
  <si>
    <t>รพ.สารภี</t>
  </si>
  <si>
    <t>11136</t>
  </si>
  <si>
    <t>รพ.เวียงแหง</t>
  </si>
  <si>
    <t>11137</t>
  </si>
  <si>
    <t>รพ.ไชยปราการ</t>
  </si>
  <si>
    <t>11138</t>
  </si>
  <si>
    <t>รพ.แม่วาง</t>
  </si>
  <si>
    <t>11139</t>
  </si>
  <si>
    <t>รพ.แม่ออน</t>
  </si>
  <si>
    <t>11643</t>
  </si>
  <si>
    <t>รพ.ดอยหล่อ</t>
  </si>
  <si>
    <t>23736</t>
  </si>
  <si>
    <t>รพ.วัดจันทร์ เฉลิมพระเกียรติ 80 พรรษา</t>
  </si>
  <si>
    <t>10714</t>
  </si>
  <si>
    <t>รพ.ลำพูน</t>
  </si>
  <si>
    <t>11140</t>
  </si>
  <si>
    <t>รพ.แม่ทา</t>
  </si>
  <si>
    <t>11141</t>
  </si>
  <si>
    <t>รพ.บ้านโฮ่ง</t>
  </si>
  <si>
    <t>11142</t>
  </si>
  <si>
    <t>รพ.ลี้</t>
  </si>
  <si>
    <t>11143</t>
  </si>
  <si>
    <t>รพ.ทุ่งหัวช้าง</t>
  </si>
  <si>
    <t>11144</t>
  </si>
  <si>
    <t>รพ.ป่าซาง</t>
  </si>
  <si>
    <t>11145</t>
  </si>
  <si>
    <t>รพ.บ้านธิ</t>
  </si>
  <si>
    <t>24956</t>
  </si>
  <si>
    <t>รพ.เวียงหนองล่อง</t>
  </si>
  <si>
    <t>10672</t>
  </si>
  <si>
    <t>รพ.ลำปาง</t>
  </si>
  <si>
    <t>11146</t>
  </si>
  <si>
    <t>รพ.แม่เมาะ</t>
  </si>
  <si>
    <t>11147</t>
  </si>
  <si>
    <t>รพ.เกาะคา</t>
  </si>
  <si>
    <t>11148</t>
  </si>
  <si>
    <t>รพ.เสริมงาม</t>
  </si>
  <si>
    <t>11149</t>
  </si>
  <si>
    <t>รพ.งาว</t>
  </si>
  <si>
    <t>11150</t>
  </si>
  <si>
    <t>รพ.แจ้ห่ม</t>
  </si>
  <si>
    <t>11151</t>
  </si>
  <si>
    <t>รพ.วังเหนือ</t>
  </si>
  <si>
    <t>11152</t>
  </si>
  <si>
    <t>รพ.เถิน</t>
  </si>
  <si>
    <t>11153</t>
  </si>
  <si>
    <t>รพ.แม่พริก</t>
  </si>
  <si>
    <t>11154</t>
  </si>
  <si>
    <t>รพ.แม่ทะ</t>
  </si>
  <si>
    <t>11155</t>
  </si>
  <si>
    <t>รพ.สบปราบ</t>
  </si>
  <si>
    <t>11156</t>
  </si>
  <si>
    <t>รพ.ห้างฉัตร</t>
  </si>
  <si>
    <t>11157</t>
  </si>
  <si>
    <t>รพ.เมืองปาน</t>
  </si>
  <si>
    <t>10715</t>
  </si>
  <si>
    <t>รพ.แพร่</t>
  </si>
  <si>
    <t>11166</t>
  </si>
  <si>
    <t>รพ.ร้องกวาง</t>
  </si>
  <si>
    <t>11167</t>
  </si>
  <si>
    <t>รพ.ลอง</t>
  </si>
  <si>
    <t>11169</t>
  </si>
  <si>
    <t>รพ.สูงเม่น</t>
  </si>
  <si>
    <t>11170</t>
  </si>
  <si>
    <t>รพ.สอง</t>
  </si>
  <si>
    <t>11171</t>
  </si>
  <si>
    <t>รพ.วังชิ้น</t>
  </si>
  <si>
    <t>11172</t>
  </si>
  <si>
    <t>รพ.หนองม่วงไข่</t>
  </si>
  <si>
    <t>11452</t>
  </si>
  <si>
    <t>รพร.เด่นชัย</t>
  </si>
  <si>
    <t>10716</t>
  </si>
  <si>
    <t>รพ.น่าน</t>
  </si>
  <si>
    <t>11173</t>
  </si>
  <si>
    <t>รพ.แม่จริม</t>
  </si>
  <si>
    <t>11174</t>
  </si>
  <si>
    <t>รพ.บ้านหลวง</t>
  </si>
  <si>
    <t>11175</t>
  </si>
  <si>
    <t>รพ.นาน้อย</t>
  </si>
  <si>
    <t>11176</t>
  </si>
  <si>
    <t>รพ.ท่าวังผา</t>
  </si>
  <si>
    <t>11177</t>
  </si>
  <si>
    <t>รพ.เวียงสา</t>
  </si>
  <si>
    <t>11178</t>
  </si>
  <si>
    <t>รพ.ทุ่งช้าง</t>
  </si>
  <si>
    <t>11179</t>
  </si>
  <si>
    <t>รพ.เชียงกลาง</t>
  </si>
  <si>
    <t>11180</t>
  </si>
  <si>
    <t>รพ.นาหมื่น</t>
  </si>
  <si>
    <t>11181</t>
  </si>
  <si>
    <t>รพ.สันติสุข</t>
  </si>
  <si>
    <t>11182</t>
  </si>
  <si>
    <t>รพ.บ่อเกลือ</t>
  </si>
  <si>
    <t>11183</t>
  </si>
  <si>
    <t>รพ.สองแคว</t>
  </si>
  <si>
    <t>11453</t>
  </si>
  <si>
    <t>รพร.ปัว</t>
  </si>
  <si>
    <t>11625</t>
  </si>
  <si>
    <t>รพ.เฉลิมพระเกียรติ</t>
  </si>
  <si>
    <t>25017</t>
  </si>
  <si>
    <t>รพ.ภูเพียง</t>
  </si>
  <si>
    <t>10717</t>
  </si>
  <si>
    <t>รพ.พะเยา</t>
  </si>
  <si>
    <t>10718</t>
  </si>
  <si>
    <t>รพ.เชียงคำ</t>
  </si>
  <si>
    <t>11184</t>
  </si>
  <si>
    <t>รพ.จุน</t>
  </si>
  <si>
    <t>11185</t>
  </si>
  <si>
    <t>รพ.เชียงม่วน</t>
  </si>
  <si>
    <t>11186</t>
  </si>
  <si>
    <t>รพ.ดอกคำใต้</t>
  </si>
  <si>
    <t>11187</t>
  </si>
  <si>
    <t>รพ.ปง</t>
  </si>
  <si>
    <t>11188</t>
  </si>
  <si>
    <t>รพ.แม่ใจ</t>
  </si>
  <si>
    <t>40744</t>
  </si>
  <si>
    <t>รพ.ภูซาง</t>
  </si>
  <si>
    <t>40745</t>
  </si>
  <si>
    <t>รพ.ภูกามยาว</t>
  </si>
  <si>
    <t>10674</t>
  </si>
  <si>
    <t>รพ.เชียงรายประชานุเคราะห์</t>
  </si>
  <si>
    <t>11189</t>
  </si>
  <si>
    <t>รพ.เทิง</t>
  </si>
  <si>
    <t>11190</t>
  </si>
  <si>
    <t>รพ.พาน</t>
  </si>
  <si>
    <t>11191</t>
  </si>
  <si>
    <t>รพ.ป่าแดด</t>
  </si>
  <si>
    <t>11192</t>
  </si>
  <si>
    <t>รพ.แม่จัน</t>
  </si>
  <si>
    <t>11193</t>
  </si>
  <si>
    <t>รพ.เชียงแสน</t>
  </si>
  <si>
    <t>11194</t>
  </si>
  <si>
    <t>รพ.แม่สาย</t>
  </si>
  <si>
    <t>11195</t>
  </si>
  <si>
    <t>รพ.แม่สรวย</t>
  </si>
  <si>
    <t>11196</t>
  </si>
  <si>
    <t>รพ.เวียงป่าเป้า</t>
  </si>
  <si>
    <t>11197</t>
  </si>
  <si>
    <t>รพ.พญาเม็งราย</t>
  </si>
  <si>
    <t>11198</t>
  </si>
  <si>
    <t>รพ.เวียงแก่น</t>
  </si>
  <si>
    <t>11199</t>
  </si>
  <si>
    <t>รพ.ขุนตาล</t>
  </si>
  <si>
    <t>11200</t>
  </si>
  <si>
    <t>รพ.แม่ฟ้าหลวง</t>
  </si>
  <si>
    <t>11201</t>
  </si>
  <si>
    <t>รพ.แม่ลาว</t>
  </si>
  <si>
    <t>11202</t>
  </si>
  <si>
    <t>รพ.เวียงเชียงรุ้ง</t>
  </si>
  <si>
    <t>11454</t>
  </si>
  <si>
    <t>รพร.เชียงของ</t>
  </si>
  <si>
    <t>15012</t>
  </si>
  <si>
    <t>รพ.สมเด็จพระญาณสังวร</t>
  </si>
  <si>
    <t>28823</t>
  </si>
  <si>
    <t>รพ.ดอยหลวง</t>
  </si>
  <si>
    <t>10719</t>
  </si>
  <si>
    <t>รพ.ศรีสังวาลย์</t>
  </si>
  <si>
    <t>11203</t>
  </si>
  <si>
    <t>รพ.ขุนยวม</t>
  </si>
  <si>
    <t>11204</t>
  </si>
  <si>
    <t>รพ.ปาย</t>
  </si>
  <si>
    <t>11205</t>
  </si>
  <si>
    <t>รพ.แม่สะเรียง</t>
  </si>
  <si>
    <t>11206</t>
  </si>
  <si>
    <t>รพ.แม่ลาน้อย</t>
  </si>
  <si>
    <t>11207</t>
  </si>
  <si>
    <t>รพ.สบเมย</t>
  </si>
  <si>
    <t>11208</t>
  </si>
  <si>
    <t>รพ.ปางมะผ้า</t>
  </si>
  <si>
    <t>10673</t>
  </si>
  <si>
    <t>รพ.อุตรดิตถ์</t>
  </si>
  <si>
    <t>11158</t>
  </si>
  <si>
    <t>รพ.ตรอน</t>
  </si>
  <si>
    <t>11159</t>
  </si>
  <si>
    <t>รพ.ท่าปลา</t>
  </si>
  <si>
    <t>11160</t>
  </si>
  <si>
    <t>รพ.น้ำปาด</t>
  </si>
  <si>
    <t>11161</t>
  </si>
  <si>
    <t>รพ.ฟากท่า</t>
  </si>
  <si>
    <t>11162</t>
  </si>
  <si>
    <t>รพ.บ้านโคก</t>
  </si>
  <si>
    <t>11163</t>
  </si>
  <si>
    <t>รพ.พิชัย</t>
  </si>
  <si>
    <t>11164</t>
  </si>
  <si>
    <t>รพ.ลับแล</t>
  </si>
  <si>
    <t>11165</t>
  </si>
  <si>
    <t>รพ.ทองแสนขัน</t>
  </si>
  <si>
    <t>10722</t>
  </si>
  <si>
    <t>รพ.สมเด็จพระเจ้าตากสินมหาราช</t>
  </si>
  <si>
    <t>10723</t>
  </si>
  <si>
    <t>รพ.แม่สอด</t>
  </si>
  <si>
    <t>11238</t>
  </si>
  <si>
    <t>รพ.บ้านตาก</t>
  </si>
  <si>
    <t>11239</t>
  </si>
  <si>
    <t>รพ.สามเงา</t>
  </si>
  <si>
    <t>11240</t>
  </si>
  <si>
    <t>รพ.แม่ระมาด</t>
  </si>
  <si>
    <t>11241</t>
  </si>
  <si>
    <t>รพ.ท่าสองยาง</t>
  </si>
  <si>
    <t>11242</t>
  </si>
  <si>
    <t>รพ.พบพระ</t>
  </si>
  <si>
    <t>11243</t>
  </si>
  <si>
    <t>รพ.อุ้มผาง</t>
  </si>
  <si>
    <t>27443</t>
  </si>
  <si>
    <t>รพ.วังเจ้า</t>
  </si>
  <si>
    <t>10724</t>
  </si>
  <si>
    <t>รพ.สุโขทัย</t>
  </si>
  <si>
    <t>10725</t>
  </si>
  <si>
    <t>รพ.ศรีสังวรสุโขทัย</t>
  </si>
  <si>
    <t>11244</t>
  </si>
  <si>
    <t>รพ.บ้านด่านลานหอย</t>
  </si>
  <si>
    <t>11245</t>
  </si>
  <si>
    <t>รพ.คีรีมาศ</t>
  </si>
  <si>
    <t>11246</t>
  </si>
  <si>
    <t>รพ.กงไกรลาศ</t>
  </si>
  <si>
    <t>11247</t>
  </si>
  <si>
    <t>รพ.ศรีสัชนาลัย</t>
  </si>
  <si>
    <t>11248</t>
  </si>
  <si>
    <t>รพ.สวรรคโลก</t>
  </si>
  <si>
    <t>11249</t>
  </si>
  <si>
    <t>รพ.ศรีนคร</t>
  </si>
  <si>
    <t>11250</t>
  </si>
  <si>
    <t>รพ.ทุ่งเสลี่ยม</t>
  </si>
  <si>
    <t>10676</t>
  </si>
  <si>
    <t>รพ.พุทธชินราช</t>
  </si>
  <si>
    <t>11251</t>
  </si>
  <si>
    <t>รพ.ชาติตระการ</t>
  </si>
  <si>
    <t>11252</t>
  </si>
  <si>
    <t>รพ.บางระกำ</t>
  </si>
  <si>
    <t>11253</t>
  </si>
  <si>
    <t>รพ.บางกระทุ่ม</t>
  </si>
  <si>
    <t>11254</t>
  </si>
  <si>
    <t>รพ.พรหมพิราม</t>
  </si>
  <si>
    <t>11255</t>
  </si>
  <si>
    <t>รพ.วัดโบสถ์</t>
  </si>
  <si>
    <t>11256</t>
  </si>
  <si>
    <t>รพ.วังทอง</t>
  </si>
  <si>
    <t>11257</t>
  </si>
  <si>
    <t>รพ.เนินมะปราง</t>
  </si>
  <si>
    <t>11455</t>
  </si>
  <si>
    <t>รพร.นครไทย</t>
  </si>
  <si>
    <t>10727</t>
  </si>
  <si>
    <t>รพ.เพชรบูรณ์</t>
  </si>
  <si>
    <t>11264</t>
  </si>
  <si>
    <t>รพ.ชนแดน</t>
  </si>
  <si>
    <t>11265</t>
  </si>
  <si>
    <t>รพ.หล่มสัก</t>
  </si>
  <si>
    <t>11266</t>
  </si>
  <si>
    <t>รพ.วิเชียรบุรี</t>
  </si>
  <si>
    <t>11267</t>
  </si>
  <si>
    <t>รพ.ศรีเทพ</t>
  </si>
  <si>
    <t>11268</t>
  </si>
  <si>
    <t>รพ.หนองไผ่</t>
  </si>
  <si>
    <t>11269</t>
  </si>
  <si>
    <t>รพ.บึงสามพัน</t>
  </si>
  <si>
    <t>11270</t>
  </si>
  <si>
    <t>รพ.น้ำหนาว</t>
  </si>
  <si>
    <t>11271</t>
  </si>
  <si>
    <t>รพ.วังโป่ง</t>
  </si>
  <si>
    <t>11272</t>
  </si>
  <si>
    <t>รพ.เขาค้อ</t>
  </si>
  <si>
    <t>11457</t>
  </si>
  <si>
    <t>รพร.หล่มเก่า</t>
  </si>
  <si>
    <t>10694</t>
  </si>
  <si>
    <t>รพ.ชัยนาทนเรนทร</t>
  </si>
  <si>
    <t>10802</t>
  </si>
  <si>
    <t>รพ.มโนรมย์</t>
  </si>
  <si>
    <t>10803</t>
  </si>
  <si>
    <t>รพ.วัดสิงห์</t>
  </si>
  <si>
    <t>10804</t>
  </si>
  <si>
    <t>รพ.สรรพยา</t>
  </si>
  <si>
    <t>10805</t>
  </si>
  <si>
    <t>รพ.สรรคบุรี</t>
  </si>
  <si>
    <t>10806</t>
  </si>
  <si>
    <t>รพ.หันคา</t>
  </si>
  <si>
    <t>27974</t>
  </si>
  <si>
    <t>รพ.หนองมะโมง</t>
  </si>
  <si>
    <t>27975</t>
  </si>
  <si>
    <t>รพ.เนินขาม</t>
  </si>
  <si>
    <t>10675</t>
  </si>
  <si>
    <t>รพ.สวรรค์ประชารักษ์</t>
  </si>
  <si>
    <t>11209</t>
  </si>
  <si>
    <t>รพ.โกรกพระ</t>
  </si>
  <si>
    <t>11210</t>
  </si>
  <si>
    <t>รพ.ชุมแสง</t>
  </si>
  <si>
    <t>11211</t>
  </si>
  <si>
    <t>รพ.หนองบัว</t>
  </si>
  <si>
    <t>11212</t>
  </si>
  <si>
    <t>รพ.บรรพตพิสัย</t>
  </si>
  <si>
    <t>11213</t>
  </si>
  <si>
    <t>รพ.เก้าเลี้ยว</t>
  </si>
  <si>
    <t>11214</t>
  </si>
  <si>
    <t>รพ.ตาคลี</t>
  </si>
  <si>
    <t>11215</t>
  </si>
  <si>
    <t>รพ.ท่าตะโก</t>
  </si>
  <si>
    <t>11216</t>
  </si>
  <si>
    <t>รพ.ไพศาลี</t>
  </si>
  <si>
    <t>11217</t>
  </si>
  <si>
    <t>รพ.พยุหะคีรี</t>
  </si>
  <si>
    <t>11218</t>
  </si>
  <si>
    <t>รพ.ลาดยาว</t>
  </si>
  <si>
    <t>11219</t>
  </si>
  <si>
    <t>รพ.ตากฟ้า</t>
  </si>
  <si>
    <t>11220</t>
  </si>
  <si>
    <t>รพ.แม่วงก์</t>
  </si>
  <si>
    <t>40749</t>
  </si>
  <si>
    <t>รพ.ชุมตาบง</t>
  </si>
  <si>
    <t>10720</t>
  </si>
  <si>
    <t>รพ.อุทัยธานี</t>
  </si>
  <si>
    <t>11221</t>
  </si>
  <si>
    <t>รพ.ทัพทัน</t>
  </si>
  <si>
    <t>11222</t>
  </si>
  <si>
    <t>รพ.สว่างอารมณ์</t>
  </si>
  <si>
    <t>11223</t>
  </si>
  <si>
    <t>รพ.หนองฉาง</t>
  </si>
  <si>
    <t>11224</t>
  </si>
  <si>
    <t>รพ.หนองขาหย่าง</t>
  </si>
  <si>
    <t>11225</t>
  </si>
  <si>
    <t>รพ.บ้านไร่</t>
  </si>
  <si>
    <t>11226</t>
  </si>
  <si>
    <t>รพ.ลานสัก</t>
  </si>
  <si>
    <t>11227</t>
  </si>
  <si>
    <t>รพ.ห้วยคต</t>
  </si>
  <si>
    <t>10721</t>
  </si>
  <si>
    <t>รพ.กำแพงเพชร</t>
  </si>
  <si>
    <t>11228</t>
  </si>
  <si>
    <t>รพ.ทุ่งโพธิ์ทะเล</t>
  </si>
  <si>
    <t>11229</t>
  </si>
  <si>
    <t>รพ.ไทรงาม</t>
  </si>
  <si>
    <t>11230</t>
  </si>
  <si>
    <t>รพ.คลองลาน</t>
  </si>
  <si>
    <t>11231</t>
  </si>
  <si>
    <t>รพ.ขาณุวรลักษบุรี</t>
  </si>
  <si>
    <t>11232</t>
  </si>
  <si>
    <t>รพ.คลองขลุง</t>
  </si>
  <si>
    <t>11233</t>
  </si>
  <si>
    <t>รพ.พรานกระต่าย</t>
  </si>
  <si>
    <t>11234</t>
  </si>
  <si>
    <t>รพ.ลานกระบือ</t>
  </si>
  <si>
    <t>11235</t>
  </si>
  <si>
    <t>รพ.ทรายทองวัฒนา</t>
  </si>
  <si>
    <t>11236</t>
  </si>
  <si>
    <t>รพ.ปางศิลาทอง</t>
  </si>
  <si>
    <t>14135</t>
  </si>
  <si>
    <t>รพ.บึงสามัคคี</t>
  </si>
  <si>
    <t>28010</t>
  </si>
  <si>
    <t>รพ.โกสัมพีนคร</t>
  </si>
  <si>
    <t>10726</t>
  </si>
  <si>
    <t>รพ.พิจิตร</t>
  </si>
  <si>
    <t>11258</t>
  </si>
  <si>
    <t>รพ.วังทรายพูน</t>
  </si>
  <si>
    <t>11259</t>
  </si>
  <si>
    <t>รพ.โพธิ์ประทับช้าง</t>
  </si>
  <si>
    <t>11260</t>
  </si>
  <si>
    <t>รพ.บางมูลนาก</t>
  </si>
  <si>
    <t>11261</t>
  </si>
  <si>
    <t>รพ.โพทะเล</t>
  </si>
  <si>
    <t>11262</t>
  </si>
  <si>
    <t>รพ.สามง่าม</t>
  </si>
  <si>
    <t>11263</t>
  </si>
  <si>
    <t>รพ.ทับคล้อ</t>
  </si>
  <si>
    <t>11456</t>
  </si>
  <si>
    <t>รพร.ตะพานหิน</t>
  </si>
  <si>
    <t>11631</t>
  </si>
  <si>
    <t>รพ.วชิรบารมี</t>
  </si>
  <si>
    <t>27978</t>
  </si>
  <si>
    <t>รพ.สากเหล็ก</t>
  </si>
  <si>
    <t>27979</t>
  </si>
  <si>
    <t>รพ.บึงนาราง</t>
  </si>
  <si>
    <t>27980</t>
  </si>
  <si>
    <t>รพ.ดงเจริญ</t>
  </si>
  <si>
    <t>10686</t>
  </si>
  <si>
    <t>รพ.พระนั่งเกล้า</t>
  </si>
  <si>
    <t>10756</t>
  </si>
  <si>
    <t>รพ.บางกรวย</t>
  </si>
  <si>
    <t>10757</t>
  </si>
  <si>
    <t>รพ.บางใหญ่</t>
  </si>
  <si>
    <t>10758</t>
  </si>
  <si>
    <t>รพ.บางบัวทอง</t>
  </si>
  <si>
    <t>10759</t>
  </si>
  <si>
    <t>รพ.ไทรน้อย</t>
  </si>
  <si>
    <t>10760</t>
  </si>
  <si>
    <t>รพ.ปากเกร็ด</t>
  </si>
  <si>
    <t>28875</t>
  </si>
  <si>
    <t>รพ.บางบัวทอง 2</t>
  </si>
  <si>
    <t>01088</t>
  </si>
  <si>
    <t>รพ.สต.หลักหก1 หมู่ที่ 07 ตำบลหลักหก</t>
  </si>
  <si>
    <t>01130</t>
  </si>
  <si>
    <t>รพ.สต.เฉลิมพระเกียรติฯ(ลาดสวาย) หมู่ที่ 06 ตำบลลาดสวาย</t>
  </si>
  <si>
    <t>10687</t>
  </si>
  <si>
    <t>รพ.ปทุมธานี</t>
  </si>
  <si>
    <t>10761</t>
  </si>
  <si>
    <t>รพ.คลองหลวง</t>
  </si>
  <si>
    <t>10762</t>
  </si>
  <si>
    <t>รพ.ธัญบุรี</t>
  </si>
  <si>
    <t>10763</t>
  </si>
  <si>
    <t>รพ.ประชาธิปัตย์</t>
  </si>
  <si>
    <t>10764</t>
  </si>
  <si>
    <t>รพ.หนองเสือ</t>
  </si>
  <si>
    <t>10765</t>
  </si>
  <si>
    <t>รพ.ลาดหลุมแก้ว</t>
  </si>
  <si>
    <t>10766</t>
  </si>
  <si>
    <t>รพ.ลำลูกกา</t>
  </si>
  <si>
    <t>10767</t>
  </si>
  <si>
    <t>รพ.สามโคก</t>
  </si>
  <si>
    <t>10660</t>
  </si>
  <si>
    <t>รพ.พระนครศรีอยุธยา</t>
  </si>
  <si>
    <t>10688</t>
  </si>
  <si>
    <t>รพ.เสนา</t>
  </si>
  <si>
    <t>10768</t>
  </si>
  <si>
    <t>รพ.ท่าเรือ</t>
  </si>
  <si>
    <t>10769</t>
  </si>
  <si>
    <t>รพ.สมเด็จพระสังฆราช(นครหลวง)</t>
  </si>
  <si>
    <t>10770</t>
  </si>
  <si>
    <t>รพ.บางไทร</t>
  </si>
  <si>
    <t>10771</t>
  </si>
  <si>
    <t>รพ.บางบาล</t>
  </si>
  <si>
    <t>10772</t>
  </si>
  <si>
    <t>รพ.บางปะอิน</t>
  </si>
  <si>
    <t>10773</t>
  </si>
  <si>
    <t>รพ.บางปะหัน</t>
  </si>
  <si>
    <t>10774</t>
  </si>
  <si>
    <t>รพ.ผักไห่</t>
  </si>
  <si>
    <t>10775</t>
  </si>
  <si>
    <t>รพ.ภาชี</t>
  </si>
  <si>
    <t>10776</t>
  </si>
  <si>
    <t>รพ.ลาดบัวหลวง</t>
  </si>
  <si>
    <t>10777</t>
  </si>
  <si>
    <t>รพ.วังน้อย</t>
  </si>
  <si>
    <t>10778</t>
  </si>
  <si>
    <t>รพ.บางซ้าย</t>
  </si>
  <si>
    <t>10779</t>
  </si>
  <si>
    <t>รพ.อุทัย</t>
  </si>
  <si>
    <t>10780</t>
  </si>
  <si>
    <t>รพ.มหาราช</t>
  </si>
  <si>
    <t>10781</t>
  </si>
  <si>
    <t>รพ.บ้านแพรก</t>
  </si>
  <si>
    <t>10689</t>
  </si>
  <si>
    <t>รพ.อ่างทอง</t>
  </si>
  <si>
    <t>10782</t>
  </si>
  <si>
    <t>รพ.ไชโย</t>
  </si>
  <si>
    <t>10784</t>
  </si>
  <si>
    <t>รพ.ป่าโมก</t>
  </si>
  <si>
    <t>10785</t>
  </si>
  <si>
    <t>รพ.โพธิ์ทอง</t>
  </si>
  <si>
    <t>10786</t>
  </si>
  <si>
    <t>รพ.แสวงหา</t>
  </si>
  <si>
    <t>10787</t>
  </si>
  <si>
    <t>รพ.วิเศษชัยชาญ</t>
  </si>
  <si>
    <t>10788</t>
  </si>
  <si>
    <t>รพ.สามโก้</t>
  </si>
  <si>
    <t>10690</t>
  </si>
  <si>
    <t>รพ.พระนารายณ์มหาราช</t>
  </si>
  <si>
    <t>10691</t>
  </si>
  <si>
    <t>รพ.บ้านหมี่</t>
  </si>
  <si>
    <t>10789</t>
  </si>
  <si>
    <t>รพ.พัฒนานิคม</t>
  </si>
  <si>
    <t>10790</t>
  </si>
  <si>
    <t>รพ.โคกสำโรง</t>
  </si>
  <si>
    <t>10791</t>
  </si>
  <si>
    <t>รพ.ชัยบาดาล</t>
  </si>
  <si>
    <t>10792</t>
  </si>
  <si>
    <t>รพ.ท่าวุ้ง</t>
  </si>
  <si>
    <t>10793</t>
  </si>
  <si>
    <t>รพ.ท่าหลวง</t>
  </si>
  <si>
    <t>10794</t>
  </si>
  <si>
    <t>รพ.สระโบสถ์</t>
  </si>
  <si>
    <t>10795</t>
  </si>
  <si>
    <t>รพ.โคกเจริญ</t>
  </si>
  <si>
    <t>10796</t>
  </si>
  <si>
    <t>รพ.ลำสนธิ</t>
  </si>
  <si>
    <t>10797</t>
  </si>
  <si>
    <t>รพ.หนองม่วง</t>
  </si>
  <si>
    <t>10692</t>
  </si>
  <si>
    <t>รพ.สิงห์บุรี</t>
  </si>
  <si>
    <t>10693</t>
  </si>
  <si>
    <t>รพ.อินทร์บุรี</t>
  </si>
  <si>
    <t>10798</t>
  </si>
  <si>
    <t>รพ.บางระจัน</t>
  </si>
  <si>
    <t>10799</t>
  </si>
  <si>
    <t>รพ.ค่ายบางระจัน</t>
  </si>
  <si>
    <t>10800</t>
  </si>
  <si>
    <t>รพ.พรหมบุรี</t>
  </si>
  <si>
    <t>10801</t>
  </si>
  <si>
    <t>รพ.ท่าช้าง</t>
  </si>
  <si>
    <t>10661</t>
  </si>
  <si>
    <t>รพ.สระบุรี</t>
  </si>
  <si>
    <t>10695</t>
  </si>
  <si>
    <t>รพ.พระพุทธบาท</t>
  </si>
  <si>
    <t>10807</t>
  </si>
  <si>
    <t>รพ.แก่งคอย</t>
  </si>
  <si>
    <t>10808</t>
  </si>
  <si>
    <t>รพ.หนองแค</t>
  </si>
  <si>
    <t>10809</t>
  </si>
  <si>
    <t>รพ.วิหารแดง</t>
  </si>
  <si>
    <t>10810</t>
  </si>
  <si>
    <t>รพ.หนองแซง</t>
  </si>
  <si>
    <t>10811</t>
  </si>
  <si>
    <t>รพ.บ้านหมอ</t>
  </si>
  <si>
    <t>10812</t>
  </si>
  <si>
    <t>รพ.ดอนพุด</t>
  </si>
  <si>
    <t>10813</t>
  </si>
  <si>
    <t>รพ.หนองโดน</t>
  </si>
  <si>
    <t>10814</t>
  </si>
  <si>
    <t>รพ.เสาไห้เฉลิมพระเกียรติ80พรรษา</t>
  </si>
  <si>
    <t>10815</t>
  </si>
  <si>
    <t>รพ.มวกเหล็ก</t>
  </si>
  <si>
    <t>10816</t>
  </si>
  <si>
    <t>รพ.วังม่วงสัทธรรม</t>
  </si>
  <si>
    <t>10698</t>
  </si>
  <si>
    <t>รพ.นครนายก</t>
  </si>
  <si>
    <t>10863</t>
  </si>
  <si>
    <t>รพ.ปากพลี</t>
  </si>
  <si>
    <t>10864</t>
  </si>
  <si>
    <t>รพ.บ้านนา</t>
  </si>
  <si>
    <t>10865</t>
  </si>
  <si>
    <t>รพ.องครักษ์</t>
  </si>
  <si>
    <t>10677</t>
  </si>
  <si>
    <t>รพ.ราชบุรี</t>
  </si>
  <si>
    <t>10728</t>
  </si>
  <si>
    <t>รพ.ดำเนินสะดวก</t>
  </si>
  <si>
    <t>10729</t>
  </si>
  <si>
    <t>รพ.บ้านโป่ง</t>
  </si>
  <si>
    <t>10730</t>
  </si>
  <si>
    <t>รพ.โพธาราม</t>
  </si>
  <si>
    <t>11273</t>
  </si>
  <si>
    <t>รพ.สวนผึ้ง</t>
  </si>
  <si>
    <t>11274</t>
  </si>
  <si>
    <t>รพ.บางแพ</t>
  </si>
  <si>
    <t>11275</t>
  </si>
  <si>
    <t>รพ.เจ็ดเสมียน</t>
  </si>
  <si>
    <t>11276</t>
  </si>
  <si>
    <t>รพ.ปากท่อ</t>
  </si>
  <si>
    <t>11277</t>
  </si>
  <si>
    <t>รพ.วัดเพลง</t>
  </si>
  <si>
    <t>11458</t>
  </si>
  <si>
    <t>รพร.จอมบึง</t>
  </si>
  <si>
    <t>28858</t>
  </si>
  <si>
    <t>รพ.บ้านคา</t>
  </si>
  <si>
    <t>10731</t>
  </si>
  <si>
    <t>รพ.พหลพลพยุหเสนา</t>
  </si>
  <si>
    <t>10732</t>
  </si>
  <si>
    <t>รพ.มะการักษ์</t>
  </si>
  <si>
    <t>11278</t>
  </si>
  <si>
    <t>รพ.ไทรโยค</t>
  </si>
  <si>
    <t>11279</t>
  </si>
  <si>
    <t>รพ.สมเด็จพระปิยะมหาราชรมณียเขต</t>
  </si>
  <si>
    <t>11280</t>
  </si>
  <si>
    <t>รพ.บ่อพลอย</t>
  </si>
  <si>
    <t>11281</t>
  </si>
  <si>
    <t>รพ.ท่ากระดาน</t>
  </si>
  <si>
    <t>11282</t>
  </si>
  <si>
    <t>รพ.สมเด็จพระสังฆราชองค์ที่ 19</t>
  </si>
  <si>
    <t>11283</t>
  </si>
  <si>
    <t>รพ.ทองผาภูมิ</t>
  </si>
  <si>
    <t>11284</t>
  </si>
  <si>
    <t>รพ.สังขละบุรี</t>
  </si>
  <si>
    <t>11285</t>
  </si>
  <si>
    <t>รพ.เจ้าคุณไพบูลย์พนมทวน</t>
  </si>
  <si>
    <t>11286</t>
  </si>
  <si>
    <t>รพ.เลาขวัญ</t>
  </si>
  <si>
    <t>11287</t>
  </si>
  <si>
    <t>รพ.ด่านมะขามเตี้ย</t>
  </si>
  <si>
    <t>11288</t>
  </si>
  <si>
    <t>รพ.สถานพระบารมี</t>
  </si>
  <si>
    <t>14136</t>
  </si>
  <si>
    <t>รพ.ศุกร์ศิริศรีสวัสดิ์</t>
  </si>
  <si>
    <t>21948</t>
  </si>
  <si>
    <t>รพ.ห้วยกระเจา เฉลิมพระเกียรติ 80 พรรษา</t>
  </si>
  <si>
    <t>41701</t>
  </si>
  <si>
    <t>รพ.หนองปรือ</t>
  </si>
  <si>
    <t>10678</t>
  </si>
  <si>
    <t>รพ.เจ้าพระยายมราช</t>
  </si>
  <si>
    <t>10733</t>
  </si>
  <si>
    <t>รพ.สมเด็จพระสังฆราชองค์ที่17</t>
  </si>
  <si>
    <t>11289</t>
  </si>
  <si>
    <t>รพ.เดิมบางนางบวช</t>
  </si>
  <si>
    <t>11290</t>
  </si>
  <si>
    <t>รพ.ด่านช้าง</t>
  </si>
  <si>
    <t>11291</t>
  </si>
  <si>
    <t>รพ.บางปลาม้า</t>
  </si>
  <si>
    <t>11292</t>
  </si>
  <si>
    <t>รพ.ศรีประจันต์</t>
  </si>
  <si>
    <t>11293</t>
  </si>
  <si>
    <t>รพ.ดอนเจดีย์</t>
  </si>
  <si>
    <t>11294</t>
  </si>
  <si>
    <t>รพ.สามชุก</t>
  </si>
  <si>
    <t>11295</t>
  </si>
  <si>
    <t>รพ.อู่ทอง</t>
  </si>
  <si>
    <t>11296</t>
  </si>
  <si>
    <t>รพ.หนองหญ้าไซ</t>
  </si>
  <si>
    <t>10679</t>
  </si>
  <si>
    <t>รพ.นครปฐม</t>
  </si>
  <si>
    <t>11297</t>
  </si>
  <si>
    <t>รพ.กำแพงแสน</t>
  </si>
  <si>
    <t>11298</t>
  </si>
  <si>
    <t>รพ.นครชัยศรี</t>
  </si>
  <si>
    <t>11299</t>
  </si>
  <si>
    <t>รพ.ห้วยพลู</t>
  </si>
  <si>
    <t>11300</t>
  </si>
  <si>
    <t>รพ.ดอนตูม</t>
  </si>
  <si>
    <t>11301</t>
  </si>
  <si>
    <t>รพ.บางเลน</t>
  </si>
  <si>
    <t>11302</t>
  </si>
  <si>
    <t>รพ.สามพราน</t>
  </si>
  <si>
    <t>11303</t>
  </si>
  <si>
    <t>รพ.พุทธมณฑล</t>
  </si>
  <si>
    <t>13819</t>
  </si>
  <si>
    <t>รพ.หลวงพ่อเปิ่น</t>
  </si>
  <si>
    <t>10734</t>
  </si>
  <si>
    <t>รพ.สมุทรสาคร</t>
  </si>
  <si>
    <t>11304</t>
  </si>
  <si>
    <t>รพ.กระทุ่มแบน</t>
  </si>
  <si>
    <t>10735</t>
  </si>
  <si>
    <t>รพ.สมเด็จพระพุทธเลิศหล้า</t>
  </si>
  <si>
    <t>11306</t>
  </si>
  <si>
    <t>รพ.นภาลัย</t>
  </si>
  <si>
    <t>11307</t>
  </si>
  <si>
    <t>รพ.อัมพวา</t>
  </si>
  <si>
    <t>10736</t>
  </si>
  <si>
    <t>รพ.พระจอมเกล้า</t>
  </si>
  <si>
    <t>11308</t>
  </si>
  <si>
    <t>รพ.เขาย้อย</t>
  </si>
  <si>
    <t>11309</t>
  </si>
  <si>
    <t>รพ.หนองหญ้าปล้อง</t>
  </si>
  <si>
    <t>11310</t>
  </si>
  <si>
    <t>รพ.ชะอำ</t>
  </si>
  <si>
    <t>11311</t>
  </si>
  <si>
    <t>รพ.ท่ายาง</t>
  </si>
  <si>
    <t>11312</t>
  </si>
  <si>
    <t>รพ.บ้านลาด</t>
  </si>
  <si>
    <t>11313</t>
  </si>
  <si>
    <t>รพ.บ้านแหลม</t>
  </si>
  <si>
    <t>11314</t>
  </si>
  <si>
    <t>รพ.แก่งกระจาน</t>
  </si>
  <si>
    <t>10737</t>
  </si>
  <si>
    <t>รพ.ประจวบคีรีขันธ์</t>
  </si>
  <si>
    <t>11315</t>
  </si>
  <si>
    <t>รพ.กุยบุรี</t>
  </si>
  <si>
    <t>11316</t>
  </si>
  <si>
    <t>รพ.ทับสะแก</t>
  </si>
  <si>
    <t>11317</t>
  </si>
  <si>
    <t>รพ.บางสะพาน</t>
  </si>
  <si>
    <t>11318</t>
  </si>
  <si>
    <t>รพ.บางสะพานน้อย</t>
  </si>
  <si>
    <t>11319</t>
  </si>
  <si>
    <t>รพ.ปราณบุรี</t>
  </si>
  <si>
    <t>11320</t>
  </si>
  <si>
    <t>รพ.หัวหิน</t>
  </si>
  <si>
    <t>11321</t>
  </si>
  <si>
    <t>รพ.สามร้อยยอด</t>
  </si>
  <si>
    <t>00935</t>
  </si>
  <si>
    <t>รพ.สต.เฉลิมพระเกียรติ บ้านคลองบางปิ้ง หมู่ที่ 05 ตำบลบางเมือง</t>
  </si>
  <si>
    <t>10685</t>
  </si>
  <si>
    <t>รพ.สมุทรปราการ</t>
  </si>
  <si>
    <t>10752</t>
  </si>
  <si>
    <t>รพ.บางบ่อ</t>
  </si>
  <si>
    <t>10753</t>
  </si>
  <si>
    <t>รพ.บางพลี</t>
  </si>
  <si>
    <t>10754</t>
  </si>
  <si>
    <t>รพ.บางจาก</t>
  </si>
  <si>
    <t>10755</t>
  </si>
  <si>
    <t>รพ.พระสมุทรเจดีย์</t>
  </si>
  <si>
    <t>28785</t>
  </si>
  <si>
    <t>รพ.บางเสาธง</t>
  </si>
  <si>
    <t>01854</t>
  </si>
  <si>
    <t>รพ.สต.ตะเคียนเตี้ย</t>
  </si>
  <si>
    <t>01894</t>
  </si>
  <si>
    <t>รพ.สต.บ้านตลาดล่างบางพระ</t>
  </si>
  <si>
    <t>10662</t>
  </si>
  <si>
    <t>รพ.ชลบุรี</t>
  </si>
  <si>
    <t>10817</t>
  </si>
  <si>
    <t>รพ.บ้านบึง</t>
  </si>
  <si>
    <t>10818</t>
  </si>
  <si>
    <t>รพ.หนองใหญ่</t>
  </si>
  <si>
    <t>10819</t>
  </si>
  <si>
    <t>รพ.บางละมุง</t>
  </si>
  <si>
    <t>10820</t>
  </si>
  <si>
    <t>รพ.วัดญาณสังวราราม</t>
  </si>
  <si>
    <t>10821</t>
  </si>
  <si>
    <t>รพ.พานทอง</t>
  </si>
  <si>
    <t>10822</t>
  </si>
  <si>
    <t>รพ.พนัสนิคม</t>
  </si>
  <si>
    <t>10823</t>
  </si>
  <si>
    <t>รพ.แหลมฉบัง</t>
  </si>
  <si>
    <t>10824</t>
  </si>
  <si>
    <t>รพ.เกาะสีชัง</t>
  </si>
  <si>
    <t>10825</t>
  </si>
  <si>
    <t>รพ.สัตหีบ</t>
  </si>
  <si>
    <t>10826</t>
  </si>
  <si>
    <t>รพ.บ่อทอง</t>
  </si>
  <si>
    <t>22670</t>
  </si>
  <si>
    <t>คลินิกหมอครอบครัว ศูนย์สุขภาพชุมชนเมืองชลบุรี</t>
  </si>
  <si>
    <t>28006</t>
  </si>
  <si>
    <t>รพ.เกาะจันทร์</t>
  </si>
  <si>
    <t>10663</t>
  </si>
  <si>
    <t>รพ.ระยอง</t>
  </si>
  <si>
    <t>10827</t>
  </si>
  <si>
    <t>รพ.เฉลิมพระเกียรติ สมเด็จพระเทพรัตนราชสุดาฯ สยามบรมราชกุมารี ระยอง</t>
  </si>
  <si>
    <t>10828</t>
  </si>
  <si>
    <t>รพ.บ้านฉาง</t>
  </si>
  <si>
    <t>10829</t>
  </si>
  <si>
    <t>รพ.แกลง</t>
  </si>
  <si>
    <t>10830</t>
  </si>
  <si>
    <t>รพ.วังจันทร์</t>
  </si>
  <si>
    <t>10831</t>
  </si>
  <si>
    <t>รพ.บ้านค่าย</t>
  </si>
  <si>
    <t>10832</t>
  </si>
  <si>
    <t>รพ.ปลวกแดง</t>
  </si>
  <si>
    <t>22734</t>
  </si>
  <si>
    <t>รพ.เขาชะเมา เฉลิมพระเกียรติ 80 พรรษา</t>
  </si>
  <si>
    <t>23962</t>
  </si>
  <si>
    <t>รพ.นิคมพัฒนา</t>
  </si>
  <si>
    <t>10664</t>
  </si>
  <si>
    <t>รพ.พระปกเกล้า</t>
  </si>
  <si>
    <t>10834</t>
  </si>
  <si>
    <t>รพ.ขลุง</t>
  </si>
  <si>
    <t>10835</t>
  </si>
  <si>
    <t>รพ.ท่าใหม่</t>
  </si>
  <si>
    <t>10836</t>
  </si>
  <si>
    <t>รพ.เขาสุกิม</t>
  </si>
  <si>
    <t>10837</t>
  </si>
  <si>
    <t>รพ.สองพี่น้อง</t>
  </si>
  <si>
    <t>10838</t>
  </si>
  <si>
    <t>รพ.โป่งน้ำร้อน</t>
  </si>
  <si>
    <t>10839</t>
  </si>
  <si>
    <t>รพ.มะขาม</t>
  </si>
  <si>
    <t>10840</t>
  </si>
  <si>
    <t>รพ.แหลมสิงห์</t>
  </si>
  <si>
    <t>10841</t>
  </si>
  <si>
    <t>รพ.สอยดาว</t>
  </si>
  <si>
    <t>10842</t>
  </si>
  <si>
    <t>รพ.แก่งหางแมว</t>
  </si>
  <si>
    <t>10843</t>
  </si>
  <si>
    <t>รพ.นายายอาม</t>
  </si>
  <si>
    <t>10844</t>
  </si>
  <si>
    <t>รพ.เขาคิชฌกูฏ</t>
  </si>
  <si>
    <t>10696</t>
  </si>
  <si>
    <t>รพ.ตราด</t>
  </si>
  <si>
    <t>10845</t>
  </si>
  <si>
    <t>รพ.คลองใหญ่</t>
  </si>
  <si>
    <t>10846</t>
  </si>
  <si>
    <t>รพ.เขาสมิง</t>
  </si>
  <si>
    <t>10847</t>
  </si>
  <si>
    <t>รพ.บ่อไร่</t>
  </si>
  <si>
    <t>10848</t>
  </si>
  <si>
    <t>รพ.แหลมงอบ</t>
  </si>
  <si>
    <t>10849</t>
  </si>
  <si>
    <t>รพ.เกาะกูด</t>
  </si>
  <si>
    <t>13816</t>
  </si>
  <si>
    <t>รพ.เกาะช้าง</t>
  </si>
  <si>
    <t>10697</t>
  </si>
  <si>
    <t>รพ.พุทธโสธร</t>
  </si>
  <si>
    <t>10833</t>
  </si>
  <si>
    <t>รพ.ท่าตะเกียบ</t>
  </si>
  <si>
    <t>10850</t>
  </si>
  <si>
    <t>รพ.บางคล้า</t>
  </si>
  <si>
    <t>10851</t>
  </si>
  <si>
    <t>รพ.บางน้ำเปรี้ยว</t>
  </si>
  <si>
    <t>10852</t>
  </si>
  <si>
    <t>รพ.บางปะกง</t>
  </si>
  <si>
    <t>10853</t>
  </si>
  <si>
    <t>รพ.บ้านโพธิ์</t>
  </si>
  <si>
    <t>10854</t>
  </si>
  <si>
    <t>รพ.พนมสารคาม</t>
  </si>
  <si>
    <t>10855</t>
  </si>
  <si>
    <t>รพ.สนามชัยเขต</t>
  </si>
  <si>
    <t>10856</t>
  </si>
  <si>
    <t>รพ.แปลงยาว</t>
  </si>
  <si>
    <t>13747</t>
  </si>
  <si>
    <t>รพ.ราชสาส์น</t>
  </si>
  <si>
    <t>31327</t>
  </si>
  <si>
    <t>รพ.คลองเขื่อน</t>
  </si>
  <si>
    <t>10665</t>
  </si>
  <si>
    <t>รพ.เจ้าพระยาอภัยภูเบศร</t>
  </si>
  <si>
    <t>10857</t>
  </si>
  <si>
    <t>รพ.กบินทร์บุรี</t>
  </si>
  <si>
    <t>10858</t>
  </si>
  <si>
    <t>รพ.นาดี</t>
  </si>
  <si>
    <t>10859</t>
  </si>
  <si>
    <t>รพ.บ้านสร้าง</t>
  </si>
  <si>
    <t>10860</t>
  </si>
  <si>
    <t>รพ.ประจันตคาม</t>
  </si>
  <si>
    <t>10861</t>
  </si>
  <si>
    <t>รพ.ศรีมหาโพธิ</t>
  </si>
  <si>
    <t>10862</t>
  </si>
  <si>
    <t>รพ.ศรีมโหสถ</t>
  </si>
  <si>
    <t>10699</t>
  </si>
  <si>
    <t>รพร.สระแก้ว</t>
  </si>
  <si>
    <t>10866</t>
  </si>
  <si>
    <t>รพ.คลองหาด</t>
  </si>
  <si>
    <t>10867</t>
  </si>
  <si>
    <t>รพ.ตาพระยา</t>
  </si>
  <si>
    <t>10868</t>
  </si>
  <si>
    <t>รพ.วังน้ำเย็น</t>
  </si>
  <si>
    <t>10869</t>
  </si>
  <si>
    <t>รพ.วัฒนานคร</t>
  </si>
  <si>
    <t>10870</t>
  </si>
  <si>
    <t>รพ.อรัญประเทศ</t>
  </si>
  <si>
    <t>13817</t>
  </si>
  <si>
    <t>รพ.เขาฉกรรจ์</t>
  </si>
  <si>
    <t>28849</t>
  </si>
  <si>
    <t>รพ.วังสมบูรณ์</t>
  </si>
  <si>
    <t>28850</t>
  </si>
  <si>
    <t>รพ.โคกสูง</t>
  </si>
  <si>
    <t>10670</t>
  </si>
  <si>
    <t>รพ.ขอนแก่น</t>
  </si>
  <si>
    <t>10995</t>
  </si>
  <si>
    <t>รพ.บ้านฝาง</t>
  </si>
  <si>
    <t>10996</t>
  </si>
  <si>
    <t>รพ.พระยืน</t>
  </si>
  <si>
    <t>10997</t>
  </si>
  <si>
    <t>รพ.หนองเรือ</t>
  </si>
  <si>
    <t>10998</t>
  </si>
  <si>
    <t>รพ.ชุมแพ</t>
  </si>
  <si>
    <t>10999</t>
  </si>
  <si>
    <t>รพ.สีชมพู</t>
  </si>
  <si>
    <t>11000</t>
  </si>
  <si>
    <t>รพ.น้ำพอง</t>
  </si>
  <si>
    <t>11001</t>
  </si>
  <si>
    <t>รพ.อุบลรัตน์</t>
  </si>
  <si>
    <t>11002</t>
  </si>
  <si>
    <t>รพ.บ้านไผ่</t>
  </si>
  <si>
    <t>11003</t>
  </si>
  <si>
    <t>รพ.เปือยน้อย</t>
  </si>
  <si>
    <t>11004</t>
  </si>
  <si>
    <t>รพ.พล</t>
  </si>
  <si>
    <t>11005</t>
  </si>
  <si>
    <t>รพ.แวงใหญ่</t>
  </si>
  <si>
    <t>11006</t>
  </si>
  <si>
    <t>รพ.แวงน้อย</t>
  </si>
  <si>
    <t>11007</t>
  </si>
  <si>
    <t>รพ.หนองสองห้อง</t>
  </si>
  <si>
    <t>11008</t>
  </si>
  <si>
    <t>รพ.ภูเวียง</t>
  </si>
  <si>
    <t>11009</t>
  </si>
  <si>
    <t>รพ.มัญจาคีรี</t>
  </si>
  <si>
    <t>11010</t>
  </si>
  <si>
    <t>รพ.ชนบท</t>
  </si>
  <si>
    <t>11011</t>
  </si>
  <si>
    <t>รพ.เขาสวนกวาง</t>
  </si>
  <si>
    <t>11012</t>
  </si>
  <si>
    <t>รพ.ภูผาม่าน</t>
  </si>
  <si>
    <t>11445</t>
  </si>
  <si>
    <t>รพร.กระนวน</t>
  </si>
  <si>
    <t>12275</t>
  </si>
  <si>
    <t>รพ.สิรินธร(ภาคตะวันออกเฉียงเหนือ)</t>
  </si>
  <si>
    <t>14132</t>
  </si>
  <si>
    <t>รพ.ซำสูง</t>
  </si>
  <si>
    <t>77649</t>
  </si>
  <si>
    <t>รพ.หนองนาคำ</t>
  </si>
  <si>
    <t>77650</t>
  </si>
  <si>
    <t>รพ.เวียงเก่า</t>
  </si>
  <si>
    <t>77651</t>
  </si>
  <si>
    <t>รพ.โคกโพธิ์ไชย</t>
  </si>
  <si>
    <t>77652</t>
  </si>
  <si>
    <t>รพ.โนนศิลา</t>
  </si>
  <si>
    <t>10707</t>
  </si>
  <si>
    <t>รพ.มหาสารคาม</t>
  </si>
  <si>
    <t>11051</t>
  </si>
  <si>
    <t>รพ.แกดำ</t>
  </si>
  <si>
    <t>11052</t>
  </si>
  <si>
    <t>รพ.โกสุมพิสัย</t>
  </si>
  <si>
    <t>11053</t>
  </si>
  <si>
    <t>รพ.กันทรวิชัย</t>
  </si>
  <si>
    <t>11054</t>
  </si>
  <si>
    <t>รพ.เชียงยืน</t>
  </si>
  <si>
    <t>11055</t>
  </si>
  <si>
    <t>รพ.บรบือ</t>
  </si>
  <si>
    <t>11056</t>
  </si>
  <si>
    <t>รพ.นาเชือก</t>
  </si>
  <si>
    <t>11057</t>
  </si>
  <si>
    <t>รพ.พยัคฆภูมิพิสัย</t>
  </si>
  <si>
    <t>11058</t>
  </si>
  <si>
    <t>รพ.วาปีปทุม</t>
  </si>
  <si>
    <t>11059</t>
  </si>
  <si>
    <t>รพ.นาดูน</t>
  </si>
  <si>
    <t>11060</t>
  </si>
  <si>
    <t>รพ.ยางสีสุราช</t>
  </si>
  <si>
    <t>24704</t>
  </si>
  <si>
    <t>รพ.กุดรัง</t>
  </si>
  <si>
    <t>28843</t>
  </si>
  <si>
    <t>รพ.ชื่นชม</t>
  </si>
  <si>
    <t>10708</t>
  </si>
  <si>
    <t>รพ.ร้อยเอ็ด</t>
  </si>
  <si>
    <t>11061</t>
  </si>
  <si>
    <t>รพ.เกษตรวิสัย</t>
  </si>
  <si>
    <t>11062</t>
  </si>
  <si>
    <t>รพ.ปทุมรัตต์</t>
  </si>
  <si>
    <t>11063</t>
  </si>
  <si>
    <t>รพ.จตุรพักตรพิมาน</t>
  </si>
  <si>
    <t>11064</t>
  </si>
  <si>
    <t>รพ.ธวัชบุรี</t>
  </si>
  <si>
    <t>11065</t>
  </si>
  <si>
    <t>รพ.พนมไพร</t>
  </si>
  <si>
    <t>11066</t>
  </si>
  <si>
    <t>รพ.โพนทอง</t>
  </si>
  <si>
    <t>11067</t>
  </si>
  <si>
    <t>รพ.โพธิ์ชัย</t>
  </si>
  <si>
    <t>11068</t>
  </si>
  <si>
    <t>รพ.หนองพอก</t>
  </si>
  <si>
    <t>11069</t>
  </si>
  <si>
    <t>รพ.เสลภูมิ</t>
  </si>
  <si>
    <t>11070</t>
  </si>
  <si>
    <t>รพ.สุวรรณภูมิ</t>
  </si>
  <si>
    <t>11071</t>
  </si>
  <si>
    <t>รพ.เมืองสรวง</t>
  </si>
  <si>
    <t>11072</t>
  </si>
  <si>
    <t>รพ.โพนทราย</t>
  </si>
  <si>
    <t>11073</t>
  </si>
  <si>
    <t>รพ.อาจสามารถ</t>
  </si>
  <si>
    <t>11074</t>
  </si>
  <si>
    <t>รพ.เมยวดี</t>
  </si>
  <si>
    <t>11075</t>
  </si>
  <si>
    <t>รพ.ศรีสมเด็จ</t>
  </si>
  <si>
    <t>11076</t>
  </si>
  <si>
    <t>รพ.จังหาร</t>
  </si>
  <si>
    <t>27988</t>
  </si>
  <si>
    <t>รพ.ทุ่งเขาหลวง</t>
  </si>
  <si>
    <t>27989</t>
  </si>
  <si>
    <t>รพ.เชียงขวัญ</t>
  </si>
  <si>
    <t>27990</t>
  </si>
  <si>
    <t>รพ.หนองฮี</t>
  </si>
  <si>
    <t>10709</t>
  </si>
  <si>
    <t>รพ.กาฬสินธุ์</t>
  </si>
  <si>
    <t>11077</t>
  </si>
  <si>
    <t>รพ.นามน</t>
  </si>
  <si>
    <t>11078</t>
  </si>
  <si>
    <t>รพ.กมลาไสย</t>
  </si>
  <si>
    <t>11079</t>
  </si>
  <si>
    <t>รพ.ร่องคำ</t>
  </si>
  <si>
    <t>11080</t>
  </si>
  <si>
    <t>รพ.เขาวง</t>
  </si>
  <si>
    <t>11081</t>
  </si>
  <si>
    <t>รพ.ยางตลาด</t>
  </si>
  <si>
    <t>11082</t>
  </si>
  <si>
    <t>รพ.ห้วยเม็ก</t>
  </si>
  <si>
    <t>11083</t>
  </si>
  <si>
    <t>รพ.สหัสขันธ์</t>
  </si>
  <si>
    <t>11084</t>
  </si>
  <si>
    <t>รพ.คำม่วง</t>
  </si>
  <si>
    <t>11085</t>
  </si>
  <si>
    <t>รพ.ท่าคันโท</t>
  </si>
  <si>
    <t>11086</t>
  </si>
  <si>
    <t>รพ.หนองกุงศรี</t>
  </si>
  <si>
    <t>11087</t>
  </si>
  <si>
    <t>รพ.สมเด็จ</t>
  </si>
  <si>
    <t>11088</t>
  </si>
  <si>
    <t>รพ.ห้วยผึ้ง</t>
  </si>
  <si>
    <t>11449</t>
  </si>
  <si>
    <t>รพร.กุฉินารายณ์</t>
  </si>
  <si>
    <t>28017</t>
  </si>
  <si>
    <t>รพ.นาคู</t>
  </si>
  <si>
    <t>28789</t>
  </si>
  <si>
    <t>รพ.ฆ้องชัย</t>
  </si>
  <si>
    <t>28790</t>
  </si>
  <si>
    <t>รพ.ดอนจาน</t>
  </si>
  <si>
    <t>28791</t>
  </si>
  <si>
    <t>รพ.สามชัย</t>
  </si>
  <si>
    <t>11040</t>
  </si>
  <si>
    <t>รพ.บึงกาฬ</t>
  </si>
  <si>
    <t>11041</t>
  </si>
  <si>
    <t>รพ.พรเจริญ</t>
  </si>
  <si>
    <t>11043</t>
  </si>
  <si>
    <t>รพ.โซ่พิสัย</t>
  </si>
  <si>
    <t>11046</t>
  </si>
  <si>
    <t>รพ.เซกา</t>
  </si>
  <si>
    <t>11047</t>
  </si>
  <si>
    <t>รพ.ปากคาด</t>
  </si>
  <si>
    <t>11048</t>
  </si>
  <si>
    <t>รพ.บึงโขงหลง</t>
  </si>
  <si>
    <t>11049</t>
  </si>
  <si>
    <t>รพ.ศรีวิไล</t>
  </si>
  <si>
    <t>11050</t>
  </si>
  <si>
    <t>รพ.บุ่งคล้า</t>
  </si>
  <si>
    <t>10704</t>
  </si>
  <si>
    <t>รพ.หนองบัวลำภู</t>
  </si>
  <si>
    <t>10991</t>
  </si>
  <si>
    <t>รพ.นากลาง</t>
  </si>
  <si>
    <t>10992</t>
  </si>
  <si>
    <t>รพ.โนนสัง</t>
  </si>
  <si>
    <t>10993</t>
  </si>
  <si>
    <t>รพ.ศรีบุญเรือง</t>
  </si>
  <si>
    <t>10994</t>
  </si>
  <si>
    <t>รพ.สุวรรณคูหา</t>
  </si>
  <si>
    <t>23367</t>
  </si>
  <si>
    <t>รพ.นาวัง เฉลิมพระเกียรติ 80 พรรษา</t>
  </si>
  <si>
    <t>10671</t>
  </si>
  <si>
    <t>รพ.อุดรธานี</t>
  </si>
  <si>
    <t>11013</t>
  </si>
  <si>
    <t>รพ.กุดจับ</t>
  </si>
  <si>
    <t>11014</t>
  </si>
  <si>
    <t>รพ.หนองวัวซอ</t>
  </si>
  <si>
    <t>11015</t>
  </si>
  <si>
    <t>รพ.กุมภวาปี</t>
  </si>
  <si>
    <t>11016</t>
  </si>
  <si>
    <t>รพ.ห้วยเกิ้ง</t>
  </si>
  <si>
    <t>11017</t>
  </si>
  <si>
    <t>รพ.โนนสะอาด</t>
  </si>
  <si>
    <t>11018</t>
  </si>
  <si>
    <t>รพ.หนองหาน</t>
  </si>
  <si>
    <t>11019</t>
  </si>
  <si>
    <t>รพ.ทุ่งฝน</t>
  </si>
  <si>
    <t>11020</t>
  </si>
  <si>
    <t>รพ.ไชยวาน</t>
  </si>
  <si>
    <t>11021</t>
  </si>
  <si>
    <t>รพ.ศรีธาตุ</t>
  </si>
  <si>
    <t>11022</t>
  </si>
  <si>
    <t>รพ.วังสามหมอ</t>
  </si>
  <si>
    <t>11023</t>
  </si>
  <si>
    <t>รพ.บ้านผือ</t>
  </si>
  <si>
    <t>11024</t>
  </si>
  <si>
    <t>รพ.น้ำโสม</t>
  </si>
  <si>
    <t>11025</t>
  </si>
  <si>
    <t>รพ.เพ็ญ</t>
  </si>
  <si>
    <t>11026</t>
  </si>
  <si>
    <t>รพ.สร้างคอม</t>
  </si>
  <si>
    <t>11027</t>
  </si>
  <si>
    <t>รพ.หนองแสง</t>
  </si>
  <si>
    <t>11028</t>
  </si>
  <si>
    <t>รพ.นายูง</t>
  </si>
  <si>
    <t>11029</t>
  </si>
  <si>
    <t>รพ.พิบูลย์รักษ์</t>
  </si>
  <si>
    <t>11446</t>
  </si>
  <si>
    <t>รพร.บ้านดุง</t>
  </si>
  <si>
    <t>25058</t>
  </si>
  <si>
    <t>รพ.กู่แก้ว</t>
  </si>
  <si>
    <t>25059</t>
  </si>
  <si>
    <t>รพ.ประจักษ์ศิลปาคม</t>
  </si>
  <si>
    <t>10705</t>
  </si>
  <si>
    <t>รพ.เลย</t>
  </si>
  <si>
    <t>11030</t>
  </si>
  <si>
    <t>รพ.นาด้วง</t>
  </si>
  <si>
    <t>11031</t>
  </si>
  <si>
    <t>รพ.เชียงคาน</t>
  </si>
  <si>
    <t>11032</t>
  </si>
  <si>
    <t>รพ.ปากชม</t>
  </si>
  <si>
    <t>11033</t>
  </si>
  <si>
    <t>รพ.นาแห้ว</t>
  </si>
  <si>
    <t>11034</t>
  </si>
  <si>
    <t>รพ.ภูเรือ</t>
  </si>
  <si>
    <t>11035</t>
  </si>
  <si>
    <t>รพ.ท่าลี่</t>
  </si>
  <si>
    <t>11036</t>
  </si>
  <si>
    <t>รพ.วังสะพุง</t>
  </si>
  <si>
    <t>11037</t>
  </si>
  <si>
    <t>รพ.ภูกระดึง</t>
  </si>
  <si>
    <t>11038</t>
  </si>
  <si>
    <t>รพ.ภูหลวง</t>
  </si>
  <si>
    <t>11039</t>
  </si>
  <si>
    <t>รพ.ผาขาว</t>
  </si>
  <si>
    <t>11447</t>
  </si>
  <si>
    <t>รพร.ด่านซ้าย</t>
  </si>
  <si>
    <t>14133</t>
  </si>
  <si>
    <t>รพ.เอราวัณ</t>
  </si>
  <si>
    <t>28861</t>
  </si>
  <si>
    <t>รพ.หนองหิน</t>
  </si>
  <si>
    <t>10706</t>
  </si>
  <si>
    <t>รพ.หนองคาย</t>
  </si>
  <si>
    <t>11042</t>
  </si>
  <si>
    <t>รพ.โพนพิสัย</t>
  </si>
  <si>
    <t>11044</t>
  </si>
  <si>
    <t>รพ.ศรีเชียงใหม่</t>
  </si>
  <si>
    <t>11045</t>
  </si>
  <si>
    <t>รพ.สังคม</t>
  </si>
  <si>
    <t>11448</t>
  </si>
  <si>
    <t>รพร.ท่าบ่อ</t>
  </si>
  <si>
    <t>21356</t>
  </si>
  <si>
    <t>รพ.สระใคร</t>
  </si>
  <si>
    <t>28778</t>
  </si>
  <si>
    <t>รพ.โพธิ์ตาก</t>
  </si>
  <si>
    <t>28811</t>
  </si>
  <si>
    <t>รพ.เฝ้าไร่</t>
  </si>
  <si>
    <t>28815</t>
  </si>
  <si>
    <t>รพ.รัตนวาปี</t>
  </si>
  <si>
    <t>10710</t>
  </si>
  <si>
    <t>รพ.สกลนคร</t>
  </si>
  <si>
    <t>11089</t>
  </si>
  <si>
    <t>รพ.กุสุมาลย์</t>
  </si>
  <si>
    <t>11090</t>
  </si>
  <si>
    <t>รพ.กุดบาก</t>
  </si>
  <si>
    <t>11091</t>
  </si>
  <si>
    <t>รพ.พระอาจารย์ฝั้นอาจาโร</t>
  </si>
  <si>
    <t>11092</t>
  </si>
  <si>
    <t>รพ.พังโคน</t>
  </si>
  <si>
    <t>11093</t>
  </si>
  <si>
    <t>รพ.วาริชภูมิ</t>
  </si>
  <si>
    <t>11094</t>
  </si>
  <si>
    <t>รพ.นิคมน้ำอูน</t>
  </si>
  <si>
    <t>11095</t>
  </si>
  <si>
    <t>รพ.วานรนิวาส</t>
  </si>
  <si>
    <t>11096</t>
  </si>
  <si>
    <t>รพ.คำตากล้า</t>
  </si>
  <si>
    <t>11097</t>
  </si>
  <si>
    <t>รพ.บ้านม่วง</t>
  </si>
  <si>
    <t>11098</t>
  </si>
  <si>
    <t>รพ.อากาศอำนวย</t>
  </si>
  <si>
    <t>11099</t>
  </si>
  <si>
    <t>รพ.ส่องดาว</t>
  </si>
  <si>
    <t>11100</t>
  </si>
  <si>
    <t>รพ.เต่างอย</t>
  </si>
  <si>
    <t>11101</t>
  </si>
  <si>
    <t>รพ.โคกศรีสุพรรณ</t>
  </si>
  <si>
    <t>11102</t>
  </si>
  <si>
    <t>รพ.เจริญศิลป์</t>
  </si>
  <si>
    <t>11103</t>
  </si>
  <si>
    <t>รพ.โพนนาแก้ว</t>
  </si>
  <si>
    <t>11450</t>
  </si>
  <si>
    <t>รพร.สว่างแดนดิน</t>
  </si>
  <si>
    <t>21323</t>
  </si>
  <si>
    <t>รพ.พระอาจารย์แบน  ธนากโร</t>
  </si>
  <si>
    <t>10711</t>
  </si>
  <si>
    <t>รพ.นครพนม</t>
  </si>
  <si>
    <t>11104</t>
  </si>
  <si>
    <t>รพ.ปลาปาก</t>
  </si>
  <si>
    <t>11105</t>
  </si>
  <si>
    <t>รพ.ท่าอุเทน</t>
  </si>
  <si>
    <t>11106</t>
  </si>
  <si>
    <t>รพ.บ้านแพง</t>
  </si>
  <si>
    <t>11107</t>
  </si>
  <si>
    <t>รพ.นาทม</t>
  </si>
  <si>
    <t>11108</t>
  </si>
  <si>
    <t>รพ.เรณูนคร</t>
  </si>
  <si>
    <t>11109</t>
  </si>
  <si>
    <t>รพ.นาแก</t>
  </si>
  <si>
    <t>11110</t>
  </si>
  <si>
    <t>รพ.ศรีสงคราม</t>
  </si>
  <si>
    <t>11111</t>
  </si>
  <si>
    <t>รพ.นาหว้า</t>
  </si>
  <si>
    <t>11112</t>
  </si>
  <si>
    <t>รพ.โพนสวรรค์</t>
  </si>
  <si>
    <t>11451</t>
  </si>
  <si>
    <t>รพร.ธาตุพนม</t>
  </si>
  <si>
    <t>40840</t>
  </si>
  <si>
    <t>รพ.วังยาง</t>
  </si>
  <si>
    <t>02548</t>
  </si>
  <si>
    <t>รพ.สต.ศรีษะละเลิง หมู่ที่ 07 ตำบลบ้านใหม่</t>
  </si>
  <si>
    <t>10666</t>
  </si>
  <si>
    <t>รพ.มหาราชนครราชสีมา</t>
  </si>
  <si>
    <t>10871</t>
  </si>
  <si>
    <t>รพ.ครบุรี</t>
  </si>
  <si>
    <t>10872</t>
  </si>
  <si>
    <t>รพ.เสิงสาง</t>
  </si>
  <si>
    <t>10873</t>
  </si>
  <si>
    <t>รพ.คง</t>
  </si>
  <si>
    <t>10874</t>
  </si>
  <si>
    <t>รพ.บ้านเหลื่อม</t>
  </si>
  <si>
    <t>10875</t>
  </si>
  <si>
    <t>รพ.จักราช</t>
  </si>
  <si>
    <t>10876</t>
  </si>
  <si>
    <t>รพ.โชคชัย</t>
  </si>
  <si>
    <t>10877</t>
  </si>
  <si>
    <t>รพ.ด่านขุนทด</t>
  </si>
  <si>
    <t>10878</t>
  </si>
  <si>
    <t>รพ.โนนไทย</t>
  </si>
  <si>
    <t>10879</t>
  </si>
  <si>
    <t>รพ.โนนสูง</t>
  </si>
  <si>
    <t>10880</t>
  </si>
  <si>
    <t>รพ.ขามสะแกแสง</t>
  </si>
  <si>
    <t>10881</t>
  </si>
  <si>
    <t>รพ.บัวใหญ่</t>
  </si>
  <si>
    <t>10882</t>
  </si>
  <si>
    <t>รพ.ประทาย</t>
  </si>
  <si>
    <t>10883</t>
  </si>
  <si>
    <t>รพ.ปักธงชัย</t>
  </si>
  <si>
    <t>10884</t>
  </si>
  <si>
    <t>รพ.พิมาย</t>
  </si>
  <si>
    <t>10885</t>
  </si>
  <si>
    <t>รพ.ห้วยแถลง</t>
  </si>
  <si>
    <t>10886</t>
  </si>
  <si>
    <t>รพ.ชุมพวง</t>
  </si>
  <si>
    <t>10887</t>
  </si>
  <si>
    <t>รพ.สูงเนิน</t>
  </si>
  <si>
    <t>10888</t>
  </si>
  <si>
    <t>รพ.ขามทะเลสอ</t>
  </si>
  <si>
    <t>10889</t>
  </si>
  <si>
    <t>รพ.สีคิ้ว</t>
  </si>
  <si>
    <t>10890</t>
  </si>
  <si>
    <t>รพ.ปากช่องนานา</t>
  </si>
  <si>
    <t>10891</t>
  </si>
  <si>
    <t>รพ.หนองบุญมาก</t>
  </si>
  <si>
    <t>10892</t>
  </si>
  <si>
    <t>รพ.แก้งสนามนาง</t>
  </si>
  <si>
    <t>10893</t>
  </si>
  <si>
    <t>รพ.โนนแดง</t>
  </si>
  <si>
    <t>10894</t>
  </si>
  <si>
    <t>รพ.วังน้ำเขียว</t>
  </si>
  <si>
    <t>11602</t>
  </si>
  <si>
    <t>รพ.เฉลิมพระเกียรติสมเด็จย่า 100 ปี</t>
  </si>
  <si>
    <t>11608</t>
  </si>
  <si>
    <t>รพ.ลำทะเมนชัย</t>
  </si>
  <si>
    <t>14697</t>
  </si>
  <si>
    <t>ศูนย์แพทย์ชุมชนเมือง13</t>
  </si>
  <si>
    <t>14834</t>
  </si>
  <si>
    <t>ศูนย์แพทย์ชุมชนเมือง1 หัวทะเล</t>
  </si>
  <si>
    <t>22456</t>
  </si>
  <si>
    <t>รพ.พระทองคำ เฉลิมพระเกียรติ 80 พรรษา</t>
  </si>
  <si>
    <t>23839</t>
  </si>
  <si>
    <t>รพ.เทพรัตน์นครราชสีมา</t>
  </si>
  <si>
    <t>24692</t>
  </si>
  <si>
    <t>27839</t>
  </si>
  <si>
    <t>รพ.บัวลาย</t>
  </si>
  <si>
    <t>27840</t>
  </si>
  <si>
    <t>รพ.สีดา</t>
  </si>
  <si>
    <t>27841</t>
  </si>
  <si>
    <t>รพ.เทพารักษ์</t>
  </si>
  <si>
    <t>02876</t>
  </si>
  <si>
    <t>รพ.สต.บ้านหัววัว หมู่ที่ 04 ตำบลเสม็ด</t>
  </si>
  <si>
    <t>02877</t>
  </si>
  <si>
    <t>รพ.สต.บ้านบัว หมู่ที่ 01 ตำบลบ้านบัว</t>
  </si>
  <si>
    <t>02878</t>
  </si>
  <si>
    <t>รพ.สต.บ้านบุลาว หมู่ที่ 02 ตำบลสะแกโพรง</t>
  </si>
  <si>
    <t>02881</t>
  </si>
  <si>
    <t>รพ.สต.บ้านยาง หมู่ที่ 04 ตำบลบ้านยาง</t>
  </si>
  <si>
    <t>02892</t>
  </si>
  <si>
    <t>รพ.สต.บ้านโคกกลาง หมู่ที่ 08 ตำบลกลันทา</t>
  </si>
  <si>
    <t>10667</t>
  </si>
  <si>
    <t>รพ.บุรีรัมย์</t>
  </si>
  <si>
    <t>10895</t>
  </si>
  <si>
    <t>รพ.คูเมือง</t>
  </si>
  <si>
    <t>10896</t>
  </si>
  <si>
    <t>รพ.กระสัง</t>
  </si>
  <si>
    <t>10897</t>
  </si>
  <si>
    <t>รพ.นางรอง</t>
  </si>
  <si>
    <t>10898</t>
  </si>
  <si>
    <t>รพ.หนองกี่</t>
  </si>
  <si>
    <t>10899</t>
  </si>
  <si>
    <t>รพ.ละหานทราย</t>
  </si>
  <si>
    <t>10900</t>
  </si>
  <si>
    <t>รพ.ประโคนชัย</t>
  </si>
  <si>
    <t>10901</t>
  </si>
  <si>
    <t>รพ.บ้านกรวด</t>
  </si>
  <si>
    <t>10902</t>
  </si>
  <si>
    <t>รพ.พุทไธสง</t>
  </si>
  <si>
    <t>10904</t>
  </si>
  <si>
    <t>รพ.ลำปลายมาศ</t>
  </si>
  <si>
    <t>10905</t>
  </si>
  <si>
    <t>รพ.สตึก</t>
  </si>
  <si>
    <t>10906</t>
  </si>
  <si>
    <t>รพ.ปะคำ</t>
  </si>
  <si>
    <t>10907</t>
  </si>
  <si>
    <t>รพ.นาโพธิ์</t>
  </si>
  <si>
    <t>10908</t>
  </si>
  <si>
    <t>รพ.หนองหงส์</t>
  </si>
  <si>
    <t>10909</t>
  </si>
  <si>
    <t>รพ.พลับพลาชัย</t>
  </si>
  <si>
    <t>10910</t>
  </si>
  <si>
    <t>รพ.ห้วยราช</t>
  </si>
  <si>
    <t>10911</t>
  </si>
  <si>
    <t>รพ.โนนสุวรรณ</t>
  </si>
  <si>
    <t>10912</t>
  </si>
  <si>
    <t>รพ.ชำนิ</t>
  </si>
  <si>
    <t>10913</t>
  </si>
  <si>
    <t>รพ.บ้านใหม่ไชยพจน์</t>
  </si>
  <si>
    <t>10914</t>
  </si>
  <si>
    <t>รพ.โนนดินแดง</t>
  </si>
  <si>
    <t>11619</t>
  </si>
  <si>
    <t>23578</t>
  </si>
  <si>
    <t>รพ.แคนดงเฉลิมพระเกียรติ 80 พรรษา</t>
  </si>
  <si>
    <t>28020</t>
  </si>
  <si>
    <t>รพ.บ้านด่าน</t>
  </si>
  <si>
    <t>10668</t>
  </si>
  <si>
    <t>รพ.สุรินทร์</t>
  </si>
  <si>
    <t>10915</t>
  </si>
  <si>
    <t>รพ.ชุมพลบุรี</t>
  </si>
  <si>
    <t>10916</t>
  </si>
  <si>
    <t>รพ.ท่าตูม</t>
  </si>
  <si>
    <t>10917</t>
  </si>
  <si>
    <t>รพ.จอมพระ</t>
  </si>
  <si>
    <t>10918</t>
  </si>
  <si>
    <t>รพ.ปราสาท</t>
  </si>
  <si>
    <t>10919</t>
  </si>
  <si>
    <t>รพ.กาบเชิง</t>
  </si>
  <si>
    <t>10920</t>
  </si>
  <si>
    <t>รพ.รัตนบุรี</t>
  </si>
  <si>
    <t>10921</t>
  </si>
  <si>
    <t>รพ.สนม</t>
  </si>
  <si>
    <t>10922</t>
  </si>
  <si>
    <t>รพ.ศีขรภูมิ</t>
  </si>
  <si>
    <t>10923</t>
  </si>
  <si>
    <t>รพ.สังขะ</t>
  </si>
  <si>
    <t>10924</t>
  </si>
  <si>
    <t>รพ.ลำดวน</t>
  </si>
  <si>
    <t>10925</t>
  </si>
  <si>
    <t>รพ.สำโรงทาบ</t>
  </si>
  <si>
    <t>10926</t>
  </si>
  <si>
    <t>รพ.บัวเชด</t>
  </si>
  <si>
    <t>22302</t>
  </si>
  <si>
    <t>รพ.พนมดงรัก เฉลิมพระเกียรติ 80 พรรษา</t>
  </si>
  <si>
    <t>27842</t>
  </si>
  <si>
    <t>รพ.เขวาสินรินทร์</t>
  </si>
  <si>
    <t>27843</t>
  </si>
  <si>
    <t>รพ.ศรีณรงค์</t>
  </si>
  <si>
    <t>27844</t>
  </si>
  <si>
    <t>รพ.โนนนารายณ์</t>
  </si>
  <si>
    <t>04007</t>
  </si>
  <si>
    <t>รพ.ซับใหญ่</t>
  </si>
  <si>
    <t>10702</t>
  </si>
  <si>
    <t>รพ.ชัยภูมิ</t>
  </si>
  <si>
    <t>10970</t>
  </si>
  <si>
    <t>รพ.บ้านเขว้า</t>
  </si>
  <si>
    <t>10971</t>
  </si>
  <si>
    <t>รพ.คอนสวรรค์</t>
  </si>
  <si>
    <t>10972</t>
  </si>
  <si>
    <t>รพ.เกษตรสมบูรณ์</t>
  </si>
  <si>
    <t>10973</t>
  </si>
  <si>
    <t>รพ.หนองบัวแดง</t>
  </si>
  <si>
    <t>10974</t>
  </si>
  <si>
    <t>รพ.จัตุรัส</t>
  </si>
  <si>
    <t>10975</t>
  </si>
  <si>
    <t>รพ.บำเหน็จณรงค์</t>
  </si>
  <si>
    <t>10976</t>
  </si>
  <si>
    <t>รพ.หนองบัวระเหว</t>
  </si>
  <si>
    <t>10977</t>
  </si>
  <si>
    <t>รพ.เทพสถิต</t>
  </si>
  <si>
    <t>10978</t>
  </si>
  <si>
    <t>รพ.ภูเขียวเฉลิมพระเกียรติ</t>
  </si>
  <si>
    <t>10979</t>
  </si>
  <si>
    <t>รพ.บ้านแท่น</t>
  </si>
  <si>
    <t>10980</t>
  </si>
  <si>
    <t>รพ.แก้งคร้อ</t>
  </si>
  <si>
    <t>10981</t>
  </si>
  <si>
    <t>รพ.คอนสาร</t>
  </si>
  <si>
    <t>10982</t>
  </si>
  <si>
    <t>รพ.ภักดีชุมพล</t>
  </si>
  <si>
    <t>10983</t>
  </si>
  <si>
    <t>รพ.เนินสง่า</t>
  </si>
  <si>
    <t>03338</t>
  </si>
  <si>
    <t xml:space="preserve">	รพ.สต. เฉลิมพระเกียรติ 60 พรรษา นวมินทราชินี (ภูมิซรอล)</t>
  </si>
  <si>
    <t>03398</t>
  </si>
  <si>
    <t>รพ.สต.บ้านพรานเหนือ หมู่ที่ 02 ตำบลพราน</t>
  </si>
  <si>
    <t>10700</t>
  </si>
  <si>
    <t>รพ.ศรีสะเกษ</t>
  </si>
  <si>
    <t>10927</t>
  </si>
  <si>
    <t>รพ.ยางชุมน้อย</t>
  </si>
  <si>
    <t>10928</t>
  </si>
  <si>
    <t>รพ.กันทรารมย์</t>
  </si>
  <si>
    <t>10929</t>
  </si>
  <si>
    <t>รพ.กันทรลักษ์</t>
  </si>
  <si>
    <t>10930</t>
  </si>
  <si>
    <t>รพ.ขุขันธ์</t>
  </si>
  <si>
    <t>10931</t>
  </si>
  <si>
    <t>รพ.ไพรบึง</t>
  </si>
  <si>
    <t>10932</t>
  </si>
  <si>
    <t>รพ.ปรางค์กู่</t>
  </si>
  <si>
    <t>10933</t>
  </si>
  <si>
    <t>รพ.ขุนหาญ</t>
  </si>
  <si>
    <t>10934</t>
  </si>
  <si>
    <t>รพ.ราษีไศล</t>
  </si>
  <si>
    <t>10935</t>
  </si>
  <si>
    <t>รพ.อุทุมพรพิสัย</t>
  </si>
  <si>
    <t>10936</t>
  </si>
  <si>
    <t>รพ.บึงบูรพ์</t>
  </si>
  <si>
    <t>10937</t>
  </si>
  <si>
    <t>รพ.ห้วยทับทัน</t>
  </si>
  <si>
    <t>10938</t>
  </si>
  <si>
    <t>รพ.โนนคูณ</t>
  </si>
  <si>
    <t>10939</t>
  </si>
  <si>
    <t>รพ.ศรีรัตนะ</t>
  </si>
  <si>
    <t>10940</t>
  </si>
  <si>
    <t>รพ.วังหิน</t>
  </si>
  <si>
    <t>10941</t>
  </si>
  <si>
    <t>รพ.น้ำเกลี้ยง</t>
  </si>
  <si>
    <t>10942</t>
  </si>
  <si>
    <t>รพ.ภูสิงห์</t>
  </si>
  <si>
    <t>10943</t>
  </si>
  <si>
    <t>รพ.เมืองจันทร์</t>
  </si>
  <si>
    <t>23125</t>
  </si>
  <si>
    <t>รพ.เบญจลักษ์เฉลิมพระเกียรติ 80 พรรษา</t>
  </si>
  <si>
    <t>28014</t>
  </si>
  <si>
    <t>รพ.พยุห์</t>
  </si>
  <si>
    <t>28015</t>
  </si>
  <si>
    <t>รพ.โพธิ์ศรีสุวรรณ</t>
  </si>
  <si>
    <t>28016</t>
  </si>
  <si>
    <t>รพ.ศิลาลาด</t>
  </si>
  <si>
    <t>77466</t>
  </si>
  <si>
    <t>ศูนย์สุขภาพชุมชนน้ำอ้อม</t>
  </si>
  <si>
    <t>10669</t>
  </si>
  <si>
    <t>รพ.สรรพสิทธิประสงค์</t>
  </si>
  <si>
    <t>15246</t>
  </si>
  <si>
    <t>ศสช.ชยางกูร 28</t>
  </si>
  <si>
    <t>10944</t>
  </si>
  <si>
    <t>รพ.ศรีเมืองใหม่</t>
  </si>
  <si>
    <t>10945</t>
  </si>
  <si>
    <t>รพ.โขงเจียม</t>
  </si>
  <si>
    <t>10946</t>
  </si>
  <si>
    <t>รพ.เขื่องใน</t>
  </si>
  <si>
    <t>10947</t>
  </si>
  <si>
    <t>รพ.เขมราฐ</t>
  </si>
  <si>
    <t>10948</t>
  </si>
  <si>
    <t>รพ.นาจะหลวย</t>
  </si>
  <si>
    <t>10949</t>
  </si>
  <si>
    <t>รพ.น้ำยืน</t>
  </si>
  <si>
    <t>10950</t>
  </si>
  <si>
    <t>รพ.บุณฑริก</t>
  </si>
  <si>
    <t>10951</t>
  </si>
  <si>
    <t>รพ.ตระการพืชผล</t>
  </si>
  <si>
    <t>10952</t>
  </si>
  <si>
    <t>รพ.กุดข้าวปุ้น</t>
  </si>
  <si>
    <t>10953</t>
  </si>
  <si>
    <t>รพ.ม่วงสามสิบ</t>
  </si>
  <si>
    <t>10954</t>
  </si>
  <si>
    <t>รพ.วารินชำราบ</t>
  </si>
  <si>
    <t>10956</t>
  </si>
  <si>
    <t>รพ.พิบูลมังสาหาร</t>
  </si>
  <si>
    <t>10957</t>
  </si>
  <si>
    <t>รพ.ตาลสุม</t>
  </si>
  <si>
    <t>10958</t>
  </si>
  <si>
    <t>รพ.โพธิ์ไทร</t>
  </si>
  <si>
    <t>10959</t>
  </si>
  <si>
    <t>รพ.สำโรง</t>
  </si>
  <si>
    <t>10960</t>
  </si>
  <si>
    <t>รพ.ดอนมดแดง</t>
  </si>
  <si>
    <t>10961</t>
  </si>
  <si>
    <t>รพ.สิรินธร</t>
  </si>
  <si>
    <t>10962</t>
  </si>
  <si>
    <t>รพ.ทุ่งศรีอุดม</t>
  </si>
  <si>
    <t>11443</t>
  </si>
  <si>
    <t>รพร.เดชอุดม</t>
  </si>
  <si>
    <t>21984</t>
  </si>
  <si>
    <t>รพ.๕๐ พรรษา มหาวชิราลงกรณ</t>
  </si>
  <si>
    <t>24032</t>
  </si>
  <si>
    <t>รพ.นาตาล</t>
  </si>
  <si>
    <t>24821</t>
  </si>
  <si>
    <t>รพ.นาเยีย</t>
  </si>
  <si>
    <t>27967</t>
  </si>
  <si>
    <t>รพ.สว่างวีระวงศ์</t>
  </si>
  <si>
    <t>27968</t>
  </si>
  <si>
    <t>รพ.น้ำขุ่น</t>
  </si>
  <si>
    <t>27976</t>
  </si>
  <si>
    <t>รพ.เหล่าเสือโก้ก</t>
  </si>
  <si>
    <t>10701</t>
  </si>
  <si>
    <t>รพ.ยโสธร</t>
  </si>
  <si>
    <t>10963</t>
  </si>
  <si>
    <t>รพ.ทรายมูล</t>
  </si>
  <si>
    <t>10964</t>
  </si>
  <si>
    <t>รพ.กุดชุม</t>
  </si>
  <si>
    <t>10965</t>
  </si>
  <si>
    <t>รพ.คำเขื่อนแก้ว</t>
  </si>
  <si>
    <t>10966</t>
  </si>
  <si>
    <t>รพ.ป่าติ้ว</t>
  </si>
  <si>
    <t>10967</t>
  </si>
  <si>
    <t>รพ.มหาชนะชัย</t>
  </si>
  <si>
    <t>10968</t>
  </si>
  <si>
    <t>รพ.ค้อวัง</t>
  </si>
  <si>
    <t>10969</t>
  </si>
  <si>
    <t>รพ.ไทยเจริญ</t>
  </si>
  <si>
    <t>11444</t>
  </si>
  <si>
    <t>รพร.เลิงนกทา</t>
  </si>
  <si>
    <t>10703</t>
  </si>
  <si>
    <t>รพ.อำนาจเจริญ</t>
  </si>
  <si>
    <t>10985</t>
  </si>
  <si>
    <t>รพ.ชานุมาน</t>
  </si>
  <si>
    <t>10986</t>
  </si>
  <si>
    <t>รพ.ปทุมราชวงศา</t>
  </si>
  <si>
    <t>10987</t>
  </si>
  <si>
    <t>รพ.พนา</t>
  </si>
  <si>
    <t>10988</t>
  </si>
  <si>
    <t>รพ.เสนางคนิคม</t>
  </si>
  <si>
    <t>10989</t>
  </si>
  <si>
    <t>รพ.หัวตะพาน</t>
  </si>
  <si>
    <t>10990</t>
  </si>
  <si>
    <t>รพ.ลืออำนาจ</t>
  </si>
  <si>
    <t>10712</t>
  </si>
  <si>
    <t>รพ.มุกดาหาร</t>
  </si>
  <si>
    <t>11113</t>
  </si>
  <si>
    <t>รพ.นิคมคำสร้อย</t>
  </si>
  <si>
    <t>11114</t>
  </si>
  <si>
    <t>รพ.ดอนตาล</t>
  </si>
  <si>
    <t>11115</t>
  </si>
  <si>
    <t>รพ.ดงหลวง</t>
  </si>
  <si>
    <t>11116</t>
  </si>
  <si>
    <t>รพ.คำชะอี</t>
  </si>
  <si>
    <t>11117</t>
  </si>
  <si>
    <t>รพ.หว้านใหญ่</t>
  </si>
  <si>
    <t>11118</t>
  </si>
  <si>
    <t>รพ.หนองสูง</t>
  </si>
  <si>
    <t>10680</t>
  </si>
  <si>
    <t>รพ.มหาราชนครศรีธรรมราช</t>
  </si>
  <si>
    <t>11322</t>
  </si>
  <si>
    <t>รพ.พรหมคีรี</t>
  </si>
  <si>
    <t>11324</t>
  </si>
  <si>
    <t>รพ.ลานสกา</t>
  </si>
  <si>
    <t>11325</t>
  </si>
  <si>
    <t>รพร.ฉวาง</t>
  </si>
  <si>
    <t>11326</t>
  </si>
  <si>
    <t>รพ.พิปูน</t>
  </si>
  <si>
    <t>11327</t>
  </si>
  <si>
    <t>รพ.เชียรใหญ่</t>
  </si>
  <si>
    <t>11328</t>
  </si>
  <si>
    <t>รพ.ชะอวด</t>
  </si>
  <si>
    <t>11329</t>
  </si>
  <si>
    <t>รพ.ท่าศาลา</t>
  </si>
  <si>
    <t>11330</t>
  </si>
  <si>
    <t>รพ.ทุ่งสง</t>
  </si>
  <si>
    <t>11331</t>
  </si>
  <si>
    <t>รพ.นาบอน</t>
  </si>
  <si>
    <t>11332</t>
  </si>
  <si>
    <t>รพ.ทุ่งใหญ่</t>
  </si>
  <si>
    <t>11333</t>
  </si>
  <si>
    <t>รพ.ปากพนัง</t>
  </si>
  <si>
    <t>11334</t>
  </si>
  <si>
    <t>รพ.ร่อนพิบูลย์</t>
  </si>
  <si>
    <t>11335</t>
  </si>
  <si>
    <t>รพ.สิชล</t>
  </si>
  <si>
    <t>11336</t>
  </si>
  <si>
    <t>รพ.ขนอม</t>
  </si>
  <si>
    <t>11337</t>
  </si>
  <si>
    <t>รพ.หัวไทร</t>
  </si>
  <si>
    <t>11338</t>
  </si>
  <si>
    <t>รพ.บางขัน</t>
  </si>
  <si>
    <t>11339</t>
  </si>
  <si>
    <t>รพ.ถ้ำพรรณรา</t>
  </si>
  <si>
    <t>11660</t>
  </si>
  <si>
    <t>รพ.จุฬาภรณ์</t>
  </si>
  <si>
    <t>40491</t>
  </si>
  <si>
    <t>40492</t>
  </si>
  <si>
    <t>รพ.พ่อท่านคล้ายวาจาสิทธิ์</t>
  </si>
  <si>
    <t>40742</t>
  </si>
  <si>
    <t>รพ.นบพิตำ</t>
  </si>
  <si>
    <t>40743</t>
  </si>
  <si>
    <t>รพ.พระพรหม</t>
  </si>
  <si>
    <t>10738</t>
  </si>
  <si>
    <t>รพ.กระบี่</t>
  </si>
  <si>
    <t>11340</t>
  </si>
  <si>
    <t>รพ.เขาพนม</t>
  </si>
  <si>
    <t>11341</t>
  </si>
  <si>
    <t>รพ.เกาะลันตา</t>
  </si>
  <si>
    <t>11342</t>
  </si>
  <si>
    <t>รพ.คลองท่อม</t>
  </si>
  <si>
    <t>11343</t>
  </si>
  <si>
    <t>รพ.อ่าวลึก</t>
  </si>
  <si>
    <t>11344</t>
  </si>
  <si>
    <t>รพ.ปลายพระยา</t>
  </si>
  <si>
    <t>11345</t>
  </si>
  <si>
    <t>รพ.ลำทับ</t>
  </si>
  <si>
    <t>11346</t>
  </si>
  <si>
    <t>รพ.เหนือคลอง</t>
  </si>
  <si>
    <t>77753</t>
  </si>
  <si>
    <t>รพ.เกาะพีพี</t>
  </si>
  <si>
    <t>10739</t>
  </si>
  <si>
    <t>รพ.พังงา</t>
  </si>
  <si>
    <t>10740</t>
  </si>
  <si>
    <t>รพ.ตะกั่วป่า</t>
  </si>
  <si>
    <t>11347</t>
  </si>
  <si>
    <t>รพ.เกาะยาวชัยพัฒน์</t>
  </si>
  <si>
    <t>11348</t>
  </si>
  <si>
    <t>รพ.กะปงชัยพัฒน์</t>
  </si>
  <si>
    <t>11349</t>
  </si>
  <si>
    <t>รพ.ตะกั่วทุ่ง</t>
  </si>
  <si>
    <t>11350</t>
  </si>
  <si>
    <t>11352</t>
  </si>
  <si>
    <t>รพ.คุระบุรีชัยพัฒน์</t>
  </si>
  <si>
    <t>11353</t>
  </si>
  <si>
    <t>รพ.ทับปุด</t>
  </si>
  <si>
    <t>11354</t>
  </si>
  <si>
    <t>รพ.ท้ายเหมืองชัยพัฒน์</t>
  </si>
  <si>
    <t>10741</t>
  </si>
  <si>
    <t>รพ.วชิระภูเก็ต</t>
  </si>
  <si>
    <t>11355</t>
  </si>
  <si>
    <t>รพ.ป่าตอง</t>
  </si>
  <si>
    <t>11356</t>
  </si>
  <si>
    <t>รพ.ถลาง</t>
  </si>
  <si>
    <t>41436</t>
  </si>
  <si>
    <t>รพ.ฉลอง</t>
  </si>
  <si>
    <t>09192</t>
  </si>
  <si>
    <t>รพ.เกาะเต่า</t>
  </si>
  <si>
    <t>10681</t>
  </si>
  <si>
    <t>รพ.สุราษฎร์ธานี</t>
  </si>
  <si>
    <t>10742</t>
  </si>
  <si>
    <t>รพ.เกาะสมุย</t>
  </si>
  <si>
    <t>11357</t>
  </si>
  <si>
    <t>รพ.กาญจนดิษฐ์</t>
  </si>
  <si>
    <t>11358</t>
  </si>
  <si>
    <t>รพ.ดอนสัก</t>
  </si>
  <si>
    <t>11359</t>
  </si>
  <si>
    <t>รพ.เกาะพะงัน</t>
  </si>
  <si>
    <t>11360</t>
  </si>
  <si>
    <t>รพ.ไชยา</t>
  </si>
  <si>
    <t>11361</t>
  </si>
  <si>
    <t>รพ.ท่าชนะ</t>
  </si>
  <si>
    <t>11362</t>
  </si>
  <si>
    <t>รพ.คีรีรัฐนิคม</t>
  </si>
  <si>
    <t>11363</t>
  </si>
  <si>
    <t>รพ.บ้านตาขุน</t>
  </si>
  <si>
    <t>11364</t>
  </si>
  <si>
    <t>รพ.พนม</t>
  </si>
  <si>
    <t>11365</t>
  </si>
  <si>
    <t>รพ.ท่าฉาง</t>
  </si>
  <si>
    <t>11366</t>
  </si>
  <si>
    <t>รพ.บ้านนาสาร</t>
  </si>
  <si>
    <t>11367</t>
  </si>
  <si>
    <t>รพ.บ้านนาเดิม</t>
  </si>
  <si>
    <t>11368</t>
  </si>
  <si>
    <t>รพ.เคียนซา</t>
  </si>
  <si>
    <t>11369</t>
  </si>
  <si>
    <t>รพ.พระแสง</t>
  </si>
  <si>
    <t>11370</t>
  </si>
  <si>
    <t>รพ.พุนพิน</t>
  </si>
  <si>
    <t>11371</t>
  </si>
  <si>
    <t>รพ.ชัยบุรี</t>
  </si>
  <si>
    <t>11459</t>
  </si>
  <si>
    <t>รพร.เวียงสระ</t>
  </si>
  <si>
    <t>11654</t>
  </si>
  <si>
    <t>รพ.วิภาวดี</t>
  </si>
  <si>
    <t>14138</t>
  </si>
  <si>
    <t>รพ.ท่าโรงช้าง</t>
  </si>
  <si>
    <t>10743</t>
  </si>
  <si>
    <t>รพ.ระนอง</t>
  </si>
  <si>
    <t>11323</t>
  </si>
  <si>
    <t>รพ.ละอุ่น</t>
  </si>
  <si>
    <t>11372</t>
  </si>
  <si>
    <t>รพ.กะเปอร์</t>
  </si>
  <si>
    <t>11373</t>
  </si>
  <si>
    <t>รพ.กระบุรี</t>
  </si>
  <si>
    <t>11374</t>
  </si>
  <si>
    <t>รพ.สุขสำราญ</t>
  </si>
  <si>
    <t>10744</t>
  </si>
  <si>
    <t>รพ.ชุมพรเขตรอุดมศักดิ์</t>
  </si>
  <si>
    <t>11375</t>
  </si>
  <si>
    <t>รพ.ปากน้ำชุมพร</t>
  </si>
  <si>
    <t>11376</t>
  </si>
  <si>
    <t>รพ.ท่าแซะ</t>
  </si>
  <si>
    <t>11377</t>
  </si>
  <si>
    <t>รพ.ปะทิว</t>
  </si>
  <si>
    <t>11378</t>
  </si>
  <si>
    <t>รพ.มาบอำมฤต</t>
  </si>
  <si>
    <t>11379</t>
  </si>
  <si>
    <t>รพ.หลังสวน</t>
  </si>
  <si>
    <t>11380</t>
  </si>
  <si>
    <t>รพ.ปากน้ำหลังสวน</t>
  </si>
  <si>
    <t>11381</t>
  </si>
  <si>
    <t>รพ.ละแม</t>
  </si>
  <si>
    <t>11382</t>
  </si>
  <si>
    <t>รพ.พะโต๊ะ</t>
  </si>
  <si>
    <t>11383</t>
  </si>
  <si>
    <t>รพ.สวี</t>
  </si>
  <si>
    <t>11385</t>
  </si>
  <si>
    <t>รพ.ทุ่งตะโก</t>
  </si>
  <si>
    <t>10682</t>
  </si>
  <si>
    <t>รพ.หาดใหญ่</t>
  </si>
  <si>
    <t>10745</t>
  </si>
  <si>
    <t>รพ.สงขลา</t>
  </si>
  <si>
    <t>11386</t>
  </si>
  <si>
    <t>รพ.สทิงพระ</t>
  </si>
  <si>
    <t>11387</t>
  </si>
  <si>
    <t>รพ.จะนะ</t>
  </si>
  <si>
    <t>11388</t>
  </si>
  <si>
    <t>รพ.สมเด็จพระบรมราชินีนาถ ณ อำเภอนาทวี</t>
  </si>
  <si>
    <t>11390</t>
  </si>
  <si>
    <t>รพ.เทพา</t>
  </si>
  <si>
    <t>11391</t>
  </si>
  <si>
    <t>รพ.สะบ้าย้อย</t>
  </si>
  <si>
    <t>11392</t>
  </si>
  <si>
    <t>รพ.ระโนด</t>
  </si>
  <si>
    <t>11393</t>
  </si>
  <si>
    <t>รพ.กระแสสินธุ์</t>
  </si>
  <si>
    <t>11394</t>
  </si>
  <si>
    <t>รพ.รัตภูมิ</t>
  </si>
  <si>
    <t>11395</t>
  </si>
  <si>
    <t>รพ.สะเดา</t>
  </si>
  <si>
    <t>11396</t>
  </si>
  <si>
    <t>รพ.นาหม่อม</t>
  </si>
  <si>
    <t>11397</t>
  </si>
  <si>
    <t>รพ.ควนเนียง</t>
  </si>
  <si>
    <t>11398</t>
  </si>
  <si>
    <t>รพ.ปาดังเบซาร์</t>
  </si>
  <si>
    <t>11399</t>
  </si>
  <si>
    <t>รพ.บางกล่ำ</t>
  </si>
  <si>
    <t>11400</t>
  </si>
  <si>
    <t>รพ.สิงหนคร</t>
  </si>
  <si>
    <t>11401</t>
  </si>
  <si>
    <t>รพ.คลองหอยโข่ง</t>
  </si>
  <si>
    <t>10746</t>
  </si>
  <si>
    <t>รพ.สตูล</t>
  </si>
  <si>
    <t>11402</t>
  </si>
  <si>
    <t>รพ.ควนโดน</t>
  </si>
  <si>
    <t>11403</t>
  </si>
  <si>
    <t>รพ.ควนกาหลง</t>
  </si>
  <si>
    <t>11404</t>
  </si>
  <si>
    <t>รพ.ท่าแพ</t>
  </si>
  <si>
    <t>11405</t>
  </si>
  <si>
    <t>รพ.ละงู</t>
  </si>
  <si>
    <t>11406</t>
  </si>
  <si>
    <t>รพ.ทุ่งหว้า</t>
  </si>
  <si>
    <t>28786</t>
  </si>
  <si>
    <t>รพ.มะนัง</t>
  </si>
  <si>
    <t>10683</t>
  </si>
  <si>
    <t>รพ.ตรัง</t>
  </si>
  <si>
    <t>11407</t>
  </si>
  <si>
    <t>รพ.กันตัง</t>
  </si>
  <si>
    <t>11408</t>
  </si>
  <si>
    <t>รพ.ย่านตาขาว</t>
  </si>
  <si>
    <t>11409</t>
  </si>
  <si>
    <t>รพ.ปะเหลียน</t>
  </si>
  <si>
    <t>11410</t>
  </si>
  <si>
    <t>รพ.สิเกา</t>
  </si>
  <si>
    <t>11411</t>
  </si>
  <si>
    <t>รพ.ห้วยยอด</t>
  </si>
  <si>
    <t>11412</t>
  </si>
  <si>
    <t>รพ.วังวิเศษ</t>
  </si>
  <si>
    <t>11413</t>
  </si>
  <si>
    <t>รพ.นาโยง</t>
  </si>
  <si>
    <t>14139</t>
  </si>
  <si>
    <t>รพ.รัษฎา</t>
  </si>
  <si>
    <t>28817</t>
  </si>
  <si>
    <t>รพ.หาดสำราญเฉลิมพระเกียรติ 80 พรรษา</t>
  </si>
  <si>
    <t>10747</t>
  </si>
  <si>
    <t>รพ.พัทลุง</t>
  </si>
  <si>
    <t>11414</t>
  </si>
  <si>
    <t>รพ.กงหรา</t>
  </si>
  <si>
    <t>11415</t>
  </si>
  <si>
    <t>รพ.เขาชัยสน</t>
  </si>
  <si>
    <t>11416</t>
  </si>
  <si>
    <t>รพ.ตะโหมด</t>
  </si>
  <si>
    <t>11417</t>
  </si>
  <si>
    <t>รพ.ควนขนุน</t>
  </si>
  <si>
    <t>11418</t>
  </si>
  <si>
    <t>รพ.ปากพะยูน</t>
  </si>
  <si>
    <t>11419</t>
  </si>
  <si>
    <t>รพ.ศรีบรรพต</t>
  </si>
  <si>
    <t>11420</t>
  </si>
  <si>
    <t>รพ.ป่าบอน</t>
  </si>
  <si>
    <t>11421</t>
  </si>
  <si>
    <t>รพ.บางแก้ว</t>
  </si>
  <si>
    <t>11422</t>
  </si>
  <si>
    <t>รพ.ป่าพะยอม</t>
  </si>
  <si>
    <t>24673</t>
  </si>
  <si>
    <t>รพ.ศรีนครินทร์(ปัญญานันทภิขุ)</t>
  </si>
  <si>
    <t>10748</t>
  </si>
  <si>
    <t>รพ.ปัตตานี</t>
  </si>
  <si>
    <t>11423</t>
  </si>
  <si>
    <t>รพ.โคกโพธิ์</t>
  </si>
  <si>
    <t>11424</t>
  </si>
  <si>
    <t>รพ.หนองจิก</t>
  </si>
  <si>
    <t>11425</t>
  </si>
  <si>
    <t>รพ.ปะนาเระ</t>
  </si>
  <si>
    <t>11426</t>
  </si>
  <si>
    <t>รพ.มายอ</t>
  </si>
  <si>
    <t>11427</t>
  </si>
  <si>
    <t>รพ.ทุ่งยางแดง</t>
  </si>
  <si>
    <t>11428</t>
  </si>
  <si>
    <t>รพ.ไม้แก่น</t>
  </si>
  <si>
    <t>11429</t>
  </si>
  <si>
    <t>รพ.ยะหริ่ง</t>
  </si>
  <si>
    <t>11430</t>
  </si>
  <si>
    <t>รพ.ยะรัง</t>
  </si>
  <si>
    <t>11431</t>
  </si>
  <si>
    <t>รพ.แม่ลาน</t>
  </si>
  <si>
    <t>11460</t>
  </si>
  <si>
    <t>รพร.สายบุรี</t>
  </si>
  <si>
    <t>11464</t>
  </si>
  <si>
    <t>รพ.กะพ้อ</t>
  </si>
  <si>
    <t>10684</t>
  </si>
  <si>
    <t>รพ.ยะลา</t>
  </si>
  <si>
    <t>10749</t>
  </si>
  <si>
    <t>รพ.เบตง</t>
  </si>
  <si>
    <t>11432</t>
  </si>
  <si>
    <t>รพ.บันนังสตา</t>
  </si>
  <si>
    <t>11433</t>
  </si>
  <si>
    <t>รพ.ธารโต</t>
  </si>
  <si>
    <t>11434</t>
  </si>
  <si>
    <t>รพ.รามัน</t>
  </si>
  <si>
    <t>11461</t>
  </si>
  <si>
    <t>รพร.ยะหา</t>
  </si>
  <si>
    <t>13806</t>
  </si>
  <si>
    <t>รพ.กาบัง</t>
  </si>
  <si>
    <t>24689</t>
  </si>
  <si>
    <t>รพ.กรงปินัง</t>
  </si>
  <si>
    <t>10750</t>
  </si>
  <si>
    <t>รพ.นราธิวาสราชนครินทร์</t>
  </si>
  <si>
    <t>10751</t>
  </si>
  <si>
    <t>รพ.สุไหงโก-ลก</t>
  </si>
  <si>
    <t>11435</t>
  </si>
  <si>
    <t>รพ.ตากใบ</t>
  </si>
  <si>
    <t>11436</t>
  </si>
  <si>
    <t>รพ.บาเจาะ</t>
  </si>
  <si>
    <t>11437</t>
  </si>
  <si>
    <t>รพ.ระแงะ</t>
  </si>
  <si>
    <t>11438</t>
  </si>
  <si>
    <t>รพ.รือเสาะ</t>
  </si>
  <si>
    <t>11439</t>
  </si>
  <si>
    <t>รพ.ศรีสาคร</t>
  </si>
  <si>
    <t>11440</t>
  </si>
  <si>
    <t>รพ.แว้ง</t>
  </si>
  <si>
    <t>11441</t>
  </si>
  <si>
    <t>รพ.สุคิริน</t>
  </si>
  <si>
    <t>11442</t>
  </si>
  <si>
    <t>รพ.สุไหงปาดี</t>
  </si>
  <si>
    <t>13818</t>
  </si>
  <si>
    <t>รพ.จะแนะ</t>
  </si>
  <si>
    <t>15010</t>
  </si>
  <si>
    <t>รพ.เจาะไอร้อง</t>
  </si>
  <si>
    <t>23771</t>
  </si>
  <si>
    <t>รพ.ยี่งอเฉลิมพระเกียรติ 80 พรรษา</t>
  </si>
  <si>
    <t xml:space="preserve">ตารางการวิเคราะห์ประสิทธิภาพหน่วยบริการ ที่มีปัญหาวิกฤติด้านการเงินปี 2565 </t>
  </si>
  <si>
    <t>Total Performance Score</t>
  </si>
  <si>
    <t>2.ตัวชี้วัดผลลัพธ์การดำเนินงาน</t>
  </si>
  <si>
    <t>รวมคะแนนทั้งสิ้น</t>
  </si>
  <si>
    <t xml:space="preserve"> เขต</t>
  </si>
  <si>
    <t>โรงพยาบาล</t>
  </si>
  <si>
    <t xml:space="preserve">ประเภท </t>
  </si>
  <si>
    <t>ขนาดเตียง</t>
  </si>
  <si>
    <t>กลุ่ม รพ.</t>
  </si>
  <si>
    <t xml:space="preserve">สถานการณ์ทางการเงินปีงบประมาณ 2565  </t>
  </si>
  <si>
    <t>ตัวชี้วัดกระบวนการ</t>
  </si>
  <si>
    <t>รวมคะแนนด้านกระบวนการ</t>
  </si>
  <si>
    <t>2. ตัวชี้วัดผลการดำเนินงาน</t>
  </si>
  <si>
    <t>รวมผลการดำเนินงาน</t>
  </si>
  <si>
    <t>Grade</t>
  </si>
  <si>
    <t xml:space="preserve"> 1.1 การบริหารแผนทางการเงินเปรียบเทียบผลการดำเนินงานผลต่าง บวกหรือลบไม่เกิน 5%  </t>
  </si>
  <si>
    <t>1.2 การบริหารสินทรัพย์หมุนเวียนและหนี้สินหมุนเวียน</t>
  </si>
  <si>
    <t>1.3 การบริหารจัดการ</t>
  </si>
  <si>
    <t>รวม 1.3</t>
  </si>
  <si>
    <t>2.1 ความสามารถในการทำกำไร</t>
  </si>
  <si>
    <t>รวม 2.1</t>
  </si>
  <si>
    <t>2.2 สภาพคล่อง</t>
  </si>
  <si>
    <t>รวม 2.2</t>
  </si>
  <si>
    <t>1.3.1 การบริหารต้นทุนบริการและค่าใช้จ่าย</t>
  </si>
  <si>
    <t>คะแนน</t>
  </si>
  <si>
    <t>1.3.2 ตรวจสอบงบทดลอง</t>
  </si>
  <si>
    <t>1.3.3 ผลผลิต (Productivity) เป็นที่ยอมรับ</t>
  </si>
  <si>
    <t>Operating Margin</t>
  </si>
  <si>
    <t>Return on Asset</t>
  </si>
  <si>
    <t>EBITDA</t>
  </si>
  <si>
    <t xml:space="preserve"> ทุนสำรองสุทธิ (Net Working Capital)</t>
  </si>
  <si>
    <t xml:space="preserve"> Cash Ratio</t>
  </si>
  <si>
    <t>Before</t>
  </si>
  <si>
    <t>A</t>
  </si>
  <si>
    <t>จำนวนปชก.UC</t>
  </si>
  <si>
    <t>ทุนสำรองสุทธิ(NWC)</t>
  </si>
  <si>
    <t>เงินบำรุงหลังหักหนี้</t>
  </si>
  <si>
    <t>รายได้สุง (ต่ำ)กว่าค่าใช้จ่ายสุทธิ (NI)</t>
  </si>
  <si>
    <t>Risk score</t>
  </si>
  <si>
    <t xml:space="preserve"> รายได้</t>
  </si>
  <si>
    <t xml:space="preserve"> ค่าใช้จ่าย</t>
  </si>
  <si>
    <t>APP</t>
  </si>
  <si>
    <t>ACP:UC</t>
  </si>
  <si>
    <t xml:space="preserve"> Plus</t>
  </si>
  <si>
    <t>ACP:CS</t>
  </si>
  <si>
    <t>Plus</t>
  </si>
  <si>
    <t>AIP</t>
  </si>
  <si>
    <t>OP</t>
  </si>
  <si>
    <t>IP</t>
  </si>
  <si>
    <t>LC</t>
  </si>
  <si>
    <t>ค่ายา</t>
  </si>
  <si>
    <t>ค่าวัสดุวิทยาศาสตร์และการแพทย์</t>
  </si>
  <si>
    <t>ค่าเวชภัณฑ์มิใช่ยาและวัสดุการแพทย์</t>
  </si>
  <si>
    <t xml:space="preserve">อัตราครองเตียง </t>
  </si>
  <si>
    <t>Sum of AdjRW</t>
  </si>
  <si>
    <t>Y/N</t>
  </si>
  <si>
    <t>B</t>
  </si>
  <si>
    <t>C</t>
  </si>
  <si>
    <t>D</t>
  </si>
  <si>
    <t>F</t>
  </si>
  <si>
    <t>กำแพงเพขร</t>
  </si>
  <si>
    <t>41768</t>
  </si>
  <si>
    <t>ศูนบริการการแพทย์นนทบุรี</t>
  </si>
  <si>
    <t>รพ.บางบัวทอง ๒</t>
  </si>
  <si>
    <t>รพ.สมเด็จพระปิยมหาราชรมณียเขต</t>
  </si>
  <si>
    <t>รพ.สมเด็จพระสังฆราชองค์ที่ ๑๙</t>
  </si>
  <si>
    <t xml:space="preserve"> รพ.พุทธโสธร</t>
  </si>
  <si>
    <t>รพ.สัตหีบกม10</t>
  </si>
  <si>
    <t>รพ.เฉลิมพระเกียรติสมเด็จพระเทพรัตนราชสุดาฯ สยามบรมราชกุมารี ระยอง</t>
  </si>
  <si>
    <t xml:space="preserve">รพ.หนองบุญมาก </t>
  </si>
  <si>
    <t xml:space="preserve">รพ.เทพรัตน์นครราชสีมา </t>
  </si>
  <si>
    <t xml:space="preserve">รพ.แคนดง </t>
  </si>
  <si>
    <t>รพ. ๕๐ พรรษา มหาวชิราลงกรณ</t>
  </si>
  <si>
    <t>รพ.ลานสะกา</t>
  </si>
  <si>
    <t>รพ.เกาะพงัน</t>
  </si>
  <si>
    <t>รพ.สมเด็จพระบรมราชินีนาถ ณ  อำเภอนาทวี</t>
  </si>
  <si>
    <t>check ?</t>
  </si>
  <si>
    <t>Risk 0</t>
  </si>
  <si>
    <t>A ดีมาก</t>
  </si>
  <si>
    <t>Risk 1</t>
  </si>
  <si>
    <t>B ดี</t>
  </si>
  <si>
    <t>Risk 2</t>
  </si>
  <si>
    <t>C พอใช้</t>
  </si>
  <si>
    <t>Risk 3</t>
  </si>
  <si>
    <t>D ต้องปรับปรุง</t>
  </si>
  <si>
    <t>Risk 4</t>
  </si>
  <si>
    <t>F ไม่ผ่าน</t>
  </si>
  <si>
    <t>Risk 5</t>
  </si>
  <si>
    <t>Risk 6</t>
  </si>
  <si>
    <t>Risk 7</t>
  </si>
  <si>
    <t>ที่มา: รับข้อมูลTPS Q3Y65 จากกลุ่มงานพัฒนาระบบบัญชีบริหารทางไลน์ วันที่ 26 สิงหาคม 2565 เวลา 14.48 น.</t>
  </si>
  <si>
    <t>TPS</t>
  </si>
  <si>
    <t>เงิน</t>
  </si>
  <si>
    <t xml:space="preserve">      2.เกณฑ์การจัดสรรเพื่อสนับสนุนการพัฒนาประสิทธิภาพการบริการ ให้หน่วยบริการ TPS Grade A=3,000 บาท Grade B=150,000 บาท</t>
  </si>
  <si>
    <t>สนับสนุนการจัดบริการรักษาพยาบาลด้วยสมุนไพรทางการแพทย์</t>
  </si>
  <si>
    <t>จัดสรร</t>
  </si>
  <si>
    <t>จัดสรรตามหลักเกณฑ์ที่ผ่านความเห็นชอบจากคณะกรรมการ 7X7 ครั้งที่ 13 วันที่ 14 พฤษภาคม 2564</t>
  </si>
  <si>
    <t>หลักเกณฑ์ที่ใช้จัดสรร</t>
  </si>
  <si>
    <t>1.สนับสนุนการจัดบริการของหน่วยบริการแก่ประชาชน</t>
  </si>
  <si>
    <t xml:space="preserve">2.เพิ่มประสิทธิภาพการบริหารจัดการทางการเงิน </t>
  </si>
  <si>
    <t>คำชี้แจงการปรับเกลี่ยเงินกันที่บริหารระดับประเทศ ปีงบประมาณ พ.ศ. 2565 ครั้งที่ 6</t>
  </si>
  <si>
    <t>ประเภทหน่วยบริการ</t>
  </si>
  <si>
    <t>Service Plan</t>
  </si>
  <si>
    <t xml:space="preserve">      2.เกณฑ์การจัดสรรเพื่อสนับสนุนการพัฒนาประสิทธิภาพการบริการ ให้หน่วยบริการ TPS Grade A รพศ.และรพท.=500,000 บาท TPS Grade A รพช.=300,000 บาท  TPS Grade B รพศ.และรพท.=300,000 บาท TPS Grade B รพช.=150,000 บาท</t>
  </si>
  <si>
    <t>เพิ่มประสิทธิภาพการบริหารจัดการของหน่วยบริการ</t>
  </si>
  <si>
    <t>การจัดสรร</t>
  </si>
  <si>
    <t xml:space="preserve">      1. รับข้อมูลTPS Q3Y65 จากกลุ่มงานพัฒนาระบบบัญชีบริหารทางไลน์ วันที่ 26 สิงหาคม 2565 เวลา 14.48 น.</t>
  </si>
  <si>
    <t xml:space="preserve">ที่มา: </t>
  </si>
  <si>
    <t>เพิ่มประสิทธิภาพการบริหารจัดการของหน่วยบริการตามนโยบายระดับจังหวัด</t>
  </si>
  <si>
    <t>การดำเนินการ</t>
  </si>
  <si>
    <t>นำรหัสและรายชื่อหน่วยบริการจากSheet A ที่จังหวัดปรับเกลี่ยงบ CF ประเทศตามหลักเกณฑ์ มาเติมลงในช่องจัดสรร</t>
  </si>
  <si>
    <t>นำรหัสและรายชื่อหน่วยบริการจากSheet A ที่เขตปรับเกลี่ยงบ CF ประเทศตามหลักเกณฑ์ มาเติมลงในช่องจัดสรร</t>
  </si>
  <si>
    <t>โรงพยาบาลทั่วไป</t>
  </si>
  <si>
    <t>M1</t>
  </si>
  <si>
    <t>โรงพยาบาลชุมชน</t>
  </si>
  <si>
    <t>F2</t>
  </si>
  <si>
    <t>F1</t>
  </si>
  <si>
    <t>F3</t>
  </si>
  <si>
    <t>โรงพยาบาลศูนย์</t>
  </si>
  <si>
    <t>M2</t>
  </si>
  <si>
    <t>คำชี้แจงการปรับเกลี่ยเงินกันที่บริหารระดับประเทศ ปีงบประมาณ พ.ศ. 2565 ครั้งที่ 6 รายการที่ 2</t>
  </si>
  <si>
    <t>คำชี้แจงการปรับเกลี่ยเงินกันที่บริหารระดับประเทศ ปีงบประมาณ พ.ศ. 2565 ครั้งที่ 6 รายการที่ 3</t>
  </si>
  <si>
    <t>คำชี้แจงการปรับเกลี่ยเงินกันที่บริหารระดับประเทศ ปีงบประมาณ พ.ศ. 2565 ครั้งที่ 6 รายการที่ 1</t>
  </si>
  <si>
    <t>2.หลักเกณฑ์การคำนวณวงเงินหน่วยบริการ โดยแบ่งขนาด สสจ.เป็น 2 กลุ่ม  1.กลุ่มจังหวัดเล็ก ประกอบด้วย สสจ.ขนาด S,M,L วงเงินจังหวัด 1 ลบ. 2.กลุ่มจังหวัดใหญ่ ประกอบด้วย สสจ.ขนาด XL และ Extra-XLวงเงินจังหวัด 1.5 ลบ.</t>
  </si>
  <si>
    <t xml:space="preserve">รายชื่อหน่วยบริการปีงบประมาณ 2565ประกอบการปรับเกลี่ย </t>
  </si>
  <si>
    <t>ไม่ให้ปรับเกลี่ยเนื่องจากมีเป้ามายการจัดสรรชัดเจน</t>
  </si>
  <si>
    <t xml:space="preserve">เพิ่มประสิทธิภาพการบริหารจัดการของหน่วยบริการตามนโยบายระดับเขต และสนับสนุนการจัดบริการรักษาพยาบาลด้วยสมุนไพรทางการแพทย์ เขตสุขภาพที่ 2,3,5,6,7,8,10 และ 12 จำนวนเงิน 4,000,000 บาท (สี่ล้านบาทถ้วน) เขตสุขภาพที่ 1,4,9 และ 11 จำนวนเงิน 4,500,000 บาท (สี่ล้านห้าแสนบาทถ้วน) </t>
  </si>
  <si>
    <t>วงเงิน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</si>
</sst>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#,##0.00_ ;[Red]\-#,##0.00\ "/>
    <numFmt numFmtId="167" formatCode="#,##0_ ;\-#,##0\ "/>
    <numFmt numFmtId="168" formatCode="0.0_);[Red]\(0.0\)"/>
    <numFmt numFmtId="169" formatCode="#,##0_ ;[Red]\-#,##0\ "/>
    <numFmt numFmtId="170" formatCode="0.0"/>
    <numFmt numFmtId="171" formatCode="#,##0.00_ ;\-#,##0.00\ "/>
  </numFmts>
  <fonts count="2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1"/>
      <color theme="1"/>
      <name val="Tahoma"/>
      <family val="2"/>
      <charset val="22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DFAE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419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201"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  <xf numFmtId="3" fontId="0" fillId="0" borderId="1" xfId="0" applyNumberFormat="1" applyBorder="1"/>
    <xf numFmtId="0" fontId="0" fillId="2" borderId="1" xfId="0" applyFill="1" applyBorder="1" applyAlignment="1">
      <alignment horizontal="center"/>
    </xf>
    <xf numFmtId="0" fontId="0" fillId="6" borderId="1" xfId="0" applyFill="1" applyBorder="1"/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4" fontId="4" fillId="0" borderId="0" xfId="1" applyNumberFormat="1" applyFont="1"/>
    <xf numFmtId="43" fontId="4" fillId="0" borderId="0" xfId="0" applyNumberFormat="1" applyFont="1"/>
    <xf numFmtId="0" fontId="4" fillId="0" borderId="0" xfId="0" applyFont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167" fontId="6" fillId="0" borderId="0" xfId="1" applyNumberFormat="1" applyFont="1" applyAlignment="1">
      <alignment vertical="top"/>
    </xf>
    <xf numFmtId="167" fontId="7" fillId="0" borderId="0" xfId="1" applyNumberFormat="1" applyFont="1" applyAlignment="1">
      <alignment vertical="top"/>
    </xf>
    <xf numFmtId="3" fontId="6" fillId="0" borderId="0" xfId="1" applyNumberFormat="1" applyFont="1" applyAlignment="1">
      <alignment vertical="top"/>
    </xf>
    <xf numFmtId="1" fontId="6" fillId="0" borderId="0" xfId="1" applyNumberFormat="1" applyFont="1" applyAlignment="1">
      <alignment vertical="top"/>
    </xf>
    <xf numFmtId="168" fontId="6" fillId="0" borderId="0" xfId="1" applyNumberFormat="1" applyFont="1" applyAlignment="1">
      <alignment vertical="top"/>
    </xf>
    <xf numFmtId="167" fontId="8" fillId="0" borderId="0" xfId="1" applyNumberFormat="1" applyFont="1" applyAlignment="1">
      <alignment vertical="top"/>
    </xf>
    <xf numFmtId="43" fontId="6" fillId="0" borderId="0" xfId="1" applyFont="1" applyAlignment="1">
      <alignment horizontal="center" vertical="top"/>
    </xf>
    <xf numFmtId="43" fontId="6" fillId="9" borderId="0" xfId="1" applyFont="1" applyFill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7" fontId="9" fillId="0" borderId="0" xfId="1" applyNumberFormat="1" applyFont="1" applyAlignment="1">
      <alignment horizontal="center" vertical="center"/>
    </xf>
    <xf numFmtId="167" fontId="10" fillId="0" borderId="0" xfId="1" applyNumberFormat="1" applyFont="1" applyAlignment="1">
      <alignment horizontal="center" vertical="center"/>
    </xf>
    <xf numFmtId="166" fontId="9" fillId="0" borderId="0" xfId="1" applyNumberFormat="1" applyFont="1" applyAlignment="1">
      <alignment horizontal="center" vertical="center"/>
    </xf>
    <xf numFmtId="167" fontId="9" fillId="0" borderId="0" xfId="1" applyNumberFormat="1" applyFont="1" applyAlignment="1">
      <alignment vertical="center"/>
    </xf>
    <xf numFmtId="168" fontId="9" fillId="0" borderId="0" xfId="1" applyNumberFormat="1" applyFont="1" applyAlignment="1">
      <alignment vertical="center"/>
    </xf>
    <xf numFmtId="167" fontId="9" fillId="7" borderId="0" xfId="1" applyNumberFormat="1" applyFont="1" applyFill="1" applyAlignment="1">
      <alignment vertical="center"/>
    </xf>
    <xf numFmtId="167" fontId="9" fillId="7" borderId="0" xfId="1" applyNumberFormat="1" applyFont="1" applyFill="1" applyAlignment="1">
      <alignment horizontal="center" vertical="center"/>
    </xf>
    <xf numFmtId="167" fontId="11" fillId="7" borderId="0" xfId="1" applyNumberFormat="1" applyFont="1" applyFill="1" applyAlignment="1">
      <alignment horizontal="center" vertical="center"/>
    </xf>
    <xf numFmtId="43" fontId="9" fillId="7" borderId="0" xfId="1" applyFont="1" applyFill="1" applyAlignment="1">
      <alignment horizontal="center" vertical="center"/>
    </xf>
    <xf numFmtId="43" fontId="9" fillId="2" borderId="0" xfId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10" borderId="0" xfId="0" applyFont="1" applyFill="1" applyAlignment="1">
      <alignment vertical="center"/>
    </xf>
    <xf numFmtId="0" fontId="12" fillId="10" borderId="0" xfId="0" applyFont="1" applyFill="1" applyAlignment="1">
      <alignment horizontal="center" vertical="center"/>
    </xf>
    <xf numFmtId="167" fontId="12" fillId="8" borderId="0" xfId="1" applyNumberFormat="1" applyFont="1" applyFill="1" applyAlignment="1">
      <alignment vertical="top"/>
    </xf>
    <xf numFmtId="0" fontId="7" fillId="8" borderId="0" xfId="0" applyFont="1" applyFill="1" applyAlignment="1">
      <alignment vertical="top"/>
    </xf>
    <xf numFmtId="0" fontId="7" fillId="11" borderId="0" xfId="0" applyFont="1" applyFill="1" applyAlignment="1">
      <alignment vertical="top"/>
    </xf>
    <xf numFmtId="0" fontId="8" fillId="11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10" borderId="0" xfId="0" applyFont="1" applyFill="1" applyAlignment="1">
      <alignment horizontal="center" vertical="top"/>
    </xf>
    <xf numFmtId="0" fontId="12" fillId="10" borderId="0" xfId="0" applyFont="1" applyFill="1" applyAlignment="1">
      <alignment horizontal="centerContinuous" vertical="center"/>
    </xf>
    <xf numFmtId="0" fontId="7" fillId="8" borderId="5" xfId="0" applyFont="1" applyFill="1" applyBorder="1" applyAlignment="1">
      <alignment horizontal="left" vertical="top"/>
    </xf>
    <xf numFmtId="0" fontId="7" fillId="8" borderId="9" xfId="0" applyFont="1" applyFill="1" applyBorder="1" applyAlignment="1">
      <alignment horizontal="center" vertical="top"/>
    </xf>
    <xf numFmtId="167" fontId="12" fillId="10" borderId="9" xfId="1" applyNumberFormat="1" applyFont="1" applyFill="1" applyBorder="1" applyAlignment="1">
      <alignment horizontal="center" vertical="top" wrapText="1"/>
    </xf>
    <xf numFmtId="0" fontId="7" fillId="8" borderId="0" xfId="0" applyFont="1" applyFill="1" applyAlignment="1">
      <alignment horizontal="left" vertical="top" wrapText="1"/>
    </xf>
    <xf numFmtId="167" fontId="12" fillId="11" borderId="0" xfId="1" applyNumberFormat="1" applyFont="1" applyFill="1" applyAlignment="1">
      <alignment vertical="center" wrapText="1"/>
    </xf>
    <xf numFmtId="0" fontId="7" fillId="12" borderId="0" xfId="0" applyFont="1" applyFill="1" applyAlignment="1">
      <alignment horizontal="center" vertical="center"/>
    </xf>
    <xf numFmtId="164" fontId="7" fillId="0" borderId="0" xfId="1" applyNumberFormat="1" applyFont="1" applyAlignment="1">
      <alignment horizontal="center" vertical="top"/>
    </xf>
    <xf numFmtId="0" fontId="12" fillId="10" borderId="0" xfId="0" applyFont="1" applyFill="1" applyAlignment="1">
      <alignment horizontal="center" vertical="center" wrapText="1"/>
    </xf>
    <xf numFmtId="0" fontId="12" fillId="10" borderId="0" xfId="0" applyFont="1" applyFill="1" applyAlignment="1">
      <alignment vertical="center" textRotation="90"/>
    </xf>
    <xf numFmtId="167" fontId="12" fillId="8" borderId="6" xfId="1" applyNumberFormat="1" applyFont="1" applyFill="1" applyBorder="1" applyAlignment="1">
      <alignment horizontal="center" vertical="center" wrapText="1"/>
    </xf>
    <xf numFmtId="167" fontId="12" fillId="8" borderId="0" xfId="1" applyNumberFormat="1" applyFont="1" applyFill="1" applyAlignment="1">
      <alignment horizontal="center" vertical="center" wrapText="1"/>
    </xf>
    <xf numFmtId="167" fontId="12" fillId="8" borderId="11" xfId="1" applyNumberFormat="1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167" fontId="12" fillId="8" borderId="4" xfId="1" applyNumberFormat="1" applyFont="1" applyFill="1" applyBorder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167" fontId="12" fillId="10" borderId="0" xfId="1" applyNumberFormat="1" applyFont="1" applyFill="1" applyAlignment="1">
      <alignment horizontal="center" vertical="center" wrapText="1"/>
    </xf>
    <xf numFmtId="167" fontId="12" fillId="8" borderId="6" xfId="1" applyNumberFormat="1" applyFont="1" applyFill="1" applyBorder="1" applyAlignment="1">
      <alignment horizontal="left" vertical="center" wrapText="1"/>
    </xf>
    <xf numFmtId="166" fontId="12" fillId="8" borderId="0" xfId="1" applyNumberFormat="1" applyFont="1" applyFill="1" applyAlignment="1">
      <alignment horizontal="center" vertical="center" wrapText="1"/>
    </xf>
    <xf numFmtId="0" fontId="7" fillId="1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7" fillId="0" borderId="0" xfId="1" applyNumberFormat="1" applyFont="1" applyAlignment="1">
      <alignment horizontal="center" vertical="center" wrapText="1"/>
    </xf>
    <xf numFmtId="169" fontId="6" fillId="0" borderId="0" xfId="0" applyNumberFormat="1" applyFont="1"/>
    <xf numFmtId="166" fontId="6" fillId="0" borderId="0" xfId="0" applyNumberFormat="1" applyFont="1" applyAlignment="1">
      <alignment vertical="center"/>
    </xf>
    <xf numFmtId="0" fontId="6" fillId="0" borderId="6" xfId="1" applyNumberFormat="1" applyFont="1" applyBorder="1" applyAlignment="1">
      <alignment horizontal="center" vertical="top"/>
    </xf>
    <xf numFmtId="0" fontId="6" fillId="0" borderId="0" xfId="1" applyNumberFormat="1" applyFont="1" applyAlignment="1">
      <alignment horizontal="center" vertical="top"/>
    </xf>
    <xf numFmtId="0" fontId="6" fillId="8" borderId="11" xfId="1" applyNumberFormat="1" applyFont="1" applyFill="1" applyBorder="1" applyAlignment="1">
      <alignment horizontal="center" vertical="top"/>
    </xf>
    <xf numFmtId="1" fontId="6" fillId="0" borderId="6" xfId="1" applyNumberFormat="1" applyFont="1" applyBorder="1" applyAlignment="1">
      <alignment horizontal="center" vertical="top"/>
    </xf>
    <xf numFmtId="0" fontId="6" fillId="0" borderId="2" xfId="1" applyNumberFormat="1" applyFont="1" applyBorder="1" applyAlignment="1">
      <alignment horizontal="center" vertical="top"/>
    </xf>
    <xf numFmtId="1" fontId="6" fillId="0" borderId="0" xfId="1" applyNumberFormat="1" applyFont="1" applyAlignment="1">
      <alignment horizontal="center" vertical="top"/>
    </xf>
    <xf numFmtId="170" fontId="6" fillId="0" borderId="2" xfId="1" applyNumberFormat="1" applyFont="1" applyBorder="1" applyAlignment="1">
      <alignment horizontal="center" vertical="top"/>
    </xf>
    <xf numFmtId="170" fontId="6" fillId="8" borderId="11" xfId="1" applyNumberFormat="1" applyFont="1" applyFill="1" applyBorder="1" applyAlignment="1">
      <alignment horizontal="center" vertical="top"/>
    </xf>
    <xf numFmtId="0" fontId="6" fillId="10" borderId="0" xfId="1" applyNumberFormat="1" applyFont="1" applyFill="1" applyAlignment="1">
      <alignment horizontal="center" vertical="top"/>
    </xf>
    <xf numFmtId="0" fontId="6" fillId="8" borderId="2" xfId="1" applyNumberFormat="1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center"/>
    </xf>
    <xf numFmtId="38" fontId="6" fillId="0" borderId="0" xfId="1" applyNumberFormat="1" applyFont="1" applyAlignment="1">
      <alignment horizontal="center" vertical="top"/>
    </xf>
    <xf numFmtId="169" fontId="7" fillId="8" borderId="11" xfId="1" applyNumberFormat="1" applyFont="1" applyFill="1" applyBorder="1" applyAlignment="1">
      <alignment horizontal="center" vertical="top"/>
    </xf>
    <xf numFmtId="169" fontId="7" fillId="8" borderId="0" xfId="1" applyNumberFormat="1" applyFont="1" applyFill="1" applyAlignment="1">
      <alignment horizontal="center" vertical="top"/>
    </xf>
    <xf numFmtId="168" fontId="7" fillId="8" borderId="8" xfId="1" applyNumberFormat="1" applyFont="1" applyFill="1" applyBorder="1" applyAlignment="1">
      <alignment horizontal="center" vertical="top"/>
    </xf>
    <xf numFmtId="169" fontId="6" fillId="0" borderId="0" xfId="1" applyNumberFormat="1" applyFont="1" applyAlignment="1">
      <alignment horizontal="center" vertical="top"/>
    </xf>
    <xf numFmtId="169" fontId="8" fillId="11" borderId="0" xfId="1" applyNumberFormat="1" applyFont="1" applyFill="1" applyAlignment="1">
      <alignment horizontal="center" vertical="top"/>
    </xf>
    <xf numFmtId="169" fontId="6" fillId="11" borderId="0" xfId="1" applyNumberFormat="1" applyFont="1" applyFill="1" applyAlignment="1">
      <alignment horizontal="center" vertical="top"/>
    </xf>
    <xf numFmtId="165" fontId="7" fillId="11" borderId="8" xfId="1" applyNumberFormat="1" applyFont="1" applyFill="1" applyBorder="1" applyAlignment="1">
      <alignment horizontal="center" vertical="top"/>
    </xf>
    <xf numFmtId="165" fontId="7" fillId="10" borderId="0" xfId="1" applyNumberFormat="1" applyFont="1" applyFill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169" fontId="14" fillId="0" borderId="0" xfId="0" applyNumberFormat="1" applyFont="1"/>
    <xf numFmtId="0" fontId="6" fillId="13" borderId="0" xfId="0" applyFont="1" applyFill="1" applyAlignment="1">
      <alignment horizontal="center" vertical="top"/>
    </xf>
    <xf numFmtId="0" fontId="6" fillId="14" borderId="0" xfId="0" applyFont="1" applyFill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top"/>
    </xf>
    <xf numFmtId="167" fontId="15" fillId="9" borderId="0" xfId="1" applyNumberFormat="1" applyFont="1" applyFill="1" applyAlignment="1">
      <alignment vertical="center"/>
    </xf>
    <xf numFmtId="171" fontId="15" fillId="9" borderId="0" xfId="1" applyNumberFormat="1" applyFont="1" applyFill="1" applyAlignment="1">
      <alignment vertical="center"/>
    </xf>
    <xf numFmtId="167" fontId="15" fillId="9" borderId="0" xfId="1" applyNumberFormat="1" applyFont="1" applyFill="1" applyAlignment="1">
      <alignment horizontal="center" vertical="top"/>
    </xf>
    <xf numFmtId="167" fontId="15" fillId="9" borderId="7" xfId="1" applyNumberFormat="1" applyFont="1" applyFill="1" applyBorder="1" applyAlignment="1">
      <alignment horizontal="center" vertical="top"/>
    </xf>
    <xf numFmtId="167" fontId="15" fillId="9" borderId="12" xfId="1" applyNumberFormat="1" applyFont="1" applyFill="1" applyBorder="1" applyAlignment="1">
      <alignment horizontal="center" vertical="top"/>
    </xf>
    <xf numFmtId="0" fontId="13" fillId="8" borderId="13" xfId="1" applyNumberFormat="1" applyFont="1" applyFill="1" applyBorder="1" applyAlignment="1">
      <alignment horizontal="center" vertical="top"/>
    </xf>
    <xf numFmtId="1" fontId="13" fillId="9" borderId="7" xfId="1" applyNumberFormat="1" applyFont="1" applyFill="1" applyBorder="1" applyAlignment="1">
      <alignment horizontal="center" vertical="top"/>
    </xf>
    <xf numFmtId="0" fontId="13" fillId="9" borderId="3" xfId="1" applyNumberFormat="1" applyFont="1" applyFill="1" applyBorder="1" applyAlignment="1">
      <alignment horizontal="center" vertical="top"/>
    </xf>
    <xf numFmtId="0" fontId="13" fillId="9" borderId="12" xfId="1" applyNumberFormat="1" applyFont="1" applyFill="1" applyBorder="1" applyAlignment="1">
      <alignment horizontal="center" vertical="top"/>
    </xf>
    <xf numFmtId="0" fontId="13" fillId="9" borderId="13" xfId="1" applyNumberFormat="1" applyFont="1" applyFill="1" applyBorder="1" applyAlignment="1">
      <alignment horizontal="center" vertical="top"/>
    </xf>
    <xf numFmtId="167" fontId="15" fillId="9" borderId="3" xfId="1" applyNumberFormat="1" applyFont="1" applyFill="1" applyBorder="1" applyAlignment="1">
      <alignment horizontal="center" vertical="top"/>
    </xf>
    <xf numFmtId="167" fontId="15" fillId="9" borderId="13" xfId="1" applyNumberFormat="1" applyFont="1" applyFill="1" applyBorder="1" applyAlignment="1">
      <alignment horizontal="center" vertical="top"/>
    </xf>
    <xf numFmtId="169" fontId="15" fillId="9" borderId="0" xfId="1" applyNumberFormat="1" applyFont="1" applyFill="1" applyAlignment="1">
      <alignment horizontal="center" vertical="top"/>
    </xf>
    <xf numFmtId="169" fontId="13" fillId="9" borderId="0" xfId="1" applyNumberFormat="1" applyFont="1" applyFill="1" applyAlignment="1">
      <alignment horizontal="center" vertical="top"/>
    </xf>
    <xf numFmtId="165" fontId="15" fillId="9" borderId="0" xfId="1" applyNumberFormat="1" applyFont="1" applyFill="1" applyAlignment="1">
      <alignment horizontal="center" vertical="top"/>
    </xf>
    <xf numFmtId="0" fontId="15" fillId="0" borderId="0" xfId="0" applyFont="1" applyAlignment="1">
      <alignment horizontal="center" vertical="top"/>
    </xf>
    <xf numFmtId="167" fontId="6" fillId="0" borderId="0" xfId="0" applyNumberFormat="1" applyFont="1" applyAlignment="1">
      <alignment horizontal="left" vertical="top"/>
    </xf>
    <xf numFmtId="167" fontId="6" fillId="0" borderId="0" xfId="0" applyNumberFormat="1" applyFont="1" applyAlignment="1">
      <alignment vertical="top"/>
    </xf>
    <xf numFmtId="167" fontId="6" fillId="0" borderId="0" xfId="1" applyNumberFormat="1" applyFont="1" applyAlignment="1">
      <alignment horizontal="center" vertical="top"/>
    </xf>
    <xf numFmtId="0" fontId="7" fillId="15" borderId="0" xfId="4" applyFont="1" applyFill="1" applyAlignment="1">
      <alignment horizontal="center"/>
    </xf>
    <xf numFmtId="0" fontId="7" fillId="0" borderId="0" xfId="1" applyNumberFormat="1" applyFont="1" applyAlignment="1">
      <alignment horizontal="center" vertical="top"/>
    </xf>
    <xf numFmtId="3" fontId="6" fillId="0" borderId="0" xfId="1" applyNumberFormat="1" applyFont="1" applyAlignment="1">
      <alignment horizontal="center" vertical="top"/>
    </xf>
    <xf numFmtId="169" fontId="7" fillId="0" borderId="0" xfId="1" applyNumberFormat="1" applyFont="1" applyAlignment="1">
      <alignment horizontal="center" vertical="top"/>
    </xf>
    <xf numFmtId="169" fontId="8" fillId="0" borderId="0" xfId="1" applyNumberFormat="1" applyFont="1" applyAlignment="1">
      <alignment horizontal="center" vertical="top"/>
    </xf>
    <xf numFmtId="165" fontId="7" fillId="0" borderId="0" xfId="1" applyNumberFormat="1" applyFont="1" applyAlignment="1">
      <alignment horizontal="center" vertical="top"/>
    </xf>
    <xf numFmtId="167" fontId="13" fillId="0" borderId="0" xfId="1" applyNumberFormat="1" applyFont="1" applyAlignment="1">
      <alignment vertical="top"/>
    </xf>
    <xf numFmtId="0" fontId="6" fillId="16" borderId="14" xfId="0" applyFont="1" applyFill="1" applyBorder="1" applyAlignment="1">
      <alignment vertical="top"/>
    </xf>
    <xf numFmtId="9" fontId="6" fillId="0" borderId="0" xfId="2" applyFont="1" applyAlignment="1">
      <alignment vertical="top"/>
    </xf>
    <xf numFmtId="0" fontId="6" fillId="5" borderId="14" xfId="0" applyFont="1" applyFill="1" applyBorder="1" applyAlignment="1">
      <alignment vertical="top"/>
    </xf>
    <xf numFmtId="0" fontId="6" fillId="7" borderId="14" xfId="0" applyFont="1" applyFill="1" applyBorder="1" applyAlignment="1">
      <alignment vertical="top"/>
    </xf>
    <xf numFmtId="0" fontId="6" fillId="17" borderId="14" xfId="0" applyFont="1" applyFill="1" applyBorder="1" applyAlignment="1">
      <alignment vertical="top"/>
    </xf>
    <xf numFmtId="0" fontId="6" fillId="4" borderId="14" xfId="0" applyFont="1" applyFill="1" applyBorder="1" applyAlignment="1">
      <alignment vertical="top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3" applyFont="1"/>
    <xf numFmtId="164" fontId="4" fillId="0" borderId="0" xfId="1" applyNumberFormat="1" applyFont="1" applyFill="1"/>
    <xf numFmtId="164" fontId="4" fillId="3" borderId="1" xfId="1" applyNumberFormat="1" applyFont="1" applyFill="1" applyBorder="1" applyAlignment="1">
      <alignment horizontal="center" vertical="center" wrapText="1"/>
    </xf>
    <xf numFmtId="43" fontId="4" fillId="0" borderId="1" xfId="0" applyNumberFormat="1" applyFont="1" applyBorder="1"/>
    <xf numFmtId="164" fontId="4" fillId="0" borderId="1" xfId="1" applyNumberFormat="1" applyFont="1" applyBorder="1"/>
    <xf numFmtId="164" fontId="4" fillId="7" borderId="1" xfId="1" applyNumberFormat="1" applyFont="1" applyFill="1" applyBorder="1"/>
    <xf numFmtId="0" fontId="19" fillId="18" borderId="0" xfId="0" applyFont="1" applyFill="1" applyAlignment="1">
      <alignment horizontal="left"/>
    </xf>
    <xf numFmtId="0" fontId="19" fillId="18" borderId="0" xfId="0" applyFont="1" applyFill="1" applyAlignment="1">
      <alignment horizontal="center"/>
    </xf>
    <xf numFmtId="0" fontId="19" fillId="18" borderId="0" xfId="0" applyFont="1" applyFill="1"/>
    <xf numFmtId="0" fontId="20" fillId="19" borderId="0" xfId="0" applyFont="1" applyFill="1"/>
    <xf numFmtId="0" fontId="19" fillId="20" borderId="0" xfId="0" applyFont="1" applyFill="1" applyAlignment="1">
      <alignment vertical="center"/>
    </xf>
    <xf numFmtId="0" fontId="21" fillId="21" borderId="0" xfId="0" applyFont="1" applyFill="1" applyAlignment="1">
      <alignment vertical="center"/>
    </xf>
    <xf numFmtId="0" fontId="2" fillId="9" borderId="0" xfId="0" applyFont="1" applyFill="1"/>
    <xf numFmtId="0" fontId="0" fillId="9" borderId="0" xfId="0" applyFill="1"/>
    <xf numFmtId="0" fontId="0" fillId="10" borderId="0" xfId="0" applyFill="1"/>
    <xf numFmtId="0" fontId="18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20" fillId="19" borderId="0" xfId="0" applyFont="1" applyFill="1" applyAlignment="1">
      <alignment horizontal="left" vertical="center"/>
    </xf>
    <xf numFmtId="0" fontId="4" fillId="8" borderId="0" xfId="0" applyFont="1" applyFill="1" applyAlignment="1">
      <alignment horizontal="left"/>
    </xf>
    <xf numFmtId="0" fontId="4" fillId="8" borderId="0" xfId="0" applyFont="1" applyFill="1" applyAlignment="1">
      <alignment horizontal="center"/>
    </xf>
    <xf numFmtId="0" fontId="4" fillId="8" borderId="0" xfId="0" applyFont="1" applyFill="1"/>
    <xf numFmtId="0" fontId="4" fillId="22" borderId="0" xfId="3" applyFont="1" applyFill="1"/>
    <xf numFmtId="164" fontId="4" fillId="22" borderId="0" xfId="1" applyNumberFormat="1" applyFont="1" applyFill="1"/>
    <xf numFmtId="0" fontId="22" fillId="23" borderId="0" xfId="0" applyFont="1" applyFill="1"/>
    <xf numFmtId="0" fontId="0" fillId="23" borderId="0" xfId="0" applyFill="1"/>
    <xf numFmtId="0" fontId="0" fillId="0" borderId="1" xfId="0" applyBorder="1"/>
    <xf numFmtId="49" fontId="0" fillId="0" borderId="1" xfId="0" applyNumberFormat="1" applyBorder="1"/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quotePrefix="1" applyBorder="1"/>
    <xf numFmtId="0" fontId="23" fillId="0" borderId="0" xfId="0" applyFont="1"/>
    <xf numFmtId="0" fontId="0" fillId="24" borderId="1" xfId="0" applyFill="1" applyBorder="1"/>
    <xf numFmtId="164" fontId="0" fillId="24" borderId="1" xfId="1" applyNumberFormat="1" applyFont="1" applyFill="1" applyBorder="1"/>
    <xf numFmtId="3" fontId="0" fillId="24" borderId="1" xfId="0" applyNumberFormat="1" applyFill="1" applyBorder="1"/>
    <xf numFmtId="164" fontId="0" fillId="0" borderId="1" xfId="1" applyNumberFormat="1" applyFont="1" applyBorder="1"/>
    <xf numFmtId="0" fontId="12" fillId="10" borderId="0" xfId="0" applyFont="1" applyFill="1" applyAlignment="1">
      <alignment horizontal="center" vertical="center" wrapText="1"/>
    </xf>
    <xf numFmtId="0" fontId="12" fillId="10" borderId="0" xfId="0" applyFont="1" applyFill="1" applyAlignment="1">
      <alignment horizontal="center" vertical="center"/>
    </xf>
    <xf numFmtId="168" fontId="12" fillId="8" borderId="8" xfId="1" applyNumberFormat="1" applyFont="1" applyFill="1" applyBorder="1" applyAlignment="1">
      <alignment horizontal="center" vertical="center" wrapText="1"/>
    </xf>
    <xf numFmtId="43" fontId="12" fillId="11" borderId="8" xfId="1" applyFont="1" applyFill="1" applyBorder="1" applyAlignment="1">
      <alignment horizontal="center" vertical="center" wrapText="1"/>
    </xf>
    <xf numFmtId="43" fontId="12" fillId="10" borderId="0" xfId="1" applyFont="1" applyFill="1" applyAlignment="1">
      <alignment horizontal="center" vertical="center" wrapText="1"/>
    </xf>
    <xf numFmtId="0" fontId="7" fillId="11" borderId="0" xfId="0" applyFont="1" applyFill="1" applyAlignment="1">
      <alignment horizontal="center" vertical="center"/>
    </xf>
    <xf numFmtId="167" fontId="12" fillId="8" borderId="10" xfId="1" applyNumberFormat="1" applyFont="1" applyFill="1" applyBorder="1" applyAlignment="1">
      <alignment horizontal="center" vertical="top" wrapText="1"/>
    </xf>
    <xf numFmtId="167" fontId="12" fillId="8" borderId="11" xfId="1" applyNumberFormat="1" applyFont="1" applyFill="1" applyBorder="1" applyAlignment="1">
      <alignment horizontal="center" vertical="top" wrapText="1"/>
    </xf>
    <xf numFmtId="0" fontId="7" fillId="8" borderId="4" xfId="0" applyFont="1" applyFill="1" applyBorder="1" applyAlignment="1">
      <alignment horizontal="left" vertical="top" wrapText="1"/>
    </xf>
    <xf numFmtId="0" fontId="7" fillId="8" borderId="2" xfId="0" applyFont="1" applyFill="1" applyBorder="1" applyAlignment="1">
      <alignment horizontal="left" vertical="top" wrapText="1"/>
    </xf>
    <xf numFmtId="0" fontId="7" fillId="8" borderId="5" xfId="0" applyFont="1" applyFill="1" applyBorder="1" applyAlignment="1">
      <alignment horizontal="left" vertical="top" wrapText="1"/>
    </xf>
    <xf numFmtId="0" fontId="7" fillId="8" borderId="9" xfId="0" applyFont="1" applyFill="1" applyBorder="1" applyAlignment="1">
      <alignment horizontal="left" vertical="top" wrapText="1"/>
    </xf>
    <xf numFmtId="0" fontId="7" fillId="8" borderId="10" xfId="0" applyFont="1" applyFill="1" applyBorder="1" applyAlignment="1">
      <alignment horizontal="left" vertical="top" wrapText="1"/>
    </xf>
    <xf numFmtId="167" fontId="12" fillId="11" borderId="0" xfId="1" applyNumberFormat="1" applyFont="1" applyFill="1" applyAlignment="1">
      <alignment horizontal="center" vertical="top" wrapText="1"/>
    </xf>
    <xf numFmtId="0" fontId="7" fillId="2" borderId="0" xfId="0" applyFont="1" applyFill="1" applyAlignment="1">
      <alignment horizontal="center" vertical="center"/>
    </xf>
    <xf numFmtId="167" fontId="12" fillId="8" borderId="5" xfId="1" applyNumberFormat="1" applyFont="1" applyFill="1" applyBorder="1" applyAlignment="1">
      <alignment horizontal="left" vertical="top" wrapText="1"/>
    </xf>
    <xf numFmtId="167" fontId="12" fillId="8" borderId="9" xfId="1" applyNumberFormat="1" applyFont="1" applyFill="1" applyBorder="1" applyAlignment="1">
      <alignment horizontal="left" vertical="top" wrapText="1"/>
    </xf>
    <xf numFmtId="167" fontId="12" fillId="8" borderId="10" xfId="1" applyNumberFormat="1" applyFont="1" applyFill="1" applyBorder="1" applyAlignment="1">
      <alignment horizontal="left" vertical="top" wrapText="1"/>
    </xf>
    <xf numFmtId="167" fontId="12" fillId="8" borderId="6" xfId="1" applyNumberFormat="1" applyFont="1" applyFill="1" applyBorder="1" applyAlignment="1">
      <alignment horizontal="left" vertical="top" wrapText="1"/>
    </xf>
    <xf numFmtId="167" fontId="12" fillId="8" borderId="0" xfId="1" applyNumberFormat="1" applyFont="1" applyFill="1" applyAlignment="1">
      <alignment horizontal="left" vertical="top" wrapText="1"/>
    </xf>
    <xf numFmtId="167" fontId="12" fillId="8" borderId="11" xfId="1" applyNumberFormat="1" applyFont="1" applyFill="1" applyBorder="1" applyAlignment="1">
      <alignment horizontal="left" vertical="top" wrapText="1"/>
    </xf>
    <xf numFmtId="167" fontId="12" fillId="8" borderId="5" xfId="1" applyNumberFormat="1" applyFont="1" applyFill="1" applyBorder="1" applyAlignment="1">
      <alignment horizontal="left" vertical="top"/>
    </xf>
    <xf numFmtId="167" fontId="12" fillId="8" borderId="9" xfId="1" applyNumberFormat="1" applyFont="1" applyFill="1" applyBorder="1" applyAlignment="1">
      <alignment horizontal="left" vertical="top"/>
    </xf>
    <xf numFmtId="167" fontId="12" fillId="8" borderId="10" xfId="1" applyNumberFormat="1" applyFont="1" applyFill="1" applyBorder="1" applyAlignment="1">
      <alignment horizontal="left" vertical="top"/>
    </xf>
    <xf numFmtId="167" fontId="12" fillId="8" borderId="6" xfId="1" applyNumberFormat="1" applyFont="1" applyFill="1" applyBorder="1" applyAlignment="1">
      <alignment horizontal="left" vertical="top"/>
    </xf>
    <xf numFmtId="167" fontId="12" fillId="8" borderId="0" xfId="1" applyNumberFormat="1" applyFont="1" applyFill="1" applyAlignment="1">
      <alignment horizontal="left" vertical="top"/>
    </xf>
    <xf numFmtId="167" fontId="12" fillId="8" borderId="11" xfId="1" applyNumberFormat="1" applyFont="1" applyFill="1" applyBorder="1" applyAlignment="1">
      <alignment horizontal="left" vertical="top"/>
    </xf>
    <xf numFmtId="0" fontId="8" fillId="11" borderId="0" xfId="0" applyFont="1" applyFill="1" applyAlignment="1">
      <alignment horizontal="center" vertical="center"/>
    </xf>
  </cellXfs>
  <cellStyles count="5">
    <cellStyle name="Comma" xfId="1" builtinId="3"/>
    <cellStyle name="Normal" xfId="0" builtinId="0"/>
    <cellStyle name="Normal 2 2" xfId="3" xr:uid="{2996CF3D-9BAC-4278-A3CD-D56888324CB7}"/>
    <cellStyle name="Normal 3" xfId="4" xr:uid="{805A3847-A319-4108-980F-D5EDA4A220C0}"/>
    <cellStyle name="Percent" xfId="2" builtinId="5"/>
  </cellStyles>
  <dxfs count="10">
    <dxf>
      <fill>
        <patternFill>
          <bgColor rgb="FF00B050"/>
        </patternFill>
      </fill>
    </dxf>
    <dxf>
      <fill>
        <patternFill>
          <bgColor rgb="FFCCFFCC"/>
        </patternFill>
      </fill>
    </dxf>
    <dxf>
      <fill>
        <patternFill>
          <bgColor rgb="FF00B0F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CCFFCC"/>
        </patternFill>
      </fill>
    </dxf>
    <dxf>
      <fill>
        <patternFill>
          <bgColor rgb="FF00B0F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66FFFF"/>
      <color rgb="FFCCCCFF"/>
      <color rgb="FFFFCCFF"/>
      <color rgb="FFE5FFFF"/>
      <color rgb="FFEFF6FB"/>
      <color rgb="FFEAF3FA"/>
      <color rgb="FFEBEBFF"/>
      <color rgb="FFECECEC"/>
      <color rgb="FFFFFFB7"/>
      <color rgb="FFE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66CCF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5B3-4C41-97F6-26DBB48FE7A7}"/>
              </c:ext>
            </c:extLst>
          </c:dPt>
          <c:dPt>
            <c:idx val="1"/>
            <c:bubble3D val="0"/>
            <c:spPr>
              <a:solidFill>
                <a:srgbClr val="CCFFC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5B3-4C41-97F6-26DBB48FE7A7}"/>
              </c:ext>
            </c:extLst>
          </c:dPt>
          <c:dPt>
            <c:idx val="2"/>
            <c:bubble3D val="0"/>
            <c:spPr>
              <a:solidFill>
                <a:srgbClr val="33CC3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5B3-4C41-97F6-26DBB48FE7A7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5B3-4C41-97F6-26DBB48FE7A7}"/>
              </c:ext>
            </c:extLst>
          </c:dPt>
          <c:dPt>
            <c:idx val="4"/>
            <c:bubble3D val="0"/>
            <c:spPr>
              <a:solidFill>
                <a:srgbClr val="FFFF9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05B3-4C41-97F6-26DBB48FE7A7}"/>
              </c:ext>
            </c:extLst>
          </c:dPt>
          <c:cat>
            <c:strRef>
              <c:f>[1]ตารางคะแนนV3!$AW$917:$AW$921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F</c:v>
                </c:pt>
              </c:strCache>
            </c:strRef>
          </c:cat>
          <c:val>
            <c:numRef>
              <c:f>[1]ตารางคะแนนV3!$AX$917:$AX$921</c:f>
              <c:numCache>
                <c:formatCode>General</c:formatCode>
                <c:ptCount val="5"/>
                <c:pt idx="0">
                  <c:v>116</c:v>
                </c:pt>
                <c:pt idx="1">
                  <c:v>240</c:v>
                </c:pt>
                <c:pt idx="2">
                  <c:v>289</c:v>
                </c:pt>
                <c:pt idx="3">
                  <c:v>185</c:v>
                </c:pt>
                <c:pt idx="4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5B3-4C41-97F6-26DBB48FE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21772</xdr:colOff>
      <xdr:row>914</xdr:row>
      <xdr:rowOff>10886</xdr:rowOff>
    </xdr:from>
    <xdr:to>
      <xdr:col>50</xdr:col>
      <xdr:colOff>5443</xdr:colOff>
      <xdr:row>921</xdr:row>
      <xdr:rowOff>87085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745540E-E0CF-4D9B-A3CE-288B5B331C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Desktop\650826_Y2565Q3_TPS_GroupUpdate_0108256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ที่มา"/>
      <sheetName val="TPS_V3"/>
      <sheetName val="SetTPS"/>
      <sheetName val="ตารางคะแนนV3"/>
      <sheetName val="RiskPlusY2565Q3"/>
      <sheetName val="Ratio"/>
      <sheetName val="PlanfinY2565Q3"/>
      <sheetName val="Quick MethodY2565Q3"/>
      <sheetName val="PointY2565Q3"/>
      <sheetName val="SumAdjRw"/>
      <sheetName val="SumAdjQ22564"/>
      <sheetName val="compare"/>
      <sheetName val="SumAdjQ22565"/>
      <sheetName val="Proflile65"/>
      <sheetName val="HGRY2565Q3"/>
      <sheetName val="MeanY2565Q3"/>
      <sheetName val="Raw_CPGQ365"/>
      <sheetName val="Worksheet"/>
      <sheetName val="อัตราการครองเตียง"/>
      <sheetName val="ข้อมูลพื้นฐานรพ_65"/>
    </sheetNames>
    <sheetDataSet>
      <sheetData sheetId="0" refreshError="1"/>
      <sheetData sheetId="1" refreshError="1"/>
      <sheetData sheetId="2" refreshError="1"/>
      <sheetData sheetId="3" refreshError="1">
        <row r="7">
          <cell r="C7" t="str">
            <v>10713</v>
          </cell>
        </row>
        <row r="8">
          <cell r="C8" t="str">
            <v>11119</v>
          </cell>
        </row>
        <row r="9">
          <cell r="C9" t="str">
            <v>11120</v>
          </cell>
        </row>
        <row r="10">
          <cell r="C10" t="str">
            <v>11121</v>
          </cell>
        </row>
        <row r="11">
          <cell r="C11" t="str">
            <v>11122</v>
          </cell>
        </row>
        <row r="12">
          <cell r="C12" t="str">
            <v>11123</v>
          </cell>
        </row>
        <row r="13">
          <cell r="C13" t="str">
            <v>11124</v>
          </cell>
        </row>
        <row r="14">
          <cell r="C14" t="str">
            <v>11125</v>
          </cell>
        </row>
        <row r="15">
          <cell r="C15" t="str">
            <v>11126</v>
          </cell>
        </row>
        <row r="16">
          <cell r="C16" t="str">
            <v>11127</v>
          </cell>
        </row>
        <row r="17">
          <cell r="C17" t="str">
            <v>11128</v>
          </cell>
        </row>
        <row r="18">
          <cell r="C18" t="str">
            <v>11129</v>
          </cell>
        </row>
        <row r="19">
          <cell r="C19" t="str">
            <v>11130</v>
          </cell>
        </row>
        <row r="20">
          <cell r="C20" t="str">
            <v>11131</v>
          </cell>
        </row>
        <row r="21">
          <cell r="C21" t="str">
            <v>11132</v>
          </cell>
        </row>
        <row r="22">
          <cell r="C22" t="str">
            <v>11133</v>
          </cell>
        </row>
        <row r="23">
          <cell r="C23" t="str">
            <v>11134</v>
          </cell>
        </row>
        <row r="24">
          <cell r="C24" t="str">
            <v>11135</v>
          </cell>
        </row>
        <row r="25">
          <cell r="C25" t="str">
            <v>11136</v>
          </cell>
        </row>
        <row r="26">
          <cell r="C26" t="str">
            <v>11137</v>
          </cell>
        </row>
        <row r="27">
          <cell r="C27" t="str">
            <v>11138</v>
          </cell>
        </row>
        <row r="28">
          <cell r="C28" t="str">
            <v>11139</v>
          </cell>
        </row>
        <row r="29">
          <cell r="C29" t="str">
            <v>11643</v>
          </cell>
        </row>
        <row r="30">
          <cell r="C30" t="str">
            <v>23736</v>
          </cell>
        </row>
        <row r="31">
          <cell r="C31" t="str">
            <v>10674</v>
          </cell>
        </row>
        <row r="32">
          <cell r="C32" t="str">
            <v>11189</v>
          </cell>
        </row>
        <row r="33">
          <cell r="C33" t="str">
            <v>11190</v>
          </cell>
        </row>
        <row r="34">
          <cell r="C34" t="str">
            <v>11191</v>
          </cell>
        </row>
        <row r="35">
          <cell r="C35" t="str">
            <v>11192</v>
          </cell>
        </row>
        <row r="36">
          <cell r="C36" t="str">
            <v>11193</v>
          </cell>
        </row>
        <row r="37">
          <cell r="C37" t="str">
            <v>11194</v>
          </cell>
        </row>
        <row r="38">
          <cell r="C38" t="str">
            <v>11195</v>
          </cell>
        </row>
        <row r="39">
          <cell r="C39" t="str">
            <v>11196</v>
          </cell>
        </row>
        <row r="40">
          <cell r="C40" t="str">
            <v>11197</v>
          </cell>
        </row>
        <row r="41">
          <cell r="C41" t="str">
            <v>11198</v>
          </cell>
        </row>
        <row r="42">
          <cell r="C42" t="str">
            <v>11199</v>
          </cell>
        </row>
        <row r="43">
          <cell r="C43" t="str">
            <v>11200</v>
          </cell>
        </row>
        <row r="44">
          <cell r="C44" t="str">
            <v>11201</v>
          </cell>
        </row>
        <row r="45">
          <cell r="C45" t="str">
            <v>11202</v>
          </cell>
        </row>
        <row r="46">
          <cell r="C46" t="str">
            <v>11454</v>
          </cell>
        </row>
        <row r="47">
          <cell r="C47" t="str">
            <v>15012</v>
          </cell>
        </row>
        <row r="48">
          <cell r="C48" t="str">
            <v>28823</v>
          </cell>
        </row>
        <row r="49">
          <cell r="C49" t="str">
            <v>10715</v>
          </cell>
        </row>
        <row r="50">
          <cell r="C50" t="str">
            <v>11166</v>
          </cell>
        </row>
        <row r="51">
          <cell r="C51" t="str">
            <v>11167</v>
          </cell>
        </row>
        <row r="52">
          <cell r="C52" t="str">
            <v>11169</v>
          </cell>
        </row>
        <row r="53">
          <cell r="C53" t="str">
            <v>11170</v>
          </cell>
        </row>
        <row r="54">
          <cell r="C54" t="str">
            <v>11171</v>
          </cell>
        </row>
        <row r="55">
          <cell r="C55" t="str">
            <v>11172</v>
          </cell>
        </row>
        <row r="56">
          <cell r="C56" t="str">
            <v>11452</v>
          </cell>
        </row>
        <row r="57">
          <cell r="C57" t="str">
            <v>10719</v>
          </cell>
        </row>
        <row r="58">
          <cell r="C58" t="str">
            <v>11203</v>
          </cell>
        </row>
        <row r="59">
          <cell r="C59" t="str">
            <v>11204</v>
          </cell>
        </row>
        <row r="60">
          <cell r="C60" t="str">
            <v>11205</v>
          </cell>
        </row>
        <row r="61">
          <cell r="C61" t="str">
            <v>11206</v>
          </cell>
        </row>
        <row r="62">
          <cell r="C62" t="str">
            <v>11207</v>
          </cell>
        </row>
        <row r="63">
          <cell r="C63" t="str">
            <v>11208</v>
          </cell>
        </row>
        <row r="64">
          <cell r="C64" t="str">
            <v>10716</v>
          </cell>
        </row>
        <row r="65">
          <cell r="C65" t="str">
            <v>11173</v>
          </cell>
        </row>
        <row r="66">
          <cell r="C66" t="str">
            <v>11174</v>
          </cell>
        </row>
        <row r="67">
          <cell r="C67" t="str">
            <v>11175</v>
          </cell>
        </row>
        <row r="68">
          <cell r="C68" t="str">
            <v>11176</v>
          </cell>
        </row>
        <row r="69">
          <cell r="C69" t="str">
            <v>11177</v>
          </cell>
        </row>
        <row r="70">
          <cell r="C70" t="str">
            <v>11178</v>
          </cell>
        </row>
        <row r="71">
          <cell r="C71" t="str">
            <v>11179</v>
          </cell>
        </row>
        <row r="72">
          <cell r="C72" t="str">
            <v>11180</v>
          </cell>
        </row>
        <row r="73">
          <cell r="C73" t="str">
            <v>11181</v>
          </cell>
        </row>
        <row r="74">
          <cell r="C74" t="str">
            <v>11182</v>
          </cell>
        </row>
        <row r="75">
          <cell r="C75" t="str">
            <v>11183</v>
          </cell>
        </row>
        <row r="76">
          <cell r="C76" t="str">
            <v>11453</v>
          </cell>
        </row>
        <row r="77">
          <cell r="C77" t="str">
            <v>11625</v>
          </cell>
        </row>
        <row r="78">
          <cell r="C78" t="str">
            <v>25017</v>
          </cell>
        </row>
        <row r="79">
          <cell r="C79" t="str">
            <v>10717</v>
          </cell>
        </row>
        <row r="80">
          <cell r="C80" t="str">
            <v>10718</v>
          </cell>
        </row>
        <row r="81">
          <cell r="C81" t="str">
            <v>11184</v>
          </cell>
        </row>
        <row r="82">
          <cell r="C82" t="str">
            <v>11185</v>
          </cell>
        </row>
        <row r="83">
          <cell r="C83" t="str">
            <v>11186</v>
          </cell>
        </row>
        <row r="84">
          <cell r="C84" t="str">
            <v>11187</v>
          </cell>
        </row>
        <row r="85">
          <cell r="C85" t="str">
            <v>11188</v>
          </cell>
        </row>
        <row r="86">
          <cell r="C86" t="str">
            <v>40744</v>
          </cell>
        </row>
        <row r="87">
          <cell r="C87" t="str">
            <v>40745</v>
          </cell>
        </row>
        <row r="88">
          <cell r="C88" t="str">
            <v>10672</v>
          </cell>
        </row>
        <row r="89">
          <cell r="C89" t="str">
            <v>11146</v>
          </cell>
        </row>
        <row r="90">
          <cell r="C90" t="str">
            <v>11147</v>
          </cell>
        </row>
        <row r="91">
          <cell r="C91" t="str">
            <v>11148</v>
          </cell>
        </row>
        <row r="92">
          <cell r="C92" t="str">
            <v>11149</v>
          </cell>
        </row>
        <row r="93">
          <cell r="C93" t="str">
            <v>11150</v>
          </cell>
        </row>
        <row r="94">
          <cell r="C94" t="str">
            <v>11151</v>
          </cell>
        </row>
        <row r="95">
          <cell r="C95" t="str">
            <v>11152</v>
          </cell>
        </row>
        <row r="96">
          <cell r="C96" t="str">
            <v>11153</v>
          </cell>
        </row>
        <row r="97">
          <cell r="C97" t="str">
            <v>11154</v>
          </cell>
        </row>
        <row r="98">
          <cell r="C98" t="str">
            <v>11155</v>
          </cell>
        </row>
        <row r="99">
          <cell r="C99" t="str">
            <v>11156</v>
          </cell>
        </row>
        <row r="100">
          <cell r="C100" t="str">
            <v>11157</v>
          </cell>
        </row>
        <row r="101">
          <cell r="C101" t="str">
            <v>10714</v>
          </cell>
        </row>
        <row r="102">
          <cell r="C102" t="str">
            <v>11140</v>
          </cell>
        </row>
        <row r="103">
          <cell r="C103" t="str">
            <v>11141</v>
          </cell>
        </row>
        <row r="104">
          <cell r="C104" t="str">
            <v>11142</v>
          </cell>
        </row>
        <row r="105">
          <cell r="C105" t="str">
            <v>11143</v>
          </cell>
        </row>
        <row r="106">
          <cell r="C106" t="str">
            <v>11144</v>
          </cell>
        </row>
        <row r="107">
          <cell r="C107" t="str">
            <v>11145</v>
          </cell>
        </row>
        <row r="108">
          <cell r="C108" t="str">
            <v>24956</v>
          </cell>
        </row>
        <row r="109">
          <cell r="C109" t="str">
            <v>10727</v>
          </cell>
        </row>
        <row r="110">
          <cell r="C110" t="str">
            <v>11264</v>
          </cell>
        </row>
        <row r="111">
          <cell r="C111" t="str">
            <v>11265</v>
          </cell>
        </row>
        <row r="112">
          <cell r="C112" t="str">
            <v>11266</v>
          </cell>
        </row>
        <row r="113">
          <cell r="C113" t="str">
            <v>11267</v>
          </cell>
        </row>
        <row r="114">
          <cell r="C114" t="str">
            <v>11268</v>
          </cell>
        </row>
        <row r="115">
          <cell r="C115" t="str">
            <v>11269</v>
          </cell>
        </row>
        <row r="116">
          <cell r="C116" t="str">
            <v>11270</v>
          </cell>
        </row>
        <row r="117">
          <cell r="C117" t="str">
            <v>11271</v>
          </cell>
        </row>
        <row r="118">
          <cell r="C118" t="str">
            <v>11272</v>
          </cell>
        </row>
        <row r="119">
          <cell r="C119" t="str">
            <v>11457</v>
          </cell>
        </row>
        <row r="120">
          <cell r="C120" t="str">
            <v>10722</v>
          </cell>
        </row>
        <row r="121">
          <cell r="C121" t="str">
            <v>10723</v>
          </cell>
        </row>
        <row r="122">
          <cell r="C122" t="str">
            <v>11238</v>
          </cell>
        </row>
        <row r="123">
          <cell r="C123" t="str">
            <v>11239</v>
          </cell>
        </row>
        <row r="124">
          <cell r="C124" t="str">
            <v>11240</v>
          </cell>
        </row>
        <row r="125">
          <cell r="C125" t="str">
            <v>11241</v>
          </cell>
        </row>
        <row r="126">
          <cell r="C126" t="str">
            <v>11242</v>
          </cell>
        </row>
        <row r="127">
          <cell r="C127" t="str">
            <v>11243</v>
          </cell>
        </row>
        <row r="128">
          <cell r="C128" t="str">
            <v>27443</v>
          </cell>
        </row>
        <row r="129">
          <cell r="C129" t="str">
            <v>10676</v>
          </cell>
        </row>
        <row r="130">
          <cell r="C130" t="str">
            <v>11251</v>
          </cell>
        </row>
        <row r="131">
          <cell r="C131" t="str">
            <v>11252</v>
          </cell>
        </row>
        <row r="132">
          <cell r="C132" t="str">
            <v>11253</v>
          </cell>
        </row>
        <row r="133">
          <cell r="C133" t="str">
            <v>11254</v>
          </cell>
        </row>
        <row r="134">
          <cell r="C134" t="str">
            <v>11255</v>
          </cell>
        </row>
        <row r="135">
          <cell r="C135" t="str">
            <v>11256</v>
          </cell>
        </row>
        <row r="136">
          <cell r="C136" t="str">
            <v>11257</v>
          </cell>
        </row>
        <row r="137">
          <cell r="C137" t="str">
            <v>11455</v>
          </cell>
        </row>
        <row r="138">
          <cell r="C138" t="str">
            <v>10724</v>
          </cell>
        </row>
        <row r="139">
          <cell r="C139" t="str">
            <v>10725</v>
          </cell>
        </row>
        <row r="140">
          <cell r="C140" t="str">
            <v>11244</v>
          </cell>
        </row>
        <row r="141">
          <cell r="C141" t="str">
            <v>11245</v>
          </cell>
        </row>
        <row r="142">
          <cell r="C142" t="str">
            <v>11246</v>
          </cell>
        </row>
        <row r="143">
          <cell r="C143" t="str">
            <v>11247</v>
          </cell>
        </row>
        <row r="144">
          <cell r="C144" t="str">
            <v>11248</v>
          </cell>
        </row>
        <row r="145">
          <cell r="C145" t="str">
            <v>11249</v>
          </cell>
        </row>
        <row r="146">
          <cell r="C146" t="str">
            <v>11250</v>
          </cell>
        </row>
        <row r="147">
          <cell r="C147" t="str">
            <v>10673</v>
          </cell>
        </row>
        <row r="148">
          <cell r="C148" t="str">
            <v>11158</v>
          </cell>
        </row>
        <row r="149">
          <cell r="C149" t="str">
            <v>11159</v>
          </cell>
        </row>
        <row r="150">
          <cell r="C150" t="str">
            <v>11160</v>
          </cell>
        </row>
        <row r="151">
          <cell r="C151" t="str">
            <v>11161</v>
          </cell>
        </row>
        <row r="152">
          <cell r="C152" t="str">
            <v>11162</v>
          </cell>
        </row>
        <row r="153">
          <cell r="C153" t="str">
            <v>11163</v>
          </cell>
        </row>
        <row r="154">
          <cell r="C154" t="str">
            <v>11164</v>
          </cell>
        </row>
        <row r="155">
          <cell r="C155" t="str">
            <v>11165</v>
          </cell>
        </row>
        <row r="156">
          <cell r="C156" t="str">
            <v>10721</v>
          </cell>
        </row>
        <row r="157">
          <cell r="C157" t="str">
            <v>11228</v>
          </cell>
        </row>
        <row r="158">
          <cell r="C158" t="str">
            <v>11229</v>
          </cell>
        </row>
        <row r="159">
          <cell r="C159" t="str">
            <v>11230</v>
          </cell>
        </row>
        <row r="160">
          <cell r="C160" t="str">
            <v>11231</v>
          </cell>
        </row>
        <row r="161">
          <cell r="C161" t="str">
            <v>11232</v>
          </cell>
        </row>
        <row r="162">
          <cell r="C162" t="str">
            <v>11233</v>
          </cell>
        </row>
        <row r="163">
          <cell r="C163" t="str">
            <v>11234</v>
          </cell>
        </row>
        <row r="164">
          <cell r="C164" t="str">
            <v>11235</v>
          </cell>
        </row>
        <row r="165">
          <cell r="C165" t="str">
            <v>11236</v>
          </cell>
        </row>
        <row r="166">
          <cell r="C166" t="str">
            <v>14135</v>
          </cell>
        </row>
        <row r="167">
          <cell r="C167" t="str">
            <v>28010</v>
          </cell>
        </row>
        <row r="168">
          <cell r="C168" t="str">
            <v>10694</v>
          </cell>
        </row>
        <row r="169">
          <cell r="C169" t="str">
            <v>10802</v>
          </cell>
        </row>
        <row r="170">
          <cell r="C170" t="str">
            <v>10803</v>
          </cell>
        </row>
        <row r="171">
          <cell r="C171" t="str">
            <v>10804</v>
          </cell>
        </row>
        <row r="172">
          <cell r="C172" t="str">
            <v>10805</v>
          </cell>
        </row>
        <row r="173">
          <cell r="C173" t="str">
            <v>10806</v>
          </cell>
        </row>
        <row r="174">
          <cell r="C174" t="str">
            <v>27974</v>
          </cell>
        </row>
        <row r="175">
          <cell r="C175" t="str">
            <v>27975</v>
          </cell>
        </row>
        <row r="176">
          <cell r="C176" t="str">
            <v>10675</v>
          </cell>
        </row>
        <row r="177">
          <cell r="C177" t="str">
            <v>11209</v>
          </cell>
        </row>
        <row r="178">
          <cell r="C178" t="str">
            <v>11210</v>
          </cell>
        </row>
        <row r="179">
          <cell r="C179" t="str">
            <v>11211</v>
          </cell>
        </row>
        <row r="180">
          <cell r="C180" t="str">
            <v>11212</v>
          </cell>
        </row>
        <row r="181">
          <cell r="C181" t="str">
            <v>11213</v>
          </cell>
        </row>
        <row r="182">
          <cell r="C182" t="str">
            <v>11214</v>
          </cell>
        </row>
        <row r="183">
          <cell r="C183" t="str">
            <v>11215</v>
          </cell>
        </row>
        <row r="184">
          <cell r="C184" t="str">
            <v>11216</v>
          </cell>
        </row>
        <row r="185">
          <cell r="C185" t="str">
            <v>11217</v>
          </cell>
        </row>
        <row r="186">
          <cell r="C186" t="str">
            <v>11218</v>
          </cell>
        </row>
        <row r="187">
          <cell r="C187" t="str">
            <v>11219</v>
          </cell>
        </row>
        <row r="188">
          <cell r="C188" t="str">
            <v>11220</v>
          </cell>
        </row>
        <row r="189">
          <cell r="C189" t="str">
            <v>40749</v>
          </cell>
        </row>
        <row r="190">
          <cell r="C190" t="str">
            <v>10726</v>
          </cell>
        </row>
        <row r="191">
          <cell r="C191" t="str">
            <v>11258</v>
          </cell>
        </row>
        <row r="192">
          <cell r="C192" t="str">
            <v>11259</v>
          </cell>
        </row>
        <row r="193">
          <cell r="C193" t="str">
            <v>11260</v>
          </cell>
        </row>
        <row r="194">
          <cell r="C194" t="str">
            <v>11261</v>
          </cell>
        </row>
        <row r="195">
          <cell r="C195" t="str">
            <v>11262</v>
          </cell>
        </row>
        <row r="196">
          <cell r="C196" t="str">
            <v>11263</v>
          </cell>
        </row>
        <row r="197">
          <cell r="C197" t="str">
            <v>11456</v>
          </cell>
        </row>
        <row r="198">
          <cell r="C198" t="str">
            <v>11631</v>
          </cell>
        </row>
        <row r="199">
          <cell r="C199" t="str">
            <v>27978</v>
          </cell>
        </row>
        <row r="200">
          <cell r="C200" t="str">
            <v>27979</v>
          </cell>
        </row>
        <row r="201">
          <cell r="C201" t="str">
            <v>27980</v>
          </cell>
        </row>
        <row r="202">
          <cell r="C202" t="str">
            <v>10720</v>
          </cell>
        </row>
        <row r="203">
          <cell r="C203" t="str">
            <v>11221</v>
          </cell>
        </row>
        <row r="204">
          <cell r="C204" t="str">
            <v>11222</v>
          </cell>
        </row>
        <row r="205">
          <cell r="C205" t="str">
            <v>11223</v>
          </cell>
        </row>
        <row r="206">
          <cell r="C206" t="str">
            <v>11224</v>
          </cell>
        </row>
        <row r="207">
          <cell r="C207" t="str">
            <v>11225</v>
          </cell>
        </row>
        <row r="208">
          <cell r="C208" t="str">
            <v>11226</v>
          </cell>
        </row>
        <row r="209">
          <cell r="C209" t="str">
            <v>11227</v>
          </cell>
        </row>
        <row r="210">
          <cell r="C210" t="str">
            <v>10698</v>
          </cell>
        </row>
        <row r="211">
          <cell r="C211" t="str">
            <v>10863</v>
          </cell>
        </row>
        <row r="212">
          <cell r="C212" t="str">
            <v>10864</v>
          </cell>
        </row>
        <row r="213">
          <cell r="C213" t="str">
            <v>10865</v>
          </cell>
        </row>
        <row r="214">
          <cell r="C214" t="str">
            <v>10686</v>
          </cell>
        </row>
        <row r="215">
          <cell r="C215" t="str">
            <v>10756</v>
          </cell>
        </row>
        <row r="216">
          <cell r="C216" t="str">
            <v>10757</v>
          </cell>
        </row>
        <row r="217">
          <cell r="C217" t="str">
            <v>10758</v>
          </cell>
        </row>
        <row r="218">
          <cell r="C218" t="str">
            <v>10759</v>
          </cell>
        </row>
        <row r="219">
          <cell r="C219" t="str">
            <v>10760</v>
          </cell>
        </row>
        <row r="220">
          <cell r="C220" t="str">
            <v>41768</v>
          </cell>
        </row>
        <row r="221">
          <cell r="C221" t="str">
            <v>28875</v>
          </cell>
        </row>
        <row r="222">
          <cell r="C222" t="str">
            <v>10687</v>
          </cell>
        </row>
        <row r="223">
          <cell r="C223" t="str">
            <v>10761</v>
          </cell>
        </row>
        <row r="224">
          <cell r="C224" t="str">
            <v>10762</v>
          </cell>
        </row>
        <row r="225">
          <cell r="C225" t="str">
            <v>10763</v>
          </cell>
        </row>
        <row r="226">
          <cell r="C226" t="str">
            <v>10764</v>
          </cell>
        </row>
        <row r="227">
          <cell r="C227" t="str">
            <v>10765</v>
          </cell>
        </row>
        <row r="228">
          <cell r="C228" t="str">
            <v>10766</v>
          </cell>
        </row>
        <row r="229">
          <cell r="C229" t="str">
            <v>10767</v>
          </cell>
        </row>
        <row r="230">
          <cell r="C230" t="str">
            <v>10660</v>
          </cell>
        </row>
        <row r="231">
          <cell r="C231" t="str">
            <v>10688</v>
          </cell>
        </row>
        <row r="232">
          <cell r="C232" t="str">
            <v>10768</v>
          </cell>
        </row>
        <row r="233">
          <cell r="C233" t="str">
            <v>10769</v>
          </cell>
        </row>
        <row r="234">
          <cell r="C234" t="str">
            <v>10770</v>
          </cell>
        </row>
        <row r="235">
          <cell r="C235" t="str">
            <v>10771</v>
          </cell>
        </row>
        <row r="236">
          <cell r="C236" t="str">
            <v>10772</v>
          </cell>
        </row>
        <row r="237">
          <cell r="C237" t="str">
            <v>10773</v>
          </cell>
        </row>
        <row r="238">
          <cell r="C238" t="str">
            <v>10774</v>
          </cell>
        </row>
        <row r="239">
          <cell r="C239" t="str">
            <v>10775</v>
          </cell>
        </row>
        <row r="240">
          <cell r="C240" t="str">
            <v>10776</v>
          </cell>
        </row>
        <row r="241">
          <cell r="C241" t="str">
            <v>10777</v>
          </cell>
        </row>
        <row r="242">
          <cell r="C242" t="str">
            <v>10778</v>
          </cell>
        </row>
        <row r="243">
          <cell r="C243" t="str">
            <v>10779</v>
          </cell>
        </row>
        <row r="244">
          <cell r="C244" t="str">
            <v>10780</v>
          </cell>
        </row>
        <row r="245">
          <cell r="C245" t="str">
            <v>10781</v>
          </cell>
        </row>
        <row r="246">
          <cell r="C246" t="str">
            <v>10690</v>
          </cell>
        </row>
        <row r="247">
          <cell r="C247" t="str">
            <v>10691</v>
          </cell>
        </row>
        <row r="248">
          <cell r="C248" t="str">
            <v>10789</v>
          </cell>
        </row>
        <row r="249">
          <cell r="C249" t="str">
            <v>10790</v>
          </cell>
        </row>
        <row r="250">
          <cell r="C250" t="str">
            <v>10791</v>
          </cell>
        </row>
        <row r="251">
          <cell r="C251" t="str">
            <v>10792</v>
          </cell>
        </row>
        <row r="252">
          <cell r="C252" t="str">
            <v>10793</v>
          </cell>
        </row>
        <row r="253">
          <cell r="C253" t="str">
            <v>10794</v>
          </cell>
        </row>
        <row r="254">
          <cell r="C254" t="str">
            <v>10795</v>
          </cell>
        </row>
        <row r="255">
          <cell r="C255" t="str">
            <v>10796</v>
          </cell>
        </row>
        <row r="256">
          <cell r="C256" t="str">
            <v>10797</v>
          </cell>
        </row>
        <row r="257">
          <cell r="C257" t="str">
            <v>10661</v>
          </cell>
        </row>
        <row r="258">
          <cell r="C258" t="str">
            <v>10695</v>
          </cell>
        </row>
        <row r="259">
          <cell r="C259" t="str">
            <v>10807</v>
          </cell>
        </row>
        <row r="260">
          <cell r="C260" t="str">
            <v>10808</v>
          </cell>
        </row>
        <row r="261">
          <cell r="C261" t="str">
            <v>10809</v>
          </cell>
        </row>
        <row r="262">
          <cell r="C262" t="str">
            <v>10810</v>
          </cell>
        </row>
        <row r="263">
          <cell r="C263" t="str">
            <v>10811</v>
          </cell>
        </row>
        <row r="264">
          <cell r="C264" t="str">
            <v>10812</v>
          </cell>
        </row>
        <row r="265">
          <cell r="C265" t="str">
            <v>10813</v>
          </cell>
        </row>
        <row r="266">
          <cell r="C266" t="str">
            <v>10814</v>
          </cell>
        </row>
        <row r="267">
          <cell r="C267" t="str">
            <v>10815</v>
          </cell>
        </row>
        <row r="268">
          <cell r="C268" t="str">
            <v>10816</v>
          </cell>
        </row>
        <row r="269">
          <cell r="C269" t="str">
            <v>10692</v>
          </cell>
        </row>
        <row r="270">
          <cell r="C270" t="str">
            <v>10693</v>
          </cell>
        </row>
        <row r="271">
          <cell r="C271" t="str">
            <v>10798</v>
          </cell>
        </row>
        <row r="272">
          <cell r="C272" t="str">
            <v>10799</v>
          </cell>
        </row>
        <row r="273">
          <cell r="C273" t="str">
            <v>10800</v>
          </cell>
        </row>
        <row r="274">
          <cell r="C274" t="str">
            <v>10801</v>
          </cell>
        </row>
        <row r="275">
          <cell r="C275" t="str">
            <v>10689</v>
          </cell>
        </row>
        <row r="276">
          <cell r="C276" t="str">
            <v>10782</v>
          </cell>
        </row>
        <row r="277">
          <cell r="C277" t="str">
            <v>10784</v>
          </cell>
        </row>
        <row r="278">
          <cell r="C278" t="str">
            <v>10785</v>
          </cell>
        </row>
        <row r="279">
          <cell r="C279" t="str">
            <v>10786</v>
          </cell>
        </row>
        <row r="280">
          <cell r="C280" t="str">
            <v>10787</v>
          </cell>
        </row>
        <row r="281">
          <cell r="C281" t="str">
            <v>10788</v>
          </cell>
        </row>
        <row r="282">
          <cell r="C282" t="str">
            <v>10736</v>
          </cell>
        </row>
        <row r="283">
          <cell r="C283" t="str">
            <v>11308</v>
          </cell>
        </row>
        <row r="284">
          <cell r="C284" t="str">
            <v>11309</v>
          </cell>
        </row>
        <row r="285">
          <cell r="C285" t="str">
            <v>11310</v>
          </cell>
        </row>
        <row r="286">
          <cell r="C286" t="str">
            <v>11311</v>
          </cell>
        </row>
        <row r="287">
          <cell r="C287" t="str">
            <v>11312</v>
          </cell>
        </row>
        <row r="288">
          <cell r="C288" t="str">
            <v>11313</v>
          </cell>
        </row>
        <row r="289">
          <cell r="C289" t="str">
            <v>11314</v>
          </cell>
        </row>
        <row r="290">
          <cell r="C290" t="str">
            <v>10731</v>
          </cell>
        </row>
        <row r="291">
          <cell r="C291" t="str">
            <v>10732</v>
          </cell>
        </row>
        <row r="292">
          <cell r="C292" t="str">
            <v>11278</v>
          </cell>
        </row>
        <row r="293">
          <cell r="C293" t="str">
            <v>11279</v>
          </cell>
        </row>
        <row r="294">
          <cell r="C294" t="str">
            <v>11280</v>
          </cell>
        </row>
        <row r="295">
          <cell r="C295" t="str">
            <v>11281</v>
          </cell>
        </row>
        <row r="296">
          <cell r="C296" t="str">
            <v>11282</v>
          </cell>
        </row>
        <row r="297">
          <cell r="C297" t="str">
            <v>11283</v>
          </cell>
        </row>
        <row r="298">
          <cell r="C298" t="str">
            <v>11284</v>
          </cell>
        </row>
        <row r="299">
          <cell r="C299" t="str">
            <v>11285</v>
          </cell>
        </row>
        <row r="300">
          <cell r="C300" t="str">
            <v>11286</v>
          </cell>
        </row>
        <row r="301">
          <cell r="C301" t="str">
            <v>11287</v>
          </cell>
        </row>
        <row r="302">
          <cell r="C302" t="str">
            <v>11288</v>
          </cell>
        </row>
        <row r="303">
          <cell r="C303" t="str">
            <v>14136</v>
          </cell>
        </row>
        <row r="304">
          <cell r="C304" t="str">
            <v>21948</v>
          </cell>
        </row>
        <row r="305">
          <cell r="C305" t="str">
            <v>41701</v>
          </cell>
        </row>
        <row r="306">
          <cell r="C306" t="str">
            <v>10679</v>
          </cell>
        </row>
        <row r="307">
          <cell r="C307" t="str">
            <v>11297</v>
          </cell>
        </row>
        <row r="308">
          <cell r="C308" t="str">
            <v>11298</v>
          </cell>
        </row>
        <row r="309">
          <cell r="C309" t="str">
            <v>11299</v>
          </cell>
        </row>
        <row r="310">
          <cell r="C310" t="str">
            <v>11300</v>
          </cell>
        </row>
        <row r="311">
          <cell r="C311" t="str">
            <v>11301</v>
          </cell>
        </row>
        <row r="312">
          <cell r="C312" t="str">
            <v>11302</v>
          </cell>
        </row>
        <row r="313">
          <cell r="C313" t="str">
            <v>11303</v>
          </cell>
        </row>
        <row r="314">
          <cell r="C314" t="str">
            <v>13819</v>
          </cell>
        </row>
        <row r="315">
          <cell r="C315" t="str">
            <v>10737</v>
          </cell>
        </row>
        <row r="316">
          <cell r="C316" t="str">
            <v>11315</v>
          </cell>
        </row>
        <row r="317">
          <cell r="C317" t="str">
            <v>11316</v>
          </cell>
        </row>
        <row r="318">
          <cell r="C318" t="str">
            <v>11317</v>
          </cell>
        </row>
        <row r="319">
          <cell r="C319" t="str">
            <v>11318</v>
          </cell>
        </row>
        <row r="320">
          <cell r="C320" t="str">
            <v>11319</v>
          </cell>
        </row>
        <row r="321">
          <cell r="C321" t="str">
            <v>11320</v>
          </cell>
        </row>
        <row r="322">
          <cell r="C322" t="str">
            <v>11321</v>
          </cell>
        </row>
        <row r="323">
          <cell r="C323" t="str">
            <v>10677</v>
          </cell>
        </row>
        <row r="324">
          <cell r="C324" t="str">
            <v>10728</v>
          </cell>
        </row>
        <row r="325">
          <cell r="C325" t="str">
            <v>10729</v>
          </cell>
        </row>
        <row r="326">
          <cell r="C326" t="str">
            <v>10730</v>
          </cell>
        </row>
        <row r="327">
          <cell r="C327" t="str">
            <v>11273</v>
          </cell>
        </row>
        <row r="328">
          <cell r="C328" t="str">
            <v>11274</v>
          </cell>
        </row>
        <row r="329">
          <cell r="C329" t="str">
            <v>11275</v>
          </cell>
        </row>
        <row r="330">
          <cell r="C330" t="str">
            <v>11276</v>
          </cell>
        </row>
        <row r="331">
          <cell r="C331" t="str">
            <v>11277</v>
          </cell>
        </row>
        <row r="332">
          <cell r="C332" t="str">
            <v>11458</v>
          </cell>
        </row>
        <row r="333">
          <cell r="C333" t="str">
            <v>28858</v>
          </cell>
        </row>
        <row r="334">
          <cell r="C334" t="str">
            <v>10735</v>
          </cell>
        </row>
        <row r="335">
          <cell r="C335" t="str">
            <v>11306</v>
          </cell>
        </row>
        <row r="336">
          <cell r="C336" t="str">
            <v>11307</v>
          </cell>
        </row>
        <row r="337">
          <cell r="C337" t="str">
            <v>10734</v>
          </cell>
        </row>
        <row r="338">
          <cell r="C338" t="str">
            <v>11304</v>
          </cell>
        </row>
        <row r="339">
          <cell r="C339" t="str">
            <v>10678</v>
          </cell>
        </row>
        <row r="340">
          <cell r="C340" t="str">
            <v>10733</v>
          </cell>
        </row>
        <row r="341">
          <cell r="C341" t="str">
            <v>11289</v>
          </cell>
        </row>
        <row r="342">
          <cell r="C342" t="str">
            <v>11290</v>
          </cell>
        </row>
        <row r="343">
          <cell r="C343" t="str">
            <v>11291</v>
          </cell>
        </row>
        <row r="344">
          <cell r="C344" t="str">
            <v>11292</v>
          </cell>
        </row>
        <row r="345">
          <cell r="C345" t="str">
            <v>11293</v>
          </cell>
        </row>
        <row r="346">
          <cell r="C346" t="str">
            <v>11294</v>
          </cell>
        </row>
        <row r="347">
          <cell r="C347" t="str">
            <v>11295</v>
          </cell>
        </row>
        <row r="348">
          <cell r="C348" t="str">
            <v>11296</v>
          </cell>
        </row>
        <row r="349">
          <cell r="C349" t="str">
            <v>10664</v>
          </cell>
        </row>
        <row r="350">
          <cell r="C350" t="str">
            <v>10834</v>
          </cell>
        </row>
        <row r="351">
          <cell r="C351" t="str">
            <v>10835</v>
          </cell>
        </row>
        <row r="352">
          <cell r="C352" t="str">
            <v>10836</v>
          </cell>
        </row>
        <row r="353">
          <cell r="C353" t="str">
            <v>10837</v>
          </cell>
        </row>
        <row r="354">
          <cell r="C354" t="str">
            <v>10838</v>
          </cell>
        </row>
        <row r="355">
          <cell r="C355" t="str">
            <v>10839</v>
          </cell>
        </row>
        <row r="356">
          <cell r="C356" t="str">
            <v>10840</v>
          </cell>
        </row>
        <row r="357">
          <cell r="C357" t="str">
            <v>10841</v>
          </cell>
        </row>
        <row r="358">
          <cell r="C358" t="str">
            <v>10842</v>
          </cell>
        </row>
        <row r="359">
          <cell r="C359" t="str">
            <v>10843</v>
          </cell>
        </row>
        <row r="360">
          <cell r="C360" t="str">
            <v>10844</v>
          </cell>
        </row>
        <row r="361">
          <cell r="C361" t="str">
            <v>10697</v>
          </cell>
        </row>
        <row r="362">
          <cell r="C362" t="str">
            <v>10833</v>
          </cell>
        </row>
        <row r="363">
          <cell r="C363" t="str">
            <v>10850</v>
          </cell>
        </row>
        <row r="364">
          <cell r="C364" t="str">
            <v>10851</v>
          </cell>
        </row>
        <row r="365">
          <cell r="C365" t="str">
            <v>10852</v>
          </cell>
        </row>
        <row r="366">
          <cell r="C366" t="str">
            <v>10853</v>
          </cell>
        </row>
        <row r="367">
          <cell r="C367" t="str">
            <v>10854</v>
          </cell>
        </row>
        <row r="368">
          <cell r="C368" t="str">
            <v>10855</v>
          </cell>
        </row>
        <row r="369">
          <cell r="C369" t="str">
            <v>10856</v>
          </cell>
        </row>
        <row r="370">
          <cell r="C370" t="str">
            <v>13747</v>
          </cell>
        </row>
        <row r="371">
          <cell r="C371" t="str">
            <v>31327</v>
          </cell>
        </row>
        <row r="372">
          <cell r="C372" t="str">
            <v>10662</v>
          </cell>
        </row>
        <row r="373">
          <cell r="C373" t="str">
            <v>10817</v>
          </cell>
        </row>
        <row r="374">
          <cell r="C374" t="str">
            <v>10818</v>
          </cell>
        </row>
        <row r="375">
          <cell r="C375" t="str">
            <v>10819</v>
          </cell>
        </row>
        <row r="376">
          <cell r="C376" t="str">
            <v>10820</v>
          </cell>
        </row>
        <row r="377">
          <cell r="C377" t="str">
            <v>10821</v>
          </cell>
        </row>
        <row r="378">
          <cell r="C378" t="str">
            <v>10822</v>
          </cell>
        </row>
        <row r="379">
          <cell r="C379" t="str">
            <v>10823</v>
          </cell>
        </row>
        <row r="380">
          <cell r="C380" t="str">
            <v>10824</v>
          </cell>
        </row>
        <row r="381">
          <cell r="C381" t="str">
            <v>10825</v>
          </cell>
        </row>
        <row r="382">
          <cell r="C382" t="str">
            <v>10826</v>
          </cell>
        </row>
        <row r="383">
          <cell r="C383" t="str">
            <v>28006</v>
          </cell>
        </row>
        <row r="384">
          <cell r="C384" t="str">
            <v>10696</v>
          </cell>
        </row>
        <row r="385">
          <cell r="C385" t="str">
            <v>10845</v>
          </cell>
        </row>
        <row r="386">
          <cell r="C386" t="str">
            <v>10846</v>
          </cell>
        </row>
        <row r="387">
          <cell r="C387" t="str">
            <v>10847</v>
          </cell>
        </row>
        <row r="388">
          <cell r="C388" t="str">
            <v>10848</v>
          </cell>
        </row>
        <row r="389">
          <cell r="C389" t="str">
            <v>10849</v>
          </cell>
        </row>
        <row r="390">
          <cell r="C390" t="str">
            <v>13816</v>
          </cell>
        </row>
        <row r="391">
          <cell r="C391" t="str">
            <v>10665</v>
          </cell>
        </row>
        <row r="392">
          <cell r="C392" t="str">
            <v>10857</v>
          </cell>
        </row>
        <row r="393">
          <cell r="C393" t="str">
            <v>10858</v>
          </cell>
        </row>
        <row r="394">
          <cell r="C394" t="str">
            <v>10859</v>
          </cell>
        </row>
        <row r="395">
          <cell r="C395" t="str">
            <v>10860</v>
          </cell>
        </row>
        <row r="396">
          <cell r="C396" t="str">
            <v>10861</v>
          </cell>
        </row>
        <row r="397">
          <cell r="C397" t="str">
            <v>10862</v>
          </cell>
        </row>
        <row r="398">
          <cell r="C398" t="str">
            <v>10663</v>
          </cell>
        </row>
        <row r="399">
          <cell r="C399" t="str">
            <v>10827</v>
          </cell>
        </row>
        <row r="400">
          <cell r="C400" t="str">
            <v>10828</v>
          </cell>
        </row>
        <row r="401">
          <cell r="C401" t="str">
            <v>10829</v>
          </cell>
        </row>
        <row r="402">
          <cell r="C402" t="str">
            <v>10830</v>
          </cell>
        </row>
        <row r="403">
          <cell r="C403" t="str">
            <v>10831</v>
          </cell>
        </row>
        <row r="404">
          <cell r="C404" t="str">
            <v>10832</v>
          </cell>
        </row>
        <row r="405">
          <cell r="C405" t="str">
            <v>22734</v>
          </cell>
        </row>
        <row r="406">
          <cell r="C406" t="str">
            <v>23962</v>
          </cell>
        </row>
        <row r="407">
          <cell r="C407" t="str">
            <v>10685</v>
          </cell>
        </row>
        <row r="408">
          <cell r="C408" t="str">
            <v>10752</v>
          </cell>
        </row>
        <row r="409">
          <cell r="C409" t="str">
            <v>10753</v>
          </cell>
        </row>
        <row r="410">
          <cell r="C410" t="str">
            <v>10754</v>
          </cell>
        </row>
        <row r="411">
          <cell r="C411" t="str">
            <v>10755</v>
          </cell>
        </row>
        <row r="412">
          <cell r="C412" t="str">
            <v>28785</v>
          </cell>
        </row>
        <row r="413">
          <cell r="C413" t="str">
            <v>10699</v>
          </cell>
        </row>
        <row r="414">
          <cell r="C414" t="str">
            <v>10866</v>
          </cell>
        </row>
        <row r="415">
          <cell r="C415" t="str">
            <v>10867</v>
          </cell>
        </row>
        <row r="416">
          <cell r="C416" t="str">
            <v>10868</v>
          </cell>
        </row>
        <row r="417">
          <cell r="C417" t="str">
            <v>10869</v>
          </cell>
        </row>
        <row r="418">
          <cell r="C418" t="str">
            <v>10870</v>
          </cell>
        </row>
        <row r="419">
          <cell r="C419" t="str">
            <v>13817</v>
          </cell>
        </row>
        <row r="420">
          <cell r="C420" t="str">
            <v>28849</v>
          </cell>
        </row>
        <row r="421">
          <cell r="C421" t="str">
            <v>28850</v>
          </cell>
        </row>
        <row r="422">
          <cell r="C422" t="str">
            <v>10709</v>
          </cell>
        </row>
        <row r="423">
          <cell r="C423" t="str">
            <v>11077</v>
          </cell>
        </row>
        <row r="424">
          <cell r="C424" t="str">
            <v>11078</v>
          </cell>
        </row>
        <row r="425">
          <cell r="C425" t="str">
            <v>11079</v>
          </cell>
        </row>
        <row r="426">
          <cell r="C426" t="str">
            <v>11080</v>
          </cell>
        </row>
        <row r="427">
          <cell r="C427" t="str">
            <v>11081</v>
          </cell>
        </row>
        <row r="428">
          <cell r="C428" t="str">
            <v>11082</v>
          </cell>
        </row>
        <row r="429">
          <cell r="C429" t="str">
            <v>11083</v>
          </cell>
        </row>
        <row r="430">
          <cell r="C430" t="str">
            <v>11084</v>
          </cell>
        </row>
        <row r="431">
          <cell r="C431" t="str">
            <v>11085</v>
          </cell>
        </row>
        <row r="432">
          <cell r="C432" t="str">
            <v>11086</v>
          </cell>
        </row>
        <row r="433">
          <cell r="C433" t="str">
            <v>11087</v>
          </cell>
        </row>
        <row r="434">
          <cell r="C434" t="str">
            <v>11088</v>
          </cell>
        </row>
        <row r="435">
          <cell r="C435" t="str">
            <v>11449</v>
          </cell>
        </row>
        <row r="436">
          <cell r="C436" t="str">
            <v>28017</v>
          </cell>
        </row>
        <row r="437">
          <cell r="C437" t="str">
            <v>28789</v>
          </cell>
        </row>
        <row r="438">
          <cell r="C438" t="str">
            <v>28790</v>
          </cell>
        </row>
        <row r="439">
          <cell r="C439" t="str">
            <v>28791</v>
          </cell>
        </row>
        <row r="440">
          <cell r="C440" t="str">
            <v>10670</v>
          </cell>
        </row>
        <row r="441">
          <cell r="C441" t="str">
            <v>10995</v>
          </cell>
        </row>
        <row r="442">
          <cell r="C442" t="str">
            <v>10996</v>
          </cell>
        </row>
        <row r="443">
          <cell r="C443" t="str">
            <v>10997</v>
          </cell>
        </row>
        <row r="444">
          <cell r="C444" t="str">
            <v>10998</v>
          </cell>
        </row>
        <row r="445">
          <cell r="C445" t="str">
            <v>10999</v>
          </cell>
        </row>
        <row r="446">
          <cell r="C446" t="str">
            <v>11000</v>
          </cell>
        </row>
        <row r="447">
          <cell r="C447" t="str">
            <v>11001</v>
          </cell>
        </row>
        <row r="448">
          <cell r="C448" t="str">
            <v>11002</v>
          </cell>
        </row>
        <row r="449">
          <cell r="C449" t="str">
            <v>11003</v>
          </cell>
        </row>
        <row r="450">
          <cell r="C450" t="str">
            <v>11004</v>
          </cell>
        </row>
        <row r="451">
          <cell r="C451" t="str">
            <v>11005</v>
          </cell>
        </row>
        <row r="452">
          <cell r="C452" t="str">
            <v>11006</v>
          </cell>
        </row>
        <row r="453">
          <cell r="C453" t="str">
            <v>11007</v>
          </cell>
        </row>
        <row r="454">
          <cell r="C454" t="str">
            <v>11008</v>
          </cell>
        </row>
        <row r="455">
          <cell r="C455" t="str">
            <v>11009</v>
          </cell>
        </row>
        <row r="456">
          <cell r="C456" t="str">
            <v>11010</v>
          </cell>
        </row>
        <row r="457">
          <cell r="C457" t="str">
            <v>11011</v>
          </cell>
        </row>
        <row r="458">
          <cell r="C458" t="str">
            <v>11012</v>
          </cell>
        </row>
        <row r="459">
          <cell r="C459" t="str">
            <v>11445</v>
          </cell>
        </row>
        <row r="460">
          <cell r="C460" t="str">
            <v>12275</v>
          </cell>
        </row>
        <row r="461">
          <cell r="C461" t="str">
            <v>14132</v>
          </cell>
        </row>
        <row r="462">
          <cell r="C462" t="str">
            <v>77649</v>
          </cell>
        </row>
        <row r="463">
          <cell r="C463" t="str">
            <v>77650</v>
          </cell>
        </row>
        <row r="464">
          <cell r="C464" t="str">
            <v>77651</v>
          </cell>
        </row>
        <row r="465">
          <cell r="C465" t="str">
            <v>77652</v>
          </cell>
        </row>
        <row r="466">
          <cell r="C466" t="str">
            <v>10707</v>
          </cell>
        </row>
        <row r="467">
          <cell r="C467" t="str">
            <v>11051</v>
          </cell>
        </row>
        <row r="468">
          <cell r="C468" t="str">
            <v>11052</v>
          </cell>
        </row>
        <row r="469">
          <cell r="C469" t="str">
            <v>11053</v>
          </cell>
        </row>
        <row r="470">
          <cell r="C470" t="str">
            <v>11054</v>
          </cell>
        </row>
        <row r="471">
          <cell r="C471" t="str">
            <v>11055</v>
          </cell>
        </row>
        <row r="472">
          <cell r="C472" t="str">
            <v>11056</v>
          </cell>
        </row>
        <row r="473">
          <cell r="C473" t="str">
            <v>11057</v>
          </cell>
        </row>
        <row r="474">
          <cell r="C474" t="str">
            <v>11058</v>
          </cell>
        </row>
        <row r="475">
          <cell r="C475" t="str">
            <v>11059</v>
          </cell>
        </row>
        <row r="476">
          <cell r="C476" t="str">
            <v>11060</v>
          </cell>
        </row>
        <row r="477">
          <cell r="C477" t="str">
            <v>24704</v>
          </cell>
        </row>
        <row r="478">
          <cell r="C478" t="str">
            <v>28843</v>
          </cell>
        </row>
        <row r="479">
          <cell r="C479" t="str">
            <v>10708</v>
          </cell>
        </row>
        <row r="480">
          <cell r="C480" t="str">
            <v>11061</v>
          </cell>
        </row>
        <row r="481">
          <cell r="C481" t="str">
            <v>11062</v>
          </cell>
        </row>
        <row r="482">
          <cell r="C482" t="str">
            <v>11063</v>
          </cell>
        </row>
        <row r="483">
          <cell r="C483" t="str">
            <v>11064</v>
          </cell>
        </row>
        <row r="484">
          <cell r="C484" t="str">
            <v>11065</v>
          </cell>
        </row>
        <row r="485">
          <cell r="C485" t="str">
            <v>11066</v>
          </cell>
        </row>
        <row r="486">
          <cell r="C486" t="str">
            <v>11067</v>
          </cell>
        </row>
        <row r="487">
          <cell r="C487" t="str">
            <v>11068</v>
          </cell>
        </row>
        <row r="488">
          <cell r="C488" t="str">
            <v>11069</v>
          </cell>
        </row>
        <row r="489">
          <cell r="C489" t="str">
            <v>11070</v>
          </cell>
        </row>
        <row r="490">
          <cell r="C490" t="str">
            <v>11071</v>
          </cell>
        </row>
        <row r="491">
          <cell r="C491" t="str">
            <v>11072</v>
          </cell>
        </row>
        <row r="492">
          <cell r="C492" t="str">
            <v>11073</v>
          </cell>
        </row>
        <row r="493">
          <cell r="C493" t="str">
            <v>11074</v>
          </cell>
        </row>
        <row r="494">
          <cell r="C494" t="str">
            <v>11075</v>
          </cell>
        </row>
        <row r="495">
          <cell r="C495" t="str">
            <v>11076</v>
          </cell>
        </row>
        <row r="496">
          <cell r="C496" t="str">
            <v>27988</v>
          </cell>
        </row>
        <row r="497">
          <cell r="C497" t="str">
            <v>27989</v>
          </cell>
        </row>
        <row r="498">
          <cell r="C498" t="str">
            <v>27990</v>
          </cell>
        </row>
        <row r="499">
          <cell r="C499" t="str">
            <v>10705</v>
          </cell>
        </row>
        <row r="500">
          <cell r="C500" t="str">
            <v>11030</v>
          </cell>
        </row>
        <row r="501">
          <cell r="C501" t="str">
            <v>11031</v>
          </cell>
        </row>
        <row r="502">
          <cell r="C502" t="str">
            <v>11032</v>
          </cell>
        </row>
        <row r="503">
          <cell r="C503" t="str">
            <v>11033</v>
          </cell>
        </row>
        <row r="504">
          <cell r="C504" t="str">
            <v>11034</v>
          </cell>
        </row>
        <row r="505">
          <cell r="C505" t="str">
            <v>11035</v>
          </cell>
        </row>
        <row r="506">
          <cell r="C506" t="str">
            <v>11036</v>
          </cell>
        </row>
        <row r="507">
          <cell r="C507" t="str">
            <v>11037</v>
          </cell>
        </row>
        <row r="508">
          <cell r="C508" t="str">
            <v>11038</v>
          </cell>
        </row>
        <row r="509">
          <cell r="C509" t="str">
            <v>11039</v>
          </cell>
        </row>
        <row r="510">
          <cell r="C510" t="str">
            <v>11447</v>
          </cell>
        </row>
        <row r="511">
          <cell r="C511" t="str">
            <v>14133</v>
          </cell>
        </row>
        <row r="512">
          <cell r="C512" t="str">
            <v>28861</v>
          </cell>
        </row>
        <row r="513">
          <cell r="C513" t="str">
            <v>10711</v>
          </cell>
        </row>
        <row r="514">
          <cell r="C514" t="str">
            <v>11104</v>
          </cell>
        </row>
        <row r="515">
          <cell r="C515" t="str">
            <v>11105</v>
          </cell>
        </row>
        <row r="516">
          <cell r="C516" t="str">
            <v>11106</v>
          </cell>
        </row>
        <row r="517">
          <cell r="C517" t="str">
            <v>11107</v>
          </cell>
        </row>
        <row r="518">
          <cell r="C518" t="str">
            <v>11108</v>
          </cell>
        </row>
        <row r="519">
          <cell r="C519" t="str">
            <v>11109</v>
          </cell>
        </row>
        <row r="520">
          <cell r="C520" t="str">
            <v>11110</v>
          </cell>
        </row>
        <row r="521">
          <cell r="C521" t="str">
            <v>11111</v>
          </cell>
        </row>
        <row r="522">
          <cell r="C522" t="str">
            <v>11112</v>
          </cell>
        </row>
        <row r="523">
          <cell r="C523" t="str">
            <v>11451</v>
          </cell>
        </row>
        <row r="524">
          <cell r="C524" t="str">
            <v>40840</v>
          </cell>
        </row>
        <row r="525">
          <cell r="C525" t="str">
            <v>11040</v>
          </cell>
        </row>
        <row r="526">
          <cell r="C526" t="str">
            <v>11041</v>
          </cell>
        </row>
        <row r="527">
          <cell r="C527" t="str">
            <v>11043</v>
          </cell>
        </row>
        <row r="528">
          <cell r="C528" t="str">
            <v>11046</v>
          </cell>
        </row>
        <row r="529">
          <cell r="C529" t="str">
            <v>11047</v>
          </cell>
        </row>
        <row r="530">
          <cell r="C530" t="str">
            <v>11048</v>
          </cell>
        </row>
        <row r="531">
          <cell r="C531" t="str">
            <v>11049</v>
          </cell>
        </row>
        <row r="532">
          <cell r="C532" t="str">
            <v>11050</v>
          </cell>
        </row>
        <row r="533">
          <cell r="C533" t="str">
            <v>10710</v>
          </cell>
        </row>
        <row r="534">
          <cell r="C534" t="str">
            <v>11089</v>
          </cell>
        </row>
        <row r="535">
          <cell r="C535" t="str">
            <v>11090</v>
          </cell>
        </row>
        <row r="536">
          <cell r="C536" t="str">
            <v>11091</v>
          </cell>
        </row>
        <row r="537">
          <cell r="C537" t="str">
            <v>11092</v>
          </cell>
        </row>
        <row r="538">
          <cell r="C538" t="str">
            <v>11093</v>
          </cell>
        </row>
        <row r="539">
          <cell r="C539" t="str">
            <v>11094</v>
          </cell>
        </row>
        <row r="540">
          <cell r="C540" t="str">
            <v>11095</v>
          </cell>
        </row>
        <row r="541">
          <cell r="C541" t="str">
            <v>11096</v>
          </cell>
        </row>
        <row r="542">
          <cell r="C542" t="str">
            <v>11097</v>
          </cell>
        </row>
        <row r="543">
          <cell r="C543" t="str">
            <v>11098</v>
          </cell>
        </row>
        <row r="544">
          <cell r="C544" t="str">
            <v>11099</v>
          </cell>
        </row>
        <row r="545">
          <cell r="C545" t="str">
            <v>11100</v>
          </cell>
        </row>
        <row r="546">
          <cell r="C546" t="str">
            <v>11101</v>
          </cell>
        </row>
        <row r="547">
          <cell r="C547" t="str">
            <v>11102</v>
          </cell>
        </row>
        <row r="548">
          <cell r="C548" t="str">
            <v>11103</v>
          </cell>
        </row>
        <row r="549">
          <cell r="C549" t="str">
            <v>11450</v>
          </cell>
        </row>
        <row r="550">
          <cell r="C550" t="str">
            <v>21323</v>
          </cell>
        </row>
        <row r="551">
          <cell r="C551" t="str">
            <v>10706</v>
          </cell>
        </row>
        <row r="552">
          <cell r="C552" t="str">
            <v>11042</v>
          </cell>
        </row>
        <row r="553">
          <cell r="C553" t="str">
            <v>11044</v>
          </cell>
        </row>
        <row r="554">
          <cell r="C554" t="str">
            <v>11045</v>
          </cell>
        </row>
        <row r="555">
          <cell r="C555" t="str">
            <v>11448</v>
          </cell>
        </row>
        <row r="556">
          <cell r="C556" t="str">
            <v>21356</v>
          </cell>
        </row>
        <row r="557">
          <cell r="C557" t="str">
            <v>28778</v>
          </cell>
        </row>
        <row r="558">
          <cell r="C558" t="str">
            <v>28811</v>
          </cell>
        </row>
        <row r="559">
          <cell r="C559" t="str">
            <v>28815</v>
          </cell>
        </row>
        <row r="560">
          <cell r="C560" t="str">
            <v>10704</v>
          </cell>
        </row>
        <row r="561">
          <cell r="C561" t="str">
            <v>10991</v>
          </cell>
        </row>
        <row r="562">
          <cell r="C562" t="str">
            <v>10992</v>
          </cell>
        </row>
        <row r="563">
          <cell r="C563" t="str">
            <v>10993</v>
          </cell>
        </row>
        <row r="564">
          <cell r="C564" t="str">
            <v>10994</v>
          </cell>
        </row>
        <row r="565">
          <cell r="C565" t="str">
            <v>23367</v>
          </cell>
        </row>
        <row r="566">
          <cell r="C566" t="str">
            <v>10671</v>
          </cell>
        </row>
        <row r="567">
          <cell r="C567" t="str">
            <v>11013</v>
          </cell>
        </row>
        <row r="568">
          <cell r="C568" t="str">
            <v>11014</v>
          </cell>
        </row>
        <row r="569">
          <cell r="C569" t="str">
            <v>11015</v>
          </cell>
        </row>
        <row r="570">
          <cell r="C570" t="str">
            <v>11016</v>
          </cell>
        </row>
        <row r="571">
          <cell r="C571" t="str">
            <v>11017</v>
          </cell>
        </row>
        <row r="572">
          <cell r="C572" t="str">
            <v>11018</v>
          </cell>
        </row>
        <row r="573">
          <cell r="C573" t="str">
            <v>11019</v>
          </cell>
        </row>
        <row r="574">
          <cell r="C574" t="str">
            <v>11020</v>
          </cell>
        </row>
        <row r="575">
          <cell r="C575" t="str">
            <v>11021</v>
          </cell>
        </row>
        <row r="576">
          <cell r="C576" t="str">
            <v>11022</v>
          </cell>
        </row>
        <row r="577">
          <cell r="C577" t="str">
            <v>11023</v>
          </cell>
        </row>
        <row r="578">
          <cell r="C578" t="str">
            <v>11024</v>
          </cell>
        </row>
        <row r="579">
          <cell r="C579" t="str">
            <v>11025</v>
          </cell>
        </row>
        <row r="580">
          <cell r="C580" t="str">
            <v>11026</v>
          </cell>
        </row>
        <row r="581">
          <cell r="C581" t="str">
            <v>11027</v>
          </cell>
        </row>
        <row r="582">
          <cell r="C582" t="str">
            <v>11028</v>
          </cell>
        </row>
        <row r="583">
          <cell r="C583" t="str">
            <v>11029</v>
          </cell>
        </row>
        <row r="584">
          <cell r="C584" t="str">
            <v>11446</v>
          </cell>
        </row>
        <row r="585">
          <cell r="C585" t="str">
            <v>25058</v>
          </cell>
        </row>
        <row r="586">
          <cell r="C586" t="str">
            <v>25059</v>
          </cell>
        </row>
        <row r="587">
          <cell r="C587" t="str">
            <v>04007</v>
          </cell>
        </row>
        <row r="588">
          <cell r="C588" t="str">
            <v>10702</v>
          </cell>
        </row>
        <row r="589">
          <cell r="C589" t="str">
            <v>10970</v>
          </cell>
        </row>
        <row r="590">
          <cell r="C590" t="str">
            <v>10971</v>
          </cell>
        </row>
        <row r="591">
          <cell r="C591" t="str">
            <v>10972</v>
          </cell>
        </row>
        <row r="592">
          <cell r="C592" t="str">
            <v>10973</v>
          </cell>
        </row>
        <row r="593">
          <cell r="C593" t="str">
            <v>10974</v>
          </cell>
        </row>
        <row r="594">
          <cell r="C594" t="str">
            <v>10975</v>
          </cell>
        </row>
        <row r="595">
          <cell r="C595" t="str">
            <v>10976</v>
          </cell>
        </row>
        <row r="596">
          <cell r="C596" t="str">
            <v>10977</v>
          </cell>
        </row>
        <row r="597">
          <cell r="C597" t="str">
            <v>10978</v>
          </cell>
        </row>
        <row r="598">
          <cell r="C598" t="str">
            <v>10979</v>
          </cell>
        </row>
        <row r="599">
          <cell r="C599" t="str">
            <v>10980</v>
          </cell>
        </row>
        <row r="600">
          <cell r="C600" t="str">
            <v>10981</v>
          </cell>
        </row>
        <row r="601">
          <cell r="C601" t="str">
            <v>10982</v>
          </cell>
        </row>
        <row r="602">
          <cell r="C602" t="str">
            <v>10983</v>
          </cell>
        </row>
        <row r="603">
          <cell r="C603" t="str">
            <v>10666</v>
          </cell>
        </row>
        <row r="604">
          <cell r="C604" t="str">
            <v>10871</v>
          </cell>
        </row>
        <row r="605">
          <cell r="C605" t="str">
            <v>10872</v>
          </cell>
        </row>
        <row r="606">
          <cell r="C606" t="str">
            <v>10873</v>
          </cell>
        </row>
        <row r="607">
          <cell r="C607" t="str">
            <v>10874</v>
          </cell>
        </row>
        <row r="608">
          <cell r="C608" t="str">
            <v>10875</v>
          </cell>
        </row>
        <row r="609">
          <cell r="C609" t="str">
            <v>10876</v>
          </cell>
        </row>
        <row r="610">
          <cell r="C610" t="str">
            <v>10877</v>
          </cell>
        </row>
        <row r="611">
          <cell r="C611" t="str">
            <v>10878</v>
          </cell>
        </row>
        <row r="612">
          <cell r="C612" t="str">
            <v>10879</v>
          </cell>
        </row>
        <row r="613">
          <cell r="C613" t="str">
            <v>10880</v>
          </cell>
        </row>
        <row r="614">
          <cell r="C614" t="str">
            <v>10881</v>
          </cell>
        </row>
        <row r="615">
          <cell r="C615" t="str">
            <v>10882</v>
          </cell>
        </row>
        <row r="616">
          <cell r="C616" t="str">
            <v>10883</v>
          </cell>
        </row>
        <row r="617">
          <cell r="C617" t="str">
            <v>10884</v>
          </cell>
        </row>
        <row r="618">
          <cell r="C618" t="str">
            <v>10885</v>
          </cell>
        </row>
        <row r="619">
          <cell r="C619" t="str">
            <v>10886</v>
          </cell>
        </row>
        <row r="620">
          <cell r="C620" t="str">
            <v>10887</v>
          </cell>
        </row>
        <row r="621">
          <cell r="C621" t="str">
            <v>10888</v>
          </cell>
        </row>
        <row r="622">
          <cell r="C622" t="str">
            <v>10889</v>
          </cell>
        </row>
        <row r="623">
          <cell r="C623" t="str">
            <v>10890</v>
          </cell>
        </row>
        <row r="624">
          <cell r="C624" t="str">
            <v>10891</v>
          </cell>
        </row>
        <row r="625">
          <cell r="C625" t="str">
            <v>10892</v>
          </cell>
        </row>
        <row r="626">
          <cell r="C626" t="str">
            <v>10893</v>
          </cell>
        </row>
        <row r="627">
          <cell r="C627" t="str">
            <v>10894</v>
          </cell>
        </row>
        <row r="628">
          <cell r="C628" t="str">
            <v>11602</v>
          </cell>
        </row>
        <row r="629">
          <cell r="C629" t="str">
            <v>11608</v>
          </cell>
        </row>
        <row r="630">
          <cell r="C630" t="str">
            <v>22456</v>
          </cell>
        </row>
        <row r="631">
          <cell r="C631" t="str">
            <v>23839</v>
          </cell>
        </row>
        <row r="632">
          <cell r="C632" t="str">
            <v>24692</v>
          </cell>
        </row>
        <row r="633">
          <cell r="C633" t="str">
            <v>27839</v>
          </cell>
        </row>
        <row r="634">
          <cell r="C634" t="str">
            <v>27840</v>
          </cell>
        </row>
        <row r="635">
          <cell r="C635" t="str">
            <v>27841</v>
          </cell>
        </row>
        <row r="636">
          <cell r="C636" t="str">
            <v>10667</v>
          </cell>
        </row>
        <row r="637">
          <cell r="C637" t="str">
            <v>10895</v>
          </cell>
        </row>
        <row r="638">
          <cell r="C638" t="str">
            <v>10896</v>
          </cell>
        </row>
        <row r="639">
          <cell r="C639" t="str">
            <v>10897</v>
          </cell>
        </row>
        <row r="640">
          <cell r="C640" t="str">
            <v>10898</v>
          </cell>
        </row>
        <row r="641">
          <cell r="C641" t="str">
            <v>10899</v>
          </cell>
        </row>
        <row r="642">
          <cell r="C642" t="str">
            <v>10900</v>
          </cell>
        </row>
        <row r="643">
          <cell r="C643" t="str">
            <v>10901</v>
          </cell>
        </row>
        <row r="644">
          <cell r="C644" t="str">
            <v>10902</v>
          </cell>
        </row>
        <row r="645">
          <cell r="C645" t="str">
            <v>10904</v>
          </cell>
        </row>
        <row r="646">
          <cell r="C646" t="str">
            <v>10905</v>
          </cell>
        </row>
        <row r="647">
          <cell r="C647" t="str">
            <v>10906</v>
          </cell>
        </row>
        <row r="648">
          <cell r="C648" t="str">
            <v>10907</v>
          </cell>
        </row>
        <row r="649">
          <cell r="C649" t="str">
            <v>10908</v>
          </cell>
        </row>
        <row r="650">
          <cell r="C650" t="str">
            <v>10909</v>
          </cell>
        </row>
        <row r="651">
          <cell r="C651" t="str">
            <v>10910</v>
          </cell>
        </row>
        <row r="652">
          <cell r="C652" t="str">
            <v>10911</v>
          </cell>
        </row>
        <row r="653">
          <cell r="C653" t="str">
            <v>10912</v>
          </cell>
        </row>
        <row r="654">
          <cell r="C654" t="str">
            <v>10913</v>
          </cell>
        </row>
        <row r="655">
          <cell r="C655" t="str">
            <v>10914</v>
          </cell>
        </row>
        <row r="656">
          <cell r="C656" t="str">
            <v>11619</v>
          </cell>
        </row>
        <row r="657">
          <cell r="C657" t="str">
            <v>23578</v>
          </cell>
        </row>
        <row r="658">
          <cell r="C658" t="str">
            <v>28020</v>
          </cell>
        </row>
        <row r="659">
          <cell r="C659" t="str">
            <v>10668</v>
          </cell>
        </row>
        <row r="660">
          <cell r="C660" t="str">
            <v>10915</v>
          </cell>
        </row>
        <row r="661">
          <cell r="C661" t="str">
            <v>10916</v>
          </cell>
        </row>
        <row r="662">
          <cell r="C662" t="str">
            <v>10917</v>
          </cell>
        </row>
        <row r="663">
          <cell r="C663" t="str">
            <v>10918</v>
          </cell>
        </row>
        <row r="664">
          <cell r="C664" t="str">
            <v>10919</v>
          </cell>
        </row>
        <row r="665">
          <cell r="C665" t="str">
            <v>10920</v>
          </cell>
        </row>
        <row r="666">
          <cell r="C666" t="str">
            <v>10921</v>
          </cell>
        </row>
        <row r="667">
          <cell r="C667" t="str">
            <v>10922</v>
          </cell>
        </row>
        <row r="668">
          <cell r="C668" t="str">
            <v>10923</v>
          </cell>
        </row>
        <row r="669">
          <cell r="C669" t="str">
            <v>10924</v>
          </cell>
        </row>
        <row r="670">
          <cell r="C670" t="str">
            <v>10925</v>
          </cell>
        </row>
        <row r="671">
          <cell r="C671" t="str">
            <v>10926</v>
          </cell>
        </row>
        <row r="672">
          <cell r="C672" t="str">
            <v>22302</v>
          </cell>
        </row>
        <row r="673">
          <cell r="C673" t="str">
            <v>27842</v>
          </cell>
        </row>
        <row r="674">
          <cell r="C674" t="str">
            <v>27843</v>
          </cell>
        </row>
        <row r="675">
          <cell r="C675" t="str">
            <v>27844</v>
          </cell>
        </row>
        <row r="676">
          <cell r="C676" t="str">
            <v>10712</v>
          </cell>
        </row>
        <row r="677">
          <cell r="C677" t="str">
            <v>11113</v>
          </cell>
        </row>
        <row r="678">
          <cell r="C678" t="str">
            <v>11114</v>
          </cell>
        </row>
        <row r="679">
          <cell r="C679" t="str">
            <v>11115</v>
          </cell>
        </row>
        <row r="680">
          <cell r="C680" t="str">
            <v>11116</v>
          </cell>
        </row>
        <row r="681">
          <cell r="C681" t="str">
            <v>11117</v>
          </cell>
        </row>
        <row r="682">
          <cell r="C682" t="str">
            <v>11118</v>
          </cell>
        </row>
        <row r="683">
          <cell r="C683" t="str">
            <v>10701</v>
          </cell>
        </row>
        <row r="684">
          <cell r="C684" t="str">
            <v>10963</v>
          </cell>
        </row>
        <row r="685">
          <cell r="C685" t="str">
            <v>10964</v>
          </cell>
        </row>
        <row r="686">
          <cell r="C686" t="str">
            <v>10965</v>
          </cell>
        </row>
        <row r="687">
          <cell r="C687" t="str">
            <v>10966</v>
          </cell>
        </row>
        <row r="688">
          <cell r="C688" t="str">
            <v>10967</v>
          </cell>
        </row>
        <row r="689">
          <cell r="C689" t="str">
            <v>10968</v>
          </cell>
        </row>
        <row r="690">
          <cell r="C690" t="str">
            <v>10969</v>
          </cell>
        </row>
        <row r="691">
          <cell r="C691" t="str">
            <v>11444</v>
          </cell>
        </row>
        <row r="692">
          <cell r="C692" t="str">
            <v>10700</v>
          </cell>
        </row>
        <row r="693">
          <cell r="C693" t="str">
            <v>10927</v>
          </cell>
        </row>
        <row r="694">
          <cell r="C694" t="str">
            <v>10928</v>
          </cell>
        </row>
        <row r="695">
          <cell r="C695" t="str">
            <v>10929</v>
          </cell>
        </row>
        <row r="696">
          <cell r="C696" t="str">
            <v>10930</v>
          </cell>
        </row>
        <row r="697">
          <cell r="C697" t="str">
            <v>10931</v>
          </cell>
        </row>
        <row r="698">
          <cell r="C698" t="str">
            <v>10932</v>
          </cell>
        </row>
        <row r="699">
          <cell r="C699" t="str">
            <v>10933</v>
          </cell>
        </row>
        <row r="700">
          <cell r="C700" t="str">
            <v>10934</v>
          </cell>
        </row>
        <row r="701">
          <cell r="C701" t="str">
            <v>10935</v>
          </cell>
        </row>
        <row r="702">
          <cell r="C702" t="str">
            <v>10936</v>
          </cell>
        </row>
        <row r="703">
          <cell r="C703" t="str">
            <v>10937</v>
          </cell>
        </row>
        <row r="704">
          <cell r="C704" t="str">
            <v>10938</v>
          </cell>
        </row>
        <row r="705">
          <cell r="C705" t="str">
            <v>10939</v>
          </cell>
        </row>
        <row r="706">
          <cell r="C706" t="str">
            <v>10940</v>
          </cell>
        </row>
        <row r="707">
          <cell r="C707" t="str">
            <v>10941</v>
          </cell>
        </row>
        <row r="708">
          <cell r="C708" t="str">
            <v>10942</v>
          </cell>
        </row>
        <row r="709">
          <cell r="C709" t="str">
            <v>10943</v>
          </cell>
        </row>
        <row r="710">
          <cell r="C710" t="str">
            <v>23125</v>
          </cell>
        </row>
        <row r="711">
          <cell r="C711" t="str">
            <v>28014</v>
          </cell>
        </row>
        <row r="712">
          <cell r="C712" t="str">
            <v>28015</v>
          </cell>
        </row>
        <row r="713">
          <cell r="C713" t="str">
            <v>28016</v>
          </cell>
        </row>
        <row r="714">
          <cell r="C714" t="str">
            <v>10703</v>
          </cell>
        </row>
        <row r="715">
          <cell r="C715" t="str">
            <v>10985</v>
          </cell>
        </row>
        <row r="716">
          <cell r="C716" t="str">
            <v>10986</v>
          </cell>
        </row>
        <row r="717">
          <cell r="C717" t="str">
            <v>10987</v>
          </cell>
        </row>
        <row r="718">
          <cell r="C718" t="str">
            <v>10988</v>
          </cell>
        </row>
        <row r="719">
          <cell r="C719" t="str">
            <v>10989</v>
          </cell>
        </row>
        <row r="720">
          <cell r="C720" t="str">
            <v>10990</v>
          </cell>
        </row>
        <row r="721">
          <cell r="C721" t="str">
            <v>10669</v>
          </cell>
        </row>
        <row r="722">
          <cell r="C722" t="str">
            <v>10944</v>
          </cell>
        </row>
        <row r="723">
          <cell r="C723" t="str">
            <v>10945</v>
          </cell>
        </row>
        <row r="724">
          <cell r="C724" t="str">
            <v>10946</v>
          </cell>
        </row>
        <row r="725">
          <cell r="C725" t="str">
            <v>10947</v>
          </cell>
        </row>
        <row r="726">
          <cell r="C726" t="str">
            <v>10948</v>
          </cell>
        </row>
        <row r="727">
          <cell r="C727" t="str">
            <v>10949</v>
          </cell>
        </row>
        <row r="728">
          <cell r="C728" t="str">
            <v>10950</v>
          </cell>
        </row>
        <row r="729">
          <cell r="C729" t="str">
            <v>10951</v>
          </cell>
        </row>
        <row r="730">
          <cell r="C730" t="str">
            <v>10952</v>
          </cell>
        </row>
        <row r="731">
          <cell r="C731" t="str">
            <v>10953</v>
          </cell>
        </row>
        <row r="732">
          <cell r="C732" t="str">
            <v>10954</v>
          </cell>
        </row>
        <row r="733">
          <cell r="C733" t="str">
            <v>10956</v>
          </cell>
        </row>
        <row r="734">
          <cell r="C734" t="str">
            <v>10957</v>
          </cell>
        </row>
        <row r="735">
          <cell r="C735" t="str">
            <v>10958</v>
          </cell>
        </row>
        <row r="736">
          <cell r="C736" t="str">
            <v>10959</v>
          </cell>
        </row>
        <row r="737">
          <cell r="C737" t="str">
            <v>10960</v>
          </cell>
        </row>
        <row r="738">
          <cell r="C738" t="str">
            <v>10961</v>
          </cell>
        </row>
        <row r="739">
          <cell r="C739" t="str">
            <v>10962</v>
          </cell>
        </row>
        <row r="740">
          <cell r="C740" t="str">
            <v>11443</v>
          </cell>
        </row>
        <row r="741">
          <cell r="C741" t="str">
            <v>21984</v>
          </cell>
        </row>
        <row r="742">
          <cell r="C742" t="str">
            <v>24032</v>
          </cell>
        </row>
        <row r="743">
          <cell r="C743" t="str">
            <v>24821</v>
          </cell>
        </row>
        <row r="744">
          <cell r="C744" t="str">
            <v>27967</v>
          </cell>
        </row>
        <row r="745">
          <cell r="C745" t="str">
            <v>27968</v>
          </cell>
        </row>
        <row r="746">
          <cell r="C746" t="str">
            <v>27976</v>
          </cell>
        </row>
        <row r="747">
          <cell r="C747" t="str">
            <v>10738</v>
          </cell>
        </row>
        <row r="748">
          <cell r="C748" t="str">
            <v>11340</v>
          </cell>
        </row>
        <row r="749">
          <cell r="C749" t="str">
            <v>11341</v>
          </cell>
        </row>
        <row r="750">
          <cell r="C750" t="str">
            <v>11342</v>
          </cell>
        </row>
        <row r="751">
          <cell r="C751" t="str">
            <v>11343</v>
          </cell>
        </row>
        <row r="752">
          <cell r="C752" t="str">
            <v>11344</v>
          </cell>
        </row>
        <row r="753">
          <cell r="C753" t="str">
            <v>11345</v>
          </cell>
        </row>
        <row r="754">
          <cell r="C754" t="str">
            <v>11346</v>
          </cell>
        </row>
        <row r="755">
          <cell r="C755" t="str">
            <v>77753</v>
          </cell>
        </row>
        <row r="756">
          <cell r="C756" t="str">
            <v>10744</v>
          </cell>
        </row>
        <row r="757">
          <cell r="C757" t="str">
            <v>11375</v>
          </cell>
        </row>
        <row r="758">
          <cell r="C758" t="str">
            <v>11376</v>
          </cell>
        </row>
        <row r="759">
          <cell r="C759" t="str">
            <v>11377</v>
          </cell>
        </row>
        <row r="760">
          <cell r="C760" t="str">
            <v>11378</v>
          </cell>
        </row>
        <row r="761">
          <cell r="C761" t="str">
            <v>11379</v>
          </cell>
        </row>
        <row r="762">
          <cell r="C762" t="str">
            <v>11380</v>
          </cell>
        </row>
        <row r="763">
          <cell r="C763" t="str">
            <v>11381</v>
          </cell>
        </row>
        <row r="764">
          <cell r="C764" t="str">
            <v>11382</v>
          </cell>
        </row>
        <row r="765">
          <cell r="C765" t="str">
            <v>11383</v>
          </cell>
        </row>
        <row r="766">
          <cell r="C766" t="str">
            <v>11385</v>
          </cell>
        </row>
        <row r="767">
          <cell r="C767" t="str">
            <v>10680</v>
          </cell>
        </row>
        <row r="768">
          <cell r="C768" t="str">
            <v>11322</v>
          </cell>
        </row>
        <row r="769">
          <cell r="C769" t="str">
            <v>11324</v>
          </cell>
        </row>
        <row r="770">
          <cell r="C770" t="str">
            <v>11325</v>
          </cell>
        </row>
        <row r="771">
          <cell r="C771" t="str">
            <v>11326</v>
          </cell>
        </row>
        <row r="772">
          <cell r="C772" t="str">
            <v>11327</v>
          </cell>
        </row>
        <row r="773">
          <cell r="C773" t="str">
            <v>11328</v>
          </cell>
        </row>
        <row r="774">
          <cell r="C774" t="str">
            <v>11329</v>
          </cell>
        </row>
        <row r="775">
          <cell r="C775" t="str">
            <v>11330</v>
          </cell>
        </row>
        <row r="776">
          <cell r="C776" t="str">
            <v>11331</v>
          </cell>
        </row>
        <row r="777">
          <cell r="C777" t="str">
            <v>11332</v>
          </cell>
        </row>
        <row r="778">
          <cell r="C778" t="str">
            <v>11333</v>
          </cell>
        </row>
        <row r="779">
          <cell r="C779" t="str">
            <v>11334</v>
          </cell>
        </row>
        <row r="780">
          <cell r="C780" t="str">
            <v>11335</v>
          </cell>
        </row>
        <row r="781">
          <cell r="C781" t="str">
            <v>11336</v>
          </cell>
        </row>
        <row r="782">
          <cell r="C782" t="str">
            <v>11337</v>
          </cell>
        </row>
        <row r="783">
          <cell r="C783" t="str">
            <v>11338</v>
          </cell>
        </row>
        <row r="784">
          <cell r="C784" t="str">
            <v>11339</v>
          </cell>
        </row>
        <row r="785">
          <cell r="C785" t="str">
            <v>11660</v>
          </cell>
        </row>
        <row r="786">
          <cell r="C786" t="str">
            <v>40491</v>
          </cell>
        </row>
        <row r="787">
          <cell r="C787" t="str">
            <v>40492</v>
          </cell>
        </row>
        <row r="788">
          <cell r="C788" t="str">
            <v>40742</v>
          </cell>
        </row>
        <row r="789">
          <cell r="C789" t="str">
            <v>40743</v>
          </cell>
        </row>
        <row r="790">
          <cell r="C790" t="str">
            <v>10739</v>
          </cell>
        </row>
        <row r="791">
          <cell r="C791" t="str">
            <v>10740</v>
          </cell>
        </row>
        <row r="792">
          <cell r="C792" t="str">
            <v>11347</v>
          </cell>
        </row>
        <row r="793">
          <cell r="C793" t="str">
            <v>11348</v>
          </cell>
        </row>
        <row r="794">
          <cell r="C794" t="str">
            <v>11349</v>
          </cell>
        </row>
        <row r="795">
          <cell r="C795" t="str">
            <v>11350</v>
          </cell>
        </row>
        <row r="796">
          <cell r="C796" t="str">
            <v>11352</v>
          </cell>
        </row>
        <row r="797">
          <cell r="C797" t="str">
            <v>11353</v>
          </cell>
        </row>
        <row r="798">
          <cell r="C798" t="str">
            <v>11354</v>
          </cell>
        </row>
        <row r="799">
          <cell r="C799" t="str">
            <v>10741</v>
          </cell>
        </row>
        <row r="800">
          <cell r="C800" t="str">
            <v>11355</v>
          </cell>
        </row>
        <row r="801">
          <cell r="C801" t="str">
            <v>11356</v>
          </cell>
        </row>
        <row r="802">
          <cell r="C802" t="str">
            <v>41436</v>
          </cell>
        </row>
        <row r="803">
          <cell r="C803" t="str">
            <v>10743</v>
          </cell>
        </row>
        <row r="804">
          <cell r="C804" t="str">
            <v>11323</v>
          </cell>
        </row>
        <row r="805">
          <cell r="C805" t="str">
            <v>11372</v>
          </cell>
        </row>
        <row r="806">
          <cell r="C806" t="str">
            <v>11373</v>
          </cell>
        </row>
        <row r="807">
          <cell r="C807" t="str">
            <v>11374</v>
          </cell>
        </row>
        <row r="808">
          <cell r="C808" t="str">
            <v>09192</v>
          </cell>
        </row>
        <row r="809">
          <cell r="C809" t="str">
            <v>10681</v>
          </cell>
        </row>
        <row r="810">
          <cell r="C810" t="str">
            <v>10742</v>
          </cell>
        </row>
        <row r="811">
          <cell r="C811" t="str">
            <v>11357</v>
          </cell>
        </row>
        <row r="812">
          <cell r="C812" t="str">
            <v>11358</v>
          </cell>
        </row>
        <row r="813">
          <cell r="C813" t="str">
            <v>11359</v>
          </cell>
        </row>
        <row r="814">
          <cell r="C814" t="str">
            <v>11360</v>
          </cell>
        </row>
        <row r="815">
          <cell r="C815" t="str">
            <v>11361</v>
          </cell>
        </row>
        <row r="816">
          <cell r="C816" t="str">
            <v>11362</v>
          </cell>
        </row>
        <row r="817">
          <cell r="C817" t="str">
            <v>11363</v>
          </cell>
        </row>
        <row r="818">
          <cell r="C818" t="str">
            <v>11364</v>
          </cell>
        </row>
        <row r="819">
          <cell r="C819" t="str">
            <v>11365</v>
          </cell>
        </row>
        <row r="820">
          <cell r="C820" t="str">
            <v>11366</v>
          </cell>
        </row>
        <row r="821">
          <cell r="C821" t="str">
            <v>11367</v>
          </cell>
        </row>
        <row r="822">
          <cell r="C822" t="str">
            <v>11368</v>
          </cell>
        </row>
        <row r="823">
          <cell r="C823" t="str">
            <v>11369</v>
          </cell>
        </row>
        <row r="824">
          <cell r="C824" t="str">
            <v>11370</v>
          </cell>
        </row>
        <row r="825">
          <cell r="C825" t="str">
            <v>11371</v>
          </cell>
        </row>
        <row r="826">
          <cell r="C826" t="str">
            <v>11459</v>
          </cell>
        </row>
        <row r="827">
          <cell r="C827" t="str">
            <v>11654</v>
          </cell>
        </row>
        <row r="828">
          <cell r="C828" t="str">
            <v>14138</v>
          </cell>
        </row>
        <row r="829">
          <cell r="C829" t="str">
            <v>10683</v>
          </cell>
        </row>
        <row r="830">
          <cell r="C830" t="str">
            <v>11407</v>
          </cell>
        </row>
        <row r="831">
          <cell r="C831" t="str">
            <v>11408</v>
          </cell>
        </row>
        <row r="832">
          <cell r="C832" t="str">
            <v>11409</v>
          </cell>
        </row>
        <row r="833">
          <cell r="C833" t="str">
            <v>11410</v>
          </cell>
        </row>
        <row r="834">
          <cell r="C834" t="str">
            <v>11411</v>
          </cell>
        </row>
        <row r="835">
          <cell r="C835" t="str">
            <v>11412</v>
          </cell>
        </row>
        <row r="836">
          <cell r="C836" t="str">
            <v>11413</v>
          </cell>
        </row>
        <row r="837">
          <cell r="C837" t="str">
            <v>14139</v>
          </cell>
        </row>
        <row r="838">
          <cell r="C838" t="str">
            <v>28817</v>
          </cell>
        </row>
        <row r="839">
          <cell r="C839" t="str">
            <v>10750</v>
          </cell>
        </row>
        <row r="840">
          <cell r="C840" t="str">
            <v>10751</v>
          </cell>
        </row>
        <row r="841">
          <cell r="C841" t="str">
            <v>11435</v>
          </cell>
        </row>
        <row r="842">
          <cell r="C842" t="str">
            <v>11436</v>
          </cell>
        </row>
        <row r="843">
          <cell r="C843" t="str">
            <v>11437</v>
          </cell>
        </row>
        <row r="844">
          <cell r="C844" t="str">
            <v>11438</v>
          </cell>
        </row>
        <row r="845">
          <cell r="C845" t="str">
            <v>11439</v>
          </cell>
        </row>
        <row r="846">
          <cell r="C846" t="str">
            <v>11440</v>
          </cell>
        </row>
        <row r="847">
          <cell r="C847" t="str">
            <v>11441</v>
          </cell>
        </row>
        <row r="848">
          <cell r="C848" t="str">
            <v>11442</v>
          </cell>
        </row>
        <row r="849">
          <cell r="C849" t="str">
            <v>13818</v>
          </cell>
        </row>
        <row r="850">
          <cell r="C850" t="str">
            <v>15010</v>
          </cell>
        </row>
        <row r="851">
          <cell r="C851" t="str">
            <v>23771</v>
          </cell>
        </row>
        <row r="852">
          <cell r="C852" t="str">
            <v>10748</v>
          </cell>
        </row>
        <row r="853">
          <cell r="C853" t="str">
            <v>11423</v>
          </cell>
        </row>
        <row r="854">
          <cell r="C854" t="str">
            <v>11424</v>
          </cell>
        </row>
        <row r="855">
          <cell r="C855" t="str">
            <v>11425</v>
          </cell>
        </row>
        <row r="856">
          <cell r="C856" t="str">
            <v>11426</v>
          </cell>
        </row>
        <row r="857">
          <cell r="C857" t="str">
            <v>11427</v>
          </cell>
        </row>
        <row r="858">
          <cell r="C858" t="str">
            <v>11428</v>
          </cell>
        </row>
        <row r="859">
          <cell r="C859" t="str">
            <v>11429</v>
          </cell>
        </row>
        <row r="860">
          <cell r="C860" t="str">
            <v>11430</v>
          </cell>
        </row>
        <row r="861">
          <cell r="C861" t="str">
            <v>11431</v>
          </cell>
        </row>
        <row r="862">
          <cell r="C862" t="str">
            <v>11460</v>
          </cell>
        </row>
        <row r="863">
          <cell r="C863" t="str">
            <v>11464</v>
          </cell>
        </row>
        <row r="864">
          <cell r="C864" t="str">
            <v>10747</v>
          </cell>
        </row>
        <row r="865">
          <cell r="C865" t="str">
            <v>11414</v>
          </cell>
        </row>
        <row r="866">
          <cell r="C866" t="str">
            <v>11415</v>
          </cell>
        </row>
        <row r="867">
          <cell r="C867" t="str">
            <v>11416</v>
          </cell>
        </row>
        <row r="868">
          <cell r="C868" t="str">
            <v>11417</v>
          </cell>
        </row>
        <row r="869">
          <cell r="C869" t="str">
            <v>11418</v>
          </cell>
        </row>
        <row r="870">
          <cell r="C870" t="str">
            <v>11419</v>
          </cell>
        </row>
        <row r="871">
          <cell r="C871" t="str">
            <v>11420</v>
          </cell>
        </row>
        <row r="872">
          <cell r="C872" t="str">
            <v>11421</v>
          </cell>
        </row>
        <row r="873">
          <cell r="C873" t="str">
            <v>11422</v>
          </cell>
        </row>
        <row r="874">
          <cell r="C874" t="str">
            <v>24673</v>
          </cell>
        </row>
        <row r="875">
          <cell r="C875" t="str">
            <v>10684</v>
          </cell>
        </row>
        <row r="876">
          <cell r="C876" t="str">
            <v>10749</v>
          </cell>
        </row>
        <row r="877">
          <cell r="C877" t="str">
            <v>11432</v>
          </cell>
        </row>
        <row r="878">
          <cell r="C878" t="str">
            <v>11433</v>
          </cell>
        </row>
        <row r="879">
          <cell r="C879" t="str">
            <v>11434</v>
          </cell>
        </row>
        <row r="880">
          <cell r="C880" t="str">
            <v>11461</v>
          </cell>
        </row>
        <row r="881">
          <cell r="C881" t="str">
            <v>13806</v>
          </cell>
        </row>
        <row r="882">
          <cell r="C882" t="str">
            <v>24689</v>
          </cell>
        </row>
        <row r="883">
          <cell r="C883" t="str">
            <v>10682</v>
          </cell>
        </row>
        <row r="884">
          <cell r="C884" t="str">
            <v>10745</v>
          </cell>
        </row>
        <row r="885">
          <cell r="C885" t="str">
            <v>11386</v>
          </cell>
        </row>
        <row r="886">
          <cell r="C886" t="str">
            <v>11387</v>
          </cell>
        </row>
        <row r="887">
          <cell r="C887" t="str">
            <v>11388</v>
          </cell>
        </row>
        <row r="888">
          <cell r="C888" t="str">
            <v>11390</v>
          </cell>
        </row>
        <row r="889">
          <cell r="C889" t="str">
            <v>11391</v>
          </cell>
        </row>
        <row r="890">
          <cell r="C890" t="str">
            <v>11392</v>
          </cell>
        </row>
        <row r="891">
          <cell r="C891" t="str">
            <v>11393</v>
          </cell>
        </row>
        <row r="892">
          <cell r="C892" t="str">
            <v>11394</v>
          </cell>
        </row>
        <row r="893">
          <cell r="C893" t="str">
            <v>11395</v>
          </cell>
        </row>
        <row r="894">
          <cell r="C894" t="str">
            <v>11396</v>
          </cell>
        </row>
        <row r="895">
          <cell r="C895" t="str">
            <v>11397</v>
          </cell>
        </row>
        <row r="896">
          <cell r="C896" t="str">
            <v>11398</v>
          </cell>
        </row>
        <row r="897">
          <cell r="C897" t="str">
            <v>11399</v>
          </cell>
        </row>
        <row r="898">
          <cell r="C898" t="str">
            <v>11400</v>
          </cell>
        </row>
        <row r="899">
          <cell r="C899" t="str">
            <v>11401</v>
          </cell>
        </row>
        <row r="900">
          <cell r="C900" t="str">
            <v>10746</v>
          </cell>
        </row>
        <row r="901">
          <cell r="C901" t="str">
            <v>11402</v>
          </cell>
        </row>
        <row r="902">
          <cell r="C902" t="str">
            <v>11403</v>
          </cell>
        </row>
        <row r="903">
          <cell r="C903" t="str">
            <v>11404</v>
          </cell>
        </row>
        <row r="904">
          <cell r="C904" t="str">
            <v>11405</v>
          </cell>
        </row>
        <row r="905">
          <cell r="C905" t="str">
            <v>11406</v>
          </cell>
        </row>
        <row r="906">
          <cell r="C906" t="str">
            <v>28786</v>
          </cell>
        </row>
        <row r="917">
          <cell r="AW917" t="str">
            <v>A</v>
          </cell>
          <cell r="AX917">
            <v>116</v>
          </cell>
        </row>
        <row r="918">
          <cell r="AW918" t="str">
            <v>B</v>
          </cell>
          <cell r="AX918">
            <v>240</v>
          </cell>
        </row>
        <row r="919">
          <cell r="AW919" t="str">
            <v>C</v>
          </cell>
          <cell r="AX919">
            <v>289</v>
          </cell>
        </row>
        <row r="920">
          <cell r="AW920" t="str">
            <v>D</v>
          </cell>
          <cell r="AX920">
            <v>185</v>
          </cell>
        </row>
        <row r="921">
          <cell r="AW921" t="str">
            <v>F</v>
          </cell>
          <cell r="AX921">
            <v>67</v>
          </cell>
        </row>
      </sheetData>
      <sheetData sheetId="4" refreshError="1">
        <row r="1">
          <cell r="D1" t="str">
            <v>รหัส</v>
          </cell>
          <cell r="L1" t="str">
            <v>NWC</v>
          </cell>
          <cell r="M1" t="str">
            <v>NI+Depreciation</v>
          </cell>
          <cell r="N1" t="str">
            <v>Risk Scoring</v>
          </cell>
          <cell r="O1" t="str">
            <v>EBITDA</v>
          </cell>
          <cell r="P1" t="str">
            <v>เงินบำรุงคงเหลือ(หักหนี้แล้ว)</v>
          </cell>
          <cell r="Q1" t="str">
            <v>Operating Margin</v>
          </cell>
          <cell r="R1" t="str">
            <v>Return on Asset</v>
          </cell>
          <cell r="S1" t="str">
            <v>A Payment Period</v>
          </cell>
          <cell r="W1" t="str">
            <v>Inventory Management</v>
          </cell>
          <cell r="AA1" t="str">
            <v xml:space="preserve"> ทุนสำรองสุทธิ (Net Working Capital)</v>
          </cell>
          <cell r="AB1" t="str">
            <v xml:space="preserve"> ผลกำไรขาดทุนก่อนหักค่าเสื่อม (EBITDA)</v>
          </cell>
          <cell r="AC1" t="str">
            <v xml:space="preserve"> Cash Ratio</v>
          </cell>
        </row>
        <row r="2">
          <cell r="D2" t="str">
            <v>10674</v>
          </cell>
          <cell r="E2" t="str">
            <v>เชียงรายประชานุเคราะห์,รพศ.</v>
          </cell>
          <cell r="F2" t="str">
            <v>รพศ.</v>
          </cell>
          <cell r="G2">
            <v>773</v>
          </cell>
          <cell r="H2" t="str">
            <v>รพศ.A B&gt;700to1000</v>
          </cell>
          <cell r="I2">
            <v>2.9</v>
          </cell>
          <cell r="J2">
            <v>2.6</v>
          </cell>
          <cell r="K2">
            <v>1.41</v>
          </cell>
          <cell r="L2">
            <v>991641486.02999997</v>
          </cell>
          <cell r="M2">
            <v>100283039.81999999</v>
          </cell>
          <cell r="N2">
            <v>0</v>
          </cell>
          <cell r="O2">
            <v>216730696.41999999</v>
          </cell>
          <cell r="P2">
            <v>214110265.46000001</v>
          </cell>
          <cell r="Q2">
            <v>0</v>
          </cell>
          <cell r="R2">
            <v>0</v>
          </cell>
          <cell r="S2">
            <v>1</v>
          </cell>
          <cell r="T2">
            <v>1</v>
          </cell>
          <cell r="U2">
            <v>0</v>
          </cell>
          <cell r="V2">
            <v>1</v>
          </cell>
          <cell r="W2">
            <v>1</v>
          </cell>
          <cell r="AA2">
            <v>1</v>
          </cell>
          <cell r="AB2">
            <v>1</v>
          </cell>
          <cell r="AC2">
            <v>1</v>
          </cell>
        </row>
        <row r="3">
          <cell r="D3" t="str">
            <v>11189</v>
          </cell>
          <cell r="E3" t="str">
            <v>เทิง,รพช.</v>
          </cell>
          <cell r="F3" t="str">
            <v>รพช.</v>
          </cell>
          <cell r="G3">
            <v>61</v>
          </cell>
          <cell r="H3" t="str">
            <v>รพช.F1 P50,000-100,000</v>
          </cell>
          <cell r="I3">
            <v>2.72</v>
          </cell>
          <cell r="J3">
            <v>2.52</v>
          </cell>
          <cell r="K3">
            <v>1.17</v>
          </cell>
          <cell r="L3">
            <v>48868136.200000003</v>
          </cell>
          <cell r="M3">
            <v>37258365.890000001</v>
          </cell>
          <cell r="N3">
            <v>0</v>
          </cell>
          <cell r="O3">
            <v>39026476.409999996</v>
          </cell>
          <cell r="P3">
            <v>4739600.08</v>
          </cell>
          <cell r="Q3">
            <v>0</v>
          </cell>
          <cell r="R3">
            <v>0</v>
          </cell>
          <cell r="S3">
            <v>0</v>
          </cell>
          <cell r="T3">
            <v>1</v>
          </cell>
          <cell r="U3">
            <v>0</v>
          </cell>
          <cell r="V3">
            <v>1</v>
          </cell>
          <cell r="W3">
            <v>1</v>
          </cell>
          <cell r="AA3">
            <v>1</v>
          </cell>
          <cell r="AB3">
            <v>1</v>
          </cell>
          <cell r="AC3">
            <v>1</v>
          </cell>
        </row>
        <row r="4">
          <cell r="D4" t="str">
            <v>11190</v>
          </cell>
          <cell r="E4" t="str">
            <v>พาน,รพช.</v>
          </cell>
          <cell r="F4" t="str">
            <v>รพช.</v>
          </cell>
          <cell r="G4">
            <v>125</v>
          </cell>
          <cell r="H4" t="str">
            <v>รพช.M2 B&gt;100</v>
          </cell>
          <cell r="I4">
            <v>2.21</v>
          </cell>
          <cell r="J4">
            <v>2.06</v>
          </cell>
          <cell r="K4">
            <v>0.63</v>
          </cell>
          <cell r="L4">
            <v>53380600.939999998</v>
          </cell>
          <cell r="M4">
            <v>36752950.399999999</v>
          </cell>
          <cell r="N4">
            <v>1</v>
          </cell>
          <cell r="O4">
            <v>36642446.740000002</v>
          </cell>
          <cell r="P4">
            <v>-16429791.130000001</v>
          </cell>
          <cell r="Q4">
            <v>0</v>
          </cell>
          <cell r="R4">
            <v>1</v>
          </cell>
          <cell r="S4">
            <v>0</v>
          </cell>
          <cell r="T4">
            <v>1</v>
          </cell>
          <cell r="U4">
            <v>0</v>
          </cell>
          <cell r="V4">
            <v>0</v>
          </cell>
          <cell r="W4">
            <v>1</v>
          </cell>
          <cell r="AA4">
            <v>1</v>
          </cell>
          <cell r="AB4">
            <v>1</v>
          </cell>
          <cell r="AC4">
            <v>0</v>
          </cell>
        </row>
        <row r="5">
          <cell r="D5" t="str">
            <v>11191</v>
          </cell>
          <cell r="E5" t="str">
            <v>ป่าแดด,รพช.</v>
          </cell>
          <cell r="F5" t="str">
            <v>รพช.</v>
          </cell>
          <cell r="G5">
            <v>30</v>
          </cell>
          <cell r="H5" t="str">
            <v>รพช.F2 P&lt;=30,000</v>
          </cell>
          <cell r="I5">
            <v>1.74</v>
          </cell>
          <cell r="J5">
            <v>1.61</v>
          </cell>
          <cell r="K5">
            <v>0.85</v>
          </cell>
          <cell r="L5">
            <v>5585632.1699999999</v>
          </cell>
          <cell r="M5">
            <v>2177092.5</v>
          </cell>
          <cell r="N5">
            <v>0</v>
          </cell>
          <cell r="O5">
            <v>4375864.6399999997</v>
          </cell>
          <cell r="P5">
            <v>-1237540.68</v>
          </cell>
          <cell r="Q5">
            <v>0</v>
          </cell>
          <cell r="R5">
            <v>0</v>
          </cell>
          <cell r="S5">
            <v>0</v>
          </cell>
          <cell r="T5">
            <v>1</v>
          </cell>
          <cell r="U5">
            <v>1</v>
          </cell>
          <cell r="V5">
            <v>1</v>
          </cell>
          <cell r="W5">
            <v>1</v>
          </cell>
          <cell r="AA5">
            <v>1</v>
          </cell>
          <cell r="AB5">
            <v>1</v>
          </cell>
          <cell r="AC5">
            <v>1</v>
          </cell>
        </row>
        <row r="6">
          <cell r="D6" t="str">
            <v>11192</v>
          </cell>
          <cell r="E6" t="str">
            <v>แม่จัน,รพช.</v>
          </cell>
          <cell r="F6" t="str">
            <v>รพช.</v>
          </cell>
          <cell r="G6">
            <v>152</v>
          </cell>
          <cell r="H6" t="str">
            <v>รพช.M2 B&gt;100</v>
          </cell>
          <cell r="I6">
            <v>2.98</v>
          </cell>
          <cell r="J6">
            <v>2.7</v>
          </cell>
          <cell r="K6">
            <v>1.1599999999999999</v>
          </cell>
          <cell r="L6">
            <v>103555820</v>
          </cell>
          <cell r="M6">
            <v>42690315.630000003</v>
          </cell>
          <cell r="N6">
            <v>0</v>
          </cell>
          <cell r="O6">
            <v>62417259.140000001</v>
          </cell>
          <cell r="P6">
            <v>8521257.4499999993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1</v>
          </cell>
          <cell r="V6">
            <v>1</v>
          </cell>
          <cell r="W6">
            <v>1</v>
          </cell>
          <cell r="AA6">
            <v>1</v>
          </cell>
          <cell r="AB6">
            <v>1</v>
          </cell>
          <cell r="AC6">
            <v>1</v>
          </cell>
        </row>
        <row r="7">
          <cell r="D7" t="str">
            <v>11193</v>
          </cell>
          <cell r="E7" t="str">
            <v>เชียงแสน,รพช.</v>
          </cell>
          <cell r="F7" t="str">
            <v>รพช.</v>
          </cell>
          <cell r="G7">
            <v>53</v>
          </cell>
          <cell r="H7" t="str">
            <v>รพช.F2 P30,000-60,000</v>
          </cell>
          <cell r="I7">
            <v>6.41</v>
          </cell>
          <cell r="J7">
            <v>5.95</v>
          </cell>
          <cell r="K7">
            <v>3.48</v>
          </cell>
          <cell r="L7">
            <v>43034220.380000003</v>
          </cell>
          <cell r="M7">
            <v>25255400.620000001</v>
          </cell>
          <cell r="N7">
            <v>0</v>
          </cell>
          <cell r="O7">
            <v>27403250.18</v>
          </cell>
          <cell r="P7">
            <v>18219545.629999999</v>
          </cell>
          <cell r="Q7">
            <v>0</v>
          </cell>
          <cell r="R7">
            <v>0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AA7">
            <v>1</v>
          </cell>
          <cell r="AB7">
            <v>1</v>
          </cell>
          <cell r="AC7">
            <v>1</v>
          </cell>
        </row>
        <row r="8">
          <cell r="D8" t="str">
            <v>11194</v>
          </cell>
          <cell r="E8" t="str">
            <v>แม่สาย,รพช.</v>
          </cell>
          <cell r="F8" t="str">
            <v>รพช.</v>
          </cell>
          <cell r="G8">
            <v>118</v>
          </cell>
          <cell r="H8" t="str">
            <v>รพช.M2 B&gt;100</v>
          </cell>
          <cell r="I8">
            <v>3.97</v>
          </cell>
          <cell r="J8">
            <v>3.89</v>
          </cell>
          <cell r="K8">
            <v>3.47</v>
          </cell>
          <cell r="L8">
            <v>371859307.82999998</v>
          </cell>
          <cell r="M8">
            <v>59160046.460000001</v>
          </cell>
          <cell r="N8">
            <v>0</v>
          </cell>
          <cell r="O8">
            <v>38017540.130000003</v>
          </cell>
          <cell r="P8">
            <v>295248652</v>
          </cell>
          <cell r="Q8">
            <v>0</v>
          </cell>
          <cell r="R8">
            <v>0</v>
          </cell>
          <cell r="S8">
            <v>1</v>
          </cell>
          <cell r="T8">
            <v>0</v>
          </cell>
          <cell r="U8">
            <v>1</v>
          </cell>
          <cell r="V8">
            <v>1</v>
          </cell>
          <cell r="W8">
            <v>1</v>
          </cell>
          <cell r="AA8">
            <v>1</v>
          </cell>
          <cell r="AB8">
            <v>1</v>
          </cell>
          <cell r="AC8">
            <v>1</v>
          </cell>
        </row>
        <row r="9">
          <cell r="D9" t="str">
            <v>11195</v>
          </cell>
          <cell r="E9" t="str">
            <v>แม่สรวย,รพช.</v>
          </cell>
          <cell r="F9" t="str">
            <v>รพช.</v>
          </cell>
          <cell r="G9">
            <v>60</v>
          </cell>
          <cell r="H9" t="str">
            <v>รพช.F2 P60,000-90,000</v>
          </cell>
          <cell r="I9">
            <v>5.81</v>
          </cell>
          <cell r="J9">
            <v>5.66</v>
          </cell>
          <cell r="K9">
            <v>5.0599999999999996</v>
          </cell>
          <cell r="L9">
            <v>97275846.219999999</v>
          </cell>
          <cell r="M9">
            <v>18225701.699999999</v>
          </cell>
          <cell r="N9">
            <v>0</v>
          </cell>
          <cell r="O9">
            <v>25005310.949999999</v>
          </cell>
          <cell r="P9">
            <v>82065670.510000005</v>
          </cell>
          <cell r="Q9">
            <v>0</v>
          </cell>
          <cell r="R9">
            <v>0</v>
          </cell>
          <cell r="S9">
            <v>1</v>
          </cell>
          <cell r="T9">
            <v>1</v>
          </cell>
          <cell r="U9">
            <v>0</v>
          </cell>
          <cell r="V9">
            <v>1</v>
          </cell>
          <cell r="W9">
            <v>1</v>
          </cell>
          <cell r="AA9">
            <v>1</v>
          </cell>
          <cell r="AB9">
            <v>1</v>
          </cell>
          <cell r="AC9">
            <v>1</v>
          </cell>
        </row>
        <row r="10">
          <cell r="D10" t="str">
            <v>11196</v>
          </cell>
          <cell r="E10" t="str">
            <v>เวียงป่าเป้า,รพช.</v>
          </cell>
          <cell r="F10" t="str">
            <v>รพช.</v>
          </cell>
          <cell r="G10">
            <v>67</v>
          </cell>
          <cell r="H10" t="str">
            <v>รพช.F1 P50,000-100,000</v>
          </cell>
          <cell r="I10">
            <v>2.88</v>
          </cell>
          <cell r="J10">
            <v>2.71</v>
          </cell>
          <cell r="K10">
            <v>1.2</v>
          </cell>
          <cell r="L10">
            <v>44878091.990000002</v>
          </cell>
          <cell r="M10">
            <v>34437060.270000003</v>
          </cell>
          <cell r="N10">
            <v>0</v>
          </cell>
          <cell r="O10">
            <v>42466728.060000002</v>
          </cell>
          <cell r="P10">
            <v>4512892.2699999996</v>
          </cell>
          <cell r="Q10">
            <v>0</v>
          </cell>
          <cell r="R10">
            <v>0</v>
          </cell>
          <cell r="S10">
            <v>0</v>
          </cell>
          <cell r="T10">
            <v>1</v>
          </cell>
          <cell r="U10">
            <v>0</v>
          </cell>
          <cell r="V10">
            <v>1</v>
          </cell>
          <cell r="W10">
            <v>1</v>
          </cell>
          <cell r="AA10">
            <v>1</v>
          </cell>
          <cell r="AB10">
            <v>1</v>
          </cell>
          <cell r="AC10">
            <v>1</v>
          </cell>
        </row>
        <row r="11">
          <cell r="D11" t="str">
            <v>11197</v>
          </cell>
          <cell r="E11" t="str">
            <v>พญาเม็งราย,รพช.</v>
          </cell>
          <cell r="F11" t="str">
            <v>รพช.</v>
          </cell>
          <cell r="G11">
            <v>60</v>
          </cell>
          <cell r="H11" t="str">
            <v>รพช.F2 P30,000-60,000</v>
          </cell>
          <cell r="I11">
            <v>2.46</v>
          </cell>
          <cell r="J11">
            <v>2.21</v>
          </cell>
          <cell r="K11">
            <v>1.1000000000000001</v>
          </cell>
          <cell r="L11">
            <v>33315914.91</v>
          </cell>
          <cell r="M11">
            <v>21012410.140000001</v>
          </cell>
          <cell r="N11">
            <v>0</v>
          </cell>
          <cell r="O11">
            <v>25464103.379999999</v>
          </cell>
          <cell r="P11">
            <v>2253567.79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1</v>
          </cell>
          <cell r="AA11">
            <v>1</v>
          </cell>
          <cell r="AB11">
            <v>1</v>
          </cell>
          <cell r="AC11">
            <v>1</v>
          </cell>
        </row>
        <row r="12">
          <cell r="D12" t="str">
            <v>11198</v>
          </cell>
          <cell r="E12" t="str">
            <v>เวียงแก่น,รพช.</v>
          </cell>
          <cell r="F12" t="str">
            <v>รพช.</v>
          </cell>
          <cell r="G12">
            <v>35</v>
          </cell>
          <cell r="H12" t="str">
            <v>รพช.F2 P&lt;=30,000</v>
          </cell>
          <cell r="I12">
            <v>3.62</v>
          </cell>
          <cell r="J12">
            <v>3.45</v>
          </cell>
          <cell r="K12">
            <v>0.75</v>
          </cell>
          <cell r="L12">
            <v>47904693.159999996</v>
          </cell>
          <cell r="M12">
            <v>51106405.07</v>
          </cell>
          <cell r="N12">
            <v>1</v>
          </cell>
          <cell r="O12">
            <v>53511325.969999999</v>
          </cell>
          <cell r="P12">
            <v>-5851207.7300000004</v>
          </cell>
          <cell r="Q12">
            <v>1</v>
          </cell>
          <cell r="R12">
            <v>1</v>
          </cell>
          <cell r="S12">
            <v>0</v>
          </cell>
          <cell r="T12">
            <v>1</v>
          </cell>
          <cell r="U12">
            <v>0</v>
          </cell>
          <cell r="V12">
            <v>0</v>
          </cell>
          <cell r="W12">
            <v>0</v>
          </cell>
          <cell r="AA12">
            <v>1</v>
          </cell>
          <cell r="AB12">
            <v>1</v>
          </cell>
          <cell r="AC12">
            <v>0</v>
          </cell>
        </row>
        <row r="13">
          <cell r="D13" t="str">
            <v>11199</v>
          </cell>
          <cell r="E13" t="str">
            <v>ขุนตาล,รพช.</v>
          </cell>
          <cell r="F13" t="str">
            <v>รพช.</v>
          </cell>
          <cell r="G13">
            <v>30</v>
          </cell>
          <cell r="H13" t="str">
            <v>รพช.F2 P&lt;=30,000</v>
          </cell>
          <cell r="I13">
            <v>2.41</v>
          </cell>
          <cell r="J13">
            <v>2.25</v>
          </cell>
          <cell r="K13">
            <v>0.56999999999999995</v>
          </cell>
          <cell r="L13">
            <v>27690982.539999999</v>
          </cell>
          <cell r="M13">
            <v>27383863.760000002</v>
          </cell>
          <cell r="N13">
            <v>1</v>
          </cell>
          <cell r="O13">
            <v>29167688.140000001</v>
          </cell>
          <cell r="P13">
            <v>-8443791.6300000008</v>
          </cell>
          <cell r="Q13">
            <v>1</v>
          </cell>
          <cell r="R13">
            <v>1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AA13">
            <v>1</v>
          </cell>
          <cell r="AB13">
            <v>1</v>
          </cell>
          <cell r="AC13">
            <v>0</v>
          </cell>
        </row>
        <row r="14">
          <cell r="D14" t="str">
            <v>11200</v>
          </cell>
          <cell r="E14" t="str">
            <v>แม่ฟ้าหลวง,รพช.</v>
          </cell>
          <cell r="F14" t="str">
            <v>รพช.</v>
          </cell>
          <cell r="G14">
            <v>30</v>
          </cell>
          <cell r="H14" t="str">
            <v>รพช.F2 P30,000-60,000</v>
          </cell>
          <cell r="I14">
            <v>3.83</v>
          </cell>
          <cell r="J14">
            <v>3.75</v>
          </cell>
          <cell r="K14">
            <v>3.23</v>
          </cell>
          <cell r="L14">
            <v>144204735.36000001</v>
          </cell>
          <cell r="M14">
            <v>32964836.190000001</v>
          </cell>
          <cell r="N14">
            <v>0</v>
          </cell>
          <cell r="O14">
            <v>38323139.130000003</v>
          </cell>
          <cell r="P14">
            <v>113541941.3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0</v>
          </cell>
          <cell r="W14">
            <v>1</v>
          </cell>
          <cell r="AA14">
            <v>1</v>
          </cell>
          <cell r="AB14">
            <v>1</v>
          </cell>
          <cell r="AC14">
            <v>1</v>
          </cell>
        </row>
        <row r="15">
          <cell r="D15" t="str">
            <v>11201</v>
          </cell>
          <cell r="E15" t="str">
            <v>แม่ลาว,รพช.</v>
          </cell>
          <cell r="F15" t="str">
            <v>รพช.</v>
          </cell>
          <cell r="G15">
            <v>30</v>
          </cell>
          <cell r="H15" t="str">
            <v>รพช.F2 P&lt;=30,000</v>
          </cell>
          <cell r="I15">
            <v>2.16</v>
          </cell>
          <cell r="J15">
            <v>2.06</v>
          </cell>
          <cell r="K15">
            <v>1.04</v>
          </cell>
          <cell r="L15">
            <v>22907251.149999999</v>
          </cell>
          <cell r="M15">
            <v>23722342.309999999</v>
          </cell>
          <cell r="N15">
            <v>0</v>
          </cell>
          <cell r="O15">
            <v>26519861.350000001</v>
          </cell>
          <cell r="P15">
            <v>102831.03</v>
          </cell>
          <cell r="Q15">
            <v>0</v>
          </cell>
          <cell r="R15">
            <v>1</v>
          </cell>
          <cell r="S15">
            <v>0</v>
          </cell>
          <cell r="T15">
            <v>1</v>
          </cell>
          <cell r="U15">
            <v>0</v>
          </cell>
          <cell r="V15">
            <v>1</v>
          </cell>
          <cell r="W15">
            <v>1</v>
          </cell>
          <cell r="AA15">
            <v>1</v>
          </cell>
          <cell r="AB15">
            <v>1</v>
          </cell>
          <cell r="AC15">
            <v>1</v>
          </cell>
        </row>
        <row r="16">
          <cell r="D16" t="str">
            <v>11202</v>
          </cell>
          <cell r="E16" t="str">
            <v>เวียงเชียงรุ้ง,รพช.</v>
          </cell>
          <cell r="F16" t="str">
            <v>รพช.</v>
          </cell>
          <cell r="G16">
            <v>30</v>
          </cell>
          <cell r="H16" t="str">
            <v>รพช.F2 P&lt;=30,000</v>
          </cell>
          <cell r="I16">
            <v>3.79</v>
          </cell>
          <cell r="J16">
            <v>3.53</v>
          </cell>
          <cell r="K16">
            <v>0.67</v>
          </cell>
          <cell r="L16">
            <v>17053767.100000001</v>
          </cell>
          <cell r="M16">
            <v>16867615.120000001</v>
          </cell>
          <cell r="N16">
            <v>1</v>
          </cell>
          <cell r="O16">
            <v>21526185.91</v>
          </cell>
          <cell r="P16">
            <v>-2071666.04</v>
          </cell>
          <cell r="Q16">
            <v>0</v>
          </cell>
          <cell r="R16">
            <v>1</v>
          </cell>
          <cell r="S16">
            <v>1</v>
          </cell>
          <cell r="T16">
            <v>1</v>
          </cell>
          <cell r="U16">
            <v>1</v>
          </cell>
          <cell r="V16">
            <v>1</v>
          </cell>
          <cell r="W16">
            <v>1</v>
          </cell>
          <cell r="AA16">
            <v>1</v>
          </cell>
          <cell r="AB16">
            <v>1</v>
          </cell>
          <cell r="AC16">
            <v>0</v>
          </cell>
        </row>
        <row r="17">
          <cell r="D17" t="str">
            <v>11454</v>
          </cell>
          <cell r="E17" t="str">
            <v>สมเด็จพระยุพราชเชียงของ,รพช.</v>
          </cell>
          <cell r="F17" t="str">
            <v>รพช.</v>
          </cell>
          <cell r="G17">
            <v>68</v>
          </cell>
          <cell r="H17" t="str">
            <v>รพช.F1 P&lt;=50,000</v>
          </cell>
          <cell r="I17">
            <v>1.1399999999999999</v>
          </cell>
          <cell r="J17">
            <v>1.05</v>
          </cell>
          <cell r="K17">
            <v>0.72</v>
          </cell>
          <cell r="L17">
            <v>7339483.4000000004</v>
          </cell>
          <cell r="M17">
            <v>21944839.34</v>
          </cell>
          <cell r="N17">
            <v>2</v>
          </cell>
          <cell r="O17">
            <v>22129701.859999999</v>
          </cell>
          <cell r="P17">
            <v>-14513065.91</v>
          </cell>
          <cell r="Q17">
            <v>0</v>
          </cell>
          <cell r="R17">
            <v>0</v>
          </cell>
          <cell r="S17">
            <v>0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AA17">
            <v>1</v>
          </cell>
          <cell r="AB17">
            <v>1</v>
          </cell>
          <cell r="AC17">
            <v>0</v>
          </cell>
        </row>
        <row r="18">
          <cell r="D18" t="str">
            <v>15012</v>
          </cell>
          <cell r="E18" t="str">
            <v>สมเด็จพระญาณสังวร,รพช.</v>
          </cell>
          <cell r="F18" t="str">
            <v>รพช.</v>
          </cell>
          <cell r="G18">
            <v>30</v>
          </cell>
          <cell r="H18" t="str">
            <v>รพช.F2 P30,000-60,000</v>
          </cell>
          <cell r="I18">
            <v>7.82</v>
          </cell>
          <cell r="J18">
            <v>7.42</v>
          </cell>
          <cell r="K18">
            <v>2.8</v>
          </cell>
          <cell r="L18">
            <v>72724777.25</v>
          </cell>
          <cell r="M18">
            <v>26579109.23</v>
          </cell>
          <cell r="N18">
            <v>0</v>
          </cell>
          <cell r="O18">
            <v>30519356.300000001</v>
          </cell>
          <cell r="P18">
            <v>19204935.710000001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1</v>
          </cell>
          <cell r="AA18">
            <v>1</v>
          </cell>
          <cell r="AB18">
            <v>1</v>
          </cell>
          <cell r="AC18">
            <v>1</v>
          </cell>
        </row>
        <row r="19">
          <cell r="D19" t="str">
            <v>28823</v>
          </cell>
          <cell r="E19" t="str">
            <v>ดอยหลวง,รพช.</v>
          </cell>
          <cell r="F19" t="str">
            <v>รพช.</v>
          </cell>
          <cell r="G19">
            <v>0</v>
          </cell>
          <cell r="H19" t="str">
            <v>รพช.F3 P&lt;=15,000</v>
          </cell>
          <cell r="I19">
            <v>2.11</v>
          </cell>
          <cell r="J19">
            <v>1.96</v>
          </cell>
          <cell r="K19">
            <v>1.07</v>
          </cell>
          <cell r="L19">
            <v>8729439.7400000002</v>
          </cell>
          <cell r="M19">
            <v>10213079.619999999</v>
          </cell>
          <cell r="N19">
            <v>0</v>
          </cell>
          <cell r="O19">
            <v>11953805.779999999</v>
          </cell>
          <cell r="P19">
            <v>424813.09</v>
          </cell>
          <cell r="Q19">
            <v>1</v>
          </cell>
          <cell r="R19">
            <v>1</v>
          </cell>
          <cell r="S19">
            <v>0</v>
          </cell>
          <cell r="T19">
            <v>0</v>
          </cell>
          <cell r="U19">
            <v>1</v>
          </cell>
          <cell r="V19">
            <v>1</v>
          </cell>
          <cell r="W19">
            <v>0</v>
          </cell>
          <cell r="AA19">
            <v>1</v>
          </cell>
          <cell r="AB19">
            <v>1</v>
          </cell>
          <cell r="AC19">
            <v>1</v>
          </cell>
        </row>
        <row r="20">
          <cell r="D20" t="str">
            <v>10713</v>
          </cell>
          <cell r="E20" t="str">
            <v>นครพิงค์,รพศ.</v>
          </cell>
          <cell r="F20" t="str">
            <v>รพศ.</v>
          </cell>
          <cell r="G20">
            <v>742</v>
          </cell>
          <cell r="H20" t="str">
            <v>รพศ.A B&gt;700to1000</v>
          </cell>
          <cell r="I20">
            <v>4.95</v>
          </cell>
          <cell r="J20">
            <v>4.45</v>
          </cell>
          <cell r="K20">
            <v>2.69</v>
          </cell>
          <cell r="L20">
            <v>1536520133.7</v>
          </cell>
          <cell r="M20">
            <v>342572838.45999998</v>
          </cell>
          <cell r="N20">
            <v>0</v>
          </cell>
          <cell r="O20">
            <v>438325904.83999997</v>
          </cell>
          <cell r="P20">
            <v>644783707.32000005</v>
          </cell>
          <cell r="Q20">
            <v>0</v>
          </cell>
          <cell r="R20">
            <v>0</v>
          </cell>
          <cell r="S20">
            <v>1</v>
          </cell>
          <cell r="T20">
            <v>1</v>
          </cell>
          <cell r="U20">
            <v>0</v>
          </cell>
          <cell r="V20">
            <v>1</v>
          </cell>
          <cell r="W20">
            <v>1</v>
          </cell>
          <cell r="AA20">
            <v>1</v>
          </cell>
          <cell r="AB20">
            <v>1</v>
          </cell>
          <cell r="AC20">
            <v>1</v>
          </cell>
        </row>
        <row r="21">
          <cell r="D21" t="str">
            <v>11119</v>
          </cell>
          <cell r="E21" t="str">
            <v>จอมทอง,รพท.</v>
          </cell>
          <cell r="F21" t="str">
            <v>รพท.</v>
          </cell>
          <cell r="G21">
            <v>258</v>
          </cell>
          <cell r="H21" t="str">
            <v>รพท.M1 B&gt;200</v>
          </cell>
          <cell r="I21">
            <v>2.9</v>
          </cell>
          <cell r="J21">
            <v>2.72</v>
          </cell>
          <cell r="K21">
            <v>0.82</v>
          </cell>
          <cell r="L21">
            <v>170224964.68000001</v>
          </cell>
          <cell r="M21">
            <v>115311602.83</v>
          </cell>
          <cell r="N21">
            <v>0</v>
          </cell>
          <cell r="O21">
            <v>128446591.40000001</v>
          </cell>
          <cell r="P21">
            <v>-17847831.43</v>
          </cell>
          <cell r="Q21">
            <v>0</v>
          </cell>
          <cell r="R21">
            <v>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</v>
          </cell>
          <cell r="AA21">
            <v>1</v>
          </cell>
          <cell r="AB21">
            <v>1</v>
          </cell>
          <cell r="AC21">
            <v>1</v>
          </cell>
        </row>
        <row r="22">
          <cell r="D22" t="str">
            <v>11120</v>
          </cell>
          <cell r="E22" t="str">
            <v>เทพรัตนเวชชานุกูล เฉลิมพระเกียรติ ๖๐ พรรษา,รพช.</v>
          </cell>
          <cell r="F22" t="str">
            <v>รพช.</v>
          </cell>
          <cell r="G22">
            <v>60</v>
          </cell>
          <cell r="H22" t="str">
            <v>รพช.F2 P30,000-60,000</v>
          </cell>
          <cell r="I22">
            <v>2.78</v>
          </cell>
          <cell r="J22">
            <v>2.63</v>
          </cell>
          <cell r="K22">
            <v>1.78</v>
          </cell>
          <cell r="L22">
            <v>42513320.509999998</v>
          </cell>
          <cell r="M22">
            <v>19388984.34</v>
          </cell>
          <cell r="N22">
            <v>0</v>
          </cell>
          <cell r="O22">
            <v>28279158.370000001</v>
          </cell>
          <cell r="P22">
            <v>18616823.82</v>
          </cell>
          <cell r="Q22">
            <v>0</v>
          </cell>
          <cell r="R22">
            <v>0</v>
          </cell>
          <cell r="S22">
            <v>1</v>
          </cell>
          <cell r="T22">
            <v>1</v>
          </cell>
          <cell r="U22">
            <v>0</v>
          </cell>
          <cell r="V22">
            <v>0</v>
          </cell>
          <cell r="W22">
            <v>1</v>
          </cell>
          <cell r="AA22">
            <v>1</v>
          </cell>
          <cell r="AB22">
            <v>1</v>
          </cell>
          <cell r="AC22">
            <v>1</v>
          </cell>
        </row>
        <row r="23">
          <cell r="D23" t="str">
            <v>11121</v>
          </cell>
          <cell r="E23" t="str">
            <v>เชียงดาว,รพช.</v>
          </cell>
          <cell r="F23" t="str">
            <v>รพช.</v>
          </cell>
          <cell r="G23">
            <v>120</v>
          </cell>
          <cell r="H23" t="str">
            <v>รพช.F1 P50,000-100,000</v>
          </cell>
          <cell r="I23">
            <v>5.41</v>
          </cell>
          <cell r="J23">
            <v>5.14</v>
          </cell>
          <cell r="K23">
            <v>3.52</v>
          </cell>
          <cell r="L23">
            <v>155584612.16999999</v>
          </cell>
          <cell r="M23">
            <v>40702813.729999997</v>
          </cell>
          <cell r="N23">
            <v>0</v>
          </cell>
          <cell r="O23">
            <v>44268640.229999997</v>
          </cell>
          <cell r="P23">
            <v>88510704.909999996</v>
          </cell>
          <cell r="Q23">
            <v>0</v>
          </cell>
          <cell r="R23">
            <v>0</v>
          </cell>
          <cell r="S23">
            <v>1</v>
          </cell>
          <cell r="T23">
            <v>1</v>
          </cell>
          <cell r="U23">
            <v>1</v>
          </cell>
          <cell r="V23">
            <v>0</v>
          </cell>
          <cell r="W23">
            <v>1</v>
          </cell>
          <cell r="AA23">
            <v>1</v>
          </cell>
          <cell r="AB23">
            <v>1</v>
          </cell>
          <cell r="AC23">
            <v>1</v>
          </cell>
        </row>
        <row r="24">
          <cell r="D24" t="str">
            <v>11122</v>
          </cell>
          <cell r="E24" t="str">
            <v>ดอยสะเก็ด,รพช.</v>
          </cell>
          <cell r="F24" t="str">
            <v>รพช.</v>
          </cell>
          <cell r="G24">
            <v>60</v>
          </cell>
          <cell r="H24" t="str">
            <v>รพช.F2 P30,000-60,000</v>
          </cell>
          <cell r="I24">
            <v>1.54</v>
          </cell>
          <cell r="J24">
            <v>1.43</v>
          </cell>
          <cell r="K24">
            <v>0.77</v>
          </cell>
          <cell r="L24">
            <v>19246157.530000001</v>
          </cell>
          <cell r="M24">
            <v>7066527.7999999998</v>
          </cell>
          <cell r="N24">
            <v>1</v>
          </cell>
          <cell r="O24">
            <v>10782786.539999999</v>
          </cell>
          <cell r="P24">
            <v>-9838039.5800000001</v>
          </cell>
          <cell r="Q24">
            <v>0</v>
          </cell>
          <cell r="R24">
            <v>0</v>
          </cell>
          <cell r="S24">
            <v>0</v>
          </cell>
          <cell r="T24">
            <v>1</v>
          </cell>
          <cell r="U24">
            <v>0</v>
          </cell>
          <cell r="V24">
            <v>1</v>
          </cell>
          <cell r="W24">
            <v>1</v>
          </cell>
          <cell r="AA24">
            <v>1</v>
          </cell>
          <cell r="AB24">
            <v>1</v>
          </cell>
          <cell r="AC24">
            <v>0</v>
          </cell>
        </row>
        <row r="25">
          <cell r="D25" t="str">
            <v>11123</v>
          </cell>
          <cell r="E25" t="str">
            <v>แม่แตง,รพช.</v>
          </cell>
          <cell r="F25" t="str">
            <v>รพช.</v>
          </cell>
          <cell r="G25">
            <v>60</v>
          </cell>
          <cell r="H25" t="str">
            <v>รพช.F2 P30,000-60,000</v>
          </cell>
          <cell r="I25">
            <v>2.5299999999999998</v>
          </cell>
          <cell r="J25">
            <v>2.37</v>
          </cell>
          <cell r="K25">
            <v>1.35</v>
          </cell>
          <cell r="L25">
            <v>61241011.25</v>
          </cell>
          <cell r="M25">
            <v>46438290.770000003</v>
          </cell>
          <cell r="N25">
            <v>0</v>
          </cell>
          <cell r="O25">
            <v>48065218.399999999</v>
          </cell>
          <cell r="P25">
            <v>13021498.66</v>
          </cell>
          <cell r="Q25">
            <v>0</v>
          </cell>
          <cell r="R25">
            <v>1</v>
          </cell>
          <cell r="S25">
            <v>0</v>
          </cell>
          <cell r="T25">
            <v>1</v>
          </cell>
          <cell r="U25">
            <v>0</v>
          </cell>
          <cell r="V25">
            <v>0</v>
          </cell>
          <cell r="W25">
            <v>1</v>
          </cell>
          <cell r="AA25">
            <v>1</v>
          </cell>
          <cell r="AB25">
            <v>1</v>
          </cell>
          <cell r="AC25">
            <v>1</v>
          </cell>
        </row>
        <row r="26">
          <cell r="D26" t="str">
            <v>11124</v>
          </cell>
          <cell r="E26" t="str">
            <v>สะเมิง,รพช.</v>
          </cell>
          <cell r="F26" t="str">
            <v>รพช.</v>
          </cell>
          <cell r="G26">
            <v>32</v>
          </cell>
          <cell r="H26" t="str">
            <v>รพช.F2 P&lt;=30,000</v>
          </cell>
          <cell r="I26">
            <v>1.39</v>
          </cell>
          <cell r="J26">
            <v>1.26</v>
          </cell>
          <cell r="K26">
            <v>0.91</v>
          </cell>
          <cell r="L26">
            <v>10058585.17</v>
          </cell>
          <cell r="M26">
            <v>8583592.9000000004</v>
          </cell>
          <cell r="N26">
            <v>1</v>
          </cell>
          <cell r="O26">
            <v>8111442.4900000002</v>
          </cell>
          <cell r="P26">
            <v>-2750498.27</v>
          </cell>
          <cell r="Q26">
            <v>0</v>
          </cell>
          <cell r="R26">
            <v>0</v>
          </cell>
          <cell r="S26">
            <v>0</v>
          </cell>
          <cell r="T26">
            <v>1</v>
          </cell>
          <cell r="U26">
            <v>0</v>
          </cell>
          <cell r="V26">
            <v>0</v>
          </cell>
          <cell r="W26">
            <v>1</v>
          </cell>
          <cell r="AA26">
            <v>1</v>
          </cell>
          <cell r="AB26">
            <v>1</v>
          </cell>
          <cell r="AC26">
            <v>1</v>
          </cell>
        </row>
        <row r="27">
          <cell r="D27" t="str">
            <v>11125</v>
          </cell>
          <cell r="E27" t="str">
            <v>ฝาง,รพท.</v>
          </cell>
          <cell r="F27" t="str">
            <v>รพท.</v>
          </cell>
          <cell r="G27">
            <v>232</v>
          </cell>
          <cell r="H27" t="str">
            <v>รพท.M1 B&gt;200</v>
          </cell>
          <cell r="I27">
            <v>2.12</v>
          </cell>
          <cell r="J27">
            <v>2.0299999999999998</v>
          </cell>
          <cell r="K27">
            <v>0.36</v>
          </cell>
          <cell r="L27">
            <v>210778080.59999999</v>
          </cell>
          <cell r="M27">
            <v>219683129.65000001</v>
          </cell>
          <cell r="N27">
            <v>1</v>
          </cell>
          <cell r="O27">
            <v>240105073.16999999</v>
          </cell>
          <cell r="P27">
            <v>-117040109.17</v>
          </cell>
          <cell r="Q27">
            <v>1</v>
          </cell>
          <cell r="R27">
            <v>1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1</v>
          </cell>
          <cell r="AA27">
            <v>1</v>
          </cell>
          <cell r="AB27">
            <v>1</v>
          </cell>
          <cell r="AC27">
            <v>0</v>
          </cell>
        </row>
        <row r="28">
          <cell r="D28" t="str">
            <v>11126</v>
          </cell>
          <cell r="E28" t="str">
            <v>แม่อาย,รพช.</v>
          </cell>
          <cell r="F28" t="str">
            <v>รพช.</v>
          </cell>
          <cell r="G28">
            <v>84</v>
          </cell>
          <cell r="H28" t="str">
            <v>รพช.F2 P30,000-60,000</v>
          </cell>
          <cell r="I28">
            <v>2.36</v>
          </cell>
          <cell r="J28">
            <v>2.2599999999999998</v>
          </cell>
          <cell r="K28">
            <v>1.1000000000000001</v>
          </cell>
          <cell r="L28">
            <v>65202413.600000001</v>
          </cell>
          <cell r="M28">
            <v>30684204.690000001</v>
          </cell>
          <cell r="N28">
            <v>0</v>
          </cell>
          <cell r="O28">
            <v>37705897</v>
          </cell>
          <cell r="P28">
            <v>2688971.8</v>
          </cell>
          <cell r="Q28">
            <v>0</v>
          </cell>
          <cell r="R28">
            <v>0</v>
          </cell>
          <cell r="S28">
            <v>0</v>
          </cell>
          <cell r="T28">
            <v>1</v>
          </cell>
          <cell r="U28">
            <v>1</v>
          </cell>
          <cell r="V28">
            <v>0</v>
          </cell>
          <cell r="W28">
            <v>1</v>
          </cell>
          <cell r="AA28">
            <v>1</v>
          </cell>
          <cell r="AB28">
            <v>1</v>
          </cell>
          <cell r="AC28">
            <v>1</v>
          </cell>
        </row>
        <row r="29">
          <cell r="D29" t="str">
            <v>11127</v>
          </cell>
          <cell r="E29" t="str">
            <v>พร้าว,รพช.</v>
          </cell>
          <cell r="F29" t="str">
            <v>รพช.</v>
          </cell>
          <cell r="G29">
            <v>67</v>
          </cell>
          <cell r="H29" t="str">
            <v>รพช.F2 P30,000-60,000</v>
          </cell>
          <cell r="I29">
            <v>1.44</v>
          </cell>
          <cell r="J29">
            <v>1.4</v>
          </cell>
          <cell r="K29">
            <v>0.63</v>
          </cell>
          <cell r="L29">
            <v>21376844.48</v>
          </cell>
          <cell r="M29">
            <v>47653386.509999998</v>
          </cell>
          <cell r="N29">
            <v>2</v>
          </cell>
          <cell r="O29">
            <v>47223053.090000004</v>
          </cell>
          <cell r="P29">
            <v>-19590492.920000002</v>
          </cell>
          <cell r="Q29">
            <v>1</v>
          </cell>
          <cell r="R29">
            <v>1</v>
          </cell>
          <cell r="S29">
            <v>0</v>
          </cell>
          <cell r="T29">
            <v>1</v>
          </cell>
          <cell r="U29">
            <v>0</v>
          </cell>
          <cell r="V29">
            <v>0</v>
          </cell>
          <cell r="W29">
            <v>1</v>
          </cell>
          <cell r="AA29">
            <v>1</v>
          </cell>
          <cell r="AB29">
            <v>1</v>
          </cell>
          <cell r="AC29">
            <v>0</v>
          </cell>
        </row>
        <row r="30">
          <cell r="D30" t="str">
            <v>11128</v>
          </cell>
          <cell r="E30" t="str">
            <v>สันป่าตอง,รพช.</v>
          </cell>
          <cell r="F30" t="str">
            <v>รพช.</v>
          </cell>
          <cell r="G30">
            <v>172</v>
          </cell>
          <cell r="H30" t="str">
            <v>รพช.M2 B&gt;100</v>
          </cell>
          <cell r="I30">
            <v>1.1599999999999999</v>
          </cell>
          <cell r="J30">
            <v>1.1100000000000001</v>
          </cell>
          <cell r="K30">
            <v>0.56000000000000005</v>
          </cell>
          <cell r="L30">
            <v>31392790.52</v>
          </cell>
          <cell r="M30">
            <v>54043426.409999996</v>
          </cell>
          <cell r="N30">
            <v>2</v>
          </cell>
          <cell r="O30">
            <v>58182545.840000004</v>
          </cell>
          <cell r="P30">
            <v>-92605269.900000006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1</v>
          </cell>
          <cell r="AA30">
            <v>1</v>
          </cell>
          <cell r="AB30">
            <v>1</v>
          </cell>
          <cell r="AC30">
            <v>0</v>
          </cell>
        </row>
        <row r="31">
          <cell r="D31" t="str">
            <v>11129</v>
          </cell>
          <cell r="E31" t="str">
            <v>สันกำแพง,รพช.</v>
          </cell>
          <cell r="F31" t="str">
            <v>รพช.</v>
          </cell>
          <cell r="G31">
            <v>54</v>
          </cell>
          <cell r="H31" t="str">
            <v>รพช.F2 P30,000-60,000</v>
          </cell>
          <cell r="I31">
            <v>1.64</v>
          </cell>
          <cell r="J31">
            <v>1.57</v>
          </cell>
          <cell r="K31">
            <v>1.02</v>
          </cell>
          <cell r="L31">
            <v>30449866.649999999</v>
          </cell>
          <cell r="M31">
            <v>32882591.09</v>
          </cell>
          <cell r="N31">
            <v>0</v>
          </cell>
          <cell r="O31">
            <v>35846026.520000003</v>
          </cell>
          <cell r="P31">
            <v>-1022378.86</v>
          </cell>
          <cell r="Q31">
            <v>0</v>
          </cell>
          <cell r="R31">
            <v>0</v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AA31">
            <v>1</v>
          </cell>
          <cell r="AB31">
            <v>1</v>
          </cell>
          <cell r="AC31">
            <v>1</v>
          </cell>
        </row>
        <row r="32">
          <cell r="D32" t="str">
            <v>11130</v>
          </cell>
          <cell r="E32" t="str">
            <v>สันทราย,รพช.</v>
          </cell>
          <cell r="F32" t="str">
            <v>รพท.</v>
          </cell>
          <cell r="G32">
            <v>232</v>
          </cell>
          <cell r="H32" t="str">
            <v>รพท.M1 B&gt;200</v>
          </cell>
          <cell r="I32">
            <v>3.24</v>
          </cell>
          <cell r="J32">
            <v>3.07</v>
          </cell>
          <cell r="K32">
            <v>1.53</v>
          </cell>
          <cell r="L32">
            <v>168351214.38999999</v>
          </cell>
          <cell r="M32">
            <v>74943210.670000002</v>
          </cell>
          <cell r="N32">
            <v>0</v>
          </cell>
          <cell r="O32">
            <v>104185693.68000001</v>
          </cell>
          <cell r="P32">
            <v>38365226.649999999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1</v>
          </cell>
          <cell r="V32">
            <v>0</v>
          </cell>
          <cell r="W32">
            <v>1</v>
          </cell>
          <cell r="AA32">
            <v>1</v>
          </cell>
          <cell r="AB32">
            <v>1</v>
          </cell>
          <cell r="AC32">
            <v>1</v>
          </cell>
        </row>
        <row r="33">
          <cell r="D33" t="str">
            <v>11131</v>
          </cell>
          <cell r="E33" t="str">
            <v>หางดง,รพช.</v>
          </cell>
          <cell r="F33" t="str">
            <v>รพช.</v>
          </cell>
          <cell r="G33">
            <v>97</v>
          </cell>
          <cell r="H33" t="str">
            <v>รพช.F1 P&lt;=50,000</v>
          </cell>
          <cell r="I33">
            <v>1.07</v>
          </cell>
          <cell r="J33">
            <v>0.96</v>
          </cell>
          <cell r="K33">
            <v>0.37</v>
          </cell>
          <cell r="L33">
            <v>6438569.5099999998</v>
          </cell>
          <cell r="M33">
            <v>28923914.73</v>
          </cell>
          <cell r="N33">
            <v>3</v>
          </cell>
          <cell r="O33">
            <v>32088727.010000002</v>
          </cell>
          <cell r="P33">
            <v>-62261729.350000001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1</v>
          </cell>
          <cell r="V33">
            <v>0</v>
          </cell>
          <cell r="W33">
            <v>1</v>
          </cell>
          <cell r="AA33">
            <v>1</v>
          </cell>
          <cell r="AB33">
            <v>1</v>
          </cell>
          <cell r="AC33">
            <v>0</v>
          </cell>
        </row>
        <row r="34">
          <cell r="D34" t="str">
            <v>11132</v>
          </cell>
          <cell r="E34" t="str">
            <v>ฮอด,รพช.</v>
          </cell>
          <cell r="F34" t="str">
            <v>รพช.</v>
          </cell>
          <cell r="G34">
            <v>81</v>
          </cell>
          <cell r="H34" t="str">
            <v>รพช.F2 P30,000-60,000</v>
          </cell>
          <cell r="I34">
            <v>2.31</v>
          </cell>
          <cell r="J34">
            <v>2.11</v>
          </cell>
          <cell r="K34">
            <v>1.28</v>
          </cell>
          <cell r="L34">
            <v>34418518.460000001</v>
          </cell>
          <cell r="M34">
            <v>27110914.989999998</v>
          </cell>
          <cell r="N34">
            <v>0</v>
          </cell>
          <cell r="O34">
            <v>27620327.629999999</v>
          </cell>
          <cell r="P34">
            <v>7334893.6699999999</v>
          </cell>
          <cell r="Q34">
            <v>0</v>
          </cell>
          <cell r="R34">
            <v>1</v>
          </cell>
          <cell r="S34">
            <v>0</v>
          </cell>
          <cell r="T34">
            <v>1</v>
          </cell>
          <cell r="U34">
            <v>0</v>
          </cell>
          <cell r="V34">
            <v>0</v>
          </cell>
          <cell r="W34">
            <v>1</v>
          </cell>
          <cell r="AA34">
            <v>1</v>
          </cell>
          <cell r="AB34">
            <v>1</v>
          </cell>
          <cell r="AC34">
            <v>1</v>
          </cell>
        </row>
        <row r="35">
          <cell r="D35" t="str">
            <v>11133</v>
          </cell>
          <cell r="E35" t="str">
            <v>ดอยเต่า,รพช.</v>
          </cell>
          <cell r="F35" t="str">
            <v>รพช.</v>
          </cell>
          <cell r="G35">
            <v>37</v>
          </cell>
          <cell r="H35" t="str">
            <v>รพช.F2 P&lt;=30,000</v>
          </cell>
          <cell r="I35">
            <v>2.1800000000000002</v>
          </cell>
          <cell r="J35">
            <v>2.0499999999999998</v>
          </cell>
          <cell r="K35">
            <v>1.1200000000000001</v>
          </cell>
          <cell r="L35">
            <v>25058103.27</v>
          </cell>
          <cell r="M35">
            <v>18952854.219999999</v>
          </cell>
          <cell r="N35">
            <v>0</v>
          </cell>
          <cell r="O35">
            <v>22749432.239999998</v>
          </cell>
          <cell r="P35">
            <v>2229251.33</v>
          </cell>
          <cell r="Q35">
            <v>1</v>
          </cell>
          <cell r="R35">
            <v>0</v>
          </cell>
          <cell r="S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  <cell r="AA35">
            <v>1</v>
          </cell>
          <cell r="AB35">
            <v>1</v>
          </cell>
          <cell r="AC35">
            <v>1</v>
          </cell>
        </row>
        <row r="36">
          <cell r="D36" t="str">
            <v>11134</v>
          </cell>
          <cell r="E36" t="str">
            <v>อมก๋อย,รพช.</v>
          </cell>
          <cell r="F36" t="str">
            <v>รพช.</v>
          </cell>
          <cell r="G36">
            <v>64</v>
          </cell>
          <cell r="H36" t="str">
            <v>รพช.F2 P30,000-60,000</v>
          </cell>
          <cell r="I36">
            <v>4.75</v>
          </cell>
          <cell r="J36">
            <v>4.55</v>
          </cell>
          <cell r="K36">
            <v>3.45</v>
          </cell>
          <cell r="L36">
            <v>84326996.400000006</v>
          </cell>
          <cell r="M36">
            <v>24988588.120000001</v>
          </cell>
          <cell r="N36">
            <v>0</v>
          </cell>
          <cell r="O36">
            <v>26585192.18</v>
          </cell>
          <cell r="P36">
            <v>54740611.149999999</v>
          </cell>
          <cell r="Q36">
            <v>0</v>
          </cell>
          <cell r="R36">
            <v>0</v>
          </cell>
          <cell r="S36">
            <v>0</v>
          </cell>
          <cell r="T36">
            <v>1</v>
          </cell>
          <cell r="U36">
            <v>0</v>
          </cell>
          <cell r="V36">
            <v>0</v>
          </cell>
          <cell r="W36">
            <v>0</v>
          </cell>
          <cell r="AA36">
            <v>1</v>
          </cell>
          <cell r="AB36">
            <v>1</v>
          </cell>
          <cell r="AC36">
            <v>1</v>
          </cell>
        </row>
        <row r="37">
          <cell r="D37" t="str">
            <v>11135</v>
          </cell>
          <cell r="E37" t="str">
            <v>สารภี,รพช.</v>
          </cell>
          <cell r="F37" t="str">
            <v>รพช.</v>
          </cell>
          <cell r="G37">
            <v>60</v>
          </cell>
          <cell r="H37" t="str">
            <v>รพช.F2 P30,000-60,000</v>
          </cell>
          <cell r="I37">
            <v>1.04</v>
          </cell>
          <cell r="J37">
            <v>0.98</v>
          </cell>
          <cell r="K37">
            <v>0.27</v>
          </cell>
          <cell r="L37">
            <v>2311586.41</v>
          </cell>
          <cell r="M37">
            <v>1479237.36</v>
          </cell>
          <cell r="N37">
            <v>3</v>
          </cell>
          <cell r="O37">
            <v>3780796.21</v>
          </cell>
          <cell r="P37">
            <v>-40332687.770000003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1</v>
          </cell>
          <cell r="AA37">
            <v>1</v>
          </cell>
          <cell r="AB37">
            <v>1</v>
          </cell>
          <cell r="AC37">
            <v>0</v>
          </cell>
        </row>
        <row r="38">
          <cell r="D38" t="str">
            <v>11136</v>
          </cell>
          <cell r="E38" t="str">
            <v>เวียงแหง,รพช.</v>
          </cell>
          <cell r="F38" t="str">
            <v>รพช.</v>
          </cell>
          <cell r="G38">
            <v>36</v>
          </cell>
          <cell r="H38" t="str">
            <v>รพช.F2 P&lt;=30,000</v>
          </cell>
          <cell r="I38">
            <v>3.08</v>
          </cell>
          <cell r="J38">
            <v>2.99</v>
          </cell>
          <cell r="K38">
            <v>2.35</v>
          </cell>
          <cell r="L38">
            <v>78665503.200000003</v>
          </cell>
          <cell r="M38">
            <v>21133175.09</v>
          </cell>
          <cell r="N38">
            <v>0</v>
          </cell>
          <cell r="O38">
            <v>23464220.98</v>
          </cell>
          <cell r="P38">
            <v>49702788.979999997</v>
          </cell>
          <cell r="Q38">
            <v>0</v>
          </cell>
          <cell r="R38">
            <v>0</v>
          </cell>
          <cell r="S38">
            <v>1</v>
          </cell>
          <cell r="T38">
            <v>1</v>
          </cell>
          <cell r="U38">
            <v>0</v>
          </cell>
          <cell r="V38">
            <v>0</v>
          </cell>
          <cell r="W38">
            <v>0</v>
          </cell>
          <cell r="AA38">
            <v>1</v>
          </cell>
          <cell r="AB38">
            <v>1</v>
          </cell>
          <cell r="AC38">
            <v>1</v>
          </cell>
        </row>
        <row r="39">
          <cell r="D39" t="str">
            <v>11137</v>
          </cell>
          <cell r="E39" t="str">
            <v>ไชยปราการ,รพช.</v>
          </cell>
          <cell r="F39" t="str">
            <v>รพช.</v>
          </cell>
          <cell r="G39">
            <v>45</v>
          </cell>
          <cell r="H39" t="str">
            <v>รพช.F2 P30,000-60,000</v>
          </cell>
          <cell r="I39">
            <v>1.92</v>
          </cell>
          <cell r="J39">
            <v>1.7</v>
          </cell>
          <cell r="K39">
            <v>1.18</v>
          </cell>
          <cell r="L39">
            <v>27544399.969999999</v>
          </cell>
          <cell r="M39">
            <v>16351644.91</v>
          </cell>
          <cell r="N39">
            <v>0</v>
          </cell>
          <cell r="O39">
            <v>16298934.109999999</v>
          </cell>
          <cell r="P39">
            <v>4644861.6399999997</v>
          </cell>
          <cell r="Q39">
            <v>0</v>
          </cell>
          <cell r="R39">
            <v>0</v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AA39">
            <v>1</v>
          </cell>
          <cell r="AB39">
            <v>1</v>
          </cell>
          <cell r="AC39">
            <v>1</v>
          </cell>
        </row>
        <row r="40">
          <cell r="D40" t="str">
            <v>11138</v>
          </cell>
          <cell r="E40" t="str">
            <v>แม่วาง,รพช.</v>
          </cell>
          <cell r="F40" t="str">
            <v>รพช.</v>
          </cell>
          <cell r="G40">
            <v>38</v>
          </cell>
          <cell r="H40" t="str">
            <v>รพช.F2 P&lt;=30,000</v>
          </cell>
          <cell r="I40">
            <v>1.37</v>
          </cell>
          <cell r="J40">
            <v>1.24</v>
          </cell>
          <cell r="K40">
            <v>0.43</v>
          </cell>
          <cell r="L40">
            <v>8499552.2400000002</v>
          </cell>
          <cell r="M40">
            <v>10472606</v>
          </cell>
          <cell r="N40">
            <v>2</v>
          </cell>
          <cell r="O40">
            <v>12562182.49</v>
          </cell>
          <cell r="P40">
            <v>-13572147.09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1</v>
          </cell>
          <cell r="AA40">
            <v>1</v>
          </cell>
          <cell r="AB40">
            <v>1</v>
          </cell>
          <cell r="AC40">
            <v>0</v>
          </cell>
        </row>
        <row r="41">
          <cell r="D41" t="str">
            <v>11139</v>
          </cell>
          <cell r="E41" t="str">
            <v>แม่ออน,รพช.</v>
          </cell>
          <cell r="F41" t="str">
            <v>รพช.</v>
          </cell>
          <cell r="G41">
            <v>31</v>
          </cell>
          <cell r="H41" t="str">
            <v>รพช.F2 P&lt;=30,000</v>
          </cell>
          <cell r="I41">
            <v>1.63</v>
          </cell>
          <cell r="J41">
            <v>1.52</v>
          </cell>
          <cell r="K41">
            <v>0.56999999999999995</v>
          </cell>
          <cell r="L41">
            <v>11426567.810000001</v>
          </cell>
          <cell r="M41">
            <v>14035769.890000001</v>
          </cell>
          <cell r="N41">
            <v>1</v>
          </cell>
          <cell r="O41">
            <v>15343927.51</v>
          </cell>
          <cell r="P41">
            <v>-8140326.2999999998</v>
          </cell>
          <cell r="Q41">
            <v>0</v>
          </cell>
          <cell r="R41">
            <v>1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AA41">
            <v>1</v>
          </cell>
          <cell r="AB41">
            <v>1</v>
          </cell>
          <cell r="AC41">
            <v>0</v>
          </cell>
        </row>
        <row r="42">
          <cell r="D42" t="str">
            <v>11643</v>
          </cell>
          <cell r="E42" t="str">
            <v>ดอยหล่อ,รพช.</v>
          </cell>
          <cell r="F42" t="str">
            <v>รพช.</v>
          </cell>
          <cell r="G42">
            <v>37</v>
          </cell>
          <cell r="H42" t="str">
            <v>รพช.F2 P&lt;=30,000</v>
          </cell>
          <cell r="I42">
            <v>1.21</v>
          </cell>
          <cell r="J42">
            <v>1.1399999999999999</v>
          </cell>
          <cell r="K42">
            <v>0.99</v>
          </cell>
          <cell r="L42">
            <v>7274302.3300000001</v>
          </cell>
          <cell r="M42">
            <v>7197511.3799999999</v>
          </cell>
          <cell r="N42">
            <v>1</v>
          </cell>
          <cell r="O42">
            <v>6957905.9400000004</v>
          </cell>
          <cell r="P42">
            <v>-569429.26</v>
          </cell>
          <cell r="Q42">
            <v>0</v>
          </cell>
          <cell r="R42">
            <v>0</v>
          </cell>
          <cell r="S42">
            <v>0</v>
          </cell>
          <cell r="T42">
            <v>1</v>
          </cell>
          <cell r="U42">
            <v>0</v>
          </cell>
          <cell r="V42">
            <v>0</v>
          </cell>
          <cell r="W42">
            <v>0</v>
          </cell>
          <cell r="AA42">
            <v>1</v>
          </cell>
          <cell r="AB42">
            <v>1</v>
          </cell>
          <cell r="AC42">
            <v>1</v>
          </cell>
        </row>
        <row r="43">
          <cell r="D43" t="str">
            <v>23736</v>
          </cell>
          <cell r="E43" t="str">
            <v>วัดจันทร์ เฉลิมพระเกียรติ 80 พรรษา,รพช.</v>
          </cell>
          <cell r="F43" t="str">
            <v>รพช.</v>
          </cell>
          <cell r="G43">
            <v>26</v>
          </cell>
          <cell r="H43" t="str">
            <v>รพช.F3 P&lt;=15,000</v>
          </cell>
          <cell r="I43">
            <v>0.99</v>
          </cell>
          <cell r="J43">
            <v>0.93</v>
          </cell>
          <cell r="K43">
            <v>0.47</v>
          </cell>
          <cell r="L43">
            <v>-121341.84</v>
          </cell>
          <cell r="M43">
            <v>380635.07</v>
          </cell>
          <cell r="N43">
            <v>4</v>
          </cell>
          <cell r="O43">
            <v>6467898.8200000003</v>
          </cell>
          <cell r="P43">
            <v>-10816188.789999999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AA43">
            <v>0</v>
          </cell>
          <cell r="AB43">
            <v>1</v>
          </cell>
          <cell r="AC43">
            <v>0</v>
          </cell>
        </row>
        <row r="44">
          <cell r="D44" t="str">
            <v>10716</v>
          </cell>
          <cell r="E44" t="str">
            <v>น่าน,รพท.</v>
          </cell>
          <cell r="F44" t="str">
            <v>รพท.</v>
          </cell>
          <cell r="G44">
            <v>502</v>
          </cell>
          <cell r="H44" t="str">
            <v>รพท.S B&gt;400</v>
          </cell>
          <cell r="I44">
            <v>4.55</v>
          </cell>
          <cell r="J44">
            <v>4.0199999999999996</v>
          </cell>
          <cell r="K44">
            <v>1.59</v>
          </cell>
          <cell r="L44">
            <v>447816489.99000001</v>
          </cell>
          <cell r="M44">
            <v>101012180.7</v>
          </cell>
          <cell r="N44">
            <v>0</v>
          </cell>
          <cell r="O44">
            <v>120129651.92</v>
          </cell>
          <cell r="P44">
            <v>74444685.989999995</v>
          </cell>
          <cell r="Q44">
            <v>0</v>
          </cell>
          <cell r="R44">
            <v>0</v>
          </cell>
          <cell r="S44">
            <v>1</v>
          </cell>
          <cell r="T44">
            <v>1</v>
          </cell>
          <cell r="U44">
            <v>0</v>
          </cell>
          <cell r="V44">
            <v>0</v>
          </cell>
          <cell r="W44">
            <v>1</v>
          </cell>
          <cell r="AA44">
            <v>1</v>
          </cell>
          <cell r="AB44">
            <v>1</v>
          </cell>
          <cell r="AC44">
            <v>1</v>
          </cell>
        </row>
        <row r="45">
          <cell r="D45" t="str">
            <v>11173</v>
          </cell>
          <cell r="E45" t="str">
            <v>แม่จริม,รพช.</v>
          </cell>
          <cell r="F45" t="str">
            <v>รพช.</v>
          </cell>
          <cell r="G45">
            <v>34</v>
          </cell>
          <cell r="H45" t="str">
            <v>รพช.F2 P&lt;=30,000</v>
          </cell>
          <cell r="I45">
            <v>3.34</v>
          </cell>
          <cell r="J45">
            <v>3.23</v>
          </cell>
          <cell r="K45">
            <v>1.71</v>
          </cell>
          <cell r="L45">
            <v>21928898.91</v>
          </cell>
          <cell r="M45">
            <v>12491100.640000001</v>
          </cell>
          <cell r="N45">
            <v>0</v>
          </cell>
          <cell r="O45">
            <v>13542776.970000001</v>
          </cell>
          <cell r="P45">
            <v>6653212.5800000001</v>
          </cell>
          <cell r="Q45">
            <v>0</v>
          </cell>
          <cell r="R45">
            <v>1</v>
          </cell>
          <cell r="S45">
            <v>1</v>
          </cell>
          <cell r="T45">
            <v>1</v>
          </cell>
          <cell r="U45">
            <v>1</v>
          </cell>
          <cell r="V45">
            <v>1</v>
          </cell>
          <cell r="W45">
            <v>1</v>
          </cell>
          <cell r="AA45">
            <v>1</v>
          </cell>
          <cell r="AB45">
            <v>1</v>
          </cell>
          <cell r="AC45">
            <v>1</v>
          </cell>
        </row>
        <row r="46">
          <cell r="D46" t="str">
            <v>11174</v>
          </cell>
          <cell r="E46" t="str">
            <v>บ้านหลวง,รพช.</v>
          </cell>
          <cell r="F46" t="str">
            <v>รพช.</v>
          </cell>
          <cell r="G46">
            <v>33</v>
          </cell>
          <cell r="H46" t="str">
            <v>รพช.F2 P&lt;=30,000</v>
          </cell>
          <cell r="I46">
            <v>3.11</v>
          </cell>
          <cell r="J46">
            <v>2.95</v>
          </cell>
          <cell r="K46">
            <v>2.12</v>
          </cell>
          <cell r="L46">
            <v>15957882.49</v>
          </cell>
          <cell r="M46">
            <v>8964013.7400000002</v>
          </cell>
          <cell r="N46">
            <v>0</v>
          </cell>
          <cell r="O46">
            <v>11401225.619999999</v>
          </cell>
          <cell r="P46">
            <v>8437042.3499999996</v>
          </cell>
          <cell r="Q46">
            <v>0</v>
          </cell>
          <cell r="R46">
            <v>1</v>
          </cell>
          <cell r="S46">
            <v>1</v>
          </cell>
          <cell r="T46">
            <v>1</v>
          </cell>
          <cell r="U46">
            <v>1</v>
          </cell>
          <cell r="V46">
            <v>1</v>
          </cell>
          <cell r="W46">
            <v>1</v>
          </cell>
          <cell r="AA46">
            <v>1</v>
          </cell>
          <cell r="AB46">
            <v>1</v>
          </cell>
          <cell r="AC46">
            <v>1</v>
          </cell>
        </row>
        <row r="47">
          <cell r="D47" t="str">
            <v>11175</v>
          </cell>
          <cell r="E47" t="str">
            <v>นาน้อย,รพช.</v>
          </cell>
          <cell r="F47" t="str">
            <v>รพช.</v>
          </cell>
          <cell r="G47">
            <v>50</v>
          </cell>
          <cell r="H47" t="str">
            <v>รพช.F2 P&lt;=30,000</v>
          </cell>
          <cell r="I47">
            <v>3.99</v>
          </cell>
          <cell r="J47">
            <v>3.8</v>
          </cell>
          <cell r="K47">
            <v>1.88</v>
          </cell>
          <cell r="L47">
            <v>29783837.780000001</v>
          </cell>
          <cell r="M47">
            <v>16375217.439999999</v>
          </cell>
          <cell r="N47">
            <v>0</v>
          </cell>
          <cell r="O47">
            <v>16973850.25</v>
          </cell>
          <cell r="P47">
            <v>8806734.6099999994</v>
          </cell>
          <cell r="Q47">
            <v>0</v>
          </cell>
          <cell r="R47">
            <v>0</v>
          </cell>
          <cell r="S47">
            <v>1</v>
          </cell>
          <cell r="T47">
            <v>0</v>
          </cell>
          <cell r="U47">
            <v>1</v>
          </cell>
          <cell r="V47">
            <v>1</v>
          </cell>
          <cell r="W47">
            <v>1</v>
          </cell>
          <cell r="AA47">
            <v>1</v>
          </cell>
          <cell r="AB47">
            <v>1</v>
          </cell>
          <cell r="AC47">
            <v>1</v>
          </cell>
        </row>
        <row r="48">
          <cell r="D48" t="str">
            <v>11176</v>
          </cell>
          <cell r="E48" t="str">
            <v>ท่าวังผา,รพช.</v>
          </cell>
          <cell r="F48" t="str">
            <v>รพช.</v>
          </cell>
          <cell r="G48">
            <v>45</v>
          </cell>
          <cell r="H48" t="str">
            <v>รพช.F2 P30,000-60,000</v>
          </cell>
          <cell r="I48">
            <v>2.0499999999999998</v>
          </cell>
          <cell r="J48">
            <v>1.98</v>
          </cell>
          <cell r="K48">
            <v>0.76</v>
          </cell>
          <cell r="L48">
            <v>24089069.149999999</v>
          </cell>
          <cell r="M48">
            <v>26567931.670000002</v>
          </cell>
          <cell r="N48">
            <v>1</v>
          </cell>
          <cell r="O48">
            <v>29377913.329999998</v>
          </cell>
          <cell r="P48">
            <v>-7103531.5599999996</v>
          </cell>
          <cell r="Q48">
            <v>0</v>
          </cell>
          <cell r="R48">
            <v>1</v>
          </cell>
          <cell r="S48">
            <v>1</v>
          </cell>
          <cell r="T48">
            <v>1</v>
          </cell>
          <cell r="U48">
            <v>0</v>
          </cell>
          <cell r="V48">
            <v>1</v>
          </cell>
          <cell r="W48">
            <v>1</v>
          </cell>
          <cell r="AA48">
            <v>1</v>
          </cell>
          <cell r="AB48">
            <v>1</v>
          </cell>
          <cell r="AC48">
            <v>0</v>
          </cell>
        </row>
        <row r="49">
          <cell r="D49" t="str">
            <v>11177</v>
          </cell>
          <cell r="E49" t="str">
            <v>เวียงสา,รพช.</v>
          </cell>
          <cell r="F49" t="str">
            <v>รพช.</v>
          </cell>
          <cell r="G49">
            <v>71</v>
          </cell>
          <cell r="H49" t="str">
            <v>รพช.F1 P&lt;=50,000</v>
          </cell>
          <cell r="I49">
            <v>1.42</v>
          </cell>
          <cell r="J49">
            <v>1.3</v>
          </cell>
          <cell r="K49">
            <v>0.56999999999999995</v>
          </cell>
          <cell r="L49">
            <v>16252879.050000001</v>
          </cell>
          <cell r="M49">
            <v>14352779.220000001</v>
          </cell>
          <cell r="N49">
            <v>2</v>
          </cell>
          <cell r="O49">
            <v>15404794.93</v>
          </cell>
          <cell r="P49">
            <v>-16748488.73</v>
          </cell>
          <cell r="Q49">
            <v>0</v>
          </cell>
          <cell r="R49">
            <v>0</v>
          </cell>
          <cell r="S49">
            <v>1</v>
          </cell>
          <cell r="T49">
            <v>1</v>
          </cell>
          <cell r="U49">
            <v>1</v>
          </cell>
          <cell r="V49">
            <v>1</v>
          </cell>
          <cell r="W49">
            <v>1</v>
          </cell>
          <cell r="AA49">
            <v>1</v>
          </cell>
          <cell r="AB49">
            <v>1</v>
          </cell>
          <cell r="AC49">
            <v>0</v>
          </cell>
        </row>
        <row r="50">
          <cell r="D50" t="str">
            <v>11178</v>
          </cell>
          <cell r="E50" t="str">
            <v>ทุ่งช้าง,รพช.</v>
          </cell>
          <cell r="F50" t="str">
            <v>รพช.</v>
          </cell>
          <cell r="G50">
            <v>37</v>
          </cell>
          <cell r="H50" t="str">
            <v>รพช.F2 P&lt;=30,000</v>
          </cell>
          <cell r="I50">
            <v>5.44</v>
          </cell>
          <cell r="J50">
            <v>5.19</v>
          </cell>
          <cell r="K50">
            <v>2.54</v>
          </cell>
          <cell r="L50">
            <v>33626955.189999998</v>
          </cell>
          <cell r="M50">
            <v>19866074.640000001</v>
          </cell>
          <cell r="N50">
            <v>0</v>
          </cell>
          <cell r="O50">
            <v>17623837.469999999</v>
          </cell>
          <cell r="P50">
            <v>11648408.560000001</v>
          </cell>
          <cell r="Q50">
            <v>0</v>
          </cell>
          <cell r="R50">
            <v>1</v>
          </cell>
          <cell r="S50">
            <v>1</v>
          </cell>
          <cell r="T50">
            <v>1</v>
          </cell>
          <cell r="U50">
            <v>1</v>
          </cell>
          <cell r="V50">
            <v>1</v>
          </cell>
          <cell r="W50">
            <v>1</v>
          </cell>
          <cell r="AA50">
            <v>1</v>
          </cell>
          <cell r="AB50">
            <v>1</v>
          </cell>
          <cell r="AC50">
            <v>1</v>
          </cell>
        </row>
        <row r="51">
          <cell r="D51" t="str">
            <v>11179</v>
          </cell>
          <cell r="E51" t="str">
            <v>เชียงกลาง,รพช.</v>
          </cell>
          <cell r="F51" t="str">
            <v>รพช.</v>
          </cell>
          <cell r="G51">
            <v>33</v>
          </cell>
          <cell r="H51" t="str">
            <v>รพช.F2 P&lt;=30,000</v>
          </cell>
          <cell r="I51">
            <v>3.42</v>
          </cell>
          <cell r="J51">
            <v>3.24</v>
          </cell>
          <cell r="K51">
            <v>1.67</v>
          </cell>
          <cell r="L51">
            <v>26509792</v>
          </cell>
          <cell r="M51">
            <v>15454791.609999999</v>
          </cell>
          <cell r="N51">
            <v>0</v>
          </cell>
          <cell r="O51">
            <v>17572949.890000001</v>
          </cell>
          <cell r="P51">
            <v>7372482.9000000004</v>
          </cell>
          <cell r="Q51">
            <v>0</v>
          </cell>
          <cell r="R51">
            <v>1</v>
          </cell>
          <cell r="S51">
            <v>0</v>
          </cell>
          <cell r="T51">
            <v>1</v>
          </cell>
          <cell r="U51">
            <v>1</v>
          </cell>
          <cell r="V51">
            <v>1</v>
          </cell>
          <cell r="W51">
            <v>1</v>
          </cell>
          <cell r="AA51">
            <v>1</v>
          </cell>
          <cell r="AB51">
            <v>1</v>
          </cell>
          <cell r="AC51">
            <v>1</v>
          </cell>
        </row>
        <row r="52">
          <cell r="D52" t="str">
            <v>11180</v>
          </cell>
          <cell r="E52" t="str">
            <v>นาหมื่น,รพช.</v>
          </cell>
          <cell r="F52" t="str">
            <v>รพช.</v>
          </cell>
          <cell r="G52">
            <v>0</v>
          </cell>
          <cell r="H52" t="str">
            <v>รพช.F2 P&lt;=30,000</v>
          </cell>
          <cell r="I52">
            <v>4.05</v>
          </cell>
          <cell r="J52">
            <v>3.86</v>
          </cell>
          <cell r="K52">
            <v>3.05</v>
          </cell>
          <cell r="L52">
            <v>13925004.73</v>
          </cell>
          <cell r="M52">
            <v>4075762.44</v>
          </cell>
          <cell r="N52">
            <v>0</v>
          </cell>
          <cell r="O52">
            <v>3459734.37</v>
          </cell>
          <cell r="P52">
            <v>9361183.1099999994</v>
          </cell>
          <cell r="Q52">
            <v>0</v>
          </cell>
          <cell r="R52">
            <v>0</v>
          </cell>
          <cell r="S52">
            <v>1</v>
          </cell>
          <cell r="T52">
            <v>1</v>
          </cell>
          <cell r="U52">
            <v>1</v>
          </cell>
          <cell r="V52">
            <v>1</v>
          </cell>
          <cell r="W52">
            <v>1</v>
          </cell>
          <cell r="AA52">
            <v>1</v>
          </cell>
          <cell r="AB52">
            <v>1</v>
          </cell>
          <cell r="AC52">
            <v>1</v>
          </cell>
        </row>
        <row r="53">
          <cell r="D53" t="str">
            <v>11181</v>
          </cell>
          <cell r="E53" t="str">
            <v>สันติสุข,รพช.</v>
          </cell>
          <cell r="F53" t="str">
            <v>รพช.</v>
          </cell>
          <cell r="G53">
            <v>30</v>
          </cell>
          <cell r="H53" t="str">
            <v>รพช.F2 P&lt;=30,000</v>
          </cell>
          <cell r="I53">
            <v>2.74</v>
          </cell>
          <cell r="J53">
            <v>2.68</v>
          </cell>
          <cell r="K53">
            <v>1.55</v>
          </cell>
          <cell r="L53">
            <v>19990852.870000001</v>
          </cell>
          <cell r="M53">
            <v>7853408.0599999996</v>
          </cell>
          <cell r="N53">
            <v>0</v>
          </cell>
          <cell r="O53">
            <v>8159712.96</v>
          </cell>
          <cell r="P53">
            <v>6282910.5599999996</v>
          </cell>
          <cell r="Q53">
            <v>0</v>
          </cell>
          <cell r="R53">
            <v>0</v>
          </cell>
          <cell r="S53">
            <v>1</v>
          </cell>
          <cell r="T53">
            <v>1</v>
          </cell>
          <cell r="U53">
            <v>1</v>
          </cell>
          <cell r="V53">
            <v>1</v>
          </cell>
          <cell r="W53">
            <v>1</v>
          </cell>
          <cell r="AA53">
            <v>1</v>
          </cell>
          <cell r="AB53">
            <v>1</v>
          </cell>
          <cell r="AC53">
            <v>1</v>
          </cell>
        </row>
        <row r="54">
          <cell r="D54" t="str">
            <v>11182</v>
          </cell>
          <cell r="E54" t="str">
            <v>บ่อเกลือ,รพช.</v>
          </cell>
          <cell r="F54" t="str">
            <v>รพช.</v>
          </cell>
          <cell r="G54">
            <v>20</v>
          </cell>
          <cell r="H54" t="str">
            <v>รพช.F2 P&lt;=30,000</v>
          </cell>
          <cell r="I54">
            <v>6.66</v>
          </cell>
          <cell r="J54">
            <v>6.51</v>
          </cell>
          <cell r="K54">
            <v>5.0599999999999996</v>
          </cell>
          <cell r="L54">
            <v>26245254.149999999</v>
          </cell>
          <cell r="M54">
            <v>14135199.51</v>
          </cell>
          <cell r="N54">
            <v>0</v>
          </cell>
          <cell r="O54">
            <v>16116571.82</v>
          </cell>
          <cell r="P54">
            <v>18815570.210000001</v>
          </cell>
          <cell r="Q54">
            <v>1</v>
          </cell>
          <cell r="R54">
            <v>0</v>
          </cell>
          <cell r="S54">
            <v>0</v>
          </cell>
          <cell r="T54">
            <v>0</v>
          </cell>
          <cell r="U54">
            <v>1</v>
          </cell>
          <cell r="V54">
            <v>1</v>
          </cell>
          <cell r="W54">
            <v>1</v>
          </cell>
          <cell r="AA54">
            <v>1</v>
          </cell>
          <cell r="AB54">
            <v>1</v>
          </cell>
          <cell r="AC54">
            <v>1</v>
          </cell>
        </row>
        <row r="55">
          <cell r="D55" t="str">
            <v>11183</v>
          </cell>
          <cell r="E55" t="str">
            <v>สองแคว,รพช.</v>
          </cell>
          <cell r="F55" t="str">
            <v>รพช.</v>
          </cell>
          <cell r="G55">
            <v>0</v>
          </cell>
          <cell r="H55" t="str">
            <v>รพช.F2 P&lt;=30,000</v>
          </cell>
          <cell r="I55">
            <v>1.58</v>
          </cell>
          <cell r="J55">
            <v>1.51</v>
          </cell>
          <cell r="K55">
            <v>0.64</v>
          </cell>
          <cell r="L55">
            <v>7768009.04</v>
          </cell>
          <cell r="M55">
            <v>5478438.8399999999</v>
          </cell>
          <cell r="N55">
            <v>1</v>
          </cell>
          <cell r="O55">
            <v>6239279.6900000004</v>
          </cell>
          <cell r="P55">
            <v>-5331371.66</v>
          </cell>
          <cell r="Q55">
            <v>0</v>
          </cell>
          <cell r="R55">
            <v>0</v>
          </cell>
          <cell r="S55">
            <v>1</v>
          </cell>
          <cell r="T55">
            <v>1</v>
          </cell>
          <cell r="U55">
            <v>0</v>
          </cell>
          <cell r="V55">
            <v>1</v>
          </cell>
          <cell r="W55">
            <v>1</v>
          </cell>
          <cell r="AA55">
            <v>1</v>
          </cell>
          <cell r="AB55">
            <v>1</v>
          </cell>
          <cell r="AC55">
            <v>0</v>
          </cell>
        </row>
        <row r="56">
          <cell r="D56" t="str">
            <v>11453</v>
          </cell>
          <cell r="E56" t="str">
            <v>สมเด็จพระยุพราชปัว,รพช.</v>
          </cell>
          <cell r="F56" t="str">
            <v>รพช.</v>
          </cell>
          <cell r="G56">
            <v>125</v>
          </cell>
          <cell r="H56" t="str">
            <v>รพช.M2 B&gt;100</v>
          </cell>
          <cell r="I56">
            <v>1.48</v>
          </cell>
          <cell r="J56">
            <v>1.3</v>
          </cell>
          <cell r="K56">
            <v>0.52</v>
          </cell>
          <cell r="L56">
            <v>29715542.609999999</v>
          </cell>
          <cell r="M56">
            <v>-2427159.09</v>
          </cell>
          <cell r="N56">
            <v>3</v>
          </cell>
          <cell r="O56">
            <v>12662769.869999999</v>
          </cell>
          <cell r="P56">
            <v>-30380970.75</v>
          </cell>
          <cell r="Q56">
            <v>0</v>
          </cell>
          <cell r="R56">
            <v>0</v>
          </cell>
          <cell r="S56">
            <v>1</v>
          </cell>
          <cell r="T56">
            <v>1</v>
          </cell>
          <cell r="U56">
            <v>1</v>
          </cell>
          <cell r="V56">
            <v>1</v>
          </cell>
          <cell r="W56">
            <v>1</v>
          </cell>
          <cell r="AA56">
            <v>1</v>
          </cell>
          <cell r="AB56">
            <v>1</v>
          </cell>
          <cell r="AC56">
            <v>0</v>
          </cell>
        </row>
        <row r="57">
          <cell r="D57" t="str">
            <v>11625</v>
          </cell>
          <cell r="E57" t="str">
            <v>เฉลิมพระเกียรติ(น่าน),รพช.</v>
          </cell>
          <cell r="F57" t="str">
            <v>รพช.</v>
          </cell>
          <cell r="G57">
            <v>34</v>
          </cell>
          <cell r="H57" t="str">
            <v>รพช.F2 P&lt;=30,000</v>
          </cell>
          <cell r="I57">
            <v>4.4000000000000004</v>
          </cell>
          <cell r="J57">
            <v>4.21</v>
          </cell>
          <cell r="K57">
            <v>2.17</v>
          </cell>
          <cell r="L57">
            <v>10363113.35</v>
          </cell>
          <cell r="M57">
            <v>7677244.8499999996</v>
          </cell>
          <cell r="N57">
            <v>0</v>
          </cell>
          <cell r="O57">
            <v>10645220.27</v>
          </cell>
          <cell r="P57">
            <v>3554756.57</v>
          </cell>
          <cell r="Q57">
            <v>1</v>
          </cell>
          <cell r="R57">
            <v>0</v>
          </cell>
          <cell r="S57">
            <v>1</v>
          </cell>
          <cell r="T57">
            <v>1</v>
          </cell>
          <cell r="U57">
            <v>1</v>
          </cell>
          <cell r="V57">
            <v>1</v>
          </cell>
          <cell r="W57">
            <v>1</v>
          </cell>
          <cell r="AA57">
            <v>1</v>
          </cell>
          <cell r="AB57">
            <v>1</v>
          </cell>
          <cell r="AC57">
            <v>1</v>
          </cell>
        </row>
        <row r="58">
          <cell r="D58" t="str">
            <v>25017</v>
          </cell>
          <cell r="E58" t="str">
            <v>ภูเพียง,รพช.</v>
          </cell>
          <cell r="F58" t="str">
            <v>รพช.</v>
          </cell>
          <cell r="G58">
            <v>0</v>
          </cell>
          <cell r="H58" t="str">
            <v>รพช.F3 P15,000-25,000</v>
          </cell>
          <cell r="I58">
            <v>3.27</v>
          </cell>
          <cell r="J58">
            <v>3.09</v>
          </cell>
          <cell r="K58">
            <v>2.81</v>
          </cell>
          <cell r="L58">
            <v>32274865.300000001</v>
          </cell>
          <cell r="M58">
            <v>16669664.800000001</v>
          </cell>
          <cell r="N58">
            <v>0</v>
          </cell>
          <cell r="O58">
            <v>19314577.710000001</v>
          </cell>
          <cell r="P58">
            <v>25467907.07</v>
          </cell>
          <cell r="Q58">
            <v>0</v>
          </cell>
          <cell r="R58">
            <v>1</v>
          </cell>
          <cell r="S58">
            <v>1</v>
          </cell>
          <cell r="T58">
            <v>1</v>
          </cell>
          <cell r="U58">
            <v>1</v>
          </cell>
          <cell r="V58">
            <v>1</v>
          </cell>
          <cell r="W58">
            <v>0</v>
          </cell>
          <cell r="AA58">
            <v>1</v>
          </cell>
          <cell r="AB58">
            <v>1</v>
          </cell>
          <cell r="AC58">
            <v>1</v>
          </cell>
        </row>
        <row r="59">
          <cell r="D59" t="str">
            <v>10717</v>
          </cell>
          <cell r="E59" t="str">
            <v>พะเยา,รพท.</v>
          </cell>
          <cell r="F59" t="str">
            <v>รพท.</v>
          </cell>
          <cell r="G59">
            <v>400</v>
          </cell>
          <cell r="H59" t="str">
            <v>รพท.S B&lt;=400</v>
          </cell>
          <cell r="I59">
            <v>3.1</v>
          </cell>
          <cell r="J59">
            <v>2.91</v>
          </cell>
          <cell r="K59">
            <v>1.78</v>
          </cell>
          <cell r="L59">
            <v>403274722.07999998</v>
          </cell>
          <cell r="M59">
            <v>220415643.08000001</v>
          </cell>
          <cell r="N59">
            <v>0</v>
          </cell>
          <cell r="O59">
            <v>223680010.75</v>
          </cell>
          <cell r="P59">
            <v>150358813.43000001</v>
          </cell>
          <cell r="Q59">
            <v>1</v>
          </cell>
          <cell r="R59">
            <v>1</v>
          </cell>
          <cell r="S59">
            <v>0</v>
          </cell>
          <cell r="T59">
            <v>0</v>
          </cell>
          <cell r="U59">
            <v>1</v>
          </cell>
          <cell r="V59">
            <v>1</v>
          </cell>
          <cell r="W59">
            <v>1</v>
          </cell>
          <cell r="AA59">
            <v>1</v>
          </cell>
          <cell r="AB59">
            <v>1</v>
          </cell>
          <cell r="AC59">
            <v>1</v>
          </cell>
        </row>
        <row r="60">
          <cell r="D60" t="str">
            <v>10718</v>
          </cell>
          <cell r="E60" t="str">
            <v>เชียงคำ,รพท.</v>
          </cell>
          <cell r="F60" t="str">
            <v>รพท.</v>
          </cell>
          <cell r="G60">
            <v>241</v>
          </cell>
          <cell r="H60" t="str">
            <v>รพท.M1 B&gt;200</v>
          </cell>
          <cell r="I60">
            <v>4.0199999999999996</v>
          </cell>
          <cell r="J60">
            <v>3.72</v>
          </cell>
          <cell r="K60">
            <v>1.54</v>
          </cell>
          <cell r="L60">
            <v>256815582.56999999</v>
          </cell>
          <cell r="M60">
            <v>172859149.84</v>
          </cell>
          <cell r="N60">
            <v>0</v>
          </cell>
          <cell r="O60">
            <v>197137149</v>
          </cell>
          <cell r="P60">
            <v>46174585.359999999</v>
          </cell>
          <cell r="Q60">
            <v>1</v>
          </cell>
          <cell r="R60">
            <v>1</v>
          </cell>
          <cell r="S60">
            <v>1</v>
          </cell>
          <cell r="T60">
            <v>1</v>
          </cell>
          <cell r="U60">
            <v>1</v>
          </cell>
          <cell r="V60">
            <v>1</v>
          </cell>
          <cell r="W60">
            <v>1</v>
          </cell>
          <cell r="AA60">
            <v>1</v>
          </cell>
          <cell r="AB60">
            <v>1</v>
          </cell>
          <cell r="AC60">
            <v>1</v>
          </cell>
        </row>
        <row r="61">
          <cell r="D61" t="str">
            <v>11184</v>
          </cell>
          <cell r="E61" t="str">
            <v>จุน,รพช.</v>
          </cell>
          <cell r="F61" t="str">
            <v>รพช.</v>
          </cell>
          <cell r="G61">
            <v>52</v>
          </cell>
          <cell r="H61" t="str">
            <v>รพช.F2 P30,000-60,000</v>
          </cell>
          <cell r="I61">
            <v>3.66</v>
          </cell>
          <cell r="J61">
            <v>3.48</v>
          </cell>
          <cell r="K61">
            <v>2.0299999999999998</v>
          </cell>
          <cell r="L61">
            <v>34592466.539999999</v>
          </cell>
          <cell r="M61">
            <v>26827456.699999999</v>
          </cell>
          <cell r="N61">
            <v>0</v>
          </cell>
          <cell r="O61">
            <v>25476528.079999998</v>
          </cell>
          <cell r="P61">
            <v>13390177.85</v>
          </cell>
          <cell r="Q61">
            <v>0</v>
          </cell>
          <cell r="R61">
            <v>1</v>
          </cell>
          <cell r="S61">
            <v>0</v>
          </cell>
          <cell r="T61">
            <v>1</v>
          </cell>
          <cell r="U61">
            <v>1</v>
          </cell>
          <cell r="V61">
            <v>1</v>
          </cell>
          <cell r="W61">
            <v>0</v>
          </cell>
          <cell r="AA61">
            <v>1</v>
          </cell>
          <cell r="AB61">
            <v>1</v>
          </cell>
          <cell r="AC61">
            <v>1</v>
          </cell>
        </row>
        <row r="62">
          <cell r="D62" t="str">
            <v>11185</v>
          </cell>
          <cell r="E62" t="str">
            <v>เชียงม่วน,รพช.</v>
          </cell>
          <cell r="F62" t="str">
            <v>รพช.</v>
          </cell>
          <cell r="G62">
            <v>30</v>
          </cell>
          <cell r="H62" t="str">
            <v>รพช.F2 P&lt;=30,000</v>
          </cell>
          <cell r="I62">
            <v>5.57</v>
          </cell>
          <cell r="J62">
            <v>5.4</v>
          </cell>
          <cell r="K62">
            <v>2.2400000000000002</v>
          </cell>
          <cell r="L62">
            <v>32017947.879999999</v>
          </cell>
          <cell r="M62">
            <v>22639555.66</v>
          </cell>
          <cell r="N62">
            <v>0</v>
          </cell>
          <cell r="O62">
            <v>22569472.809999999</v>
          </cell>
          <cell r="P62">
            <v>8684586.5999999996</v>
          </cell>
          <cell r="Q62">
            <v>0</v>
          </cell>
          <cell r="R62">
            <v>1</v>
          </cell>
          <cell r="S62">
            <v>0</v>
          </cell>
          <cell r="T62">
            <v>1</v>
          </cell>
          <cell r="U62">
            <v>1</v>
          </cell>
          <cell r="V62">
            <v>1</v>
          </cell>
          <cell r="W62">
            <v>0</v>
          </cell>
          <cell r="AA62">
            <v>1</v>
          </cell>
          <cell r="AB62">
            <v>1</v>
          </cell>
          <cell r="AC62">
            <v>1</v>
          </cell>
        </row>
        <row r="63">
          <cell r="D63" t="str">
            <v>11186</v>
          </cell>
          <cell r="E63" t="str">
            <v>ดอกคำใต้,รพช.</v>
          </cell>
          <cell r="F63" t="str">
            <v>รพช.</v>
          </cell>
          <cell r="G63">
            <v>60</v>
          </cell>
          <cell r="H63" t="str">
            <v>รพช.F2 P30,000-60,000</v>
          </cell>
          <cell r="I63">
            <v>2.57</v>
          </cell>
          <cell r="J63">
            <v>2.41</v>
          </cell>
          <cell r="K63">
            <v>0.9</v>
          </cell>
          <cell r="L63">
            <v>54691745.850000001</v>
          </cell>
          <cell r="M63">
            <v>57692108.390000001</v>
          </cell>
          <cell r="N63">
            <v>0</v>
          </cell>
          <cell r="O63">
            <v>60822964.469999999</v>
          </cell>
          <cell r="P63">
            <v>-3289104.77</v>
          </cell>
          <cell r="Q63">
            <v>1</v>
          </cell>
          <cell r="R63">
            <v>1</v>
          </cell>
          <cell r="S63">
            <v>0</v>
          </cell>
          <cell r="T63">
            <v>1</v>
          </cell>
          <cell r="U63">
            <v>1</v>
          </cell>
          <cell r="V63">
            <v>0</v>
          </cell>
          <cell r="W63">
            <v>1</v>
          </cell>
          <cell r="AA63">
            <v>1</v>
          </cell>
          <cell r="AB63">
            <v>1</v>
          </cell>
          <cell r="AC63">
            <v>1</v>
          </cell>
        </row>
        <row r="64">
          <cell r="D64" t="str">
            <v>11187</v>
          </cell>
          <cell r="E64" t="str">
            <v>ปง,รพช.</v>
          </cell>
          <cell r="F64" t="str">
            <v>รพช.</v>
          </cell>
          <cell r="G64">
            <v>59</v>
          </cell>
          <cell r="H64" t="str">
            <v>รพช.F2 P30,000-60,000</v>
          </cell>
          <cell r="I64">
            <v>2.04</v>
          </cell>
          <cell r="J64">
            <v>1.84</v>
          </cell>
          <cell r="K64">
            <v>1.33</v>
          </cell>
          <cell r="L64">
            <v>20150599.649999999</v>
          </cell>
          <cell r="M64">
            <v>9698584.9900000002</v>
          </cell>
          <cell r="N64">
            <v>0</v>
          </cell>
          <cell r="O64">
            <v>10577210.34</v>
          </cell>
          <cell r="P64">
            <v>6377523.4400000004</v>
          </cell>
          <cell r="Q64">
            <v>0</v>
          </cell>
          <cell r="R64">
            <v>0</v>
          </cell>
          <cell r="S64">
            <v>0</v>
          </cell>
          <cell r="T64">
            <v>1</v>
          </cell>
          <cell r="U64">
            <v>1</v>
          </cell>
          <cell r="V64">
            <v>1</v>
          </cell>
          <cell r="W64">
            <v>0</v>
          </cell>
          <cell r="AA64">
            <v>1</v>
          </cell>
          <cell r="AB64">
            <v>1</v>
          </cell>
          <cell r="AC64">
            <v>1</v>
          </cell>
        </row>
        <row r="65">
          <cell r="D65" t="str">
            <v>11188</v>
          </cell>
          <cell r="E65" t="str">
            <v>แม่ใจ,รพช.</v>
          </cell>
          <cell r="F65" t="str">
            <v>รพช.</v>
          </cell>
          <cell r="G65">
            <v>32</v>
          </cell>
          <cell r="H65" t="str">
            <v>รพช.F2 P&lt;=30,000</v>
          </cell>
          <cell r="I65">
            <v>2.9</v>
          </cell>
          <cell r="J65">
            <v>2.5499999999999998</v>
          </cell>
          <cell r="K65">
            <v>1.54</v>
          </cell>
          <cell r="L65">
            <v>19686662.73</v>
          </cell>
          <cell r="M65">
            <v>15799193.4</v>
          </cell>
          <cell r="N65">
            <v>0</v>
          </cell>
          <cell r="O65">
            <v>17454133.07</v>
          </cell>
          <cell r="P65">
            <v>5595528.8700000001</v>
          </cell>
          <cell r="Q65">
            <v>0</v>
          </cell>
          <cell r="R65">
            <v>0</v>
          </cell>
          <cell r="S65">
            <v>1</v>
          </cell>
          <cell r="T65">
            <v>1</v>
          </cell>
          <cell r="U65">
            <v>1</v>
          </cell>
          <cell r="V65">
            <v>1</v>
          </cell>
          <cell r="W65">
            <v>1</v>
          </cell>
          <cell r="AA65">
            <v>1</v>
          </cell>
          <cell r="AB65">
            <v>1</v>
          </cell>
          <cell r="AC65">
            <v>1</v>
          </cell>
        </row>
        <row r="66">
          <cell r="D66" t="str">
            <v>40744</v>
          </cell>
          <cell r="E66" t="str">
            <v>ภูซาง,รพช.</v>
          </cell>
          <cell r="F66" t="str">
            <v>รพช.</v>
          </cell>
          <cell r="G66">
            <v>0</v>
          </cell>
          <cell r="H66" t="str">
            <v>รพช.F3 P15,000-25,000</v>
          </cell>
          <cell r="I66">
            <v>12.04</v>
          </cell>
          <cell r="J66">
            <v>11.73</v>
          </cell>
          <cell r="K66">
            <v>8.52</v>
          </cell>
          <cell r="L66">
            <v>23379645.539999999</v>
          </cell>
          <cell r="M66">
            <v>18198174.800000001</v>
          </cell>
          <cell r="N66">
            <v>0</v>
          </cell>
          <cell r="O66">
            <v>20854817.23</v>
          </cell>
          <cell r="P66">
            <v>15902013.6</v>
          </cell>
          <cell r="Q66">
            <v>1</v>
          </cell>
          <cell r="R66">
            <v>1</v>
          </cell>
          <cell r="S66">
            <v>1</v>
          </cell>
          <cell r="T66">
            <v>0</v>
          </cell>
          <cell r="U66">
            <v>0</v>
          </cell>
          <cell r="V66">
            <v>1</v>
          </cell>
          <cell r="W66">
            <v>1</v>
          </cell>
          <cell r="AA66">
            <v>1</v>
          </cell>
          <cell r="AB66">
            <v>1</v>
          </cell>
          <cell r="AC66">
            <v>1</v>
          </cell>
        </row>
        <row r="67">
          <cell r="D67" t="str">
            <v>40745</v>
          </cell>
          <cell r="E67" t="str">
            <v>ภูกามยาว,รพช.</v>
          </cell>
          <cell r="F67" t="str">
            <v>รพช.</v>
          </cell>
          <cell r="G67">
            <v>0</v>
          </cell>
          <cell r="H67" t="str">
            <v>รพช.F3 P15,000-25,000</v>
          </cell>
          <cell r="I67">
            <v>4.3</v>
          </cell>
          <cell r="J67">
            <v>3.99</v>
          </cell>
          <cell r="K67">
            <v>3.77</v>
          </cell>
          <cell r="L67">
            <v>15468197.140000001</v>
          </cell>
          <cell r="M67">
            <v>7854485.1900000004</v>
          </cell>
          <cell r="N67">
            <v>0</v>
          </cell>
          <cell r="O67">
            <v>9418540.0999999996</v>
          </cell>
          <cell r="P67">
            <v>12876665.74</v>
          </cell>
          <cell r="Q67">
            <v>1</v>
          </cell>
          <cell r="R67">
            <v>0</v>
          </cell>
          <cell r="S67">
            <v>1</v>
          </cell>
          <cell r="T67">
            <v>1</v>
          </cell>
          <cell r="U67">
            <v>0</v>
          </cell>
          <cell r="V67">
            <v>0</v>
          </cell>
          <cell r="W67">
            <v>0</v>
          </cell>
          <cell r="AA67">
            <v>1</v>
          </cell>
          <cell r="AB67">
            <v>1</v>
          </cell>
          <cell r="AC67">
            <v>1</v>
          </cell>
        </row>
        <row r="68">
          <cell r="D68" t="str">
            <v>10715</v>
          </cell>
          <cell r="E68" t="str">
            <v>แพร่,รพท.</v>
          </cell>
          <cell r="F68" t="str">
            <v>รพท.</v>
          </cell>
          <cell r="G68">
            <v>502</v>
          </cell>
          <cell r="H68" t="str">
            <v>รพท.S B&gt;400</v>
          </cell>
          <cell r="I68">
            <v>3.98</v>
          </cell>
          <cell r="J68">
            <v>3.52</v>
          </cell>
          <cell r="K68">
            <v>2.12</v>
          </cell>
          <cell r="L68">
            <v>394523079.20999998</v>
          </cell>
          <cell r="M68">
            <v>64919173.43</v>
          </cell>
          <cell r="N68">
            <v>0</v>
          </cell>
          <cell r="O68">
            <v>100766065</v>
          </cell>
          <cell r="P68">
            <v>148260110.65000001</v>
          </cell>
          <cell r="Q68">
            <v>0</v>
          </cell>
          <cell r="R68">
            <v>0</v>
          </cell>
          <cell r="S68">
            <v>1</v>
          </cell>
          <cell r="T68">
            <v>0</v>
          </cell>
          <cell r="U68">
            <v>1</v>
          </cell>
          <cell r="V68">
            <v>1</v>
          </cell>
          <cell r="W68">
            <v>1</v>
          </cell>
          <cell r="AA68">
            <v>1</v>
          </cell>
          <cell r="AB68">
            <v>1</v>
          </cell>
          <cell r="AC68">
            <v>1</v>
          </cell>
        </row>
        <row r="69">
          <cell r="D69" t="str">
            <v>11166</v>
          </cell>
          <cell r="E69" t="str">
            <v>ร้องกวาง,รพช.</v>
          </cell>
          <cell r="F69" t="str">
            <v>รพช.</v>
          </cell>
          <cell r="G69">
            <v>39</v>
          </cell>
          <cell r="H69" t="str">
            <v>รพช.F2 P30,000-60,000</v>
          </cell>
          <cell r="I69">
            <v>1.62</v>
          </cell>
          <cell r="J69">
            <v>1.51</v>
          </cell>
          <cell r="K69">
            <v>1.1399999999999999</v>
          </cell>
          <cell r="L69">
            <v>13184687.09</v>
          </cell>
          <cell r="M69">
            <v>-5850262.3899999997</v>
          </cell>
          <cell r="N69">
            <v>1</v>
          </cell>
          <cell r="O69">
            <v>-1820213.91</v>
          </cell>
          <cell r="P69">
            <v>2937921.25</v>
          </cell>
          <cell r="Q69">
            <v>0</v>
          </cell>
          <cell r="R69">
            <v>0</v>
          </cell>
          <cell r="S69">
            <v>1</v>
          </cell>
          <cell r="T69">
            <v>1</v>
          </cell>
          <cell r="U69">
            <v>1</v>
          </cell>
          <cell r="V69">
            <v>1</v>
          </cell>
          <cell r="W69">
            <v>0</v>
          </cell>
          <cell r="AA69">
            <v>1</v>
          </cell>
          <cell r="AB69">
            <v>0</v>
          </cell>
          <cell r="AC69">
            <v>1</v>
          </cell>
        </row>
        <row r="70">
          <cell r="D70" t="str">
            <v>11167</v>
          </cell>
          <cell r="E70" t="str">
            <v>ลอง,รพช.</v>
          </cell>
          <cell r="F70" t="str">
            <v>รพช.</v>
          </cell>
          <cell r="G70">
            <v>60</v>
          </cell>
          <cell r="H70" t="str">
            <v>รพช.F2 P30,000-60,000</v>
          </cell>
          <cell r="I70">
            <v>2.82</v>
          </cell>
          <cell r="J70">
            <v>2.58</v>
          </cell>
          <cell r="K70">
            <v>1.43</v>
          </cell>
          <cell r="L70">
            <v>20925517.960000001</v>
          </cell>
          <cell r="M70">
            <v>7245848.3600000003</v>
          </cell>
          <cell r="N70">
            <v>0</v>
          </cell>
          <cell r="O70">
            <v>10134781.189999999</v>
          </cell>
          <cell r="P70">
            <v>4993999.8099999996</v>
          </cell>
          <cell r="Q70">
            <v>0</v>
          </cell>
          <cell r="R70">
            <v>0</v>
          </cell>
          <cell r="S70">
            <v>1</v>
          </cell>
          <cell r="T70">
            <v>1</v>
          </cell>
          <cell r="U70">
            <v>1</v>
          </cell>
          <cell r="V70">
            <v>1</v>
          </cell>
          <cell r="W70">
            <v>1</v>
          </cell>
          <cell r="AA70">
            <v>1</v>
          </cell>
          <cell r="AB70">
            <v>1</v>
          </cell>
          <cell r="AC70">
            <v>1</v>
          </cell>
        </row>
        <row r="71">
          <cell r="D71" t="str">
            <v>11169</v>
          </cell>
          <cell r="E71" t="str">
            <v>สูงเม่น,รพช.</v>
          </cell>
          <cell r="F71" t="str">
            <v>รพช.</v>
          </cell>
          <cell r="G71">
            <v>39</v>
          </cell>
          <cell r="H71" t="str">
            <v>รพช.F2 P30,000-60,000</v>
          </cell>
          <cell r="I71">
            <v>4.29</v>
          </cell>
          <cell r="J71">
            <v>4.1100000000000003</v>
          </cell>
          <cell r="K71">
            <v>2.09</v>
          </cell>
          <cell r="L71">
            <v>67396625.980000004</v>
          </cell>
          <cell r="M71">
            <v>59305139.399999999</v>
          </cell>
          <cell r="N71">
            <v>0</v>
          </cell>
          <cell r="O71">
            <v>59667269.420000002</v>
          </cell>
          <cell r="P71">
            <v>22355871.710000001</v>
          </cell>
          <cell r="Q71">
            <v>1</v>
          </cell>
          <cell r="R71">
            <v>1</v>
          </cell>
          <cell r="S71">
            <v>0</v>
          </cell>
          <cell r="T71">
            <v>0</v>
          </cell>
          <cell r="U71">
            <v>1</v>
          </cell>
          <cell r="V71">
            <v>1</v>
          </cell>
          <cell r="W71">
            <v>1</v>
          </cell>
          <cell r="AA71">
            <v>1</v>
          </cell>
          <cell r="AB71">
            <v>1</v>
          </cell>
          <cell r="AC71">
            <v>1</v>
          </cell>
        </row>
        <row r="72">
          <cell r="D72" t="str">
            <v>11170</v>
          </cell>
          <cell r="E72" t="str">
            <v>สอง,รพช.</v>
          </cell>
          <cell r="F72" t="str">
            <v>รพช.</v>
          </cell>
          <cell r="G72">
            <v>34</v>
          </cell>
          <cell r="H72" t="str">
            <v>รพช.F2 P30,000-60,000</v>
          </cell>
          <cell r="I72">
            <v>2.89</v>
          </cell>
          <cell r="J72">
            <v>2.5299999999999998</v>
          </cell>
          <cell r="K72">
            <v>1.6</v>
          </cell>
          <cell r="L72">
            <v>26450408.050000001</v>
          </cell>
          <cell r="M72">
            <v>21738912.390000001</v>
          </cell>
          <cell r="N72">
            <v>0</v>
          </cell>
          <cell r="O72">
            <v>23031390.52</v>
          </cell>
          <cell r="P72">
            <v>8279362.9800000004</v>
          </cell>
          <cell r="Q72">
            <v>0</v>
          </cell>
          <cell r="R72">
            <v>1</v>
          </cell>
          <cell r="S72">
            <v>0</v>
          </cell>
          <cell r="T72">
            <v>1</v>
          </cell>
          <cell r="U72">
            <v>1</v>
          </cell>
          <cell r="V72">
            <v>1</v>
          </cell>
          <cell r="W72">
            <v>1</v>
          </cell>
          <cell r="AA72">
            <v>1</v>
          </cell>
          <cell r="AB72">
            <v>1</v>
          </cell>
          <cell r="AC72">
            <v>1</v>
          </cell>
        </row>
        <row r="73">
          <cell r="D73" t="str">
            <v>11171</v>
          </cell>
          <cell r="E73" t="str">
            <v>วังชิ้น,รพช.</v>
          </cell>
          <cell r="F73" t="str">
            <v>รพช.</v>
          </cell>
          <cell r="G73">
            <v>41</v>
          </cell>
          <cell r="H73" t="str">
            <v>รพช.F2 P30,000-60,000</v>
          </cell>
          <cell r="I73">
            <v>1.94</v>
          </cell>
          <cell r="J73">
            <v>1.67</v>
          </cell>
          <cell r="K73">
            <v>0.69</v>
          </cell>
          <cell r="L73">
            <v>11606219.92</v>
          </cell>
          <cell r="M73">
            <v>6682384.8700000001</v>
          </cell>
          <cell r="N73">
            <v>1</v>
          </cell>
          <cell r="O73">
            <v>8756404.8200000003</v>
          </cell>
          <cell r="P73">
            <v>-3785215.6</v>
          </cell>
          <cell r="Q73">
            <v>0</v>
          </cell>
          <cell r="R73">
            <v>0</v>
          </cell>
          <cell r="S73">
            <v>1</v>
          </cell>
          <cell r="T73">
            <v>0</v>
          </cell>
          <cell r="U73">
            <v>1</v>
          </cell>
          <cell r="V73">
            <v>1</v>
          </cell>
          <cell r="W73">
            <v>0</v>
          </cell>
          <cell r="AA73">
            <v>1</v>
          </cell>
          <cell r="AB73">
            <v>1</v>
          </cell>
          <cell r="AC73">
            <v>0</v>
          </cell>
        </row>
        <row r="74">
          <cell r="D74" t="str">
            <v>11172</v>
          </cell>
          <cell r="E74" t="str">
            <v>หนองม่วงไข่,รพช.</v>
          </cell>
          <cell r="F74" t="str">
            <v>รพช.</v>
          </cell>
          <cell r="G74">
            <v>34</v>
          </cell>
          <cell r="H74" t="str">
            <v>รพช.F2 P&lt;=30,000</v>
          </cell>
          <cell r="I74">
            <v>3.45</v>
          </cell>
          <cell r="J74">
            <v>3.33</v>
          </cell>
          <cell r="K74">
            <v>1.88</v>
          </cell>
          <cell r="L74">
            <v>24208119.48</v>
          </cell>
          <cell r="M74">
            <v>14565441.9</v>
          </cell>
          <cell r="N74">
            <v>0</v>
          </cell>
          <cell r="O74">
            <v>15874151.060000001</v>
          </cell>
          <cell r="P74">
            <v>8651535.1500000004</v>
          </cell>
          <cell r="Q74">
            <v>0</v>
          </cell>
          <cell r="R74">
            <v>1</v>
          </cell>
          <cell r="S74">
            <v>0</v>
          </cell>
          <cell r="T74">
            <v>0</v>
          </cell>
          <cell r="U74">
            <v>1</v>
          </cell>
          <cell r="V74">
            <v>1</v>
          </cell>
          <cell r="W74">
            <v>1</v>
          </cell>
          <cell r="AA74">
            <v>1</v>
          </cell>
          <cell r="AB74">
            <v>1</v>
          </cell>
          <cell r="AC74">
            <v>1</v>
          </cell>
        </row>
        <row r="75">
          <cell r="D75" t="str">
            <v>11452</v>
          </cell>
          <cell r="E75" t="str">
            <v>สมเด็จพระยุพราชเด่นชัย,รพช.</v>
          </cell>
          <cell r="F75" t="str">
            <v>รพช.</v>
          </cell>
          <cell r="G75">
            <v>41</v>
          </cell>
          <cell r="H75" t="str">
            <v>รพช.F1 P&lt;=50,000</v>
          </cell>
          <cell r="I75">
            <v>2.52</v>
          </cell>
          <cell r="J75">
            <v>2.08</v>
          </cell>
          <cell r="K75">
            <v>1.1399999999999999</v>
          </cell>
          <cell r="L75">
            <v>18066496.120000001</v>
          </cell>
          <cell r="M75">
            <v>5547587.7300000004</v>
          </cell>
          <cell r="N75">
            <v>0</v>
          </cell>
          <cell r="O75">
            <v>9863426.7200000007</v>
          </cell>
          <cell r="P75">
            <v>1632119.26</v>
          </cell>
          <cell r="Q75">
            <v>0</v>
          </cell>
          <cell r="R75">
            <v>0</v>
          </cell>
          <cell r="S75">
            <v>1</v>
          </cell>
          <cell r="T75">
            <v>1</v>
          </cell>
          <cell r="U75">
            <v>0</v>
          </cell>
          <cell r="V75">
            <v>1</v>
          </cell>
          <cell r="W75">
            <v>1</v>
          </cell>
          <cell r="AA75">
            <v>1</v>
          </cell>
          <cell r="AB75">
            <v>1</v>
          </cell>
          <cell r="AC75">
            <v>1</v>
          </cell>
        </row>
        <row r="76">
          <cell r="D76" t="str">
            <v>10719</v>
          </cell>
          <cell r="E76" t="str">
            <v>ศรีสังวาลย์,รพท.</v>
          </cell>
          <cell r="F76" t="str">
            <v>รพท.</v>
          </cell>
          <cell r="G76">
            <v>170</v>
          </cell>
          <cell r="H76" t="str">
            <v>รพท.S B&lt;=400</v>
          </cell>
          <cell r="I76">
            <v>3.07</v>
          </cell>
          <cell r="J76">
            <v>2.93</v>
          </cell>
          <cell r="K76">
            <v>1.43</v>
          </cell>
          <cell r="L76">
            <v>190057363.61000001</v>
          </cell>
          <cell r="M76">
            <v>62765209.340000004</v>
          </cell>
          <cell r="N76">
            <v>0</v>
          </cell>
          <cell r="O76">
            <v>103129283.87</v>
          </cell>
          <cell r="P76">
            <v>39586618.490000002</v>
          </cell>
          <cell r="Q76">
            <v>1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1</v>
          </cell>
          <cell r="AA76">
            <v>1</v>
          </cell>
          <cell r="AB76">
            <v>1</v>
          </cell>
          <cell r="AC76">
            <v>1</v>
          </cell>
        </row>
        <row r="77">
          <cell r="D77" t="str">
            <v>11203</v>
          </cell>
          <cell r="E77" t="str">
            <v>ขุนยวม,รพช.</v>
          </cell>
          <cell r="F77" t="str">
            <v>รพช.</v>
          </cell>
          <cell r="G77">
            <v>33</v>
          </cell>
          <cell r="H77" t="str">
            <v>รพช.F2 P&lt;=30,000</v>
          </cell>
          <cell r="I77">
            <v>1.54</v>
          </cell>
          <cell r="J77">
            <v>1.38</v>
          </cell>
          <cell r="K77">
            <v>0.5</v>
          </cell>
          <cell r="L77">
            <v>10650990.66</v>
          </cell>
          <cell r="M77">
            <v>11502225.779999999</v>
          </cell>
          <cell r="N77">
            <v>1</v>
          </cell>
          <cell r="O77">
            <v>12350948.039999999</v>
          </cell>
          <cell r="P77">
            <v>-9766576.25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1</v>
          </cell>
          <cell r="AA77">
            <v>1</v>
          </cell>
          <cell r="AB77">
            <v>1</v>
          </cell>
          <cell r="AC77">
            <v>0</v>
          </cell>
        </row>
        <row r="78">
          <cell r="D78" t="str">
            <v>11204</v>
          </cell>
          <cell r="E78" t="str">
            <v>ปาย,รพช.</v>
          </cell>
          <cell r="F78" t="str">
            <v>รพช.</v>
          </cell>
          <cell r="G78">
            <v>58</v>
          </cell>
          <cell r="H78" t="str">
            <v>รพช.F1 P&lt;=50,000</v>
          </cell>
          <cell r="I78">
            <v>1.1100000000000001</v>
          </cell>
          <cell r="J78">
            <v>0.91</v>
          </cell>
          <cell r="K78">
            <v>0.18</v>
          </cell>
          <cell r="L78">
            <v>3799799.42</v>
          </cell>
          <cell r="M78">
            <v>1861133.72</v>
          </cell>
          <cell r="N78">
            <v>3</v>
          </cell>
          <cell r="O78">
            <v>9007451.8200000003</v>
          </cell>
          <cell r="P78">
            <v>-29011978.670000002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1</v>
          </cell>
          <cell r="W78">
            <v>0</v>
          </cell>
          <cell r="AA78">
            <v>1</v>
          </cell>
          <cell r="AB78">
            <v>1</v>
          </cell>
          <cell r="AC78">
            <v>0</v>
          </cell>
        </row>
        <row r="79">
          <cell r="D79" t="str">
            <v>11205</v>
          </cell>
          <cell r="E79" t="str">
            <v>แม่สะเรียง,รพช.</v>
          </cell>
          <cell r="F79" t="str">
            <v>รพช.</v>
          </cell>
          <cell r="G79">
            <v>107</v>
          </cell>
          <cell r="H79" t="str">
            <v>รพช.M2 B&gt;100</v>
          </cell>
          <cell r="I79">
            <v>2.59</v>
          </cell>
          <cell r="J79">
            <v>2.4300000000000002</v>
          </cell>
          <cell r="K79">
            <v>0.85</v>
          </cell>
          <cell r="L79">
            <v>72782705.140000001</v>
          </cell>
          <cell r="M79">
            <v>78976860.390000001</v>
          </cell>
          <cell r="N79">
            <v>0</v>
          </cell>
          <cell r="O79">
            <v>85387530.659999996</v>
          </cell>
          <cell r="P79">
            <v>-7423551.0899999999</v>
          </cell>
          <cell r="Q79">
            <v>1</v>
          </cell>
          <cell r="R79">
            <v>1</v>
          </cell>
          <cell r="S79">
            <v>0</v>
          </cell>
          <cell r="T79">
            <v>0</v>
          </cell>
          <cell r="U79">
            <v>1</v>
          </cell>
          <cell r="V79">
            <v>0</v>
          </cell>
          <cell r="W79">
            <v>1</v>
          </cell>
          <cell r="AA79">
            <v>1</v>
          </cell>
          <cell r="AB79">
            <v>1</v>
          </cell>
          <cell r="AC79">
            <v>1</v>
          </cell>
        </row>
        <row r="80">
          <cell r="D80" t="str">
            <v>11206</v>
          </cell>
          <cell r="E80" t="str">
            <v>แม่ลาน้อย,รพช.</v>
          </cell>
          <cell r="F80" t="str">
            <v>รพช.</v>
          </cell>
          <cell r="G80">
            <v>33</v>
          </cell>
          <cell r="H80" t="str">
            <v>รพช.F2 P&lt;=30,000</v>
          </cell>
          <cell r="I80">
            <v>1.91</v>
          </cell>
          <cell r="J80">
            <v>1.75</v>
          </cell>
          <cell r="K80">
            <v>0.72</v>
          </cell>
          <cell r="L80">
            <v>17984388.48</v>
          </cell>
          <cell r="M80">
            <v>11725087.25</v>
          </cell>
          <cell r="N80">
            <v>1</v>
          </cell>
          <cell r="O80">
            <v>12134065.779999999</v>
          </cell>
          <cell r="P80">
            <v>-5580434.0099999998</v>
          </cell>
          <cell r="Q80">
            <v>0</v>
          </cell>
          <cell r="R80">
            <v>0</v>
          </cell>
          <cell r="S80">
            <v>1</v>
          </cell>
          <cell r="T80">
            <v>0</v>
          </cell>
          <cell r="U80">
            <v>1</v>
          </cell>
          <cell r="V80">
            <v>0</v>
          </cell>
          <cell r="W80">
            <v>0</v>
          </cell>
          <cell r="AA80">
            <v>1</v>
          </cell>
          <cell r="AB80">
            <v>1</v>
          </cell>
          <cell r="AC80">
            <v>0</v>
          </cell>
        </row>
        <row r="81">
          <cell r="D81" t="str">
            <v>11207</v>
          </cell>
          <cell r="E81" t="str">
            <v>สบเมย,รพช.</v>
          </cell>
          <cell r="F81" t="str">
            <v>รพช.</v>
          </cell>
          <cell r="G81">
            <v>32</v>
          </cell>
          <cell r="H81" t="str">
            <v>รพช.F2 P30,000-60,000</v>
          </cell>
          <cell r="I81">
            <v>3.01</v>
          </cell>
          <cell r="J81">
            <v>2.91</v>
          </cell>
          <cell r="K81">
            <v>1.81</v>
          </cell>
          <cell r="L81">
            <v>35835937.939999998</v>
          </cell>
          <cell r="M81">
            <v>26109607.280000001</v>
          </cell>
          <cell r="N81">
            <v>0</v>
          </cell>
          <cell r="O81">
            <v>28180396.010000002</v>
          </cell>
          <cell r="P81">
            <v>14396335.810000001</v>
          </cell>
          <cell r="Q81">
            <v>1</v>
          </cell>
          <cell r="R81">
            <v>1</v>
          </cell>
          <cell r="S81">
            <v>0</v>
          </cell>
          <cell r="T81">
            <v>0</v>
          </cell>
          <cell r="U81">
            <v>1</v>
          </cell>
          <cell r="V81">
            <v>1</v>
          </cell>
          <cell r="W81">
            <v>1</v>
          </cell>
          <cell r="AA81">
            <v>1</v>
          </cell>
          <cell r="AB81">
            <v>1</v>
          </cell>
          <cell r="AC81">
            <v>1</v>
          </cell>
        </row>
        <row r="82">
          <cell r="D82" t="str">
            <v>11208</v>
          </cell>
          <cell r="E82" t="str">
            <v>ปางมะผ้า,รพช.</v>
          </cell>
          <cell r="F82" t="str">
            <v>รพช.</v>
          </cell>
          <cell r="G82">
            <v>36</v>
          </cell>
          <cell r="H82" t="str">
            <v>รพช.F2 P&lt;=30,000</v>
          </cell>
          <cell r="I82">
            <v>1.45</v>
          </cell>
          <cell r="J82">
            <v>1.37</v>
          </cell>
          <cell r="K82">
            <v>0.63</v>
          </cell>
          <cell r="L82">
            <v>8732925.1999999993</v>
          </cell>
          <cell r="M82">
            <v>3951081.34</v>
          </cell>
          <cell r="N82">
            <v>2</v>
          </cell>
          <cell r="O82">
            <v>6918671.4500000002</v>
          </cell>
          <cell r="P82">
            <v>-7164008.46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1</v>
          </cell>
          <cell r="AA82">
            <v>1</v>
          </cell>
          <cell r="AB82">
            <v>1</v>
          </cell>
          <cell r="AC82">
            <v>0</v>
          </cell>
        </row>
        <row r="83">
          <cell r="D83" t="str">
            <v>10672</v>
          </cell>
          <cell r="E83" t="str">
            <v>ลำปาง,รพศ.</v>
          </cell>
          <cell r="F83" t="str">
            <v>รพศ.</v>
          </cell>
          <cell r="G83">
            <v>743</v>
          </cell>
          <cell r="H83" t="str">
            <v>รพศ.A B&gt;700to1000</v>
          </cell>
          <cell r="I83">
            <v>9.25</v>
          </cell>
          <cell r="J83">
            <v>8.43</v>
          </cell>
          <cell r="K83">
            <v>6.24</v>
          </cell>
          <cell r="L83">
            <v>2079524212.0899999</v>
          </cell>
          <cell r="M83">
            <v>137237800.63999999</v>
          </cell>
          <cell r="N83">
            <v>0</v>
          </cell>
          <cell r="O83">
            <v>327393965.27999997</v>
          </cell>
          <cell r="P83">
            <v>1320829435.8099999</v>
          </cell>
          <cell r="Q83">
            <v>0</v>
          </cell>
          <cell r="R83">
            <v>0</v>
          </cell>
          <cell r="S83">
            <v>1</v>
          </cell>
          <cell r="T83">
            <v>1</v>
          </cell>
          <cell r="U83">
            <v>1</v>
          </cell>
          <cell r="V83">
            <v>1</v>
          </cell>
          <cell r="W83">
            <v>1</v>
          </cell>
          <cell r="AA83">
            <v>1</v>
          </cell>
          <cell r="AB83">
            <v>1</v>
          </cell>
          <cell r="AC83">
            <v>1</v>
          </cell>
        </row>
        <row r="84">
          <cell r="D84" t="str">
            <v>11146</v>
          </cell>
          <cell r="E84" t="str">
            <v>แม่เมาะ,รพช.</v>
          </cell>
          <cell r="F84" t="str">
            <v>รพช.</v>
          </cell>
          <cell r="G84">
            <v>30</v>
          </cell>
          <cell r="H84" t="str">
            <v>รพช.F2 P&lt;=30,000</v>
          </cell>
          <cell r="I84">
            <v>3.08</v>
          </cell>
          <cell r="J84">
            <v>2.87</v>
          </cell>
          <cell r="K84">
            <v>1.94</v>
          </cell>
          <cell r="L84">
            <v>23864275.52</v>
          </cell>
          <cell r="M84">
            <v>7247275.0099999998</v>
          </cell>
          <cell r="N84">
            <v>0</v>
          </cell>
          <cell r="O84">
            <v>10253514.539999999</v>
          </cell>
          <cell r="P84">
            <v>10818056.689999999</v>
          </cell>
          <cell r="Q84">
            <v>0</v>
          </cell>
          <cell r="R84">
            <v>0</v>
          </cell>
          <cell r="S84">
            <v>0</v>
          </cell>
          <cell r="T84">
            <v>1</v>
          </cell>
          <cell r="U84">
            <v>1</v>
          </cell>
          <cell r="V84">
            <v>1</v>
          </cell>
          <cell r="W84">
            <v>1</v>
          </cell>
          <cell r="AA84">
            <v>1</v>
          </cell>
          <cell r="AB84">
            <v>1</v>
          </cell>
          <cell r="AC84">
            <v>1</v>
          </cell>
        </row>
        <row r="85">
          <cell r="D85" t="str">
            <v>11147</v>
          </cell>
          <cell r="E85" t="str">
            <v>เกาะคา,รพช.</v>
          </cell>
          <cell r="F85" t="str">
            <v>รพช.</v>
          </cell>
          <cell r="G85">
            <v>152</v>
          </cell>
          <cell r="H85" t="str">
            <v>รพช.M2 B&gt;100</v>
          </cell>
          <cell r="I85">
            <v>2.94</v>
          </cell>
          <cell r="J85">
            <v>2.64</v>
          </cell>
          <cell r="K85">
            <v>1.42</v>
          </cell>
          <cell r="L85">
            <v>81325994.599999994</v>
          </cell>
          <cell r="M85">
            <v>38116739.399999999</v>
          </cell>
          <cell r="N85">
            <v>0</v>
          </cell>
          <cell r="O85">
            <v>36534368.729999997</v>
          </cell>
          <cell r="P85">
            <v>17656426.760000002</v>
          </cell>
          <cell r="Q85">
            <v>0</v>
          </cell>
          <cell r="R85">
            <v>0</v>
          </cell>
          <cell r="S85">
            <v>1</v>
          </cell>
          <cell r="T85">
            <v>1</v>
          </cell>
          <cell r="U85">
            <v>1</v>
          </cell>
          <cell r="V85">
            <v>1</v>
          </cell>
          <cell r="W85">
            <v>1</v>
          </cell>
          <cell r="AA85">
            <v>1</v>
          </cell>
          <cell r="AB85">
            <v>1</v>
          </cell>
          <cell r="AC85">
            <v>1</v>
          </cell>
        </row>
        <row r="86">
          <cell r="D86" t="str">
            <v>11148</v>
          </cell>
          <cell r="E86" t="str">
            <v>เสริมงาม,รพช.</v>
          </cell>
          <cell r="F86" t="str">
            <v>รพช.</v>
          </cell>
          <cell r="G86">
            <v>30</v>
          </cell>
          <cell r="H86" t="str">
            <v>รพช.F2 P&lt;=30,000</v>
          </cell>
          <cell r="I86">
            <v>2.59</v>
          </cell>
          <cell r="J86">
            <v>2.38</v>
          </cell>
          <cell r="K86">
            <v>1.71</v>
          </cell>
          <cell r="L86">
            <v>13506885.09</v>
          </cell>
          <cell r="M86">
            <v>689007.73</v>
          </cell>
          <cell r="N86">
            <v>0</v>
          </cell>
          <cell r="O86">
            <v>1779780.93</v>
          </cell>
          <cell r="P86">
            <v>6050949.2999999998</v>
          </cell>
          <cell r="Q86">
            <v>0</v>
          </cell>
          <cell r="R86">
            <v>0</v>
          </cell>
          <cell r="S86">
            <v>1</v>
          </cell>
          <cell r="T86">
            <v>1</v>
          </cell>
          <cell r="U86">
            <v>0</v>
          </cell>
          <cell r="V86">
            <v>0</v>
          </cell>
          <cell r="W86">
            <v>1</v>
          </cell>
          <cell r="AA86">
            <v>1</v>
          </cell>
          <cell r="AB86">
            <v>1</v>
          </cell>
          <cell r="AC86">
            <v>1</v>
          </cell>
        </row>
        <row r="87">
          <cell r="D87" t="str">
            <v>11149</v>
          </cell>
          <cell r="E87" t="str">
            <v>งาว,รพช.</v>
          </cell>
          <cell r="F87" t="str">
            <v>รพช.</v>
          </cell>
          <cell r="G87">
            <v>40</v>
          </cell>
          <cell r="H87" t="str">
            <v>รพช.F2 P30,000-60,000</v>
          </cell>
          <cell r="I87">
            <v>3.76</v>
          </cell>
          <cell r="J87">
            <v>3.52</v>
          </cell>
          <cell r="K87">
            <v>2.97</v>
          </cell>
          <cell r="L87">
            <v>37600109.450000003</v>
          </cell>
          <cell r="M87">
            <v>18989964.18</v>
          </cell>
          <cell r="N87">
            <v>0</v>
          </cell>
          <cell r="O87">
            <v>6201119.4699999997</v>
          </cell>
          <cell r="P87">
            <v>26865196.390000001</v>
          </cell>
          <cell r="Q87">
            <v>0</v>
          </cell>
          <cell r="R87">
            <v>0</v>
          </cell>
          <cell r="S87">
            <v>1</v>
          </cell>
          <cell r="T87">
            <v>1</v>
          </cell>
          <cell r="U87">
            <v>0</v>
          </cell>
          <cell r="V87">
            <v>1</v>
          </cell>
          <cell r="W87">
            <v>1</v>
          </cell>
          <cell r="AA87">
            <v>1</v>
          </cell>
          <cell r="AB87">
            <v>1</v>
          </cell>
          <cell r="AC87">
            <v>1</v>
          </cell>
        </row>
        <row r="88">
          <cell r="D88" t="str">
            <v>11150</v>
          </cell>
          <cell r="E88" t="str">
            <v>แจ้ห่ม,รพช.</v>
          </cell>
          <cell r="F88" t="str">
            <v>รพช.</v>
          </cell>
          <cell r="G88">
            <v>30</v>
          </cell>
          <cell r="H88" t="str">
            <v>รพช.F2 P&lt;=30,000</v>
          </cell>
          <cell r="I88">
            <v>1.29</v>
          </cell>
          <cell r="J88">
            <v>1.1599999999999999</v>
          </cell>
          <cell r="K88">
            <v>0.69</v>
          </cell>
          <cell r="L88">
            <v>4870233.34</v>
          </cell>
          <cell r="M88">
            <v>-11400991.27</v>
          </cell>
          <cell r="N88">
            <v>4</v>
          </cell>
          <cell r="O88">
            <v>-14388934.25</v>
          </cell>
          <cell r="P88">
            <v>-5094511.25</v>
          </cell>
          <cell r="Q88">
            <v>0</v>
          </cell>
          <cell r="R88">
            <v>0</v>
          </cell>
          <cell r="S88">
            <v>1</v>
          </cell>
          <cell r="T88">
            <v>1</v>
          </cell>
          <cell r="U88">
            <v>0</v>
          </cell>
          <cell r="V88">
            <v>0</v>
          </cell>
          <cell r="W88">
            <v>1</v>
          </cell>
          <cell r="AA88">
            <v>1</v>
          </cell>
          <cell r="AB88">
            <v>0</v>
          </cell>
          <cell r="AC88">
            <v>0</v>
          </cell>
        </row>
        <row r="89">
          <cell r="D89" t="str">
            <v>11151</v>
          </cell>
          <cell r="E89" t="str">
            <v>วังเหนือ,รพช.</v>
          </cell>
          <cell r="F89" t="str">
            <v>รพช.</v>
          </cell>
          <cell r="G89">
            <v>30</v>
          </cell>
          <cell r="H89" t="str">
            <v>รพช.F2 P30,000-60,000</v>
          </cell>
          <cell r="I89">
            <v>4.0199999999999996</v>
          </cell>
          <cell r="J89">
            <v>3.61</v>
          </cell>
          <cell r="K89">
            <v>2.91</v>
          </cell>
          <cell r="L89">
            <v>30210028.07</v>
          </cell>
          <cell r="M89">
            <v>21431254.129999999</v>
          </cell>
          <cell r="N89">
            <v>0</v>
          </cell>
          <cell r="O89">
            <v>13267835.140000001</v>
          </cell>
          <cell r="P89">
            <v>19125782.48</v>
          </cell>
          <cell r="Q89">
            <v>0</v>
          </cell>
          <cell r="R89">
            <v>0</v>
          </cell>
          <cell r="S89">
            <v>1</v>
          </cell>
          <cell r="T89">
            <v>1</v>
          </cell>
          <cell r="U89">
            <v>1</v>
          </cell>
          <cell r="V89">
            <v>1</v>
          </cell>
          <cell r="W89">
            <v>0</v>
          </cell>
          <cell r="AA89">
            <v>1</v>
          </cell>
          <cell r="AB89">
            <v>1</v>
          </cell>
          <cell r="AC89">
            <v>1</v>
          </cell>
        </row>
        <row r="90">
          <cell r="D90" t="str">
            <v>11152</v>
          </cell>
          <cell r="E90" t="str">
            <v>เถิน,รพช.</v>
          </cell>
          <cell r="F90" t="str">
            <v>รพช.</v>
          </cell>
          <cell r="G90">
            <v>69</v>
          </cell>
          <cell r="H90" t="str">
            <v>รพช.M2 B&lt;=100</v>
          </cell>
          <cell r="I90">
            <v>2.99</v>
          </cell>
          <cell r="J90">
            <v>2.76</v>
          </cell>
          <cell r="K90">
            <v>2.15</v>
          </cell>
          <cell r="L90">
            <v>42570368.189999998</v>
          </cell>
          <cell r="M90">
            <v>10674305.289999999</v>
          </cell>
          <cell r="N90">
            <v>0</v>
          </cell>
          <cell r="O90">
            <v>16800390.859999999</v>
          </cell>
          <cell r="P90">
            <v>24687200.870000001</v>
          </cell>
          <cell r="Q90">
            <v>0</v>
          </cell>
          <cell r="R90">
            <v>0</v>
          </cell>
          <cell r="S90">
            <v>0</v>
          </cell>
          <cell r="T90">
            <v>1</v>
          </cell>
          <cell r="U90">
            <v>1</v>
          </cell>
          <cell r="V90">
            <v>1</v>
          </cell>
          <cell r="W90">
            <v>1</v>
          </cell>
          <cell r="AA90">
            <v>1</v>
          </cell>
          <cell r="AB90">
            <v>1</v>
          </cell>
          <cell r="AC90">
            <v>1</v>
          </cell>
        </row>
        <row r="91">
          <cell r="D91" t="str">
            <v>11153</v>
          </cell>
          <cell r="E91" t="str">
            <v>แม่พริก,รพช.</v>
          </cell>
          <cell r="F91" t="str">
            <v>รพช.</v>
          </cell>
          <cell r="G91">
            <v>8</v>
          </cell>
          <cell r="H91" t="str">
            <v>รพช.F2 P&lt;=30,000</v>
          </cell>
          <cell r="I91">
            <v>4.1500000000000004</v>
          </cell>
          <cell r="J91">
            <v>3.95</v>
          </cell>
          <cell r="K91">
            <v>3.67</v>
          </cell>
          <cell r="L91">
            <v>14288567.369999999</v>
          </cell>
          <cell r="M91">
            <v>536188.75</v>
          </cell>
          <cell r="N91">
            <v>0</v>
          </cell>
          <cell r="O91">
            <v>2228778.31</v>
          </cell>
          <cell r="P91">
            <v>12105483.640000001</v>
          </cell>
          <cell r="Q91">
            <v>0</v>
          </cell>
          <cell r="R91">
            <v>0</v>
          </cell>
          <cell r="S91">
            <v>1</v>
          </cell>
          <cell r="T91">
            <v>1</v>
          </cell>
          <cell r="U91">
            <v>1</v>
          </cell>
          <cell r="V91">
            <v>1</v>
          </cell>
          <cell r="W91">
            <v>1</v>
          </cell>
          <cell r="AA91">
            <v>1</v>
          </cell>
          <cell r="AB91">
            <v>1</v>
          </cell>
          <cell r="AC91">
            <v>1</v>
          </cell>
        </row>
        <row r="92">
          <cell r="D92" t="str">
            <v>11154</v>
          </cell>
          <cell r="E92" t="str">
            <v>แม่ทะ,รพช.</v>
          </cell>
          <cell r="F92" t="str">
            <v>รพช.</v>
          </cell>
          <cell r="G92">
            <v>30</v>
          </cell>
          <cell r="H92" t="str">
            <v>รพช.F2 P30,000-60,000</v>
          </cell>
          <cell r="I92">
            <v>1.68</v>
          </cell>
          <cell r="J92">
            <v>1.53</v>
          </cell>
          <cell r="K92">
            <v>0.86</v>
          </cell>
          <cell r="L92">
            <v>10674640.67</v>
          </cell>
          <cell r="M92">
            <v>-1530059.82</v>
          </cell>
          <cell r="N92">
            <v>1</v>
          </cell>
          <cell r="O92">
            <v>2605726.88</v>
          </cell>
          <cell r="P92">
            <v>-2185247.15</v>
          </cell>
          <cell r="Q92">
            <v>0</v>
          </cell>
          <cell r="R92">
            <v>0</v>
          </cell>
          <cell r="S92">
            <v>0</v>
          </cell>
          <cell r="T92">
            <v>1</v>
          </cell>
          <cell r="U92">
            <v>1</v>
          </cell>
          <cell r="V92">
            <v>1</v>
          </cell>
          <cell r="W92">
            <v>1</v>
          </cell>
          <cell r="AA92">
            <v>1</v>
          </cell>
          <cell r="AB92">
            <v>1</v>
          </cell>
          <cell r="AC92">
            <v>1</v>
          </cell>
        </row>
        <row r="93">
          <cell r="D93" t="str">
            <v>11155</v>
          </cell>
          <cell r="E93" t="str">
            <v>สบปราบ,รพช.</v>
          </cell>
          <cell r="F93" t="str">
            <v>รพช.</v>
          </cell>
          <cell r="G93">
            <v>30</v>
          </cell>
          <cell r="H93" t="str">
            <v>รพช.F2 P&lt;=30,000</v>
          </cell>
          <cell r="I93">
            <v>3.2</v>
          </cell>
          <cell r="J93">
            <v>2.97</v>
          </cell>
          <cell r="K93">
            <v>1.97</v>
          </cell>
          <cell r="L93">
            <v>14452613.960000001</v>
          </cell>
          <cell r="M93">
            <v>6833692.3600000003</v>
          </cell>
          <cell r="N93">
            <v>0</v>
          </cell>
          <cell r="O93">
            <v>9097946.1999999993</v>
          </cell>
          <cell r="P93">
            <v>6347541.6699999999</v>
          </cell>
          <cell r="Q93">
            <v>0</v>
          </cell>
          <cell r="R93">
            <v>0</v>
          </cell>
          <cell r="S93">
            <v>0</v>
          </cell>
          <cell r="T93">
            <v>1</v>
          </cell>
          <cell r="U93">
            <v>1</v>
          </cell>
          <cell r="V93">
            <v>1</v>
          </cell>
          <cell r="W93">
            <v>1</v>
          </cell>
          <cell r="AA93">
            <v>1</v>
          </cell>
          <cell r="AB93">
            <v>1</v>
          </cell>
          <cell r="AC93">
            <v>1</v>
          </cell>
        </row>
        <row r="94">
          <cell r="D94" t="str">
            <v>11156</v>
          </cell>
          <cell r="E94" t="str">
            <v>ห้างฉัตร,รพช.</v>
          </cell>
          <cell r="F94" t="str">
            <v>รพช.</v>
          </cell>
          <cell r="G94">
            <v>30</v>
          </cell>
          <cell r="H94" t="str">
            <v>รพช.F2 P30,000-60,000</v>
          </cell>
          <cell r="I94">
            <v>2.33</v>
          </cell>
          <cell r="J94">
            <v>2.0499999999999998</v>
          </cell>
          <cell r="K94">
            <v>1.56</v>
          </cell>
          <cell r="L94">
            <v>18723768.109999999</v>
          </cell>
          <cell r="M94">
            <v>3570888.79</v>
          </cell>
          <cell r="N94">
            <v>0</v>
          </cell>
          <cell r="O94">
            <v>4893412.71</v>
          </cell>
          <cell r="P94">
            <v>7840905.3799999999</v>
          </cell>
          <cell r="Q94">
            <v>0</v>
          </cell>
          <cell r="R94">
            <v>0</v>
          </cell>
          <cell r="S94">
            <v>1</v>
          </cell>
          <cell r="T94">
            <v>1</v>
          </cell>
          <cell r="U94">
            <v>0</v>
          </cell>
          <cell r="V94">
            <v>1</v>
          </cell>
          <cell r="W94">
            <v>0</v>
          </cell>
          <cell r="AA94">
            <v>1</v>
          </cell>
          <cell r="AB94">
            <v>1</v>
          </cell>
          <cell r="AC94">
            <v>1</v>
          </cell>
        </row>
        <row r="95">
          <cell r="D95" t="str">
            <v>11157</v>
          </cell>
          <cell r="E95" t="str">
            <v>เมืองปาน,รพช.</v>
          </cell>
          <cell r="F95" t="str">
            <v>รพช.</v>
          </cell>
          <cell r="G95">
            <v>30</v>
          </cell>
          <cell r="H95" t="str">
            <v>รพช.F2 P&lt;=30,000</v>
          </cell>
          <cell r="I95">
            <v>2.79</v>
          </cell>
          <cell r="J95">
            <v>2.4700000000000002</v>
          </cell>
          <cell r="K95">
            <v>1.76</v>
          </cell>
          <cell r="L95">
            <v>14233159.33</v>
          </cell>
          <cell r="M95">
            <v>-3825455.49</v>
          </cell>
          <cell r="N95">
            <v>1</v>
          </cell>
          <cell r="O95">
            <v>-1760345.16</v>
          </cell>
          <cell r="P95">
            <v>6054346.8899999997</v>
          </cell>
          <cell r="Q95">
            <v>0</v>
          </cell>
          <cell r="R95">
            <v>0</v>
          </cell>
          <cell r="S95">
            <v>1</v>
          </cell>
          <cell r="T95">
            <v>1</v>
          </cell>
          <cell r="U95">
            <v>0</v>
          </cell>
          <cell r="V95">
            <v>1</v>
          </cell>
          <cell r="W95">
            <v>0</v>
          </cell>
          <cell r="AA95">
            <v>1</v>
          </cell>
          <cell r="AB95">
            <v>0</v>
          </cell>
          <cell r="AC95">
            <v>1</v>
          </cell>
        </row>
        <row r="96">
          <cell r="D96" t="str">
            <v>10714</v>
          </cell>
          <cell r="E96" t="str">
            <v>ลำพูน,รพท.</v>
          </cell>
          <cell r="F96" t="str">
            <v>รพท.</v>
          </cell>
          <cell r="G96">
            <v>411</v>
          </cell>
          <cell r="H96" t="str">
            <v>รพท.S B&gt;400</v>
          </cell>
          <cell r="I96">
            <v>4.5199999999999996</v>
          </cell>
          <cell r="J96">
            <v>4.2699999999999996</v>
          </cell>
          <cell r="K96">
            <v>1.81</v>
          </cell>
          <cell r="L96">
            <v>631992057.42999995</v>
          </cell>
          <cell r="M96">
            <v>383090642.05000001</v>
          </cell>
          <cell r="N96">
            <v>0</v>
          </cell>
          <cell r="O96">
            <v>386018786.68000001</v>
          </cell>
          <cell r="P96">
            <v>144799503.34999999</v>
          </cell>
          <cell r="Q96">
            <v>1</v>
          </cell>
          <cell r="R96">
            <v>1</v>
          </cell>
          <cell r="S96">
            <v>1</v>
          </cell>
          <cell r="T96">
            <v>0</v>
          </cell>
          <cell r="U96">
            <v>1</v>
          </cell>
          <cell r="V96">
            <v>1</v>
          </cell>
          <cell r="W96">
            <v>1</v>
          </cell>
          <cell r="AA96">
            <v>1</v>
          </cell>
          <cell r="AB96">
            <v>1</v>
          </cell>
          <cell r="AC96">
            <v>1</v>
          </cell>
        </row>
        <row r="97">
          <cell r="D97" t="str">
            <v>11140</v>
          </cell>
          <cell r="E97" t="str">
            <v>แม่ทา,รพช.</v>
          </cell>
          <cell r="F97" t="str">
            <v>รพช.</v>
          </cell>
          <cell r="G97">
            <v>31</v>
          </cell>
          <cell r="H97" t="str">
            <v>รพช.F2 P&lt;=30,000</v>
          </cell>
          <cell r="I97">
            <v>4.91</v>
          </cell>
          <cell r="J97">
            <v>4.7</v>
          </cell>
          <cell r="K97">
            <v>3.35</v>
          </cell>
          <cell r="L97">
            <v>45611604.200000003</v>
          </cell>
          <cell r="M97">
            <v>22643321.940000001</v>
          </cell>
          <cell r="N97">
            <v>0</v>
          </cell>
          <cell r="O97">
            <v>23178475.370000001</v>
          </cell>
          <cell r="P97">
            <v>27338352.559999999</v>
          </cell>
          <cell r="Q97">
            <v>0</v>
          </cell>
          <cell r="R97">
            <v>1</v>
          </cell>
          <cell r="S97">
            <v>1</v>
          </cell>
          <cell r="T97">
            <v>1</v>
          </cell>
          <cell r="U97">
            <v>0</v>
          </cell>
          <cell r="V97">
            <v>0</v>
          </cell>
          <cell r="W97">
            <v>1</v>
          </cell>
          <cell r="AA97">
            <v>1</v>
          </cell>
          <cell r="AB97">
            <v>1</v>
          </cell>
          <cell r="AC97">
            <v>1</v>
          </cell>
        </row>
        <row r="98">
          <cell r="D98" t="str">
            <v>11141</v>
          </cell>
          <cell r="E98" t="str">
            <v>บ้านโฮ่ง,รพช.</v>
          </cell>
          <cell r="F98" t="str">
            <v>รพช.</v>
          </cell>
          <cell r="G98">
            <v>30</v>
          </cell>
          <cell r="H98" t="str">
            <v>รพช.F2 P&lt;=30,000</v>
          </cell>
          <cell r="I98">
            <v>5.93</v>
          </cell>
          <cell r="J98">
            <v>5.75</v>
          </cell>
          <cell r="K98">
            <v>2.76</v>
          </cell>
          <cell r="L98">
            <v>56430946.43</v>
          </cell>
          <cell r="M98">
            <v>37942891.82</v>
          </cell>
          <cell r="N98">
            <v>0</v>
          </cell>
          <cell r="O98">
            <v>39683589.490000002</v>
          </cell>
          <cell r="P98">
            <v>20119002.949999999</v>
          </cell>
          <cell r="Q98">
            <v>1</v>
          </cell>
          <cell r="R98">
            <v>1</v>
          </cell>
          <cell r="S98">
            <v>0</v>
          </cell>
          <cell r="T98">
            <v>1</v>
          </cell>
          <cell r="U98">
            <v>1</v>
          </cell>
          <cell r="V98">
            <v>0</v>
          </cell>
          <cell r="W98">
            <v>1</v>
          </cell>
          <cell r="AA98">
            <v>1</v>
          </cell>
          <cell r="AB98">
            <v>1</v>
          </cell>
          <cell r="AC98">
            <v>1</v>
          </cell>
        </row>
        <row r="99">
          <cell r="D99" t="str">
            <v>11142</v>
          </cell>
          <cell r="E99" t="str">
            <v>ลี้,รพช.</v>
          </cell>
          <cell r="F99" t="str">
            <v>รพช.</v>
          </cell>
          <cell r="G99">
            <v>66</v>
          </cell>
          <cell r="H99" t="str">
            <v>รพช.F1 P50,000-100,000</v>
          </cell>
          <cell r="I99">
            <v>2.25</v>
          </cell>
          <cell r="J99">
            <v>2.12</v>
          </cell>
          <cell r="K99">
            <v>0.87</v>
          </cell>
          <cell r="L99">
            <v>40025876.369999997</v>
          </cell>
          <cell r="M99">
            <v>37812138.689999998</v>
          </cell>
          <cell r="N99">
            <v>0</v>
          </cell>
          <cell r="O99">
            <v>41300418.229999997</v>
          </cell>
          <cell r="P99">
            <v>-6318150.5599999996</v>
          </cell>
          <cell r="Q99">
            <v>0</v>
          </cell>
          <cell r="R99">
            <v>0</v>
          </cell>
          <cell r="S99">
            <v>0</v>
          </cell>
          <cell r="T99">
            <v>1</v>
          </cell>
          <cell r="U99">
            <v>0</v>
          </cell>
          <cell r="V99">
            <v>1</v>
          </cell>
          <cell r="W99">
            <v>1</v>
          </cell>
          <cell r="AA99">
            <v>1</v>
          </cell>
          <cell r="AB99">
            <v>1</v>
          </cell>
          <cell r="AC99">
            <v>1</v>
          </cell>
        </row>
        <row r="100">
          <cell r="D100" t="str">
            <v>11143</v>
          </cell>
          <cell r="E100" t="str">
            <v>ทุ่งหัวช้าง,รพช.</v>
          </cell>
          <cell r="F100" t="str">
            <v>รพช.</v>
          </cell>
          <cell r="G100">
            <v>30</v>
          </cell>
          <cell r="H100" t="str">
            <v>รพช.F2 P&lt;=30,000</v>
          </cell>
          <cell r="I100">
            <v>3.19</v>
          </cell>
          <cell r="J100">
            <v>2.97</v>
          </cell>
          <cell r="K100">
            <v>1.98</v>
          </cell>
          <cell r="L100">
            <v>34508775.390000001</v>
          </cell>
          <cell r="M100">
            <v>15205364.720000001</v>
          </cell>
          <cell r="N100">
            <v>0</v>
          </cell>
          <cell r="O100">
            <v>17310057.91</v>
          </cell>
          <cell r="P100">
            <v>15480520.75</v>
          </cell>
          <cell r="Q100">
            <v>0</v>
          </cell>
          <cell r="R100">
            <v>0</v>
          </cell>
          <cell r="S100">
            <v>1</v>
          </cell>
          <cell r="T100">
            <v>1</v>
          </cell>
          <cell r="U100">
            <v>0</v>
          </cell>
          <cell r="V100">
            <v>1</v>
          </cell>
          <cell r="W100">
            <v>1</v>
          </cell>
          <cell r="AA100">
            <v>1</v>
          </cell>
          <cell r="AB100">
            <v>1</v>
          </cell>
          <cell r="AC100">
            <v>1</v>
          </cell>
        </row>
        <row r="101">
          <cell r="D101" t="str">
            <v>11144</v>
          </cell>
          <cell r="E101" t="str">
            <v>ป่าซาง,รพช.</v>
          </cell>
          <cell r="F101" t="str">
            <v>รพช.</v>
          </cell>
          <cell r="G101">
            <v>75</v>
          </cell>
          <cell r="H101" t="str">
            <v>รพช.F1 P&lt;=50,000</v>
          </cell>
          <cell r="I101">
            <v>3.88</v>
          </cell>
          <cell r="J101">
            <v>3.71</v>
          </cell>
          <cell r="K101">
            <v>1.6</v>
          </cell>
          <cell r="L101">
            <v>59332837.759999998</v>
          </cell>
          <cell r="M101">
            <v>47407700.479999997</v>
          </cell>
          <cell r="N101">
            <v>0</v>
          </cell>
          <cell r="O101">
            <v>55706643.619999997</v>
          </cell>
          <cell r="P101">
            <v>11401361.539999999</v>
          </cell>
          <cell r="Q101">
            <v>1</v>
          </cell>
          <cell r="R101">
            <v>1</v>
          </cell>
          <cell r="S101">
            <v>0</v>
          </cell>
          <cell r="T101">
            <v>1</v>
          </cell>
          <cell r="U101">
            <v>0</v>
          </cell>
          <cell r="V101">
            <v>0</v>
          </cell>
          <cell r="W101">
            <v>1</v>
          </cell>
          <cell r="AA101">
            <v>1</v>
          </cell>
          <cell r="AB101">
            <v>1</v>
          </cell>
          <cell r="AC101">
            <v>1</v>
          </cell>
        </row>
        <row r="102">
          <cell r="D102" t="str">
            <v>11145</v>
          </cell>
          <cell r="E102" t="str">
            <v>บ้านธิ,รพช.</v>
          </cell>
          <cell r="F102" t="str">
            <v>รพช.</v>
          </cell>
          <cell r="G102">
            <v>30</v>
          </cell>
          <cell r="H102" t="str">
            <v>รพช.F2 P&lt;=30,000</v>
          </cell>
          <cell r="I102">
            <v>2.5</v>
          </cell>
          <cell r="J102">
            <v>2.38</v>
          </cell>
          <cell r="K102">
            <v>0.98</v>
          </cell>
          <cell r="L102">
            <v>14622342.630000001</v>
          </cell>
          <cell r="M102">
            <v>10257842.92</v>
          </cell>
          <cell r="N102">
            <v>0</v>
          </cell>
          <cell r="O102">
            <v>12292855.779999999</v>
          </cell>
          <cell r="P102">
            <v>-169640.7</v>
          </cell>
          <cell r="Q102">
            <v>0</v>
          </cell>
          <cell r="R102">
            <v>1</v>
          </cell>
          <cell r="S102">
            <v>0</v>
          </cell>
          <cell r="T102">
            <v>1</v>
          </cell>
          <cell r="U102">
            <v>0</v>
          </cell>
          <cell r="V102">
            <v>0</v>
          </cell>
          <cell r="W102">
            <v>1</v>
          </cell>
          <cell r="AA102">
            <v>1</v>
          </cell>
          <cell r="AB102">
            <v>1</v>
          </cell>
          <cell r="AC102">
            <v>1</v>
          </cell>
        </row>
        <row r="103">
          <cell r="D103" t="str">
            <v>24956</v>
          </cell>
          <cell r="E103" t="str">
            <v>เวียงหนองล่อง,รพช.</v>
          </cell>
          <cell r="F103" t="str">
            <v>รพช.</v>
          </cell>
          <cell r="G103">
            <v>16</v>
          </cell>
          <cell r="H103" t="str">
            <v>รพช.F3 P&lt;=15,000</v>
          </cell>
          <cell r="I103">
            <v>1.73</v>
          </cell>
          <cell r="J103">
            <v>1.62</v>
          </cell>
          <cell r="K103">
            <v>1.28</v>
          </cell>
          <cell r="L103">
            <v>8176076.2300000004</v>
          </cell>
          <cell r="M103">
            <v>-1360795.29</v>
          </cell>
          <cell r="N103">
            <v>1</v>
          </cell>
          <cell r="O103">
            <v>279425.77</v>
          </cell>
          <cell r="P103">
            <v>3166771.52</v>
          </cell>
          <cell r="Q103">
            <v>0</v>
          </cell>
          <cell r="R103">
            <v>0</v>
          </cell>
          <cell r="S103">
            <v>0</v>
          </cell>
          <cell r="T103">
            <v>1</v>
          </cell>
          <cell r="U103">
            <v>0</v>
          </cell>
          <cell r="V103">
            <v>0</v>
          </cell>
          <cell r="W103">
            <v>1</v>
          </cell>
          <cell r="AA103">
            <v>1</v>
          </cell>
          <cell r="AB103">
            <v>1</v>
          </cell>
          <cell r="AC103">
            <v>1</v>
          </cell>
        </row>
        <row r="104">
          <cell r="D104" t="str">
            <v>10722</v>
          </cell>
          <cell r="E104" t="str">
            <v>สมเด็จพระเจ้าตากสินมหาราช,รพท.</v>
          </cell>
          <cell r="F104" t="str">
            <v>รพท.</v>
          </cell>
          <cell r="G104">
            <v>319</v>
          </cell>
          <cell r="H104" t="str">
            <v>รพท.S B&lt;=400</v>
          </cell>
          <cell r="I104">
            <v>2.5499999999999998</v>
          </cell>
          <cell r="J104">
            <v>2.37</v>
          </cell>
          <cell r="K104">
            <v>1.47</v>
          </cell>
          <cell r="L104">
            <v>259377475.88999999</v>
          </cell>
          <cell r="M104">
            <v>114660006.62</v>
          </cell>
          <cell r="N104">
            <v>0</v>
          </cell>
          <cell r="O104">
            <v>155771857.15000001</v>
          </cell>
          <cell r="P104">
            <v>87848332.450000003</v>
          </cell>
          <cell r="Q104">
            <v>0</v>
          </cell>
          <cell r="R104">
            <v>0</v>
          </cell>
          <cell r="S104">
            <v>0</v>
          </cell>
          <cell r="T104">
            <v>1</v>
          </cell>
          <cell r="U104">
            <v>0</v>
          </cell>
          <cell r="V104">
            <v>0</v>
          </cell>
          <cell r="W104">
            <v>1</v>
          </cell>
          <cell r="AA104">
            <v>1</v>
          </cell>
          <cell r="AB104">
            <v>1</v>
          </cell>
          <cell r="AC104">
            <v>1</v>
          </cell>
        </row>
        <row r="105">
          <cell r="D105" t="str">
            <v>10723</v>
          </cell>
          <cell r="E105" t="str">
            <v>แม่สอด,รพท.</v>
          </cell>
          <cell r="F105" t="str">
            <v>รพท.</v>
          </cell>
          <cell r="G105">
            <v>420</v>
          </cell>
          <cell r="H105" t="str">
            <v>รพท.S B&gt;400</v>
          </cell>
          <cell r="I105">
            <v>3.52</v>
          </cell>
          <cell r="J105">
            <v>3.38</v>
          </cell>
          <cell r="K105">
            <v>2.2599999999999998</v>
          </cell>
          <cell r="L105">
            <v>580555268</v>
          </cell>
          <cell r="M105">
            <v>141865996.53999999</v>
          </cell>
          <cell r="N105">
            <v>0</v>
          </cell>
          <cell r="O105">
            <v>165665232.94</v>
          </cell>
          <cell r="P105">
            <v>289484502.19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1</v>
          </cell>
          <cell r="AA105">
            <v>1</v>
          </cell>
          <cell r="AB105">
            <v>1</v>
          </cell>
          <cell r="AC105">
            <v>1</v>
          </cell>
        </row>
        <row r="106">
          <cell r="D106" t="str">
            <v>11238</v>
          </cell>
          <cell r="E106" t="str">
            <v>บ้านตาก,รพช.</v>
          </cell>
          <cell r="F106" t="str">
            <v>รพช.</v>
          </cell>
          <cell r="G106">
            <v>60</v>
          </cell>
          <cell r="H106" t="str">
            <v>รพช.F2 P30,000-60,000</v>
          </cell>
          <cell r="I106">
            <v>4.0999999999999996</v>
          </cell>
          <cell r="J106">
            <v>3.98</v>
          </cell>
          <cell r="K106">
            <v>1.0900000000000001</v>
          </cell>
          <cell r="L106">
            <v>78825873.700000003</v>
          </cell>
          <cell r="M106">
            <v>90331839.950000003</v>
          </cell>
          <cell r="N106">
            <v>0</v>
          </cell>
          <cell r="O106">
            <v>92400055.040000007</v>
          </cell>
          <cell r="P106">
            <v>2212163.6800000002</v>
          </cell>
          <cell r="Q106">
            <v>1</v>
          </cell>
          <cell r="R106">
            <v>1</v>
          </cell>
          <cell r="S106">
            <v>0</v>
          </cell>
          <cell r="T106">
            <v>1</v>
          </cell>
          <cell r="U106">
            <v>0</v>
          </cell>
          <cell r="V106">
            <v>0</v>
          </cell>
          <cell r="W106">
            <v>1</v>
          </cell>
          <cell r="AA106">
            <v>1</v>
          </cell>
          <cell r="AB106">
            <v>1</v>
          </cell>
          <cell r="AC106">
            <v>1</v>
          </cell>
        </row>
        <row r="107">
          <cell r="D107" t="str">
            <v>11239</v>
          </cell>
          <cell r="E107" t="str">
            <v>สามเงา,รพช.</v>
          </cell>
          <cell r="F107" t="str">
            <v>รพช.</v>
          </cell>
          <cell r="G107">
            <v>36</v>
          </cell>
          <cell r="H107" t="str">
            <v>รพช.F2 P&lt;=30,000</v>
          </cell>
          <cell r="I107">
            <v>2.74</v>
          </cell>
          <cell r="J107">
            <v>2.7</v>
          </cell>
          <cell r="K107">
            <v>2.42</v>
          </cell>
          <cell r="L107">
            <v>36172602.700000003</v>
          </cell>
          <cell r="M107">
            <v>18254054.539999999</v>
          </cell>
          <cell r="N107">
            <v>0</v>
          </cell>
          <cell r="O107">
            <v>21353858.870000001</v>
          </cell>
          <cell r="P107">
            <v>28343031.77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1</v>
          </cell>
          <cell r="AA107">
            <v>1</v>
          </cell>
          <cell r="AB107">
            <v>1</v>
          </cell>
          <cell r="AC107">
            <v>1</v>
          </cell>
        </row>
        <row r="108">
          <cell r="D108" t="str">
            <v>11240</v>
          </cell>
          <cell r="E108" t="str">
            <v>แม่ระมาด,รพช.</v>
          </cell>
          <cell r="F108" t="str">
            <v>รพช.</v>
          </cell>
          <cell r="G108">
            <v>120</v>
          </cell>
          <cell r="H108" t="str">
            <v>รพช.M2 B&gt;100</v>
          </cell>
          <cell r="I108">
            <v>6.24</v>
          </cell>
          <cell r="J108">
            <v>5.69</v>
          </cell>
          <cell r="K108">
            <v>1.74</v>
          </cell>
          <cell r="L108">
            <v>87522236.129999995</v>
          </cell>
          <cell r="M108">
            <v>52854057.439999998</v>
          </cell>
          <cell r="N108">
            <v>0</v>
          </cell>
          <cell r="O108">
            <v>52372701.490000002</v>
          </cell>
          <cell r="P108">
            <v>12407293.720000001</v>
          </cell>
          <cell r="Q108">
            <v>0</v>
          </cell>
          <cell r="R108">
            <v>0</v>
          </cell>
          <cell r="S108">
            <v>1</v>
          </cell>
          <cell r="T108">
            <v>1</v>
          </cell>
          <cell r="U108">
            <v>1</v>
          </cell>
          <cell r="V108">
            <v>0</v>
          </cell>
          <cell r="W108">
            <v>1</v>
          </cell>
          <cell r="AA108">
            <v>1</v>
          </cell>
          <cell r="AB108">
            <v>1</v>
          </cell>
          <cell r="AC108">
            <v>1</v>
          </cell>
        </row>
        <row r="109">
          <cell r="D109" t="str">
            <v>11241</v>
          </cell>
          <cell r="E109" t="str">
            <v>ท่าสองยาง,รพช.</v>
          </cell>
          <cell r="F109" t="str">
            <v>รพช.</v>
          </cell>
          <cell r="G109">
            <v>70</v>
          </cell>
          <cell r="H109" t="str">
            <v>รพช.M2 B&lt;=100</v>
          </cell>
          <cell r="I109">
            <v>5.32</v>
          </cell>
          <cell r="J109">
            <v>5.13</v>
          </cell>
          <cell r="K109">
            <v>3.76</v>
          </cell>
          <cell r="L109">
            <v>119250459.28</v>
          </cell>
          <cell r="M109">
            <v>104492583.5</v>
          </cell>
          <cell r="N109">
            <v>0</v>
          </cell>
          <cell r="O109">
            <v>112722122.84</v>
          </cell>
          <cell r="P109">
            <v>76124127.659999996</v>
          </cell>
          <cell r="Q109">
            <v>1</v>
          </cell>
          <cell r="R109">
            <v>1</v>
          </cell>
          <cell r="S109">
            <v>1</v>
          </cell>
          <cell r="T109">
            <v>1</v>
          </cell>
          <cell r="U109">
            <v>1</v>
          </cell>
          <cell r="V109">
            <v>0</v>
          </cell>
          <cell r="W109">
            <v>1</v>
          </cell>
          <cell r="AA109">
            <v>1</v>
          </cell>
          <cell r="AB109">
            <v>1</v>
          </cell>
          <cell r="AC109">
            <v>1</v>
          </cell>
        </row>
        <row r="110">
          <cell r="D110" t="str">
            <v>11242</v>
          </cell>
          <cell r="E110" t="str">
            <v>พบพระ,รพช.</v>
          </cell>
          <cell r="F110" t="str">
            <v>รพช.</v>
          </cell>
          <cell r="G110">
            <v>85</v>
          </cell>
          <cell r="H110" t="str">
            <v>รพช.F1 P&lt;=50,000</v>
          </cell>
          <cell r="I110">
            <v>5.44</v>
          </cell>
          <cell r="J110">
            <v>5.29</v>
          </cell>
          <cell r="K110">
            <v>3.09</v>
          </cell>
          <cell r="L110">
            <v>209246366.78</v>
          </cell>
          <cell r="M110">
            <v>149924960.97</v>
          </cell>
          <cell r="N110">
            <v>0</v>
          </cell>
          <cell r="O110">
            <v>157102983.36000001</v>
          </cell>
          <cell r="P110">
            <v>98413738.109999999</v>
          </cell>
          <cell r="Q110">
            <v>1</v>
          </cell>
          <cell r="R110">
            <v>1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1</v>
          </cell>
          <cell r="AA110">
            <v>1</v>
          </cell>
          <cell r="AB110">
            <v>1</v>
          </cell>
          <cell r="AC110">
            <v>1</v>
          </cell>
        </row>
        <row r="111">
          <cell r="D111" t="str">
            <v>11243</v>
          </cell>
          <cell r="E111" t="str">
            <v>อุ้มผาง,รพช.</v>
          </cell>
          <cell r="F111" t="str">
            <v>รพช.</v>
          </cell>
          <cell r="G111">
            <v>65</v>
          </cell>
          <cell r="H111" t="str">
            <v>รพช.M2 B&lt;=100</v>
          </cell>
          <cell r="I111">
            <v>1.53</v>
          </cell>
          <cell r="J111">
            <v>1.35</v>
          </cell>
          <cell r="K111">
            <v>0.68</v>
          </cell>
          <cell r="L111">
            <v>16655344.99</v>
          </cell>
          <cell r="M111">
            <v>20209686.359999999</v>
          </cell>
          <cell r="N111">
            <v>1</v>
          </cell>
          <cell r="O111">
            <v>30293345.68</v>
          </cell>
          <cell r="P111">
            <v>-13902008.32</v>
          </cell>
          <cell r="Q111">
            <v>0</v>
          </cell>
          <cell r="R111">
            <v>0</v>
          </cell>
          <cell r="S111">
            <v>0</v>
          </cell>
          <cell r="T111">
            <v>1</v>
          </cell>
          <cell r="U111">
            <v>1</v>
          </cell>
          <cell r="V111">
            <v>0</v>
          </cell>
          <cell r="W111">
            <v>1</v>
          </cell>
          <cell r="AA111">
            <v>1</v>
          </cell>
          <cell r="AB111">
            <v>1</v>
          </cell>
          <cell r="AC111">
            <v>0</v>
          </cell>
        </row>
        <row r="112">
          <cell r="D112" t="str">
            <v>27443</v>
          </cell>
          <cell r="E112" t="str">
            <v>วังเจ้า,รพช.</v>
          </cell>
          <cell r="F112" t="str">
            <v>รพช.</v>
          </cell>
          <cell r="G112">
            <v>16</v>
          </cell>
          <cell r="H112" t="str">
            <v>รพช.F3 P&gt;=25,000</v>
          </cell>
          <cell r="I112">
            <v>10.63</v>
          </cell>
          <cell r="J112">
            <v>10.47</v>
          </cell>
          <cell r="K112">
            <v>8.17</v>
          </cell>
          <cell r="L112">
            <v>97664842.420000002</v>
          </cell>
          <cell r="M112">
            <v>61904806.170000002</v>
          </cell>
          <cell r="N112">
            <v>0</v>
          </cell>
          <cell r="O112">
            <v>67856896.760000005</v>
          </cell>
          <cell r="P112">
            <v>71224741.930000007</v>
          </cell>
          <cell r="Q112">
            <v>1</v>
          </cell>
          <cell r="R112">
            <v>1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AA112">
            <v>1</v>
          </cell>
          <cell r="AB112">
            <v>1</v>
          </cell>
          <cell r="AC112">
            <v>1</v>
          </cell>
        </row>
        <row r="113">
          <cell r="D113" t="str">
            <v>10676</v>
          </cell>
          <cell r="E113" t="str">
            <v>พุทธชินราช,รพศ.</v>
          </cell>
          <cell r="F113" t="str">
            <v>รพศ.</v>
          </cell>
          <cell r="G113">
            <v>922</v>
          </cell>
          <cell r="H113" t="str">
            <v>รพศ.A B&gt;700to1000</v>
          </cell>
          <cell r="I113">
            <v>2.87</v>
          </cell>
          <cell r="J113">
            <v>2.63</v>
          </cell>
          <cell r="K113">
            <v>1.76</v>
          </cell>
          <cell r="L113">
            <v>1116786399.77</v>
          </cell>
          <cell r="M113">
            <v>439043958.27999997</v>
          </cell>
          <cell r="N113">
            <v>0</v>
          </cell>
          <cell r="O113">
            <v>343481504.38</v>
          </cell>
          <cell r="P113">
            <v>456590996.82999998</v>
          </cell>
          <cell r="Q113">
            <v>0</v>
          </cell>
          <cell r="R113">
            <v>0</v>
          </cell>
          <cell r="S113">
            <v>1</v>
          </cell>
          <cell r="T113">
            <v>1</v>
          </cell>
          <cell r="U113">
            <v>1</v>
          </cell>
          <cell r="V113">
            <v>1</v>
          </cell>
          <cell r="W113">
            <v>1</v>
          </cell>
          <cell r="AA113">
            <v>1</v>
          </cell>
          <cell r="AB113">
            <v>1</v>
          </cell>
          <cell r="AC113">
            <v>1</v>
          </cell>
        </row>
        <row r="114">
          <cell r="D114" t="str">
            <v>11251</v>
          </cell>
          <cell r="E114" t="str">
            <v>ชาติตระการ,รพช.</v>
          </cell>
          <cell r="F114" t="str">
            <v>รพช.</v>
          </cell>
          <cell r="G114">
            <v>30</v>
          </cell>
          <cell r="H114" t="str">
            <v>รพช.F2 P30,000-60,000</v>
          </cell>
          <cell r="I114">
            <v>5.07</v>
          </cell>
          <cell r="J114">
            <v>4.6500000000000004</v>
          </cell>
          <cell r="K114">
            <v>3.21</v>
          </cell>
          <cell r="L114">
            <v>61867059.700000003</v>
          </cell>
          <cell r="M114">
            <v>32416385.690000001</v>
          </cell>
          <cell r="N114">
            <v>0</v>
          </cell>
          <cell r="O114">
            <v>37527570.399999999</v>
          </cell>
          <cell r="P114">
            <v>33321469.789999999</v>
          </cell>
          <cell r="Q114">
            <v>1</v>
          </cell>
          <cell r="R114">
            <v>0</v>
          </cell>
          <cell r="S114">
            <v>0</v>
          </cell>
          <cell r="T114">
            <v>1</v>
          </cell>
          <cell r="U114">
            <v>0</v>
          </cell>
          <cell r="V114">
            <v>1</v>
          </cell>
          <cell r="W114">
            <v>0</v>
          </cell>
          <cell r="AA114">
            <v>1</v>
          </cell>
          <cell r="AB114">
            <v>1</v>
          </cell>
          <cell r="AC114">
            <v>1</v>
          </cell>
        </row>
        <row r="115">
          <cell r="D115" t="str">
            <v>11252</v>
          </cell>
          <cell r="E115" t="str">
            <v>บางระกำ,รพช.</v>
          </cell>
          <cell r="F115" t="str">
            <v>รพช.</v>
          </cell>
          <cell r="G115">
            <v>57</v>
          </cell>
          <cell r="H115" t="str">
            <v>รพช.F2 P60,000-90,000</v>
          </cell>
          <cell r="I115">
            <v>7.61</v>
          </cell>
          <cell r="J115">
            <v>7.27</v>
          </cell>
          <cell r="K115">
            <v>2.23</v>
          </cell>
          <cell r="L115">
            <v>174140104.59999999</v>
          </cell>
          <cell r="M115">
            <v>142917533.56999999</v>
          </cell>
          <cell r="N115">
            <v>0</v>
          </cell>
          <cell r="O115">
            <v>150764872.38</v>
          </cell>
          <cell r="P115">
            <v>31966910.52</v>
          </cell>
          <cell r="Q115">
            <v>1</v>
          </cell>
          <cell r="R115">
            <v>1</v>
          </cell>
          <cell r="S115">
            <v>0</v>
          </cell>
          <cell r="T115">
            <v>1</v>
          </cell>
          <cell r="U115">
            <v>0</v>
          </cell>
          <cell r="V115">
            <v>1</v>
          </cell>
          <cell r="W115">
            <v>0</v>
          </cell>
          <cell r="AA115">
            <v>1</v>
          </cell>
          <cell r="AB115">
            <v>1</v>
          </cell>
          <cell r="AC115">
            <v>1</v>
          </cell>
        </row>
        <row r="116">
          <cell r="D116" t="str">
            <v>11253</v>
          </cell>
          <cell r="E116" t="str">
            <v>บางกระทุ่ม,รพช.</v>
          </cell>
          <cell r="F116" t="str">
            <v>รพช.</v>
          </cell>
          <cell r="G116">
            <v>30</v>
          </cell>
          <cell r="H116" t="str">
            <v>รพช.F2 P30,000-60,000</v>
          </cell>
          <cell r="I116">
            <v>4.7300000000000004</v>
          </cell>
          <cell r="J116">
            <v>4.4000000000000004</v>
          </cell>
          <cell r="K116">
            <v>2.37</v>
          </cell>
          <cell r="L116">
            <v>95799510.840000004</v>
          </cell>
          <cell r="M116">
            <v>43428449.850000001</v>
          </cell>
          <cell r="N116">
            <v>0</v>
          </cell>
          <cell r="O116">
            <v>50232521.850000001</v>
          </cell>
          <cell r="P116">
            <v>35134074.509999998</v>
          </cell>
          <cell r="Q116">
            <v>1</v>
          </cell>
          <cell r="R116">
            <v>0</v>
          </cell>
          <cell r="S116">
            <v>0</v>
          </cell>
          <cell r="T116">
            <v>1</v>
          </cell>
          <cell r="U116">
            <v>0</v>
          </cell>
          <cell r="V116">
            <v>0</v>
          </cell>
          <cell r="W116">
            <v>0</v>
          </cell>
          <cell r="AA116">
            <v>1</v>
          </cell>
          <cell r="AB116">
            <v>1</v>
          </cell>
          <cell r="AC116">
            <v>1</v>
          </cell>
        </row>
        <row r="117">
          <cell r="D117" t="str">
            <v>11254</v>
          </cell>
          <cell r="E117" t="str">
            <v>พรหมพิราม,รพช.</v>
          </cell>
          <cell r="F117" t="str">
            <v>รพช.</v>
          </cell>
          <cell r="G117">
            <v>62</v>
          </cell>
          <cell r="H117" t="str">
            <v>รพช.F2 P60,000-90,000</v>
          </cell>
          <cell r="I117">
            <v>7.36</v>
          </cell>
          <cell r="J117">
            <v>6.71</v>
          </cell>
          <cell r="K117">
            <v>2.4700000000000002</v>
          </cell>
          <cell r="L117">
            <v>120980822.05</v>
          </cell>
          <cell r="M117">
            <v>93368339.189999998</v>
          </cell>
          <cell r="N117">
            <v>0</v>
          </cell>
          <cell r="O117">
            <v>91734010.680000007</v>
          </cell>
          <cell r="P117">
            <v>27974744.899999999</v>
          </cell>
          <cell r="Q117">
            <v>1</v>
          </cell>
          <cell r="R117">
            <v>1</v>
          </cell>
          <cell r="S117">
            <v>1</v>
          </cell>
          <cell r="T117">
            <v>0</v>
          </cell>
          <cell r="U117">
            <v>1</v>
          </cell>
          <cell r="V117">
            <v>1</v>
          </cell>
          <cell r="W117">
            <v>0</v>
          </cell>
          <cell r="AA117">
            <v>1</v>
          </cell>
          <cell r="AB117">
            <v>1</v>
          </cell>
          <cell r="AC117">
            <v>1</v>
          </cell>
        </row>
        <row r="118">
          <cell r="D118" t="str">
            <v>11255</v>
          </cell>
          <cell r="E118" t="str">
            <v>วัดโบสถ์,รพช.</v>
          </cell>
          <cell r="F118" t="str">
            <v>รพช.</v>
          </cell>
          <cell r="G118">
            <v>30</v>
          </cell>
          <cell r="H118" t="str">
            <v>รพช.F2 P&lt;=30,000</v>
          </cell>
          <cell r="I118">
            <v>7.62</v>
          </cell>
          <cell r="J118">
            <v>7.31</v>
          </cell>
          <cell r="K118">
            <v>3.9</v>
          </cell>
          <cell r="L118">
            <v>98490954.719999999</v>
          </cell>
          <cell r="M118">
            <v>81071694.150000006</v>
          </cell>
          <cell r="N118">
            <v>0</v>
          </cell>
          <cell r="O118">
            <v>81324991.420000002</v>
          </cell>
          <cell r="P118">
            <v>43172435.840000004</v>
          </cell>
          <cell r="Q118">
            <v>1</v>
          </cell>
          <cell r="R118">
            <v>1</v>
          </cell>
          <cell r="S118">
            <v>0</v>
          </cell>
          <cell r="T118">
            <v>1</v>
          </cell>
          <cell r="U118">
            <v>0</v>
          </cell>
          <cell r="V118">
            <v>1</v>
          </cell>
          <cell r="W118">
            <v>1</v>
          </cell>
          <cell r="AA118">
            <v>1</v>
          </cell>
          <cell r="AB118">
            <v>1</v>
          </cell>
          <cell r="AC118">
            <v>1</v>
          </cell>
        </row>
        <row r="119">
          <cell r="D119" t="str">
            <v>11256</v>
          </cell>
          <cell r="E119" t="str">
            <v>วังทอง,รพช.</v>
          </cell>
          <cell r="F119" t="str">
            <v>รพช.</v>
          </cell>
          <cell r="G119">
            <v>68</v>
          </cell>
          <cell r="H119" t="str">
            <v>รพช.F1 P50,000-100,000</v>
          </cell>
          <cell r="I119">
            <v>7.65</v>
          </cell>
          <cell r="J119">
            <v>7.44</v>
          </cell>
          <cell r="K119">
            <v>2.8</v>
          </cell>
          <cell r="L119">
            <v>354074670.29000002</v>
          </cell>
          <cell r="M119">
            <v>269175129.94</v>
          </cell>
          <cell r="N119">
            <v>0</v>
          </cell>
          <cell r="O119">
            <v>276560768.31</v>
          </cell>
          <cell r="P119">
            <v>95832694.75</v>
          </cell>
          <cell r="Q119">
            <v>1</v>
          </cell>
          <cell r="R119">
            <v>1</v>
          </cell>
          <cell r="S119">
            <v>0</v>
          </cell>
          <cell r="T119">
            <v>1</v>
          </cell>
          <cell r="U119">
            <v>0</v>
          </cell>
          <cell r="V119">
            <v>0</v>
          </cell>
          <cell r="W119">
            <v>1</v>
          </cell>
          <cell r="AA119">
            <v>1</v>
          </cell>
          <cell r="AB119">
            <v>1</v>
          </cell>
          <cell r="AC119">
            <v>1</v>
          </cell>
        </row>
        <row r="120">
          <cell r="D120" t="str">
            <v>11257</v>
          </cell>
          <cell r="E120" t="str">
            <v>เนินมะปราง,รพช.</v>
          </cell>
          <cell r="F120" t="str">
            <v>รพช.</v>
          </cell>
          <cell r="G120">
            <v>30</v>
          </cell>
          <cell r="H120" t="str">
            <v>รพช.F2 P30,000-60,000</v>
          </cell>
          <cell r="I120">
            <v>5.37</v>
          </cell>
          <cell r="J120">
            <v>5.0199999999999996</v>
          </cell>
          <cell r="K120">
            <v>4.2699999999999996</v>
          </cell>
          <cell r="L120">
            <v>62355186.600000001</v>
          </cell>
          <cell r="M120">
            <v>11926483</v>
          </cell>
          <cell r="N120">
            <v>0</v>
          </cell>
          <cell r="O120">
            <v>15353867.32</v>
          </cell>
          <cell r="P120">
            <v>46385622.32</v>
          </cell>
          <cell r="Q120">
            <v>0</v>
          </cell>
          <cell r="R120">
            <v>0</v>
          </cell>
          <cell r="S120">
            <v>1</v>
          </cell>
          <cell r="T120">
            <v>1</v>
          </cell>
          <cell r="U120">
            <v>1</v>
          </cell>
          <cell r="V120">
            <v>1</v>
          </cell>
          <cell r="W120">
            <v>0</v>
          </cell>
          <cell r="AA120">
            <v>1</v>
          </cell>
          <cell r="AB120">
            <v>1</v>
          </cell>
          <cell r="AC120">
            <v>1</v>
          </cell>
        </row>
        <row r="121">
          <cell r="D121" t="str">
            <v>11455</v>
          </cell>
          <cell r="E121" t="str">
            <v>สมเด็จพระยุพราชนครไทย,รพช.</v>
          </cell>
          <cell r="F121" t="str">
            <v>รพช.</v>
          </cell>
          <cell r="G121">
            <v>73</v>
          </cell>
          <cell r="H121" t="str">
            <v>รพช.M2 B&lt;=100</v>
          </cell>
          <cell r="I121">
            <v>4.2699999999999996</v>
          </cell>
          <cell r="J121">
            <v>4.01</v>
          </cell>
          <cell r="K121">
            <v>2.46</v>
          </cell>
          <cell r="L121">
            <v>164390553.93000001</v>
          </cell>
          <cell r="M121">
            <v>72736139.079999998</v>
          </cell>
          <cell r="N121">
            <v>0</v>
          </cell>
          <cell r="O121">
            <v>94428594.349999994</v>
          </cell>
          <cell r="P121">
            <v>72809019.400000006</v>
          </cell>
          <cell r="Q121">
            <v>1</v>
          </cell>
          <cell r="R121">
            <v>0</v>
          </cell>
          <cell r="S121">
            <v>1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AA121">
            <v>1</v>
          </cell>
          <cell r="AB121">
            <v>1</v>
          </cell>
          <cell r="AC121">
            <v>1</v>
          </cell>
        </row>
        <row r="122">
          <cell r="D122" t="str">
            <v>10727</v>
          </cell>
          <cell r="E122" t="str">
            <v>เพชรบูรณ์,รพท.</v>
          </cell>
          <cell r="F122" t="str">
            <v>รพท.</v>
          </cell>
          <cell r="G122">
            <v>510</v>
          </cell>
          <cell r="H122" t="str">
            <v>รพท.S B&gt;400</v>
          </cell>
          <cell r="I122">
            <v>2.58</v>
          </cell>
          <cell r="J122">
            <v>2.31</v>
          </cell>
          <cell r="K122">
            <v>1.35</v>
          </cell>
          <cell r="L122">
            <v>334420633.22000003</v>
          </cell>
          <cell r="M122">
            <v>46275060.899999999</v>
          </cell>
          <cell r="N122">
            <v>0</v>
          </cell>
          <cell r="O122">
            <v>66667929.600000001</v>
          </cell>
          <cell r="P122">
            <v>73113901.530000001</v>
          </cell>
          <cell r="Q122">
            <v>0</v>
          </cell>
          <cell r="R122">
            <v>0</v>
          </cell>
          <cell r="S122">
            <v>0</v>
          </cell>
          <cell r="T122">
            <v>1</v>
          </cell>
          <cell r="U122">
            <v>0</v>
          </cell>
          <cell r="V122">
            <v>0</v>
          </cell>
          <cell r="W122">
            <v>1</v>
          </cell>
          <cell r="AA122">
            <v>1</v>
          </cell>
          <cell r="AB122">
            <v>1</v>
          </cell>
          <cell r="AC122">
            <v>1</v>
          </cell>
        </row>
        <row r="123">
          <cell r="D123" t="str">
            <v>11264</v>
          </cell>
          <cell r="E123" t="str">
            <v>ชนแดน,รพช.</v>
          </cell>
          <cell r="F123" t="str">
            <v>รพช.</v>
          </cell>
          <cell r="G123">
            <v>70</v>
          </cell>
          <cell r="H123" t="str">
            <v>รพช.F2 P30,000-60,000</v>
          </cell>
          <cell r="I123">
            <v>1.81</v>
          </cell>
          <cell r="J123">
            <v>1.52</v>
          </cell>
          <cell r="K123">
            <v>0.95</v>
          </cell>
          <cell r="L123">
            <v>22119187.170000002</v>
          </cell>
          <cell r="M123">
            <v>13592055.460000001</v>
          </cell>
          <cell r="N123">
            <v>0</v>
          </cell>
          <cell r="O123">
            <v>17944786.23</v>
          </cell>
          <cell r="P123">
            <v>-1355936.25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AA123">
            <v>1</v>
          </cell>
          <cell r="AB123">
            <v>1</v>
          </cell>
          <cell r="AC123">
            <v>1</v>
          </cell>
        </row>
        <row r="124">
          <cell r="D124" t="str">
            <v>11265</v>
          </cell>
          <cell r="E124" t="str">
            <v>หล่มสัก,รพช.</v>
          </cell>
          <cell r="F124" t="str">
            <v>รพช.</v>
          </cell>
          <cell r="G124">
            <v>235</v>
          </cell>
          <cell r="H124" t="str">
            <v>รพช.M2 B&gt;100</v>
          </cell>
          <cell r="I124">
            <v>3.66</v>
          </cell>
          <cell r="J124">
            <v>3.39</v>
          </cell>
          <cell r="K124">
            <v>1.59</v>
          </cell>
          <cell r="L124">
            <v>162457289.94999999</v>
          </cell>
          <cell r="M124">
            <v>129123505.27</v>
          </cell>
          <cell r="N124">
            <v>0</v>
          </cell>
          <cell r="O124">
            <v>135367830.49000001</v>
          </cell>
          <cell r="P124">
            <v>35881389.890000001</v>
          </cell>
          <cell r="Q124">
            <v>1</v>
          </cell>
          <cell r="R124">
            <v>1</v>
          </cell>
          <cell r="S124">
            <v>1</v>
          </cell>
          <cell r="T124">
            <v>0</v>
          </cell>
          <cell r="U124">
            <v>0</v>
          </cell>
          <cell r="V124">
            <v>0</v>
          </cell>
          <cell r="W124">
            <v>1</v>
          </cell>
          <cell r="AA124">
            <v>1</v>
          </cell>
          <cell r="AB124">
            <v>1</v>
          </cell>
          <cell r="AC124">
            <v>1</v>
          </cell>
        </row>
        <row r="125">
          <cell r="D125" t="str">
            <v>11266</v>
          </cell>
          <cell r="E125" t="str">
            <v>วิเชียรบุรี,รพช.</v>
          </cell>
          <cell r="F125" t="str">
            <v>รพท.</v>
          </cell>
          <cell r="G125">
            <v>241</v>
          </cell>
          <cell r="H125" t="str">
            <v>รพท.M1 B&gt;200</v>
          </cell>
          <cell r="I125">
            <v>3.46</v>
          </cell>
          <cell r="J125">
            <v>3.18</v>
          </cell>
          <cell r="K125">
            <v>1.35</v>
          </cell>
          <cell r="L125">
            <v>169677851.53999999</v>
          </cell>
          <cell r="M125">
            <v>91542576.209999993</v>
          </cell>
          <cell r="N125">
            <v>0</v>
          </cell>
          <cell r="O125">
            <v>112235496.33</v>
          </cell>
          <cell r="P125">
            <v>23452939.940000001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1</v>
          </cell>
          <cell r="AA125">
            <v>1</v>
          </cell>
          <cell r="AB125">
            <v>1</v>
          </cell>
          <cell r="AC125">
            <v>1</v>
          </cell>
        </row>
        <row r="126">
          <cell r="D126" t="str">
            <v>11267</v>
          </cell>
          <cell r="E126" t="str">
            <v>ศรีเทพ,รพช.</v>
          </cell>
          <cell r="F126" t="str">
            <v>รพช.</v>
          </cell>
          <cell r="G126">
            <v>58</v>
          </cell>
          <cell r="H126" t="str">
            <v>รพช.F2 P30,000-60,000</v>
          </cell>
          <cell r="I126">
            <v>3.52</v>
          </cell>
          <cell r="J126">
            <v>3.29</v>
          </cell>
          <cell r="K126">
            <v>1.53</v>
          </cell>
          <cell r="L126">
            <v>58623527.5</v>
          </cell>
          <cell r="M126">
            <v>28115555.899999999</v>
          </cell>
          <cell r="N126">
            <v>0</v>
          </cell>
          <cell r="O126">
            <v>31834230.030000001</v>
          </cell>
          <cell r="P126">
            <v>12394461.84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0</v>
          </cell>
          <cell r="W126">
            <v>1</v>
          </cell>
          <cell r="AA126">
            <v>1</v>
          </cell>
          <cell r="AB126">
            <v>1</v>
          </cell>
          <cell r="AC126">
            <v>1</v>
          </cell>
        </row>
        <row r="127">
          <cell r="D127" t="str">
            <v>11268</v>
          </cell>
          <cell r="E127" t="str">
            <v>หนองไผ่,รพช.</v>
          </cell>
          <cell r="F127" t="str">
            <v>รพช.</v>
          </cell>
          <cell r="G127">
            <v>142</v>
          </cell>
          <cell r="H127" t="str">
            <v>รพช.F1 P50,000-100,000</v>
          </cell>
          <cell r="I127">
            <v>5.28</v>
          </cell>
          <cell r="J127">
            <v>5.0199999999999996</v>
          </cell>
          <cell r="K127">
            <v>0.81</v>
          </cell>
          <cell r="L127">
            <v>157279021.11000001</v>
          </cell>
          <cell r="M127">
            <v>159777226.61000001</v>
          </cell>
          <cell r="N127">
            <v>0</v>
          </cell>
          <cell r="O127">
            <v>156852453.31</v>
          </cell>
          <cell r="P127">
            <v>-7127249.9299999997</v>
          </cell>
          <cell r="Q127">
            <v>1</v>
          </cell>
          <cell r="R127">
            <v>1</v>
          </cell>
          <cell r="S127">
            <v>0</v>
          </cell>
          <cell r="T127">
            <v>0</v>
          </cell>
          <cell r="U127">
            <v>1</v>
          </cell>
          <cell r="V127">
            <v>0</v>
          </cell>
          <cell r="W127">
            <v>1</v>
          </cell>
          <cell r="AA127">
            <v>1</v>
          </cell>
          <cell r="AB127">
            <v>1</v>
          </cell>
          <cell r="AC127">
            <v>1</v>
          </cell>
        </row>
        <row r="128">
          <cell r="D128" t="str">
            <v>11269</v>
          </cell>
          <cell r="E128" t="str">
            <v>บึงสามพัน,รพช.</v>
          </cell>
          <cell r="F128" t="str">
            <v>รพช.</v>
          </cell>
          <cell r="G128">
            <v>80</v>
          </cell>
          <cell r="H128" t="str">
            <v>รพช.F2 P30,000-60,000</v>
          </cell>
          <cell r="I128">
            <v>3.77</v>
          </cell>
          <cell r="J128">
            <v>3.54</v>
          </cell>
          <cell r="K128">
            <v>2.29</v>
          </cell>
          <cell r="L128">
            <v>80693045.290000007</v>
          </cell>
          <cell r="M128">
            <v>80327733</v>
          </cell>
          <cell r="N128">
            <v>0</v>
          </cell>
          <cell r="O128">
            <v>81650973.920000002</v>
          </cell>
          <cell r="P128">
            <v>37596786.57</v>
          </cell>
          <cell r="Q128">
            <v>1</v>
          </cell>
          <cell r="R128">
            <v>1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AA128">
            <v>1</v>
          </cell>
          <cell r="AB128">
            <v>1</v>
          </cell>
          <cell r="AC128">
            <v>1</v>
          </cell>
        </row>
        <row r="129">
          <cell r="D129" t="str">
            <v>11270</v>
          </cell>
          <cell r="E129" t="str">
            <v>น้ำหนาว,รพช.</v>
          </cell>
          <cell r="F129" t="str">
            <v>รพช.</v>
          </cell>
          <cell r="G129">
            <v>10</v>
          </cell>
          <cell r="H129" t="str">
            <v>รพช.F3 P&lt;=15,000</v>
          </cell>
          <cell r="I129">
            <v>7.41</v>
          </cell>
          <cell r="J129">
            <v>7.19</v>
          </cell>
          <cell r="K129">
            <v>4.1399999999999997</v>
          </cell>
          <cell r="L129">
            <v>44029366.060000002</v>
          </cell>
          <cell r="M129">
            <v>21592406.719999999</v>
          </cell>
          <cell r="N129">
            <v>0</v>
          </cell>
          <cell r="O129">
            <v>23037340.41</v>
          </cell>
          <cell r="P129">
            <v>21586612.68</v>
          </cell>
          <cell r="Q129">
            <v>1</v>
          </cell>
          <cell r="R129">
            <v>1</v>
          </cell>
          <cell r="S129">
            <v>1</v>
          </cell>
          <cell r="T129">
            <v>0</v>
          </cell>
          <cell r="U129">
            <v>0</v>
          </cell>
          <cell r="V129">
            <v>0</v>
          </cell>
          <cell r="W129">
            <v>1</v>
          </cell>
          <cell r="AA129">
            <v>1</v>
          </cell>
          <cell r="AB129">
            <v>1</v>
          </cell>
          <cell r="AC129">
            <v>1</v>
          </cell>
        </row>
        <row r="130">
          <cell r="D130" t="str">
            <v>11271</v>
          </cell>
          <cell r="E130" t="str">
            <v>วังโป่ง,รพช.</v>
          </cell>
          <cell r="F130" t="str">
            <v>รพช.</v>
          </cell>
          <cell r="G130">
            <v>30</v>
          </cell>
          <cell r="H130" t="str">
            <v>รพช.F2 P&lt;=30,000</v>
          </cell>
          <cell r="I130">
            <v>5.78</v>
          </cell>
          <cell r="J130">
            <v>5.57</v>
          </cell>
          <cell r="K130">
            <v>2.0699999999999998</v>
          </cell>
          <cell r="L130">
            <v>67583632.430000007</v>
          </cell>
          <cell r="M130">
            <v>50529695.229999997</v>
          </cell>
          <cell r="N130">
            <v>0</v>
          </cell>
          <cell r="O130">
            <v>51794446.32</v>
          </cell>
          <cell r="P130">
            <v>15162174.880000001</v>
          </cell>
          <cell r="Q130">
            <v>1</v>
          </cell>
          <cell r="R130">
            <v>1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1</v>
          </cell>
          <cell r="AA130">
            <v>1</v>
          </cell>
          <cell r="AB130">
            <v>1</v>
          </cell>
          <cell r="AC130">
            <v>1</v>
          </cell>
        </row>
        <row r="131">
          <cell r="D131" t="str">
            <v>11272</v>
          </cell>
          <cell r="E131" t="str">
            <v>เขาค้อ,รพช.</v>
          </cell>
          <cell r="F131" t="str">
            <v>รพช.</v>
          </cell>
          <cell r="G131">
            <v>38</v>
          </cell>
          <cell r="H131" t="str">
            <v>รพช.F2 P30,000-60,000</v>
          </cell>
          <cell r="I131">
            <v>3.94</v>
          </cell>
          <cell r="J131">
            <v>3.67</v>
          </cell>
          <cell r="K131">
            <v>3.09</v>
          </cell>
          <cell r="L131">
            <v>38803232.25</v>
          </cell>
          <cell r="M131">
            <v>11858566.91</v>
          </cell>
          <cell r="N131">
            <v>0</v>
          </cell>
          <cell r="O131">
            <v>15032171.9</v>
          </cell>
          <cell r="P131">
            <v>27564433.120000001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1</v>
          </cell>
          <cell r="V131">
            <v>0</v>
          </cell>
          <cell r="W131">
            <v>0</v>
          </cell>
          <cell r="AA131">
            <v>1</v>
          </cell>
          <cell r="AB131">
            <v>1</v>
          </cell>
          <cell r="AC131">
            <v>1</v>
          </cell>
        </row>
        <row r="132">
          <cell r="D132" t="str">
            <v>11457</v>
          </cell>
          <cell r="E132" t="str">
            <v>สมเด็จพระยุพราชหล่มเก่า,รพช.</v>
          </cell>
          <cell r="F132" t="str">
            <v>รพช.</v>
          </cell>
          <cell r="G132">
            <v>110</v>
          </cell>
          <cell r="H132" t="str">
            <v>รพช.F1 P&lt;=50,000</v>
          </cell>
          <cell r="I132">
            <v>2.0699999999999998</v>
          </cell>
          <cell r="J132">
            <v>1.81</v>
          </cell>
          <cell r="K132">
            <v>0.62</v>
          </cell>
          <cell r="L132">
            <v>37548543.840000004</v>
          </cell>
          <cell r="M132">
            <v>27400960.010000002</v>
          </cell>
          <cell r="N132">
            <v>1</v>
          </cell>
          <cell r="O132">
            <v>38883755.030000001</v>
          </cell>
          <cell r="P132">
            <v>-13281301.109999999</v>
          </cell>
          <cell r="Q132">
            <v>0</v>
          </cell>
          <cell r="R132">
            <v>0</v>
          </cell>
          <cell r="S132">
            <v>1</v>
          </cell>
          <cell r="T132">
            <v>1</v>
          </cell>
          <cell r="U132">
            <v>1</v>
          </cell>
          <cell r="V132">
            <v>1</v>
          </cell>
          <cell r="W132">
            <v>1</v>
          </cell>
          <cell r="AA132">
            <v>1</v>
          </cell>
          <cell r="AB132">
            <v>1</v>
          </cell>
          <cell r="AC132">
            <v>0</v>
          </cell>
        </row>
        <row r="133">
          <cell r="D133" t="str">
            <v>10724</v>
          </cell>
          <cell r="E133" t="str">
            <v>สุโขทัย,รพท.</v>
          </cell>
          <cell r="F133" t="str">
            <v>รพท.</v>
          </cell>
          <cell r="G133">
            <v>323</v>
          </cell>
          <cell r="H133" t="str">
            <v>รพท.S B&lt;=400</v>
          </cell>
          <cell r="I133">
            <v>5.93</v>
          </cell>
          <cell r="J133">
            <v>5.69</v>
          </cell>
          <cell r="K133">
            <v>3.95</v>
          </cell>
          <cell r="L133">
            <v>458395737.47000003</v>
          </cell>
          <cell r="M133">
            <v>175342416.75999999</v>
          </cell>
          <cell r="N133">
            <v>0</v>
          </cell>
          <cell r="O133">
            <v>197465825.72999999</v>
          </cell>
          <cell r="P133">
            <v>273131969.69</v>
          </cell>
          <cell r="Q133">
            <v>1</v>
          </cell>
          <cell r="R133">
            <v>1</v>
          </cell>
          <cell r="S133">
            <v>1</v>
          </cell>
          <cell r="T133">
            <v>0</v>
          </cell>
          <cell r="U133">
            <v>1</v>
          </cell>
          <cell r="V133">
            <v>1</v>
          </cell>
          <cell r="W133">
            <v>1</v>
          </cell>
          <cell r="AA133">
            <v>1</v>
          </cell>
          <cell r="AB133">
            <v>1</v>
          </cell>
          <cell r="AC133">
            <v>1</v>
          </cell>
        </row>
        <row r="134">
          <cell r="D134" t="str">
            <v>10725</v>
          </cell>
          <cell r="E134" t="str">
            <v>ศรีสังวรสุโขทัย,รพท.</v>
          </cell>
          <cell r="F134" t="str">
            <v>รพท.</v>
          </cell>
          <cell r="G134">
            <v>307</v>
          </cell>
          <cell r="H134" t="str">
            <v>รพท.M1 B&gt;200</v>
          </cell>
          <cell r="I134">
            <v>3.74</v>
          </cell>
          <cell r="J134">
            <v>3.55</v>
          </cell>
          <cell r="K134">
            <v>2.63</v>
          </cell>
          <cell r="L134">
            <v>330009034.70999998</v>
          </cell>
          <cell r="M134">
            <v>106882224.42</v>
          </cell>
          <cell r="N134">
            <v>0</v>
          </cell>
          <cell r="O134">
            <v>75513571.659999996</v>
          </cell>
          <cell r="P134">
            <v>242904312.86000001</v>
          </cell>
          <cell r="Q134">
            <v>0</v>
          </cell>
          <cell r="R134">
            <v>0</v>
          </cell>
          <cell r="S134">
            <v>1</v>
          </cell>
          <cell r="T134">
            <v>0</v>
          </cell>
          <cell r="U134">
            <v>0</v>
          </cell>
          <cell r="V134">
            <v>1</v>
          </cell>
          <cell r="W134">
            <v>1</v>
          </cell>
          <cell r="AA134">
            <v>1</v>
          </cell>
          <cell r="AB134">
            <v>1</v>
          </cell>
          <cell r="AC134">
            <v>1</v>
          </cell>
        </row>
        <row r="135">
          <cell r="D135" t="str">
            <v>11244</v>
          </cell>
          <cell r="E135" t="str">
            <v>บ้านด่านลานหอย,รพช.</v>
          </cell>
          <cell r="F135" t="str">
            <v>รพช.</v>
          </cell>
          <cell r="G135">
            <v>35</v>
          </cell>
          <cell r="H135" t="str">
            <v>รพช.F2 P30,000-60,000</v>
          </cell>
          <cell r="I135">
            <v>5.08</v>
          </cell>
          <cell r="J135">
            <v>4.99</v>
          </cell>
          <cell r="K135">
            <v>3.63</v>
          </cell>
          <cell r="L135">
            <v>55977883.850000001</v>
          </cell>
          <cell r="M135">
            <v>32145391.210000001</v>
          </cell>
          <cell r="N135">
            <v>0</v>
          </cell>
          <cell r="O135">
            <v>30098357.789999999</v>
          </cell>
          <cell r="P135">
            <v>36088746.939999998</v>
          </cell>
          <cell r="Q135">
            <v>0</v>
          </cell>
          <cell r="R135">
            <v>1</v>
          </cell>
          <cell r="S135">
            <v>0</v>
          </cell>
          <cell r="T135">
            <v>0</v>
          </cell>
          <cell r="U135">
            <v>0</v>
          </cell>
          <cell r="V135">
            <v>1</v>
          </cell>
          <cell r="W135">
            <v>1</v>
          </cell>
          <cell r="AA135">
            <v>1</v>
          </cell>
          <cell r="AB135">
            <v>1</v>
          </cell>
          <cell r="AC135">
            <v>1</v>
          </cell>
        </row>
        <row r="136">
          <cell r="D136" t="str">
            <v>11245</v>
          </cell>
          <cell r="E136" t="str">
            <v>คีรีมาศ,รพช.</v>
          </cell>
          <cell r="F136" t="str">
            <v>รพช.</v>
          </cell>
          <cell r="G136">
            <v>50</v>
          </cell>
          <cell r="H136" t="str">
            <v>รพช.F2 P30,000-60,000</v>
          </cell>
          <cell r="I136">
            <v>2.1</v>
          </cell>
          <cell r="J136">
            <v>1.88</v>
          </cell>
          <cell r="K136">
            <v>1.1100000000000001</v>
          </cell>
          <cell r="L136">
            <v>24762227.260000002</v>
          </cell>
          <cell r="M136">
            <v>12047938.189999999</v>
          </cell>
          <cell r="N136">
            <v>0</v>
          </cell>
          <cell r="O136">
            <v>15912302.74</v>
          </cell>
          <cell r="P136">
            <v>2490778.6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1</v>
          </cell>
          <cell r="AA136">
            <v>1</v>
          </cell>
          <cell r="AB136">
            <v>1</v>
          </cell>
          <cell r="AC136">
            <v>1</v>
          </cell>
        </row>
        <row r="137">
          <cell r="D137" t="str">
            <v>11246</v>
          </cell>
          <cell r="E137" t="str">
            <v>กงไกรลาศ,รพช.</v>
          </cell>
          <cell r="F137" t="str">
            <v>รพช.</v>
          </cell>
          <cell r="G137">
            <v>34</v>
          </cell>
          <cell r="H137" t="str">
            <v>รพช.F2 P30,000-60,000</v>
          </cell>
          <cell r="I137">
            <v>2.84</v>
          </cell>
          <cell r="J137">
            <v>2.68</v>
          </cell>
          <cell r="K137">
            <v>1.86</v>
          </cell>
          <cell r="L137">
            <v>57303463.909999996</v>
          </cell>
          <cell r="M137">
            <v>34399203.399999999</v>
          </cell>
          <cell r="N137">
            <v>0</v>
          </cell>
          <cell r="O137">
            <v>33937396.950000003</v>
          </cell>
          <cell r="P137">
            <v>26739337.879999999</v>
          </cell>
          <cell r="Q137">
            <v>0</v>
          </cell>
          <cell r="R137">
            <v>1</v>
          </cell>
          <cell r="S137">
            <v>0</v>
          </cell>
          <cell r="T137">
            <v>1</v>
          </cell>
          <cell r="U137">
            <v>0</v>
          </cell>
          <cell r="V137">
            <v>1</v>
          </cell>
          <cell r="W137">
            <v>1</v>
          </cell>
          <cell r="AA137">
            <v>1</v>
          </cell>
          <cell r="AB137">
            <v>1</v>
          </cell>
          <cell r="AC137">
            <v>1</v>
          </cell>
        </row>
        <row r="138">
          <cell r="D138" t="str">
            <v>11247</v>
          </cell>
          <cell r="E138" t="str">
            <v>ศรีสัชนาลัย,รพช.</v>
          </cell>
          <cell r="F138" t="str">
            <v>รพช.</v>
          </cell>
          <cell r="G138">
            <v>71</v>
          </cell>
          <cell r="H138" t="str">
            <v>รพช.F1 P50,000-100,000</v>
          </cell>
          <cell r="I138">
            <v>4.5599999999999996</v>
          </cell>
          <cell r="J138">
            <v>4.1900000000000004</v>
          </cell>
          <cell r="K138">
            <v>2</v>
          </cell>
          <cell r="L138">
            <v>82067173.989999995</v>
          </cell>
          <cell r="M138">
            <v>66754425.990000002</v>
          </cell>
          <cell r="N138">
            <v>0</v>
          </cell>
          <cell r="O138">
            <v>67957510.140000001</v>
          </cell>
          <cell r="P138">
            <v>22976723.030000001</v>
          </cell>
          <cell r="Q138">
            <v>1</v>
          </cell>
          <cell r="R138">
            <v>1</v>
          </cell>
          <cell r="S138">
            <v>0</v>
          </cell>
          <cell r="T138">
            <v>0</v>
          </cell>
          <cell r="U138">
            <v>1</v>
          </cell>
          <cell r="V138">
            <v>0</v>
          </cell>
          <cell r="W138">
            <v>0</v>
          </cell>
          <cell r="AA138">
            <v>1</v>
          </cell>
          <cell r="AB138">
            <v>1</v>
          </cell>
          <cell r="AC138">
            <v>1</v>
          </cell>
        </row>
        <row r="139">
          <cell r="D139" t="str">
            <v>11248</v>
          </cell>
          <cell r="E139" t="str">
            <v>สวรรคโลก,รพช.</v>
          </cell>
          <cell r="F139" t="str">
            <v>รพช.</v>
          </cell>
          <cell r="G139">
            <v>111</v>
          </cell>
          <cell r="H139" t="str">
            <v>รพช.M2 B&gt;100</v>
          </cell>
          <cell r="I139">
            <v>4.05</v>
          </cell>
          <cell r="J139">
            <v>3.73</v>
          </cell>
          <cell r="K139">
            <v>2.37</v>
          </cell>
          <cell r="L139">
            <v>78372119.099999994</v>
          </cell>
          <cell r="M139">
            <v>34168768.270000003</v>
          </cell>
          <cell r="N139">
            <v>0</v>
          </cell>
          <cell r="O139">
            <v>36929633.390000001</v>
          </cell>
          <cell r="P139">
            <v>35367148.159999996</v>
          </cell>
          <cell r="Q139">
            <v>0</v>
          </cell>
          <cell r="R139">
            <v>1</v>
          </cell>
          <cell r="S139">
            <v>0</v>
          </cell>
          <cell r="T139">
            <v>0</v>
          </cell>
          <cell r="U139">
            <v>1</v>
          </cell>
          <cell r="V139">
            <v>1</v>
          </cell>
          <cell r="W139">
            <v>1</v>
          </cell>
          <cell r="AA139">
            <v>1</v>
          </cell>
          <cell r="AB139">
            <v>1</v>
          </cell>
          <cell r="AC139">
            <v>1</v>
          </cell>
        </row>
        <row r="140">
          <cell r="D140" t="str">
            <v>11249</v>
          </cell>
          <cell r="E140" t="str">
            <v>ศรีนคร,รพช.</v>
          </cell>
          <cell r="F140" t="str">
            <v>รพช.</v>
          </cell>
          <cell r="G140">
            <v>30</v>
          </cell>
          <cell r="H140" t="str">
            <v>รพช.F2 P&lt;=30,000</v>
          </cell>
          <cell r="I140">
            <v>2.76</v>
          </cell>
          <cell r="J140">
            <v>2.5299999999999998</v>
          </cell>
          <cell r="K140">
            <v>1.74</v>
          </cell>
          <cell r="L140">
            <v>23403071.82</v>
          </cell>
          <cell r="M140">
            <v>11534973.460000001</v>
          </cell>
          <cell r="N140">
            <v>0</v>
          </cell>
          <cell r="O140">
            <v>13278594.99</v>
          </cell>
          <cell r="P140">
            <v>9869749.6300000008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1</v>
          </cell>
          <cell r="V140">
            <v>0</v>
          </cell>
          <cell r="W140">
            <v>0</v>
          </cell>
          <cell r="AA140">
            <v>1</v>
          </cell>
          <cell r="AB140">
            <v>1</v>
          </cell>
          <cell r="AC140">
            <v>1</v>
          </cell>
        </row>
        <row r="141">
          <cell r="D141" t="str">
            <v>11250</v>
          </cell>
          <cell r="E141" t="str">
            <v>ทุ่งเสลี่ยม,รพช.</v>
          </cell>
          <cell r="F141" t="str">
            <v>รพช.</v>
          </cell>
          <cell r="G141">
            <v>38</v>
          </cell>
          <cell r="H141" t="str">
            <v>รพช.F2 P30,000-60,000</v>
          </cell>
          <cell r="I141">
            <v>3.52</v>
          </cell>
          <cell r="J141">
            <v>3.29</v>
          </cell>
          <cell r="K141">
            <v>2.29</v>
          </cell>
          <cell r="L141">
            <v>44466049.109999999</v>
          </cell>
          <cell r="M141">
            <v>18367855.75</v>
          </cell>
          <cell r="N141">
            <v>0</v>
          </cell>
          <cell r="O141">
            <v>19899188.09</v>
          </cell>
          <cell r="P141">
            <v>22843997.670000002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1</v>
          </cell>
          <cell r="AA141">
            <v>1</v>
          </cell>
          <cell r="AB141">
            <v>1</v>
          </cell>
          <cell r="AC141">
            <v>1</v>
          </cell>
        </row>
        <row r="142">
          <cell r="D142" t="str">
            <v>10673</v>
          </cell>
          <cell r="E142" t="str">
            <v>อุตรดิตถ์,รพศ.</v>
          </cell>
          <cell r="F142" t="str">
            <v>รพศ.</v>
          </cell>
          <cell r="G142">
            <v>655</v>
          </cell>
          <cell r="H142" t="str">
            <v>รพศ.A B&lt;=700</v>
          </cell>
          <cell r="I142">
            <v>2.92</v>
          </cell>
          <cell r="J142">
            <v>2.5499999999999998</v>
          </cell>
          <cell r="K142">
            <v>1.1299999999999999</v>
          </cell>
          <cell r="L142">
            <v>514804250.35000002</v>
          </cell>
          <cell r="M142">
            <v>200112170.41</v>
          </cell>
          <cell r="N142">
            <v>0</v>
          </cell>
          <cell r="O142">
            <v>143838043.28999999</v>
          </cell>
          <cell r="P142">
            <v>35616958.159999996</v>
          </cell>
          <cell r="Q142">
            <v>0</v>
          </cell>
          <cell r="R142">
            <v>0</v>
          </cell>
          <cell r="S142">
            <v>1</v>
          </cell>
          <cell r="T142">
            <v>0</v>
          </cell>
          <cell r="U142">
            <v>1</v>
          </cell>
          <cell r="V142">
            <v>0</v>
          </cell>
          <cell r="W142">
            <v>1</v>
          </cell>
          <cell r="AA142">
            <v>1</v>
          </cell>
          <cell r="AB142">
            <v>1</v>
          </cell>
          <cell r="AC142">
            <v>1</v>
          </cell>
        </row>
        <row r="143">
          <cell r="D143" t="str">
            <v>11158</v>
          </cell>
          <cell r="E143" t="str">
            <v>ตรอน,รพช.</v>
          </cell>
          <cell r="F143" t="str">
            <v>รพช.</v>
          </cell>
          <cell r="G143">
            <v>35</v>
          </cell>
          <cell r="H143" t="str">
            <v>รพช.F2 P&lt;=30,000</v>
          </cell>
          <cell r="I143">
            <v>4.3600000000000003</v>
          </cell>
          <cell r="J143">
            <v>4.08</v>
          </cell>
          <cell r="K143">
            <v>0.93</v>
          </cell>
          <cell r="L143">
            <v>68507980.700000003</v>
          </cell>
          <cell r="M143">
            <v>55297201.670000002</v>
          </cell>
          <cell r="N143">
            <v>0</v>
          </cell>
          <cell r="O143">
            <v>55997255.009999998</v>
          </cell>
          <cell r="P143">
            <v>-1374880.35</v>
          </cell>
          <cell r="Q143">
            <v>1</v>
          </cell>
          <cell r="R143">
            <v>1</v>
          </cell>
          <cell r="S143">
            <v>0</v>
          </cell>
          <cell r="T143">
            <v>1</v>
          </cell>
          <cell r="U143">
            <v>1</v>
          </cell>
          <cell r="V143">
            <v>0</v>
          </cell>
          <cell r="W143">
            <v>1</v>
          </cell>
          <cell r="AA143">
            <v>1</v>
          </cell>
          <cell r="AB143">
            <v>1</v>
          </cell>
          <cell r="AC143">
            <v>1</v>
          </cell>
        </row>
        <row r="144">
          <cell r="D144" t="str">
            <v>11159</v>
          </cell>
          <cell r="E144" t="str">
            <v>ท่าปลา,รพช.</v>
          </cell>
          <cell r="F144" t="str">
            <v>รพช.</v>
          </cell>
          <cell r="G144">
            <v>37</v>
          </cell>
          <cell r="H144" t="str">
            <v>รพช.F2 P&lt;=30,000</v>
          </cell>
          <cell r="I144">
            <v>2.15</v>
          </cell>
          <cell r="J144">
            <v>1.96</v>
          </cell>
          <cell r="K144">
            <v>0.52</v>
          </cell>
          <cell r="L144">
            <v>42972461.549999997</v>
          </cell>
          <cell r="M144">
            <v>47138704.299999997</v>
          </cell>
          <cell r="N144">
            <v>1</v>
          </cell>
          <cell r="O144">
            <v>44259251.640000001</v>
          </cell>
          <cell r="P144">
            <v>-17856177.690000001</v>
          </cell>
          <cell r="Q144">
            <v>1</v>
          </cell>
          <cell r="R144">
            <v>1</v>
          </cell>
          <cell r="S144">
            <v>0</v>
          </cell>
          <cell r="T144">
            <v>1</v>
          </cell>
          <cell r="U144">
            <v>0</v>
          </cell>
          <cell r="V144">
            <v>0</v>
          </cell>
          <cell r="W144">
            <v>0</v>
          </cell>
          <cell r="AA144">
            <v>1</v>
          </cell>
          <cell r="AB144">
            <v>1</v>
          </cell>
          <cell r="AC144">
            <v>0</v>
          </cell>
        </row>
        <row r="145">
          <cell r="D145" t="str">
            <v>11160</v>
          </cell>
          <cell r="E145" t="str">
            <v>น้ำปาด,รพช.</v>
          </cell>
          <cell r="F145" t="str">
            <v>รพช.</v>
          </cell>
          <cell r="G145">
            <v>39</v>
          </cell>
          <cell r="H145" t="str">
            <v>รพช.F1 P&lt;=50,000</v>
          </cell>
          <cell r="I145">
            <v>3.22</v>
          </cell>
          <cell r="J145">
            <v>2.9</v>
          </cell>
          <cell r="K145">
            <v>0.95</v>
          </cell>
          <cell r="L145">
            <v>37200924.07</v>
          </cell>
          <cell r="M145">
            <v>18638888.59</v>
          </cell>
          <cell r="N145">
            <v>0</v>
          </cell>
          <cell r="O145">
            <v>22472047.329999998</v>
          </cell>
          <cell r="P145">
            <v>-860599.73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AA145">
            <v>1</v>
          </cell>
          <cell r="AB145">
            <v>1</v>
          </cell>
          <cell r="AC145">
            <v>1</v>
          </cell>
        </row>
        <row r="146">
          <cell r="D146" t="str">
            <v>11161</v>
          </cell>
          <cell r="E146" t="str">
            <v>ฟากท่า,รพช.</v>
          </cell>
          <cell r="F146" t="str">
            <v>รพช.</v>
          </cell>
          <cell r="G146">
            <v>30</v>
          </cell>
          <cell r="H146" t="str">
            <v>รพช.F2 P&lt;=30,000</v>
          </cell>
          <cell r="I146">
            <v>2.79</v>
          </cell>
          <cell r="J146">
            <v>2.67</v>
          </cell>
          <cell r="K146">
            <v>0.8</v>
          </cell>
          <cell r="L146">
            <v>27332294.98</v>
          </cell>
          <cell r="M146">
            <v>28213658.93</v>
          </cell>
          <cell r="N146">
            <v>0</v>
          </cell>
          <cell r="O146">
            <v>30719069.210000001</v>
          </cell>
          <cell r="P146">
            <v>-3098387.9</v>
          </cell>
          <cell r="Q146">
            <v>1</v>
          </cell>
          <cell r="R146">
            <v>1</v>
          </cell>
          <cell r="S146">
            <v>0</v>
          </cell>
          <cell r="T146">
            <v>1</v>
          </cell>
          <cell r="U146">
            <v>0</v>
          </cell>
          <cell r="V146">
            <v>0</v>
          </cell>
          <cell r="W146">
            <v>1</v>
          </cell>
          <cell r="AA146">
            <v>1</v>
          </cell>
          <cell r="AB146">
            <v>1</v>
          </cell>
          <cell r="AC146">
            <v>1</v>
          </cell>
        </row>
        <row r="147">
          <cell r="D147" t="str">
            <v>11162</v>
          </cell>
          <cell r="E147" t="str">
            <v>บ้านโคก,รพช.</v>
          </cell>
          <cell r="F147" t="str">
            <v>รพช.</v>
          </cell>
          <cell r="G147">
            <v>30</v>
          </cell>
          <cell r="H147" t="str">
            <v>รพช.F2 P&lt;=30,000</v>
          </cell>
          <cell r="I147">
            <v>5.56</v>
          </cell>
          <cell r="J147">
            <v>5.31</v>
          </cell>
          <cell r="K147">
            <v>2.2799999999999998</v>
          </cell>
          <cell r="L147">
            <v>47185567.43</v>
          </cell>
          <cell r="M147">
            <v>30271294.23</v>
          </cell>
          <cell r="N147">
            <v>0</v>
          </cell>
          <cell r="O147">
            <v>32408538.41</v>
          </cell>
          <cell r="P147">
            <v>13284658.810000001</v>
          </cell>
          <cell r="Q147">
            <v>1</v>
          </cell>
          <cell r="R147">
            <v>1</v>
          </cell>
          <cell r="S147">
            <v>0</v>
          </cell>
          <cell r="T147">
            <v>1</v>
          </cell>
          <cell r="U147">
            <v>0</v>
          </cell>
          <cell r="V147">
            <v>0</v>
          </cell>
          <cell r="W147">
            <v>0</v>
          </cell>
          <cell r="AA147">
            <v>1</v>
          </cell>
          <cell r="AB147">
            <v>1</v>
          </cell>
          <cell r="AC147">
            <v>1</v>
          </cell>
        </row>
        <row r="148">
          <cell r="D148" t="str">
            <v>11163</v>
          </cell>
          <cell r="E148" t="str">
            <v>พิชัย,รพช.</v>
          </cell>
          <cell r="F148" t="str">
            <v>รพช.</v>
          </cell>
          <cell r="G148">
            <v>60</v>
          </cell>
          <cell r="H148" t="str">
            <v>รพช.F2 P30,000-60,000</v>
          </cell>
          <cell r="I148">
            <v>1.81</v>
          </cell>
          <cell r="J148">
            <v>1.55</v>
          </cell>
          <cell r="K148">
            <v>0.77</v>
          </cell>
          <cell r="L148">
            <v>37859400.960000001</v>
          </cell>
          <cell r="M148">
            <v>39019199.119999997</v>
          </cell>
          <cell r="N148">
            <v>1</v>
          </cell>
          <cell r="O148">
            <v>29946339.460000001</v>
          </cell>
          <cell r="P148">
            <v>-10907948.85</v>
          </cell>
          <cell r="Q148">
            <v>0</v>
          </cell>
          <cell r="R148">
            <v>0</v>
          </cell>
          <cell r="S148">
            <v>0</v>
          </cell>
          <cell r="T148">
            <v>1</v>
          </cell>
          <cell r="U148">
            <v>0</v>
          </cell>
          <cell r="V148">
            <v>0</v>
          </cell>
          <cell r="W148">
            <v>0</v>
          </cell>
          <cell r="AA148">
            <v>1</v>
          </cell>
          <cell r="AB148">
            <v>1</v>
          </cell>
          <cell r="AC148">
            <v>0</v>
          </cell>
        </row>
        <row r="149">
          <cell r="D149" t="str">
            <v>11164</v>
          </cell>
          <cell r="E149" t="str">
            <v>ลับแล,รพช.</v>
          </cell>
          <cell r="F149" t="str">
            <v>รพช.</v>
          </cell>
          <cell r="G149">
            <v>30</v>
          </cell>
          <cell r="H149" t="str">
            <v>รพช.F2 P30,000-60,000</v>
          </cell>
          <cell r="I149">
            <v>2.34</v>
          </cell>
          <cell r="J149">
            <v>2.14</v>
          </cell>
          <cell r="K149">
            <v>0.96</v>
          </cell>
          <cell r="L149">
            <v>55887571.43</v>
          </cell>
          <cell r="M149">
            <v>28597552.489999998</v>
          </cell>
          <cell r="N149">
            <v>0</v>
          </cell>
          <cell r="O149">
            <v>33542418.32</v>
          </cell>
          <cell r="P149">
            <v>-1526442.22</v>
          </cell>
          <cell r="Q149">
            <v>0</v>
          </cell>
          <cell r="R149">
            <v>0</v>
          </cell>
          <cell r="S149">
            <v>0</v>
          </cell>
          <cell r="T149">
            <v>1</v>
          </cell>
          <cell r="U149">
            <v>0</v>
          </cell>
          <cell r="V149">
            <v>0</v>
          </cell>
          <cell r="W149">
            <v>0</v>
          </cell>
          <cell r="AA149">
            <v>1</v>
          </cell>
          <cell r="AB149">
            <v>1</v>
          </cell>
          <cell r="AC149">
            <v>1</v>
          </cell>
        </row>
        <row r="150">
          <cell r="D150" t="str">
            <v>11165</v>
          </cell>
          <cell r="E150" t="str">
            <v>ทองแสนขัน,รพช.</v>
          </cell>
          <cell r="F150" t="str">
            <v>รพช.</v>
          </cell>
          <cell r="G150">
            <v>36</v>
          </cell>
          <cell r="H150" t="str">
            <v>รพช.F2 P&lt;=30,000</v>
          </cell>
          <cell r="I150">
            <v>3.47</v>
          </cell>
          <cell r="J150">
            <v>3.3</v>
          </cell>
          <cell r="K150">
            <v>0.85</v>
          </cell>
          <cell r="L150">
            <v>58804208.340000004</v>
          </cell>
          <cell r="M150">
            <v>53307161.880000003</v>
          </cell>
          <cell r="N150">
            <v>0</v>
          </cell>
          <cell r="O150">
            <v>52454430.07</v>
          </cell>
          <cell r="P150">
            <v>-3566794.18</v>
          </cell>
          <cell r="Q150">
            <v>1</v>
          </cell>
          <cell r="R150">
            <v>1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AA150">
            <v>1</v>
          </cell>
          <cell r="AB150">
            <v>1</v>
          </cell>
          <cell r="AC150">
            <v>1</v>
          </cell>
        </row>
        <row r="151">
          <cell r="D151" t="str">
            <v>10721</v>
          </cell>
          <cell r="E151" t="str">
            <v>กำแพงเพชร,รพท.</v>
          </cell>
          <cell r="F151" t="str">
            <v>รพท.</v>
          </cell>
          <cell r="G151">
            <v>486</v>
          </cell>
          <cell r="H151" t="str">
            <v>รพท.S B&gt;400</v>
          </cell>
          <cell r="I151">
            <v>2.99</v>
          </cell>
          <cell r="J151">
            <v>2.73</v>
          </cell>
          <cell r="K151">
            <v>1.24</v>
          </cell>
          <cell r="L151">
            <v>426379592.81</v>
          </cell>
          <cell r="M151">
            <v>138957765.49000001</v>
          </cell>
          <cell r="N151">
            <v>0</v>
          </cell>
          <cell r="O151">
            <v>159847032.53999999</v>
          </cell>
          <cell r="P151">
            <v>51023906.340000004</v>
          </cell>
          <cell r="Q151">
            <v>0</v>
          </cell>
          <cell r="R151">
            <v>0</v>
          </cell>
          <cell r="S151">
            <v>0</v>
          </cell>
          <cell r="T151">
            <v>1</v>
          </cell>
          <cell r="U151">
            <v>1</v>
          </cell>
          <cell r="V151">
            <v>1</v>
          </cell>
          <cell r="W151">
            <v>0</v>
          </cell>
          <cell r="AA151">
            <v>1</v>
          </cell>
          <cell r="AB151">
            <v>1</v>
          </cell>
          <cell r="AC151">
            <v>1</v>
          </cell>
        </row>
        <row r="152">
          <cell r="D152" t="str">
            <v>11228</v>
          </cell>
          <cell r="E152" t="str">
            <v>ทุ่งโพธิ์ทะเล,รพช.</v>
          </cell>
          <cell r="F152" t="str">
            <v>รพช.</v>
          </cell>
          <cell r="G152">
            <v>10</v>
          </cell>
          <cell r="H152" t="str">
            <v>รพช.F3 P&lt;=15,000</v>
          </cell>
          <cell r="I152">
            <v>6.94</v>
          </cell>
          <cell r="J152">
            <v>6.49</v>
          </cell>
          <cell r="K152">
            <v>4.8099999999999996</v>
          </cell>
          <cell r="L152">
            <v>45488773.789999999</v>
          </cell>
          <cell r="M152">
            <v>13452828.779999999</v>
          </cell>
          <cell r="N152">
            <v>0</v>
          </cell>
          <cell r="O152">
            <v>15871290.890000001</v>
          </cell>
          <cell r="P152">
            <v>29188387.100000001</v>
          </cell>
          <cell r="Q152">
            <v>1</v>
          </cell>
          <cell r="R152">
            <v>1</v>
          </cell>
          <cell r="S152">
            <v>1</v>
          </cell>
          <cell r="T152">
            <v>1</v>
          </cell>
          <cell r="U152">
            <v>1</v>
          </cell>
          <cell r="V152">
            <v>1</v>
          </cell>
          <cell r="W152">
            <v>1</v>
          </cell>
          <cell r="AA152">
            <v>1</v>
          </cell>
          <cell r="AB152">
            <v>1</v>
          </cell>
          <cell r="AC152">
            <v>1</v>
          </cell>
        </row>
        <row r="153">
          <cell r="D153" t="str">
            <v>11229</v>
          </cell>
          <cell r="E153" t="str">
            <v>ไทรงาม,รพช.</v>
          </cell>
          <cell r="F153" t="str">
            <v>รพช.</v>
          </cell>
          <cell r="G153">
            <v>30</v>
          </cell>
          <cell r="H153" t="str">
            <v>รพช.F2 P30,000-60,000</v>
          </cell>
          <cell r="I153">
            <v>4.34</v>
          </cell>
          <cell r="J153">
            <v>3.96</v>
          </cell>
          <cell r="K153">
            <v>3.25</v>
          </cell>
          <cell r="L153">
            <v>49451717.240000002</v>
          </cell>
          <cell r="M153">
            <v>18203954.329999998</v>
          </cell>
          <cell r="N153">
            <v>0</v>
          </cell>
          <cell r="O153">
            <v>10192755.699999999</v>
          </cell>
          <cell r="P153">
            <v>33368657.899999999</v>
          </cell>
          <cell r="Q153">
            <v>0</v>
          </cell>
          <cell r="R153">
            <v>0</v>
          </cell>
          <cell r="S153">
            <v>1</v>
          </cell>
          <cell r="T153">
            <v>1</v>
          </cell>
          <cell r="U153">
            <v>0</v>
          </cell>
          <cell r="V153">
            <v>1</v>
          </cell>
          <cell r="W153">
            <v>1</v>
          </cell>
          <cell r="AA153">
            <v>1</v>
          </cell>
          <cell r="AB153">
            <v>1</v>
          </cell>
          <cell r="AC153">
            <v>1</v>
          </cell>
        </row>
        <row r="154">
          <cell r="D154" t="str">
            <v>11230</v>
          </cell>
          <cell r="E154" t="str">
            <v>คลองลาน,รพช.</v>
          </cell>
          <cell r="F154" t="str">
            <v>รพช.</v>
          </cell>
          <cell r="G154">
            <v>60</v>
          </cell>
          <cell r="H154" t="str">
            <v>รพช.F2 P30,000-60,000</v>
          </cell>
          <cell r="I154">
            <v>3.29</v>
          </cell>
          <cell r="J154">
            <v>3.02</v>
          </cell>
          <cell r="K154">
            <v>0.9</v>
          </cell>
          <cell r="L154">
            <v>80945136.189999998</v>
          </cell>
          <cell r="M154">
            <v>34536041.109999999</v>
          </cell>
          <cell r="N154">
            <v>0</v>
          </cell>
          <cell r="O154">
            <v>38877327.939999998</v>
          </cell>
          <cell r="P154">
            <v>-3383043.64</v>
          </cell>
          <cell r="Q154">
            <v>0</v>
          </cell>
          <cell r="R154">
            <v>0</v>
          </cell>
          <cell r="S154">
            <v>1</v>
          </cell>
          <cell r="T154">
            <v>0</v>
          </cell>
          <cell r="U154">
            <v>0</v>
          </cell>
          <cell r="V154">
            <v>1</v>
          </cell>
          <cell r="W154">
            <v>1</v>
          </cell>
          <cell r="AA154">
            <v>1</v>
          </cell>
          <cell r="AB154">
            <v>1</v>
          </cell>
          <cell r="AC154">
            <v>1</v>
          </cell>
        </row>
        <row r="155">
          <cell r="D155" t="str">
            <v>11231</v>
          </cell>
          <cell r="E155" t="str">
            <v>ขาณุวรลักษบุรี,รพช.</v>
          </cell>
          <cell r="F155" t="str">
            <v>รพช.</v>
          </cell>
          <cell r="G155">
            <v>90</v>
          </cell>
          <cell r="H155" t="str">
            <v>รพช.M2 B&lt;=100</v>
          </cell>
          <cell r="I155">
            <v>3.1</v>
          </cell>
          <cell r="J155">
            <v>2.82</v>
          </cell>
          <cell r="K155">
            <v>2.08</v>
          </cell>
          <cell r="L155">
            <v>82340957.670000002</v>
          </cell>
          <cell r="M155">
            <v>37564883.289999999</v>
          </cell>
          <cell r="N155">
            <v>0</v>
          </cell>
          <cell r="O155">
            <v>51595774.549999997</v>
          </cell>
          <cell r="P155">
            <v>42189777.509999998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</v>
          </cell>
          <cell r="W155">
            <v>1</v>
          </cell>
          <cell r="AA155">
            <v>1</v>
          </cell>
          <cell r="AB155">
            <v>1</v>
          </cell>
          <cell r="AC155">
            <v>1</v>
          </cell>
        </row>
        <row r="156">
          <cell r="D156" t="str">
            <v>11232</v>
          </cell>
          <cell r="E156" t="str">
            <v>คลองขลุง,รพช.</v>
          </cell>
          <cell r="F156" t="str">
            <v>รพช.</v>
          </cell>
          <cell r="G156">
            <v>90</v>
          </cell>
          <cell r="H156" t="str">
            <v>รพช.F1 P50,000-100,000</v>
          </cell>
          <cell r="I156">
            <v>2.09</v>
          </cell>
          <cell r="J156">
            <v>1.87</v>
          </cell>
          <cell r="K156">
            <v>1.0900000000000001</v>
          </cell>
          <cell r="L156">
            <v>53278392.289999999</v>
          </cell>
          <cell r="M156">
            <v>30708366.82</v>
          </cell>
          <cell r="N156">
            <v>0</v>
          </cell>
          <cell r="O156">
            <v>36036027.509999998</v>
          </cell>
          <cell r="P156">
            <v>4179054.46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1</v>
          </cell>
          <cell r="W156">
            <v>1</v>
          </cell>
          <cell r="AA156">
            <v>1</v>
          </cell>
          <cell r="AB156">
            <v>1</v>
          </cell>
          <cell r="AC156">
            <v>1</v>
          </cell>
        </row>
        <row r="157">
          <cell r="D157" t="str">
            <v>11233</v>
          </cell>
          <cell r="E157" t="str">
            <v>พรานกระต่าย,รพช.</v>
          </cell>
          <cell r="F157" t="str">
            <v>รพช.</v>
          </cell>
          <cell r="G157">
            <v>60</v>
          </cell>
          <cell r="H157" t="str">
            <v>รพช.F2 P30,000-60,000</v>
          </cell>
          <cell r="I157">
            <v>2.98</v>
          </cell>
          <cell r="J157">
            <v>2.75</v>
          </cell>
          <cell r="K157">
            <v>1.87</v>
          </cell>
          <cell r="L157">
            <v>70577871.019999996</v>
          </cell>
          <cell r="M157">
            <v>29763900.710000001</v>
          </cell>
          <cell r="N157">
            <v>0</v>
          </cell>
          <cell r="O157">
            <v>30517779.600000001</v>
          </cell>
          <cell r="P157">
            <v>31068381.170000002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1</v>
          </cell>
          <cell r="W157">
            <v>1</v>
          </cell>
          <cell r="AA157">
            <v>1</v>
          </cell>
          <cell r="AB157">
            <v>1</v>
          </cell>
          <cell r="AC157">
            <v>1</v>
          </cell>
        </row>
        <row r="158">
          <cell r="D158" t="str">
            <v>11234</v>
          </cell>
          <cell r="E158" t="str">
            <v>ลานกระบือ,รพช.</v>
          </cell>
          <cell r="F158" t="str">
            <v>รพช.</v>
          </cell>
          <cell r="G158">
            <v>30</v>
          </cell>
          <cell r="H158" t="str">
            <v>รพช.F2 P&lt;=30,000</v>
          </cell>
          <cell r="I158">
            <v>2.95</v>
          </cell>
          <cell r="J158">
            <v>2.65</v>
          </cell>
          <cell r="K158">
            <v>2.2200000000000002</v>
          </cell>
          <cell r="L158">
            <v>32604281</v>
          </cell>
          <cell r="M158">
            <v>11854263.07</v>
          </cell>
          <cell r="N158">
            <v>0</v>
          </cell>
          <cell r="O158">
            <v>13077632.1</v>
          </cell>
          <cell r="P158">
            <v>20323529.579999998</v>
          </cell>
          <cell r="Q158">
            <v>0</v>
          </cell>
          <cell r="R158">
            <v>0</v>
          </cell>
          <cell r="S158">
            <v>0</v>
          </cell>
          <cell r="T158">
            <v>1</v>
          </cell>
          <cell r="U158">
            <v>0</v>
          </cell>
          <cell r="V158">
            <v>1</v>
          </cell>
          <cell r="W158">
            <v>1</v>
          </cell>
          <cell r="AA158">
            <v>1</v>
          </cell>
          <cell r="AB158">
            <v>1</v>
          </cell>
          <cell r="AC158">
            <v>1</v>
          </cell>
        </row>
        <row r="159">
          <cell r="D159" t="str">
            <v>11235</v>
          </cell>
          <cell r="E159" t="str">
            <v>ทรายทองวัฒนา,รพช.</v>
          </cell>
          <cell r="F159" t="str">
            <v>รพช.</v>
          </cell>
          <cell r="G159">
            <v>30</v>
          </cell>
          <cell r="H159" t="str">
            <v>รพช.F2 P&lt;=30,000</v>
          </cell>
          <cell r="I159">
            <v>3.35</v>
          </cell>
          <cell r="J159">
            <v>3.2</v>
          </cell>
          <cell r="K159">
            <v>1.58</v>
          </cell>
          <cell r="L159">
            <v>47471661.840000004</v>
          </cell>
          <cell r="M159">
            <v>20961836.309999999</v>
          </cell>
          <cell r="N159">
            <v>0</v>
          </cell>
          <cell r="O159">
            <v>21344965.239999998</v>
          </cell>
          <cell r="P159">
            <v>11812250.810000001</v>
          </cell>
          <cell r="Q159">
            <v>0</v>
          </cell>
          <cell r="R159">
            <v>0</v>
          </cell>
          <cell r="S159">
            <v>1</v>
          </cell>
          <cell r="T159">
            <v>1</v>
          </cell>
          <cell r="U159">
            <v>0</v>
          </cell>
          <cell r="V159">
            <v>1</v>
          </cell>
          <cell r="W159">
            <v>1</v>
          </cell>
          <cell r="AA159">
            <v>1</v>
          </cell>
          <cell r="AB159">
            <v>1</v>
          </cell>
          <cell r="AC159">
            <v>1</v>
          </cell>
        </row>
        <row r="160">
          <cell r="D160" t="str">
            <v>11236</v>
          </cell>
          <cell r="E160" t="str">
            <v>ปางศิลาทอง,รพช.</v>
          </cell>
          <cell r="F160" t="str">
            <v>รพช.</v>
          </cell>
          <cell r="G160">
            <v>30</v>
          </cell>
          <cell r="H160" t="str">
            <v>รพช.F2 P&lt;=30,000</v>
          </cell>
          <cell r="I160">
            <v>5.48</v>
          </cell>
          <cell r="J160">
            <v>5.16</v>
          </cell>
          <cell r="K160">
            <v>4.2699999999999996</v>
          </cell>
          <cell r="L160">
            <v>62778131.799999997</v>
          </cell>
          <cell r="M160">
            <v>15904262.720000001</v>
          </cell>
          <cell r="N160">
            <v>0</v>
          </cell>
          <cell r="O160">
            <v>19755997.210000001</v>
          </cell>
          <cell r="P160">
            <v>45866726.450000003</v>
          </cell>
          <cell r="Q160">
            <v>0</v>
          </cell>
          <cell r="R160">
            <v>0</v>
          </cell>
          <cell r="S160">
            <v>0</v>
          </cell>
          <cell r="T160">
            <v>1</v>
          </cell>
          <cell r="U160">
            <v>1</v>
          </cell>
          <cell r="V160">
            <v>0</v>
          </cell>
          <cell r="W160">
            <v>0</v>
          </cell>
          <cell r="AA160">
            <v>1</v>
          </cell>
          <cell r="AB160">
            <v>1</v>
          </cell>
          <cell r="AC160">
            <v>1</v>
          </cell>
        </row>
        <row r="161">
          <cell r="D161" t="str">
            <v>14135</v>
          </cell>
          <cell r="E161" t="str">
            <v>บึงสามัคคี,รพช.</v>
          </cell>
          <cell r="F161" t="str">
            <v>รพช.</v>
          </cell>
          <cell r="G161">
            <v>30</v>
          </cell>
          <cell r="H161" t="str">
            <v>รพช.F2 P&lt;=30,000</v>
          </cell>
          <cell r="I161">
            <v>3.02</v>
          </cell>
          <cell r="J161">
            <v>2.74</v>
          </cell>
          <cell r="K161">
            <v>2.2200000000000002</v>
          </cell>
          <cell r="L161">
            <v>29610426.98</v>
          </cell>
          <cell r="M161">
            <v>4092495.76</v>
          </cell>
          <cell r="N161">
            <v>0</v>
          </cell>
          <cell r="O161">
            <v>1784021.54</v>
          </cell>
          <cell r="P161">
            <v>17895153.079999998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1</v>
          </cell>
          <cell r="W161">
            <v>1</v>
          </cell>
          <cell r="AA161">
            <v>1</v>
          </cell>
          <cell r="AB161">
            <v>1</v>
          </cell>
          <cell r="AC161">
            <v>1</v>
          </cell>
        </row>
        <row r="162">
          <cell r="D162" t="str">
            <v>28010</v>
          </cell>
          <cell r="E162" t="str">
            <v>โกสัมพีนคร,รพช.</v>
          </cell>
          <cell r="F162" t="str">
            <v>รพช.</v>
          </cell>
          <cell r="G162">
            <v>30</v>
          </cell>
          <cell r="H162" t="str">
            <v>รพช.F3 P15,000-25,000</v>
          </cell>
          <cell r="I162">
            <v>6.71</v>
          </cell>
          <cell r="J162">
            <v>6.36</v>
          </cell>
          <cell r="K162">
            <v>1.79</v>
          </cell>
          <cell r="L162">
            <v>51162605.939999998</v>
          </cell>
          <cell r="M162">
            <v>41446494.579999998</v>
          </cell>
          <cell r="N162">
            <v>0</v>
          </cell>
          <cell r="O162">
            <v>34206560.810000002</v>
          </cell>
          <cell r="P162">
            <v>6966982.46</v>
          </cell>
          <cell r="Q162">
            <v>1</v>
          </cell>
          <cell r="R162">
            <v>1</v>
          </cell>
          <cell r="S162">
            <v>1</v>
          </cell>
          <cell r="T162">
            <v>0</v>
          </cell>
          <cell r="U162">
            <v>0</v>
          </cell>
          <cell r="V162">
            <v>1</v>
          </cell>
          <cell r="W162">
            <v>1</v>
          </cell>
          <cell r="AA162">
            <v>1</v>
          </cell>
          <cell r="AB162">
            <v>1</v>
          </cell>
          <cell r="AC162">
            <v>1</v>
          </cell>
        </row>
        <row r="163">
          <cell r="D163" t="str">
            <v>10694</v>
          </cell>
          <cell r="E163" t="str">
            <v>ชัยนาทนเรนทร,รพท.</v>
          </cell>
          <cell r="F163" t="str">
            <v>รพท.</v>
          </cell>
          <cell r="G163">
            <v>353</v>
          </cell>
          <cell r="H163" t="str">
            <v>รพท.S B&lt;=400</v>
          </cell>
          <cell r="I163">
            <v>3.98</v>
          </cell>
          <cell r="J163">
            <v>3.62</v>
          </cell>
          <cell r="K163">
            <v>2.02</v>
          </cell>
          <cell r="L163">
            <v>287777662.49000001</v>
          </cell>
          <cell r="M163">
            <v>106753153.34</v>
          </cell>
          <cell r="N163">
            <v>0</v>
          </cell>
          <cell r="O163">
            <v>143325417.5</v>
          </cell>
          <cell r="P163">
            <v>99724653.489999995</v>
          </cell>
          <cell r="Q163">
            <v>0</v>
          </cell>
          <cell r="R163">
            <v>0</v>
          </cell>
          <cell r="S163">
            <v>1</v>
          </cell>
          <cell r="T163">
            <v>1</v>
          </cell>
          <cell r="U163">
            <v>0</v>
          </cell>
          <cell r="V163">
            <v>1</v>
          </cell>
          <cell r="W163">
            <v>1</v>
          </cell>
          <cell r="AA163">
            <v>1</v>
          </cell>
          <cell r="AB163">
            <v>1</v>
          </cell>
          <cell r="AC163">
            <v>1</v>
          </cell>
        </row>
        <row r="164">
          <cell r="D164" t="str">
            <v>10802</v>
          </cell>
          <cell r="E164" t="str">
            <v>มโนรมย์,รพช.</v>
          </cell>
          <cell r="F164" t="str">
            <v>รพช.</v>
          </cell>
          <cell r="G164">
            <v>30</v>
          </cell>
          <cell r="H164" t="str">
            <v>รพช.F2 P&lt;=30,000</v>
          </cell>
          <cell r="I164">
            <v>2.88</v>
          </cell>
          <cell r="J164">
            <v>2.5</v>
          </cell>
          <cell r="K164">
            <v>1.82</v>
          </cell>
          <cell r="L164">
            <v>21544383.260000002</v>
          </cell>
          <cell r="M164">
            <v>7247526.3499999996</v>
          </cell>
          <cell r="N164">
            <v>0</v>
          </cell>
          <cell r="O164">
            <v>8371042.6100000003</v>
          </cell>
          <cell r="P164">
            <v>9415391.1600000001</v>
          </cell>
          <cell r="Q164">
            <v>0</v>
          </cell>
          <cell r="R164">
            <v>0</v>
          </cell>
          <cell r="S164">
            <v>0</v>
          </cell>
          <cell r="T164">
            <v>1</v>
          </cell>
          <cell r="U164">
            <v>0</v>
          </cell>
          <cell r="V164">
            <v>0</v>
          </cell>
          <cell r="W164">
            <v>0</v>
          </cell>
          <cell r="AA164">
            <v>1</v>
          </cell>
          <cell r="AB164">
            <v>1</v>
          </cell>
          <cell r="AC164">
            <v>1</v>
          </cell>
        </row>
        <row r="165">
          <cell r="D165" t="str">
            <v>10803</v>
          </cell>
          <cell r="E165" t="str">
            <v>วัดสิงห์,รพช.</v>
          </cell>
          <cell r="F165" t="str">
            <v>รพช.</v>
          </cell>
          <cell r="G165">
            <v>30</v>
          </cell>
          <cell r="H165" t="str">
            <v>รพช.F2 P&lt;=30,000</v>
          </cell>
          <cell r="I165">
            <v>13.86</v>
          </cell>
          <cell r="J165">
            <v>12.83</v>
          </cell>
          <cell r="K165">
            <v>9.68</v>
          </cell>
          <cell r="L165">
            <v>35812973.289999999</v>
          </cell>
          <cell r="M165">
            <v>14251691.02</v>
          </cell>
          <cell r="N165">
            <v>0</v>
          </cell>
          <cell r="O165">
            <v>18096214.34</v>
          </cell>
          <cell r="P165">
            <v>24168655.050000001</v>
          </cell>
          <cell r="Q165">
            <v>0</v>
          </cell>
          <cell r="R165">
            <v>0</v>
          </cell>
          <cell r="S165">
            <v>1</v>
          </cell>
          <cell r="T165">
            <v>1</v>
          </cell>
          <cell r="U165">
            <v>1</v>
          </cell>
          <cell r="V165">
            <v>1</v>
          </cell>
          <cell r="W165">
            <v>0</v>
          </cell>
          <cell r="AA165">
            <v>1</v>
          </cell>
          <cell r="AB165">
            <v>1</v>
          </cell>
          <cell r="AC165">
            <v>1</v>
          </cell>
        </row>
        <row r="166">
          <cell r="D166" t="str">
            <v>10804</v>
          </cell>
          <cell r="E166" t="str">
            <v>สรรพยา,รพช.</v>
          </cell>
          <cell r="F166" t="str">
            <v>รพช.</v>
          </cell>
          <cell r="G166">
            <v>30</v>
          </cell>
          <cell r="H166" t="str">
            <v>รพช.F2 P&lt;=30,000</v>
          </cell>
          <cell r="I166">
            <v>7.24</v>
          </cell>
          <cell r="J166">
            <v>6.95</v>
          </cell>
          <cell r="K166">
            <v>3.81</v>
          </cell>
          <cell r="L166">
            <v>54932613.240000002</v>
          </cell>
          <cell r="M166">
            <v>30589847.989999998</v>
          </cell>
          <cell r="N166">
            <v>0</v>
          </cell>
          <cell r="O166">
            <v>29363695.530000001</v>
          </cell>
          <cell r="P166">
            <v>24701133.530000001</v>
          </cell>
          <cell r="Q166">
            <v>1</v>
          </cell>
          <cell r="R166">
            <v>1</v>
          </cell>
          <cell r="S166">
            <v>1</v>
          </cell>
          <cell r="T166">
            <v>1</v>
          </cell>
          <cell r="U166">
            <v>0</v>
          </cell>
          <cell r="V166">
            <v>0</v>
          </cell>
          <cell r="W166">
            <v>1</v>
          </cell>
          <cell r="AA166">
            <v>1</v>
          </cell>
          <cell r="AB166">
            <v>1</v>
          </cell>
          <cell r="AC166">
            <v>1</v>
          </cell>
        </row>
        <row r="167">
          <cell r="D167" t="str">
            <v>10805</v>
          </cell>
          <cell r="E167" t="str">
            <v>สรรคบุรี,รพช.</v>
          </cell>
          <cell r="F167" t="str">
            <v>รพช.</v>
          </cell>
          <cell r="G167">
            <v>60</v>
          </cell>
          <cell r="H167" t="str">
            <v>รพช.F1 P&lt;=50,000</v>
          </cell>
          <cell r="I167">
            <v>3.14</v>
          </cell>
          <cell r="J167">
            <v>2.87</v>
          </cell>
          <cell r="K167">
            <v>1.53</v>
          </cell>
          <cell r="L167">
            <v>51819512.969999999</v>
          </cell>
          <cell r="M167">
            <v>27495169.93</v>
          </cell>
          <cell r="N167">
            <v>0</v>
          </cell>
          <cell r="O167">
            <v>32910781.82</v>
          </cell>
          <cell r="P167">
            <v>12755671.789999999</v>
          </cell>
          <cell r="Q167">
            <v>0</v>
          </cell>
          <cell r="R167">
            <v>0</v>
          </cell>
          <cell r="S167">
            <v>0</v>
          </cell>
          <cell r="T167">
            <v>1</v>
          </cell>
          <cell r="U167">
            <v>1</v>
          </cell>
          <cell r="V167">
            <v>0</v>
          </cell>
          <cell r="W167">
            <v>1</v>
          </cell>
          <cell r="AA167">
            <v>1</v>
          </cell>
          <cell r="AB167">
            <v>1</v>
          </cell>
          <cell r="AC167">
            <v>1</v>
          </cell>
        </row>
        <row r="168">
          <cell r="D168" t="str">
            <v>10806</v>
          </cell>
          <cell r="E168" t="str">
            <v>หันคา,รพช.</v>
          </cell>
          <cell r="F168" t="str">
            <v>รพช.</v>
          </cell>
          <cell r="G168">
            <v>30</v>
          </cell>
          <cell r="H168" t="str">
            <v>รพช.F2 P30,000-60,000</v>
          </cell>
          <cell r="I168">
            <v>4.42</v>
          </cell>
          <cell r="J168">
            <v>4.05</v>
          </cell>
          <cell r="K168">
            <v>3.27</v>
          </cell>
          <cell r="L168">
            <v>44984596.759999998</v>
          </cell>
          <cell r="M168">
            <v>33528523.75</v>
          </cell>
          <cell r="N168">
            <v>0</v>
          </cell>
          <cell r="O168">
            <v>30678483.800000001</v>
          </cell>
          <cell r="P168">
            <v>29900329.390000001</v>
          </cell>
          <cell r="Q168">
            <v>0</v>
          </cell>
          <cell r="R168">
            <v>1</v>
          </cell>
          <cell r="S168">
            <v>0</v>
          </cell>
          <cell r="T168">
            <v>1</v>
          </cell>
          <cell r="U168">
            <v>0</v>
          </cell>
          <cell r="V168">
            <v>0</v>
          </cell>
          <cell r="W168">
            <v>0</v>
          </cell>
          <cell r="AA168">
            <v>1</v>
          </cell>
          <cell r="AB168">
            <v>1</v>
          </cell>
          <cell r="AC168">
            <v>1</v>
          </cell>
        </row>
        <row r="169">
          <cell r="D169" t="str">
            <v>27974</v>
          </cell>
          <cell r="E169" t="str">
            <v>หนองมะโมง,รพช.</v>
          </cell>
          <cell r="F169" t="str">
            <v>รพช.</v>
          </cell>
          <cell r="G169">
            <v>10</v>
          </cell>
          <cell r="H169" t="str">
            <v>รพช.F3 P&lt;=15,000</v>
          </cell>
          <cell r="I169">
            <v>2.1</v>
          </cell>
          <cell r="J169">
            <v>1.97</v>
          </cell>
          <cell r="K169">
            <v>1.59</v>
          </cell>
          <cell r="L169">
            <v>10886090.07</v>
          </cell>
          <cell r="M169">
            <v>11514590.560000001</v>
          </cell>
          <cell r="N169">
            <v>0</v>
          </cell>
          <cell r="O169">
            <v>5165059.74</v>
          </cell>
          <cell r="P169">
            <v>5814031.21</v>
          </cell>
          <cell r="Q169">
            <v>0</v>
          </cell>
          <cell r="R169">
            <v>1</v>
          </cell>
          <cell r="S169">
            <v>0</v>
          </cell>
          <cell r="T169">
            <v>1</v>
          </cell>
          <cell r="U169">
            <v>1</v>
          </cell>
          <cell r="V169">
            <v>0</v>
          </cell>
          <cell r="W169">
            <v>1</v>
          </cell>
          <cell r="AA169">
            <v>1</v>
          </cell>
          <cell r="AB169">
            <v>1</v>
          </cell>
          <cell r="AC169">
            <v>1</v>
          </cell>
        </row>
        <row r="170">
          <cell r="D170" t="str">
            <v>27975</v>
          </cell>
          <cell r="E170" t="str">
            <v>เนินขาม,รพช.</v>
          </cell>
          <cell r="F170" t="str">
            <v>รพช.</v>
          </cell>
          <cell r="G170">
            <v>0</v>
          </cell>
          <cell r="H170" t="str">
            <v>รพช.F3 P&lt;=15,000</v>
          </cell>
          <cell r="I170">
            <v>5.07</v>
          </cell>
          <cell r="J170">
            <v>4.7</v>
          </cell>
          <cell r="K170">
            <v>4.26</v>
          </cell>
          <cell r="L170">
            <v>15890363.27</v>
          </cell>
          <cell r="M170">
            <v>3832786.92</v>
          </cell>
          <cell r="N170">
            <v>0</v>
          </cell>
          <cell r="O170">
            <v>6203155.3300000001</v>
          </cell>
          <cell r="P170">
            <v>12729302.539999999</v>
          </cell>
          <cell r="Q170">
            <v>1</v>
          </cell>
          <cell r="R170">
            <v>0</v>
          </cell>
          <cell r="S170">
            <v>0</v>
          </cell>
          <cell r="T170">
            <v>1</v>
          </cell>
          <cell r="U170">
            <v>0</v>
          </cell>
          <cell r="V170">
            <v>0</v>
          </cell>
          <cell r="W170">
            <v>0</v>
          </cell>
          <cell r="AA170">
            <v>1</v>
          </cell>
          <cell r="AB170">
            <v>1</v>
          </cell>
          <cell r="AC170">
            <v>1</v>
          </cell>
        </row>
        <row r="171">
          <cell r="D171" t="str">
            <v>10675</v>
          </cell>
          <cell r="E171" t="str">
            <v>สวรรค์ประชารักษ์,รพศ.</v>
          </cell>
          <cell r="F171" t="str">
            <v>รพศ.</v>
          </cell>
          <cell r="G171">
            <v>858</v>
          </cell>
          <cell r="H171" t="str">
            <v>รพศ.A B&gt;700to1000</v>
          </cell>
          <cell r="I171">
            <v>6.09</v>
          </cell>
          <cell r="J171">
            <v>5.9</v>
          </cell>
          <cell r="K171">
            <v>3</v>
          </cell>
          <cell r="L171">
            <v>2509935279.21</v>
          </cell>
          <cell r="M171">
            <v>1632760655.27</v>
          </cell>
          <cell r="N171">
            <v>0</v>
          </cell>
          <cell r="O171">
            <v>1523725059.3499999</v>
          </cell>
          <cell r="P171">
            <v>1007752395.71</v>
          </cell>
          <cell r="Q171">
            <v>1</v>
          </cell>
          <cell r="R171">
            <v>1</v>
          </cell>
          <cell r="S171">
            <v>1</v>
          </cell>
          <cell r="T171">
            <v>0</v>
          </cell>
          <cell r="U171">
            <v>0</v>
          </cell>
          <cell r="V171">
            <v>0</v>
          </cell>
          <cell r="W171">
            <v>1</v>
          </cell>
          <cell r="AA171">
            <v>1</v>
          </cell>
          <cell r="AB171">
            <v>1</v>
          </cell>
          <cell r="AC171">
            <v>1</v>
          </cell>
        </row>
        <row r="172">
          <cell r="D172" t="str">
            <v>11209</v>
          </cell>
          <cell r="E172" t="str">
            <v>โกรกพระ,รพช.</v>
          </cell>
          <cell r="F172" t="str">
            <v>รพช.</v>
          </cell>
          <cell r="G172">
            <v>30</v>
          </cell>
          <cell r="H172" t="str">
            <v>รพช.F2 P&lt;=30,000</v>
          </cell>
          <cell r="I172">
            <v>4.1500000000000004</v>
          </cell>
          <cell r="J172">
            <v>3.92</v>
          </cell>
          <cell r="K172">
            <v>2.06</v>
          </cell>
          <cell r="L172">
            <v>48286228.630000003</v>
          </cell>
          <cell r="M172">
            <v>32310316.170000002</v>
          </cell>
          <cell r="N172">
            <v>0</v>
          </cell>
          <cell r="O172">
            <v>30614611.039999999</v>
          </cell>
          <cell r="P172">
            <v>16279925.67</v>
          </cell>
          <cell r="Q172">
            <v>1</v>
          </cell>
          <cell r="R172">
            <v>1</v>
          </cell>
          <cell r="S172">
            <v>0</v>
          </cell>
          <cell r="T172">
            <v>1</v>
          </cell>
          <cell r="U172">
            <v>0</v>
          </cell>
          <cell r="V172">
            <v>1</v>
          </cell>
          <cell r="W172">
            <v>0</v>
          </cell>
          <cell r="AA172">
            <v>1</v>
          </cell>
          <cell r="AB172">
            <v>1</v>
          </cell>
          <cell r="AC172">
            <v>1</v>
          </cell>
        </row>
        <row r="173">
          <cell r="D173" t="str">
            <v>11210</v>
          </cell>
          <cell r="E173" t="str">
            <v>ชุมแสง,รพช.</v>
          </cell>
          <cell r="F173" t="str">
            <v>รพช.</v>
          </cell>
          <cell r="G173">
            <v>60</v>
          </cell>
          <cell r="H173" t="str">
            <v>รพช.F1 P&lt;=50,000</v>
          </cell>
          <cell r="I173">
            <v>3.13</v>
          </cell>
          <cell r="J173">
            <v>2.95</v>
          </cell>
          <cell r="K173">
            <v>2.34</v>
          </cell>
          <cell r="L173">
            <v>68934415.099999994</v>
          </cell>
          <cell r="M173">
            <v>24860971.469999999</v>
          </cell>
          <cell r="N173">
            <v>0</v>
          </cell>
          <cell r="O173">
            <v>24780440.719999999</v>
          </cell>
          <cell r="P173">
            <v>43415298.640000001</v>
          </cell>
          <cell r="Q173">
            <v>0</v>
          </cell>
          <cell r="R173">
            <v>0</v>
          </cell>
          <cell r="S173">
            <v>0</v>
          </cell>
          <cell r="T173">
            <v>1</v>
          </cell>
          <cell r="U173">
            <v>0</v>
          </cell>
          <cell r="V173">
            <v>0</v>
          </cell>
          <cell r="W173">
            <v>1</v>
          </cell>
          <cell r="AA173">
            <v>1</v>
          </cell>
          <cell r="AB173">
            <v>1</v>
          </cell>
          <cell r="AC173">
            <v>1</v>
          </cell>
        </row>
        <row r="174">
          <cell r="D174" t="str">
            <v>11211</v>
          </cell>
          <cell r="E174" t="str">
            <v>หนองบัว,รพช.</v>
          </cell>
          <cell r="F174" t="str">
            <v>รพช.</v>
          </cell>
          <cell r="G174">
            <v>60</v>
          </cell>
          <cell r="H174" t="str">
            <v>รพช.F2 P30,000-60,000</v>
          </cell>
          <cell r="I174">
            <v>3</v>
          </cell>
          <cell r="J174">
            <v>2.83</v>
          </cell>
          <cell r="K174">
            <v>1.87</v>
          </cell>
          <cell r="L174">
            <v>63960866.549999997</v>
          </cell>
          <cell r="M174">
            <v>40399258.909999996</v>
          </cell>
          <cell r="N174">
            <v>0</v>
          </cell>
          <cell r="O174">
            <v>42202063.619999997</v>
          </cell>
          <cell r="P174">
            <v>27707920.07</v>
          </cell>
          <cell r="Q174">
            <v>0</v>
          </cell>
          <cell r="R174">
            <v>0</v>
          </cell>
          <cell r="S174">
            <v>0</v>
          </cell>
          <cell r="T174">
            <v>1</v>
          </cell>
          <cell r="U174">
            <v>1</v>
          </cell>
          <cell r="V174">
            <v>1</v>
          </cell>
          <cell r="W174">
            <v>1</v>
          </cell>
          <cell r="AA174">
            <v>1</v>
          </cell>
          <cell r="AB174">
            <v>1</v>
          </cell>
          <cell r="AC174">
            <v>1</v>
          </cell>
        </row>
        <row r="175">
          <cell r="D175" t="str">
            <v>11212</v>
          </cell>
          <cell r="E175" t="str">
            <v>บรรพตพิสัย,รพช.</v>
          </cell>
          <cell r="F175" t="str">
            <v>รพช.</v>
          </cell>
          <cell r="G175">
            <v>90</v>
          </cell>
          <cell r="H175" t="str">
            <v>รพช.F1 P50,000-100,000</v>
          </cell>
          <cell r="I175">
            <v>5.35</v>
          </cell>
          <cell r="J175">
            <v>5.19</v>
          </cell>
          <cell r="K175">
            <v>4.5199999999999996</v>
          </cell>
          <cell r="L175">
            <v>103343442.84999999</v>
          </cell>
          <cell r="M175">
            <v>74609920.189999998</v>
          </cell>
          <cell r="N175">
            <v>0</v>
          </cell>
          <cell r="O175">
            <v>73062195.840000004</v>
          </cell>
          <cell r="P175">
            <v>83557120.340000004</v>
          </cell>
          <cell r="Q175">
            <v>1</v>
          </cell>
          <cell r="R175">
            <v>1</v>
          </cell>
          <cell r="S175">
            <v>0</v>
          </cell>
          <cell r="T175">
            <v>0</v>
          </cell>
          <cell r="U175">
            <v>0</v>
          </cell>
          <cell r="V175">
            <v>1</v>
          </cell>
          <cell r="W175">
            <v>1</v>
          </cell>
          <cell r="AA175">
            <v>1</v>
          </cell>
          <cell r="AB175">
            <v>1</v>
          </cell>
          <cell r="AC175">
            <v>1</v>
          </cell>
        </row>
        <row r="176">
          <cell r="D176" t="str">
            <v>11213</v>
          </cell>
          <cell r="E176" t="str">
            <v>เก้าเลี้ยว,รพช.</v>
          </cell>
          <cell r="F176" t="str">
            <v>รพช.</v>
          </cell>
          <cell r="G176">
            <v>34</v>
          </cell>
          <cell r="H176" t="str">
            <v>รพช.F2 P&lt;=30,000</v>
          </cell>
          <cell r="I176">
            <v>4.5999999999999996</v>
          </cell>
          <cell r="J176">
            <v>4.42</v>
          </cell>
          <cell r="K176">
            <v>2.58</v>
          </cell>
          <cell r="L176">
            <v>55069231.439999998</v>
          </cell>
          <cell r="M176">
            <v>28703519.09</v>
          </cell>
          <cell r="N176">
            <v>0</v>
          </cell>
          <cell r="O176">
            <v>31720697.050000001</v>
          </cell>
          <cell r="P176">
            <v>24161868.18</v>
          </cell>
          <cell r="Q176">
            <v>1</v>
          </cell>
          <cell r="R176">
            <v>1</v>
          </cell>
          <cell r="S176">
            <v>0</v>
          </cell>
          <cell r="T176">
            <v>1</v>
          </cell>
          <cell r="U176">
            <v>1</v>
          </cell>
          <cell r="V176">
            <v>1</v>
          </cell>
          <cell r="W176">
            <v>1</v>
          </cell>
          <cell r="AA176">
            <v>1</v>
          </cell>
          <cell r="AB176">
            <v>1</v>
          </cell>
          <cell r="AC176">
            <v>1</v>
          </cell>
        </row>
        <row r="177">
          <cell r="D177" t="str">
            <v>11214</v>
          </cell>
          <cell r="E177" t="str">
            <v>ตาคลี,รพช.</v>
          </cell>
          <cell r="F177" t="str">
            <v>รพช.</v>
          </cell>
          <cell r="G177">
            <v>120</v>
          </cell>
          <cell r="H177" t="str">
            <v>รพช.M2 B&gt;100</v>
          </cell>
          <cell r="I177">
            <v>2.16</v>
          </cell>
          <cell r="J177">
            <v>1.96</v>
          </cell>
          <cell r="K177">
            <v>1.41</v>
          </cell>
          <cell r="L177">
            <v>80849894.359999999</v>
          </cell>
          <cell r="M177">
            <v>59636201.140000001</v>
          </cell>
          <cell r="N177">
            <v>0</v>
          </cell>
          <cell r="O177">
            <v>53923656.640000001</v>
          </cell>
          <cell r="P177">
            <v>28269706.640000001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1</v>
          </cell>
          <cell r="V177">
            <v>1</v>
          </cell>
          <cell r="W177">
            <v>0</v>
          </cell>
          <cell r="AA177">
            <v>1</v>
          </cell>
          <cell r="AB177">
            <v>1</v>
          </cell>
          <cell r="AC177">
            <v>1</v>
          </cell>
        </row>
        <row r="178">
          <cell r="D178" t="str">
            <v>11215</v>
          </cell>
          <cell r="E178" t="str">
            <v>ท่าตะโก,รพช.</v>
          </cell>
          <cell r="F178" t="str">
            <v>รพช.</v>
          </cell>
          <cell r="G178">
            <v>79</v>
          </cell>
          <cell r="H178" t="str">
            <v>รพช.F1 P&lt;=50,000</v>
          </cell>
          <cell r="I178">
            <v>2.0699999999999998</v>
          </cell>
          <cell r="J178">
            <v>1.91</v>
          </cell>
          <cell r="K178">
            <v>1.1000000000000001</v>
          </cell>
          <cell r="L178">
            <v>44401026.359999999</v>
          </cell>
          <cell r="M178">
            <v>40699936.130000003</v>
          </cell>
          <cell r="N178">
            <v>0</v>
          </cell>
          <cell r="O178">
            <v>43624762.640000001</v>
          </cell>
          <cell r="P178">
            <v>4059383.28</v>
          </cell>
          <cell r="Q178">
            <v>1</v>
          </cell>
          <cell r="R178">
            <v>1</v>
          </cell>
          <cell r="S178">
            <v>0</v>
          </cell>
          <cell r="T178">
            <v>0</v>
          </cell>
          <cell r="U178">
            <v>0</v>
          </cell>
          <cell r="V178">
            <v>1</v>
          </cell>
          <cell r="W178">
            <v>0</v>
          </cell>
          <cell r="AA178">
            <v>1</v>
          </cell>
          <cell r="AB178">
            <v>1</v>
          </cell>
          <cell r="AC178">
            <v>1</v>
          </cell>
        </row>
        <row r="179">
          <cell r="D179" t="str">
            <v>11216</v>
          </cell>
          <cell r="E179" t="str">
            <v>ไพศาลี,รพช.</v>
          </cell>
          <cell r="F179" t="str">
            <v>รพช.</v>
          </cell>
          <cell r="G179">
            <v>60</v>
          </cell>
          <cell r="H179" t="str">
            <v>รพช.F2 P30,000-60,000</v>
          </cell>
          <cell r="I179">
            <v>4.75</v>
          </cell>
          <cell r="J179">
            <v>4.5599999999999996</v>
          </cell>
          <cell r="K179">
            <v>3.67</v>
          </cell>
          <cell r="L179">
            <v>98377219.920000002</v>
          </cell>
          <cell r="M179">
            <v>47506069.600000001</v>
          </cell>
          <cell r="N179">
            <v>0</v>
          </cell>
          <cell r="O179">
            <v>49632780.689999998</v>
          </cell>
          <cell r="P179">
            <v>70040836.810000002</v>
          </cell>
          <cell r="Q179">
            <v>1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1</v>
          </cell>
          <cell r="AA179">
            <v>1</v>
          </cell>
          <cell r="AB179">
            <v>1</v>
          </cell>
          <cell r="AC179">
            <v>1</v>
          </cell>
        </row>
        <row r="180">
          <cell r="D180" t="str">
            <v>11217</v>
          </cell>
          <cell r="E180" t="str">
            <v>พยุหะคีรี,รพช.</v>
          </cell>
          <cell r="F180" t="str">
            <v>รพช.</v>
          </cell>
          <cell r="G180">
            <v>43</v>
          </cell>
          <cell r="H180" t="str">
            <v>รพช.F2 P30,000-60,000</v>
          </cell>
          <cell r="I180">
            <v>5.73</v>
          </cell>
          <cell r="J180">
            <v>5.37</v>
          </cell>
          <cell r="K180">
            <v>3.8</v>
          </cell>
          <cell r="L180">
            <v>85875085.129999995</v>
          </cell>
          <cell r="M180">
            <v>33007831.600000001</v>
          </cell>
          <cell r="N180">
            <v>0</v>
          </cell>
          <cell r="O180">
            <v>33557544.090000004</v>
          </cell>
          <cell r="P180">
            <v>50869201.960000001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AA180">
            <v>1</v>
          </cell>
          <cell r="AB180">
            <v>1</v>
          </cell>
          <cell r="AC180">
            <v>1</v>
          </cell>
        </row>
        <row r="181">
          <cell r="D181" t="str">
            <v>11218</v>
          </cell>
          <cell r="E181" t="str">
            <v>ลาดยาว,รพช.</v>
          </cell>
          <cell r="F181" t="str">
            <v>รพช.</v>
          </cell>
          <cell r="G181">
            <v>90</v>
          </cell>
          <cell r="H181" t="str">
            <v>รพช.M2 B&lt;=100</v>
          </cell>
          <cell r="I181">
            <v>2.93</v>
          </cell>
          <cell r="J181">
            <v>2.78</v>
          </cell>
          <cell r="K181">
            <v>2.15</v>
          </cell>
          <cell r="L181">
            <v>95341301.780000001</v>
          </cell>
          <cell r="M181">
            <v>40726553.100000001</v>
          </cell>
          <cell r="N181">
            <v>0</v>
          </cell>
          <cell r="O181">
            <v>41528395.590000004</v>
          </cell>
          <cell r="P181">
            <v>57066711.25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1</v>
          </cell>
          <cell r="V181">
            <v>0</v>
          </cell>
          <cell r="W181">
            <v>1</v>
          </cell>
          <cell r="AA181">
            <v>1</v>
          </cell>
          <cell r="AB181">
            <v>1</v>
          </cell>
          <cell r="AC181">
            <v>1</v>
          </cell>
        </row>
        <row r="182">
          <cell r="D182" t="str">
            <v>11219</v>
          </cell>
          <cell r="E182" t="str">
            <v>ตากฟ้า,รพช.</v>
          </cell>
          <cell r="F182" t="str">
            <v>รพช.</v>
          </cell>
          <cell r="G182">
            <v>39</v>
          </cell>
          <cell r="H182" t="str">
            <v>รพช.F2 P&lt;=30,000</v>
          </cell>
          <cell r="I182">
            <v>2.34</v>
          </cell>
          <cell r="J182">
            <v>2.15</v>
          </cell>
          <cell r="K182">
            <v>1.26</v>
          </cell>
          <cell r="L182">
            <v>34097962.020000003</v>
          </cell>
          <cell r="M182">
            <v>25535383.25</v>
          </cell>
          <cell r="N182">
            <v>0</v>
          </cell>
          <cell r="O182">
            <v>20722512.32</v>
          </cell>
          <cell r="P182">
            <v>6623813.25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AA182">
            <v>1</v>
          </cell>
          <cell r="AB182">
            <v>1</v>
          </cell>
          <cell r="AC182">
            <v>1</v>
          </cell>
        </row>
        <row r="183">
          <cell r="D183" t="str">
            <v>11220</v>
          </cell>
          <cell r="E183" t="str">
            <v>แม่วงก์,รพช.</v>
          </cell>
          <cell r="F183" t="str">
            <v>รพช.</v>
          </cell>
          <cell r="G183">
            <v>30</v>
          </cell>
          <cell r="H183" t="str">
            <v>รพช.F2 P30,000-60,000</v>
          </cell>
          <cell r="I183">
            <v>3.21</v>
          </cell>
          <cell r="J183">
            <v>3.02</v>
          </cell>
          <cell r="K183">
            <v>2.44</v>
          </cell>
          <cell r="L183">
            <v>49906420.100000001</v>
          </cell>
          <cell r="M183">
            <v>23164460.460000001</v>
          </cell>
          <cell r="N183">
            <v>0</v>
          </cell>
          <cell r="O183">
            <v>27282109.66</v>
          </cell>
          <cell r="P183">
            <v>32406849.59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1</v>
          </cell>
          <cell r="W183">
            <v>1</v>
          </cell>
          <cell r="AA183">
            <v>1</v>
          </cell>
          <cell r="AB183">
            <v>1</v>
          </cell>
          <cell r="AC183">
            <v>1</v>
          </cell>
        </row>
        <row r="184">
          <cell r="D184" t="str">
            <v>40749</v>
          </cell>
          <cell r="E184" t="str">
            <v>ชุมตาบง,รพช.</v>
          </cell>
          <cell r="F184" t="str">
            <v>รพช.</v>
          </cell>
          <cell r="G184">
            <v>5</v>
          </cell>
          <cell r="H184" t="str">
            <v>รพช.F3 P&gt;=25,000</v>
          </cell>
          <cell r="I184">
            <v>4.93</v>
          </cell>
          <cell r="J184">
            <v>4.74</v>
          </cell>
          <cell r="K184">
            <v>4.4800000000000004</v>
          </cell>
          <cell r="L184">
            <v>51497569.590000004</v>
          </cell>
          <cell r="M184">
            <v>15251807.130000001</v>
          </cell>
          <cell r="N184">
            <v>0</v>
          </cell>
          <cell r="O184">
            <v>18618151.440000001</v>
          </cell>
          <cell r="P184">
            <v>45617613.759999998</v>
          </cell>
          <cell r="Q184">
            <v>0</v>
          </cell>
          <cell r="R184">
            <v>0</v>
          </cell>
          <cell r="S184">
            <v>1</v>
          </cell>
          <cell r="T184">
            <v>1</v>
          </cell>
          <cell r="U184">
            <v>0</v>
          </cell>
          <cell r="V184">
            <v>0</v>
          </cell>
          <cell r="W184">
            <v>0</v>
          </cell>
          <cell r="AA184">
            <v>1</v>
          </cell>
          <cell r="AB184">
            <v>1</v>
          </cell>
          <cell r="AC184">
            <v>1</v>
          </cell>
        </row>
        <row r="185">
          <cell r="D185" t="str">
            <v>10726</v>
          </cell>
          <cell r="E185" t="str">
            <v>พิจิตร,รพท.</v>
          </cell>
          <cell r="F185" t="str">
            <v>รพท.</v>
          </cell>
          <cell r="G185">
            <v>450</v>
          </cell>
          <cell r="H185" t="str">
            <v>รพท.S B&gt;400</v>
          </cell>
          <cell r="I185">
            <v>2.82</v>
          </cell>
          <cell r="J185">
            <v>2.58</v>
          </cell>
          <cell r="K185">
            <v>1.84</v>
          </cell>
          <cell r="L185">
            <v>277148542.95999998</v>
          </cell>
          <cell r="M185">
            <v>247472071.31999999</v>
          </cell>
          <cell r="N185">
            <v>0</v>
          </cell>
          <cell r="O185">
            <v>265091707.93000001</v>
          </cell>
          <cell r="P185">
            <v>129420396.12</v>
          </cell>
          <cell r="Q185">
            <v>1</v>
          </cell>
          <cell r="R185">
            <v>1</v>
          </cell>
          <cell r="S185">
            <v>0</v>
          </cell>
          <cell r="T185">
            <v>1</v>
          </cell>
          <cell r="U185">
            <v>1</v>
          </cell>
          <cell r="V185">
            <v>1</v>
          </cell>
          <cell r="W185">
            <v>1</v>
          </cell>
          <cell r="AA185">
            <v>1</v>
          </cell>
          <cell r="AB185">
            <v>1</v>
          </cell>
          <cell r="AC185">
            <v>1</v>
          </cell>
        </row>
        <row r="186">
          <cell r="D186" t="str">
            <v>11258</v>
          </cell>
          <cell r="E186" t="str">
            <v>วังทรายพูน,รพช.</v>
          </cell>
          <cell r="F186" t="str">
            <v>รพช.</v>
          </cell>
          <cell r="G186">
            <v>30</v>
          </cell>
          <cell r="H186" t="str">
            <v>รพช.F2 P&lt;=30,000</v>
          </cell>
          <cell r="I186">
            <v>8.8000000000000007</v>
          </cell>
          <cell r="J186">
            <v>8.4</v>
          </cell>
          <cell r="K186">
            <v>5.21</v>
          </cell>
          <cell r="L186">
            <v>73760199.5</v>
          </cell>
          <cell r="M186">
            <v>36544058.700000003</v>
          </cell>
          <cell r="N186">
            <v>0</v>
          </cell>
          <cell r="O186">
            <v>32335311.829999998</v>
          </cell>
          <cell r="P186">
            <v>39811726.310000002</v>
          </cell>
          <cell r="Q186">
            <v>1</v>
          </cell>
          <cell r="R186">
            <v>1</v>
          </cell>
          <cell r="S186">
            <v>1</v>
          </cell>
          <cell r="T186">
            <v>1</v>
          </cell>
          <cell r="U186">
            <v>1</v>
          </cell>
          <cell r="V186">
            <v>1</v>
          </cell>
          <cell r="W186">
            <v>0</v>
          </cell>
          <cell r="AA186">
            <v>1</v>
          </cell>
          <cell r="AB186">
            <v>1</v>
          </cell>
          <cell r="AC186">
            <v>1</v>
          </cell>
        </row>
        <row r="187">
          <cell r="D187" t="str">
            <v>11259</v>
          </cell>
          <cell r="E187" t="str">
            <v>โพธิ์ประทับช้าง,รพช.</v>
          </cell>
          <cell r="F187" t="str">
            <v>รพช.</v>
          </cell>
          <cell r="G187">
            <v>30</v>
          </cell>
          <cell r="H187" t="str">
            <v>รพช.F2 P30,000-60,000</v>
          </cell>
          <cell r="I187">
            <v>7.09</v>
          </cell>
          <cell r="J187">
            <v>6.85</v>
          </cell>
          <cell r="K187">
            <v>5.58</v>
          </cell>
          <cell r="L187">
            <v>54858053.159999996</v>
          </cell>
          <cell r="M187">
            <v>20033858.82</v>
          </cell>
          <cell r="N187">
            <v>0</v>
          </cell>
          <cell r="O187">
            <v>17614974.600000001</v>
          </cell>
          <cell r="P187">
            <v>41228589.869999997</v>
          </cell>
          <cell r="Q187">
            <v>0</v>
          </cell>
          <cell r="R187">
            <v>0</v>
          </cell>
          <cell r="S187">
            <v>1</v>
          </cell>
          <cell r="T187">
            <v>1</v>
          </cell>
          <cell r="U187">
            <v>1</v>
          </cell>
          <cell r="V187">
            <v>1</v>
          </cell>
          <cell r="W187">
            <v>1</v>
          </cell>
          <cell r="AA187">
            <v>1</v>
          </cell>
          <cell r="AB187">
            <v>1</v>
          </cell>
          <cell r="AC187">
            <v>1</v>
          </cell>
        </row>
        <row r="188">
          <cell r="D188" t="str">
            <v>11260</v>
          </cell>
          <cell r="E188" t="str">
            <v>บางมูลนาก,รพช.</v>
          </cell>
          <cell r="F188" t="str">
            <v>รพช.</v>
          </cell>
          <cell r="G188">
            <v>90</v>
          </cell>
          <cell r="H188" t="str">
            <v>รพช.M2 B&lt;=100</v>
          </cell>
          <cell r="I188">
            <v>2.41</v>
          </cell>
          <cell r="J188">
            <v>2.1</v>
          </cell>
          <cell r="K188">
            <v>1.71</v>
          </cell>
          <cell r="L188">
            <v>48316306.039999999</v>
          </cell>
          <cell r="M188">
            <v>20758462.649999999</v>
          </cell>
          <cell r="N188">
            <v>0</v>
          </cell>
          <cell r="O188">
            <v>18806660.359999999</v>
          </cell>
          <cell r="P188">
            <v>24366424.699999999</v>
          </cell>
          <cell r="Q188">
            <v>0</v>
          </cell>
          <cell r="R188">
            <v>0</v>
          </cell>
          <cell r="S188">
            <v>1</v>
          </cell>
          <cell r="T188">
            <v>1</v>
          </cell>
          <cell r="U188">
            <v>1</v>
          </cell>
          <cell r="V188">
            <v>1</v>
          </cell>
          <cell r="W188">
            <v>1</v>
          </cell>
          <cell r="AA188">
            <v>1</v>
          </cell>
          <cell r="AB188">
            <v>1</v>
          </cell>
          <cell r="AC188">
            <v>1</v>
          </cell>
        </row>
        <row r="189">
          <cell r="D189" t="str">
            <v>11261</v>
          </cell>
          <cell r="E189" t="str">
            <v>โพทะเล,รพช.</v>
          </cell>
          <cell r="F189" t="str">
            <v>รพช.</v>
          </cell>
          <cell r="G189">
            <v>45</v>
          </cell>
          <cell r="H189" t="str">
            <v>รพช.F2 P30,000-60,000</v>
          </cell>
          <cell r="I189">
            <v>6.22</v>
          </cell>
          <cell r="J189">
            <v>6.05</v>
          </cell>
          <cell r="K189">
            <v>3.27</v>
          </cell>
          <cell r="L189">
            <v>85846045.920000002</v>
          </cell>
          <cell r="M189">
            <v>54881731.990000002</v>
          </cell>
          <cell r="N189">
            <v>0</v>
          </cell>
          <cell r="O189">
            <v>56057700.189999998</v>
          </cell>
          <cell r="P189">
            <v>37209233.109999999</v>
          </cell>
          <cell r="Q189">
            <v>1</v>
          </cell>
          <cell r="R189">
            <v>1</v>
          </cell>
          <cell r="S189">
            <v>0</v>
          </cell>
          <cell r="T189">
            <v>0</v>
          </cell>
          <cell r="U189">
            <v>1</v>
          </cell>
          <cell r="V189">
            <v>1</v>
          </cell>
          <cell r="W189">
            <v>1</v>
          </cell>
          <cell r="AA189">
            <v>1</v>
          </cell>
          <cell r="AB189">
            <v>1</v>
          </cell>
          <cell r="AC189">
            <v>1</v>
          </cell>
        </row>
        <row r="190">
          <cell r="D190" t="str">
            <v>11262</v>
          </cell>
          <cell r="E190" t="str">
            <v>สามง่าม,รพช.</v>
          </cell>
          <cell r="F190" t="str">
            <v>รพช.</v>
          </cell>
          <cell r="G190">
            <v>33</v>
          </cell>
          <cell r="H190" t="str">
            <v>รพช.F2 P30,000-60,000</v>
          </cell>
          <cell r="I190">
            <v>6.35</v>
          </cell>
          <cell r="J190">
            <v>6.24</v>
          </cell>
          <cell r="K190">
            <v>3.89</v>
          </cell>
          <cell r="L190">
            <v>74055794.579999998</v>
          </cell>
          <cell r="M190">
            <v>35855729.810000002</v>
          </cell>
          <cell r="N190">
            <v>0</v>
          </cell>
          <cell r="O190">
            <v>41002894.280000001</v>
          </cell>
          <cell r="P190">
            <v>40006696.399999999</v>
          </cell>
          <cell r="Q190">
            <v>1</v>
          </cell>
          <cell r="R190">
            <v>0</v>
          </cell>
          <cell r="S190">
            <v>1</v>
          </cell>
          <cell r="T190">
            <v>0</v>
          </cell>
          <cell r="U190">
            <v>1</v>
          </cell>
          <cell r="V190">
            <v>0</v>
          </cell>
          <cell r="W190">
            <v>1</v>
          </cell>
          <cell r="AA190">
            <v>1</v>
          </cell>
          <cell r="AB190">
            <v>1</v>
          </cell>
          <cell r="AC190">
            <v>1</v>
          </cell>
        </row>
        <row r="191">
          <cell r="D191" t="str">
            <v>11263</v>
          </cell>
          <cell r="E191" t="str">
            <v>ทับคล้อ,รพช.</v>
          </cell>
          <cell r="F191" t="str">
            <v>รพช.</v>
          </cell>
          <cell r="G191">
            <v>30</v>
          </cell>
          <cell r="H191" t="str">
            <v>รพช.F2 P&lt;=30,000</v>
          </cell>
          <cell r="I191">
            <v>5.01</v>
          </cell>
          <cell r="J191">
            <v>4.8600000000000003</v>
          </cell>
          <cell r="K191">
            <v>3.13</v>
          </cell>
          <cell r="L191">
            <v>49190263.740000002</v>
          </cell>
          <cell r="M191">
            <v>29544120.710000001</v>
          </cell>
          <cell r="N191">
            <v>0</v>
          </cell>
          <cell r="O191">
            <v>30239675.920000002</v>
          </cell>
          <cell r="P191">
            <v>26066838.870000001</v>
          </cell>
          <cell r="Q191">
            <v>1</v>
          </cell>
          <cell r="R191">
            <v>1</v>
          </cell>
          <cell r="S191">
            <v>0</v>
          </cell>
          <cell r="T191">
            <v>1</v>
          </cell>
          <cell r="U191">
            <v>1</v>
          </cell>
          <cell r="V191">
            <v>1</v>
          </cell>
          <cell r="W191">
            <v>1</v>
          </cell>
          <cell r="AA191">
            <v>1</v>
          </cell>
          <cell r="AB191">
            <v>1</v>
          </cell>
          <cell r="AC191">
            <v>1</v>
          </cell>
        </row>
        <row r="192">
          <cell r="D192" t="str">
            <v>11456</v>
          </cell>
          <cell r="E192" t="str">
            <v>สมเด็จพระยุพราชตะพานหิน,รพช.</v>
          </cell>
          <cell r="F192" t="str">
            <v>รพช.</v>
          </cell>
          <cell r="G192">
            <v>90</v>
          </cell>
          <cell r="H192" t="str">
            <v>รพช.M2 B&lt;=100</v>
          </cell>
          <cell r="I192">
            <v>4.97</v>
          </cell>
          <cell r="J192">
            <v>4.37</v>
          </cell>
          <cell r="K192">
            <v>3.12</v>
          </cell>
          <cell r="L192">
            <v>101593892.15000001</v>
          </cell>
          <cell r="M192">
            <v>23021682.949999999</v>
          </cell>
          <cell r="N192">
            <v>0</v>
          </cell>
          <cell r="O192">
            <v>29658438.129999999</v>
          </cell>
          <cell r="P192">
            <v>54160479.82</v>
          </cell>
          <cell r="Q192">
            <v>0</v>
          </cell>
          <cell r="R192">
            <v>0</v>
          </cell>
          <cell r="S192">
            <v>1</v>
          </cell>
          <cell r="T192">
            <v>1</v>
          </cell>
          <cell r="U192">
            <v>1</v>
          </cell>
          <cell r="V192">
            <v>1</v>
          </cell>
          <cell r="W192">
            <v>0</v>
          </cell>
          <cell r="AA192">
            <v>1</v>
          </cell>
          <cell r="AB192">
            <v>1</v>
          </cell>
          <cell r="AC192">
            <v>1</v>
          </cell>
        </row>
        <row r="193">
          <cell r="D193" t="str">
            <v>11631</v>
          </cell>
          <cell r="E193" t="str">
            <v>วชิรบารมี,รพช.</v>
          </cell>
          <cell r="F193" t="str">
            <v>รพช.</v>
          </cell>
          <cell r="G193">
            <v>30</v>
          </cell>
          <cell r="H193" t="str">
            <v>รพช.F2 P&lt;=30,000</v>
          </cell>
          <cell r="I193">
            <v>8.64</v>
          </cell>
          <cell r="J193">
            <v>8.42</v>
          </cell>
          <cell r="K193">
            <v>5.04</v>
          </cell>
          <cell r="L193">
            <v>53462290.619999997</v>
          </cell>
          <cell r="M193">
            <v>28580620.940000001</v>
          </cell>
          <cell r="N193">
            <v>0</v>
          </cell>
          <cell r="O193">
            <v>26479665.07</v>
          </cell>
          <cell r="P193">
            <v>28285718.030000001</v>
          </cell>
          <cell r="Q193">
            <v>1</v>
          </cell>
          <cell r="R193">
            <v>1</v>
          </cell>
          <cell r="S193">
            <v>1</v>
          </cell>
          <cell r="T193">
            <v>1</v>
          </cell>
          <cell r="U193">
            <v>1</v>
          </cell>
          <cell r="V193">
            <v>1</v>
          </cell>
          <cell r="W193">
            <v>1</v>
          </cell>
          <cell r="AA193">
            <v>1</v>
          </cell>
          <cell r="AB193">
            <v>1</v>
          </cell>
          <cell r="AC193">
            <v>1</v>
          </cell>
        </row>
        <row r="194">
          <cell r="D194" t="str">
            <v>27978</v>
          </cell>
          <cell r="E194" t="str">
            <v>สากเหล็ก,รพช.</v>
          </cell>
          <cell r="F194" t="str">
            <v>รพช.</v>
          </cell>
          <cell r="G194">
            <v>10</v>
          </cell>
          <cell r="H194" t="str">
            <v>รพช.F3 P15,000-25,000</v>
          </cell>
          <cell r="I194">
            <v>4.16</v>
          </cell>
          <cell r="J194">
            <v>3.98</v>
          </cell>
          <cell r="K194">
            <v>2.66</v>
          </cell>
          <cell r="L194">
            <v>24908877.859999999</v>
          </cell>
          <cell r="M194">
            <v>11208338.77</v>
          </cell>
          <cell r="N194">
            <v>0</v>
          </cell>
          <cell r="O194">
            <v>11658439.41</v>
          </cell>
          <cell r="P194">
            <v>13079954.09</v>
          </cell>
          <cell r="Q194">
            <v>0</v>
          </cell>
          <cell r="R194">
            <v>0</v>
          </cell>
          <cell r="S194">
            <v>1</v>
          </cell>
          <cell r="T194">
            <v>1</v>
          </cell>
          <cell r="U194">
            <v>1</v>
          </cell>
          <cell r="V194">
            <v>1</v>
          </cell>
          <cell r="W194">
            <v>1</v>
          </cell>
          <cell r="AA194">
            <v>1</v>
          </cell>
          <cell r="AB194">
            <v>1</v>
          </cell>
          <cell r="AC194">
            <v>1</v>
          </cell>
        </row>
        <row r="195">
          <cell r="D195" t="str">
            <v>27979</v>
          </cell>
          <cell r="E195" t="str">
            <v>บึงนาราง,รพช.</v>
          </cell>
          <cell r="F195" t="str">
            <v>รพช.</v>
          </cell>
          <cell r="G195">
            <v>10</v>
          </cell>
          <cell r="H195" t="str">
            <v>รพช.F3 P&lt;=15,000</v>
          </cell>
          <cell r="I195">
            <v>4.93</v>
          </cell>
          <cell r="J195">
            <v>4.75</v>
          </cell>
          <cell r="K195">
            <v>3.95</v>
          </cell>
          <cell r="L195">
            <v>22315605.620000001</v>
          </cell>
          <cell r="M195">
            <v>10690163.07</v>
          </cell>
          <cell r="N195">
            <v>0</v>
          </cell>
          <cell r="O195">
            <v>11659772.67</v>
          </cell>
          <cell r="P195">
            <v>16723596.16</v>
          </cell>
          <cell r="Q195">
            <v>1</v>
          </cell>
          <cell r="R195">
            <v>1</v>
          </cell>
          <cell r="S195">
            <v>1</v>
          </cell>
          <cell r="T195">
            <v>1</v>
          </cell>
          <cell r="U195">
            <v>1</v>
          </cell>
          <cell r="V195">
            <v>1</v>
          </cell>
          <cell r="W195">
            <v>1</v>
          </cell>
          <cell r="AA195">
            <v>1</v>
          </cell>
          <cell r="AB195">
            <v>1</v>
          </cell>
          <cell r="AC195">
            <v>1</v>
          </cell>
        </row>
        <row r="196">
          <cell r="D196" t="str">
            <v>27980</v>
          </cell>
          <cell r="E196" t="str">
            <v>ดงเจริญ,รพช.</v>
          </cell>
          <cell r="F196" t="str">
            <v>รพช.</v>
          </cell>
          <cell r="G196">
            <v>10</v>
          </cell>
          <cell r="H196" t="str">
            <v>รพช.F3 P&lt;=15,000</v>
          </cell>
          <cell r="I196">
            <v>4.4800000000000004</v>
          </cell>
          <cell r="J196">
            <v>4.2699999999999996</v>
          </cell>
          <cell r="K196">
            <v>3.43</v>
          </cell>
          <cell r="L196">
            <v>18630814.469999999</v>
          </cell>
          <cell r="M196">
            <v>9863526.3800000008</v>
          </cell>
          <cell r="N196">
            <v>0</v>
          </cell>
          <cell r="O196">
            <v>10950680.960000001</v>
          </cell>
          <cell r="P196">
            <v>13026660.810000001</v>
          </cell>
          <cell r="Q196">
            <v>1</v>
          </cell>
          <cell r="R196">
            <v>1</v>
          </cell>
          <cell r="S196">
            <v>1</v>
          </cell>
          <cell r="T196">
            <v>1</v>
          </cell>
          <cell r="U196">
            <v>1</v>
          </cell>
          <cell r="V196">
            <v>1</v>
          </cell>
          <cell r="W196">
            <v>1</v>
          </cell>
          <cell r="AA196">
            <v>1</v>
          </cell>
          <cell r="AB196">
            <v>1</v>
          </cell>
          <cell r="AC196">
            <v>1</v>
          </cell>
        </row>
        <row r="197">
          <cell r="D197" t="str">
            <v>10720</v>
          </cell>
          <cell r="E197" t="str">
            <v>อุทัยธานี,รพท.</v>
          </cell>
          <cell r="F197" t="str">
            <v>รพท.</v>
          </cell>
          <cell r="G197">
            <v>328</v>
          </cell>
          <cell r="H197" t="str">
            <v>รพท.S B&lt;=400</v>
          </cell>
          <cell r="I197">
            <v>4.2300000000000004</v>
          </cell>
          <cell r="J197">
            <v>3.8</v>
          </cell>
          <cell r="K197">
            <v>2.56</v>
          </cell>
          <cell r="L197">
            <v>502543241.98000002</v>
          </cell>
          <cell r="M197">
            <v>252040687.03</v>
          </cell>
          <cell r="N197">
            <v>0</v>
          </cell>
          <cell r="O197">
            <v>204734878.25999999</v>
          </cell>
          <cell r="P197">
            <v>277761176.24000001</v>
          </cell>
          <cell r="Q197">
            <v>1</v>
          </cell>
          <cell r="R197">
            <v>1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1</v>
          </cell>
          <cell r="AA197">
            <v>1</v>
          </cell>
          <cell r="AB197">
            <v>1</v>
          </cell>
          <cell r="AC197">
            <v>1</v>
          </cell>
        </row>
        <row r="198">
          <cell r="D198" t="str">
            <v>11221</v>
          </cell>
          <cell r="E198" t="str">
            <v>ทัพทัน,รพช.</v>
          </cell>
          <cell r="F198" t="str">
            <v>รพช.</v>
          </cell>
          <cell r="G198">
            <v>90</v>
          </cell>
          <cell r="H198" t="str">
            <v>รพช.F2 P30,000-60,000</v>
          </cell>
          <cell r="I198">
            <v>9.0399999999999991</v>
          </cell>
          <cell r="J198">
            <v>8.74</v>
          </cell>
          <cell r="K198">
            <v>8.3000000000000007</v>
          </cell>
          <cell r="L198">
            <v>108745745.31</v>
          </cell>
          <cell r="M198">
            <v>9957025.9399999995</v>
          </cell>
          <cell r="N198">
            <v>0</v>
          </cell>
          <cell r="O198">
            <v>16704773.83</v>
          </cell>
          <cell r="P198">
            <v>98780549.909999996</v>
          </cell>
          <cell r="Q198">
            <v>0</v>
          </cell>
          <cell r="R198">
            <v>0</v>
          </cell>
          <cell r="S198">
            <v>1</v>
          </cell>
          <cell r="T198">
            <v>0</v>
          </cell>
          <cell r="U198">
            <v>1</v>
          </cell>
          <cell r="V198">
            <v>0</v>
          </cell>
          <cell r="W198">
            <v>1</v>
          </cell>
          <cell r="AA198">
            <v>1</v>
          </cell>
          <cell r="AB198">
            <v>1</v>
          </cell>
          <cell r="AC198">
            <v>1</v>
          </cell>
        </row>
        <row r="199">
          <cell r="D199" t="str">
            <v>11222</v>
          </cell>
          <cell r="E199" t="str">
            <v>สว่างอารมณ์,รพช.</v>
          </cell>
          <cell r="F199" t="str">
            <v>รพช.</v>
          </cell>
          <cell r="G199">
            <v>35</v>
          </cell>
          <cell r="H199" t="str">
            <v>รพช.F2 P&lt;=30,000</v>
          </cell>
          <cell r="I199">
            <v>6.21</v>
          </cell>
          <cell r="J199">
            <v>5.96</v>
          </cell>
          <cell r="K199">
            <v>3.11</v>
          </cell>
          <cell r="L199">
            <v>42189208.18</v>
          </cell>
          <cell r="M199">
            <v>19751325.68</v>
          </cell>
          <cell r="N199">
            <v>0</v>
          </cell>
          <cell r="O199">
            <v>22869820.66</v>
          </cell>
          <cell r="P199">
            <v>17042522.600000001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1</v>
          </cell>
          <cell r="V199">
            <v>0</v>
          </cell>
          <cell r="W199">
            <v>1</v>
          </cell>
          <cell r="AA199">
            <v>1</v>
          </cell>
          <cell r="AB199">
            <v>1</v>
          </cell>
          <cell r="AC199">
            <v>1</v>
          </cell>
        </row>
        <row r="200">
          <cell r="D200" t="str">
            <v>11223</v>
          </cell>
          <cell r="E200" t="str">
            <v>หนองฉาง,รพช.</v>
          </cell>
          <cell r="F200" t="str">
            <v>รพช.</v>
          </cell>
          <cell r="G200">
            <v>90</v>
          </cell>
          <cell r="H200" t="str">
            <v>รพช.F1 P&lt;=50,000</v>
          </cell>
          <cell r="I200">
            <v>5.17</v>
          </cell>
          <cell r="J200">
            <v>4.8899999999999997</v>
          </cell>
          <cell r="K200">
            <v>2.72</v>
          </cell>
          <cell r="L200">
            <v>91908708.150000006</v>
          </cell>
          <cell r="M200">
            <v>10434694.48</v>
          </cell>
          <cell r="N200">
            <v>0</v>
          </cell>
          <cell r="O200">
            <v>14185449.380000001</v>
          </cell>
          <cell r="P200">
            <v>37948226.359999999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1</v>
          </cell>
          <cell r="AA200">
            <v>1</v>
          </cell>
          <cell r="AB200">
            <v>1</v>
          </cell>
          <cell r="AC200">
            <v>1</v>
          </cell>
        </row>
        <row r="201">
          <cell r="D201" t="str">
            <v>11224</v>
          </cell>
          <cell r="E201" t="str">
            <v>หนองขาหย่าง,รพช.</v>
          </cell>
          <cell r="F201" t="str">
            <v>รพช.</v>
          </cell>
          <cell r="G201">
            <v>10</v>
          </cell>
          <cell r="H201" t="str">
            <v>รพช.F3 P&lt;=15,000</v>
          </cell>
          <cell r="I201">
            <v>3.32</v>
          </cell>
          <cell r="J201">
            <v>3.2</v>
          </cell>
          <cell r="K201">
            <v>2.0099999999999998</v>
          </cell>
          <cell r="L201">
            <v>11502091.699999999</v>
          </cell>
          <cell r="M201">
            <v>429008.99</v>
          </cell>
          <cell r="N201">
            <v>0</v>
          </cell>
          <cell r="O201">
            <v>2469184.86</v>
          </cell>
          <cell r="P201">
            <v>4993990.55</v>
          </cell>
          <cell r="Q201">
            <v>0</v>
          </cell>
          <cell r="R201">
            <v>0</v>
          </cell>
          <cell r="S201">
            <v>1</v>
          </cell>
          <cell r="T201">
            <v>1</v>
          </cell>
          <cell r="U201">
            <v>1</v>
          </cell>
          <cell r="V201">
            <v>0</v>
          </cell>
          <cell r="W201">
            <v>1</v>
          </cell>
          <cell r="AA201">
            <v>1</v>
          </cell>
          <cell r="AB201">
            <v>1</v>
          </cell>
          <cell r="AC201">
            <v>1</v>
          </cell>
        </row>
        <row r="202">
          <cell r="D202" t="str">
            <v>11225</v>
          </cell>
          <cell r="E202" t="str">
            <v>บ้านไร่,รพช.</v>
          </cell>
          <cell r="F202" t="str">
            <v>รพช.</v>
          </cell>
          <cell r="G202">
            <v>60</v>
          </cell>
          <cell r="H202" t="str">
            <v>รพช.F2 P30,000-60,000</v>
          </cell>
          <cell r="I202">
            <v>12.45</v>
          </cell>
          <cell r="J202">
            <v>11.95</v>
          </cell>
          <cell r="K202">
            <v>7.32</v>
          </cell>
          <cell r="L202">
            <v>116122362.39</v>
          </cell>
          <cell r="M202">
            <v>33853314.520000003</v>
          </cell>
          <cell r="N202">
            <v>0</v>
          </cell>
          <cell r="O202">
            <v>36195328.939999998</v>
          </cell>
          <cell r="P202">
            <v>64073794.710000001</v>
          </cell>
          <cell r="Q202">
            <v>0</v>
          </cell>
          <cell r="R202">
            <v>0</v>
          </cell>
          <cell r="S202">
            <v>1</v>
          </cell>
          <cell r="T202">
            <v>0</v>
          </cell>
          <cell r="U202">
            <v>0</v>
          </cell>
          <cell r="V202">
            <v>0</v>
          </cell>
          <cell r="W202">
            <v>1</v>
          </cell>
          <cell r="AA202">
            <v>1</v>
          </cell>
          <cell r="AB202">
            <v>1</v>
          </cell>
          <cell r="AC202">
            <v>1</v>
          </cell>
        </row>
        <row r="203">
          <cell r="D203" t="str">
            <v>11226</v>
          </cell>
          <cell r="E203" t="str">
            <v>ลานสัก,รพช.</v>
          </cell>
          <cell r="F203" t="str">
            <v>รพช.</v>
          </cell>
          <cell r="G203">
            <v>60</v>
          </cell>
          <cell r="H203" t="str">
            <v>รพช.F2 P30,000-60,000</v>
          </cell>
          <cell r="I203">
            <v>4.59</v>
          </cell>
          <cell r="J203">
            <v>4.28</v>
          </cell>
          <cell r="K203">
            <v>2.13</v>
          </cell>
          <cell r="L203">
            <v>56607386.670000002</v>
          </cell>
          <cell r="M203">
            <v>25274869.129999999</v>
          </cell>
          <cell r="N203">
            <v>0</v>
          </cell>
          <cell r="O203">
            <v>29132292.870000001</v>
          </cell>
          <cell r="P203">
            <v>17835886.350000001</v>
          </cell>
          <cell r="Q203">
            <v>0</v>
          </cell>
          <cell r="R203">
            <v>0</v>
          </cell>
          <cell r="S203">
            <v>1</v>
          </cell>
          <cell r="T203">
            <v>0</v>
          </cell>
          <cell r="U203">
            <v>0</v>
          </cell>
          <cell r="V203">
            <v>1</v>
          </cell>
          <cell r="W203">
            <v>1</v>
          </cell>
          <cell r="AA203">
            <v>1</v>
          </cell>
          <cell r="AB203">
            <v>1</v>
          </cell>
          <cell r="AC203">
            <v>1</v>
          </cell>
        </row>
        <row r="204">
          <cell r="D204" t="str">
            <v>11227</v>
          </cell>
          <cell r="E204" t="str">
            <v>ห้วยคต,รพช.</v>
          </cell>
          <cell r="F204" t="str">
            <v>รพช.</v>
          </cell>
          <cell r="G204">
            <v>33</v>
          </cell>
          <cell r="H204" t="str">
            <v>รพช.F2 P&lt;=30,000</v>
          </cell>
          <cell r="I204">
            <v>4.97</v>
          </cell>
          <cell r="J204">
            <v>4.63</v>
          </cell>
          <cell r="K204">
            <v>2.46</v>
          </cell>
          <cell r="L204">
            <v>34664689.960000001</v>
          </cell>
          <cell r="M204">
            <v>15822962.07</v>
          </cell>
          <cell r="N204">
            <v>0</v>
          </cell>
          <cell r="O204">
            <v>18144195.789999999</v>
          </cell>
          <cell r="P204">
            <v>12743813.939999999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1</v>
          </cell>
          <cell r="AA204">
            <v>1</v>
          </cell>
          <cell r="AB204">
            <v>1</v>
          </cell>
          <cell r="AC204">
            <v>1</v>
          </cell>
        </row>
        <row r="205">
          <cell r="D205" t="str">
            <v>10698</v>
          </cell>
          <cell r="E205" t="str">
            <v>นครนายก,รพท.</v>
          </cell>
          <cell r="F205" t="str">
            <v>รพท.</v>
          </cell>
          <cell r="G205">
            <v>314</v>
          </cell>
          <cell r="H205" t="str">
            <v>รพท.S B&lt;=400</v>
          </cell>
          <cell r="I205">
            <v>3.69</v>
          </cell>
          <cell r="J205">
            <v>3.34</v>
          </cell>
          <cell r="K205">
            <v>1.38</v>
          </cell>
          <cell r="L205">
            <v>342432477.32999998</v>
          </cell>
          <cell r="M205">
            <v>117894281.09</v>
          </cell>
          <cell r="N205">
            <v>0</v>
          </cell>
          <cell r="O205">
            <v>141786767.03999999</v>
          </cell>
          <cell r="P205">
            <v>44401228.409999996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AA205">
            <v>1</v>
          </cell>
          <cell r="AB205">
            <v>1</v>
          </cell>
          <cell r="AC205">
            <v>1</v>
          </cell>
        </row>
        <row r="206">
          <cell r="D206" t="str">
            <v>10863</v>
          </cell>
          <cell r="E206" t="str">
            <v>ปากพลี,รพช.</v>
          </cell>
          <cell r="F206" t="str">
            <v>รพช.</v>
          </cell>
          <cell r="G206">
            <v>10</v>
          </cell>
          <cell r="H206" t="str">
            <v>รพช.F3 P&lt;=15,000</v>
          </cell>
          <cell r="I206">
            <v>3.17</v>
          </cell>
          <cell r="J206">
            <v>2.94</v>
          </cell>
          <cell r="K206">
            <v>2.19</v>
          </cell>
          <cell r="L206">
            <v>21673691.27</v>
          </cell>
          <cell r="M206">
            <v>-2425023.38</v>
          </cell>
          <cell r="N206">
            <v>1</v>
          </cell>
          <cell r="O206">
            <v>670741.23</v>
          </cell>
          <cell r="P206">
            <v>11882244.439999999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AA206">
            <v>1</v>
          </cell>
          <cell r="AB206">
            <v>1</v>
          </cell>
          <cell r="AC206">
            <v>1</v>
          </cell>
        </row>
        <row r="207">
          <cell r="D207" t="str">
            <v>10864</v>
          </cell>
          <cell r="E207" t="str">
            <v>บ้านนา,รพช.</v>
          </cell>
          <cell r="F207" t="str">
            <v>รพช.</v>
          </cell>
          <cell r="G207">
            <v>70</v>
          </cell>
          <cell r="H207" t="str">
            <v>รพช.F2 P30,000-60,000</v>
          </cell>
          <cell r="I207">
            <v>4.66</v>
          </cell>
          <cell r="J207">
            <v>4.38</v>
          </cell>
          <cell r="K207">
            <v>2.58</v>
          </cell>
          <cell r="L207">
            <v>106494710.68000001</v>
          </cell>
          <cell r="M207">
            <v>34445798.270000003</v>
          </cell>
          <cell r="N207">
            <v>0</v>
          </cell>
          <cell r="O207">
            <v>34376188.810000002</v>
          </cell>
          <cell r="P207">
            <v>45892004.030000001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AA207">
            <v>1</v>
          </cell>
          <cell r="AB207">
            <v>1</v>
          </cell>
          <cell r="AC207">
            <v>1</v>
          </cell>
        </row>
        <row r="208">
          <cell r="D208" t="str">
            <v>10865</v>
          </cell>
          <cell r="E208" t="str">
            <v>องครักษ์,รพช.</v>
          </cell>
          <cell r="F208" t="str">
            <v>รพช.</v>
          </cell>
          <cell r="G208">
            <v>33</v>
          </cell>
          <cell r="H208" t="str">
            <v>รพช.F2 P30,000-60,000</v>
          </cell>
          <cell r="I208">
            <v>3.93</v>
          </cell>
          <cell r="J208">
            <v>3.75</v>
          </cell>
          <cell r="K208">
            <v>2.5</v>
          </cell>
          <cell r="L208">
            <v>63530264.159999996</v>
          </cell>
          <cell r="M208">
            <v>30783258.300000001</v>
          </cell>
          <cell r="N208">
            <v>0</v>
          </cell>
          <cell r="O208">
            <v>37559178.719999999</v>
          </cell>
          <cell r="P208">
            <v>32583955.190000001</v>
          </cell>
          <cell r="Q208">
            <v>1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</v>
          </cell>
          <cell r="AA208">
            <v>1</v>
          </cell>
          <cell r="AB208">
            <v>1</v>
          </cell>
          <cell r="AC208">
            <v>1</v>
          </cell>
        </row>
        <row r="209">
          <cell r="D209" t="str">
            <v>10686</v>
          </cell>
          <cell r="E209" t="str">
            <v>พระนั่งเกล้า,รพศ.</v>
          </cell>
          <cell r="F209" t="str">
            <v>รพศ.</v>
          </cell>
          <cell r="G209">
            <v>611</v>
          </cell>
          <cell r="H209" t="str">
            <v>รพศ.A B&lt;=700</v>
          </cell>
          <cell r="I209">
            <v>3.57</v>
          </cell>
          <cell r="J209">
            <v>3.29</v>
          </cell>
          <cell r="K209">
            <v>1.65</v>
          </cell>
          <cell r="L209">
            <v>1159165521.3900001</v>
          </cell>
          <cell r="M209">
            <v>509407137.16000003</v>
          </cell>
          <cell r="N209">
            <v>0</v>
          </cell>
          <cell r="O209">
            <v>600400295.91999996</v>
          </cell>
          <cell r="P209">
            <v>292319643.68000001</v>
          </cell>
          <cell r="Q209">
            <v>1</v>
          </cell>
          <cell r="R209">
            <v>1</v>
          </cell>
          <cell r="S209">
            <v>0</v>
          </cell>
          <cell r="T209">
            <v>0</v>
          </cell>
          <cell r="U209">
            <v>1</v>
          </cell>
          <cell r="V209">
            <v>1</v>
          </cell>
          <cell r="W209">
            <v>1</v>
          </cell>
          <cell r="AA209">
            <v>1</v>
          </cell>
          <cell r="AB209">
            <v>1</v>
          </cell>
          <cell r="AC209">
            <v>1</v>
          </cell>
        </row>
        <row r="210">
          <cell r="D210" t="str">
            <v>10756</v>
          </cell>
          <cell r="E210" t="str">
            <v>บางกรวย,รพช.</v>
          </cell>
          <cell r="F210" t="str">
            <v>รพช.</v>
          </cell>
          <cell r="G210">
            <v>60</v>
          </cell>
          <cell r="H210" t="str">
            <v>รพช.F1 P&lt;=50,000</v>
          </cell>
          <cell r="I210">
            <v>2.11</v>
          </cell>
          <cell r="J210">
            <v>2.0699999999999998</v>
          </cell>
          <cell r="K210">
            <v>1.63</v>
          </cell>
          <cell r="L210">
            <v>197879101.88</v>
          </cell>
          <cell r="M210">
            <v>87416025.859999999</v>
          </cell>
          <cell r="N210">
            <v>0</v>
          </cell>
          <cell r="O210">
            <v>106957297.02</v>
          </cell>
          <cell r="P210">
            <v>112020644.02</v>
          </cell>
          <cell r="Q210">
            <v>1</v>
          </cell>
          <cell r="R210">
            <v>0</v>
          </cell>
          <cell r="S210">
            <v>0</v>
          </cell>
          <cell r="T210">
            <v>0</v>
          </cell>
          <cell r="U210">
            <v>1</v>
          </cell>
          <cell r="V210">
            <v>0</v>
          </cell>
          <cell r="W210">
            <v>0</v>
          </cell>
          <cell r="AA210">
            <v>1</v>
          </cell>
          <cell r="AB210">
            <v>1</v>
          </cell>
          <cell r="AC210">
            <v>1</v>
          </cell>
        </row>
        <row r="211">
          <cell r="D211" t="str">
            <v>10757</v>
          </cell>
          <cell r="E211" t="str">
            <v>บางใหญ่,รพช.</v>
          </cell>
          <cell r="F211" t="str">
            <v>รพช.</v>
          </cell>
          <cell r="G211">
            <v>144</v>
          </cell>
          <cell r="H211" t="str">
            <v>รพช.M2 B&gt;100</v>
          </cell>
          <cell r="I211">
            <v>1.69</v>
          </cell>
          <cell r="J211">
            <v>1.56</v>
          </cell>
          <cell r="K211">
            <v>0.97</v>
          </cell>
          <cell r="L211">
            <v>51167544.939999998</v>
          </cell>
          <cell r="M211">
            <v>3485610.81</v>
          </cell>
          <cell r="N211">
            <v>0</v>
          </cell>
          <cell r="O211">
            <v>11797762.48</v>
          </cell>
          <cell r="P211">
            <v>-2315836.91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1</v>
          </cell>
          <cell r="V211">
            <v>0</v>
          </cell>
          <cell r="W211">
            <v>1</v>
          </cell>
          <cell r="AA211">
            <v>1</v>
          </cell>
          <cell r="AB211">
            <v>1</v>
          </cell>
          <cell r="AC211">
            <v>1</v>
          </cell>
        </row>
        <row r="212">
          <cell r="D212" t="str">
            <v>10758</v>
          </cell>
          <cell r="E212" t="str">
            <v>บางบัวทอง,รพช.</v>
          </cell>
          <cell r="F212" t="str">
            <v>รพช.</v>
          </cell>
          <cell r="G212">
            <v>220</v>
          </cell>
          <cell r="H212" t="str">
            <v>รพช.M2 B&gt;100</v>
          </cell>
          <cell r="I212">
            <v>4.62</v>
          </cell>
          <cell r="J212">
            <v>4.5</v>
          </cell>
          <cell r="K212">
            <v>2.5</v>
          </cell>
          <cell r="L212">
            <v>334510430.23000002</v>
          </cell>
          <cell r="M212">
            <v>161312229.53999999</v>
          </cell>
          <cell r="N212">
            <v>0</v>
          </cell>
          <cell r="O212">
            <v>187527381.28999999</v>
          </cell>
          <cell r="P212">
            <v>138355064.91999999</v>
          </cell>
          <cell r="Q212">
            <v>1</v>
          </cell>
          <cell r="R212">
            <v>1</v>
          </cell>
          <cell r="S212">
            <v>0</v>
          </cell>
          <cell r="T212">
            <v>0</v>
          </cell>
          <cell r="U212">
            <v>0</v>
          </cell>
          <cell r="V212">
            <v>1</v>
          </cell>
          <cell r="W212">
            <v>0</v>
          </cell>
          <cell r="AA212">
            <v>1</v>
          </cell>
          <cell r="AB212">
            <v>1</v>
          </cell>
          <cell r="AC212">
            <v>1</v>
          </cell>
        </row>
        <row r="213">
          <cell r="D213" t="str">
            <v>10759</v>
          </cell>
          <cell r="E213" t="str">
            <v>ไทรน้อย,รพช.</v>
          </cell>
          <cell r="F213" t="str">
            <v>รพช.</v>
          </cell>
          <cell r="G213">
            <v>58</v>
          </cell>
          <cell r="H213" t="str">
            <v>รพช.F2 P30,000-60,000</v>
          </cell>
          <cell r="I213">
            <v>2.76</v>
          </cell>
          <cell r="J213">
            <v>2.58</v>
          </cell>
          <cell r="K213">
            <v>1.99</v>
          </cell>
          <cell r="L213">
            <v>77617889.379999995</v>
          </cell>
          <cell r="M213">
            <v>13565305.51</v>
          </cell>
          <cell r="N213">
            <v>0</v>
          </cell>
          <cell r="O213">
            <v>20857092.739999998</v>
          </cell>
          <cell r="P213">
            <v>43485860.659999996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AA213">
            <v>1</v>
          </cell>
          <cell r="AB213">
            <v>1</v>
          </cell>
          <cell r="AC213">
            <v>1</v>
          </cell>
        </row>
        <row r="214">
          <cell r="D214" t="str">
            <v>10760</v>
          </cell>
          <cell r="E214" t="str">
            <v>ปากเกร็ด,รพช.</v>
          </cell>
          <cell r="F214" t="str">
            <v>รพช.</v>
          </cell>
          <cell r="G214">
            <v>76</v>
          </cell>
          <cell r="H214" t="str">
            <v>รพช.F1 P50,000-100,000</v>
          </cell>
          <cell r="I214">
            <v>6.68</v>
          </cell>
          <cell r="J214">
            <v>6.31</v>
          </cell>
          <cell r="K214">
            <v>5.09</v>
          </cell>
          <cell r="L214">
            <v>248599798.16</v>
          </cell>
          <cell r="M214">
            <v>115296990.02</v>
          </cell>
          <cell r="N214">
            <v>0</v>
          </cell>
          <cell r="O214">
            <v>134889569.03</v>
          </cell>
          <cell r="P214">
            <v>178403632.49000001</v>
          </cell>
          <cell r="Q214">
            <v>1</v>
          </cell>
          <cell r="R214">
            <v>0</v>
          </cell>
          <cell r="S214">
            <v>1</v>
          </cell>
          <cell r="T214">
            <v>0</v>
          </cell>
          <cell r="U214">
            <v>0</v>
          </cell>
          <cell r="V214">
            <v>1</v>
          </cell>
          <cell r="W214">
            <v>0</v>
          </cell>
          <cell r="AA214">
            <v>1</v>
          </cell>
          <cell r="AB214">
            <v>1</v>
          </cell>
          <cell r="AC214">
            <v>1</v>
          </cell>
        </row>
        <row r="215">
          <cell r="D215" t="str">
            <v>28875</v>
          </cell>
          <cell r="E215" t="str">
            <v>บางบัวทอง ๒,รพช.</v>
          </cell>
          <cell r="F215" t="str">
            <v>รพช.</v>
          </cell>
          <cell r="G215">
            <v>33</v>
          </cell>
          <cell r="H215" t="str">
            <v>รพช.F2 P&lt;=30,000</v>
          </cell>
          <cell r="I215">
            <v>3.75</v>
          </cell>
          <cell r="J215">
            <v>3.67</v>
          </cell>
          <cell r="K215">
            <v>2.13</v>
          </cell>
          <cell r="L215">
            <v>94203137.280000001</v>
          </cell>
          <cell r="M215">
            <v>13309075.210000001</v>
          </cell>
          <cell r="N215">
            <v>0</v>
          </cell>
          <cell r="O215">
            <v>20659227.100000001</v>
          </cell>
          <cell r="P215">
            <v>38538686.579999998</v>
          </cell>
          <cell r="Q215">
            <v>1</v>
          </cell>
          <cell r="R215">
            <v>0</v>
          </cell>
          <cell r="S215">
            <v>1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AA215">
            <v>1</v>
          </cell>
          <cell r="AB215">
            <v>1</v>
          </cell>
          <cell r="AC215">
            <v>1</v>
          </cell>
        </row>
        <row r="216">
          <cell r="D216" t="str">
            <v>41768</v>
          </cell>
          <cell r="E216" t="str">
            <v>ศูนย์บริการการแพทย์นนทบุรี,รพช.</v>
          </cell>
          <cell r="F216" t="str">
            <v>รพช.</v>
          </cell>
          <cell r="G216">
            <v>30</v>
          </cell>
          <cell r="H216" t="str">
            <v>รพช.F3 P&lt;=15,000</v>
          </cell>
          <cell r="I216">
            <v>2.25</v>
          </cell>
          <cell r="J216">
            <v>1.92</v>
          </cell>
          <cell r="K216">
            <v>1.01</v>
          </cell>
          <cell r="L216">
            <v>22550882.030000001</v>
          </cell>
          <cell r="M216">
            <v>5902947.25</v>
          </cell>
          <cell r="N216">
            <v>0</v>
          </cell>
          <cell r="O216">
            <v>20278315.620000001</v>
          </cell>
          <cell r="P216">
            <v>245357.35</v>
          </cell>
          <cell r="Q216">
            <v>1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AA216">
            <v>1</v>
          </cell>
          <cell r="AB216">
            <v>1</v>
          </cell>
          <cell r="AC216">
            <v>1</v>
          </cell>
        </row>
        <row r="217">
          <cell r="D217" t="str">
            <v>10687</v>
          </cell>
          <cell r="E217" t="str">
            <v>ปทุมธานี,รพท.</v>
          </cell>
          <cell r="F217" t="str">
            <v>รพท.</v>
          </cell>
          <cell r="G217">
            <v>408</v>
          </cell>
          <cell r="H217" t="str">
            <v>รพท.S B&gt;400</v>
          </cell>
          <cell r="I217">
            <v>4.53</v>
          </cell>
          <cell r="J217">
            <v>4.33</v>
          </cell>
          <cell r="K217">
            <v>2.0099999999999998</v>
          </cell>
          <cell r="L217">
            <v>1189675304.27</v>
          </cell>
          <cell r="M217">
            <v>296120552.68000001</v>
          </cell>
          <cell r="N217">
            <v>0</v>
          </cell>
          <cell r="O217">
            <v>337509640.60000002</v>
          </cell>
          <cell r="P217">
            <v>342148108.10000002</v>
          </cell>
          <cell r="Q217">
            <v>1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1</v>
          </cell>
          <cell r="W217">
            <v>0</v>
          </cell>
          <cell r="AA217">
            <v>1</v>
          </cell>
          <cell r="AB217">
            <v>1</v>
          </cell>
          <cell r="AC217">
            <v>1</v>
          </cell>
        </row>
        <row r="218">
          <cell r="D218" t="str">
            <v>10761</v>
          </cell>
          <cell r="E218" t="str">
            <v>คลองหลวง,รพช.</v>
          </cell>
          <cell r="F218" t="str">
            <v>รพช.</v>
          </cell>
          <cell r="G218">
            <v>94</v>
          </cell>
          <cell r="H218" t="str">
            <v>รพช.F2 P60,000-90,000</v>
          </cell>
          <cell r="I218">
            <v>1.51</v>
          </cell>
          <cell r="J218">
            <v>1.41</v>
          </cell>
          <cell r="K218">
            <v>1.1599999999999999</v>
          </cell>
          <cell r="L218">
            <v>37999724.920000002</v>
          </cell>
          <cell r="M218">
            <v>50479248.299999997</v>
          </cell>
          <cell r="N218">
            <v>0</v>
          </cell>
          <cell r="O218">
            <v>24682623.969999999</v>
          </cell>
          <cell r="P218">
            <v>11935418.199999999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1</v>
          </cell>
          <cell r="W218">
            <v>1</v>
          </cell>
          <cell r="AA218">
            <v>1</v>
          </cell>
          <cell r="AB218">
            <v>1</v>
          </cell>
          <cell r="AC218">
            <v>1</v>
          </cell>
        </row>
        <row r="219">
          <cell r="D219" t="str">
            <v>10762</v>
          </cell>
          <cell r="E219" t="str">
            <v>ธัญบุรี,รพช.</v>
          </cell>
          <cell r="F219" t="str">
            <v>รพช.</v>
          </cell>
          <cell r="G219">
            <v>120</v>
          </cell>
          <cell r="H219" t="str">
            <v>รพช.M2 B&gt;100</v>
          </cell>
          <cell r="I219">
            <v>2.68</v>
          </cell>
          <cell r="J219">
            <v>2.56</v>
          </cell>
          <cell r="K219">
            <v>1.41</v>
          </cell>
          <cell r="L219">
            <v>172499989.68000001</v>
          </cell>
          <cell r="M219">
            <v>46104290.710000001</v>
          </cell>
          <cell r="N219">
            <v>0</v>
          </cell>
          <cell r="O219">
            <v>59069564.759999998</v>
          </cell>
          <cell r="P219">
            <v>42272207.909999996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1</v>
          </cell>
          <cell r="AA219">
            <v>1</v>
          </cell>
          <cell r="AB219">
            <v>1</v>
          </cell>
          <cell r="AC219">
            <v>1</v>
          </cell>
        </row>
        <row r="220">
          <cell r="D220" t="str">
            <v>10763</v>
          </cell>
          <cell r="E220" t="str">
            <v>ประชาธิปัตย์,รพช.</v>
          </cell>
          <cell r="F220" t="str">
            <v>รพช.</v>
          </cell>
          <cell r="G220">
            <v>67</v>
          </cell>
          <cell r="H220" t="str">
            <v>รพช.F2 P30,000-60,000</v>
          </cell>
          <cell r="I220">
            <v>4.29</v>
          </cell>
          <cell r="J220">
            <v>4.21</v>
          </cell>
          <cell r="K220">
            <v>2.2000000000000002</v>
          </cell>
          <cell r="L220">
            <v>166423809.44</v>
          </cell>
          <cell r="M220">
            <v>60154741.380000003</v>
          </cell>
          <cell r="N220">
            <v>0</v>
          </cell>
          <cell r="O220">
            <v>62614302.520000003</v>
          </cell>
          <cell r="P220">
            <v>54667176.219999999</v>
          </cell>
          <cell r="Q220">
            <v>1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1</v>
          </cell>
          <cell r="AA220">
            <v>1</v>
          </cell>
          <cell r="AB220">
            <v>1</v>
          </cell>
          <cell r="AC220">
            <v>1</v>
          </cell>
        </row>
        <row r="221">
          <cell r="D221" t="str">
            <v>10764</v>
          </cell>
          <cell r="E221" t="str">
            <v>หนองเสือ,รพช.</v>
          </cell>
          <cell r="F221" t="str">
            <v>รพช.</v>
          </cell>
          <cell r="G221">
            <v>37</v>
          </cell>
          <cell r="H221" t="str">
            <v>รพช.F2 P30,000-60,000</v>
          </cell>
          <cell r="I221">
            <v>2.76</v>
          </cell>
          <cell r="J221">
            <v>2.6</v>
          </cell>
          <cell r="K221">
            <v>1.53</v>
          </cell>
          <cell r="L221">
            <v>49561022.719999999</v>
          </cell>
          <cell r="M221">
            <v>23221256.510000002</v>
          </cell>
          <cell r="N221">
            <v>0</v>
          </cell>
          <cell r="O221">
            <v>26869149.41</v>
          </cell>
          <cell r="P221">
            <v>12128284.029999999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AA221">
            <v>1</v>
          </cell>
          <cell r="AB221">
            <v>1</v>
          </cell>
          <cell r="AC221">
            <v>1</v>
          </cell>
        </row>
        <row r="222">
          <cell r="D222" t="str">
            <v>10765</v>
          </cell>
          <cell r="E222" t="str">
            <v>ลาดหลุมแก้ว,รพช.</v>
          </cell>
          <cell r="F222" t="str">
            <v>รพช.</v>
          </cell>
          <cell r="G222">
            <v>34</v>
          </cell>
          <cell r="H222" t="str">
            <v>รพช.F2 P&lt;=30,000</v>
          </cell>
          <cell r="I222">
            <v>7.33</v>
          </cell>
          <cell r="J222">
            <v>7.24</v>
          </cell>
          <cell r="K222">
            <v>4.2300000000000004</v>
          </cell>
          <cell r="L222">
            <v>195306386.88999999</v>
          </cell>
          <cell r="M222">
            <v>82459622.459999993</v>
          </cell>
          <cell r="N222">
            <v>0</v>
          </cell>
          <cell r="O222">
            <v>84926813.090000004</v>
          </cell>
          <cell r="P222">
            <v>99563401.189999998</v>
          </cell>
          <cell r="Q222">
            <v>1</v>
          </cell>
          <cell r="R222">
            <v>1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AA222">
            <v>1</v>
          </cell>
          <cell r="AB222">
            <v>1</v>
          </cell>
          <cell r="AC222">
            <v>1</v>
          </cell>
        </row>
        <row r="223">
          <cell r="D223" t="str">
            <v>10766</v>
          </cell>
          <cell r="E223" t="str">
            <v>ลำลูกกา,รพช.</v>
          </cell>
          <cell r="F223" t="str">
            <v>รพช.</v>
          </cell>
          <cell r="G223">
            <v>55</v>
          </cell>
          <cell r="H223" t="str">
            <v>รพช.F2 P30,000-60,000</v>
          </cell>
          <cell r="I223">
            <v>2.39</v>
          </cell>
          <cell r="J223">
            <v>2.31</v>
          </cell>
          <cell r="K223">
            <v>1.4</v>
          </cell>
          <cell r="L223">
            <v>64821303.439999998</v>
          </cell>
          <cell r="M223">
            <v>14460187.08</v>
          </cell>
          <cell r="N223">
            <v>0</v>
          </cell>
          <cell r="O223">
            <v>18039450.850000001</v>
          </cell>
          <cell r="P223">
            <v>18021591.100000001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AA223">
            <v>1</v>
          </cell>
          <cell r="AB223">
            <v>1</v>
          </cell>
          <cell r="AC223">
            <v>1</v>
          </cell>
        </row>
        <row r="224">
          <cell r="D224" t="str">
            <v>10767</v>
          </cell>
          <cell r="E224" t="str">
            <v>สามโคก,รพช.</v>
          </cell>
          <cell r="F224" t="str">
            <v>รพช.</v>
          </cell>
          <cell r="G224">
            <v>37</v>
          </cell>
          <cell r="H224" t="str">
            <v>รพช.F2 P&lt;=30,000</v>
          </cell>
          <cell r="I224">
            <v>2.66</v>
          </cell>
          <cell r="J224">
            <v>2.6</v>
          </cell>
          <cell r="K224">
            <v>1.42</v>
          </cell>
          <cell r="L224">
            <v>65257378.82</v>
          </cell>
          <cell r="M224">
            <v>23432265.23</v>
          </cell>
          <cell r="N224">
            <v>0</v>
          </cell>
          <cell r="O224">
            <v>26609235</v>
          </cell>
          <cell r="P224">
            <v>16294443.779999999</v>
          </cell>
          <cell r="Q224">
            <v>1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AA224">
            <v>1</v>
          </cell>
          <cell r="AB224">
            <v>1</v>
          </cell>
          <cell r="AC224">
            <v>1</v>
          </cell>
        </row>
        <row r="225">
          <cell r="D225" t="str">
            <v>10660</v>
          </cell>
          <cell r="E225" t="str">
            <v>พระนครศรีอยุธยา,รพศ.</v>
          </cell>
          <cell r="F225" t="str">
            <v>รพศ.</v>
          </cell>
          <cell r="G225">
            <v>550</v>
          </cell>
          <cell r="H225" t="str">
            <v>รพศ.A B&lt;=700</v>
          </cell>
          <cell r="I225">
            <v>3.15</v>
          </cell>
          <cell r="J225">
            <v>2.82</v>
          </cell>
          <cell r="K225">
            <v>0.93</v>
          </cell>
          <cell r="L225">
            <v>440317351.50999999</v>
          </cell>
          <cell r="M225">
            <v>191999097.53999999</v>
          </cell>
          <cell r="N225">
            <v>0</v>
          </cell>
          <cell r="O225">
            <v>234385164.69999999</v>
          </cell>
          <cell r="P225">
            <v>-14632953.1</v>
          </cell>
          <cell r="Q225">
            <v>0</v>
          </cell>
          <cell r="R225">
            <v>1</v>
          </cell>
          <cell r="S225">
            <v>1</v>
          </cell>
          <cell r="T225">
            <v>0</v>
          </cell>
          <cell r="U225">
            <v>0</v>
          </cell>
          <cell r="V225">
            <v>0</v>
          </cell>
          <cell r="W225">
            <v>1</v>
          </cell>
          <cell r="AA225">
            <v>1</v>
          </cell>
          <cell r="AB225">
            <v>1</v>
          </cell>
          <cell r="AC225">
            <v>1</v>
          </cell>
        </row>
        <row r="226">
          <cell r="D226" t="str">
            <v>10688</v>
          </cell>
          <cell r="E226" t="str">
            <v>เสนา,รพท.</v>
          </cell>
          <cell r="F226" t="str">
            <v>รพท.</v>
          </cell>
          <cell r="G226">
            <v>208</v>
          </cell>
          <cell r="H226" t="str">
            <v>รพท.M1 B&gt;200</v>
          </cell>
          <cell r="I226">
            <v>2.06</v>
          </cell>
          <cell r="J226">
            <v>1.97</v>
          </cell>
          <cell r="K226">
            <v>1.04</v>
          </cell>
          <cell r="L226">
            <v>142580725.66</v>
          </cell>
          <cell r="M226">
            <v>88539868.129999995</v>
          </cell>
          <cell r="N226">
            <v>0</v>
          </cell>
          <cell r="O226">
            <v>117213051.2</v>
          </cell>
          <cell r="P226">
            <v>5036227.41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1</v>
          </cell>
          <cell r="AA226">
            <v>1</v>
          </cell>
          <cell r="AB226">
            <v>1</v>
          </cell>
          <cell r="AC226">
            <v>1</v>
          </cell>
        </row>
        <row r="227">
          <cell r="D227" t="str">
            <v>10768</v>
          </cell>
          <cell r="E227" t="str">
            <v>ท่าเรือ,รพช.</v>
          </cell>
          <cell r="F227" t="str">
            <v>รพช.</v>
          </cell>
          <cell r="G227">
            <v>30</v>
          </cell>
          <cell r="H227" t="str">
            <v>รพช.F2 P&lt;=30,000</v>
          </cell>
          <cell r="I227">
            <v>3.28</v>
          </cell>
          <cell r="J227">
            <v>3.02</v>
          </cell>
          <cell r="K227">
            <v>2.0099999999999998</v>
          </cell>
          <cell r="L227">
            <v>75484620.459999993</v>
          </cell>
          <cell r="M227">
            <v>35329850.009999998</v>
          </cell>
          <cell r="N227">
            <v>0</v>
          </cell>
          <cell r="O227">
            <v>34361819.729999997</v>
          </cell>
          <cell r="P227">
            <v>33380862.699999999</v>
          </cell>
          <cell r="Q227">
            <v>1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1</v>
          </cell>
          <cell r="AA227">
            <v>1</v>
          </cell>
          <cell r="AB227">
            <v>1</v>
          </cell>
          <cell r="AC227">
            <v>1</v>
          </cell>
        </row>
        <row r="228">
          <cell r="D228" t="str">
            <v>10769</v>
          </cell>
          <cell r="E228" t="str">
            <v>สมเด็จพระสังฆราช(นครหลวง),รพช.</v>
          </cell>
          <cell r="F228" t="str">
            <v>รพช.</v>
          </cell>
          <cell r="G228">
            <v>60</v>
          </cell>
          <cell r="H228" t="str">
            <v>รพช.F2 P&lt;=30,000</v>
          </cell>
          <cell r="I228">
            <v>13.02</v>
          </cell>
          <cell r="J228">
            <v>12.78</v>
          </cell>
          <cell r="K228">
            <v>8.42</v>
          </cell>
          <cell r="L228">
            <v>164823667.88</v>
          </cell>
          <cell r="M228">
            <v>105645110.98999999</v>
          </cell>
          <cell r="N228">
            <v>0</v>
          </cell>
          <cell r="O228">
            <v>110579684.90000001</v>
          </cell>
          <cell r="P228">
            <v>101654230.54000001</v>
          </cell>
          <cell r="Q228">
            <v>1</v>
          </cell>
          <cell r="R228">
            <v>1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AA228">
            <v>1</v>
          </cell>
          <cell r="AB228">
            <v>1</v>
          </cell>
          <cell r="AC228">
            <v>1</v>
          </cell>
        </row>
        <row r="229">
          <cell r="D229" t="str">
            <v>10770</v>
          </cell>
          <cell r="E229" t="str">
            <v>บางไทร,รพช.</v>
          </cell>
          <cell r="F229" t="str">
            <v>รพช.</v>
          </cell>
          <cell r="G229">
            <v>40</v>
          </cell>
          <cell r="H229" t="str">
            <v>รพช.F2 P&lt;=30,000</v>
          </cell>
          <cell r="I229">
            <v>5.25</v>
          </cell>
          <cell r="J229">
            <v>4.95</v>
          </cell>
          <cell r="K229">
            <v>2.72</v>
          </cell>
          <cell r="L229">
            <v>71091005.319999993</v>
          </cell>
          <cell r="M229">
            <v>26594988.030000001</v>
          </cell>
          <cell r="N229">
            <v>0</v>
          </cell>
          <cell r="O229">
            <v>28418103.77</v>
          </cell>
          <cell r="P229">
            <v>28767889</v>
          </cell>
          <cell r="Q229">
            <v>1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AA229">
            <v>1</v>
          </cell>
          <cell r="AB229">
            <v>1</v>
          </cell>
          <cell r="AC229">
            <v>1</v>
          </cell>
        </row>
        <row r="230">
          <cell r="D230" t="str">
            <v>10771</v>
          </cell>
          <cell r="E230" t="str">
            <v>บางบาล,รพช.</v>
          </cell>
          <cell r="F230" t="str">
            <v>รพช.</v>
          </cell>
          <cell r="G230">
            <v>26</v>
          </cell>
          <cell r="H230" t="str">
            <v>รพช.F2 P&lt;=30,000</v>
          </cell>
          <cell r="I230">
            <v>2.3199999999999998</v>
          </cell>
          <cell r="J230">
            <v>2.2000000000000002</v>
          </cell>
          <cell r="K230">
            <v>1.37</v>
          </cell>
          <cell r="L230">
            <v>24348392.559999999</v>
          </cell>
          <cell r="M230">
            <v>9196969.9600000009</v>
          </cell>
          <cell r="N230">
            <v>0</v>
          </cell>
          <cell r="O230">
            <v>11309685.83</v>
          </cell>
          <cell r="P230">
            <v>6815461.46</v>
          </cell>
          <cell r="Q230">
            <v>0</v>
          </cell>
          <cell r="R230">
            <v>0</v>
          </cell>
          <cell r="S230">
            <v>0</v>
          </cell>
          <cell r="T230">
            <v>1</v>
          </cell>
          <cell r="U230">
            <v>0</v>
          </cell>
          <cell r="V230">
            <v>0</v>
          </cell>
          <cell r="W230">
            <v>0</v>
          </cell>
          <cell r="AA230">
            <v>1</v>
          </cell>
          <cell r="AB230">
            <v>1</v>
          </cell>
          <cell r="AC230">
            <v>1</v>
          </cell>
        </row>
        <row r="231">
          <cell r="D231" t="str">
            <v>10772</v>
          </cell>
          <cell r="E231" t="str">
            <v>บางปะอิน,รพช.</v>
          </cell>
          <cell r="F231" t="str">
            <v>รพช.</v>
          </cell>
          <cell r="G231">
            <v>90</v>
          </cell>
          <cell r="H231" t="str">
            <v>รพช.M2 B&lt;=100</v>
          </cell>
          <cell r="I231">
            <v>8.08</v>
          </cell>
          <cell r="J231">
            <v>7.77</v>
          </cell>
          <cell r="K231">
            <v>6.64</v>
          </cell>
          <cell r="L231">
            <v>227283583.05000001</v>
          </cell>
          <cell r="M231">
            <v>56939520.07</v>
          </cell>
          <cell r="N231">
            <v>0</v>
          </cell>
          <cell r="O231">
            <v>125065642.58</v>
          </cell>
          <cell r="P231">
            <v>180648834.30000001</v>
          </cell>
          <cell r="Q231">
            <v>1</v>
          </cell>
          <cell r="R231">
            <v>0</v>
          </cell>
          <cell r="S231">
            <v>0</v>
          </cell>
          <cell r="T231">
            <v>0</v>
          </cell>
          <cell r="U231">
            <v>1</v>
          </cell>
          <cell r="V231">
            <v>0</v>
          </cell>
          <cell r="W231">
            <v>1</v>
          </cell>
          <cell r="AA231">
            <v>1</v>
          </cell>
          <cell r="AB231">
            <v>1</v>
          </cell>
          <cell r="AC231">
            <v>1</v>
          </cell>
        </row>
        <row r="232">
          <cell r="D232" t="str">
            <v>10773</v>
          </cell>
          <cell r="E232" t="str">
            <v>บางปะหัน,รพช.</v>
          </cell>
          <cell r="F232" t="str">
            <v>รพช.</v>
          </cell>
          <cell r="G232">
            <v>30</v>
          </cell>
          <cell r="H232" t="str">
            <v>รพช.F2 P&lt;=30,000</v>
          </cell>
          <cell r="I232">
            <v>2.12</v>
          </cell>
          <cell r="J232">
            <v>1.92</v>
          </cell>
          <cell r="K232">
            <v>1.33</v>
          </cell>
          <cell r="L232">
            <v>29569134.190000001</v>
          </cell>
          <cell r="M232">
            <v>12748196.550000001</v>
          </cell>
          <cell r="N232">
            <v>0</v>
          </cell>
          <cell r="O232">
            <v>14749451.6</v>
          </cell>
          <cell r="P232">
            <v>8807948.3399999999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AA232">
            <v>1</v>
          </cell>
          <cell r="AB232">
            <v>1</v>
          </cell>
          <cell r="AC232">
            <v>1</v>
          </cell>
        </row>
        <row r="233">
          <cell r="D233" t="str">
            <v>10774</v>
          </cell>
          <cell r="E233" t="str">
            <v>ผักไห่,รพช.</v>
          </cell>
          <cell r="F233" t="str">
            <v>รพช.</v>
          </cell>
          <cell r="G233">
            <v>31</v>
          </cell>
          <cell r="H233" t="str">
            <v>รพช.F2 P&lt;=30,000</v>
          </cell>
          <cell r="I233">
            <v>6.32</v>
          </cell>
          <cell r="J233">
            <v>6.17</v>
          </cell>
          <cell r="K233">
            <v>3.82</v>
          </cell>
          <cell r="L233">
            <v>88374943.019999996</v>
          </cell>
          <cell r="M233">
            <v>33530958.850000001</v>
          </cell>
          <cell r="N233">
            <v>0</v>
          </cell>
          <cell r="O233">
            <v>36821690.93</v>
          </cell>
          <cell r="P233">
            <v>46857713.280000001</v>
          </cell>
          <cell r="Q233">
            <v>1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1</v>
          </cell>
          <cell r="AA233">
            <v>1</v>
          </cell>
          <cell r="AB233">
            <v>1</v>
          </cell>
          <cell r="AC233">
            <v>1</v>
          </cell>
        </row>
        <row r="234">
          <cell r="D234" t="str">
            <v>10775</v>
          </cell>
          <cell r="E234" t="str">
            <v>ภาชี,รพช.</v>
          </cell>
          <cell r="F234" t="str">
            <v>รพช.</v>
          </cell>
          <cell r="G234">
            <v>46</v>
          </cell>
          <cell r="H234" t="str">
            <v>รพช.F2 P&lt;=30,000</v>
          </cell>
          <cell r="I234">
            <v>5.28</v>
          </cell>
          <cell r="J234">
            <v>5.0599999999999996</v>
          </cell>
          <cell r="K234">
            <v>3.19</v>
          </cell>
          <cell r="L234">
            <v>79001432.209999993</v>
          </cell>
          <cell r="M234">
            <v>45904492.979999997</v>
          </cell>
          <cell r="N234">
            <v>0</v>
          </cell>
          <cell r="O234">
            <v>50916836.359999999</v>
          </cell>
          <cell r="P234">
            <v>40311595.25</v>
          </cell>
          <cell r="Q234">
            <v>1</v>
          </cell>
          <cell r="R234">
            <v>1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AA234">
            <v>1</v>
          </cell>
          <cell r="AB234">
            <v>1</v>
          </cell>
          <cell r="AC234">
            <v>1</v>
          </cell>
        </row>
        <row r="235">
          <cell r="D235" t="str">
            <v>10776</v>
          </cell>
          <cell r="E235" t="str">
            <v>ลาดบัวหลวง,รพช.</v>
          </cell>
          <cell r="F235" t="str">
            <v>รพช.</v>
          </cell>
          <cell r="G235">
            <v>40</v>
          </cell>
          <cell r="H235" t="str">
            <v>รพช.F2 P&lt;=30,000</v>
          </cell>
          <cell r="I235">
            <v>6.84</v>
          </cell>
          <cell r="J235">
            <v>6.49</v>
          </cell>
          <cell r="K235">
            <v>4.62</v>
          </cell>
          <cell r="L235">
            <v>77442451.799999997</v>
          </cell>
          <cell r="M235">
            <v>37897131.799999997</v>
          </cell>
          <cell r="N235">
            <v>0</v>
          </cell>
          <cell r="O235">
            <v>42145573.740000002</v>
          </cell>
          <cell r="P235">
            <v>46878329.920000002</v>
          </cell>
          <cell r="Q235">
            <v>1</v>
          </cell>
          <cell r="R235">
            <v>1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AA235">
            <v>1</v>
          </cell>
          <cell r="AB235">
            <v>1</v>
          </cell>
          <cell r="AC235">
            <v>1</v>
          </cell>
        </row>
        <row r="236">
          <cell r="D236" t="str">
            <v>10777</v>
          </cell>
          <cell r="E236" t="str">
            <v>วังน้อย,รพช.</v>
          </cell>
          <cell r="F236" t="str">
            <v>รพช.</v>
          </cell>
          <cell r="G236">
            <v>90</v>
          </cell>
          <cell r="H236" t="str">
            <v>รพช.F1 P&lt;=50,000</v>
          </cell>
          <cell r="I236">
            <v>8.5</v>
          </cell>
          <cell r="J236">
            <v>8.19</v>
          </cell>
          <cell r="K236">
            <v>6.74</v>
          </cell>
          <cell r="L236">
            <v>181966342.19</v>
          </cell>
          <cell r="M236">
            <v>47336461.670000002</v>
          </cell>
          <cell r="N236">
            <v>0</v>
          </cell>
          <cell r="O236">
            <v>36214012.810000002</v>
          </cell>
          <cell r="P236">
            <v>139304747.03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AA236">
            <v>1</v>
          </cell>
          <cell r="AB236">
            <v>1</v>
          </cell>
          <cell r="AC236">
            <v>1</v>
          </cell>
        </row>
        <row r="237">
          <cell r="D237" t="str">
            <v>10778</v>
          </cell>
          <cell r="E237" t="str">
            <v>บางซ้าย,รพช.</v>
          </cell>
          <cell r="F237" t="str">
            <v>รพช.</v>
          </cell>
          <cell r="G237">
            <v>10</v>
          </cell>
          <cell r="H237" t="str">
            <v>รพช.F3 P&lt;=15,000</v>
          </cell>
          <cell r="I237">
            <v>3.2</v>
          </cell>
          <cell r="J237">
            <v>3.09</v>
          </cell>
          <cell r="K237">
            <v>2.16</v>
          </cell>
          <cell r="L237">
            <v>23892676.73</v>
          </cell>
          <cell r="M237">
            <v>9936804.8000000007</v>
          </cell>
          <cell r="N237">
            <v>0</v>
          </cell>
          <cell r="O237">
            <v>10748518.859999999</v>
          </cell>
          <cell r="P237">
            <v>12529885.619999999</v>
          </cell>
          <cell r="Q237">
            <v>0</v>
          </cell>
          <cell r="R237">
            <v>1</v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AA237">
            <v>1</v>
          </cell>
          <cell r="AB237">
            <v>1</v>
          </cell>
          <cell r="AC237">
            <v>1</v>
          </cell>
        </row>
        <row r="238">
          <cell r="D238" t="str">
            <v>10779</v>
          </cell>
          <cell r="E238" t="str">
            <v>อุทัย,รพช.</v>
          </cell>
          <cell r="F238" t="str">
            <v>รพช.</v>
          </cell>
          <cell r="G238">
            <v>30</v>
          </cell>
          <cell r="H238" t="str">
            <v>รพช.F2 P30,000-60,000</v>
          </cell>
          <cell r="I238">
            <v>10.44</v>
          </cell>
          <cell r="J238">
            <v>10.29</v>
          </cell>
          <cell r="K238">
            <v>8.3000000000000007</v>
          </cell>
          <cell r="L238">
            <v>181780233.59</v>
          </cell>
          <cell r="M238">
            <v>15855649.619999999</v>
          </cell>
          <cell r="N238">
            <v>0</v>
          </cell>
          <cell r="O238">
            <v>21422767.579999998</v>
          </cell>
          <cell r="P238">
            <v>140608631.44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AA238">
            <v>1</v>
          </cell>
          <cell r="AB238">
            <v>1</v>
          </cell>
          <cell r="AC238">
            <v>1</v>
          </cell>
        </row>
        <row r="239">
          <cell r="D239" t="str">
            <v>10780</v>
          </cell>
          <cell r="E239" t="str">
            <v>มหาราช,รพช.</v>
          </cell>
          <cell r="F239" t="str">
            <v>รพช.</v>
          </cell>
          <cell r="G239">
            <v>24</v>
          </cell>
          <cell r="H239" t="str">
            <v>รพช.F3 P&lt;=15,000</v>
          </cell>
          <cell r="I239">
            <v>6.04</v>
          </cell>
          <cell r="J239">
            <v>5.61</v>
          </cell>
          <cell r="K239">
            <v>1.96</v>
          </cell>
          <cell r="L239">
            <v>40815167.280000001</v>
          </cell>
          <cell r="M239">
            <v>24289554.82</v>
          </cell>
          <cell r="N239">
            <v>0</v>
          </cell>
          <cell r="O239">
            <v>26979256.280000001</v>
          </cell>
          <cell r="P239">
            <v>7782150.0199999996</v>
          </cell>
          <cell r="Q239">
            <v>1</v>
          </cell>
          <cell r="R239">
            <v>1</v>
          </cell>
          <cell r="S239">
            <v>0</v>
          </cell>
          <cell r="T239">
            <v>0</v>
          </cell>
          <cell r="U239">
            <v>0</v>
          </cell>
          <cell r="V239">
            <v>1</v>
          </cell>
          <cell r="W239">
            <v>0</v>
          </cell>
          <cell r="AA239">
            <v>1</v>
          </cell>
          <cell r="AB239">
            <v>1</v>
          </cell>
          <cell r="AC239">
            <v>1</v>
          </cell>
        </row>
        <row r="240">
          <cell r="D240" t="str">
            <v>10781</v>
          </cell>
          <cell r="E240" t="str">
            <v>บ้านแพรก,รพช.</v>
          </cell>
          <cell r="F240" t="str">
            <v>รพช.</v>
          </cell>
          <cell r="G240">
            <v>22</v>
          </cell>
          <cell r="H240" t="str">
            <v>รพช.F3 P&lt;=15,000</v>
          </cell>
          <cell r="I240">
            <v>3.37</v>
          </cell>
          <cell r="J240">
            <v>3.06</v>
          </cell>
          <cell r="K240">
            <v>1.47</v>
          </cell>
          <cell r="L240">
            <v>17587224.010000002</v>
          </cell>
          <cell r="M240">
            <v>3766972.61</v>
          </cell>
          <cell r="N240">
            <v>0</v>
          </cell>
          <cell r="O240">
            <v>6484744</v>
          </cell>
          <cell r="P240">
            <v>3482998.56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AA240">
            <v>1</v>
          </cell>
          <cell r="AB240">
            <v>1</v>
          </cell>
          <cell r="AC240">
            <v>1</v>
          </cell>
        </row>
        <row r="241">
          <cell r="D241" t="str">
            <v>10690</v>
          </cell>
          <cell r="E241" t="str">
            <v>พระนารายณ์มหาราช,รพท.</v>
          </cell>
          <cell r="F241" t="str">
            <v>รพท.</v>
          </cell>
          <cell r="G241">
            <v>561</v>
          </cell>
          <cell r="H241" t="str">
            <v>รพท.S B&gt;400</v>
          </cell>
          <cell r="I241">
            <v>3.76</v>
          </cell>
          <cell r="J241">
            <v>3.61</v>
          </cell>
          <cell r="K241">
            <v>1.26</v>
          </cell>
          <cell r="L241">
            <v>635185070.32000005</v>
          </cell>
          <cell r="M241">
            <v>299838364.07999998</v>
          </cell>
          <cell r="N241">
            <v>0</v>
          </cell>
          <cell r="O241">
            <v>337622235.79000002</v>
          </cell>
          <cell r="P241">
            <v>54520812.359999999</v>
          </cell>
          <cell r="Q241">
            <v>1</v>
          </cell>
          <cell r="R241">
            <v>1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1</v>
          </cell>
          <cell r="AA241">
            <v>1</v>
          </cell>
          <cell r="AB241">
            <v>1</v>
          </cell>
          <cell r="AC241">
            <v>1</v>
          </cell>
        </row>
        <row r="242">
          <cell r="D242" t="str">
            <v>10691</v>
          </cell>
          <cell r="E242" t="str">
            <v>บ้านหมี่,รพท.</v>
          </cell>
          <cell r="F242" t="str">
            <v>รพท.</v>
          </cell>
          <cell r="G242">
            <v>258</v>
          </cell>
          <cell r="H242" t="str">
            <v>รพท.M1 B&gt;200</v>
          </cell>
          <cell r="I242">
            <v>1.27</v>
          </cell>
          <cell r="J242">
            <v>1.17</v>
          </cell>
          <cell r="K242">
            <v>0.68</v>
          </cell>
          <cell r="L242">
            <v>46643585.979999997</v>
          </cell>
          <cell r="M242">
            <v>24587818.289999999</v>
          </cell>
          <cell r="N242">
            <v>2</v>
          </cell>
          <cell r="O242">
            <v>43540272.310000002</v>
          </cell>
          <cell r="P242">
            <v>-58096761.799999997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1</v>
          </cell>
          <cell r="W242">
            <v>0</v>
          </cell>
          <cell r="AA242">
            <v>1</v>
          </cell>
          <cell r="AB242">
            <v>1</v>
          </cell>
          <cell r="AC242">
            <v>0</v>
          </cell>
        </row>
        <row r="243">
          <cell r="D243" t="str">
            <v>10789</v>
          </cell>
          <cell r="E243" t="str">
            <v>พัฒนานิคม,รพช.</v>
          </cell>
          <cell r="F243" t="str">
            <v>รพช.</v>
          </cell>
          <cell r="G243">
            <v>78</v>
          </cell>
          <cell r="H243" t="str">
            <v>รพช.F1 P&lt;=50,000</v>
          </cell>
          <cell r="I243">
            <v>8.2899999999999991</v>
          </cell>
          <cell r="J243">
            <v>7.93</v>
          </cell>
          <cell r="K243">
            <v>5.0199999999999996</v>
          </cell>
          <cell r="L243">
            <v>94920704.620000005</v>
          </cell>
          <cell r="M243">
            <v>52902878.899999999</v>
          </cell>
          <cell r="N243">
            <v>0</v>
          </cell>
          <cell r="O243">
            <v>57146422.799999997</v>
          </cell>
          <cell r="P243">
            <v>52398437.229999997</v>
          </cell>
          <cell r="Q243">
            <v>1</v>
          </cell>
          <cell r="R243">
            <v>1</v>
          </cell>
          <cell r="S243">
            <v>1</v>
          </cell>
          <cell r="T243">
            <v>1</v>
          </cell>
          <cell r="U243">
            <v>0</v>
          </cell>
          <cell r="V243">
            <v>0</v>
          </cell>
          <cell r="W243">
            <v>1</v>
          </cell>
          <cell r="AA243">
            <v>1</v>
          </cell>
          <cell r="AB243">
            <v>1</v>
          </cell>
          <cell r="AC243">
            <v>1</v>
          </cell>
        </row>
        <row r="244">
          <cell r="D244" t="str">
            <v>10790</v>
          </cell>
          <cell r="E244" t="str">
            <v>โคกสำโรง,รพช.</v>
          </cell>
          <cell r="F244" t="str">
            <v>รพช.</v>
          </cell>
          <cell r="G244">
            <v>123</v>
          </cell>
          <cell r="H244" t="str">
            <v>รพช.M2 B&gt;100</v>
          </cell>
          <cell r="I244">
            <v>2.48</v>
          </cell>
          <cell r="J244">
            <v>2.36</v>
          </cell>
          <cell r="K244">
            <v>1.35</v>
          </cell>
          <cell r="L244">
            <v>103592322.69</v>
          </cell>
          <cell r="M244">
            <v>55298579.990000002</v>
          </cell>
          <cell r="N244">
            <v>0</v>
          </cell>
          <cell r="O244">
            <v>60466816.619999997</v>
          </cell>
          <cell r="P244">
            <v>24405485.629999999</v>
          </cell>
          <cell r="Q244">
            <v>0</v>
          </cell>
          <cell r="R244">
            <v>1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1</v>
          </cell>
          <cell r="AA244">
            <v>1</v>
          </cell>
          <cell r="AB244">
            <v>1</v>
          </cell>
          <cell r="AC244">
            <v>1</v>
          </cell>
        </row>
        <row r="245">
          <cell r="D245" t="str">
            <v>10791</v>
          </cell>
          <cell r="E245" t="str">
            <v>ชัยบาดาล,รพช.</v>
          </cell>
          <cell r="F245" t="str">
            <v>รพช.</v>
          </cell>
          <cell r="G245">
            <v>137</v>
          </cell>
          <cell r="H245" t="str">
            <v>รพช.M2 B&gt;100</v>
          </cell>
          <cell r="I245">
            <v>1.76</v>
          </cell>
          <cell r="J245">
            <v>1.61</v>
          </cell>
          <cell r="K245">
            <v>0.65</v>
          </cell>
          <cell r="L245">
            <v>65351059.939999998</v>
          </cell>
          <cell r="M245">
            <v>142188001.56</v>
          </cell>
          <cell r="N245">
            <v>1</v>
          </cell>
          <cell r="O245">
            <v>62264197.899999999</v>
          </cell>
          <cell r="P245">
            <v>-30230424.329999998</v>
          </cell>
          <cell r="Q245">
            <v>0</v>
          </cell>
          <cell r="R245">
            <v>1</v>
          </cell>
          <cell r="S245">
            <v>1</v>
          </cell>
          <cell r="T245">
            <v>0</v>
          </cell>
          <cell r="U245">
            <v>0</v>
          </cell>
          <cell r="V245">
            <v>0</v>
          </cell>
          <cell r="W245">
            <v>1</v>
          </cell>
          <cell r="AA245">
            <v>1</v>
          </cell>
          <cell r="AB245">
            <v>1</v>
          </cell>
          <cell r="AC245">
            <v>0</v>
          </cell>
        </row>
        <row r="246">
          <cell r="D246" t="str">
            <v>10792</v>
          </cell>
          <cell r="E246" t="str">
            <v>ท่าวุ้ง,รพช.</v>
          </cell>
          <cell r="F246" t="str">
            <v>รพช.</v>
          </cell>
          <cell r="G246">
            <v>48</v>
          </cell>
          <cell r="H246" t="str">
            <v>รพช.F2 P30,000-60,000</v>
          </cell>
          <cell r="I246">
            <v>3.55</v>
          </cell>
          <cell r="J246">
            <v>3.43</v>
          </cell>
          <cell r="K246">
            <v>2.78</v>
          </cell>
          <cell r="L246">
            <v>101848327</v>
          </cell>
          <cell r="M246">
            <v>35740558.899999999</v>
          </cell>
          <cell r="N246">
            <v>0</v>
          </cell>
          <cell r="O246">
            <v>37492504.119999997</v>
          </cell>
          <cell r="P246">
            <v>70910859.689999998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1</v>
          </cell>
          <cell r="W246">
            <v>1</v>
          </cell>
          <cell r="AA246">
            <v>1</v>
          </cell>
          <cell r="AB246">
            <v>1</v>
          </cell>
          <cell r="AC246">
            <v>1</v>
          </cell>
        </row>
        <row r="247">
          <cell r="D247" t="str">
            <v>10793</v>
          </cell>
          <cell r="E247" t="str">
            <v>ท่าหลวง,รพช.</v>
          </cell>
          <cell r="F247" t="str">
            <v>รพช.</v>
          </cell>
          <cell r="G247">
            <v>56</v>
          </cell>
          <cell r="H247" t="str">
            <v>รพช.F2 P&lt;=30,000</v>
          </cell>
          <cell r="I247">
            <v>3.98</v>
          </cell>
          <cell r="J247">
            <v>3.59</v>
          </cell>
          <cell r="K247">
            <v>1.68</v>
          </cell>
          <cell r="L247">
            <v>36192831.979999997</v>
          </cell>
          <cell r="M247">
            <v>20806978.870000001</v>
          </cell>
          <cell r="N247">
            <v>0</v>
          </cell>
          <cell r="O247">
            <v>27489344.75</v>
          </cell>
          <cell r="P247">
            <v>8276033.5899999999</v>
          </cell>
          <cell r="Q247">
            <v>0</v>
          </cell>
          <cell r="R247">
            <v>1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AA247">
            <v>1</v>
          </cell>
          <cell r="AB247">
            <v>1</v>
          </cell>
          <cell r="AC247">
            <v>1</v>
          </cell>
        </row>
        <row r="248">
          <cell r="D248" t="str">
            <v>10794</v>
          </cell>
          <cell r="E248" t="str">
            <v>สระโบสถ์,รพช.</v>
          </cell>
          <cell r="F248" t="str">
            <v>รพช.</v>
          </cell>
          <cell r="G248">
            <v>30</v>
          </cell>
          <cell r="H248" t="str">
            <v>รพช.F3 P&lt;=15,000</v>
          </cell>
          <cell r="I248">
            <v>2.61</v>
          </cell>
          <cell r="J248">
            <v>2.4</v>
          </cell>
          <cell r="K248">
            <v>0.99</v>
          </cell>
          <cell r="L248">
            <v>23471327.760000002</v>
          </cell>
          <cell r="M248">
            <v>12925758</v>
          </cell>
          <cell r="N248">
            <v>0</v>
          </cell>
          <cell r="O248">
            <v>13249503.289999999</v>
          </cell>
          <cell r="P248">
            <v>-212119.71</v>
          </cell>
          <cell r="Q248">
            <v>0</v>
          </cell>
          <cell r="R248">
            <v>1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AA248">
            <v>1</v>
          </cell>
          <cell r="AB248">
            <v>1</v>
          </cell>
          <cell r="AC248">
            <v>1</v>
          </cell>
        </row>
        <row r="249">
          <cell r="D249" t="str">
            <v>10795</v>
          </cell>
          <cell r="E249" t="str">
            <v>โคกเจริญ,รพช.</v>
          </cell>
          <cell r="F249" t="str">
            <v>รพช.</v>
          </cell>
          <cell r="G249">
            <v>41</v>
          </cell>
          <cell r="H249" t="str">
            <v>รพช.F2 P&lt;=30,000</v>
          </cell>
          <cell r="I249">
            <v>4.8600000000000003</v>
          </cell>
          <cell r="J249">
            <v>4.72</v>
          </cell>
          <cell r="K249">
            <v>1.99</v>
          </cell>
          <cell r="L249">
            <v>52087472.039999999</v>
          </cell>
          <cell r="M249">
            <v>27280296.91</v>
          </cell>
          <cell r="N249">
            <v>0</v>
          </cell>
          <cell r="O249">
            <v>29162533.91</v>
          </cell>
          <cell r="P249">
            <v>13298128.710000001</v>
          </cell>
          <cell r="Q249">
            <v>1</v>
          </cell>
          <cell r="R249">
            <v>1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1</v>
          </cell>
          <cell r="AA249">
            <v>1</v>
          </cell>
          <cell r="AB249">
            <v>1</v>
          </cell>
          <cell r="AC249">
            <v>1</v>
          </cell>
        </row>
        <row r="250">
          <cell r="D250" t="str">
            <v>10796</v>
          </cell>
          <cell r="E250" t="str">
            <v>ลำสนธิ,รพช.</v>
          </cell>
          <cell r="F250" t="str">
            <v>รพช.</v>
          </cell>
          <cell r="G250">
            <v>41</v>
          </cell>
          <cell r="H250" t="str">
            <v>รพช.F2 P&lt;=30,000</v>
          </cell>
          <cell r="I250">
            <v>3.49</v>
          </cell>
          <cell r="J250">
            <v>3.34</v>
          </cell>
          <cell r="K250">
            <v>2.15</v>
          </cell>
          <cell r="L250">
            <v>47043710.689999998</v>
          </cell>
          <cell r="M250">
            <v>42880179.520000003</v>
          </cell>
          <cell r="N250">
            <v>0</v>
          </cell>
          <cell r="O250">
            <v>43182503.490000002</v>
          </cell>
          <cell r="P250">
            <v>21715804.629999999</v>
          </cell>
          <cell r="Q250">
            <v>1</v>
          </cell>
          <cell r="R250">
            <v>1</v>
          </cell>
          <cell r="S250">
            <v>0</v>
          </cell>
          <cell r="T250">
            <v>0</v>
          </cell>
          <cell r="U250">
            <v>1</v>
          </cell>
          <cell r="V250">
            <v>0</v>
          </cell>
          <cell r="W250">
            <v>0</v>
          </cell>
          <cell r="AA250">
            <v>1</v>
          </cell>
          <cell r="AB250">
            <v>1</v>
          </cell>
          <cell r="AC250">
            <v>1</v>
          </cell>
        </row>
        <row r="251">
          <cell r="D251" t="str">
            <v>10797</v>
          </cell>
          <cell r="E251" t="str">
            <v>หนองม่วง,รพช.</v>
          </cell>
          <cell r="F251" t="str">
            <v>รพช.</v>
          </cell>
          <cell r="G251">
            <v>32</v>
          </cell>
          <cell r="H251" t="str">
            <v>รพช.F2 P&lt;=30,000</v>
          </cell>
          <cell r="I251">
            <v>5.86</v>
          </cell>
          <cell r="J251">
            <v>5.69</v>
          </cell>
          <cell r="K251">
            <v>4.8</v>
          </cell>
          <cell r="L251">
            <v>78344196.390000001</v>
          </cell>
          <cell r="M251">
            <v>20718668.309999999</v>
          </cell>
          <cell r="N251">
            <v>0</v>
          </cell>
          <cell r="O251">
            <v>20626961.079999998</v>
          </cell>
          <cell r="P251">
            <v>60943525.770000003</v>
          </cell>
          <cell r="Q251">
            <v>0</v>
          </cell>
          <cell r="R251">
            <v>0</v>
          </cell>
          <cell r="S251">
            <v>1</v>
          </cell>
          <cell r="T251">
            <v>0</v>
          </cell>
          <cell r="U251">
            <v>0</v>
          </cell>
          <cell r="V251">
            <v>0</v>
          </cell>
          <cell r="W251">
            <v>1</v>
          </cell>
          <cell r="AA251">
            <v>1</v>
          </cell>
          <cell r="AB251">
            <v>1</v>
          </cell>
          <cell r="AC251">
            <v>1</v>
          </cell>
        </row>
        <row r="252">
          <cell r="D252" t="str">
            <v>10661</v>
          </cell>
          <cell r="E252" t="str">
            <v>สระบุรี,รพศ.</v>
          </cell>
          <cell r="F252" t="str">
            <v>รพศ.</v>
          </cell>
          <cell r="G252">
            <v>700</v>
          </cell>
          <cell r="H252" t="str">
            <v>รพศ.A B&lt;=700</v>
          </cell>
          <cell r="I252">
            <v>3.32</v>
          </cell>
          <cell r="J252">
            <v>3.12</v>
          </cell>
          <cell r="K252">
            <v>0.73</v>
          </cell>
          <cell r="L252">
            <v>934087453.46000004</v>
          </cell>
          <cell r="M252">
            <v>175464803.75999999</v>
          </cell>
          <cell r="N252">
            <v>1</v>
          </cell>
          <cell r="O252">
            <v>262094179.15000001</v>
          </cell>
          <cell r="P252">
            <v>-106797230.72</v>
          </cell>
          <cell r="Q252">
            <v>0</v>
          </cell>
          <cell r="R252">
            <v>0</v>
          </cell>
          <cell r="S252">
            <v>1</v>
          </cell>
          <cell r="T252">
            <v>0</v>
          </cell>
          <cell r="U252">
            <v>0</v>
          </cell>
          <cell r="V252">
            <v>0</v>
          </cell>
          <cell r="W252">
            <v>1</v>
          </cell>
          <cell r="AA252">
            <v>1</v>
          </cell>
          <cell r="AB252">
            <v>1</v>
          </cell>
          <cell r="AC252">
            <v>0</v>
          </cell>
        </row>
        <row r="253">
          <cell r="D253" t="str">
            <v>10695</v>
          </cell>
          <cell r="E253" t="str">
            <v>พระพุทธบาท,รพท.</v>
          </cell>
          <cell r="F253" t="str">
            <v>รพท.</v>
          </cell>
          <cell r="G253">
            <v>315</v>
          </cell>
          <cell r="H253" t="str">
            <v>รพท.M1 B&gt;200</v>
          </cell>
          <cell r="I253">
            <v>1.39</v>
          </cell>
          <cell r="J253">
            <v>1.3</v>
          </cell>
          <cell r="K253">
            <v>0.53</v>
          </cell>
          <cell r="L253">
            <v>125495219.33</v>
          </cell>
          <cell r="M253">
            <v>105905567.59</v>
          </cell>
          <cell r="N253">
            <v>2</v>
          </cell>
          <cell r="O253">
            <v>126864817.58</v>
          </cell>
          <cell r="P253">
            <v>-150239037.27000001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1</v>
          </cell>
          <cell r="AA253">
            <v>1</v>
          </cell>
          <cell r="AB253">
            <v>1</v>
          </cell>
          <cell r="AC253">
            <v>0</v>
          </cell>
        </row>
        <row r="254">
          <cell r="D254" t="str">
            <v>10807</v>
          </cell>
          <cell r="E254" t="str">
            <v>แก่งคอย,รพช.</v>
          </cell>
          <cell r="F254" t="str">
            <v>รพช.</v>
          </cell>
          <cell r="G254">
            <v>76</v>
          </cell>
          <cell r="H254" t="str">
            <v>รพช.F1 P50,000-100,000</v>
          </cell>
          <cell r="I254">
            <v>18.239999999999998</v>
          </cell>
          <cell r="J254">
            <v>17.920000000000002</v>
          </cell>
          <cell r="K254">
            <v>10.199999999999999</v>
          </cell>
          <cell r="L254">
            <v>295708530.72000003</v>
          </cell>
          <cell r="M254">
            <v>219816524.55000001</v>
          </cell>
          <cell r="N254">
            <v>0</v>
          </cell>
          <cell r="O254">
            <v>221091665.53</v>
          </cell>
          <cell r="P254">
            <v>157814033.06999999</v>
          </cell>
          <cell r="Q254">
            <v>1</v>
          </cell>
          <cell r="R254">
            <v>1</v>
          </cell>
          <cell r="S254">
            <v>1</v>
          </cell>
          <cell r="T254">
            <v>0</v>
          </cell>
          <cell r="U254">
            <v>0</v>
          </cell>
          <cell r="V254">
            <v>0</v>
          </cell>
          <cell r="W254">
            <v>1</v>
          </cell>
          <cell r="AA254">
            <v>1</v>
          </cell>
          <cell r="AB254">
            <v>1</v>
          </cell>
          <cell r="AC254">
            <v>1</v>
          </cell>
        </row>
        <row r="255">
          <cell r="D255" t="str">
            <v>10808</v>
          </cell>
          <cell r="E255" t="str">
            <v>หนองแค,รพช.</v>
          </cell>
          <cell r="F255" t="str">
            <v>รพช.</v>
          </cell>
          <cell r="G255">
            <v>74</v>
          </cell>
          <cell r="H255" t="str">
            <v>รพช.F2 P30,000-60,000</v>
          </cell>
          <cell r="I255">
            <v>3.47</v>
          </cell>
          <cell r="J255">
            <v>3.34</v>
          </cell>
          <cell r="K255">
            <v>2.77</v>
          </cell>
          <cell r="L255">
            <v>88656325.200000003</v>
          </cell>
          <cell r="M255">
            <v>76024624.25</v>
          </cell>
          <cell r="N255">
            <v>0</v>
          </cell>
          <cell r="O255">
            <v>79920442.799999997</v>
          </cell>
          <cell r="P255">
            <v>63615387.399999999</v>
          </cell>
          <cell r="Q255">
            <v>1</v>
          </cell>
          <cell r="R255">
            <v>1</v>
          </cell>
          <cell r="S255">
            <v>0</v>
          </cell>
          <cell r="T255">
            <v>1</v>
          </cell>
          <cell r="U255">
            <v>0</v>
          </cell>
          <cell r="V255">
            <v>1</v>
          </cell>
          <cell r="W255">
            <v>1</v>
          </cell>
          <cell r="AA255">
            <v>1</v>
          </cell>
          <cell r="AB255">
            <v>1</v>
          </cell>
          <cell r="AC255">
            <v>1</v>
          </cell>
        </row>
        <row r="256">
          <cell r="D256" t="str">
            <v>10809</v>
          </cell>
          <cell r="E256" t="str">
            <v>วิหารแดง,รพช.</v>
          </cell>
          <cell r="F256" t="str">
            <v>รพช.</v>
          </cell>
          <cell r="G256">
            <v>48</v>
          </cell>
          <cell r="H256" t="str">
            <v>รพช.F2 P&lt;=30,000</v>
          </cell>
          <cell r="I256">
            <v>3.33</v>
          </cell>
          <cell r="J256">
            <v>3.28</v>
          </cell>
          <cell r="K256">
            <v>1.77</v>
          </cell>
          <cell r="L256">
            <v>113714919.41</v>
          </cell>
          <cell r="M256">
            <v>24854457.77</v>
          </cell>
          <cell r="N256">
            <v>0</v>
          </cell>
          <cell r="O256">
            <v>27998605.07</v>
          </cell>
          <cell r="P256">
            <v>37683622.490000002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1</v>
          </cell>
          <cell r="AA256">
            <v>1</v>
          </cell>
          <cell r="AB256">
            <v>1</v>
          </cell>
          <cell r="AC256">
            <v>1</v>
          </cell>
        </row>
        <row r="257">
          <cell r="D257" t="str">
            <v>10810</v>
          </cell>
          <cell r="E257" t="str">
            <v>หนองแซง,รพช.</v>
          </cell>
          <cell r="F257" t="str">
            <v>รพช.</v>
          </cell>
          <cell r="G257">
            <v>17</v>
          </cell>
          <cell r="H257" t="str">
            <v>รพช.F2 P&lt;=30,000</v>
          </cell>
          <cell r="I257">
            <v>7.96</v>
          </cell>
          <cell r="J257">
            <v>7.24</v>
          </cell>
          <cell r="K257">
            <v>5.17</v>
          </cell>
          <cell r="L257">
            <v>52168676.93</v>
          </cell>
          <cell r="M257">
            <v>41727706.409999996</v>
          </cell>
          <cell r="N257">
            <v>0</v>
          </cell>
          <cell r="O257">
            <v>41845898.420000002</v>
          </cell>
          <cell r="P257">
            <v>31302950.510000002</v>
          </cell>
          <cell r="Q257">
            <v>1</v>
          </cell>
          <cell r="R257">
            <v>1</v>
          </cell>
          <cell r="S257">
            <v>1</v>
          </cell>
          <cell r="T257">
            <v>0</v>
          </cell>
          <cell r="U257">
            <v>0</v>
          </cell>
          <cell r="V257">
            <v>1</v>
          </cell>
          <cell r="W257">
            <v>0</v>
          </cell>
          <cell r="AA257">
            <v>1</v>
          </cell>
          <cell r="AB257">
            <v>1</v>
          </cell>
          <cell r="AC257">
            <v>1</v>
          </cell>
        </row>
        <row r="258">
          <cell r="D258" t="str">
            <v>10811</v>
          </cell>
          <cell r="E258" t="str">
            <v>บ้านหมอ,รพช.</v>
          </cell>
          <cell r="F258" t="str">
            <v>รพช.</v>
          </cell>
          <cell r="G258">
            <v>32</v>
          </cell>
          <cell r="H258" t="str">
            <v>รพช.F2 P&lt;=30,000</v>
          </cell>
          <cell r="I258">
            <v>1.78</v>
          </cell>
          <cell r="J258">
            <v>1.58</v>
          </cell>
          <cell r="K258">
            <v>1.2</v>
          </cell>
          <cell r="L258">
            <v>19281239.649999999</v>
          </cell>
          <cell r="M258">
            <v>5996559.6100000003</v>
          </cell>
          <cell r="N258">
            <v>0</v>
          </cell>
          <cell r="O258">
            <v>7406682.0300000003</v>
          </cell>
          <cell r="P258">
            <v>4863450.4000000004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</v>
          </cell>
          <cell r="V258">
            <v>0</v>
          </cell>
          <cell r="W258">
            <v>0</v>
          </cell>
          <cell r="AA258">
            <v>1</v>
          </cell>
          <cell r="AB258">
            <v>1</v>
          </cell>
          <cell r="AC258">
            <v>1</v>
          </cell>
        </row>
        <row r="259">
          <cell r="D259" t="str">
            <v>10812</v>
          </cell>
          <cell r="E259" t="str">
            <v>ดอนพุด,รพช.</v>
          </cell>
          <cell r="F259" t="str">
            <v>รพช.</v>
          </cell>
          <cell r="G259">
            <v>15</v>
          </cell>
          <cell r="H259" t="str">
            <v>รพช.F3 P&lt;=15,000</v>
          </cell>
          <cell r="I259">
            <v>6.16</v>
          </cell>
          <cell r="J259">
            <v>5.97</v>
          </cell>
          <cell r="K259">
            <v>4.6500000000000004</v>
          </cell>
          <cell r="L259">
            <v>35782522.619999997</v>
          </cell>
          <cell r="M259">
            <v>13775657.98</v>
          </cell>
          <cell r="N259">
            <v>0</v>
          </cell>
          <cell r="O259">
            <v>9851802.3800000008</v>
          </cell>
          <cell r="P259">
            <v>25316522.109999999</v>
          </cell>
          <cell r="Q259">
            <v>0</v>
          </cell>
          <cell r="R259">
            <v>1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AA259">
            <v>1</v>
          </cell>
          <cell r="AB259">
            <v>1</v>
          </cell>
          <cell r="AC259">
            <v>1</v>
          </cell>
        </row>
        <row r="260">
          <cell r="D260" t="str">
            <v>10813</v>
          </cell>
          <cell r="E260" t="str">
            <v>หนองโดน,รพช.</v>
          </cell>
          <cell r="F260" t="str">
            <v>รพช.</v>
          </cell>
          <cell r="G260">
            <v>20</v>
          </cell>
          <cell r="H260" t="str">
            <v>รพช.F3 P&lt;=15,000</v>
          </cell>
          <cell r="I260">
            <v>2.54</v>
          </cell>
          <cell r="J260">
            <v>2.2200000000000002</v>
          </cell>
          <cell r="K260">
            <v>1.62</v>
          </cell>
          <cell r="L260">
            <v>26106009.420000002</v>
          </cell>
          <cell r="M260">
            <v>11160287.810000001</v>
          </cell>
          <cell r="N260">
            <v>0</v>
          </cell>
          <cell r="O260">
            <v>12383053.16</v>
          </cell>
          <cell r="P260">
            <v>10465734.869999999</v>
          </cell>
          <cell r="Q260">
            <v>0</v>
          </cell>
          <cell r="R260">
            <v>1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AA260">
            <v>1</v>
          </cell>
          <cell r="AB260">
            <v>1</v>
          </cell>
          <cell r="AC260">
            <v>1</v>
          </cell>
        </row>
        <row r="261">
          <cell r="D261" t="str">
            <v>10814</v>
          </cell>
          <cell r="E261" t="str">
            <v>เสาไห้,รพช.</v>
          </cell>
          <cell r="F261" t="str">
            <v>รพช.</v>
          </cell>
          <cell r="G261">
            <v>30</v>
          </cell>
          <cell r="H261" t="str">
            <v>รพช.F2 P&lt;=30,000</v>
          </cell>
          <cell r="I261">
            <v>3.72</v>
          </cell>
          <cell r="J261">
            <v>3.49</v>
          </cell>
          <cell r="K261">
            <v>2.74</v>
          </cell>
          <cell r="L261">
            <v>55244437.130000003</v>
          </cell>
          <cell r="M261">
            <v>24288702.850000001</v>
          </cell>
          <cell r="N261">
            <v>0</v>
          </cell>
          <cell r="O261">
            <v>27684846.260000002</v>
          </cell>
          <cell r="P261">
            <v>35365863.469999999</v>
          </cell>
          <cell r="Q261">
            <v>0</v>
          </cell>
          <cell r="R261">
            <v>0</v>
          </cell>
          <cell r="S261">
            <v>0</v>
          </cell>
          <cell r="T261">
            <v>1</v>
          </cell>
          <cell r="U261">
            <v>1</v>
          </cell>
          <cell r="V261">
            <v>1</v>
          </cell>
          <cell r="W261">
            <v>1</v>
          </cell>
          <cell r="AA261">
            <v>1</v>
          </cell>
          <cell r="AB261">
            <v>1</v>
          </cell>
          <cell r="AC261">
            <v>1</v>
          </cell>
        </row>
        <row r="262">
          <cell r="D262" t="str">
            <v>10815</v>
          </cell>
          <cell r="E262" t="str">
            <v>มวกเหล็ก,รพช.</v>
          </cell>
          <cell r="F262" t="str">
            <v>รพช.</v>
          </cell>
          <cell r="G262">
            <v>35</v>
          </cell>
          <cell r="H262" t="str">
            <v>รพช.F2 P30,000-60,000</v>
          </cell>
          <cell r="I262">
            <v>4.4800000000000004</v>
          </cell>
          <cell r="J262">
            <v>4.3899999999999997</v>
          </cell>
          <cell r="K262">
            <v>2.17</v>
          </cell>
          <cell r="L262">
            <v>159375619.16</v>
          </cell>
          <cell r="M262">
            <v>78908730.780000001</v>
          </cell>
          <cell r="N262">
            <v>0</v>
          </cell>
          <cell r="O262">
            <v>80193531.709999993</v>
          </cell>
          <cell r="P262">
            <v>53515050.490000002</v>
          </cell>
          <cell r="Q262">
            <v>1</v>
          </cell>
          <cell r="R262">
            <v>1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AA262">
            <v>1</v>
          </cell>
          <cell r="AB262">
            <v>1</v>
          </cell>
          <cell r="AC262">
            <v>1</v>
          </cell>
        </row>
        <row r="263">
          <cell r="D263" t="str">
            <v>10816</v>
          </cell>
          <cell r="E263" t="str">
            <v>วังม่วง,รพช.</v>
          </cell>
          <cell r="F263" t="str">
            <v>รพช.</v>
          </cell>
          <cell r="G263">
            <v>34</v>
          </cell>
          <cell r="H263" t="str">
            <v>รพช.F2 P&lt;=30,000</v>
          </cell>
          <cell r="I263">
            <v>2.5</v>
          </cell>
          <cell r="J263">
            <v>2.38</v>
          </cell>
          <cell r="K263">
            <v>1.1000000000000001</v>
          </cell>
          <cell r="L263">
            <v>27122759.449999999</v>
          </cell>
          <cell r="M263">
            <v>14365937.720000001</v>
          </cell>
          <cell r="N263">
            <v>0</v>
          </cell>
          <cell r="O263">
            <v>15413257.550000001</v>
          </cell>
          <cell r="P263">
            <v>1895002.38</v>
          </cell>
          <cell r="Q263">
            <v>0</v>
          </cell>
          <cell r="R263">
            <v>1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AA263">
            <v>1</v>
          </cell>
          <cell r="AB263">
            <v>1</v>
          </cell>
          <cell r="AC263">
            <v>1</v>
          </cell>
        </row>
        <row r="264">
          <cell r="D264" t="str">
            <v>10692</v>
          </cell>
          <cell r="E264" t="str">
            <v>สิงห์บุรี,รพท.</v>
          </cell>
          <cell r="F264" t="str">
            <v>รพท.</v>
          </cell>
          <cell r="G264">
            <v>282</v>
          </cell>
          <cell r="H264" t="str">
            <v>รพท.S B&lt;=400</v>
          </cell>
          <cell r="I264">
            <v>5.46</v>
          </cell>
          <cell r="J264">
            <v>5.0199999999999996</v>
          </cell>
          <cell r="K264">
            <v>2.37</v>
          </cell>
          <cell r="L264">
            <v>312326233.75</v>
          </cell>
          <cell r="M264">
            <v>42651386.219999999</v>
          </cell>
          <cell r="N264">
            <v>0</v>
          </cell>
          <cell r="O264">
            <v>55939014.850000001</v>
          </cell>
          <cell r="P264">
            <v>95592232.219999999</v>
          </cell>
          <cell r="Q264">
            <v>0</v>
          </cell>
          <cell r="R264">
            <v>0</v>
          </cell>
          <cell r="S264">
            <v>1</v>
          </cell>
          <cell r="T264">
            <v>0</v>
          </cell>
          <cell r="U264">
            <v>0</v>
          </cell>
          <cell r="V264">
            <v>0</v>
          </cell>
          <cell r="W264">
            <v>1</v>
          </cell>
          <cell r="AA264">
            <v>1</v>
          </cell>
          <cell r="AB264">
            <v>1</v>
          </cell>
          <cell r="AC264">
            <v>1</v>
          </cell>
        </row>
        <row r="265">
          <cell r="D265" t="str">
            <v>10693</v>
          </cell>
          <cell r="E265" t="str">
            <v>อินทร์บุรี,รพท.</v>
          </cell>
          <cell r="F265" t="str">
            <v>รพท.</v>
          </cell>
          <cell r="G265">
            <v>150</v>
          </cell>
          <cell r="H265" t="str">
            <v>รพท.M1 B&lt;=200</v>
          </cell>
          <cell r="I265">
            <v>2.2799999999999998</v>
          </cell>
          <cell r="J265">
            <v>2.09</v>
          </cell>
          <cell r="K265">
            <v>1.2</v>
          </cell>
          <cell r="L265">
            <v>97108038.489999995</v>
          </cell>
          <cell r="M265">
            <v>59296423.109999999</v>
          </cell>
          <cell r="N265">
            <v>0</v>
          </cell>
          <cell r="O265">
            <v>47120281.109999999</v>
          </cell>
          <cell r="P265">
            <v>15099079.77</v>
          </cell>
          <cell r="Q265">
            <v>0</v>
          </cell>
          <cell r="R265">
            <v>1</v>
          </cell>
          <cell r="S265">
            <v>0</v>
          </cell>
          <cell r="T265">
            <v>0</v>
          </cell>
          <cell r="U265">
            <v>0</v>
          </cell>
          <cell r="V265">
            <v>1</v>
          </cell>
          <cell r="W265">
            <v>0</v>
          </cell>
          <cell r="AA265">
            <v>1</v>
          </cell>
          <cell r="AB265">
            <v>1</v>
          </cell>
          <cell r="AC265">
            <v>1</v>
          </cell>
        </row>
        <row r="266">
          <cell r="D266" t="str">
            <v>10798</v>
          </cell>
          <cell r="E266" t="str">
            <v>บางระจัน,รพช.</v>
          </cell>
          <cell r="F266" t="str">
            <v>รพช.</v>
          </cell>
          <cell r="G266">
            <v>30</v>
          </cell>
          <cell r="H266" t="str">
            <v>รพช.F2 P&lt;=30,000</v>
          </cell>
          <cell r="I266">
            <v>2.64</v>
          </cell>
          <cell r="J266">
            <v>2.4500000000000002</v>
          </cell>
          <cell r="K266">
            <v>1.42</v>
          </cell>
          <cell r="L266">
            <v>26222026.02</v>
          </cell>
          <cell r="M266">
            <v>18918389.530000001</v>
          </cell>
          <cell r="N266">
            <v>0</v>
          </cell>
          <cell r="O266">
            <v>19191376.809999999</v>
          </cell>
          <cell r="P266">
            <v>6572273.2599999998</v>
          </cell>
          <cell r="Q266">
            <v>0</v>
          </cell>
          <cell r="R266">
            <v>1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AA266">
            <v>1</v>
          </cell>
          <cell r="AB266">
            <v>1</v>
          </cell>
          <cell r="AC266">
            <v>1</v>
          </cell>
        </row>
        <row r="267">
          <cell r="D267" t="str">
            <v>10799</v>
          </cell>
          <cell r="E267" t="str">
            <v>ค่ายบางระจัน,รพช.</v>
          </cell>
          <cell r="F267" t="str">
            <v>รพช.</v>
          </cell>
          <cell r="G267">
            <v>30</v>
          </cell>
          <cell r="H267" t="str">
            <v>รพช.F2 P&lt;=30,000</v>
          </cell>
          <cell r="I267">
            <v>1.64</v>
          </cell>
          <cell r="J267">
            <v>1.53</v>
          </cell>
          <cell r="K267">
            <v>0.77</v>
          </cell>
          <cell r="L267">
            <v>9651442.1799999997</v>
          </cell>
          <cell r="M267">
            <v>8160027.0999999996</v>
          </cell>
          <cell r="N267">
            <v>1</v>
          </cell>
          <cell r="O267">
            <v>8475864.7400000002</v>
          </cell>
          <cell r="P267">
            <v>-3553416.66</v>
          </cell>
          <cell r="Q267">
            <v>0</v>
          </cell>
          <cell r="R267">
            <v>0</v>
          </cell>
          <cell r="S267">
            <v>0</v>
          </cell>
          <cell r="T267">
            <v>1</v>
          </cell>
          <cell r="U267">
            <v>0</v>
          </cell>
          <cell r="V267">
            <v>0</v>
          </cell>
          <cell r="W267">
            <v>1</v>
          </cell>
          <cell r="AA267">
            <v>1</v>
          </cell>
          <cell r="AB267">
            <v>1</v>
          </cell>
          <cell r="AC267">
            <v>0</v>
          </cell>
        </row>
        <row r="268">
          <cell r="D268" t="str">
            <v>10800</v>
          </cell>
          <cell r="E268" t="str">
            <v>พรหมบุรี,รพช.</v>
          </cell>
          <cell r="F268" t="str">
            <v>รพช.</v>
          </cell>
          <cell r="G268">
            <v>28</v>
          </cell>
          <cell r="H268" t="str">
            <v>รพช.F3 P&lt;=15,000</v>
          </cell>
          <cell r="I268">
            <v>2.89</v>
          </cell>
          <cell r="J268">
            <v>2.72</v>
          </cell>
          <cell r="K268">
            <v>1.63</v>
          </cell>
          <cell r="L268">
            <v>23540943.57</v>
          </cell>
          <cell r="M268">
            <v>9524889.5099999998</v>
          </cell>
          <cell r="N268">
            <v>0</v>
          </cell>
          <cell r="O268">
            <v>11098544.58</v>
          </cell>
          <cell r="P268">
            <v>7813305.4900000002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AA268">
            <v>1</v>
          </cell>
          <cell r="AB268">
            <v>1</v>
          </cell>
          <cell r="AC268">
            <v>1</v>
          </cell>
        </row>
        <row r="269">
          <cell r="D269" t="str">
            <v>10801</v>
          </cell>
          <cell r="E269" t="str">
            <v>ท่าช้าง,รพช.</v>
          </cell>
          <cell r="F269" t="str">
            <v>รพช.</v>
          </cell>
          <cell r="G269">
            <v>36</v>
          </cell>
          <cell r="H269" t="str">
            <v>รพช.F2 P&lt;=30,000</v>
          </cell>
          <cell r="I269">
            <v>8.75</v>
          </cell>
          <cell r="J269">
            <v>8.59</v>
          </cell>
          <cell r="K269">
            <v>4.26</v>
          </cell>
          <cell r="L269">
            <v>77553652.329999998</v>
          </cell>
          <cell r="M269">
            <v>55748097.159999996</v>
          </cell>
          <cell r="N269">
            <v>0</v>
          </cell>
          <cell r="O269">
            <v>56791083.5</v>
          </cell>
          <cell r="P269">
            <v>32617802.940000001</v>
          </cell>
          <cell r="Q269">
            <v>1</v>
          </cell>
          <cell r="R269">
            <v>1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AA269">
            <v>1</v>
          </cell>
          <cell r="AB269">
            <v>1</v>
          </cell>
          <cell r="AC269">
            <v>1</v>
          </cell>
        </row>
        <row r="270">
          <cell r="D270" t="str">
            <v>10689</v>
          </cell>
          <cell r="E270" t="str">
            <v>อ่างทอง,รพท.</v>
          </cell>
          <cell r="F270" t="str">
            <v>รพท.</v>
          </cell>
          <cell r="G270">
            <v>324</v>
          </cell>
          <cell r="H270" t="str">
            <v>รพท.S B&lt;=400</v>
          </cell>
          <cell r="I270">
            <v>3.34</v>
          </cell>
          <cell r="J270">
            <v>3.17</v>
          </cell>
          <cell r="K270">
            <v>1.44</v>
          </cell>
          <cell r="L270">
            <v>441994469.08999997</v>
          </cell>
          <cell r="M270">
            <v>234529090.99000001</v>
          </cell>
          <cell r="N270">
            <v>0</v>
          </cell>
          <cell r="O270">
            <v>247533721.90000001</v>
          </cell>
          <cell r="P270">
            <v>84968986.390000001</v>
          </cell>
          <cell r="Q270">
            <v>1</v>
          </cell>
          <cell r="R270">
            <v>1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1</v>
          </cell>
          <cell r="AA270">
            <v>1</v>
          </cell>
          <cell r="AB270">
            <v>1</v>
          </cell>
          <cell r="AC270">
            <v>1</v>
          </cell>
        </row>
        <row r="271">
          <cell r="D271" t="str">
            <v>10782</v>
          </cell>
          <cell r="E271" t="str">
            <v>ไชโย,รพช.</v>
          </cell>
          <cell r="F271" t="str">
            <v>รพช.</v>
          </cell>
          <cell r="G271">
            <v>36</v>
          </cell>
          <cell r="H271" t="str">
            <v>รพช.F2 P&lt;=30,000</v>
          </cell>
          <cell r="I271">
            <v>17.34</v>
          </cell>
          <cell r="J271">
            <v>17.260000000000002</v>
          </cell>
          <cell r="K271">
            <v>10.130000000000001</v>
          </cell>
          <cell r="L271">
            <v>259253151.53999999</v>
          </cell>
          <cell r="M271">
            <v>151719576.59</v>
          </cell>
          <cell r="N271">
            <v>0</v>
          </cell>
          <cell r="O271">
            <v>154620569.61000001</v>
          </cell>
          <cell r="P271">
            <v>143903967</v>
          </cell>
          <cell r="Q271">
            <v>1</v>
          </cell>
          <cell r="R271">
            <v>1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1</v>
          </cell>
          <cell r="AA271">
            <v>1</v>
          </cell>
          <cell r="AB271">
            <v>1</v>
          </cell>
          <cell r="AC271">
            <v>1</v>
          </cell>
        </row>
        <row r="272">
          <cell r="D272" t="str">
            <v>10784</v>
          </cell>
          <cell r="E272" t="str">
            <v>ป่าโมก,รพช.</v>
          </cell>
          <cell r="F272" t="str">
            <v>รพช.</v>
          </cell>
          <cell r="G272">
            <v>54</v>
          </cell>
          <cell r="H272" t="str">
            <v>รพช.F2 P&lt;=30,000</v>
          </cell>
          <cell r="I272">
            <v>5.85</v>
          </cell>
          <cell r="J272">
            <v>5.75</v>
          </cell>
          <cell r="K272">
            <v>3.99</v>
          </cell>
          <cell r="L272">
            <v>140622442.41999999</v>
          </cell>
          <cell r="M272">
            <v>68278595.260000005</v>
          </cell>
          <cell r="N272">
            <v>0</v>
          </cell>
          <cell r="O272">
            <v>72577787.379999995</v>
          </cell>
          <cell r="P272">
            <v>86815325.400000006</v>
          </cell>
          <cell r="Q272">
            <v>1</v>
          </cell>
          <cell r="R272">
            <v>1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AA272">
            <v>1</v>
          </cell>
          <cell r="AB272">
            <v>1</v>
          </cell>
          <cell r="AC272">
            <v>1</v>
          </cell>
        </row>
        <row r="273">
          <cell r="D273" t="str">
            <v>10785</v>
          </cell>
          <cell r="E273" t="str">
            <v>โพธิ์ทอง,รพช.</v>
          </cell>
          <cell r="F273" t="str">
            <v>รพช.</v>
          </cell>
          <cell r="G273">
            <v>81</v>
          </cell>
          <cell r="H273" t="str">
            <v>รพช.F2 P30,000-60,000</v>
          </cell>
          <cell r="I273">
            <v>5.27</v>
          </cell>
          <cell r="J273">
            <v>5.14</v>
          </cell>
          <cell r="K273">
            <v>3.27</v>
          </cell>
          <cell r="L273">
            <v>161851411.34</v>
          </cell>
          <cell r="M273">
            <v>58885427.82</v>
          </cell>
          <cell r="N273">
            <v>0</v>
          </cell>
          <cell r="O273">
            <v>68449569.459999993</v>
          </cell>
          <cell r="P273">
            <v>86212827.969999999</v>
          </cell>
          <cell r="Q273">
            <v>1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1</v>
          </cell>
          <cell r="AA273">
            <v>1</v>
          </cell>
          <cell r="AB273">
            <v>1</v>
          </cell>
          <cell r="AC273">
            <v>1</v>
          </cell>
        </row>
        <row r="274">
          <cell r="D274" t="str">
            <v>10786</v>
          </cell>
          <cell r="E274" t="str">
            <v>แสวงหา,รพช.</v>
          </cell>
          <cell r="F274" t="str">
            <v>รพช.</v>
          </cell>
          <cell r="G274">
            <v>48</v>
          </cell>
          <cell r="H274" t="str">
            <v>รพช.F2 P&lt;=30,000</v>
          </cell>
          <cell r="I274">
            <v>2.78</v>
          </cell>
          <cell r="J274">
            <v>2.66</v>
          </cell>
          <cell r="K274">
            <v>1.38</v>
          </cell>
          <cell r="L274">
            <v>46385689.25</v>
          </cell>
          <cell r="M274">
            <v>16356294.890000001</v>
          </cell>
          <cell r="N274">
            <v>0</v>
          </cell>
          <cell r="O274">
            <v>17357756.440000001</v>
          </cell>
          <cell r="P274">
            <v>9553713.2899999991</v>
          </cell>
          <cell r="Q274">
            <v>0</v>
          </cell>
          <cell r="R274">
            <v>0</v>
          </cell>
          <cell r="S274">
            <v>0</v>
          </cell>
          <cell r="T274">
            <v>1</v>
          </cell>
          <cell r="U274">
            <v>0</v>
          </cell>
          <cell r="V274">
            <v>0</v>
          </cell>
          <cell r="W274">
            <v>0</v>
          </cell>
          <cell r="AA274">
            <v>1</v>
          </cell>
          <cell r="AB274">
            <v>1</v>
          </cell>
          <cell r="AC274">
            <v>1</v>
          </cell>
        </row>
        <row r="275">
          <cell r="D275" t="str">
            <v>10787</v>
          </cell>
          <cell r="E275" t="str">
            <v>วิเศษชัยชาญ,รพช.</v>
          </cell>
          <cell r="F275" t="str">
            <v>รพช.</v>
          </cell>
          <cell r="G275">
            <v>95</v>
          </cell>
          <cell r="H275" t="str">
            <v>รพช.F1 P&lt;=50,000</v>
          </cell>
          <cell r="I275">
            <v>4.83</v>
          </cell>
          <cell r="J275">
            <v>4.72</v>
          </cell>
          <cell r="K275">
            <v>2.86</v>
          </cell>
          <cell r="L275">
            <v>175349136.00999999</v>
          </cell>
          <cell r="M275">
            <v>68150458.959999993</v>
          </cell>
          <cell r="N275">
            <v>0</v>
          </cell>
          <cell r="O275">
            <v>75398508.409999996</v>
          </cell>
          <cell r="P275">
            <v>84081358.540000007</v>
          </cell>
          <cell r="Q275">
            <v>1</v>
          </cell>
          <cell r="R275">
            <v>1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1</v>
          </cell>
          <cell r="AA275">
            <v>1</v>
          </cell>
          <cell r="AB275">
            <v>1</v>
          </cell>
          <cell r="AC275">
            <v>1</v>
          </cell>
        </row>
        <row r="276">
          <cell r="D276" t="str">
            <v>10788</v>
          </cell>
          <cell r="E276" t="str">
            <v>สามโก้,รพช.</v>
          </cell>
          <cell r="F276" t="str">
            <v>รพช.</v>
          </cell>
          <cell r="G276">
            <v>33</v>
          </cell>
          <cell r="H276" t="str">
            <v>รพช.F3 P&lt;=15,000</v>
          </cell>
          <cell r="I276">
            <v>5.62</v>
          </cell>
          <cell r="J276">
            <v>5.5</v>
          </cell>
          <cell r="K276">
            <v>3.27</v>
          </cell>
          <cell r="L276">
            <v>51047233.670000002</v>
          </cell>
          <cell r="M276">
            <v>37713450.979999997</v>
          </cell>
          <cell r="N276">
            <v>0</v>
          </cell>
          <cell r="O276">
            <v>35227716.469999999</v>
          </cell>
          <cell r="P276">
            <v>25101048.949999999</v>
          </cell>
          <cell r="Q276">
            <v>1</v>
          </cell>
          <cell r="R276">
            <v>1</v>
          </cell>
          <cell r="S276">
            <v>0</v>
          </cell>
          <cell r="T276">
            <v>1</v>
          </cell>
          <cell r="U276">
            <v>0</v>
          </cell>
          <cell r="V276">
            <v>0</v>
          </cell>
          <cell r="W276">
            <v>1</v>
          </cell>
          <cell r="AA276">
            <v>1</v>
          </cell>
          <cell r="AB276">
            <v>1</v>
          </cell>
          <cell r="AC276">
            <v>1</v>
          </cell>
        </row>
        <row r="277">
          <cell r="D277" t="str">
            <v>10731</v>
          </cell>
          <cell r="E277" t="str">
            <v>พหลพลพยุหเสนา,รพท.</v>
          </cell>
          <cell r="F277" t="str">
            <v>รพท.</v>
          </cell>
          <cell r="G277">
            <v>562</v>
          </cell>
          <cell r="H277" t="str">
            <v>รพท.S B&gt;400</v>
          </cell>
          <cell r="I277">
            <v>4.59</v>
          </cell>
          <cell r="J277">
            <v>4.3899999999999997</v>
          </cell>
          <cell r="K277">
            <v>2.63</v>
          </cell>
          <cell r="L277">
            <v>839290341.60000002</v>
          </cell>
          <cell r="M277">
            <v>262596590.75999999</v>
          </cell>
          <cell r="N277">
            <v>0</v>
          </cell>
          <cell r="O277">
            <v>371465509.86000001</v>
          </cell>
          <cell r="P277">
            <v>379753497.91000003</v>
          </cell>
          <cell r="Q277">
            <v>1</v>
          </cell>
          <cell r="R277">
            <v>0</v>
          </cell>
          <cell r="S277">
            <v>1</v>
          </cell>
          <cell r="T277">
            <v>0</v>
          </cell>
          <cell r="U277">
            <v>1</v>
          </cell>
          <cell r="V277">
            <v>0</v>
          </cell>
          <cell r="W277">
            <v>1</v>
          </cell>
          <cell r="AA277">
            <v>1</v>
          </cell>
          <cell r="AB277">
            <v>1</v>
          </cell>
          <cell r="AC277">
            <v>1</v>
          </cell>
        </row>
        <row r="278">
          <cell r="D278" t="str">
            <v>10732</v>
          </cell>
          <cell r="E278" t="str">
            <v>มะการักษ์,รพท.</v>
          </cell>
          <cell r="F278" t="str">
            <v>รพท.</v>
          </cell>
          <cell r="G278">
            <v>298</v>
          </cell>
          <cell r="H278" t="str">
            <v>รพท.M1 B&gt;200</v>
          </cell>
          <cell r="I278">
            <v>9.67</v>
          </cell>
          <cell r="J278">
            <v>9.41</v>
          </cell>
          <cell r="K278">
            <v>6.94</v>
          </cell>
          <cell r="L278">
            <v>637030419.16999996</v>
          </cell>
          <cell r="M278">
            <v>281604290.57999998</v>
          </cell>
          <cell r="N278">
            <v>0</v>
          </cell>
          <cell r="O278">
            <v>291584813.44</v>
          </cell>
          <cell r="P278">
            <v>436243528.56</v>
          </cell>
          <cell r="Q278">
            <v>1</v>
          </cell>
          <cell r="R278">
            <v>1</v>
          </cell>
          <cell r="S278">
            <v>0</v>
          </cell>
          <cell r="T278">
            <v>1</v>
          </cell>
          <cell r="U278">
            <v>0</v>
          </cell>
          <cell r="V278">
            <v>0</v>
          </cell>
          <cell r="W278">
            <v>1</v>
          </cell>
          <cell r="AA278">
            <v>1</v>
          </cell>
          <cell r="AB278">
            <v>1</v>
          </cell>
          <cell r="AC278">
            <v>1</v>
          </cell>
        </row>
        <row r="279">
          <cell r="D279" t="str">
            <v>11278</v>
          </cell>
          <cell r="E279" t="str">
            <v>ไทรโยค,รพช.</v>
          </cell>
          <cell r="F279" t="str">
            <v>รพช.</v>
          </cell>
          <cell r="G279">
            <v>58</v>
          </cell>
          <cell r="H279" t="str">
            <v>รพช.F2 P30,000-60,000</v>
          </cell>
          <cell r="I279">
            <v>7.72</v>
          </cell>
          <cell r="J279">
            <v>7.33</v>
          </cell>
          <cell r="K279">
            <v>5.23</v>
          </cell>
          <cell r="L279">
            <v>94086126.890000001</v>
          </cell>
          <cell r="M279">
            <v>36651620.840000004</v>
          </cell>
          <cell r="N279">
            <v>0</v>
          </cell>
          <cell r="O279">
            <v>39284711.990000002</v>
          </cell>
          <cell r="P279">
            <v>59232783.539999999</v>
          </cell>
          <cell r="Q279">
            <v>1</v>
          </cell>
          <cell r="R279">
            <v>1</v>
          </cell>
          <cell r="S279">
            <v>1</v>
          </cell>
          <cell r="T279">
            <v>0</v>
          </cell>
          <cell r="U279">
            <v>1</v>
          </cell>
          <cell r="V279">
            <v>0</v>
          </cell>
          <cell r="W279">
            <v>0</v>
          </cell>
          <cell r="AA279">
            <v>1</v>
          </cell>
          <cell r="AB279">
            <v>1</v>
          </cell>
          <cell r="AC279">
            <v>1</v>
          </cell>
        </row>
        <row r="280">
          <cell r="D280" t="str">
            <v>11279</v>
          </cell>
          <cell r="E280" t="str">
            <v>สมเด็จพระปิยะมหาราชรมณียเขต,รพช.</v>
          </cell>
          <cell r="F280" t="str">
            <v>รพช.</v>
          </cell>
          <cell r="G280">
            <v>30</v>
          </cell>
          <cell r="H280" t="str">
            <v>รพช.F2 P&lt;=30,000</v>
          </cell>
          <cell r="I280">
            <v>5.73</v>
          </cell>
          <cell r="J280">
            <v>5.38</v>
          </cell>
          <cell r="K280">
            <v>2.62</v>
          </cell>
          <cell r="L280">
            <v>26320052.059999999</v>
          </cell>
          <cell r="M280">
            <v>14978652.41</v>
          </cell>
          <cell r="N280">
            <v>0</v>
          </cell>
          <cell r="O280">
            <v>17143726.190000001</v>
          </cell>
          <cell r="P280">
            <v>9025697.3699999992</v>
          </cell>
          <cell r="Q280">
            <v>1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AA280">
            <v>1</v>
          </cell>
          <cell r="AB280">
            <v>1</v>
          </cell>
          <cell r="AC280">
            <v>1</v>
          </cell>
        </row>
        <row r="281">
          <cell r="D281" t="str">
            <v>11280</v>
          </cell>
          <cell r="E281" t="str">
            <v>บ่อพลอย,รพช.</v>
          </cell>
          <cell r="F281" t="str">
            <v>รพช.</v>
          </cell>
          <cell r="G281">
            <v>70</v>
          </cell>
          <cell r="H281" t="str">
            <v>รพช.F1 P&lt;=50,000</v>
          </cell>
          <cell r="I281">
            <v>4.2699999999999996</v>
          </cell>
          <cell r="J281">
            <v>4</v>
          </cell>
          <cell r="K281">
            <v>2.97</v>
          </cell>
          <cell r="L281">
            <v>87907846.189999998</v>
          </cell>
          <cell r="M281">
            <v>149281.37</v>
          </cell>
          <cell r="N281">
            <v>0</v>
          </cell>
          <cell r="O281">
            <v>6220201.0599999996</v>
          </cell>
          <cell r="P281">
            <v>52818429.630000003</v>
          </cell>
          <cell r="Q281">
            <v>0</v>
          </cell>
          <cell r="R281">
            <v>0</v>
          </cell>
          <cell r="S281">
            <v>1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AA281">
            <v>1</v>
          </cell>
          <cell r="AB281">
            <v>1</v>
          </cell>
          <cell r="AC281">
            <v>1</v>
          </cell>
        </row>
        <row r="282">
          <cell r="D282" t="str">
            <v>11281</v>
          </cell>
          <cell r="E282" t="str">
            <v>ท่ากระดาน,รพช.</v>
          </cell>
          <cell r="F282" t="str">
            <v>รพช.</v>
          </cell>
          <cell r="G282">
            <v>31</v>
          </cell>
          <cell r="H282" t="str">
            <v>รพช.F2 P&lt;=30,000</v>
          </cell>
          <cell r="I282">
            <v>3.94</v>
          </cell>
          <cell r="J282">
            <v>3.64</v>
          </cell>
          <cell r="K282">
            <v>2.86</v>
          </cell>
          <cell r="L282">
            <v>12854477.140000001</v>
          </cell>
          <cell r="M282">
            <v>-687281.43</v>
          </cell>
          <cell r="N282">
            <v>1</v>
          </cell>
          <cell r="O282">
            <v>302179.95</v>
          </cell>
          <cell r="P282">
            <v>8125952.9500000002</v>
          </cell>
          <cell r="Q282">
            <v>0</v>
          </cell>
          <cell r="R282">
            <v>0</v>
          </cell>
          <cell r="S282">
            <v>1</v>
          </cell>
          <cell r="T282">
            <v>1</v>
          </cell>
          <cell r="U282">
            <v>0</v>
          </cell>
          <cell r="V282">
            <v>0</v>
          </cell>
          <cell r="W282">
            <v>1</v>
          </cell>
          <cell r="AA282">
            <v>1</v>
          </cell>
          <cell r="AB282">
            <v>1</v>
          </cell>
          <cell r="AC282">
            <v>1</v>
          </cell>
        </row>
        <row r="283">
          <cell r="D283" t="str">
            <v>11282</v>
          </cell>
          <cell r="E283" t="str">
            <v>สมเด็จพระสังฆราชองค์ที่ ๑๙,รพช.</v>
          </cell>
          <cell r="F283" t="str">
            <v>รพช.</v>
          </cell>
          <cell r="G283">
            <v>141</v>
          </cell>
          <cell r="H283" t="str">
            <v>รพช.M2 B&gt;100</v>
          </cell>
          <cell r="I283">
            <v>2.44</v>
          </cell>
          <cell r="J283">
            <v>2.25</v>
          </cell>
          <cell r="K283">
            <v>1.23</v>
          </cell>
          <cell r="L283">
            <v>95703957.890000001</v>
          </cell>
          <cell r="M283">
            <v>23557865.609999999</v>
          </cell>
          <cell r="N283">
            <v>0</v>
          </cell>
          <cell r="O283">
            <v>44874495.259999998</v>
          </cell>
          <cell r="P283">
            <v>15367220.220000001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1</v>
          </cell>
          <cell r="AA283">
            <v>1</v>
          </cell>
          <cell r="AB283">
            <v>1</v>
          </cell>
          <cell r="AC283">
            <v>1</v>
          </cell>
        </row>
        <row r="284">
          <cell r="D284" t="str">
            <v>11283</v>
          </cell>
          <cell r="E284" t="str">
            <v>ทองผาภูมิ,รพช.</v>
          </cell>
          <cell r="F284" t="str">
            <v>รพช.</v>
          </cell>
          <cell r="G284">
            <v>97</v>
          </cell>
          <cell r="H284" t="str">
            <v>รพช.M2 B&lt;=100</v>
          </cell>
          <cell r="I284">
            <v>4.4000000000000004</v>
          </cell>
          <cell r="J284">
            <v>3.97</v>
          </cell>
          <cell r="K284">
            <v>2.79</v>
          </cell>
          <cell r="L284">
            <v>84624051.5</v>
          </cell>
          <cell r="M284">
            <v>1605513.57</v>
          </cell>
          <cell r="N284">
            <v>0</v>
          </cell>
          <cell r="O284">
            <v>15097820.9</v>
          </cell>
          <cell r="P284">
            <v>44668319.119999997</v>
          </cell>
          <cell r="Q284">
            <v>0</v>
          </cell>
          <cell r="R284">
            <v>0</v>
          </cell>
          <cell r="S284">
            <v>1</v>
          </cell>
          <cell r="T284">
            <v>0</v>
          </cell>
          <cell r="U284">
            <v>1</v>
          </cell>
          <cell r="V284">
            <v>0</v>
          </cell>
          <cell r="W284">
            <v>0</v>
          </cell>
          <cell r="AA284">
            <v>1</v>
          </cell>
          <cell r="AB284">
            <v>1</v>
          </cell>
          <cell r="AC284">
            <v>1</v>
          </cell>
        </row>
        <row r="285">
          <cell r="D285" t="str">
            <v>11284</v>
          </cell>
          <cell r="E285" t="str">
            <v>สังขละบุรี,รพช.</v>
          </cell>
          <cell r="F285" t="str">
            <v>รพช.</v>
          </cell>
          <cell r="G285">
            <v>58</v>
          </cell>
          <cell r="H285" t="str">
            <v>รพช.F2 P&lt;=30,000</v>
          </cell>
          <cell r="I285">
            <v>5.93</v>
          </cell>
          <cell r="J285">
            <v>5.08</v>
          </cell>
          <cell r="K285">
            <v>3.16</v>
          </cell>
          <cell r="L285">
            <v>73702018.25</v>
          </cell>
          <cell r="M285">
            <v>51986520.619999997</v>
          </cell>
          <cell r="N285">
            <v>0</v>
          </cell>
          <cell r="O285">
            <v>59757099.939999998</v>
          </cell>
          <cell r="P285">
            <v>32293915.690000001</v>
          </cell>
          <cell r="Q285">
            <v>1</v>
          </cell>
          <cell r="R285">
            <v>1</v>
          </cell>
          <cell r="S285">
            <v>0</v>
          </cell>
          <cell r="T285">
            <v>1</v>
          </cell>
          <cell r="U285">
            <v>1</v>
          </cell>
          <cell r="V285">
            <v>0</v>
          </cell>
          <cell r="W285">
            <v>0</v>
          </cell>
          <cell r="AA285">
            <v>1</v>
          </cell>
          <cell r="AB285">
            <v>1</v>
          </cell>
          <cell r="AC285">
            <v>1</v>
          </cell>
        </row>
        <row r="286">
          <cell r="D286" t="str">
            <v>11285</v>
          </cell>
          <cell r="E286" t="str">
            <v>เจ้าคุณไพบูลย์พนมทวน,รพช.</v>
          </cell>
          <cell r="F286" t="str">
            <v>รพช.</v>
          </cell>
          <cell r="G286">
            <v>59</v>
          </cell>
          <cell r="H286" t="str">
            <v>รพช.F2 P30,000-60,000</v>
          </cell>
          <cell r="I286">
            <v>2.62</v>
          </cell>
          <cell r="J286">
            <v>2.31</v>
          </cell>
          <cell r="K286">
            <v>1.49</v>
          </cell>
          <cell r="L286">
            <v>34720048.359999999</v>
          </cell>
          <cell r="M286">
            <v>11773008.84</v>
          </cell>
          <cell r="N286">
            <v>0</v>
          </cell>
          <cell r="O286">
            <v>17860976.460000001</v>
          </cell>
          <cell r="P286">
            <v>10386694.800000001</v>
          </cell>
          <cell r="Q286">
            <v>0</v>
          </cell>
          <cell r="R286">
            <v>0</v>
          </cell>
          <cell r="S286">
            <v>0</v>
          </cell>
          <cell r="T286">
            <v>1</v>
          </cell>
          <cell r="U286">
            <v>1</v>
          </cell>
          <cell r="V286">
            <v>0</v>
          </cell>
          <cell r="W286">
            <v>0</v>
          </cell>
          <cell r="AA286">
            <v>1</v>
          </cell>
          <cell r="AB286">
            <v>1</v>
          </cell>
          <cell r="AC286">
            <v>1</v>
          </cell>
        </row>
        <row r="287">
          <cell r="D287" t="str">
            <v>11286</v>
          </cell>
          <cell r="E287" t="str">
            <v>เลาขวัญ,รพช.</v>
          </cell>
          <cell r="F287" t="str">
            <v>รพช.</v>
          </cell>
          <cell r="G287">
            <v>44</v>
          </cell>
          <cell r="H287" t="str">
            <v>รพช.F2 P30,000-60,000</v>
          </cell>
          <cell r="I287">
            <v>7.67</v>
          </cell>
          <cell r="J287">
            <v>7.16</v>
          </cell>
          <cell r="K287">
            <v>5.94</v>
          </cell>
          <cell r="L287">
            <v>81059169.290000007</v>
          </cell>
          <cell r="M287">
            <v>32315141.32</v>
          </cell>
          <cell r="N287">
            <v>0</v>
          </cell>
          <cell r="O287">
            <v>33280468.079999998</v>
          </cell>
          <cell r="P287">
            <v>60083001.759999998</v>
          </cell>
          <cell r="Q287">
            <v>1</v>
          </cell>
          <cell r="R287">
            <v>1</v>
          </cell>
          <cell r="S287">
            <v>1</v>
          </cell>
          <cell r="T287">
            <v>1</v>
          </cell>
          <cell r="U287">
            <v>0</v>
          </cell>
          <cell r="V287">
            <v>0</v>
          </cell>
          <cell r="W287">
            <v>0</v>
          </cell>
          <cell r="AA287">
            <v>1</v>
          </cell>
          <cell r="AB287">
            <v>1</v>
          </cell>
          <cell r="AC287">
            <v>1</v>
          </cell>
        </row>
        <row r="288">
          <cell r="D288" t="str">
            <v>11287</v>
          </cell>
          <cell r="E288" t="str">
            <v>ด่านมะขามเตี้ย,รพช.</v>
          </cell>
          <cell r="F288" t="str">
            <v>รพช.</v>
          </cell>
          <cell r="G288">
            <v>56</v>
          </cell>
          <cell r="H288" t="str">
            <v>รพช.F2 P&lt;=30,000</v>
          </cell>
          <cell r="I288">
            <v>5.28</v>
          </cell>
          <cell r="J288">
            <v>4.97</v>
          </cell>
          <cell r="K288">
            <v>3.49</v>
          </cell>
          <cell r="L288">
            <v>70483913.310000002</v>
          </cell>
          <cell r="M288">
            <v>24720340.059999999</v>
          </cell>
          <cell r="N288">
            <v>0</v>
          </cell>
          <cell r="O288">
            <v>30471218.030000001</v>
          </cell>
          <cell r="P288">
            <v>41015202.899999999</v>
          </cell>
          <cell r="Q288">
            <v>0</v>
          </cell>
          <cell r="R288">
            <v>0</v>
          </cell>
          <cell r="S288">
            <v>1</v>
          </cell>
          <cell r="T288">
            <v>0</v>
          </cell>
          <cell r="U288">
            <v>1</v>
          </cell>
          <cell r="V288">
            <v>0</v>
          </cell>
          <cell r="W288">
            <v>0</v>
          </cell>
          <cell r="AA288">
            <v>1</v>
          </cell>
          <cell r="AB288">
            <v>1</v>
          </cell>
          <cell r="AC288">
            <v>1</v>
          </cell>
        </row>
        <row r="289">
          <cell r="D289" t="str">
            <v>11288</v>
          </cell>
          <cell r="E289" t="str">
            <v>สถานพระบารมี,รพช.</v>
          </cell>
          <cell r="F289" t="str">
            <v>รพช.</v>
          </cell>
          <cell r="G289">
            <v>33</v>
          </cell>
          <cell r="H289" t="str">
            <v>รพช.F2 P&lt;=30,000</v>
          </cell>
          <cell r="I289">
            <v>3.66</v>
          </cell>
          <cell r="J289">
            <v>3.44</v>
          </cell>
          <cell r="K289">
            <v>3.07</v>
          </cell>
          <cell r="L289">
            <v>16860238.41</v>
          </cell>
          <cell r="M289">
            <v>6156575.7800000003</v>
          </cell>
          <cell r="N289">
            <v>0</v>
          </cell>
          <cell r="O289">
            <v>7442283.4699999997</v>
          </cell>
          <cell r="P289">
            <v>12463127.6</v>
          </cell>
          <cell r="Q289">
            <v>0</v>
          </cell>
          <cell r="R289">
            <v>0</v>
          </cell>
          <cell r="S289">
            <v>0</v>
          </cell>
          <cell r="T289">
            <v>1</v>
          </cell>
          <cell r="U289">
            <v>1</v>
          </cell>
          <cell r="V289">
            <v>0</v>
          </cell>
          <cell r="W289">
            <v>0</v>
          </cell>
          <cell r="AA289">
            <v>1</v>
          </cell>
          <cell r="AB289">
            <v>1</v>
          </cell>
          <cell r="AC289">
            <v>1</v>
          </cell>
        </row>
        <row r="290">
          <cell r="D290" t="str">
            <v>14136</v>
          </cell>
          <cell r="E290" t="str">
            <v>ศุกร์ศิริศรีสวัสดิ์,รพช.</v>
          </cell>
          <cell r="F290" t="str">
            <v>รพช.</v>
          </cell>
          <cell r="G290">
            <v>10</v>
          </cell>
          <cell r="H290" t="str">
            <v>รพช.F3 P&lt;=15,000</v>
          </cell>
          <cell r="I290">
            <v>5.49</v>
          </cell>
          <cell r="J290">
            <v>5.12</v>
          </cell>
          <cell r="K290">
            <v>4.18</v>
          </cell>
          <cell r="L290">
            <v>20355968.379999999</v>
          </cell>
          <cell r="M290">
            <v>3443908.14</v>
          </cell>
          <cell r="N290">
            <v>0</v>
          </cell>
          <cell r="O290">
            <v>6123152.9299999997</v>
          </cell>
          <cell r="P290">
            <v>14335645.59</v>
          </cell>
          <cell r="Q290">
            <v>0</v>
          </cell>
          <cell r="R290">
            <v>0</v>
          </cell>
          <cell r="S290">
            <v>0</v>
          </cell>
          <cell r="T290">
            <v>1</v>
          </cell>
          <cell r="U290">
            <v>0</v>
          </cell>
          <cell r="V290">
            <v>0</v>
          </cell>
          <cell r="W290">
            <v>0</v>
          </cell>
          <cell r="AA290">
            <v>1</v>
          </cell>
          <cell r="AB290">
            <v>1</v>
          </cell>
          <cell r="AC290">
            <v>1</v>
          </cell>
        </row>
        <row r="291">
          <cell r="D291" t="str">
            <v>21948</v>
          </cell>
          <cell r="E291" t="str">
            <v>ห้วยกระเจา เฉลิมพระเกียรติ 80 พรรษา,รพช.</v>
          </cell>
          <cell r="F291" t="str">
            <v>รพช.</v>
          </cell>
          <cell r="G291">
            <v>44</v>
          </cell>
          <cell r="H291" t="str">
            <v>รพช.F2 P&lt;=30,000</v>
          </cell>
          <cell r="I291">
            <v>6.35</v>
          </cell>
          <cell r="J291">
            <v>6.01</v>
          </cell>
          <cell r="K291">
            <v>4.88</v>
          </cell>
          <cell r="L291">
            <v>41499400.969999999</v>
          </cell>
          <cell r="M291">
            <v>15327826.449999999</v>
          </cell>
          <cell r="N291">
            <v>0</v>
          </cell>
          <cell r="O291">
            <v>20121910.75</v>
          </cell>
          <cell r="P291">
            <v>30129472.050000001</v>
          </cell>
          <cell r="Q291">
            <v>0</v>
          </cell>
          <cell r="R291">
            <v>0</v>
          </cell>
          <cell r="S291">
            <v>1</v>
          </cell>
          <cell r="T291">
            <v>1</v>
          </cell>
          <cell r="U291">
            <v>1</v>
          </cell>
          <cell r="V291">
            <v>0</v>
          </cell>
          <cell r="W291">
            <v>1</v>
          </cell>
          <cell r="AA291">
            <v>1</v>
          </cell>
          <cell r="AB291">
            <v>1</v>
          </cell>
          <cell r="AC291">
            <v>1</v>
          </cell>
        </row>
        <row r="292">
          <cell r="D292" t="str">
            <v>41701</v>
          </cell>
          <cell r="E292" t="str">
            <v>หนองปรือ,รพช.</v>
          </cell>
          <cell r="F292" t="str">
            <v>รพช.</v>
          </cell>
          <cell r="G292">
            <v>33</v>
          </cell>
          <cell r="H292" t="str">
            <v>รพช.F3 P&lt;=15,000</v>
          </cell>
          <cell r="I292">
            <v>1.96</v>
          </cell>
          <cell r="J292">
            <v>1.76</v>
          </cell>
          <cell r="K292">
            <v>0.95</v>
          </cell>
          <cell r="L292">
            <v>11002388.76</v>
          </cell>
          <cell r="M292">
            <v>-6070387.9900000002</v>
          </cell>
          <cell r="N292">
            <v>1</v>
          </cell>
          <cell r="O292">
            <v>-1714148.18</v>
          </cell>
          <cell r="P292">
            <v>-546814.39</v>
          </cell>
          <cell r="Q292">
            <v>0</v>
          </cell>
          <cell r="R292">
            <v>0</v>
          </cell>
          <cell r="S292">
            <v>0</v>
          </cell>
          <cell r="T292">
            <v>1</v>
          </cell>
          <cell r="U292">
            <v>0</v>
          </cell>
          <cell r="V292">
            <v>0</v>
          </cell>
          <cell r="W292">
            <v>0</v>
          </cell>
          <cell r="AA292">
            <v>1</v>
          </cell>
          <cell r="AB292">
            <v>0</v>
          </cell>
          <cell r="AC292">
            <v>1</v>
          </cell>
        </row>
        <row r="293">
          <cell r="D293" t="str">
            <v>10679</v>
          </cell>
          <cell r="E293" t="str">
            <v>นครปฐม,รพศ.</v>
          </cell>
          <cell r="F293" t="str">
            <v>รพศ.</v>
          </cell>
          <cell r="G293">
            <v>860</v>
          </cell>
          <cell r="H293" t="str">
            <v>รพศ.A B&gt;700to1000</v>
          </cell>
          <cell r="I293">
            <v>4.22</v>
          </cell>
          <cell r="J293">
            <v>4.07</v>
          </cell>
          <cell r="K293">
            <v>2.58</v>
          </cell>
          <cell r="L293">
            <v>1627703035.0899999</v>
          </cell>
          <cell r="M293">
            <v>558917462.20000005</v>
          </cell>
          <cell r="N293">
            <v>0</v>
          </cell>
          <cell r="O293">
            <v>554880187.5</v>
          </cell>
          <cell r="P293">
            <v>780594473.70000005</v>
          </cell>
          <cell r="Q293">
            <v>1</v>
          </cell>
          <cell r="R293">
            <v>1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1</v>
          </cell>
          <cell r="AA293">
            <v>1</v>
          </cell>
          <cell r="AB293">
            <v>1</v>
          </cell>
          <cell r="AC293">
            <v>1</v>
          </cell>
        </row>
        <row r="294">
          <cell r="D294" t="str">
            <v>11297</v>
          </cell>
          <cell r="E294" t="str">
            <v>กำแพงแสน,รพช.</v>
          </cell>
          <cell r="F294" t="str">
            <v>รพช.</v>
          </cell>
          <cell r="G294">
            <v>120</v>
          </cell>
          <cell r="H294" t="str">
            <v>รพช.M2 B&gt;100</v>
          </cell>
          <cell r="I294">
            <v>2.38</v>
          </cell>
          <cell r="J294">
            <v>2.21</v>
          </cell>
          <cell r="K294">
            <v>1.01</v>
          </cell>
          <cell r="L294">
            <v>99945172.659999996</v>
          </cell>
          <cell r="M294">
            <v>46770879</v>
          </cell>
          <cell r="N294">
            <v>0</v>
          </cell>
          <cell r="O294">
            <v>83845945.799999997</v>
          </cell>
          <cell r="P294">
            <v>-248971.61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1</v>
          </cell>
          <cell r="AA294">
            <v>1</v>
          </cell>
          <cell r="AB294">
            <v>1</v>
          </cell>
          <cell r="AC294">
            <v>1</v>
          </cell>
        </row>
        <row r="295">
          <cell r="D295" t="str">
            <v>11298</v>
          </cell>
          <cell r="E295" t="str">
            <v>นครชัยศรี,รพช.</v>
          </cell>
          <cell r="F295" t="str">
            <v>รพช.</v>
          </cell>
          <cell r="G295">
            <v>60</v>
          </cell>
          <cell r="H295" t="str">
            <v>รพช.F2 P30,000-60,000</v>
          </cell>
          <cell r="I295">
            <v>3.21</v>
          </cell>
          <cell r="J295">
            <v>3.1</v>
          </cell>
          <cell r="K295">
            <v>2.35</v>
          </cell>
          <cell r="L295">
            <v>87935947.450000003</v>
          </cell>
          <cell r="M295">
            <v>37479653.25</v>
          </cell>
          <cell r="N295">
            <v>0</v>
          </cell>
          <cell r="O295">
            <v>38156322.329999998</v>
          </cell>
          <cell r="P295">
            <v>53546342.159999996</v>
          </cell>
          <cell r="Q295">
            <v>0</v>
          </cell>
          <cell r="R295">
            <v>0</v>
          </cell>
          <cell r="S295">
            <v>1</v>
          </cell>
          <cell r="T295">
            <v>1</v>
          </cell>
          <cell r="U295">
            <v>0</v>
          </cell>
          <cell r="V295">
            <v>0</v>
          </cell>
          <cell r="W295">
            <v>1</v>
          </cell>
          <cell r="AA295">
            <v>1</v>
          </cell>
          <cell r="AB295">
            <v>1</v>
          </cell>
          <cell r="AC295">
            <v>1</v>
          </cell>
        </row>
        <row r="296">
          <cell r="D296" t="str">
            <v>11299</v>
          </cell>
          <cell r="E296" t="str">
            <v>ห้วยพลู,รพช.</v>
          </cell>
          <cell r="F296" t="str">
            <v>รพช.</v>
          </cell>
          <cell r="G296">
            <v>58</v>
          </cell>
          <cell r="H296" t="str">
            <v>รพช.F2 P30,000-60,000</v>
          </cell>
          <cell r="I296">
            <v>4.82</v>
          </cell>
          <cell r="J296">
            <v>4.66</v>
          </cell>
          <cell r="K296">
            <v>2.2400000000000002</v>
          </cell>
          <cell r="L296">
            <v>124721001.94</v>
          </cell>
          <cell r="M296">
            <v>92383943.290000007</v>
          </cell>
          <cell r="N296">
            <v>0</v>
          </cell>
          <cell r="O296">
            <v>95241845.700000003</v>
          </cell>
          <cell r="P296">
            <v>40537083.759999998</v>
          </cell>
          <cell r="Q296">
            <v>1</v>
          </cell>
          <cell r="R296">
            <v>1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AA296">
            <v>1</v>
          </cell>
          <cell r="AB296">
            <v>1</v>
          </cell>
          <cell r="AC296">
            <v>1</v>
          </cell>
        </row>
        <row r="297">
          <cell r="D297" t="str">
            <v>11300</v>
          </cell>
          <cell r="E297" t="str">
            <v>ดอนตูม,รพช.</v>
          </cell>
          <cell r="F297" t="str">
            <v>รพช.</v>
          </cell>
          <cell r="G297">
            <v>38</v>
          </cell>
          <cell r="H297" t="str">
            <v>รพช.F2 P30,000-60,000</v>
          </cell>
          <cell r="I297">
            <v>14.11</v>
          </cell>
          <cell r="J297">
            <v>13.71</v>
          </cell>
          <cell r="K297">
            <v>11.97</v>
          </cell>
          <cell r="L297">
            <v>155976016.91999999</v>
          </cell>
          <cell r="M297">
            <v>79730248.150000006</v>
          </cell>
          <cell r="N297">
            <v>0</v>
          </cell>
          <cell r="O297">
            <v>89778638.170000002</v>
          </cell>
          <cell r="P297">
            <v>130430685.62</v>
          </cell>
          <cell r="Q297">
            <v>1</v>
          </cell>
          <cell r="R297">
            <v>1</v>
          </cell>
          <cell r="S297">
            <v>1</v>
          </cell>
          <cell r="T297">
            <v>0</v>
          </cell>
          <cell r="U297">
            <v>1</v>
          </cell>
          <cell r="V297">
            <v>1</v>
          </cell>
          <cell r="W297">
            <v>1</v>
          </cell>
          <cell r="AA297">
            <v>1</v>
          </cell>
          <cell r="AB297">
            <v>1</v>
          </cell>
          <cell r="AC297">
            <v>1</v>
          </cell>
        </row>
        <row r="298">
          <cell r="D298" t="str">
            <v>11301</v>
          </cell>
          <cell r="E298" t="str">
            <v>บางเลน,รพช.</v>
          </cell>
          <cell r="F298" t="str">
            <v>รพช.</v>
          </cell>
          <cell r="G298">
            <v>79</v>
          </cell>
          <cell r="H298" t="str">
            <v>รพช.F1 P&lt;=50,000</v>
          </cell>
          <cell r="I298">
            <v>6.35</v>
          </cell>
          <cell r="J298">
            <v>6.08</v>
          </cell>
          <cell r="K298">
            <v>5.12</v>
          </cell>
          <cell r="L298">
            <v>122805161.31</v>
          </cell>
          <cell r="M298">
            <v>8675150.7400000002</v>
          </cell>
          <cell r="N298">
            <v>0</v>
          </cell>
          <cell r="O298">
            <v>11670548.050000001</v>
          </cell>
          <cell r="P298">
            <v>94540840.700000003</v>
          </cell>
          <cell r="Q298">
            <v>0</v>
          </cell>
          <cell r="R298">
            <v>0</v>
          </cell>
          <cell r="S298">
            <v>1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AA298">
            <v>1</v>
          </cell>
          <cell r="AB298">
            <v>1</v>
          </cell>
          <cell r="AC298">
            <v>1</v>
          </cell>
        </row>
        <row r="299">
          <cell r="D299" t="str">
            <v>11302</v>
          </cell>
          <cell r="E299" t="str">
            <v>สามพราน,รพช.</v>
          </cell>
          <cell r="F299" t="str">
            <v>รพช.</v>
          </cell>
          <cell r="G299">
            <v>136</v>
          </cell>
          <cell r="H299" t="str">
            <v>รพช.M2 B&gt;100</v>
          </cell>
          <cell r="I299">
            <v>1.59</v>
          </cell>
          <cell r="J299">
            <v>1.4</v>
          </cell>
          <cell r="K299">
            <v>1.04</v>
          </cell>
          <cell r="L299">
            <v>49733570.670000002</v>
          </cell>
          <cell r="M299">
            <v>16436474.82</v>
          </cell>
          <cell r="N299">
            <v>0</v>
          </cell>
          <cell r="O299">
            <v>34951262.189999998</v>
          </cell>
          <cell r="P299">
            <v>3322148.66</v>
          </cell>
          <cell r="Q299">
            <v>0</v>
          </cell>
          <cell r="R299">
            <v>0</v>
          </cell>
          <cell r="S299">
            <v>0</v>
          </cell>
          <cell r="T299">
            <v>1</v>
          </cell>
          <cell r="U299">
            <v>0</v>
          </cell>
          <cell r="V299">
            <v>0</v>
          </cell>
          <cell r="W299">
            <v>1</v>
          </cell>
          <cell r="AA299">
            <v>1</v>
          </cell>
          <cell r="AB299">
            <v>1</v>
          </cell>
          <cell r="AC299">
            <v>1</v>
          </cell>
        </row>
        <row r="300">
          <cell r="D300" t="str">
            <v>11303</v>
          </cell>
          <cell r="E300" t="str">
            <v>พุทธมณฑล,รพช.</v>
          </cell>
          <cell r="F300" t="str">
            <v>รพช.</v>
          </cell>
          <cell r="G300">
            <v>34</v>
          </cell>
          <cell r="H300" t="str">
            <v>รพช.F2 P&lt;=30,000</v>
          </cell>
          <cell r="I300">
            <v>15.46</v>
          </cell>
          <cell r="J300">
            <v>14.89</v>
          </cell>
          <cell r="K300">
            <v>9.85</v>
          </cell>
          <cell r="L300">
            <v>136160415.61000001</v>
          </cell>
          <cell r="M300">
            <v>71544169.329999998</v>
          </cell>
          <cell r="N300">
            <v>0</v>
          </cell>
          <cell r="O300">
            <v>75068932.140000001</v>
          </cell>
          <cell r="P300">
            <v>83316087.170000002</v>
          </cell>
          <cell r="Q300">
            <v>1</v>
          </cell>
          <cell r="R300">
            <v>1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AA300">
            <v>1</v>
          </cell>
          <cell r="AB300">
            <v>1</v>
          </cell>
          <cell r="AC300">
            <v>1</v>
          </cell>
        </row>
        <row r="301">
          <cell r="D301" t="str">
            <v>13819</v>
          </cell>
          <cell r="E301" t="str">
            <v>หลวงพ่อเปิ่น,รพช.</v>
          </cell>
          <cell r="F301" t="str">
            <v>รพช.</v>
          </cell>
          <cell r="G301">
            <v>30</v>
          </cell>
          <cell r="H301" t="str">
            <v>รพช.F2 P&lt;=30,000</v>
          </cell>
          <cell r="I301">
            <v>8.2899999999999991</v>
          </cell>
          <cell r="J301">
            <v>8.0500000000000007</v>
          </cell>
          <cell r="K301">
            <v>5.54</v>
          </cell>
          <cell r="L301">
            <v>100862550.40000001</v>
          </cell>
          <cell r="M301">
            <v>57053507.75</v>
          </cell>
          <cell r="N301">
            <v>0</v>
          </cell>
          <cell r="O301">
            <v>55799774.259999998</v>
          </cell>
          <cell r="P301">
            <v>62772333.289999999</v>
          </cell>
          <cell r="Q301">
            <v>1</v>
          </cell>
          <cell r="R301">
            <v>1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1</v>
          </cell>
          <cell r="AA301">
            <v>1</v>
          </cell>
          <cell r="AB301">
            <v>1</v>
          </cell>
          <cell r="AC301">
            <v>1</v>
          </cell>
        </row>
        <row r="302">
          <cell r="D302" t="str">
            <v>10737</v>
          </cell>
          <cell r="E302" t="str">
            <v>ประจวบคีรีขันธ์,รพท.</v>
          </cell>
          <cell r="F302" t="str">
            <v>รพท.</v>
          </cell>
          <cell r="G302">
            <v>278</v>
          </cell>
          <cell r="H302" t="str">
            <v>รพท.S B&lt;=400</v>
          </cell>
          <cell r="I302">
            <v>2.1</v>
          </cell>
          <cell r="J302">
            <v>1.99</v>
          </cell>
          <cell r="K302">
            <v>1.1399999999999999</v>
          </cell>
          <cell r="L302">
            <v>226181668.63999999</v>
          </cell>
          <cell r="M302">
            <v>91620205.180000007</v>
          </cell>
          <cell r="N302">
            <v>0</v>
          </cell>
          <cell r="O302">
            <v>122257227.83</v>
          </cell>
          <cell r="P302">
            <v>29633858.68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1</v>
          </cell>
          <cell r="AA302">
            <v>1</v>
          </cell>
          <cell r="AB302">
            <v>1</v>
          </cell>
          <cell r="AC302">
            <v>1</v>
          </cell>
        </row>
        <row r="303">
          <cell r="D303" t="str">
            <v>11315</v>
          </cell>
          <cell r="E303" t="str">
            <v>กุยบุรี,รพช.</v>
          </cell>
          <cell r="F303" t="str">
            <v>รพช.</v>
          </cell>
          <cell r="G303">
            <v>30</v>
          </cell>
          <cell r="H303" t="str">
            <v>รพช.F2 P30,000-60,000</v>
          </cell>
          <cell r="I303">
            <v>7.49</v>
          </cell>
          <cell r="J303">
            <v>7.3</v>
          </cell>
          <cell r="K303">
            <v>5.24</v>
          </cell>
          <cell r="L303">
            <v>90673300.090000004</v>
          </cell>
          <cell r="M303">
            <v>38386646.920000002</v>
          </cell>
          <cell r="N303">
            <v>0</v>
          </cell>
          <cell r="O303">
            <v>40712038.32</v>
          </cell>
          <cell r="P303">
            <v>59230084.619999997</v>
          </cell>
          <cell r="Q303">
            <v>1</v>
          </cell>
          <cell r="R303">
            <v>1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1</v>
          </cell>
          <cell r="AA303">
            <v>1</v>
          </cell>
          <cell r="AB303">
            <v>1</v>
          </cell>
          <cell r="AC303">
            <v>1</v>
          </cell>
        </row>
        <row r="304">
          <cell r="D304" t="str">
            <v>11316</v>
          </cell>
          <cell r="E304" t="str">
            <v>ทับสะแก,รพช.</v>
          </cell>
          <cell r="F304" t="str">
            <v>รพช.</v>
          </cell>
          <cell r="G304">
            <v>60</v>
          </cell>
          <cell r="H304" t="str">
            <v>รพช.F2 P30,000-60,000</v>
          </cell>
          <cell r="I304">
            <v>4.51</v>
          </cell>
          <cell r="J304">
            <v>4.42</v>
          </cell>
          <cell r="K304">
            <v>3.23</v>
          </cell>
          <cell r="L304">
            <v>57854909.859999999</v>
          </cell>
          <cell r="M304">
            <v>35751378.68</v>
          </cell>
          <cell r="N304">
            <v>0</v>
          </cell>
          <cell r="O304">
            <v>29346462.98</v>
          </cell>
          <cell r="P304">
            <v>36771573.100000001</v>
          </cell>
          <cell r="Q304">
            <v>0</v>
          </cell>
          <cell r="R304">
            <v>0</v>
          </cell>
          <cell r="S304">
            <v>0</v>
          </cell>
          <cell r="T304">
            <v>1</v>
          </cell>
          <cell r="U304">
            <v>1</v>
          </cell>
          <cell r="V304">
            <v>1</v>
          </cell>
          <cell r="W304">
            <v>1</v>
          </cell>
          <cell r="AA304">
            <v>1</v>
          </cell>
          <cell r="AB304">
            <v>1</v>
          </cell>
          <cell r="AC304">
            <v>1</v>
          </cell>
        </row>
        <row r="305">
          <cell r="D305" t="str">
            <v>11317</v>
          </cell>
          <cell r="E305" t="str">
            <v>บางสะพาน,รพช.</v>
          </cell>
          <cell r="F305" t="str">
            <v>รพช.</v>
          </cell>
          <cell r="G305">
            <v>134</v>
          </cell>
          <cell r="H305" t="str">
            <v>รพช.M2 B&gt;100</v>
          </cell>
          <cell r="I305">
            <v>7.6</v>
          </cell>
          <cell r="J305">
            <v>7.29</v>
          </cell>
          <cell r="K305">
            <v>2.5499999999999998</v>
          </cell>
          <cell r="L305">
            <v>303473735.47000003</v>
          </cell>
          <cell r="M305">
            <v>261528340.00999999</v>
          </cell>
          <cell r="N305">
            <v>0</v>
          </cell>
          <cell r="O305">
            <v>285276808.81</v>
          </cell>
          <cell r="P305">
            <v>71062249.719999999</v>
          </cell>
          <cell r="Q305">
            <v>1</v>
          </cell>
          <cell r="R305">
            <v>1</v>
          </cell>
          <cell r="S305">
            <v>0</v>
          </cell>
          <cell r="T305">
            <v>0</v>
          </cell>
          <cell r="U305">
            <v>1</v>
          </cell>
          <cell r="V305">
            <v>0</v>
          </cell>
          <cell r="W305">
            <v>1</v>
          </cell>
          <cell r="AA305">
            <v>1</v>
          </cell>
          <cell r="AB305">
            <v>1</v>
          </cell>
          <cell r="AC305">
            <v>1</v>
          </cell>
        </row>
        <row r="306">
          <cell r="D306" t="str">
            <v>11318</v>
          </cell>
          <cell r="E306" t="str">
            <v>บางสะพานน้อย,รพช.</v>
          </cell>
          <cell r="F306" t="str">
            <v>รพช.</v>
          </cell>
          <cell r="G306">
            <v>30</v>
          </cell>
          <cell r="H306" t="str">
            <v>รพช.F2 P&lt;=30,000</v>
          </cell>
          <cell r="I306">
            <v>3.05</v>
          </cell>
          <cell r="J306">
            <v>2.92</v>
          </cell>
          <cell r="K306">
            <v>1.86</v>
          </cell>
          <cell r="L306">
            <v>57452005.509999998</v>
          </cell>
          <cell r="M306">
            <v>32923435.879999999</v>
          </cell>
          <cell r="N306">
            <v>0</v>
          </cell>
          <cell r="O306">
            <v>37058109.960000001</v>
          </cell>
          <cell r="P306">
            <v>24063245.129999999</v>
          </cell>
          <cell r="Q306">
            <v>1</v>
          </cell>
          <cell r="R306">
            <v>1</v>
          </cell>
          <cell r="S306">
            <v>0</v>
          </cell>
          <cell r="T306">
            <v>1</v>
          </cell>
          <cell r="U306">
            <v>0</v>
          </cell>
          <cell r="V306">
            <v>0</v>
          </cell>
          <cell r="W306">
            <v>1</v>
          </cell>
          <cell r="AA306">
            <v>1</v>
          </cell>
          <cell r="AB306">
            <v>1</v>
          </cell>
          <cell r="AC306">
            <v>1</v>
          </cell>
        </row>
        <row r="307">
          <cell r="D307" t="str">
            <v>11319</v>
          </cell>
          <cell r="E307" t="str">
            <v>ปราณบุรี,รพช.</v>
          </cell>
          <cell r="F307" t="str">
            <v>รพช.</v>
          </cell>
          <cell r="G307">
            <v>60</v>
          </cell>
          <cell r="H307" t="str">
            <v>รพช.F2 P30,000-60,000</v>
          </cell>
          <cell r="I307">
            <v>5.93</v>
          </cell>
          <cell r="J307">
            <v>5.81</v>
          </cell>
          <cell r="K307">
            <v>3.54</v>
          </cell>
          <cell r="L307">
            <v>185929341.33000001</v>
          </cell>
          <cell r="M307">
            <v>137345136.30000001</v>
          </cell>
          <cell r="N307">
            <v>0</v>
          </cell>
          <cell r="O307">
            <v>141988245.25999999</v>
          </cell>
          <cell r="P307">
            <v>95851640.480000004</v>
          </cell>
          <cell r="Q307">
            <v>1</v>
          </cell>
          <cell r="R307">
            <v>1</v>
          </cell>
          <cell r="S307">
            <v>0</v>
          </cell>
          <cell r="T307">
            <v>1</v>
          </cell>
          <cell r="U307">
            <v>0</v>
          </cell>
          <cell r="V307">
            <v>0</v>
          </cell>
          <cell r="W307">
            <v>1</v>
          </cell>
          <cell r="AA307">
            <v>1</v>
          </cell>
          <cell r="AB307">
            <v>1</v>
          </cell>
          <cell r="AC307">
            <v>1</v>
          </cell>
        </row>
        <row r="308">
          <cell r="D308" t="str">
            <v>11320</v>
          </cell>
          <cell r="E308" t="str">
            <v>หัวหิน,รพท.</v>
          </cell>
          <cell r="F308" t="str">
            <v>รพท.</v>
          </cell>
          <cell r="G308">
            <v>395</v>
          </cell>
          <cell r="H308" t="str">
            <v>รพท.S B&lt;=400</v>
          </cell>
          <cell r="I308">
            <v>4.24</v>
          </cell>
          <cell r="J308">
            <v>3.92</v>
          </cell>
          <cell r="K308">
            <v>2.74</v>
          </cell>
          <cell r="L308">
            <v>659037637.14999998</v>
          </cell>
          <cell r="M308">
            <v>226972283.38</v>
          </cell>
          <cell r="N308">
            <v>0</v>
          </cell>
          <cell r="O308">
            <v>270544552.60000002</v>
          </cell>
          <cell r="P308">
            <v>358561344.54000002</v>
          </cell>
          <cell r="Q308">
            <v>1</v>
          </cell>
          <cell r="R308">
            <v>0</v>
          </cell>
          <cell r="S308">
            <v>0</v>
          </cell>
          <cell r="T308">
            <v>1</v>
          </cell>
          <cell r="U308">
            <v>1</v>
          </cell>
          <cell r="V308">
            <v>0</v>
          </cell>
          <cell r="W308">
            <v>1</v>
          </cell>
          <cell r="AA308">
            <v>1</v>
          </cell>
          <cell r="AB308">
            <v>1</v>
          </cell>
          <cell r="AC308">
            <v>1</v>
          </cell>
        </row>
        <row r="309">
          <cell r="D309" t="str">
            <v>11321</v>
          </cell>
          <cell r="E309" t="str">
            <v>สามร้อยยอด,รพช.</v>
          </cell>
          <cell r="F309" t="str">
            <v>รพช.</v>
          </cell>
          <cell r="G309">
            <v>75</v>
          </cell>
          <cell r="H309" t="str">
            <v>รพช.F1 P&lt;=50,000</v>
          </cell>
          <cell r="I309">
            <v>8.9700000000000006</v>
          </cell>
          <cell r="J309">
            <v>8.75</v>
          </cell>
          <cell r="K309">
            <v>7.31</v>
          </cell>
          <cell r="L309">
            <v>215114342.69</v>
          </cell>
          <cell r="M309">
            <v>81702948.299999997</v>
          </cell>
          <cell r="N309">
            <v>0</v>
          </cell>
          <cell r="O309">
            <v>85103369.719999999</v>
          </cell>
          <cell r="P309">
            <v>170332842.56</v>
          </cell>
          <cell r="Q309">
            <v>1</v>
          </cell>
          <cell r="R309">
            <v>1</v>
          </cell>
          <cell r="S309">
            <v>0</v>
          </cell>
          <cell r="T309">
            <v>1</v>
          </cell>
          <cell r="U309">
            <v>1</v>
          </cell>
          <cell r="V309">
            <v>0</v>
          </cell>
          <cell r="W309">
            <v>1</v>
          </cell>
          <cell r="AA309">
            <v>1</v>
          </cell>
          <cell r="AB309">
            <v>1</v>
          </cell>
          <cell r="AC309">
            <v>1</v>
          </cell>
        </row>
        <row r="310">
          <cell r="D310" t="str">
            <v>10736</v>
          </cell>
          <cell r="E310" t="str">
            <v>พระจอมเกล้า,รพท.</v>
          </cell>
          <cell r="F310" t="str">
            <v>รพท.</v>
          </cell>
          <cell r="G310">
            <v>447</v>
          </cell>
          <cell r="H310" t="str">
            <v>รพท.S B&gt;400</v>
          </cell>
          <cell r="I310">
            <v>4.3899999999999997</v>
          </cell>
          <cell r="J310">
            <v>4.2</v>
          </cell>
          <cell r="K310">
            <v>2.86</v>
          </cell>
          <cell r="L310">
            <v>962751765.21000004</v>
          </cell>
          <cell r="M310">
            <v>234455117.71000001</v>
          </cell>
          <cell r="N310">
            <v>0</v>
          </cell>
          <cell r="O310">
            <v>303815466.10000002</v>
          </cell>
          <cell r="P310">
            <v>528035418.75999999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1</v>
          </cell>
          <cell r="W310">
            <v>1</v>
          </cell>
          <cell r="AA310">
            <v>1</v>
          </cell>
          <cell r="AB310">
            <v>1</v>
          </cell>
          <cell r="AC310">
            <v>1</v>
          </cell>
        </row>
        <row r="311">
          <cell r="D311" t="str">
            <v>11308</v>
          </cell>
          <cell r="E311" t="str">
            <v>เขาย้อย,รพช.</v>
          </cell>
          <cell r="F311" t="str">
            <v>รพช.</v>
          </cell>
          <cell r="G311">
            <v>33</v>
          </cell>
          <cell r="H311" t="str">
            <v>รพช.F2 P&lt;=30,000</v>
          </cell>
          <cell r="I311">
            <v>8.85</v>
          </cell>
          <cell r="J311">
            <v>8.6</v>
          </cell>
          <cell r="K311">
            <v>6.3</v>
          </cell>
          <cell r="L311">
            <v>152917391.91</v>
          </cell>
          <cell r="M311">
            <v>81357767.849999994</v>
          </cell>
          <cell r="N311">
            <v>0</v>
          </cell>
          <cell r="O311">
            <v>85870868.829999998</v>
          </cell>
          <cell r="P311">
            <v>103297835.59</v>
          </cell>
          <cell r="Q311">
            <v>1</v>
          </cell>
          <cell r="R311">
            <v>1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1</v>
          </cell>
          <cell r="AA311">
            <v>1</v>
          </cell>
          <cell r="AB311">
            <v>1</v>
          </cell>
          <cell r="AC311">
            <v>1</v>
          </cell>
        </row>
        <row r="312">
          <cell r="D312" t="str">
            <v>11309</v>
          </cell>
          <cell r="E312" t="str">
            <v>หนองหญ้าปล้อง,รพช.</v>
          </cell>
          <cell r="F312" t="str">
            <v>รพช.</v>
          </cell>
          <cell r="G312">
            <v>30</v>
          </cell>
          <cell r="H312" t="str">
            <v>รพช.F2 P&lt;=30,000</v>
          </cell>
          <cell r="I312">
            <v>6.37</v>
          </cell>
          <cell r="J312">
            <v>6.21</v>
          </cell>
          <cell r="K312">
            <v>5.46</v>
          </cell>
          <cell r="L312">
            <v>75725524.420000002</v>
          </cell>
          <cell r="M312">
            <v>38625584.710000001</v>
          </cell>
          <cell r="N312">
            <v>0</v>
          </cell>
          <cell r="O312">
            <v>41099172.159999996</v>
          </cell>
          <cell r="P312">
            <v>62957765.829999998</v>
          </cell>
          <cell r="Q312">
            <v>1</v>
          </cell>
          <cell r="R312">
            <v>1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1</v>
          </cell>
          <cell r="AA312">
            <v>1</v>
          </cell>
          <cell r="AB312">
            <v>1</v>
          </cell>
          <cell r="AC312">
            <v>1</v>
          </cell>
        </row>
        <row r="313">
          <cell r="D313" t="str">
            <v>11310</v>
          </cell>
          <cell r="E313" t="str">
            <v>ชะอำ,รพช.</v>
          </cell>
          <cell r="F313" t="str">
            <v>รพช.</v>
          </cell>
          <cell r="G313">
            <v>114</v>
          </cell>
          <cell r="H313" t="str">
            <v>รพช.M2 B&gt;100</v>
          </cell>
          <cell r="I313">
            <v>7.53</v>
          </cell>
          <cell r="J313">
            <v>7.32</v>
          </cell>
          <cell r="K313">
            <v>4.7</v>
          </cell>
          <cell r="L313">
            <v>227940677.52000001</v>
          </cell>
          <cell r="M313">
            <v>129133228.28</v>
          </cell>
          <cell r="N313">
            <v>0</v>
          </cell>
          <cell r="O313">
            <v>136486682.97</v>
          </cell>
          <cell r="P313">
            <v>128967169.73999999</v>
          </cell>
          <cell r="Q313">
            <v>1</v>
          </cell>
          <cell r="R313">
            <v>1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1</v>
          </cell>
          <cell r="AA313">
            <v>1</v>
          </cell>
          <cell r="AB313">
            <v>1</v>
          </cell>
          <cell r="AC313">
            <v>1</v>
          </cell>
        </row>
        <row r="314">
          <cell r="D314" t="str">
            <v>11311</v>
          </cell>
          <cell r="E314" t="str">
            <v>ท่ายาง,รพช.</v>
          </cell>
          <cell r="F314" t="str">
            <v>รพช.</v>
          </cell>
          <cell r="G314">
            <v>77</v>
          </cell>
          <cell r="H314" t="str">
            <v>รพช.F1 P50,000-100,000</v>
          </cell>
          <cell r="I314">
            <v>9.26</v>
          </cell>
          <cell r="J314">
            <v>8.98</v>
          </cell>
          <cell r="K314">
            <v>6.48</v>
          </cell>
          <cell r="L314">
            <v>227253899.53999999</v>
          </cell>
          <cell r="M314">
            <v>140901973.75999999</v>
          </cell>
          <cell r="N314">
            <v>0</v>
          </cell>
          <cell r="O314">
            <v>152536770.86000001</v>
          </cell>
          <cell r="P314">
            <v>150792597.09999999</v>
          </cell>
          <cell r="Q314">
            <v>1</v>
          </cell>
          <cell r="R314">
            <v>1</v>
          </cell>
          <cell r="S314">
            <v>0</v>
          </cell>
          <cell r="T314">
            <v>1</v>
          </cell>
          <cell r="U314">
            <v>1</v>
          </cell>
          <cell r="V314">
            <v>0</v>
          </cell>
          <cell r="W314">
            <v>1</v>
          </cell>
          <cell r="AA314">
            <v>1</v>
          </cell>
          <cell r="AB314">
            <v>1</v>
          </cell>
          <cell r="AC314">
            <v>1</v>
          </cell>
        </row>
        <row r="315">
          <cell r="D315" t="str">
            <v>11312</v>
          </cell>
          <cell r="E315" t="str">
            <v>บ้านลาด,รพช.</v>
          </cell>
          <cell r="F315" t="str">
            <v>รพช.</v>
          </cell>
          <cell r="G315">
            <v>35</v>
          </cell>
          <cell r="H315" t="str">
            <v>รพช.F2 P30,000-60,000</v>
          </cell>
          <cell r="I315">
            <v>7.36</v>
          </cell>
          <cell r="J315">
            <v>7.13</v>
          </cell>
          <cell r="K315">
            <v>5.72</v>
          </cell>
          <cell r="L315">
            <v>116993689.01000001</v>
          </cell>
          <cell r="M315">
            <v>53292640.299999997</v>
          </cell>
          <cell r="N315">
            <v>0</v>
          </cell>
          <cell r="O315">
            <v>57046618.600000001</v>
          </cell>
          <cell r="P315">
            <v>86913223.810000002</v>
          </cell>
          <cell r="Q315">
            <v>1</v>
          </cell>
          <cell r="R315">
            <v>1</v>
          </cell>
          <cell r="S315">
            <v>0</v>
          </cell>
          <cell r="T315">
            <v>1</v>
          </cell>
          <cell r="U315">
            <v>0</v>
          </cell>
          <cell r="V315">
            <v>0</v>
          </cell>
          <cell r="W315">
            <v>1</v>
          </cell>
          <cell r="AA315">
            <v>1</v>
          </cell>
          <cell r="AB315">
            <v>1</v>
          </cell>
          <cell r="AC315">
            <v>1</v>
          </cell>
        </row>
        <row r="316">
          <cell r="D316" t="str">
            <v>11313</v>
          </cell>
          <cell r="E316" t="str">
            <v>บ้านแหลม,รพช.</v>
          </cell>
          <cell r="F316" t="str">
            <v>รพช.</v>
          </cell>
          <cell r="G316">
            <v>30</v>
          </cell>
          <cell r="H316" t="str">
            <v>รพช.F2 P30,000-60,000</v>
          </cell>
          <cell r="I316">
            <v>11.06</v>
          </cell>
          <cell r="J316">
            <v>10.63</v>
          </cell>
          <cell r="K316">
            <v>8.17</v>
          </cell>
          <cell r="L316">
            <v>145274848.72</v>
          </cell>
          <cell r="M316">
            <v>82240162.900000006</v>
          </cell>
          <cell r="N316">
            <v>0</v>
          </cell>
          <cell r="O316">
            <v>82402611.290000007</v>
          </cell>
          <cell r="P316">
            <v>103559684.16</v>
          </cell>
          <cell r="Q316">
            <v>1</v>
          </cell>
          <cell r="R316">
            <v>1</v>
          </cell>
          <cell r="S316">
            <v>0</v>
          </cell>
          <cell r="T316">
            <v>1</v>
          </cell>
          <cell r="U316">
            <v>0</v>
          </cell>
          <cell r="V316">
            <v>0</v>
          </cell>
          <cell r="W316">
            <v>1</v>
          </cell>
          <cell r="AA316">
            <v>1</v>
          </cell>
          <cell r="AB316">
            <v>1</v>
          </cell>
          <cell r="AC316">
            <v>1</v>
          </cell>
        </row>
        <row r="317">
          <cell r="D317" t="str">
            <v>11314</v>
          </cell>
          <cell r="E317" t="str">
            <v>แก่งกระจาน,รพช.</v>
          </cell>
          <cell r="F317" t="str">
            <v>รพช.</v>
          </cell>
          <cell r="G317">
            <v>30</v>
          </cell>
          <cell r="H317" t="str">
            <v>รพช.F2 P&lt;=30,000</v>
          </cell>
          <cell r="I317">
            <v>6.62</v>
          </cell>
          <cell r="J317">
            <v>6.48</v>
          </cell>
          <cell r="K317">
            <v>4.16</v>
          </cell>
          <cell r="L317">
            <v>130522863.03</v>
          </cell>
          <cell r="M317">
            <v>40326001.450000003</v>
          </cell>
          <cell r="N317">
            <v>0</v>
          </cell>
          <cell r="O317">
            <v>42622612.729999997</v>
          </cell>
          <cell r="P317">
            <v>73316745.650000006</v>
          </cell>
          <cell r="Q317">
            <v>1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1</v>
          </cell>
          <cell r="W317">
            <v>1</v>
          </cell>
          <cell r="AA317">
            <v>1</v>
          </cell>
          <cell r="AB317">
            <v>1</v>
          </cell>
          <cell r="AC317">
            <v>1</v>
          </cell>
        </row>
        <row r="318">
          <cell r="D318" t="str">
            <v>10677</v>
          </cell>
          <cell r="E318" t="str">
            <v>ราชบุรี,รพศ.</v>
          </cell>
          <cell r="F318" t="str">
            <v>รพศ.</v>
          </cell>
          <cell r="G318">
            <v>855</v>
          </cell>
          <cell r="H318" t="str">
            <v>รพศ.A B&gt;700to1000</v>
          </cell>
          <cell r="I318">
            <v>3.18</v>
          </cell>
          <cell r="J318">
            <v>2.95</v>
          </cell>
          <cell r="K318">
            <v>1.41</v>
          </cell>
          <cell r="L318">
            <v>1641063644.52</v>
          </cell>
          <cell r="M318">
            <v>1212110051.8099999</v>
          </cell>
          <cell r="N318">
            <v>0</v>
          </cell>
          <cell r="O318">
            <v>929927445.50999999</v>
          </cell>
          <cell r="P318">
            <v>313767102.04000002</v>
          </cell>
          <cell r="Q318">
            <v>1</v>
          </cell>
          <cell r="R318">
            <v>1</v>
          </cell>
          <cell r="S318">
            <v>0</v>
          </cell>
          <cell r="T318">
            <v>0</v>
          </cell>
          <cell r="U318">
            <v>0</v>
          </cell>
          <cell r="V318">
            <v>1</v>
          </cell>
          <cell r="W318">
            <v>1</v>
          </cell>
          <cell r="AA318">
            <v>1</v>
          </cell>
          <cell r="AB318">
            <v>1</v>
          </cell>
          <cell r="AC318">
            <v>1</v>
          </cell>
        </row>
        <row r="319">
          <cell r="D319" t="str">
            <v>10728</v>
          </cell>
          <cell r="E319" t="str">
            <v>ดำเนินสะดวก,รพท.</v>
          </cell>
          <cell r="F319" t="str">
            <v>รพท.</v>
          </cell>
          <cell r="G319">
            <v>272</v>
          </cell>
          <cell r="H319" t="str">
            <v>รพท.M1 B&gt;200</v>
          </cell>
          <cell r="I319">
            <v>3.17</v>
          </cell>
          <cell r="J319">
            <v>3.02</v>
          </cell>
          <cell r="K319">
            <v>1.89</v>
          </cell>
          <cell r="L319">
            <v>239716261.03</v>
          </cell>
          <cell r="M319">
            <v>93685730.920000002</v>
          </cell>
          <cell r="N319">
            <v>0</v>
          </cell>
          <cell r="O319">
            <v>111521546.98999999</v>
          </cell>
          <cell r="P319">
            <v>98213098.260000005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1</v>
          </cell>
          <cell r="AA319">
            <v>1</v>
          </cell>
          <cell r="AB319">
            <v>1</v>
          </cell>
          <cell r="AC319">
            <v>1</v>
          </cell>
        </row>
        <row r="320">
          <cell r="D320" t="str">
            <v>10729</v>
          </cell>
          <cell r="E320" t="str">
            <v>บ้านโป่ง,รพท.</v>
          </cell>
          <cell r="F320" t="str">
            <v>รพท.</v>
          </cell>
          <cell r="G320">
            <v>340</v>
          </cell>
          <cell r="H320" t="str">
            <v>รพท.S B&lt;=400</v>
          </cell>
          <cell r="I320">
            <v>6.52</v>
          </cell>
          <cell r="J320">
            <v>6.31</v>
          </cell>
          <cell r="K320">
            <v>3.93</v>
          </cell>
          <cell r="L320">
            <v>714995697.05999994</v>
          </cell>
          <cell r="M320">
            <v>371509452.73000002</v>
          </cell>
          <cell r="N320">
            <v>0</v>
          </cell>
          <cell r="O320">
            <v>375238602.74000001</v>
          </cell>
          <cell r="P320">
            <v>386156313.75999999</v>
          </cell>
          <cell r="Q320">
            <v>1</v>
          </cell>
          <cell r="R320">
            <v>1</v>
          </cell>
          <cell r="S320">
            <v>1</v>
          </cell>
          <cell r="T320">
            <v>1</v>
          </cell>
          <cell r="U320">
            <v>0</v>
          </cell>
          <cell r="V320">
            <v>0</v>
          </cell>
          <cell r="W320">
            <v>1</v>
          </cell>
          <cell r="AA320">
            <v>1</v>
          </cell>
          <cell r="AB320">
            <v>1</v>
          </cell>
          <cell r="AC320">
            <v>1</v>
          </cell>
        </row>
        <row r="321">
          <cell r="D321" t="str">
            <v>10730</v>
          </cell>
          <cell r="E321" t="str">
            <v>โพธาราม,รพท.</v>
          </cell>
          <cell r="F321" t="str">
            <v>รพท.</v>
          </cell>
          <cell r="G321">
            <v>340</v>
          </cell>
          <cell r="H321" t="str">
            <v>รพท.M1 B&gt;200</v>
          </cell>
          <cell r="I321">
            <v>4.0199999999999996</v>
          </cell>
          <cell r="J321">
            <v>3.87</v>
          </cell>
          <cell r="K321">
            <v>2.15</v>
          </cell>
          <cell r="L321">
            <v>433573905.87</v>
          </cell>
          <cell r="M321">
            <v>301491933.85000002</v>
          </cell>
          <cell r="N321">
            <v>0</v>
          </cell>
          <cell r="O321">
            <v>276832386.41000003</v>
          </cell>
          <cell r="P321">
            <v>165357048.81</v>
          </cell>
          <cell r="Q321">
            <v>1</v>
          </cell>
          <cell r="R321">
            <v>1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1</v>
          </cell>
          <cell r="AA321">
            <v>1</v>
          </cell>
          <cell r="AB321">
            <v>1</v>
          </cell>
          <cell r="AC321">
            <v>1</v>
          </cell>
        </row>
        <row r="322">
          <cell r="D322" t="str">
            <v>11273</v>
          </cell>
          <cell r="E322" t="str">
            <v>สวนผึ้ง,รพช.</v>
          </cell>
          <cell r="F322" t="str">
            <v>รพช.</v>
          </cell>
          <cell r="G322">
            <v>60</v>
          </cell>
          <cell r="H322" t="str">
            <v>รพช.F2 P&lt;=30,000</v>
          </cell>
          <cell r="I322">
            <v>4.17</v>
          </cell>
          <cell r="J322">
            <v>4.13</v>
          </cell>
          <cell r="K322">
            <v>1.58</v>
          </cell>
          <cell r="L322">
            <v>93755942.879999995</v>
          </cell>
          <cell r="M322">
            <v>63505720.890000001</v>
          </cell>
          <cell r="N322">
            <v>0</v>
          </cell>
          <cell r="O322">
            <v>68674435.180000007</v>
          </cell>
          <cell r="P322">
            <v>17242321.350000001</v>
          </cell>
          <cell r="Q322">
            <v>1</v>
          </cell>
          <cell r="R322">
            <v>1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1</v>
          </cell>
          <cell r="AA322">
            <v>1</v>
          </cell>
          <cell r="AB322">
            <v>1</v>
          </cell>
          <cell r="AC322">
            <v>1</v>
          </cell>
        </row>
        <row r="323">
          <cell r="D323" t="str">
            <v>11274</v>
          </cell>
          <cell r="E323" t="str">
            <v>บางแพ,รพช.</v>
          </cell>
          <cell r="F323" t="str">
            <v>รพช.</v>
          </cell>
          <cell r="G323">
            <v>48</v>
          </cell>
          <cell r="H323" t="str">
            <v>รพช.F2 P&lt;=30,000</v>
          </cell>
          <cell r="I323">
            <v>2.68</v>
          </cell>
          <cell r="J323">
            <v>2.57</v>
          </cell>
          <cell r="K323">
            <v>1.85</v>
          </cell>
          <cell r="L323">
            <v>50097534.799999997</v>
          </cell>
          <cell r="M323">
            <v>56624092.920000002</v>
          </cell>
          <cell r="N323">
            <v>0</v>
          </cell>
          <cell r="O323">
            <v>58556147.649999999</v>
          </cell>
          <cell r="P323">
            <v>25419671.59</v>
          </cell>
          <cell r="Q323">
            <v>1</v>
          </cell>
          <cell r="R323">
            <v>1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AA323">
            <v>1</v>
          </cell>
          <cell r="AB323">
            <v>1</v>
          </cell>
          <cell r="AC323">
            <v>1</v>
          </cell>
        </row>
        <row r="324">
          <cell r="D324" t="str">
            <v>11275</v>
          </cell>
          <cell r="E324" t="str">
            <v>เจ็ดเสมียน,รพช.</v>
          </cell>
          <cell r="F324" t="str">
            <v>รพช.</v>
          </cell>
          <cell r="G324">
            <v>30</v>
          </cell>
          <cell r="H324" t="str">
            <v>รพช.F2 P&lt;=30,000</v>
          </cell>
          <cell r="I324">
            <v>4.6500000000000004</v>
          </cell>
          <cell r="J324">
            <v>4.46</v>
          </cell>
          <cell r="K324">
            <v>1.1499999999999999</v>
          </cell>
          <cell r="L324">
            <v>44862847.229999997</v>
          </cell>
          <cell r="M324">
            <v>33204628.350000001</v>
          </cell>
          <cell r="N324">
            <v>0</v>
          </cell>
          <cell r="O324">
            <v>35838426.960000001</v>
          </cell>
          <cell r="P324">
            <v>1409596.84</v>
          </cell>
          <cell r="Q324">
            <v>1</v>
          </cell>
          <cell r="R324">
            <v>1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1</v>
          </cell>
          <cell r="AA324">
            <v>1</v>
          </cell>
          <cell r="AB324">
            <v>1</v>
          </cell>
          <cell r="AC324">
            <v>1</v>
          </cell>
        </row>
        <row r="325">
          <cell r="D325" t="str">
            <v>11276</v>
          </cell>
          <cell r="E325" t="str">
            <v>ปากท่อ,รพช.</v>
          </cell>
          <cell r="F325" t="str">
            <v>รพช.</v>
          </cell>
          <cell r="G325">
            <v>60</v>
          </cell>
          <cell r="H325" t="str">
            <v>รพช.F2 P30,000-60,000</v>
          </cell>
          <cell r="I325">
            <v>3.17</v>
          </cell>
          <cell r="J325">
            <v>3.06</v>
          </cell>
          <cell r="K325">
            <v>2.75</v>
          </cell>
          <cell r="L325">
            <v>87202101.329999998</v>
          </cell>
          <cell r="M325">
            <v>59503333.369999997</v>
          </cell>
          <cell r="N325">
            <v>0</v>
          </cell>
          <cell r="O325">
            <v>61601930.030000001</v>
          </cell>
          <cell r="P325">
            <v>70640790.25</v>
          </cell>
          <cell r="Q325">
            <v>1</v>
          </cell>
          <cell r="R325">
            <v>1</v>
          </cell>
          <cell r="S325">
            <v>1</v>
          </cell>
          <cell r="T325">
            <v>0</v>
          </cell>
          <cell r="U325">
            <v>1</v>
          </cell>
          <cell r="V325">
            <v>1</v>
          </cell>
          <cell r="W325">
            <v>1</v>
          </cell>
          <cell r="AA325">
            <v>1</v>
          </cell>
          <cell r="AB325">
            <v>1</v>
          </cell>
          <cell r="AC325">
            <v>1</v>
          </cell>
        </row>
        <row r="326">
          <cell r="D326" t="str">
            <v>11277</v>
          </cell>
          <cell r="E326" t="str">
            <v>วัดเพลง,รพช.</v>
          </cell>
          <cell r="F326" t="str">
            <v>รพช.</v>
          </cell>
          <cell r="G326">
            <v>38</v>
          </cell>
          <cell r="H326" t="str">
            <v>รพช.F2 P&lt;=30,000</v>
          </cell>
          <cell r="I326">
            <v>4.5</v>
          </cell>
          <cell r="J326">
            <v>3.9</v>
          </cell>
          <cell r="K326">
            <v>3</v>
          </cell>
          <cell r="L326">
            <v>22098686.239999998</v>
          </cell>
          <cell r="M326">
            <v>14101594.17</v>
          </cell>
          <cell r="N326">
            <v>0</v>
          </cell>
          <cell r="O326">
            <v>13982546.550000001</v>
          </cell>
          <cell r="P326">
            <v>12591115.73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1</v>
          </cell>
          <cell r="V326">
            <v>0</v>
          </cell>
          <cell r="W326">
            <v>0</v>
          </cell>
          <cell r="AA326">
            <v>1</v>
          </cell>
          <cell r="AB326">
            <v>1</v>
          </cell>
          <cell r="AC326">
            <v>1</v>
          </cell>
        </row>
        <row r="327">
          <cell r="D327" t="str">
            <v>11458</v>
          </cell>
          <cell r="E327" t="str">
            <v>สมเด็จพระยุพราชจอมบึง,รพช.</v>
          </cell>
          <cell r="F327" t="str">
            <v>รพช.</v>
          </cell>
          <cell r="G327">
            <v>60</v>
          </cell>
          <cell r="H327" t="str">
            <v>รพช.F1 P&lt;=50,000</v>
          </cell>
          <cell r="I327">
            <v>4.05</v>
          </cell>
          <cell r="J327">
            <v>3.88</v>
          </cell>
          <cell r="K327">
            <v>1.77</v>
          </cell>
          <cell r="L327">
            <v>124189258.72</v>
          </cell>
          <cell r="M327">
            <v>143208085.22999999</v>
          </cell>
          <cell r="N327">
            <v>0</v>
          </cell>
          <cell r="O327">
            <v>102577098.65000001</v>
          </cell>
          <cell r="P327">
            <v>31560789.57</v>
          </cell>
          <cell r="Q327">
            <v>1</v>
          </cell>
          <cell r="R327">
            <v>1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1</v>
          </cell>
          <cell r="AA327">
            <v>1</v>
          </cell>
          <cell r="AB327">
            <v>1</v>
          </cell>
          <cell r="AC327">
            <v>1</v>
          </cell>
        </row>
        <row r="328">
          <cell r="D328" t="str">
            <v>28858</v>
          </cell>
          <cell r="E328" t="str">
            <v>บ้านคา,รพช.</v>
          </cell>
          <cell r="F328" t="str">
            <v>รพช.</v>
          </cell>
          <cell r="G328">
            <v>30</v>
          </cell>
          <cell r="H328" t="str">
            <v>รพช.F3 P15,000-25,000</v>
          </cell>
          <cell r="I328">
            <v>3.47</v>
          </cell>
          <cell r="J328">
            <v>3.26</v>
          </cell>
          <cell r="K328">
            <v>1.95</v>
          </cell>
          <cell r="L328">
            <v>26191411.59</v>
          </cell>
          <cell r="M328">
            <v>21435099.030000001</v>
          </cell>
          <cell r="N328">
            <v>0</v>
          </cell>
          <cell r="O328">
            <v>23354931.699999999</v>
          </cell>
          <cell r="P328">
            <v>9795492.5600000005</v>
          </cell>
          <cell r="Q328">
            <v>1</v>
          </cell>
          <cell r="R328">
            <v>1</v>
          </cell>
          <cell r="S328">
            <v>1</v>
          </cell>
          <cell r="T328">
            <v>1</v>
          </cell>
          <cell r="U328">
            <v>0</v>
          </cell>
          <cell r="V328">
            <v>0</v>
          </cell>
          <cell r="W328">
            <v>0</v>
          </cell>
          <cell r="AA328">
            <v>1</v>
          </cell>
          <cell r="AB328">
            <v>1</v>
          </cell>
          <cell r="AC328">
            <v>1</v>
          </cell>
        </row>
        <row r="329">
          <cell r="D329" t="str">
            <v>10735</v>
          </cell>
          <cell r="E329" t="str">
            <v>สมเด็จพระพุทธเลิศหล้า,รพท.</v>
          </cell>
          <cell r="F329" t="str">
            <v>รพท.</v>
          </cell>
          <cell r="G329">
            <v>284</v>
          </cell>
          <cell r="H329" t="str">
            <v>รพท.S B&lt;=400</v>
          </cell>
          <cell r="I329">
            <v>4.8</v>
          </cell>
          <cell r="J329">
            <v>4.1900000000000004</v>
          </cell>
          <cell r="K329">
            <v>2.4900000000000002</v>
          </cell>
          <cell r="L329">
            <v>267625739.77000001</v>
          </cell>
          <cell r="M329">
            <v>63544262.140000001</v>
          </cell>
          <cell r="N329">
            <v>0</v>
          </cell>
          <cell r="O329">
            <v>91832235.159999996</v>
          </cell>
          <cell r="P329">
            <v>101923995.29000001</v>
          </cell>
          <cell r="Q329">
            <v>0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1</v>
          </cell>
          <cell r="W329">
            <v>0</v>
          </cell>
          <cell r="AA329">
            <v>1</v>
          </cell>
          <cell r="AB329">
            <v>1</v>
          </cell>
          <cell r="AC329">
            <v>1</v>
          </cell>
        </row>
        <row r="330">
          <cell r="D330" t="str">
            <v>11306</v>
          </cell>
          <cell r="E330" t="str">
            <v>นภาลัย,รพช.</v>
          </cell>
          <cell r="F330" t="str">
            <v>รพช.</v>
          </cell>
          <cell r="G330">
            <v>90</v>
          </cell>
          <cell r="H330" t="str">
            <v>รพช.F1 P&lt;=50,000</v>
          </cell>
          <cell r="I330">
            <v>9.4499999999999993</v>
          </cell>
          <cell r="J330">
            <v>8.94</v>
          </cell>
          <cell r="K330">
            <v>5.08</v>
          </cell>
          <cell r="L330">
            <v>101636270.31999999</v>
          </cell>
          <cell r="M330">
            <v>49801452.189999998</v>
          </cell>
          <cell r="N330">
            <v>0</v>
          </cell>
          <cell r="O330">
            <v>56647555.670000002</v>
          </cell>
          <cell r="P330">
            <v>49032159.810000002</v>
          </cell>
          <cell r="Q330">
            <v>1</v>
          </cell>
          <cell r="R330">
            <v>1</v>
          </cell>
          <cell r="S330">
            <v>0</v>
          </cell>
          <cell r="T330">
            <v>0</v>
          </cell>
          <cell r="U330">
            <v>1</v>
          </cell>
          <cell r="V330">
            <v>0</v>
          </cell>
          <cell r="W330">
            <v>0</v>
          </cell>
          <cell r="AA330">
            <v>1</v>
          </cell>
          <cell r="AB330">
            <v>1</v>
          </cell>
          <cell r="AC330">
            <v>1</v>
          </cell>
        </row>
        <row r="331">
          <cell r="D331" t="str">
            <v>11307</v>
          </cell>
          <cell r="E331" t="str">
            <v>อัมพวา,รพช.</v>
          </cell>
          <cell r="F331" t="str">
            <v>รพช.</v>
          </cell>
          <cell r="G331">
            <v>30</v>
          </cell>
          <cell r="H331" t="str">
            <v>รพช.F2 P30,000-60,000</v>
          </cell>
          <cell r="I331">
            <v>6.69</v>
          </cell>
          <cell r="J331">
            <v>6.31</v>
          </cell>
          <cell r="K331">
            <v>3.07</v>
          </cell>
          <cell r="L331">
            <v>70768327.090000004</v>
          </cell>
          <cell r="M331">
            <v>34163788.850000001</v>
          </cell>
          <cell r="N331">
            <v>0</v>
          </cell>
          <cell r="O331">
            <v>37623342.32</v>
          </cell>
          <cell r="P331">
            <v>25748246.48</v>
          </cell>
          <cell r="Q331">
            <v>1</v>
          </cell>
          <cell r="R331">
            <v>0</v>
          </cell>
          <cell r="S331">
            <v>1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AA331">
            <v>1</v>
          </cell>
          <cell r="AB331">
            <v>1</v>
          </cell>
          <cell r="AC331">
            <v>1</v>
          </cell>
        </row>
        <row r="332">
          <cell r="D332" t="str">
            <v>10734</v>
          </cell>
          <cell r="E332" t="str">
            <v>สมุทรสาคร,รพศ.</v>
          </cell>
          <cell r="F332" t="str">
            <v>รพศ.</v>
          </cell>
          <cell r="G332">
            <v>626</v>
          </cell>
          <cell r="H332" t="str">
            <v>รพศ.A B&lt;=700</v>
          </cell>
          <cell r="I332">
            <v>7.48</v>
          </cell>
          <cell r="J332">
            <v>7.36</v>
          </cell>
          <cell r="K332">
            <v>5.77</v>
          </cell>
          <cell r="L332">
            <v>2009588342.3</v>
          </cell>
          <cell r="M332">
            <v>1178449266.8800001</v>
          </cell>
          <cell r="N332">
            <v>0</v>
          </cell>
          <cell r="O332">
            <v>1008054884.02</v>
          </cell>
          <cell r="P332">
            <v>1478622775.6600001</v>
          </cell>
          <cell r="Q332">
            <v>1</v>
          </cell>
          <cell r="R332">
            <v>1</v>
          </cell>
          <cell r="S332">
            <v>0</v>
          </cell>
          <cell r="T332">
            <v>1</v>
          </cell>
          <cell r="U332">
            <v>1</v>
          </cell>
          <cell r="V332">
            <v>0</v>
          </cell>
          <cell r="W332">
            <v>1</v>
          </cell>
          <cell r="AA332">
            <v>1</v>
          </cell>
          <cell r="AB332">
            <v>1</v>
          </cell>
          <cell r="AC332">
            <v>1</v>
          </cell>
        </row>
        <row r="333">
          <cell r="D333" t="str">
            <v>11304</v>
          </cell>
          <cell r="E333" t="str">
            <v>กระทุ่มแบน,รพท.</v>
          </cell>
          <cell r="F333" t="str">
            <v>รพท.</v>
          </cell>
          <cell r="G333">
            <v>300</v>
          </cell>
          <cell r="H333" t="str">
            <v>รพท.M1 B&gt;200</v>
          </cell>
          <cell r="I333">
            <v>6.83</v>
          </cell>
          <cell r="J333">
            <v>6.6</v>
          </cell>
          <cell r="K333">
            <v>4.8499999999999996</v>
          </cell>
          <cell r="L333">
            <v>727237769.92999995</v>
          </cell>
          <cell r="M333">
            <v>83794690.859999999</v>
          </cell>
          <cell r="N333">
            <v>0</v>
          </cell>
          <cell r="O333">
            <v>95383734.010000005</v>
          </cell>
          <cell r="P333">
            <v>480413924.69999999</v>
          </cell>
          <cell r="Q333">
            <v>0</v>
          </cell>
          <cell r="R333">
            <v>0</v>
          </cell>
          <cell r="S333">
            <v>1</v>
          </cell>
          <cell r="T333">
            <v>0</v>
          </cell>
          <cell r="U333">
            <v>0</v>
          </cell>
          <cell r="V333">
            <v>0</v>
          </cell>
          <cell r="W333">
            <v>1</v>
          </cell>
          <cell r="AA333">
            <v>1</v>
          </cell>
          <cell r="AB333">
            <v>1</v>
          </cell>
          <cell r="AC333">
            <v>1</v>
          </cell>
        </row>
        <row r="334">
          <cell r="D334" t="str">
            <v>10678</v>
          </cell>
          <cell r="E334" t="str">
            <v>เจ้าพระยายมราช,รพศ.</v>
          </cell>
          <cell r="F334" t="str">
            <v>รพศ.</v>
          </cell>
          <cell r="G334">
            <v>721</v>
          </cell>
          <cell r="H334" t="str">
            <v>รพศ.A B&gt;700to1000</v>
          </cell>
          <cell r="I334">
            <v>4.24</v>
          </cell>
          <cell r="J334">
            <v>3.96</v>
          </cell>
          <cell r="K334">
            <v>2.48</v>
          </cell>
          <cell r="L334">
            <v>1106758506.5799999</v>
          </cell>
          <cell r="M334">
            <v>184293947.25999999</v>
          </cell>
          <cell r="N334">
            <v>0</v>
          </cell>
          <cell r="O334">
            <v>293782482.10000002</v>
          </cell>
          <cell r="P334">
            <v>504088344.79000002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1</v>
          </cell>
          <cell r="AA334">
            <v>1</v>
          </cell>
          <cell r="AB334">
            <v>1</v>
          </cell>
          <cell r="AC334">
            <v>1</v>
          </cell>
        </row>
        <row r="335">
          <cell r="D335" t="str">
            <v>10733</v>
          </cell>
          <cell r="E335" t="str">
            <v>สมเด็จพระสังฆราชองค์ที่17,รพท.</v>
          </cell>
          <cell r="F335" t="str">
            <v>รพท.</v>
          </cell>
          <cell r="G335">
            <v>262</v>
          </cell>
          <cell r="H335" t="str">
            <v>รพท.M1 B&gt;200</v>
          </cell>
          <cell r="I335">
            <v>6.1</v>
          </cell>
          <cell r="J335">
            <v>5.84</v>
          </cell>
          <cell r="K335">
            <v>3.62</v>
          </cell>
          <cell r="L335">
            <v>395615831.32999998</v>
          </cell>
          <cell r="M335">
            <v>371283428.05000001</v>
          </cell>
          <cell r="N335">
            <v>0</v>
          </cell>
          <cell r="O335">
            <v>201380247.44</v>
          </cell>
          <cell r="P335">
            <v>201533639.30000001</v>
          </cell>
          <cell r="Q335">
            <v>1</v>
          </cell>
          <cell r="R335">
            <v>1</v>
          </cell>
          <cell r="S335">
            <v>0</v>
          </cell>
          <cell r="T335">
            <v>1</v>
          </cell>
          <cell r="U335">
            <v>0</v>
          </cell>
          <cell r="V335">
            <v>0</v>
          </cell>
          <cell r="W335">
            <v>0</v>
          </cell>
          <cell r="AA335">
            <v>1</v>
          </cell>
          <cell r="AB335">
            <v>1</v>
          </cell>
          <cell r="AC335">
            <v>1</v>
          </cell>
        </row>
        <row r="336">
          <cell r="D336" t="str">
            <v>11289</v>
          </cell>
          <cell r="E336" t="str">
            <v>เดิมบางนางบวช,รพช.</v>
          </cell>
          <cell r="F336" t="str">
            <v>รพช.</v>
          </cell>
          <cell r="G336">
            <v>109</v>
          </cell>
          <cell r="H336" t="str">
            <v>รพช.F1 P50,000-100,000</v>
          </cell>
          <cell r="I336">
            <v>3.27</v>
          </cell>
          <cell r="J336">
            <v>3.06</v>
          </cell>
          <cell r="K336">
            <v>1.36</v>
          </cell>
          <cell r="L336">
            <v>84634855.590000004</v>
          </cell>
          <cell r="M336">
            <v>45739689.409999996</v>
          </cell>
          <cell r="N336">
            <v>0</v>
          </cell>
          <cell r="O336">
            <v>58411046.729999997</v>
          </cell>
          <cell r="P336">
            <v>12995387.26</v>
          </cell>
          <cell r="Q336">
            <v>0</v>
          </cell>
          <cell r="R336">
            <v>0</v>
          </cell>
          <cell r="S336">
            <v>0</v>
          </cell>
          <cell r="T336">
            <v>1</v>
          </cell>
          <cell r="U336">
            <v>1</v>
          </cell>
          <cell r="V336">
            <v>0</v>
          </cell>
          <cell r="W336">
            <v>1</v>
          </cell>
          <cell r="AA336">
            <v>1</v>
          </cell>
          <cell r="AB336">
            <v>1</v>
          </cell>
          <cell r="AC336">
            <v>1</v>
          </cell>
        </row>
        <row r="337">
          <cell r="D337" t="str">
            <v>11290</v>
          </cell>
          <cell r="E337" t="str">
            <v>ด่านช้าง,รพช.</v>
          </cell>
          <cell r="F337" t="str">
            <v>รพช.</v>
          </cell>
          <cell r="G337">
            <v>111</v>
          </cell>
          <cell r="H337" t="str">
            <v>รพช.F1 P50,000-100,000</v>
          </cell>
          <cell r="I337">
            <v>6.86</v>
          </cell>
          <cell r="J337">
            <v>6.54</v>
          </cell>
          <cell r="K337">
            <v>4.87</v>
          </cell>
          <cell r="L337">
            <v>205745961.12</v>
          </cell>
          <cell r="M337">
            <v>98524225.090000004</v>
          </cell>
          <cell r="N337">
            <v>0</v>
          </cell>
          <cell r="O337">
            <v>103010817.37</v>
          </cell>
          <cell r="P337">
            <v>134457058.91</v>
          </cell>
          <cell r="Q337">
            <v>1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1</v>
          </cell>
          <cell r="AA337">
            <v>1</v>
          </cell>
          <cell r="AB337">
            <v>1</v>
          </cell>
          <cell r="AC337">
            <v>1</v>
          </cell>
        </row>
        <row r="338">
          <cell r="D338" t="str">
            <v>11291</v>
          </cell>
          <cell r="E338" t="str">
            <v>บางปลาม้า,รพช.</v>
          </cell>
          <cell r="F338" t="str">
            <v>รพช.</v>
          </cell>
          <cell r="G338">
            <v>60</v>
          </cell>
          <cell r="H338" t="str">
            <v>รพช.F2 P30,000-60,000</v>
          </cell>
          <cell r="I338">
            <v>5.83</v>
          </cell>
          <cell r="J338">
            <v>5.57</v>
          </cell>
          <cell r="K338">
            <v>2.54</v>
          </cell>
          <cell r="L338">
            <v>163724748.74000001</v>
          </cell>
          <cell r="M338">
            <v>64437657.740000002</v>
          </cell>
          <cell r="N338">
            <v>0</v>
          </cell>
          <cell r="O338">
            <v>73353073.950000003</v>
          </cell>
          <cell r="P338">
            <v>52222658.140000001</v>
          </cell>
          <cell r="Q338">
            <v>1</v>
          </cell>
          <cell r="R338">
            <v>0</v>
          </cell>
          <cell r="S338">
            <v>1</v>
          </cell>
          <cell r="T338">
            <v>1</v>
          </cell>
          <cell r="U338">
            <v>0</v>
          </cell>
          <cell r="V338">
            <v>0</v>
          </cell>
          <cell r="W338">
            <v>0</v>
          </cell>
          <cell r="AA338">
            <v>1</v>
          </cell>
          <cell r="AB338">
            <v>1</v>
          </cell>
          <cell r="AC338">
            <v>1</v>
          </cell>
        </row>
        <row r="339">
          <cell r="D339" t="str">
            <v>11292</v>
          </cell>
          <cell r="E339" t="str">
            <v>ศรีประจันต์,รพช.</v>
          </cell>
          <cell r="F339" t="str">
            <v>รพช.</v>
          </cell>
          <cell r="G339">
            <v>60</v>
          </cell>
          <cell r="H339" t="str">
            <v>รพช.F2 P30,000-60,000</v>
          </cell>
          <cell r="I339">
            <v>4.47</v>
          </cell>
          <cell r="J339">
            <v>4.09</v>
          </cell>
          <cell r="K339">
            <v>2.35</v>
          </cell>
          <cell r="L339">
            <v>107193013.68000001</v>
          </cell>
          <cell r="M339">
            <v>52763267.25</v>
          </cell>
          <cell r="N339">
            <v>0</v>
          </cell>
          <cell r="O339">
            <v>53322166.549999997</v>
          </cell>
          <cell r="P339">
            <v>41735322.030000001</v>
          </cell>
          <cell r="Q339">
            <v>1</v>
          </cell>
          <cell r="R339">
            <v>1</v>
          </cell>
          <cell r="S339">
            <v>0</v>
          </cell>
          <cell r="T339">
            <v>1</v>
          </cell>
          <cell r="U339">
            <v>0</v>
          </cell>
          <cell r="V339">
            <v>0</v>
          </cell>
          <cell r="W339">
            <v>0</v>
          </cell>
          <cell r="AA339">
            <v>1</v>
          </cell>
          <cell r="AB339">
            <v>1</v>
          </cell>
          <cell r="AC339">
            <v>1</v>
          </cell>
        </row>
        <row r="340">
          <cell r="D340" t="str">
            <v>11293</v>
          </cell>
          <cell r="E340" t="str">
            <v>ดอนเจดีย์,รพช.</v>
          </cell>
          <cell r="F340" t="str">
            <v>รพช.</v>
          </cell>
          <cell r="G340">
            <v>60</v>
          </cell>
          <cell r="H340" t="str">
            <v>รพช.F2 P30,000-60,000</v>
          </cell>
          <cell r="I340">
            <v>6.14</v>
          </cell>
          <cell r="J340">
            <v>5.78</v>
          </cell>
          <cell r="K340">
            <v>4.41</v>
          </cell>
          <cell r="L340">
            <v>140300456.55000001</v>
          </cell>
          <cell r="M340">
            <v>26865487.66</v>
          </cell>
          <cell r="N340">
            <v>0</v>
          </cell>
          <cell r="O340">
            <v>24741175.300000001</v>
          </cell>
          <cell r="P340">
            <v>93011877.829999998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AA340">
            <v>1</v>
          </cell>
          <cell r="AB340">
            <v>1</v>
          </cell>
          <cell r="AC340">
            <v>1</v>
          </cell>
        </row>
        <row r="341">
          <cell r="D341" t="str">
            <v>11294</v>
          </cell>
          <cell r="E341" t="str">
            <v>สามชุก,รพช.</v>
          </cell>
          <cell r="F341" t="str">
            <v>รพช.</v>
          </cell>
          <cell r="G341">
            <v>60</v>
          </cell>
          <cell r="H341" t="str">
            <v>รพช.F2 P30,000-60,000</v>
          </cell>
          <cell r="I341">
            <v>8.1199999999999992</v>
          </cell>
          <cell r="J341">
            <v>7.8</v>
          </cell>
          <cell r="K341">
            <v>5.85</v>
          </cell>
          <cell r="L341">
            <v>227539120.84</v>
          </cell>
          <cell r="M341">
            <v>56422692.509999998</v>
          </cell>
          <cell r="N341">
            <v>0</v>
          </cell>
          <cell r="O341">
            <v>62114495.460000001</v>
          </cell>
          <cell r="P341">
            <v>154895151.44999999</v>
          </cell>
          <cell r="Q341">
            <v>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AA341">
            <v>1</v>
          </cell>
          <cell r="AB341">
            <v>1</v>
          </cell>
          <cell r="AC341">
            <v>1</v>
          </cell>
        </row>
        <row r="342">
          <cell r="D342" t="str">
            <v>11295</v>
          </cell>
          <cell r="E342" t="str">
            <v>อู่ทอง,รพช.</v>
          </cell>
          <cell r="F342" t="str">
            <v>รพช.</v>
          </cell>
          <cell r="G342">
            <v>137</v>
          </cell>
          <cell r="H342" t="str">
            <v>รพช.M2 B&gt;100</v>
          </cell>
          <cell r="I342">
            <v>2.86</v>
          </cell>
          <cell r="J342">
            <v>2.52</v>
          </cell>
          <cell r="K342">
            <v>1.41</v>
          </cell>
          <cell r="L342">
            <v>125522149.48999999</v>
          </cell>
          <cell r="M342">
            <v>52758953.719999999</v>
          </cell>
          <cell r="N342">
            <v>0</v>
          </cell>
          <cell r="O342">
            <v>70150192.810000002</v>
          </cell>
          <cell r="P342">
            <v>27726906.370000001</v>
          </cell>
          <cell r="Q342">
            <v>0</v>
          </cell>
          <cell r="R342">
            <v>0</v>
          </cell>
          <cell r="S342">
            <v>0</v>
          </cell>
          <cell r="T342">
            <v>1</v>
          </cell>
          <cell r="U342">
            <v>1</v>
          </cell>
          <cell r="V342">
            <v>1</v>
          </cell>
          <cell r="W342">
            <v>1</v>
          </cell>
          <cell r="AA342">
            <v>1</v>
          </cell>
          <cell r="AB342">
            <v>1</v>
          </cell>
          <cell r="AC342">
            <v>1</v>
          </cell>
        </row>
        <row r="343">
          <cell r="D343" t="str">
            <v>11296</v>
          </cell>
          <cell r="E343" t="str">
            <v>หนองหญ้าไซ,รพช.</v>
          </cell>
          <cell r="F343" t="str">
            <v>รพช.</v>
          </cell>
          <cell r="G343">
            <v>60</v>
          </cell>
          <cell r="H343" t="str">
            <v>รพช.F2 P&lt;=30,000</v>
          </cell>
          <cell r="I343">
            <v>5.84</v>
          </cell>
          <cell r="J343">
            <v>5.65</v>
          </cell>
          <cell r="K343">
            <v>4.3600000000000003</v>
          </cell>
          <cell r="L343">
            <v>75884543.780000001</v>
          </cell>
          <cell r="M343">
            <v>30817212.190000001</v>
          </cell>
          <cell r="N343">
            <v>0</v>
          </cell>
          <cell r="O343">
            <v>36712974.68</v>
          </cell>
          <cell r="P343">
            <v>52792797.25</v>
          </cell>
          <cell r="Q343">
            <v>1</v>
          </cell>
          <cell r="R343">
            <v>0</v>
          </cell>
          <cell r="S343">
            <v>0</v>
          </cell>
          <cell r="T343">
            <v>1</v>
          </cell>
          <cell r="U343">
            <v>0</v>
          </cell>
          <cell r="V343">
            <v>0</v>
          </cell>
          <cell r="W343">
            <v>1</v>
          </cell>
          <cell r="AA343">
            <v>1</v>
          </cell>
          <cell r="AB343">
            <v>1</v>
          </cell>
          <cell r="AC343">
            <v>1</v>
          </cell>
        </row>
        <row r="344">
          <cell r="D344" t="str">
            <v>10664</v>
          </cell>
          <cell r="E344" t="str">
            <v>พระปกเกล้า,รพศ.</v>
          </cell>
          <cell r="F344" t="str">
            <v>รพศ.</v>
          </cell>
          <cell r="G344">
            <v>716</v>
          </cell>
          <cell r="H344" t="str">
            <v>รพศ.A B&gt;700to1000</v>
          </cell>
          <cell r="I344">
            <v>4.03</v>
          </cell>
          <cell r="J344">
            <v>3.75</v>
          </cell>
          <cell r="K344">
            <v>1.59</v>
          </cell>
          <cell r="L344">
            <v>1211981774</v>
          </cell>
          <cell r="M344">
            <v>894731550.19000006</v>
          </cell>
          <cell r="N344">
            <v>0</v>
          </cell>
          <cell r="O344">
            <v>986216625.09000003</v>
          </cell>
          <cell r="P344">
            <v>238323179.63</v>
          </cell>
          <cell r="Q344">
            <v>1</v>
          </cell>
          <cell r="R344">
            <v>1</v>
          </cell>
          <cell r="S344">
            <v>0</v>
          </cell>
          <cell r="T344">
            <v>0</v>
          </cell>
          <cell r="U344">
            <v>1</v>
          </cell>
          <cell r="V344">
            <v>1</v>
          </cell>
          <cell r="W344">
            <v>1</v>
          </cell>
          <cell r="AA344">
            <v>1</v>
          </cell>
          <cell r="AB344">
            <v>1</v>
          </cell>
          <cell r="AC344">
            <v>1</v>
          </cell>
        </row>
        <row r="345">
          <cell r="D345" t="str">
            <v>10834</v>
          </cell>
          <cell r="E345" t="str">
            <v>ขลุง,รพช.</v>
          </cell>
          <cell r="F345" t="str">
            <v>รพช.</v>
          </cell>
          <cell r="G345">
            <v>38</v>
          </cell>
          <cell r="H345" t="str">
            <v>รพช.F1 P&lt;=50,000</v>
          </cell>
          <cell r="I345">
            <v>4.1900000000000004</v>
          </cell>
          <cell r="J345">
            <v>3.76</v>
          </cell>
          <cell r="K345">
            <v>2.35</v>
          </cell>
          <cell r="L345">
            <v>60283105.539999999</v>
          </cell>
          <cell r="M345">
            <v>35132376.060000002</v>
          </cell>
          <cell r="N345">
            <v>0</v>
          </cell>
          <cell r="O345">
            <v>40158378.890000001</v>
          </cell>
          <cell r="P345">
            <v>25555662.489999998</v>
          </cell>
          <cell r="Q345">
            <v>0</v>
          </cell>
          <cell r="R345">
            <v>1</v>
          </cell>
          <cell r="S345">
            <v>0</v>
          </cell>
          <cell r="T345">
            <v>1</v>
          </cell>
          <cell r="U345">
            <v>0</v>
          </cell>
          <cell r="V345">
            <v>0</v>
          </cell>
          <cell r="W345">
            <v>0</v>
          </cell>
          <cell r="AA345">
            <v>1</v>
          </cell>
          <cell r="AB345">
            <v>1</v>
          </cell>
          <cell r="AC345">
            <v>1</v>
          </cell>
        </row>
        <row r="346">
          <cell r="D346" t="str">
            <v>10835</v>
          </cell>
          <cell r="E346" t="str">
            <v>ท่าใหม่,รพช.</v>
          </cell>
          <cell r="F346" t="str">
            <v>รพช.</v>
          </cell>
          <cell r="G346">
            <v>33</v>
          </cell>
          <cell r="H346" t="str">
            <v>รพช.F2 P&lt;=30,000</v>
          </cell>
          <cell r="I346">
            <v>6.24</v>
          </cell>
          <cell r="J346">
            <v>5.75</v>
          </cell>
          <cell r="K346">
            <v>4.8600000000000003</v>
          </cell>
          <cell r="L346">
            <v>60585229.710000001</v>
          </cell>
          <cell r="M346">
            <v>14403767.65</v>
          </cell>
          <cell r="N346">
            <v>0</v>
          </cell>
          <cell r="O346">
            <v>17938621.550000001</v>
          </cell>
          <cell r="P346">
            <v>44636980.969999999</v>
          </cell>
          <cell r="Q346">
            <v>0</v>
          </cell>
          <cell r="R346">
            <v>0</v>
          </cell>
          <cell r="S346">
            <v>0</v>
          </cell>
          <cell r="T346">
            <v>1</v>
          </cell>
          <cell r="U346">
            <v>0</v>
          </cell>
          <cell r="V346">
            <v>0</v>
          </cell>
          <cell r="W346">
            <v>0</v>
          </cell>
          <cell r="AA346">
            <v>1</v>
          </cell>
          <cell r="AB346">
            <v>1</v>
          </cell>
          <cell r="AC346">
            <v>1</v>
          </cell>
        </row>
        <row r="347">
          <cell r="D347" t="str">
            <v>10836</v>
          </cell>
          <cell r="E347" t="str">
            <v>เขาสุกิม,รพช.</v>
          </cell>
          <cell r="F347" t="str">
            <v>รพช.</v>
          </cell>
          <cell r="G347">
            <v>40</v>
          </cell>
          <cell r="H347" t="str">
            <v>รพช.F2 P&lt;=30,000</v>
          </cell>
          <cell r="I347">
            <v>4.84</v>
          </cell>
          <cell r="J347">
            <v>4.55</v>
          </cell>
          <cell r="K347">
            <v>3.16</v>
          </cell>
          <cell r="L347">
            <v>40984925.729999997</v>
          </cell>
          <cell r="M347">
            <v>13918561.02</v>
          </cell>
          <cell r="N347">
            <v>0</v>
          </cell>
          <cell r="O347">
            <v>13179354.449999999</v>
          </cell>
          <cell r="P347">
            <v>23064515.09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AA347">
            <v>1</v>
          </cell>
          <cell r="AB347">
            <v>1</v>
          </cell>
          <cell r="AC347">
            <v>1</v>
          </cell>
        </row>
        <row r="348">
          <cell r="D348" t="str">
            <v>10837</v>
          </cell>
          <cell r="E348" t="str">
            <v>สองพี่น้อง,รพช.</v>
          </cell>
          <cell r="F348" t="str">
            <v>รพช.</v>
          </cell>
          <cell r="G348">
            <v>33</v>
          </cell>
          <cell r="H348" t="str">
            <v>รพช.F2 P&lt;=30,000</v>
          </cell>
          <cell r="I348">
            <v>7.01</v>
          </cell>
          <cell r="J348">
            <v>6.68</v>
          </cell>
          <cell r="K348">
            <v>4.42</v>
          </cell>
          <cell r="L348">
            <v>54538103.710000001</v>
          </cell>
          <cell r="M348">
            <v>15776323.880000001</v>
          </cell>
          <cell r="N348">
            <v>0</v>
          </cell>
          <cell r="O348">
            <v>17789366.309999999</v>
          </cell>
          <cell r="P348">
            <v>31026313.73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1</v>
          </cell>
          <cell r="W348">
            <v>0</v>
          </cell>
          <cell r="AA348">
            <v>1</v>
          </cell>
          <cell r="AB348">
            <v>1</v>
          </cell>
          <cell r="AC348">
            <v>1</v>
          </cell>
        </row>
        <row r="349">
          <cell r="D349" t="str">
            <v>10838</v>
          </cell>
          <cell r="E349" t="str">
            <v>โป่งน้ำร้อน,รพช.</v>
          </cell>
          <cell r="F349" t="str">
            <v>รพช.</v>
          </cell>
          <cell r="G349">
            <v>69</v>
          </cell>
          <cell r="H349" t="str">
            <v>รพช.F2 P30,000-60,000</v>
          </cell>
          <cell r="I349">
            <v>3.57</v>
          </cell>
          <cell r="J349">
            <v>3.41</v>
          </cell>
          <cell r="K349">
            <v>2.74</v>
          </cell>
          <cell r="L349">
            <v>75217767.930000007</v>
          </cell>
          <cell r="M349">
            <v>37463671.5</v>
          </cell>
          <cell r="N349">
            <v>0</v>
          </cell>
          <cell r="O349">
            <v>39524591.710000001</v>
          </cell>
          <cell r="P349">
            <v>50981068.880000003</v>
          </cell>
          <cell r="Q349">
            <v>0</v>
          </cell>
          <cell r="R349">
            <v>1</v>
          </cell>
          <cell r="S349">
            <v>0</v>
          </cell>
          <cell r="T349">
            <v>1</v>
          </cell>
          <cell r="U349">
            <v>0</v>
          </cell>
          <cell r="V349">
            <v>1</v>
          </cell>
          <cell r="W349">
            <v>1</v>
          </cell>
          <cell r="AA349">
            <v>1</v>
          </cell>
          <cell r="AB349">
            <v>1</v>
          </cell>
          <cell r="AC349">
            <v>1</v>
          </cell>
        </row>
        <row r="350">
          <cell r="D350" t="str">
            <v>10839</v>
          </cell>
          <cell r="E350" t="str">
            <v>มะขาม,รพช.</v>
          </cell>
          <cell r="F350" t="str">
            <v>รพช.</v>
          </cell>
          <cell r="G350">
            <v>42</v>
          </cell>
          <cell r="H350" t="str">
            <v>รพช.F1 P&lt;=50,000</v>
          </cell>
          <cell r="I350">
            <v>2.13</v>
          </cell>
          <cell r="J350">
            <v>1.94</v>
          </cell>
          <cell r="K350">
            <v>0.66</v>
          </cell>
          <cell r="L350">
            <v>19460789.859999999</v>
          </cell>
          <cell r="M350">
            <v>13083420.439999999</v>
          </cell>
          <cell r="N350">
            <v>1</v>
          </cell>
          <cell r="O350">
            <v>17900503.18</v>
          </cell>
          <cell r="P350">
            <v>-5825062.6100000003</v>
          </cell>
          <cell r="Q350">
            <v>0</v>
          </cell>
          <cell r="R350">
            <v>0</v>
          </cell>
          <cell r="S350">
            <v>1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AA350">
            <v>1</v>
          </cell>
          <cell r="AB350">
            <v>1</v>
          </cell>
          <cell r="AC350">
            <v>0</v>
          </cell>
        </row>
        <row r="351">
          <cell r="D351" t="str">
            <v>10840</v>
          </cell>
          <cell r="E351" t="str">
            <v>แหลมสิงห์,รพช.</v>
          </cell>
          <cell r="F351" t="str">
            <v>รพช.</v>
          </cell>
          <cell r="G351">
            <v>35</v>
          </cell>
          <cell r="H351" t="str">
            <v>รพช.F2 P&lt;=30,000</v>
          </cell>
          <cell r="I351">
            <v>5.1100000000000003</v>
          </cell>
          <cell r="J351">
            <v>4.82</v>
          </cell>
          <cell r="K351">
            <v>2.94</v>
          </cell>
          <cell r="L351">
            <v>36084021.140000001</v>
          </cell>
          <cell r="M351">
            <v>10267099.24</v>
          </cell>
          <cell r="N351">
            <v>0</v>
          </cell>
          <cell r="O351">
            <v>12847275.32</v>
          </cell>
          <cell r="P351">
            <v>17016574.879999999</v>
          </cell>
          <cell r="Q351">
            <v>0</v>
          </cell>
          <cell r="R351">
            <v>0</v>
          </cell>
          <cell r="S351">
            <v>1</v>
          </cell>
          <cell r="T351">
            <v>1</v>
          </cell>
          <cell r="U351">
            <v>0</v>
          </cell>
          <cell r="V351">
            <v>0</v>
          </cell>
          <cell r="W351">
            <v>1</v>
          </cell>
          <cell r="AA351">
            <v>1</v>
          </cell>
          <cell r="AB351">
            <v>1</v>
          </cell>
          <cell r="AC351">
            <v>1</v>
          </cell>
        </row>
        <row r="352">
          <cell r="D352" t="str">
            <v>10841</v>
          </cell>
          <cell r="E352" t="str">
            <v>สอยดาว,รพช.</v>
          </cell>
          <cell r="F352" t="str">
            <v>รพช.</v>
          </cell>
          <cell r="G352">
            <v>62</v>
          </cell>
          <cell r="H352" t="str">
            <v>รพช.F1 P50,000-100,000</v>
          </cell>
          <cell r="I352">
            <v>2.3199999999999998</v>
          </cell>
          <cell r="J352">
            <v>2.06</v>
          </cell>
          <cell r="K352">
            <v>1.6</v>
          </cell>
          <cell r="L352">
            <v>47392048.020000003</v>
          </cell>
          <cell r="M352">
            <v>16370267.689999999</v>
          </cell>
          <cell r="N352">
            <v>0</v>
          </cell>
          <cell r="O352">
            <v>22479631.510000002</v>
          </cell>
          <cell r="P352">
            <v>21528068.940000001</v>
          </cell>
          <cell r="Q352">
            <v>0</v>
          </cell>
          <cell r="R352">
            <v>0</v>
          </cell>
          <cell r="S352">
            <v>0</v>
          </cell>
          <cell r="T352">
            <v>1</v>
          </cell>
          <cell r="U352">
            <v>0</v>
          </cell>
          <cell r="V352">
            <v>1</v>
          </cell>
          <cell r="W352">
            <v>0</v>
          </cell>
          <cell r="AA352">
            <v>1</v>
          </cell>
          <cell r="AB352">
            <v>1</v>
          </cell>
          <cell r="AC352">
            <v>1</v>
          </cell>
        </row>
        <row r="353">
          <cell r="D353" t="str">
            <v>10842</v>
          </cell>
          <cell r="E353" t="str">
            <v>แก่งหางแมว,รพช.</v>
          </cell>
          <cell r="F353" t="str">
            <v>รพช.</v>
          </cell>
          <cell r="G353">
            <v>34</v>
          </cell>
          <cell r="H353" t="str">
            <v>รพช.F2 P30,000-60,000</v>
          </cell>
          <cell r="I353">
            <v>3.86</v>
          </cell>
          <cell r="J353">
            <v>3.56</v>
          </cell>
          <cell r="K353">
            <v>2.63</v>
          </cell>
          <cell r="L353">
            <v>38521028.939999998</v>
          </cell>
          <cell r="M353">
            <v>13072638.529999999</v>
          </cell>
          <cell r="N353">
            <v>0</v>
          </cell>
          <cell r="O353">
            <v>16025262.800000001</v>
          </cell>
          <cell r="P353">
            <v>21892902.640000001</v>
          </cell>
          <cell r="Q353">
            <v>0</v>
          </cell>
          <cell r="R353">
            <v>0</v>
          </cell>
          <cell r="S353">
            <v>0</v>
          </cell>
          <cell r="T353">
            <v>1</v>
          </cell>
          <cell r="U353">
            <v>0</v>
          </cell>
          <cell r="V353">
            <v>1</v>
          </cell>
          <cell r="W353">
            <v>0</v>
          </cell>
          <cell r="AA353">
            <v>1</v>
          </cell>
          <cell r="AB353">
            <v>1</v>
          </cell>
          <cell r="AC353">
            <v>1</v>
          </cell>
        </row>
        <row r="354">
          <cell r="D354" t="str">
            <v>10843</v>
          </cell>
          <cell r="E354" t="str">
            <v>นายายอาม,รพช.</v>
          </cell>
          <cell r="F354" t="str">
            <v>รพช.</v>
          </cell>
          <cell r="G354">
            <v>37</v>
          </cell>
          <cell r="H354" t="str">
            <v>รพช.F1 P&lt;=50,000</v>
          </cell>
          <cell r="I354">
            <v>2.7</v>
          </cell>
          <cell r="J354">
            <v>2.54</v>
          </cell>
          <cell r="K354">
            <v>1.5</v>
          </cell>
          <cell r="L354">
            <v>30518887.760000002</v>
          </cell>
          <cell r="M354">
            <v>22783432.84</v>
          </cell>
          <cell r="N354">
            <v>0</v>
          </cell>
          <cell r="O354">
            <v>19748734.210000001</v>
          </cell>
          <cell r="P354">
            <v>9008410.8100000005</v>
          </cell>
          <cell r="Q354">
            <v>0</v>
          </cell>
          <cell r="R354">
            <v>1</v>
          </cell>
          <cell r="S354">
            <v>0</v>
          </cell>
          <cell r="T354">
            <v>0</v>
          </cell>
          <cell r="U354">
            <v>0</v>
          </cell>
          <cell r="V354">
            <v>1</v>
          </cell>
          <cell r="W354">
            <v>0</v>
          </cell>
          <cell r="AA354">
            <v>1</v>
          </cell>
          <cell r="AB354">
            <v>1</v>
          </cell>
          <cell r="AC354">
            <v>1</v>
          </cell>
        </row>
        <row r="355">
          <cell r="D355" t="str">
            <v>10844</v>
          </cell>
          <cell r="E355" t="str">
            <v>เขาคิชฌกูฏ,รพช.</v>
          </cell>
          <cell r="F355" t="str">
            <v>รพช.</v>
          </cell>
          <cell r="G355">
            <v>35</v>
          </cell>
          <cell r="H355" t="str">
            <v>รพช.F2 P&lt;=30,000</v>
          </cell>
          <cell r="I355">
            <v>4.58</v>
          </cell>
          <cell r="J355">
            <v>4.3099999999999996</v>
          </cell>
          <cell r="K355">
            <v>3.17</v>
          </cell>
          <cell r="L355">
            <v>52151965.600000001</v>
          </cell>
          <cell r="M355">
            <v>17915309.399999999</v>
          </cell>
          <cell r="N355">
            <v>0</v>
          </cell>
          <cell r="O355">
            <v>12129890.689999999</v>
          </cell>
          <cell r="P355">
            <v>31603295.899999999</v>
          </cell>
          <cell r="Q355">
            <v>0</v>
          </cell>
          <cell r="R355">
            <v>0</v>
          </cell>
          <cell r="S355">
            <v>0</v>
          </cell>
          <cell r="T355">
            <v>1</v>
          </cell>
          <cell r="U355">
            <v>0</v>
          </cell>
          <cell r="V355">
            <v>1</v>
          </cell>
          <cell r="W355">
            <v>0</v>
          </cell>
          <cell r="AA355">
            <v>1</v>
          </cell>
          <cell r="AB355">
            <v>1</v>
          </cell>
          <cell r="AC355">
            <v>1</v>
          </cell>
        </row>
        <row r="356">
          <cell r="D356" t="str">
            <v>10697</v>
          </cell>
          <cell r="E356" t="str">
            <v>พุทธโสธร,รพศ.</v>
          </cell>
          <cell r="F356" t="str">
            <v>รพศ.</v>
          </cell>
          <cell r="G356">
            <v>595</v>
          </cell>
          <cell r="H356" t="str">
            <v>รพศ.A B&lt;=700</v>
          </cell>
          <cell r="I356">
            <v>2.85</v>
          </cell>
          <cell r="J356">
            <v>2.63</v>
          </cell>
          <cell r="K356">
            <v>1.99</v>
          </cell>
          <cell r="L356">
            <v>744849003.32000005</v>
          </cell>
          <cell r="M356">
            <v>153019415.78</v>
          </cell>
          <cell r="N356">
            <v>0</v>
          </cell>
          <cell r="O356">
            <v>213941945.38999999</v>
          </cell>
          <cell r="P356">
            <v>400231993.50999999</v>
          </cell>
          <cell r="Q356">
            <v>0</v>
          </cell>
          <cell r="R356">
            <v>0</v>
          </cell>
          <cell r="S356">
            <v>1</v>
          </cell>
          <cell r="T356">
            <v>0</v>
          </cell>
          <cell r="U356">
            <v>0</v>
          </cell>
          <cell r="V356">
            <v>1</v>
          </cell>
          <cell r="W356">
            <v>0</v>
          </cell>
          <cell r="AA356">
            <v>1</v>
          </cell>
          <cell r="AB356">
            <v>1</v>
          </cell>
          <cell r="AC356">
            <v>1</v>
          </cell>
        </row>
        <row r="357">
          <cell r="D357" t="str">
            <v>10833</v>
          </cell>
          <cell r="E357" t="str">
            <v>ท่าตะเกียบ,รพช.</v>
          </cell>
          <cell r="F357" t="str">
            <v>รพช.</v>
          </cell>
          <cell r="G357">
            <v>40</v>
          </cell>
          <cell r="H357" t="str">
            <v>รพช.F2 P30,000-60,000</v>
          </cell>
          <cell r="I357">
            <v>2.92</v>
          </cell>
          <cell r="J357">
            <v>2.75</v>
          </cell>
          <cell r="K357">
            <v>1.4</v>
          </cell>
          <cell r="L357">
            <v>57243697.719999999</v>
          </cell>
          <cell r="M357">
            <v>30272639</v>
          </cell>
          <cell r="N357">
            <v>0</v>
          </cell>
          <cell r="O357">
            <v>32991188.43</v>
          </cell>
          <cell r="P357">
            <v>11796440.66</v>
          </cell>
          <cell r="Q357">
            <v>0</v>
          </cell>
          <cell r="R357">
            <v>1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AA357">
            <v>1</v>
          </cell>
          <cell r="AB357">
            <v>1</v>
          </cell>
          <cell r="AC357">
            <v>1</v>
          </cell>
        </row>
        <row r="358">
          <cell r="D358" t="str">
            <v>10850</v>
          </cell>
          <cell r="E358" t="str">
            <v>บางคล้า,รพช.</v>
          </cell>
          <cell r="F358" t="str">
            <v>รพช.</v>
          </cell>
          <cell r="G358">
            <v>50</v>
          </cell>
          <cell r="H358" t="str">
            <v>รพช.F2 P&lt;=30,000</v>
          </cell>
          <cell r="I358">
            <v>11.06</v>
          </cell>
          <cell r="J358">
            <v>10.77</v>
          </cell>
          <cell r="K358">
            <v>6.14</v>
          </cell>
          <cell r="L358">
            <v>285548111.27999997</v>
          </cell>
          <cell r="M358">
            <v>95529030.730000004</v>
          </cell>
          <cell r="N358">
            <v>0</v>
          </cell>
          <cell r="O358">
            <v>98273052.819999993</v>
          </cell>
          <cell r="P358">
            <v>145948810.91999999</v>
          </cell>
          <cell r="Q358">
            <v>1</v>
          </cell>
          <cell r="R358">
            <v>1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AA358">
            <v>1</v>
          </cell>
          <cell r="AB358">
            <v>1</v>
          </cell>
          <cell r="AC358">
            <v>1</v>
          </cell>
        </row>
        <row r="359">
          <cell r="D359" t="str">
            <v>10851</v>
          </cell>
          <cell r="E359" t="str">
            <v>บางน้ำเปรี้ยว,รพช.</v>
          </cell>
          <cell r="F359" t="str">
            <v>รพช.</v>
          </cell>
          <cell r="G359">
            <v>63</v>
          </cell>
          <cell r="H359" t="str">
            <v>รพช.F1 P50,000-100,000</v>
          </cell>
          <cell r="I359">
            <v>5.34</v>
          </cell>
          <cell r="J359">
            <v>5.0199999999999996</v>
          </cell>
          <cell r="K359">
            <v>2.76</v>
          </cell>
          <cell r="L359">
            <v>155929897.94</v>
          </cell>
          <cell r="M359">
            <v>82542068.060000002</v>
          </cell>
          <cell r="N359">
            <v>0</v>
          </cell>
          <cell r="O359">
            <v>86831347.640000001</v>
          </cell>
          <cell r="P359">
            <v>63251961.859999999</v>
          </cell>
          <cell r="Q359">
            <v>1</v>
          </cell>
          <cell r="R359">
            <v>1</v>
          </cell>
          <cell r="S359">
            <v>0</v>
          </cell>
          <cell r="T359">
            <v>0</v>
          </cell>
          <cell r="U359">
            <v>0</v>
          </cell>
          <cell r="V359">
            <v>1</v>
          </cell>
          <cell r="W359">
            <v>0</v>
          </cell>
          <cell r="AA359">
            <v>1</v>
          </cell>
          <cell r="AB359">
            <v>1</v>
          </cell>
          <cell r="AC359">
            <v>1</v>
          </cell>
        </row>
        <row r="360">
          <cell r="D360" t="str">
            <v>10852</v>
          </cell>
          <cell r="E360" t="str">
            <v>บางปะกง,รพช.</v>
          </cell>
          <cell r="F360" t="str">
            <v>รพช.</v>
          </cell>
          <cell r="G360">
            <v>90</v>
          </cell>
          <cell r="H360" t="str">
            <v>รพช.F1 P50,000-100,000</v>
          </cell>
          <cell r="I360">
            <v>2.8</v>
          </cell>
          <cell r="J360">
            <v>2.71</v>
          </cell>
          <cell r="K360">
            <v>1.96</v>
          </cell>
          <cell r="L360">
            <v>108840930.5</v>
          </cell>
          <cell r="M360">
            <v>36459898.340000004</v>
          </cell>
          <cell r="N360">
            <v>0</v>
          </cell>
          <cell r="O360">
            <v>36841522.609999999</v>
          </cell>
          <cell r="P360">
            <v>58271181.82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1</v>
          </cell>
          <cell r="AA360">
            <v>1</v>
          </cell>
          <cell r="AB360">
            <v>1</v>
          </cell>
          <cell r="AC360">
            <v>1</v>
          </cell>
        </row>
        <row r="361">
          <cell r="D361" t="str">
            <v>10853</v>
          </cell>
          <cell r="E361" t="str">
            <v>บ้านโพธิ์,รพช.</v>
          </cell>
          <cell r="F361" t="str">
            <v>รพช.</v>
          </cell>
          <cell r="G361">
            <v>52</v>
          </cell>
          <cell r="H361" t="str">
            <v>รพช.F2 P30,000-60,000</v>
          </cell>
          <cell r="I361">
            <v>11</v>
          </cell>
          <cell r="J361">
            <v>10.59</v>
          </cell>
          <cell r="K361">
            <v>4.2</v>
          </cell>
          <cell r="L361">
            <v>177844320.84999999</v>
          </cell>
          <cell r="M361">
            <v>91800615.099999994</v>
          </cell>
          <cell r="N361">
            <v>0</v>
          </cell>
          <cell r="O361">
            <v>89542396.439999998</v>
          </cell>
          <cell r="P361">
            <v>56991438.509999998</v>
          </cell>
          <cell r="Q361">
            <v>1</v>
          </cell>
          <cell r="R361">
            <v>1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AA361">
            <v>1</v>
          </cell>
          <cell r="AB361">
            <v>1</v>
          </cell>
          <cell r="AC361">
            <v>1</v>
          </cell>
        </row>
        <row r="362">
          <cell r="D362" t="str">
            <v>10854</v>
          </cell>
          <cell r="E362" t="str">
            <v>พนมสารคาม,รพช.</v>
          </cell>
          <cell r="F362" t="str">
            <v>รพช.</v>
          </cell>
          <cell r="G362">
            <v>155</v>
          </cell>
          <cell r="H362" t="str">
            <v>รพช.M2 B&gt;100</v>
          </cell>
          <cell r="I362">
            <v>8.85</v>
          </cell>
          <cell r="J362">
            <v>8.73</v>
          </cell>
          <cell r="K362">
            <v>3.8</v>
          </cell>
          <cell r="L362">
            <v>552941220.99000001</v>
          </cell>
          <cell r="M362">
            <v>267293587.93000001</v>
          </cell>
          <cell r="N362">
            <v>0</v>
          </cell>
          <cell r="O362">
            <v>289411486.25999999</v>
          </cell>
          <cell r="P362">
            <v>197108097.71000001</v>
          </cell>
          <cell r="Q362">
            <v>1</v>
          </cell>
          <cell r="R362">
            <v>1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1</v>
          </cell>
          <cell r="AA362">
            <v>1</v>
          </cell>
          <cell r="AB362">
            <v>1</v>
          </cell>
          <cell r="AC362">
            <v>1</v>
          </cell>
        </row>
        <row r="363">
          <cell r="D363" t="str">
            <v>10855</v>
          </cell>
          <cell r="E363" t="str">
            <v>สนามชัยเขต,รพช.</v>
          </cell>
          <cell r="F363" t="str">
            <v>รพช.</v>
          </cell>
          <cell r="G363">
            <v>150</v>
          </cell>
          <cell r="H363" t="str">
            <v>รพช.M2 B&gt;100</v>
          </cell>
          <cell r="I363">
            <v>3.65</v>
          </cell>
          <cell r="J363">
            <v>3.52</v>
          </cell>
          <cell r="K363">
            <v>1.21</v>
          </cell>
          <cell r="L363">
            <v>151754380.91999999</v>
          </cell>
          <cell r="M363">
            <v>83218849.269999996</v>
          </cell>
          <cell r="N363">
            <v>0</v>
          </cell>
          <cell r="O363">
            <v>96946363.719999999</v>
          </cell>
          <cell r="P363">
            <v>11779070</v>
          </cell>
          <cell r="Q363">
            <v>1</v>
          </cell>
          <cell r="R363">
            <v>1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1</v>
          </cell>
          <cell r="AA363">
            <v>1</v>
          </cell>
          <cell r="AB363">
            <v>1</v>
          </cell>
          <cell r="AC363">
            <v>1</v>
          </cell>
        </row>
        <row r="364">
          <cell r="D364" t="str">
            <v>10856</v>
          </cell>
          <cell r="E364" t="str">
            <v>แปลงยาว,รพช.</v>
          </cell>
          <cell r="F364" t="str">
            <v>รพช.</v>
          </cell>
          <cell r="G364">
            <v>73</v>
          </cell>
          <cell r="H364" t="str">
            <v>รพช.F2 P&lt;=30,000</v>
          </cell>
          <cell r="I364">
            <v>5.44</v>
          </cell>
          <cell r="J364">
            <v>5.33</v>
          </cell>
          <cell r="K364">
            <v>3.34</v>
          </cell>
          <cell r="L364">
            <v>175626541.59</v>
          </cell>
          <cell r="M364">
            <v>97449926.230000004</v>
          </cell>
          <cell r="N364">
            <v>0</v>
          </cell>
          <cell r="O364">
            <v>100713030.39</v>
          </cell>
          <cell r="P364">
            <v>92738799.099999994</v>
          </cell>
          <cell r="Q364">
            <v>1</v>
          </cell>
          <cell r="R364">
            <v>1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1</v>
          </cell>
          <cell r="AA364">
            <v>1</v>
          </cell>
          <cell r="AB364">
            <v>1</v>
          </cell>
          <cell r="AC364">
            <v>1</v>
          </cell>
        </row>
        <row r="365">
          <cell r="D365" t="str">
            <v>13747</v>
          </cell>
          <cell r="E365" t="str">
            <v>ราชสาส์น,รพช.</v>
          </cell>
          <cell r="F365" t="str">
            <v>รพช.</v>
          </cell>
          <cell r="G365">
            <v>13</v>
          </cell>
          <cell r="H365" t="str">
            <v>รพช.F2 P&lt;=30,000</v>
          </cell>
          <cell r="I365">
            <v>3.83</v>
          </cell>
          <cell r="J365">
            <v>3.65</v>
          </cell>
          <cell r="K365">
            <v>0.91</v>
          </cell>
          <cell r="L365">
            <v>38280808.670000002</v>
          </cell>
          <cell r="M365">
            <v>31014841.75</v>
          </cell>
          <cell r="N365">
            <v>0</v>
          </cell>
          <cell r="O365">
            <v>31584814.550000001</v>
          </cell>
          <cell r="P365">
            <v>-1196074.1499999999</v>
          </cell>
          <cell r="Q365">
            <v>1</v>
          </cell>
          <cell r="R365">
            <v>1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AA365">
            <v>1</v>
          </cell>
          <cell r="AB365">
            <v>1</v>
          </cell>
          <cell r="AC365">
            <v>1</v>
          </cell>
        </row>
        <row r="366">
          <cell r="D366" t="str">
            <v>31327</v>
          </cell>
          <cell r="E366" t="str">
            <v>คลองเขื่อน,รพช.</v>
          </cell>
          <cell r="F366" t="str">
            <v>รพช.</v>
          </cell>
          <cell r="G366">
            <v>10</v>
          </cell>
          <cell r="H366" t="str">
            <v>รพช.F3 P&lt;=15,000</v>
          </cell>
          <cell r="I366">
            <v>6.19</v>
          </cell>
          <cell r="J366">
            <v>5.96</v>
          </cell>
          <cell r="K366">
            <v>4.32</v>
          </cell>
          <cell r="L366">
            <v>50752607.32</v>
          </cell>
          <cell r="M366">
            <v>13999125.130000001</v>
          </cell>
          <cell r="N366">
            <v>0</v>
          </cell>
          <cell r="O366">
            <v>15721717.67</v>
          </cell>
          <cell r="P366">
            <v>32422511.960000001</v>
          </cell>
          <cell r="Q366">
            <v>1</v>
          </cell>
          <cell r="R366">
            <v>0</v>
          </cell>
          <cell r="S366">
            <v>1</v>
          </cell>
          <cell r="T366">
            <v>0</v>
          </cell>
          <cell r="U366">
            <v>0</v>
          </cell>
          <cell r="V366">
            <v>1</v>
          </cell>
          <cell r="W366">
            <v>0</v>
          </cell>
          <cell r="AA366">
            <v>1</v>
          </cell>
          <cell r="AB366">
            <v>1</v>
          </cell>
          <cell r="AC366">
            <v>1</v>
          </cell>
        </row>
        <row r="367">
          <cell r="D367" t="str">
            <v>10662</v>
          </cell>
          <cell r="E367" t="str">
            <v>ชลบุรี,รพศ.</v>
          </cell>
          <cell r="F367" t="str">
            <v>รพศ.</v>
          </cell>
          <cell r="G367">
            <v>824</v>
          </cell>
          <cell r="H367" t="str">
            <v>รพศ.A B&gt;700to1000</v>
          </cell>
          <cell r="I367">
            <v>4.74</v>
          </cell>
          <cell r="J367">
            <v>4.45</v>
          </cell>
          <cell r="K367">
            <v>2.5</v>
          </cell>
          <cell r="L367">
            <v>2619873631.9099998</v>
          </cell>
          <cell r="M367">
            <v>35899836.210000001</v>
          </cell>
          <cell r="N367">
            <v>0</v>
          </cell>
          <cell r="O367">
            <v>120365390.3</v>
          </cell>
          <cell r="P367">
            <v>1052939439.39</v>
          </cell>
          <cell r="Q367">
            <v>0</v>
          </cell>
          <cell r="R367">
            <v>0</v>
          </cell>
          <cell r="S367">
            <v>1</v>
          </cell>
          <cell r="T367">
            <v>0</v>
          </cell>
          <cell r="U367">
            <v>0</v>
          </cell>
          <cell r="V367">
            <v>0</v>
          </cell>
          <cell r="W367">
            <v>1</v>
          </cell>
          <cell r="AA367">
            <v>1</v>
          </cell>
          <cell r="AB367">
            <v>1</v>
          </cell>
          <cell r="AC367">
            <v>1</v>
          </cell>
        </row>
        <row r="368">
          <cell r="D368" t="str">
            <v>10817</v>
          </cell>
          <cell r="E368" t="str">
            <v>บ้านบึง,รพช.</v>
          </cell>
          <cell r="F368" t="str">
            <v>รพช.</v>
          </cell>
          <cell r="G368">
            <v>140</v>
          </cell>
          <cell r="H368" t="str">
            <v>รพช.M2 B&gt;100</v>
          </cell>
          <cell r="I368">
            <v>13.08</v>
          </cell>
          <cell r="J368">
            <v>12.89</v>
          </cell>
          <cell r="K368">
            <v>9.35</v>
          </cell>
          <cell r="L368">
            <v>705897374.30999994</v>
          </cell>
          <cell r="M368">
            <v>313579865.31999999</v>
          </cell>
          <cell r="N368">
            <v>0</v>
          </cell>
          <cell r="O368">
            <v>325766168.82999998</v>
          </cell>
          <cell r="P368">
            <v>479521668.24000001</v>
          </cell>
          <cell r="Q368">
            <v>1</v>
          </cell>
          <cell r="R368">
            <v>1</v>
          </cell>
          <cell r="S368">
            <v>1</v>
          </cell>
          <cell r="T368">
            <v>0</v>
          </cell>
          <cell r="U368">
            <v>0</v>
          </cell>
          <cell r="V368">
            <v>0</v>
          </cell>
          <cell r="W368">
            <v>1</v>
          </cell>
          <cell r="AA368">
            <v>1</v>
          </cell>
          <cell r="AB368">
            <v>1</v>
          </cell>
          <cell r="AC368">
            <v>1</v>
          </cell>
        </row>
        <row r="369">
          <cell r="D369" t="str">
            <v>10818</v>
          </cell>
          <cell r="E369" t="str">
            <v>หนองใหญ่,รพช.</v>
          </cell>
          <cell r="F369" t="str">
            <v>รพช.</v>
          </cell>
          <cell r="G369">
            <v>35</v>
          </cell>
          <cell r="H369" t="str">
            <v>รพช.F2 P&lt;=30,000</v>
          </cell>
          <cell r="I369">
            <v>5.22</v>
          </cell>
          <cell r="J369">
            <v>5.09</v>
          </cell>
          <cell r="K369">
            <v>3.31</v>
          </cell>
          <cell r="L369">
            <v>70737843.340000004</v>
          </cell>
          <cell r="M369">
            <v>29126992.890000001</v>
          </cell>
          <cell r="N369">
            <v>0</v>
          </cell>
          <cell r="O369">
            <v>30518387.449999999</v>
          </cell>
          <cell r="P369">
            <v>38699427.700000003</v>
          </cell>
          <cell r="Q369">
            <v>1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1</v>
          </cell>
          <cell r="AA369">
            <v>1</v>
          </cell>
          <cell r="AB369">
            <v>1</v>
          </cell>
          <cell r="AC369">
            <v>1</v>
          </cell>
        </row>
        <row r="370">
          <cell r="D370" t="str">
            <v>10819</v>
          </cell>
          <cell r="E370" t="str">
            <v>บางละมุง,รพท.</v>
          </cell>
          <cell r="F370" t="str">
            <v>รพท.</v>
          </cell>
          <cell r="G370">
            <v>324</v>
          </cell>
          <cell r="H370" t="str">
            <v>รพท.S B&lt;=400</v>
          </cell>
          <cell r="I370">
            <v>5.01</v>
          </cell>
          <cell r="J370">
            <v>4.82</v>
          </cell>
          <cell r="K370">
            <v>4.01</v>
          </cell>
          <cell r="L370">
            <v>949115405.63</v>
          </cell>
          <cell r="M370">
            <v>454475672.51999998</v>
          </cell>
          <cell r="N370">
            <v>0</v>
          </cell>
          <cell r="O370">
            <v>456824285.13</v>
          </cell>
          <cell r="P370">
            <v>713650952.83000004</v>
          </cell>
          <cell r="Q370">
            <v>1</v>
          </cell>
          <cell r="R370">
            <v>1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AA370">
            <v>1</v>
          </cell>
          <cell r="AB370">
            <v>1</v>
          </cell>
          <cell r="AC370">
            <v>1</v>
          </cell>
        </row>
        <row r="371">
          <cell r="D371" t="str">
            <v>10820</v>
          </cell>
          <cell r="E371" t="str">
            <v>วัดญาณสังวราราม,รพช.</v>
          </cell>
          <cell r="F371" t="str">
            <v>รพช.</v>
          </cell>
          <cell r="G371">
            <v>31</v>
          </cell>
          <cell r="H371" t="str">
            <v>รพช.F2 P&lt;=30,000</v>
          </cell>
          <cell r="I371">
            <v>2.85</v>
          </cell>
          <cell r="J371">
            <v>2.76</v>
          </cell>
          <cell r="K371">
            <v>1.18</v>
          </cell>
          <cell r="L371">
            <v>61445560.18</v>
          </cell>
          <cell r="M371">
            <v>38365712.090000004</v>
          </cell>
          <cell r="N371">
            <v>0</v>
          </cell>
          <cell r="O371">
            <v>38890360.350000001</v>
          </cell>
          <cell r="P371">
            <v>5049817.9400000004</v>
          </cell>
          <cell r="Q371">
            <v>1</v>
          </cell>
          <cell r="R371">
            <v>1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AA371">
            <v>1</v>
          </cell>
          <cell r="AB371">
            <v>1</v>
          </cell>
          <cell r="AC371">
            <v>1</v>
          </cell>
        </row>
        <row r="372">
          <cell r="D372" t="str">
            <v>10821</v>
          </cell>
          <cell r="E372" t="str">
            <v>พานทอง,รพช.</v>
          </cell>
          <cell r="F372" t="str">
            <v>รพช.</v>
          </cell>
          <cell r="G372">
            <v>90</v>
          </cell>
          <cell r="H372" t="str">
            <v>รพช.F1 P&lt;=50,000</v>
          </cell>
          <cell r="I372">
            <v>5.32</v>
          </cell>
          <cell r="J372">
            <v>5.18</v>
          </cell>
          <cell r="K372">
            <v>4.07</v>
          </cell>
          <cell r="L372">
            <v>166617131.16</v>
          </cell>
          <cell r="M372">
            <v>52767219.880000003</v>
          </cell>
          <cell r="N372">
            <v>0</v>
          </cell>
          <cell r="O372">
            <v>59886837.399999999</v>
          </cell>
          <cell r="P372">
            <v>118317056.77</v>
          </cell>
          <cell r="Q372">
            <v>1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1</v>
          </cell>
          <cell r="AA372">
            <v>1</v>
          </cell>
          <cell r="AB372">
            <v>1</v>
          </cell>
          <cell r="AC372">
            <v>1</v>
          </cell>
        </row>
        <row r="373">
          <cell r="D373" t="str">
            <v>10822</v>
          </cell>
          <cell r="E373" t="str">
            <v>พนัสนิคม,รพช.</v>
          </cell>
          <cell r="F373" t="str">
            <v>รพท.</v>
          </cell>
          <cell r="G373">
            <v>220</v>
          </cell>
          <cell r="H373" t="str">
            <v>รพท.M1 B&gt;200</v>
          </cell>
          <cell r="I373">
            <v>3.15</v>
          </cell>
          <cell r="J373">
            <v>3.04</v>
          </cell>
          <cell r="K373">
            <v>2.2000000000000002</v>
          </cell>
          <cell r="L373">
            <v>487989603.30000001</v>
          </cell>
          <cell r="M373">
            <v>145146367.59</v>
          </cell>
          <cell r="N373">
            <v>0</v>
          </cell>
          <cell r="O373">
            <v>174617219.56999999</v>
          </cell>
          <cell r="P373">
            <v>260971225.24000001</v>
          </cell>
          <cell r="Q373">
            <v>1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1</v>
          </cell>
          <cell r="AA373">
            <v>1</v>
          </cell>
          <cell r="AB373">
            <v>1</v>
          </cell>
          <cell r="AC373">
            <v>1</v>
          </cell>
        </row>
        <row r="374">
          <cell r="D374" t="str">
            <v>10823</v>
          </cell>
          <cell r="E374" t="str">
            <v>แหลมฉบัง,รพช.</v>
          </cell>
          <cell r="F374" t="str">
            <v>รพช.</v>
          </cell>
          <cell r="G374">
            <v>174</v>
          </cell>
          <cell r="H374" t="str">
            <v>รพช.M2 B&gt;100</v>
          </cell>
          <cell r="I374">
            <v>4.53</v>
          </cell>
          <cell r="J374">
            <v>4.4400000000000004</v>
          </cell>
          <cell r="K374">
            <v>3.04</v>
          </cell>
          <cell r="L374">
            <v>490341320.77999997</v>
          </cell>
          <cell r="M374">
            <v>232738947.34999999</v>
          </cell>
          <cell r="N374">
            <v>0</v>
          </cell>
          <cell r="O374">
            <v>252820177.43000001</v>
          </cell>
          <cell r="P374">
            <v>283414367.25999999</v>
          </cell>
          <cell r="Q374">
            <v>1</v>
          </cell>
          <cell r="R374">
            <v>1</v>
          </cell>
          <cell r="S374">
            <v>0</v>
          </cell>
          <cell r="T374">
            <v>0</v>
          </cell>
          <cell r="U374">
            <v>0</v>
          </cell>
          <cell r="V374">
            <v>1</v>
          </cell>
          <cell r="W374">
            <v>1</v>
          </cell>
          <cell r="AA374">
            <v>1</v>
          </cell>
          <cell r="AB374">
            <v>1</v>
          </cell>
          <cell r="AC374">
            <v>1</v>
          </cell>
        </row>
        <row r="375">
          <cell r="D375" t="str">
            <v>10824</v>
          </cell>
          <cell r="E375" t="str">
            <v>เกาะสีชัง,รพช.</v>
          </cell>
          <cell r="F375" t="str">
            <v>รพช.</v>
          </cell>
          <cell r="G375">
            <v>30</v>
          </cell>
          <cell r="H375" t="str">
            <v>รพช.F2 P&lt;=30,000</v>
          </cell>
          <cell r="I375">
            <v>12.22</v>
          </cell>
          <cell r="J375">
            <v>11.79</v>
          </cell>
          <cell r="K375">
            <v>10.73</v>
          </cell>
          <cell r="L375">
            <v>39562581.189999998</v>
          </cell>
          <cell r="M375">
            <v>5016284.62</v>
          </cell>
          <cell r="N375">
            <v>0</v>
          </cell>
          <cell r="O375">
            <v>6930039.9100000001</v>
          </cell>
          <cell r="P375">
            <v>34295495.880000003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AA375">
            <v>1</v>
          </cell>
          <cell r="AB375">
            <v>1</v>
          </cell>
          <cell r="AC375">
            <v>1</v>
          </cell>
        </row>
        <row r="376">
          <cell r="D376" t="str">
            <v>10825</v>
          </cell>
          <cell r="E376" t="str">
            <v>สัตหีบกม10,รพช.</v>
          </cell>
          <cell r="F376" t="str">
            <v>รพช.</v>
          </cell>
          <cell r="G376">
            <v>60</v>
          </cell>
          <cell r="H376" t="str">
            <v>รพช.F1 P50,000-100,000</v>
          </cell>
          <cell r="I376">
            <v>10.59</v>
          </cell>
          <cell r="J376">
            <v>10.46</v>
          </cell>
          <cell r="K376">
            <v>6.8</v>
          </cell>
          <cell r="L376">
            <v>391160472.06</v>
          </cell>
          <cell r="M376">
            <v>154643028.97999999</v>
          </cell>
          <cell r="N376">
            <v>0</v>
          </cell>
          <cell r="O376">
            <v>158217006.59</v>
          </cell>
          <cell r="P376">
            <v>222162900.93000001</v>
          </cell>
          <cell r="Q376">
            <v>1</v>
          </cell>
          <cell r="R376">
            <v>1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1</v>
          </cell>
          <cell r="AA376">
            <v>1</v>
          </cell>
          <cell r="AB376">
            <v>1</v>
          </cell>
          <cell r="AC376">
            <v>1</v>
          </cell>
        </row>
        <row r="377">
          <cell r="D377" t="str">
            <v>10826</v>
          </cell>
          <cell r="E377" t="str">
            <v>บ่อทอง,รพช.</v>
          </cell>
          <cell r="F377" t="str">
            <v>รพช.</v>
          </cell>
          <cell r="G377">
            <v>60</v>
          </cell>
          <cell r="H377" t="str">
            <v>รพช.F2 P30,000-60,000</v>
          </cell>
          <cell r="I377">
            <v>10.8</v>
          </cell>
          <cell r="J377">
            <v>10.58</v>
          </cell>
          <cell r="K377">
            <v>7.29</v>
          </cell>
          <cell r="L377">
            <v>180171439.58000001</v>
          </cell>
          <cell r="M377">
            <v>69881871.439999998</v>
          </cell>
          <cell r="N377">
            <v>0</v>
          </cell>
          <cell r="O377">
            <v>74043673.609999999</v>
          </cell>
          <cell r="P377">
            <v>115619407.67</v>
          </cell>
          <cell r="Q377">
            <v>1</v>
          </cell>
          <cell r="R377">
            <v>0</v>
          </cell>
          <cell r="S377">
            <v>1</v>
          </cell>
          <cell r="T377">
            <v>0</v>
          </cell>
          <cell r="U377">
            <v>0</v>
          </cell>
          <cell r="V377">
            <v>0</v>
          </cell>
          <cell r="W377">
            <v>1</v>
          </cell>
          <cell r="AA377">
            <v>1</v>
          </cell>
          <cell r="AB377">
            <v>1</v>
          </cell>
          <cell r="AC377">
            <v>1</v>
          </cell>
        </row>
        <row r="378">
          <cell r="D378" t="str">
            <v>28006</v>
          </cell>
          <cell r="E378" t="str">
            <v>เกาะจันทร์,รพช.</v>
          </cell>
          <cell r="F378" t="str">
            <v>รพช.</v>
          </cell>
          <cell r="G378">
            <v>30</v>
          </cell>
          <cell r="H378" t="str">
            <v>รพช.F2 P&lt;=30,000</v>
          </cell>
          <cell r="I378">
            <v>7.65</v>
          </cell>
          <cell r="J378">
            <v>7.43</v>
          </cell>
          <cell r="K378">
            <v>5.16</v>
          </cell>
          <cell r="L378">
            <v>110377700.93000001</v>
          </cell>
          <cell r="M378">
            <v>40187447.840000004</v>
          </cell>
          <cell r="N378">
            <v>0</v>
          </cell>
          <cell r="O378">
            <v>44905879.219999999</v>
          </cell>
          <cell r="P378">
            <v>67651954.430000007</v>
          </cell>
          <cell r="Q378">
            <v>1</v>
          </cell>
          <cell r="R378">
            <v>0</v>
          </cell>
          <cell r="S378">
            <v>0</v>
          </cell>
          <cell r="T378">
            <v>1</v>
          </cell>
          <cell r="U378">
            <v>0</v>
          </cell>
          <cell r="V378">
            <v>0</v>
          </cell>
          <cell r="W378">
            <v>0</v>
          </cell>
          <cell r="AA378">
            <v>1</v>
          </cell>
          <cell r="AB378">
            <v>1</v>
          </cell>
          <cell r="AC378">
            <v>1</v>
          </cell>
        </row>
        <row r="379">
          <cell r="D379" t="str">
            <v>10696</v>
          </cell>
          <cell r="E379" t="str">
            <v>ตราด,รพท.</v>
          </cell>
          <cell r="F379" t="str">
            <v>รพท.</v>
          </cell>
          <cell r="G379">
            <v>378</v>
          </cell>
          <cell r="H379" t="str">
            <v>รพท.S B&lt;=400</v>
          </cell>
          <cell r="I379">
            <v>4.63</v>
          </cell>
          <cell r="J379">
            <v>4.42</v>
          </cell>
          <cell r="K379">
            <v>2.82</v>
          </cell>
          <cell r="L379">
            <v>417544788.42000002</v>
          </cell>
          <cell r="M379">
            <v>25560789.530000001</v>
          </cell>
          <cell r="N379">
            <v>0</v>
          </cell>
          <cell r="O379">
            <v>69815942.349999994</v>
          </cell>
          <cell r="P379">
            <v>209040372.25</v>
          </cell>
          <cell r="Q379">
            <v>0</v>
          </cell>
          <cell r="R379">
            <v>0</v>
          </cell>
          <cell r="S379">
            <v>1</v>
          </cell>
          <cell r="T379">
            <v>1</v>
          </cell>
          <cell r="U379">
            <v>0</v>
          </cell>
          <cell r="V379">
            <v>1</v>
          </cell>
          <cell r="W379">
            <v>1</v>
          </cell>
          <cell r="AA379">
            <v>1</v>
          </cell>
          <cell r="AB379">
            <v>1</v>
          </cell>
          <cell r="AC379">
            <v>1</v>
          </cell>
        </row>
        <row r="380">
          <cell r="D380" t="str">
            <v>10845</v>
          </cell>
          <cell r="E380" t="str">
            <v>คลองใหญ่,รพช.</v>
          </cell>
          <cell r="F380" t="str">
            <v>รพช.</v>
          </cell>
          <cell r="G380">
            <v>37</v>
          </cell>
          <cell r="H380" t="str">
            <v>รพช.F2 P&lt;=30,000</v>
          </cell>
          <cell r="I380">
            <v>4.93</v>
          </cell>
          <cell r="J380">
            <v>4.57</v>
          </cell>
          <cell r="K380">
            <v>3.48</v>
          </cell>
          <cell r="L380">
            <v>43754038.109999999</v>
          </cell>
          <cell r="M380">
            <v>20888695.140000001</v>
          </cell>
          <cell r="N380">
            <v>0</v>
          </cell>
          <cell r="O380">
            <v>22148185.420000002</v>
          </cell>
          <cell r="P380">
            <v>27657543.859999999</v>
          </cell>
          <cell r="Q380">
            <v>0</v>
          </cell>
          <cell r="R380">
            <v>1</v>
          </cell>
          <cell r="S380">
            <v>1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AA380">
            <v>1</v>
          </cell>
          <cell r="AB380">
            <v>1</v>
          </cell>
          <cell r="AC380">
            <v>1</v>
          </cell>
        </row>
        <row r="381">
          <cell r="D381" t="str">
            <v>10846</v>
          </cell>
          <cell r="E381" t="str">
            <v>เขาสมิง,รพช.</v>
          </cell>
          <cell r="F381" t="str">
            <v>รพช.</v>
          </cell>
          <cell r="G381">
            <v>36</v>
          </cell>
          <cell r="H381" t="str">
            <v>รพช.F2 P30,000-60,000</v>
          </cell>
          <cell r="I381">
            <v>3.81</v>
          </cell>
          <cell r="J381">
            <v>3.67</v>
          </cell>
          <cell r="K381">
            <v>1.97</v>
          </cell>
          <cell r="L381">
            <v>38385385.649999999</v>
          </cell>
          <cell r="M381">
            <v>24896220.829999998</v>
          </cell>
          <cell r="N381">
            <v>0</v>
          </cell>
          <cell r="O381">
            <v>25384722.329999998</v>
          </cell>
          <cell r="P381">
            <v>13225683.210000001</v>
          </cell>
          <cell r="Q381">
            <v>0</v>
          </cell>
          <cell r="R381">
            <v>1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1</v>
          </cell>
          <cell r="AA381">
            <v>1</v>
          </cell>
          <cell r="AB381">
            <v>1</v>
          </cell>
          <cell r="AC381">
            <v>1</v>
          </cell>
        </row>
        <row r="382">
          <cell r="D382" t="str">
            <v>10847</v>
          </cell>
          <cell r="E382" t="str">
            <v>บ่อไร่,รพช.</v>
          </cell>
          <cell r="F382" t="str">
            <v>รพช.</v>
          </cell>
          <cell r="G382">
            <v>38</v>
          </cell>
          <cell r="H382" t="str">
            <v>รพช.F2 P&lt;=30,000</v>
          </cell>
          <cell r="I382">
            <v>7.91</v>
          </cell>
          <cell r="J382">
            <v>7.67</v>
          </cell>
          <cell r="K382">
            <v>4.8499999999999996</v>
          </cell>
          <cell r="L382">
            <v>66307118.990000002</v>
          </cell>
          <cell r="M382">
            <v>33187265.48</v>
          </cell>
          <cell r="N382">
            <v>0</v>
          </cell>
          <cell r="O382">
            <v>34430086.520000003</v>
          </cell>
          <cell r="P382">
            <v>36934816.909999996</v>
          </cell>
          <cell r="Q382">
            <v>1</v>
          </cell>
          <cell r="R382">
            <v>1</v>
          </cell>
          <cell r="S382">
            <v>1</v>
          </cell>
          <cell r="T382">
            <v>0</v>
          </cell>
          <cell r="U382">
            <v>0</v>
          </cell>
          <cell r="V382">
            <v>1</v>
          </cell>
          <cell r="W382">
            <v>1</v>
          </cell>
          <cell r="AA382">
            <v>1</v>
          </cell>
          <cell r="AB382">
            <v>1</v>
          </cell>
          <cell r="AC382">
            <v>1</v>
          </cell>
        </row>
        <row r="383">
          <cell r="D383" t="str">
            <v>10848</v>
          </cell>
          <cell r="E383" t="str">
            <v>แหลมงอบ,รพช.</v>
          </cell>
          <cell r="F383" t="str">
            <v>รพช.</v>
          </cell>
          <cell r="G383">
            <v>30</v>
          </cell>
          <cell r="H383" t="str">
            <v>รพช.F2 P&lt;=30,000</v>
          </cell>
          <cell r="I383">
            <v>9.5299999999999994</v>
          </cell>
          <cell r="J383">
            <v>9.34</v>
          </cell>
          <cell r="K383">
            <v>6.37</v>
          </cell>
          <cell r="L383">
            <v>56816886</v>
          </cell>
          <cell r="M383">
            <v>21592319.899999999</v>
          </cell>
          <cell r="N383">
            <v>0</v>
          </cell>
          <cell r="O383">
            <v>21993864.010000002</v>
          </cell>
          <cell r="P383">
            <v>35786314.270000003</v>
          </cell>
          <cell r="Q383">
            <v>1</v>
          </cell>
          <cell r="R383">
            <v>1</v>
          </cell>
          <cell r="S383">
            <v>1</v>
          </cell>
          <cell r="T383">
            <v>0</v>
          </cell>
          <cell r="U383">
            <v>0</v>
          </cell>
          <cell r="V383">
            <v>0</v>
          </cell>
          <cell r="W383">
            <v>1</v>
          </cell>
          <cell r="AA383">
            <v>1</v>
          </cell>
          <cell r="AB383">
            <v>1</v>
          </cell>
          <cell r="AC383">
            <v>1</v>
          </cell>
        </row>
        <row r="384">
          <cell r="D384" t="str">
            <v>10849</v>
          </cell>
          <cell r="E384" t="str">
            <v>เกาะกูด,รพช.</v>
          </cell>
          <cell r="F384" t="str">
            <v>รพช.</v>
          </cell>
          <cell r="G384">
            <v>7</v>
          </cell>
          <cell r="H384" t="str">
            <v>รพช.F3 P&lt;=15,000</v>
          </cell>
          <cell r="I384">
            <v>5.21</v>
          </cell>
          <cell r="J384">
            <v>5.03</v>
          </cell>
          <cell r="K384">
            <v>4.43</v>
          </cell>
          <cell r="L384">
            <v>15228617.57</v>
          </cell>
          <cell r="M384">
            <v>3142648.05</v>
          </cell>
          <cell r="N384">
            <v>0</v>
          </cell>
          <cell r="O384">
            <v>2401726.94</v>
          </cell>
          <cell r="P384">
            <v>12302974.220000001</v>
          </cell>
          <cell r="Q384">
            <v>0</v>
          </cell>
          <cell r="R384">
            <v>0</v>
          </cell>
          <cell r="S384">
            <v>1</v>
          </cell>
          <cell r="T384">
            <v>0</v>
          </cell>
          <cell r="U384">
            <v>0</v>
          </cell>
          <cell r="V384">
            <v>1</v>
          </cell>
          <cell r="W384">
            <v>0</v>
          </cell>
          <cell r="AA384">
            <v>1</v>
          </cell>
          <cell r="AB384">
            <v>1</v>
          </cell>
          <cell r="AC384">
            <v>1</v>
          </cell>
        </row>
        <row r="385">
          <cell r="D385" t="str">
            <v>13816</v>
          </cell>
          <cell r="E385" t="str">
            <v>เกาะช้าง,รพช.</v>
          </cell>
          <cell r="F385" t="str">
            <v>รพช.</v>
          </cell>
          <cell r="G385">
            <v>28</v>
          </cell>
          <cell r="H385" t="str">
            <v>รพช.F2 P&lt;=30,000</v>
          </cell>
          <cell r="I385">
            <v>7.11</v>
          </cell>
          <cell r="J385">
            <v>6.81</v>
          </cell>
          <cell r="K385">
            <v>3.93</v>
          </cell>
          <cell r="L385">
            <v>33676470.490000002</v>
          </cell>
          <cell r="M385">
            <v>12203777.449999999</v>
          </cell>
          <cell r="N385">
            <v>0</v>
          </cell>
          <cell r="O385">
            <v>13708837.439999999</v>
          </cell>
          <cell r="P385">
            <v>16149243.390000001</v>
          </cell>
          <cell r="Q385">
            <v>0</v>
          </cell>
          <cell r="R385">
            <v>0</v>
          </cell>
          <cell r="S385">
            <v>1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AA385">
            <v>1</v>
          </cell>
          <cell r="AB385">
            <v>1</v>
          </cell>
          <cell r="AC385">
            <v>1</v>
          </cell>
        </row>
        <row r="386">
          <cell r="D386" t="str">
            <v>10665</v>
          </cell>
          <cell r="E386" t="str">
            <v>เจ้าพระยาอภัยภูเบศร,รพศ.</v>
          </cell>
          <cell r="F386" t="str">
            <v>รพศ.</v>
          </cell>
          <cell r="G386">
            <v>509</v>
          </cell>
          <cell r="H386" t="str">
            <v>รพศ.A B&lt;=700</v>
          </cell>
          <cell r="I386">
            <v>3.59</v>
          </cell>
          <cell r="J386">
            <v>3.33</v>
          </cell>
          <cell r="K386">
            <v>1.47</v>
          </cell>
          <cell r="L386">
            <v>1182144244.51</v>
          </cell>
          <cell r="M386">
            <v>575169147.88999999</v>
          </cell>
          <cell r="N386">
            <v>0</v>
          </cell>
          <cell r="O386">
            <v>658655994.89999998</v>
          </cell>
          <cell r="P386">
            <v>212277958.25999999</v>
          </cell>
          <cell r="Q386">
            <v>1</v>
          </cell>
          <cell r="R386">
            <v>1</v>
          </cell>
          <cell r="S386">
            <v>1</v>
          </cell>
          <cell r="T386">
            <v>0</v>
          </cell>
          <cell r="U386">
            <v>0</v>
          </cell>
          <cell r="V386">
            <v>0</v>
          </cell>
          <cell r="W386">
            <v>1</v>
          </cell>
          <cell r="AA386">
            <v>1</v>
          </cell>
          <cell r="AB386">
            <v>1</v>
          </cell>
          <cell r="AC386">
            <v>1</v>
          </cell>
        </row>
        <row r="387">
          <cell r="D387" t="str">
            <v>10857</v>
          </cell>
          <cell r="E387" t="str">
            <v>กบินทร์บุรี,รพท.</v>
          </cell>
          <cell r="F387" t="str">
            <v>รพท.</v>
          </cell>
          <cell r="G387">
            <v>230</v>
          </cell>
          <cell r="H387" t="str">
            <v>รพท.M1 B&gt;200</v>
          </cell>
          <cell r="I387">
            <v>3.94</v>
          </cell>
          <cell r="J387">
            <v>3.72</v>
          </cell>
          <cell r="K387">
            <v>2.2999999999999998</v>
          </cell>
          <cell r="L387">
            <v>620156072.25</v>
          </cell>
          <cell r="M387">
            <v>533390014.74000001</v>
          </cell>
          <cell r="N387">
            <v>0</v>
          </cell>
          <cell r="O387">
            <v>557370174.25</v>
          </cell>
          <cell r="P387">
            <v>270284640.86000001</v>
          </cell>
          <cell r="Q387">
            <v>1</v>
          </cell>
          <cell r="R387">
            <v>1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AA387">
            <v>1</v>
          </cell>
          <cell r="AB387">
            <v>1</v>
          </cell>
          <cell r="AC387">
            <v>1</v>
          </cell>
        </row>
        <row r="388">
          <cell r="D388" t="str">
            <v>10858</v>
          </cell>
          <cell r="E388" t="str">
            <v>นาดี,รพช.</v>
          </cell>
          <cell r="F388" t="str">
            <v>รพช.</v>
          </cell>
          <cell r="G388">
            <v>60</v>
          </cell>
          <cell r="H388" t="str">
            <v>รพช.F2 P30,000-60,000</v>
          </cell>
          <cell r="I388">
            <v>5.67</v>
          </cell>
          <cell r="J388">
            <v>5.43</v>
          </cell>
          <cell r="K388">
            <v>3.96</v>
          </cell>
          <cell r="L388">
            <v>101574686.59</v>
          </cell>
          <cell r="M388">
            <v>73413943.069999993</v>
          </cell>
          <cell r="N388">
            <v>0</v>
          </cell>
          <cell r="O388">
            <v>75819146.890000001</v>
          </cell>
          <cell r="P388">
            <v>64396292.329999998</v>
          </cell>
          <cell r="Q388">
            <v>1</v>
          </cell>
          <cell r="R388">
            <v>1</v>
          </cell>
          <cell r="S388">
            <v>0</v>
          </cell>
          <cell r="T388">
            <v>0</v>
          </cell>
          <cell r="U388">
            <v>0</v>
          </cell>
          <cell r="V388">
            <v>1</v>
          </cell>
          <cell r="W388">
            <v>0</v>
          </cell>
          <cell r="AA388">
            <v>1</v>
          </cell>
          <cell r="AB388">
            <v>1</v>
          </cell>
          <cell r="AC388">
            <v>1</v>
          </cell>
        </row>
        <row r="389">
          <cell r="D389" t="str">
            <v>10859</v>
          </cell>
          <cell r="E389" t="str">
            <v>บ้านสร้าง,รพช.</v>
          </cell>
          <cell r="F389" t="str">
            <v>รพช.</v>
          </cell>
          <cell r="G389">
            <v>33</v>
          </cell>
          <cell r="H389" t="str">
            <v>รพช.F2 P&lt;=30,000</v>
          </cell>
          <cell r="I389">
            <v>3.51</v>
          </cell>
          <cell r="J389">
            <v>3.21</v>
          </cell>
          <cell r="K389">
            <v>1.41</v>
          </cell>
          <cell r="L389">
            <v>27289637.870000001</v>
          </cell>
          <cell r="M389">
            <v>19253900.530000001</v>
          </cell>
          <cell r="N389">
            <v>0</v>
          </cell>
          <cell r="O389">
            <v>21356513.289999999</v>
          </cell>
          <cell r="P389">
            <v>4484841.58</v>
          </cell>
          <cell r="Q389">
            <v>0</v>
          </cell>
          <cell r="R389">
            <v>1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AA389">
            <v>1</v>
          </cell>
          <cell r="AB389">
            <v>1</v>
          </cell>
          <cell r="AC389">
            <v>1</v>
          </cell>
        </row>
        <row r="390">
          <cell r="D390" t="str">
            <v>10860</v>
          </cell>
          <cell r="E390" t="str">
            <v>ประจันตคาม,รพช.</v>
          </cell>
          <cell r="F390" t="str">
            <v>รพช.</v>
          </cell>
          <cell r="G390">
            <v>33</v>
          </cell>
          <cell r="H390" t="str">
            <v>รพช.F2 P30,000-60,000</v>
          </cell>
          <cell r="I390">
            <v>3.12</v>
          </cell>
          <cell r="J390">
            <v>2.99</v>
          </cell>
          <cell r="K390">
            <v>2.44</v>
          </cell>
          <cell r="L390">
            <v>44035575.030000001</v>
          </cell>
          <cell r="M390">
            <v>18688439.609999999</v>
          </cell>
          <cell r="N390">
            <v>0</v>
          </cell>
          <cell r="O390">
            <v>21007622.550000001</v>
          </cell>
          <cell r="P390">
            <v>29878336.32</v>
          </cell>
          <cell r="Q390">
            <v>0</v>
          </cell>
          <cell r="R390">
            <v>0</v>
          </cell>
          <cell r="S390">
            <v>1</v>
          </cell>
          <cell r="T390">
            <v>0</v>
          </cell>
          <cell r="U390">
            <v>0</v>
          </cell>
          <cell r="V390">
            <v>0</v>
          </cell>
          <cell r="W390">
            <v>1</v>
          </cell>
          <cell r="AA390">
            <v>1</v>
          </cell>
          <cell r="AB390">
            <v>1</v>
          </cell>
          <cell r="AC390">
            <v>1</v>
          </cell>
        </row>
        <row r="391">
          <cell r="D391" t="str">
            <v>10861</v>
          </cell>
          <cell r="E391" t="str">
            <v>ศรีมหาโพธิ,รพช.</v>
          </cell>
          <cell r="F391" t="str">
            <v>รพช.</v>
          </cell>
          <cell r="G391">
            <v>66</v>
          </cell>
          <cell r="H391" t="str">
            <v>รพช.F2 P30,000-60,000</v>
          </cell>
          <cell r="I391">
            <v>5.22</v>
          </cell>
          <cell r="J391">
            <v>5.05</v>
          </cell>
          <cell r="K391">
            <v>3.07</v>
          </cell>
          <cell r="L391">
            <v>108576643.34999999</v>
          </cell>
          <cell r="M391">
            <v>46487877.810000002</v>
          </cell>
          <cell r="N391">
            <v>0</v>
          </cell>
          <cell r="O391">
            <v>54215710.899999999</v>
          </cell>
          <cell r="P391">
            <v>53346291.210000001</v>
          </cell>
          <cell r="Q391">
            <v>1</v>
          </cell>
          <cell r="R391">
            <v>0</v>
          </cell>
          <cell r="S391">
            <v>0</v>
          </cell>
          <cell r="T391">
            <v>1</v>
          </cell>
          <cell r="U391">
            <v>0</v>
          </cell>
          <cell r="V391">
            <v>0</v>
          </cell>
          <cell r="W391">
            <v>1</v>
          </cell>
          <cell r="AA391">
            <v>1</v>
          </cell>
          <cell r="AB391">
            <v>1</v>
          </cell>
          <cell r="AC391">
            <v>1</v>
          </cell>
        </row>
        <row r="392">
          <cell r="D392" t="str">
            <v>10862</v>
          </cell>
          <cell r="E392" t="str">
            <v>ศรีมโหสถ,รพช.</v>
          </cell>
          <cell r="F392" t="str">
            <v>รพช.</v>
          </cell>
          <cell r="G392">
            <v>30</v>
          </cell>
          <cell r="H392" t="str">
            <v>รพช.F2 P&lt;=30,000</v>
          </cell>
          <cell r="I392">
            <v>2.04</v>
          </cell>
          <cell r="J392">
            <v>1.85</v>
          </cell>
          <cell r="K392">
            <v>1.18</v>
          </cell>
          <cell r="L392">
            <v>16359965.369999999</v>
          </cell>
          <cell r="M392">
            <v>9868684.1999999993</v>
          </cell>
          <cell r="N392">
            <v>0</v>
          </cell>
          <cell r="O392">
            <v>12513512.119999999</v>
          </cell>
          <cell r="P392">
            <v>2801524.75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AA392">
            <v>1</v>
          </cell>
          <cell r="AB392">
            <v>1</v>
          </cell>
          <cell r="AC392">
            <v>1</v>
          </cell>
        </row>
        <row r="393">
          <cell r="D393" t="str">
            <v>10663</v>
          </cell>
          <cell r="E393" t="str">
            <v>ระยอง,รพศ.</v>
          </cell>
          <cell r="F393" t="str">
            <v>รพศ.</v>
          </cell>
          <cell r="G393">
            <v>641</v>
          </cell>
          <cell r="H393" t="str">
            <v>รพศ.A B&lt;=700</v>
          </cell>
          <cell r="I393">
            <v>3.87</v>
          </cell>
          <cell r="J393">
            <v>3.59</v>
          </cell>
          <cell r="K393">
            <v>2.68</v>
          </cell>
          <cell r="L393">
            <v>1400661400.1400001</v>
          </cell>
          <cell r="M393">
            <v>428597818.01999998</v>
          </cell>
          <cell r="N393">
            <v>0</v>
          </cell>
          <cell r="O393">
            <v>498359988.29000002</v>
          </cell>
          <cell r="P393">
            <v>859122936.89999998</v>
          </cell>
          <cell r="Q393">
            <v>1</v>
          </cell>
          <cell r="R393">
            <v>0</v>
          </cell>
          <cell r="S393">
            <v>1</v>
          </cell>
          <cell r="T393">
            <v>0</v>
          </cell>
          <cell r="U393">
            <v>1</v>
          </cell>
          <cell r="V393">
            <v>0</v>
          </cell>
          <cell r="W393">
            <v>1</v>
          </cell>
          <cell r="AA393">
            <v>1</v>
          </cell>
          <cell r="AB393">
            <v>1</v>
          </cell>
          <cell r="AC393">
            <v>1</v>
          </cell>
        </row>
        <row r="394">
          <cell r="D394" t="str">
            <v>10827</v>
          </cell>
          <cell r="E394" t="str">
            <v>เฉลิมพระเกียรติสมเด็จพระเทพรัตนราชสุดาฯ สยามบรมราช,รพท.</v>
          </cell>
          <cell r="F394" t="str">
            <v>รพท.</v>
          </cell>
          <cell r="G394">
            <v>162</v>
          </cell>
          <cell r="H394" t="str">
            <v>รพท.M1 B&lt;=200</v>
          </cell>
          <cell r="I394">
            <v>1.98</v>
          </cell>
          <cell r="J394">
            <v>1.89</v>
          </cell>
          <cell r="K394">
            <v>0.54</v>
          </cell>
          <cell r="L394">
            <v>107640241.58</v>
          </cell>
          <cell r="M394">
            <v>62809650.219999999</v>
          </cell>
          <cell r="N394">
            <v>1</v>
          </cell>
          <cell r="O394">
            <v>66114833.969999999</v>
          </cell>
          <cell r="P394">
            <v>-50856052.420000002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1</v>
          </cell>
          <cell r="AA394">
            <v>1</v>
          </cell>
          <cell r="AB394">
            <v>1</v>
          </cell>
          <cell r="AC394">
            <v>0</v>
          </cell>
        </row>
        <row r="395">
          <cell r="D395" t="str">
            <v>10828</v>
          </cell>
          <cell r="E395" t="str">
            <v>บ้านฉาง,รพช.</v>
          </cell>
          <cell r="F395" t="str">
            <v>รพช.</v>
          </cell>
          <cell r="G395">
            <v>70</v>
          </cell>
          <cell r="H395" t="str">
            <v>รพช.F1 P&lt;=50,000</v>
          </cell>
          <cell r="I395">
            <v>4.28</v>
          </cell>
          <cell r="J395">
            <v>4.13</v>
          </cell>
          <cell r="K395">
            <v>3.16</v>
          </cell>
          <cell r="L395">
            <v>100518543.97</v>
          </cell>
          <cell r="M395">
            <v>34314788.390000001</v>
          </cell>
          <cell r="N395">
            <v>0</v>
          </cell>
          <cell r="O395">
            <v>45059109.450000003</v>
          </cell>
          <cell r="P395">
            <v>66240771.119999997</v>
          </cell>
          <cell r="Q395">
            <v>1</v>
          </cell>
          <cell r="R395">
            <v>0</v>
          </cell>
          <cell r="S395">
            <v>1</v>
          </cell>
          <cell r="T395">
            <v>0</v>
          </cell>
          <cell r="U395">
            <v>0</v>
          </cell>
          <cell r="V395">
            <v>0</v>
          </cell>
          <cell r="W395">
            <v>1</v>
          </cell>
          <cell r="AA395">
            <v>1</v>
          </cell>
          <cell r="AB395">
            <v>1</v>
          </cell>
          <cell r="AC395">
            <v>1</v>
          </cell>
        </row>
        <row r="396">
          <cell r="D396" t="str">
            <v>10829</v>
          </cell>
          <cell r="E396" t="str">
            <v>แกลง,รพท.</v>
          </cell>
          <cell r="F396" t="str">
            <v>รพท.</v>
          </cell>
          <cell r="G396">
            <v>226</v>
          </cell>
          <cell r="H396" t="str">
            <v>รพท.M1 B&gt;200</v>
          </cell>
          <cell r="I396">
            <v>3.04</v>
          </cell>
          <cell r="J396">
            <v>2.9</v>
          </cell>
          <cell r="K396">
            <v>1.41</v>
          </cell>
          <cell r="L396">
            <v>320758103.14999998</v>
          </cell>
          <cell r="M396">
            <v>127486049.75</v>
          </cell>
          <cell r="N396">
            <v>0</v>
          </cell>
          <cell r="O396">
            <v>88899695.180000007</v>
          </cell>
          <cell r="P396">
            <v>37062020.880000003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1</v>
          </cell>
          <cell r="AA396">
            <v>1</v>
          </cell>
          <cell r="AB396">
            <v>1</v>
          </cell>
          <cell r="AC396">
            <v>1</v>
          </cell>
        </row>
        <row r="397">
          <cell r="D397" t="str">
            <v>10830</v>
          </cell>
          <cell r="E397" t="str">
            <v>วังจันทร์,รพช.</v>
          </cell>
          <cell r="F397" t="str">
            <v>รพช.</v>
          </cell>
          <cell r="G397">
            <v>43</v>
          </cell>
          <cell r="H397" t="str">
            <v>รพช.F2 P&lt;=30,000</v>
          </cell>
          <cell r="I397">
            <v>2.91</v>
          </cell>
          <cell r="J397">
            <v>2.8</v>
          </cell>
          <cell r="K397">
            <v>1.1200000000000001</v>
          </cell>
          <cell r="L397">
            <v>52224662.450000003</v>
          </cell>
          <cell r="M397">
            <v>18306168.93</v>
          </cell>
          <cell r="N397">
            <v>0</v>
          </cell>
          <cell r="O397">
            <v>17716968.25</v>
          </cell>
          <cell r="P397">
            <v>3335638.17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1</v>
          </cell>
          <cell r="AA397">
            <v>1</v>
          </cell>
          <cell r="AB397">
            <v>1</v>
          </cell>
          <cell r="AC397">
            <v>1</v>
          </cell>
        </row>
        <row r="398">
          <cell r="D398" t="str">
            <v>10831</v>
          </cell>
          <cell r="E398" t="str">
            <v>บ้านค่าย,รพช.</v>
          </cell>
          <cell r="F398" t="str">
            <v>รพช.</v>
          </cell>
          <cell r="G398">
            <v>48</v>
          </cell>
          <cell r="H398" t="str">
            <v>รพช.F2 P30,000-60,000</v>
          </cell>
          <cell r="I398">
            <v>9.14</v>
          </cell>
          <cell r="J398">
            <v>8.89</v>
          </cell>
          <cell r="K398">
            <v>5.6</v>
          </cell>
          <cell r="L398">
            <v>208182921.65000001</v>
          </cell>
          <cell r="M398">
            <v>63143342.340000004</v>
          </cell>
          <cell r="N398">
            <v>0</v>
          </cell>
          <cell r="O398">
            <v>64471824.119999997</v>
          </cell>
          <cell r="P398">
            <v>117505844.19</v>
          </cell>
          <cell r="Q398">
            <v>1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1</v>
          </cell>
          <cell r="AA398">
            <v>1</v>
          </cell>
          <cell r="AB398">
            <v>1</v>
          </cell>
          <cell r="AC398">
            <v>1</v>
          </cell>
        </row>
        <row r="399">
          <cell r="D399" t="str">
            <v>10832</v>
          </cell>
          <cell r="E399" t="str">
            <v>ปลวกแดง,รพช.</v>
          </cell>
          <cell r="F399" t="str">
            <v>รพช.</v>
          </cell>
          <cell r="G399">
            <v>113</v>
          </cell>
          <cell r="H399" t="str">
            <v>รพช.F1 P&lt;=50,000</v>
          </cell>
          <cell r="I399">
            <v>6.86</v>
          </cell>
          <cell r="J399">
            <v>6.7</v>
          </cell>
          <cell r="K399">
            <v>2.2599999999999998</v>
          </cell>
          <cell r="L399">
            <v>369119761.50999999</v>
          </cell>
          <cell r="M399">
            <v>232848668.33000001</v>
          </cell>
          <cell r="N399">
            <v>0</v>
          </cell>
          <cell r="O399">
            <v>236546425.94999999</v>
          </cell>
          <cell r="P399">
            <v>79209104.409999996</v>
          </cell>
          <cell r="Q399">
            <v>1</v>
          </cell>
          <cell r="R399">
            <v>1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AA399">
            <v>1</v>
          </cell>
          <cell r="AB399">
            <v>1</v>
          </cell>
          <cell r="AC399">
            <v>1</v>
          </cell>
        </row>
        <row r="400">
          <cell r="D400" t="str">
            <v>22734</v>
          </cell>
          <cell r="E400" t="str">
            <v>เขาชะเมา เฉลิมพระเกียรติ 80 พรรษา,รพช.</v>
          </cell>
          <cell r="F400" t="str">
            <v>รพช.</v>
          </cell>
          <cell r="G400">
            <v>38</v>
          </cell>
          <cell r="H400" t="str">
            <v>รพช.F2 P&lt;=30,000</v>
          </cell>
          <cell r="I400">
            <v>1.99</v>
          </cell>
          <cell r="J400">
            <v>1.9</v>
          </cell>
          <cell r="K400">
            <v>1.07</v>
          </cell>
          <cell r="L400">
            <v>29194686.640000001</v>
          </cell>
          <cell r="M400">
            <v>28945064.93</v>
          </cell>
          <cell r="N400">
            <v>0</v>
          </cell>
          <cell r="O400">
            <v>27957247.870000001</v>
          </cell>
          <cell r="P400">
            <v>2158232.4</v>
          </cell>
          <cell r="Q400">
            <v>1</v>
          </cell>
          <cell r="R400">
            <v>1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AA400">
            <v>1</v>
          </cell>
          <cell r="AB400">
            <v>1</v>
          </cell>
          <cell r="AC400">
            <v>1</v>
          </cell>
        </row>
        <row r="401">
          <cell r="D401" t="str">
            <v>23962</v>
          </cell>
          <cell r="E401" t="str">
            <v>นิคมพัฒนา,รพช.</v>
          </cell>
          <cell r="F401" t="str">
            <v>รพช.</v>
          </cell>
          <cell r="G401">
            <v>30</v>
          </cell>
          <cell r="H401" t="str">
            <v>รพช.F2 P&lt;=30,000</v>
          </cell>
          <cell r="I401">
            <v>9.7899999999999991</v>
          </cell>
          <cell r="J401">
            <v>9.59</v>
          </cell>
          <cell r="K401">
            <v>4.72</v>
          </cell>
          <cell r="L401">
            <v>270126427.89999998</v>
          </cell>
          <cell r="M401">
            <v>163204596.72999999</v>
          </cell>
          <cell r="N401">
            <v>0</v>
          </cell>
          <cell r="O401">
            <v>162624233.00999999</v>
          </cell>
          <cell r="P401">
            <v>114305697.5</v>
          </cell>
          <cell r="Q401">
            <v>1</v>
          </cell>
          <cell r="R401">
            <v>1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AA401">
            <v>1</v>
          </cell>
          <cell r="AB401">
            <v>1</v>
          </cell>
          <cell r="AC401">
            <v>1</v>
          </cell>
        </row>
        <row r="402">
          <cell r="D402" t="str">
            <v>10685</v>
          </cell>
          <cell r="E402" t="str">
            <v>สมุทรปราการ,รพศ.</v>
          </cell>
          <cell r="F402" t="str">
            <v>รพศ.</v>
          </cell>
          <cell r="G402">
            <v>594</v>
          </cell>
          <cell r="H402" t="str">
            <v>รพศ.A B&lt;=700</v>
          </cell>
          <cell r="I402">
            <v>6.74</v>
          </cell>
          <cell r="J402">
            <v>6.43</v>
          </cell>
          <cell r="K402">
            <v>4.49</v>
          </cell>
          <cell r="L402">
            <v>1606483863.02</v>
          </cell>
          <cell r="M402">
            <v>491968962.49000001</v>
          </cell>
          <cell r="N402">
            <v>0</v>
          </cell>
          <cell r="O402">
            <v>545290317.27999997</v>
          </cell>
          <cell r="P402">
            <v>975909027.13</v>
          </cell>
          <cell r="Q402">
            <v>1</v>
          </cell>
          <cell r="R402">
            <v>1</v>
          </cell>
          <cell r="S402">
            <v>1</v>
          </cell>
          <cell r="T402">
            <v>0</v>
          </cell>
          <cell r="U402">
            <v>0</v>
          </cell>
          <cell r="V402">
            <v>0</v>
          </cell>
          <cell r="W402">
            <v>1</v>
          </cell>
          <cell r="AA402">
            <v>1</v>
          </cell>
          <cell r="AB402">
            <v>1</v>
          </cell>
          <cell r="AC402">
            <v>1</v>
          </cell>
        </row>
        <row r="403">
          <cell r="D403" t="str">
            <v>10752</v>
          </cell>
          <cell r="E403" t="str">
            <v>บางบ่อ,รพช.</v>
          </cell>
          <cell r="F403" t="str">
            <v>รพช.</v>
          </cell>
          <cell r="G403">
            <v>159</v>
          </cell>
          <cell r="H403" t="str">
            <v>รพช.M2 B&gt;100</v>
          </cell>
          <cell r="I403">
            <v>5.89</v>
          </cell>
          <cell r="J403">
            <v>5.78</v>
          </cell>
          <cell r="K403">
            <v>3.85</v>
          </cell>
          <cell r="L403">
            <v>323393993.81</v>
          </cell>
          <cell r="M403">
            <v>182434278.31</v>
          </cell>
          <cell r="N403">
            <v>0</v>
          </cell>
          <cell r="O403">
            <v>193808664.34</v>
          </cell>
          <cell r="P403">
            <v>188369888.90000001</v>
          </cell>
          <cell r="Q403">
            <v>1</v>
          </cell>
          <cell r="R403">
            <v>1</v>
          </cell>
          <cell r="S403">
            <v>0</v>
          </cell>
          <cell r="T403">
            <v>0</v>
          </cell>
          <cell r="U403">
            <v>0</v>
          </cell>
          <cell r="V403">
            <v>1</v>
          </cell>
          <cell r="W403">
            <v>1</v>
          </cell>
          <cell r="AA403">
            <v>1</v>
          </cell>
          <cell r="AB403">
            <v>1</v>
          </cell>
          <cell r="AC403">
            <v>1</v>
          </cell>
        </row>
        <row r="404">
          <cell r="D404" t="str">
            <v>10753</v>
          </cell>
          <cell r="E404" t="str">
            <v>บางพลี,รพท.</v>
          </cell>
          <cell r="F404" t="str">
            <v>รพท.</v>
          </cell>
          <cell r="G404">
            <v>306</v>
          </cell>
          <cell r="H404" t="str">
            <v>รพท.M1 B&gt;200</v>
          </cell>
          <cell r="I404">
            <v>4.13</v>
          </cell>
          <cell r="J404">
            <v>4.05</v>
          </cell>
          <cell r="K404">
            <v>3.88</v>
          </cell>
          <cell r="L404">
            <v>779197219.96000004</v>
          </cell>
          <cell r="M404">
            <v>135032047</v>
          </cell>
          <cell r="N404">
            <v>0</v>
          </cell>
          <cell r="O404">
            <v>142536736.87</v>
          </cell>
          <cell r="P404">
            <v>700523734.04999995</v>
          </cell>
          <cell r="Q404">
            <v>0</v>
          </cell>
          <cell r="R404">
            <v>0</v>
          </cell>
          <cell r="S404">
            <v>0</v>
          </cell>
          <cell r="T404">
            <v>1</v>
          </cell>
          <cell r="U404">
            <v>1</v>
          </cell>
          <cell r="V404">
            <v>1</v>
          </cell>
          <cell r="W404">
            <v>0</v>
          </cell>
          <cell r="AA404">
            <v>1</v>
          </cell>
          <cell r="AB404">
            <v>1</v>
          </cell>
          <cell r="AC404">
            <v>1</v>
          </cell>
        </row>
        <row r="405">
          <cell r="D405" t="str">
            <v>10754</v>
          </cell>
          <cell r="E405" t="str">
            <v>บางจาก,รพช.</v>
          </cell>
          <cell r="F405" t="str">
            <v>รพช.</v>
          </cell>
          <cell r="G405">
            <v>108</v>
          </cell>
          <cell r="H405" t="str">
            <v>รพช.F1 P50,000-100,000</v>
          </cell>
          <cell r="I405">
            <v>6.76</v>
          </cell>
          <cell r="J405">
            <v>6.53</v>
          </cell>
          <cell r="K405">
            <v>5.14</v>
          </cell>
          <cell r="L405">
            <v>230561229.37</v>
          </cell>
          <cell r="M405">
            <v>175746057</v>
          </cell>
          <cell r="N405">
            <v>0</v>
          </cell>
          <cell r="O405">
            <v>180572820.34</v>
          </cell>
          <cell r="P405">
            <v>165559071.75</v>
          </cell>
          <cell r="Q405">
            <v>1</v>
          </cell>
          <cell r="R405">
            <v>1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AA405">
            <v>1</v>
          </cell>
          <cell r="AB405">
            <v>1</v>
          </cell>
          <cell r="AC405">
            <v>1</v>
          </cell>
        </row>
        <row r="406">
          <cell r="D406" t="str">
            <v>10755</v>
          </cell>
          <cell r="E406" t="str">
            <v>พระสมุทรเจดีย์,รพช.</v>
          </cell>
          <cell r="F406" t="str">
            <v>รพช.</v>
          </cell>
          <cell r="G406">
            <v>51</v>
          </cell>
          <cell r="H406" t="str">
            <v>รพช.F2 P60,000-90,000</v>
          </cell>
          <cell r="I406">
            <v>3.38</v>
          </cell>
          <cell r="J406">
            <v>3.09</v>
          </cell>
          <cell r="K406">
            <v>1.54</v>
          </cell>
          <cell r="L406">
            <v>83557572.650000006</v>
          </cell>
          <cell r="M406">
            <v>53952925.009999998</v>
          </cell>
          <cell r="N406">
            <v>0</v>
          </cell>
          <cell r="O406">
            <v>61374591.590000004</v>
          </cell>
          <cell r="P406">
            <v>18236418.390000001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1</v>
          </cell>
          <cell r="AA406">
            <v>1</v>
          </cell>
          <cell r="AB406">
            <v>1</v>
          </cell>
          <cell r="AC406">
            <v>1</v>
          </cell>
        </row>
        <row r="407">
          <cell r="D407" t="str">
            <v>28785</v>
          </cell>
          <cell r="E407" t="str">
            <v>บางเสาธง,รพช.</v>
          </cell>
          <cell r="F407" t="str">
            <v>รพช.</v>
          </cell>
          <cell r="G407">
            <v>50</v>
          </cell>
          <cell r="H407" t="str">
            <v>รพช.F3 P&gt;=25,000</v>
          </cell>
          <cell r="I407">
            <v>3.92</v>
          </cell>
          <cell r="J407">
            <v>3.75</v>
          </cell>
          <cell r="K407">
            <v>3.59</v>
          </cell>
          <cell r="L407">
            <v>114621111.52</v>
          </cell>
          <cell r="M407">
            <v>15726660.98</v>
          </cell>
          <cell r="N407">
            <v>0</v>
          </cell>
          <cell r="O407">
            <v>18850441.140000001</v>
          </cell>
          <cell r="P407">
            <v>101891187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AA407">
            <v>1</v>
          </cell>
          <cell r="AB407">
            <v>1</v>
          </cell>
          <cell r="AC407">
            <v>1</v>
          </cell>
        </row>
        <row r="408">
          <cell r="D408" t="str">
            <v>10699</v>
          </cell>
          <cell r="E408" t="str">
            <v>สมเด็จพระยุพราชสระแก้ว,รพท.</v>
          </cell>
          <cell r="F408" t="str">
            <v>รพท.</v>
          </cell>
          <cell r="G408">
            <v>441</v>
          </cell>
          <cell r="H408" t="str">
            <v>รพท.S B&gt;400</v>
          </cell>
          <cell r="I408">
            <v>9.49</v>
          </cell>
          <cell r="J408">
            <v>9.17</v>
          </cell>
          <cell r="K408">
            <v>6.19</v>
          </cell>
          <cell r="L408">
            <v>978460256.66999996</v>
          </cell>
          <cell r="M408">
            <v>365660969.72000003</v>
          </cell>
          <cell r="N408">
            <v>0</v>
          </cell>
          <cell r="O408">
            <v>315541950.43000001</v>
          </cell>
          <cell r="P408">
            <v>597539482.67999995</v>
          </cell>
          <cell r="Q408">
            <v>1</v>
          </cell>
          <cell r="R408">
            <v>1</v>
          </cell>
          <cell r="S408">
            <v>1</v>
          </cell>
          <cell r="T408">
            <v>0</v>
          </cell>
          <cell r="U408">
            <v>1</v>
          </cell>
          <cell r="V408">
            <v>1</v>
          </cell>
          <cell r="W408">
            <v>1</v>
          </cell>
          <cell r="AA408">
            <v>1</v>
          </cell>
          <cell r="AB408">
            <v>1</v>
          </cell>
          <cell r="AC408">
            <v>1</v>
          </cell>
        </row>
        <row r="409">
          <cell r="D409" t="str">
            <v>10866</v>
          </cell>
          <cell r="E409" t="str">
            <v>คลองหาด,รพช.</v>
          </cell>
          <cell r="F409" t="str">
            <v>รพช.</v>
          </cell>
          <cell r="G409">
            <v>36</v>
          </cell>
          <cell r="H409" t="str">
            <v>รพช.F2 P&lt;=30,000</v>
          </cell>
          <cell r="I409">
            <v>4.5</v>
          </cell>
          <cell r="J409">
            <v>4.3499999999999996</v>
          </cell>
          <cell r="K409">
            <v>2.78</v>
          </cell>
          <cell r="L409">
            <v>79261644.390000001</v>
          </cell>
          <cell r="M409">
            <v>50820901.469999999</v>
          </cell>
          <cell r="N409">
            <v>0</v>
          </cell>
          <cell r="O409">
            <v>52135676.950000003</v>
          </cell>
          <cell r="P409">
            <v>40218228.18</v>
          </cell>
          <cell r="Q409">
            <v>1</v>
          </cell>
          <cell r="R409">
            <v>1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AA409">
            <v>1</v>
          </cell>
          <cell r="AB409">
            <v>1</v>
          </cell>
          <cell r="AC409">
            <v>1</v>
          </cell>
        </row>
        <row r="410">
          <cell r="D410" t="str">
            <v>10867</v>
          </cell>
          <cell r="E410" t="str">
            <v>ตาพระยา,รพช.</v>
          </cell>
          <cell r="F410" t="str">
            <v>รพช.</v>
          </cell>
          <cell r="G410">
            <v>52</v>
          </cell>
          <cell r="H410" t="str">
            <v>รพช.F2 P30,000-60,000</v>
          </cell>
          <cell r="I410">
            <v>7.02</v>
          </cell>
          <cell r="J410">
            <v>6.74</v>
          </cell>
          <cell r="K410">
            <v>5.18</v>
          </cell>
          <cell r="L410">
            <v>137406735.72999999</v>
          </cell>
          <cell r="M410">
            <v>43903351.840000004</v>
          </cell>
          <cell r="N410">
            <v>0</v>
          </cell>
          <cell r="O410">
            <v>47042232.920000002</v>
          </cell>
          <cell r="P410">
            <v>95323968</v>
          </cell>
          <cell r="Q410">
            <v>1</v>
          </cell>
          <cell r="R410">
            <v>0</v>
          </cell>
          <cell r="S410">
            <v>1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AA410">
            <v>1</v>
          </cell>
          <cell r="AB410">
            <v>1</v>
          </cell>
          <cell r="AC410">
            <v>1</v>
          </cell>
        </row>
        <row r="411">
          <cell r="D411" t="str">
            <v>10868</v>
          </cell>
          <cell r="E411" t="str">
            <v>วังน้ำเย็น,รพช.</v>
          </cell>
          <cell r="F411" t="str">
            <v>รพช.</v>
          </cell>
          <cell r="G411">
            <v>76</v>
          </cell>
          <cell r="H411" t="str">
            <v>รพช.F1 P&lt;=50,000</v>
          </cell>
          <cell r="I411">
            <v>8.08</v>
          </cell>
          <cell r="J411">
            <v>7.58</v>
          </cell>
          <cell r="K411">
            <v>5.57</v>
          </cell>
          <cell r="L411">
            <v>131479842.56999999</v>
          </cell>
          <cell r="M411">
            <v>50276148.539999999</v>
          </cell>
          <cell r="N411">
            <v>0</v>
          </cell>
          <cell r="O411">
            <v>55905528.789999999</v>
          </cell>
          <cell r="P411">
            <v>84810698.049999997</v>
          </cell>
          <cell r="Q411">
            <v>1</v>
          </cell>
          <cell r="R411">
            <v>0</v>
          </cell>
          <cell r="S411">
            <v>1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AA411">
            <v>1</v>
          </cell>
          <cell r="AB411">
            <v>1</v>
          </cell>
          <cell r="AC411">
            <v>1</v>
          </cell>
        </row>
        <row r="412">
          <cell r="D412" t="str">
            <v>10869</v>
          </cell>
          <cell r="E412" t="str">
            <v>วัฒนานคร,รพช.</v>
          </cell>
          <cell r="F412" t="str">
            <v>รพช.</v>
          </cell>
          <cell r="G412">
            <v>86</v>
          </cell>
          <cell r="H412" t="str">
            <v>รพช.F2 P30,000-60,000</v>
          </cell>
          <cell r="I412">
            <v>5.48</v>
          </cell>
          <cell r="J412">
            <v>5.27</v>
          </cell>
          <cell r="K412">
            <v>3.58</v>
          </cell>
          <cell r="L412">
            <v>111588268.66</v>
          </cell>
          <cell r="M412">
            <v>56089701.539999999</v>
          </cell>
          <cell r="N412">
            <v>0</v>
          </cell>
          <cell r="O412">
            <v>59934354.880000003</v>
          </cell>
          <cell r="P412">
            <v>64096026.049999997</v>
          </cell>
          <cell r="Q412">
            <v>1</v>
          </cell>
          <cell r="R412">
            <v>1</v>
          </cell>
          <cell r="S412">
            <v>1</v>
          </cell>
          <cell r="T412">
            <v>0</v>
          </cell>
          <cell r="U412">
            <v>1</v>
          </cell>
          <cell r="V412">
            <v>0</v>
          </cell>
          <cell r="W412">
            <v>1</v>
          </cell>
          <cell r="AA412">
            <v>1</v>
          </cell>
          <cell r="AB412">
            <v>1</v>
          </cell>
          <cell r="AC412">
            <v>1</v>
          </cell>
        </row>
        <row r="413">
          <cell r="D413" t="str">
            <v>10870</v>
          </cell>
          <cell r="E413" t="str">
            <v>อรัญประเทศ,รพท.</v>
          </cell>
          <cell r="F413" t="str">
            <v>รพท.</v>
          </cell>
          <cell r="G413">
            <v>297</v>
          </cell>
          <cell r="H413" t="str">
            <v>รพท.M1 B&gt;200</v>
          </cell>
          <cell r="I413">
            <v>7.55</v>
          </cell>
          <cell r="J413">
            <v>7.28</v>
          </cell>
          <cell r="K413">
            <v>3.93</v>
          </cell>
          <cell r="L413">
            <v>543418182.86000001</v>
          </cell>
          <cell r="M413">
            <v>235586104.91999999</v>
          </cell>
          <cell r="N413">
            <v>0</v>
          </cell>
          <cell r="O413">
            <v>223567511.59</v>
          </cell>
          <cell r="P413">
            <v>243026556.49000001</v>
          </cell>
          <cell r="Q413">
            <v>1</v>
          </cell>
          <cell r="R413">
            <v>1</v>
          </cell>
          <cell r="S413">
            <v>1</v>
          </cell>
          <cell r="T413">
            <v>0</v>
          </cell>
          <cell r="U413">
            <v>0</v>
          </cell>
          <cell r="V413">
            <v>0</v>
          </cell>
          <cell r="W413">
            <v>1</v>
          </cell>
          <cell r="AA413">
            <v>1</v>
          </cell>
          <cell r="AB413">
            <v>1</v>
          </cell>
          <cell r="AC413">
            <v>1</v>
          </cell>
        </row>
        <row r="414">
          <cell r="D414" t="str">
            <v>13817</v>
          </cell>
          <cell r="E414" t="str">
            <v>เขาฉกรรจ์,รพช.</v>
          </cell>
          <cell r="F414" t="str">
            <v>รพช.</v>
          </cell>
          <cell r="G414">
            <v>51</v>
          </cell>
          <cell r="H414" t="str">
            <v>รพช.F2 P30,000-60,000</v>
          </cell>
          <cell r="I414">
            <v>6.18</v>
          </cell>
          <cell r="J414">
            <v>5.72</v>
          </cell>
          <cell r="K414">
            <v>3.44</v>
          </cell>
          <cell r="L414">
            <v>84631800.719999999</v>
          </cell>
          <cell r="M414">
            <v>36501542.810000002</v>
          </cell>
          <cell r="N414">
            <v>0</v>
          </cell>
          <cell r="O414">
            <v>41130257.82</v>
          </cell>
          <cell r="P414">
            <v>39957587.909999996</v>
          </cell>
          <cell r="Q414">
            <v>1</v>
          </cell>
          <cell r="R414">
            <v>1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AA414">
            <v>1</v>
          </cell>
          <cell r="AB414">
            <v>1</v>
          </cell>
          <cell r="AC414">
            <v>1</v>
          </cell>
        </row>
        <row r="415">
          <cell r="D415" t="str">
            <v>28849</v>
          </cell>
          <cell r="E415" t="str">
            <v>วังสมบูรณ์,รพช.</v>
          </cell>
          <cell r="F415" t="str">
            <v>รพช.</v>
          </cell>
          <cell r="G415">
            <v>40</v>
          </cell>
          <cell r="H415" t="str">
            <v>รพช.F3 P&gt;=25,000</v>
          </cell>
          <cell r="I415">
            <v>9.51</v>
          </cell>
          <cell r="J415">
            <v>9.11</v>
          </cell>
          <cell r="K415">
            <v>5.84</v>
          </cell>
          <cell r="L415">
            <v>98237973.25</v>
          </cell>
          <cell r="M415">
            <v>38862171.850000001</v>
          </cell>
          <cell r="N415">
            <v>0</v>
          </cell>
          <cell r="O415">
            <v>42041868.270000003</v>
          </cell>
          <cell r="P415">
            <v>55823566</v>
          </cell>
          <cell r="Q415">
            <v>1</v>
          </cell>
          <cell r="R415">
            <v>1</v>
          </cell>
          <cell r="S415">
            <v>0</v>
          </cell>
          <cell r="T415">
            <v>1</v>
          </cell>
          <cell r="U415">
            <v>0</v>
          </cell>
          <cell r="V415">
            <v>0</v>
          </cell>
          <cell r="W415">
            <v>0</v>
          </cell>
          <cell r="AA415">
            <v>1</v>
          </cell>
          <cell r="AB415">
            <v>1</v>
          </cell>
          <cell r="AC415">
            <v>1</v>
          </cell>
        </row>
        <row r="416">
          <cell r="D416" t="str">
            <v>28850</v>
          </cell>
          <cell r="E416" t="str">
            <v>โคกสูง,รพช.</v>
          </cell>
          <cell r="F416" t="str">
            <v>รพช.</v>
          </cell>
          <cell r="G416">
            <v>30</v>
          </cell>
          <cell r="H416" t="str">
            <v>รพช.F3 P15,000-25,000</v>
          </cell>
          <cell r="I416">
            <v>7.34</v>
          </cell>
          <cell r="J416">
            <v>7.19</v>
          </cell>
          <cell r="K416">
            <v>4.67</v>
          </cell>
          <cell r="L416">
            <v>93460394.739999995</v>
          </cell>
          <cell r="M416">
            <v>40927099.340000004</v>
          </cell>
          <cell r="N416">
            <v>0</v>
          </cell>
          <cell r="O416">
            <v>44132291.950000003</v>
          </cell>
          <cell r="P416">
            <v>54067572.460000001</v>
          </cell>
          <cell r="Q416">
            <v>1</v>
          </cell>
          <cell r="R416">
            <v>1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AA416">
            <v>1</v>
          </cell>
          <cell r="AB416">
            <v>1</v>
          </cell>
          <cell r="AC416">
            <v>1</v>
          </cell>
        </row>
        <row r="417">
          <cell r="D417" t="str">
            <v>10709</v>
          </cell>
          <cell r="E417" t="str">
            <v>กาฬสินธุ์,รพท.</v>
          </cell>
          <cell r="F417" t="str">
            <v>รพท.</v>
          </cell>
          <cell r="G417">
            <v>535</v>
          </cell>
          <cell r="H417" t="str">
            <v>รพท.S B&gt;400</v>
          </cell>
          <cell r="I417">
            <v>3.87</v>
          </cell>
          <cell r="J417">
            <v>3.58</v>
          </cell>
          <cell r="K417">
            <v>1.81</v>
          </cell>
          <cell r="L417">
            <v>601517183.15999997</v>
          </cell>
          <cell r="M417">
            <v>300332239.75</v>
          </cell>
          <cell r="N417">
            <v>0</v>
          </cell>
          <cell r="O417">
            <v>275897910.25</v>
          </cell>
          <cell r="P417">
            <v>170219486.91</v>
          </cell>
          <cell r="Q417">
            <v>0</v>
          </cell>
          <cell r="R417">
            <v>1</v>
          </cell>
          <cell r="S417">
            <v>1</v>
          </cell>
          <cell r="T417">
            <v>1</v>
          </cell>
          <cell r="U417">
            <v>1</v>
          </cell>
          <cell r="V417">
            <v>0</v>
          </cell>
          <cell r="W417">
            <v>1</v>
          </cell>
          <cell r="AA417">
            <v>1</v>
          </cell>
          <cell r="AB417">
            <v>1</v>
          </cell>
          <cell r="AC417">
            <v>1</v>
          </cell>
        </row>
        <row r="418">
          <cell r="D418" t="str">
            <v>11077</v>
          </cell>
          <cell r="E418" t="str">
            <v>นามน,รพช.</v>
          </cell>
          <cell r="F418" t="str">
            <v>รพช.</v>
          </cell>
          <cell r="G418">
            <v>37</v>
          </cell>
          <cell r="H418" t="str">
            <v>รพช.F2 P&lt;=30,000</v>
          </cell>
          <cell r="I418">
            <v>4.83</v>
          </cell>
          <cell r="J418">
            <v>4.3899999999999997</v>
          </cell>
          <cell r="K418">
            <v>3.69</v>
          </cell>
          <cell r="L418">
            <v>34827487.280000001</v>
          </cell>
          <cell r="M418">
            <v>40469428.32</v>
          </cell>
          <cell r="N418">
            <v>0</v>
          </cell>
          <cell r="O418">
            <v>42731041.810000002</v>
          </cell>
          <cell r="P418">
            <v>24392559.98</v>
          </cell>
          <cell r="Q418">
            <v>1</v>
          </cell>
          <cell r="R418">
            <v>1</v>
          </cell>
          <cell r="S418">
            <v>0</v>
          </cell>
          <cell r="T418">
            <v>1</v>
          </cell>
          <cell r="U418">
            <v>1</v>
          </cell>
          <cell r="V418">
            <v>1</v>
          </cell>
          <cell r="W418">
            <v>0</v>
          </cell>
          <cell r="AA418">
            <v>1</v>
          </cell>
          <cell r="AB418">
            <v>1</v>
          </cell>
          <cell r="AC418">
            <v>1</v>
          </cell>
        </row>
        <row r="419">
          <cell r="D419" t="str">
            <v>11078</v>
          </cell>
          <cell r="E419" t="str">
            <v>กมลาไสย,รพช.</v>
          </cell>
          <cell r="F419" t="str">
            <v>รพช.</v>
          </cell>
          <cell r="G419">
            <v>146</v>
          </cell>
          <cell r="H419" t="str">
            <v>รพช.F1 P&lt;=50,000</v>
          </cell>
          <cell r="I419">
            <v>2.5499999999999998</v>
          </cell>
          <cell r="J419">
            <v>2.4700000000000002</v>
          </cell>
          <cell r="K419">
            <v>1.28</v>
          </cell>
          <cell r="L419">
            <v>75277619.5</v>
          </cell>
          <cell r="M419">
            <v>77194884.129999995</v>
          </cell>
          <cell r="N419">
            <v>0</v>
          </cell>
          <cell r="O419">
            <v>78073832.519999996</v>
          </cell>
          <cell r="P419">
            <v>13362671.07</v>
          </cell>
          <cell r="Q419">
            <v>1</v>
          </cell>
          <cell r="R419">
            <v>1</v>
          </cell>
          <cell r="S419">
            <v>0</v>
          </cell>
          <cell r="T419">
            <v>0</v>
          </cell>
          <cell r="U419">
            <v>1</v>
          </cell>
          <cell r="V419">
            <v>1</v>
          </cell>
          <cell r="W419">
            <v>1</v>
          </cell>
          <cell r="AA419">
            <v>1</v>
          </cell>
          <cell r="AB419">
            <v>1</v>
          </cell>
          <cell r="AC419">
            <v>1</v>
          </cell>
        </row>
        <row r="420">
          <cell r="D420" t="str">
            <v>11079</v>
          </cell>
          <cell r="E420" t="str">
            <v>ร่องคำ,รพช.</v>
          </cell>
          <cell r="F420" t="str">
            <v>รพช.</v>
          </cell>
          <cell r="G420">
            <v>30</v>
          </cell>
          <cell r="H420" t="str">
            <v>รพช.F2 P&lt;=30,000</v>
          </cell>
          <cell r="I420">
            <v>3.6</v>
          </cell>
          <cell r="J420">
            <v>3.37</v>
          </cell>
          <cell r="K420">
            <v>2.4900000000000002</v>
          </cell>
          <cell r="L420">
            <v>21020104.02</v>
          </cell>
          <cell r="M420">
            <v>8798993.5800000001</v>
          </cell>
          <cell r="N420">
            <v>0</v>
          </cell>
          <cell r="O420">
            <v>10647682.310000001</v>
          </cell>
          <cell r="P420">
            <v>12023857.800000001</v>
          </cell>
          <cell r="Q420">
            <v>0</v>
          </cell>
          <cell r="R420">
            <v>0</v>
          </cell>
          <cell r="S420">
            <v>0</v>
          </cell>
          <cell r="T420">
            <v>1</v>
          </cell>
          <cell r="U420">
            <v>1</v>
          </cell>
          <cell r="V420">
            <v>0</v>
          </cell>
          <cell r="W420">
            <v>0</v>
          </cell>
          <cell r="AA420">
            <v>1</v>
          </cell>
          <cell r="AB420">
            <v>1</v>
          </cell>
          <cell r="AC420">
            <v>1</v>
          </cell>
        </row>
        <row r="421">
          <cell r="D421" t="str">
            <v>11080</v>
          </cell>
          <cell r="E421" t="str">
            <v>เขาวง,รพช.</v>
          </cell>
          <cell r="F421" t="str">
            <v>รพช.</v>
          </cell>
          <cell r="G421">
            <v>88</v>
          </cell>
          <cell r="H421" t="str">
            <v>รพช.F2 P&lt;=30,000</v>
          </cell>
          <cell r="I421">
            <v>7.72</v>
          </cell>
          <cell r="J421">
            <v>7.18</v>
          </cell>
          <cell r="K421">
            <v>4.08</v>
          </cell>
          <cell r="L421">
            <v>91188237.599999994</v>
          </cell>
          <cell r="M421">
            <v>47052151.960000001</v>
          </cell>
          <cell r="N421">
            <v>0</v>
          </cell>
          <cell r="O421">
            <v>50563568.460000001</v>
          </cell>
          <cell r="P421">
            <v>41796509.539999999</v>
          </cell>
          <cell r="Q421">
            <v>1</v>
          </cell>
          <cell r="R421">
            <v>1</v>
          </cell>
          <cell r="S421">
            <v>1</v>
          </cell>
          <cell r="T421">
            <v>1</v>
          </cell>
          <cell r="U421">
            <v>0</v>
          </cell>
          <cell r="V421">
            <v>1</v>
          </cell>
          <cell r="W421">
            <v>0</v>
          </cell>
          <cell r="AA421">
            <v>1</v>
          </cell>
          <cell r="AB421">
            <v>1</v>
          </cell>
          <cell r="AC421">
            <v>1</v>
          </cell>
        </row>
        <row r="422">
          <cell r="D422" t="str">
            <v>11081</v>
          </cell>
          <cell r="E422" t="str">
            <v>ยางตลาด,รพช.</v>
          </cell>
          <cell r="F422" t="str">
            <v>รพช.</v>
          </cell>
          <cell r="G422">
            <v>154</v>
          </cell>
          <cell r="H422" t="str">
            <v>รพช.M2 B&gt;100</v>
          </cell>
          <cell r="I422">
            <v>7.8</v>
          </cell>
          <cell r="J422">
            <v>7.47</v>
          </cell>
          <cell r="K422">
            <v>3.89</v>
          </cell>
          <cell r="L422">
            <v>252488463.61000001</v>
          </cell>
          <cell r="M422">
            <v>115155829.25</v>
          </cell>
          <cell r="N422">
            <v>0</v>
          </cell>
          <cell r="O422">
            <v>123625578.72</v>
          </cell>
          <cell r="P422">
            <v>107365566.79000001</v>
          </cell>
          <cell r="Q422">
            <v>1</v>
          </cell>
          <cell r="R422">
            <v>1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AA422">
            <v>1</v>
          </cell>
          <cell r="AB422">
            <v>1</v>
          </cell>
          <cell r="AC422">
            <v>1</v>
          </cell>
        </row>
        <row r="423">
          <cell r="D423" t="str">
            <v>11082</v>
          </cell>
          <cell r="E423" t="str">
            <v>ห้วยเม็ก,รพช.</v>
          </cell>
          <cell r="F423" t="str">
            <v>รพช.</v>
          </cell>
          <cell r="G423">
            <v>58</v>
          </cell>
          <cell r="H423" t="str">
            <v>รพช.F2 P30,000-60,000</v>
          </cell>
          <cell r="I423">
            <v>3.54</v>
          </cell>
          <cell r="J423">
            <v>3.24</v>
          </cell>
          <cell r="K423">
            <v>1.74</v>
          </cell>
          <cell r="L423">
            <v>44314094.020000003</v>
          </cell>
          <cell r="M423">
            <v>31647797.039999999</v>
          </cell>
          <cell r="N423">
            <v>0</v>
          </cell>
          <cell r="O423">
            <v>33478242.870000001</v>
          </cell>
          <cell r="P423">
            <v>12971358.800000001</v>
          </cell>
          <cell r="Q423">
            <v>1</v>
          </cell>
          <cell r="R423">
            <v>1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AA423">
            <v>1</v>
          </cell>
          <cell r="AB423">
            <v>1</v>
          </cell>
          <cell r="AC423">
            <v>1</v>
          </cell>
        </row>
        <row r="424">
          <cell r="D424" t="str">
            <v>11083</v>
          </cell>
          <cell r="E424" t="str">
            <v>สหัสขันธ์,รพช.</v>
          </cell>
          <cell r="F424" t="str">
            <v>รพช.</v>
          </cell>
          <cell r="G424">
            <v>44</v>
          </cell>
          <cell r="H424" t="str">
            <v>รพช.F2 P&lt;=30,000</v>
          </cell>
          <cell r="I424">
            <v>3.38</v>
          </cell>
          <cell r="J424">
            <v>3.09</v>
          </cell>
          <cell r="K424">
            <v>1.73</v>
          </cell>
          <cell r="L424">
            <v>42045059.969999999</v>
          </cell>
          <cell r="M424">
            <v>15781938.25</v>
          </cell>
          <cell r="N424">
            <v>0</v>
          </cell>
          <cell r="O424">
            <v>17976455.109999999</v>
          </cell>
          <cell r="P424">
            <v>12972246.880000001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AA424">
            <v>1</v>
          </cell>
          <cell r="AB424">
            <v>1</v>
          </cell>
          <cell r="AC424">
            <v>1</v>
          </cell>
        </row>
        <row r="425">
          <cell r="D425" t="str">
            <v>11084</v>
          </cell>
          <cell r="E425" t="str">
            <v>คำม่วง,รพช.</v>
          </cell>
          <cell r="F425" t="str">
            <v>รพช.</v>
          </cell>
          <cell r="G425">
            <v>71</v>
          </cell>
          <cell r="H425" t="str">
            <v>รพช.F2 P30,000-60,000</v>
          </cell>
          <cell r="I425">
            <v>3.15</v>
          </cell>
          <cell r="J425">
            <v>2.89</v>
          </cell>
          <cell r="K425">
            <v>1.77</v>
          </cell>
          <cell r="L425">
            <v>46513480.020000003</v>
          </cell>
          <cell r="M425">
            <v>18222108.93</v>
          </cell>
          <cell r="N425">
            <v>0</v>
          </cell>
          <cell r="O425">
            <v>28174002.620000001</v>
          </cell>
          <cell r="P425">
            <v>16400467.380000001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AA425">
            <v>1</v>
          </cell>
          <cell r="AB425">
            <v>1</v>
          </cell>
          <cell r="AC425">
            <v>1</v>
          </cell>
        </row>
        <row r="426">
          <cell r="D426" t="str">
            <v>11085</v>
          </cell>
          <cell r="E426" t="str">
            <v>ท่าคันโท,รพช.</v>
          </cell>
          <cell r="F426" t="str">
            <v>รพช.</v>
          </cell>
          <cell r="G426">
            <v>47</v>
          </cell>
          <cell r="H426" t="str">
            <v>รพช.F2 P&lt;=30,000</v>
          </cell>
          <cell r="I426">
            <v>2.15</v>
          </cell>
          <cell r="J426">
            <v>1.91</v>
          </cell>
          <cell r="K426">
            <v>1.52</v>
          </cell>
          <cell r="L426">
            <v>23612621.949999999</v>
          </cell>
          <cell r="M426">
            <v>8007880.5700000003</v>
          </cell>
          <cell r="N426">
            <v>0</v>
          </cell>
          <cell r="O426">
            <v>12266651.439999999</v>
          </cell>
          <cell r="P426">
            <v>10724039.35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1</v>
          </cell>
          <cell r="V426">
            <v>0</v>
          </cell>
          <cell r="W426">
            <v>1</v>
          </cell>
          <cell r="AA426">
            <v>1</v>
          </cell>
          <cell r="AB426">
            <v>1</v>
          </cell>
          <cell r="AC426">
            <v>1</v>
          </cell>
        </row>
        <row r="427">
          <cell r="D427" t="str">
            <v>11086</v>
          </cell>
          <cell r="E427" t="str">
            <v>หนองกุงศรี,รพช.</v>
          </cell>
          <cell r="F427" t="str">
            <v>รพช.</v>
          </cell>
          <cell r="G427">
            <v>67</v>
          </cell>
          <cell r="H427" t="str">
            <v>รพช.F2 P30,000-60,000</v>
          </cell>
          <cell r="I427">
            <v>9.5299999999999994</v>
          </cell>
          <cell r="J427">
            <v>8.98</v>
          </cell>
          <cell r="K427">
            <v>6.65</v>
          </cell>
          <cell r="L427">
            <v>108441514.93000001</v>
          </cell>
          <cell r="M427">
            <v>43106078.979999997</v>
          </cell>
          <cell r="N427">
            <v>0</v>
          </cell>
          <cell r="O427">
            <v>46015112.43</v>
          </cell>
          <cell r="P427">
            <v>71735708.340000004</v>
          </cell>
          <cell r="Q427">
            <v>1</v>
          </cell>
          <cell r="R427">
            <v>0</v>
          </cell>
          <cell r="S427">
            <v>1</v>
          </cell>
          <cell r="T427">
            <v>0</v>
          </cell>
          <cell r="U427">
            <v>0</v>
          </cell>
          <cell r="V427">
            <v>1</v>
          </cell>
          <cell r="W427">
            <v>1</v>
          </cell>
          <cell r="AA427">
            <v>1</v>
          </cell>
          <cell r="AB427">
            <v>1</v>
          </cell>
          <cell r="AC427">
            <v>1</v>
          </cell>
        </row>
        <row r="428">
          <cell r="D428" t="str">
            <v>11087</v>
          </cell>
          <cell r="E428" t="str">
            <v>สมเด็จ,รพช.</v>
          </cell>
          <cell r="F428" t="str">
            <v>รพช.</v>
          </cell>
          <cell r="G428">
            <v>134</v>
          </cell>
          <cell r="H428" t="str">
            <v>รพช.M2 B&gt;100</v>
          </cell>
          <cell r="I428">
            <v>3.7</v>
          </cell>
          <cell r="J428">
            <v>3.43</v>
          </cell>
          <cell r="K428">
            <v>2.23</v>
          </cell>
          <cell r="L428">
            <v>106447500.63</v>
          </cell>
          <cell r="M428">
            <v>36506138.140000001</v>
          </cell>
          <cell r="N428">
            <v>0</v>
          </cell>
          <cell r="O428">
            <v>43412908.289999999</v>
          </cell>
          <cell r="P428">
            <v>48716609.219999999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1</v>
          </cell>
          <cell r="V428">
            <v>0</v>
          </cell>
          <cell r="W428">
            <v>0</v>
          </cell>
          <cell r="AA428">
            <v>1</v>
          </cell>
          <cell r="AB428">
            <v>1</v>
          </cell>
          <cell r="AC428">
            <v>1</v>
          </cell>
        </row>
        <row r="429">
          <cell r="D429" t="str">
            <v>11088</v>
          </cell>
          <cell r="E429" t="str">
            <v>ห้วยผึ้ง,รพช.</v>
          </cell>
          <cell r="F429" t="str">
            <v>รพช.</v>
          </cell>
          <cell r="G429">
            <v>38</v>
          </cell>
          <cell r="H429" t="str">
            <v>รพช.F2 P&lt;=30,000</v>
          </cell>
          <cell r="I429">
            <v>3.86</v>
          </cell>
          <cell r="J429">
            <v>3.51</v>
          </cell>
          <cell r="K429">
            <v>1.38</v>
          </cell>
          <cell r="L429">
            <v>31151253.239999998</v>
          </cell>
          <cell r="M429">
            <v>20351977.550000001</v>
          </cell>
          <cell r="N429">
            <v>0</v>
          </cell>
          <cell r="O429">
            <v>23488401.300000001</v>
          </cell>
          <cell r="P429">
            <v>4130161.12</v>
          </cell>
          <cell r="Q429">
            <v>1</v>
          </cell>
          <cell r="R429">
            <v>1</v>
          </cell>
          <cell r="S429">
            <v>0</v>
          </cell>
          <cell r="T429">
            <v>1</v>
          </cell>
          <cell r="U429">
            <v>1</v>
          </cell>
          <cell r="V429">
            <v>0</v>
          </cell>
          <cell r="W429">
            <v>0</v>
          </cell>
          <cell r="AA429">
            <v>1</v>
          </cell>
          <cell r="AB429">
            <v>1</v>
          </cell>
          <cell r="AC429">
            <v>1</v>
          </cell>
        </row>
        <row r="430">
          <cell r="D430" t="str">
            <v>11449</v>
          </cell>
          <cell r="E430" t="str">
            <v>สมเด็จพระยุพราชกุฉินารายณ์,รพช.</v>
          </cell>
          <cell r="F430" t="str">
            <v>รพช.</v>
          </cell>
          <cell r="G430">
            <v>152</v>
          </cell>
          <cell r="H430" t="str">
            <v>รพช.M2 B&gt;100</v>
          </cell>
          <cell r="I430">
            <v>3.59</v>
          </cell>
          <cell r="J430">
            <v>3.4</v>
          </cell>
          <cell r="K430">
            <v>2.2000000000000002</v>
          </cell>
          <cell r="L430">
            <v>151884330.71000001</v>
          </cell>
          <cell r="M430">
            <v>71245460.780000001</v>
          </cell>
          <cell r="N430">
            <v>0</v>
          </cell>
          <cell r="O430">
            <v>51779839.780000001</v>
          </cell>
          <cell r="P430">
            <v>70293239.840000004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1</v>
          </cell>
          <cell r="V430">
            <v>1</v>
          </cell>
          <cell r="W430">
            <v>1</v>
          </cell>
          <cell r="AA430">
            <v>1</v>
          </cell>
          <cell r="AB430">
            <v>1</v>
          </cell>
          <cell r="AC430">
            <v>1</v>
          </cell>
        </row>
        <row r="431">
          <cell r="D431" t="str">
            <v>28017</v>
          </cell>
          <cell r="E431" t="str">
            <v>นาคู,รพช.</v>
          </cell>
          <cell r="F431" t="str">
            <v>รพช.</v>
          </cell>
          <cell r="G431">
            <v>41</v>
          </cell>
          <cell r="H431" t="str">
            <v>รพช.F2 P&lt;=30,000</v>
          </cell>
          <cell r="I431">
            <v>2.71</v>
          </cell>
          <cell r="J431">
            <v>2.37</v>
          </cell>
          <cell r="K431">
            <v>1.47</v>
          </cell>
          <cell r="L431">
            <v>22326596.449999999</v>
          </cell>
          <cell r="M431">
            <v>18889084.25</v>
          </cell>
          <cell r="N431">
            <v>0</v>
          </cell>
          <cell r="O431">
            <v>13171747.960000001</v>
          </cell>
          <cell r="P431">
            <v>5564182.4299999997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1</v>
          </cell>
          <cell r="V431">
            <v>1</v>
          </cell>
          <cell r="W431">
            <v>0</v>
          </cell>
          <cell r="AA431">
            <v>1</v>
          </cell>
          <cell r="AB431">
            <v>1</v>
          </cell>
          <cell r="AC431">
            <v>1</v>
          </cell>
        </row>
        <row r="432">
          <cell r="D432" t="str">
            <v>28789</v>
          </cell>
          <cell r="E432" t="str">
            <v>ฆ้องชัย,รพช.</v>
          </cell>
          <cell r="F432" t="str">
            <v>รพช.</v>
          </cell>
          <cell r="G432">
            <v>30</v>
          </cell>
          <cell r="H432" t="str">
            <v>รพช.F3 P15,000-25,000</v>
          </cell>
          <cell r="I432">
            <v>4.03</v>
          </cell>
          <cell r="J432">
            <v>3.8</v>
          </cell>
          <cell r="K432">
            <v>2.74</v>
          </cell>
          <cell r="L432">
            <v>34928375.939999998</v>
          </cell>
          <cell r="M432">
            <v>15479739.73</v>
          </cell>
          <cell r="N432">
            <v>0</v>
          </cell>
          <cell r="O432">
            <v>17833137.850000001</v>
          </cell>
          <cell r="P432">
            <v>19716460.309999999</v>
          </cell>
          <cell r="Q432">
            <v>0</v>
          </cell>
          <cell r="R432">
            <v>0</v>
          </cell>
          <cell r="S432">
            <v>0</v>
          </cell>
          <cell r="T432">
            <v>1</v>
          </cell>
          <cell r="U432">
            <v>0</v>
          </cell>
          <cell r="V432">
            <v>0</v>
          </cell>
          <cell r="W432">
            <v>0</v>
          </cell>
          <cell r="AA432">
            <v>1</v>
          </cell>
          <cell r="AB432">
            <v>1</v>
          </cell>
          <cell r="AC432">
            <v>1</v>
          </cell>
        </row>
        <row r="433">
          <cell r="D433" t="str">
            <v>28790</v>
          </cell>
          <cell r="E433" t="str">
            <v>ดอนจาน,รพช.</v>
          </cell>
          <cell r="F433" t="str">
            <v>รพช.</v>
          </cell>
          <cell r="G433">
            <v>0</v>
          </cell>
          <cell r="H433" t="str">
            <v>รพช.F3 P15,000-25,000</v>
          </cell>
          <cell r="I433">
            <v>5.36</v>
          </cell>
          <cell r="J433">
            <v>4.96</v>
          </cell>
          <cell r="K433">
            <v>1.84</v>
          </cell>
          <cell r="L433">
            <v>37720036.990000002</v>
          </cell>
          <cell r="M433">
            <v>24984267.43</v>
          </cell>
          <cell r="N433">
            <v>0</v>
          </cell>
          <cell r="O433">
            <v>26706522.719999999</v>
          </cell>
          <cell r="P433">
            <v>7311506.79</v>
          </cell>
          <cell r="Q433">
            <v>1</v>
          </cell>
          <cell r="R433">
            <v>1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1</v>
          </cell>
          <cell r="AA433">
            <v>1</v>
          </cell>
          <cell r="AB433">
            <v>1</v>
          </cell>
          <cell r="AC433">
            <v>1</v>
          </cell>
        </row>
        <row r="434">
          <cell r="D434" t="str">
            <v>28791</v>
          </cell>
          <cell r="E434" t="str">
            <v>สามชัย,รพช.</v>
          </cell>
          <cell r="F434" t="str">
            <v>รพช.</v>
          </cell>
          <cell r="G434">
            <v>30</v>
          </cell>
          <cell r="H434" t="str">
            <v>รพช.F2 P&lt;=30,000</v>
          </cell>
          <cell r="I434">
            <v>5.58</v>
          </cell>
          <cell r="J434">
            <v>5.03</v>
          </cell>
          <cell r="K434">
            <v>2.73</v>
          </cell>
          <cell r="L434">
            <v>45061748.549999997</v>
          </cell>
          <cell r="M434">
            <v>19477722.350000001</v>
          </cell>
          <cell r="N434">
            <v>0</v>
          </cell>
          <cell r="O434">
            <v>22189487.960000001</v>
          </cell>
          <cell r="P434">
            <v>16985337.09</v>
          </cell>
          <cell r="Q434">
            <v>1</v>
          </cell>
          <cell r="R434">
            <v>0</v>
          </cell>
          <cell r="S434">
            <v>0</v>
          </cell>
          <cell r="T434">
            <v>0</v>
          </cell>
          <cell r="U434">
            <v>1</v>
          </cell>
          <cell r="V434">
            <v>1</v>
          </cell>
          <cell r="W434">
            <v>0</v>
          </cell>
          <cell r="AA434">
            <v>1</v>
          </cell>
          <cell r="AB434">
            <v>1</v>
          </cell>
          <cell r="AC434">
            <v>1</v>
          </cell>
        </row>
        <row r="435">
          <cell r="D435" t="str">
            <v>10670</v>
          </cell>
          <cell r="E435" t="str">
            <v>ขอนแก่น,รพศ.</v>
          </cell>
          <cell r="F435" t="str">
            <v>รพศ.</v>
          </cell>
          <cell r="G435">
            <v>1100</v>
          </cell>
          <cell r="H435" t="str">
            <v>รพศ.A B&gt;1000</v>
          </cell>
          <cell r="I435">
            <v>2.37</v>
          </cell>
          <cell r="J435">
            <v>2.0699999999999998</v>
          </cell>
          <cell r="K435">
            <v>0.78</v>
          </cell>
          <cell r="L435">
            <v>932115911.48000002</v>
          </cell>
          <cell r="M435">
            <v>67157553.890000001</v>
          </cell>
          <cell r="N435">
            <v>1</v>
          </cell>
          <cell r="O435">
            <v>216324501.62</v>
          </cell>
          <cell r="P435">
            <v>-149362656.47</v>
          </cell>
          <cell r="Q435">
            <v>0</v>
          </cell>
          <cell r="R435">
            <v>0</v>
          </cell>
          <cell r="S435">
            <v>1</v>
          </cell>
          <cell r="T435">
            <v>1</v>
          </cell>
          <cell r="U435">
            <v>0</v>
          </cell>
          <cell r="V435">
            <v>0</v>
          </cell>
          <cell r="W435">
            <v>1</v>
          </cell>
          <cell r="AA435">
            <v>1</v>
          </cell>
          <cell r="AB435">
            <v>1</v>
          </cell>
          <cell r="AC435">
            <v>0</v>
          </cell>
        </row>
        <row r="436">
          <cell r="D436" t="str">
            <v>10995</v>
          </cell>
          <cell r="E436" t="str">
            <v>บ้านฝาง,รพช.</v>
          </cell>
          <cell r="F436" t="str">
            <v>รพช.</v>
          </cell>
          <cell r="G436">
            <v>44</v>
          </cell>
          <cell r="H436" t="str">
            <v>รพช.F2 P30,000-60,000</v>
          </cell>
          <cell r="I436">
            <v>1.8</v>
          </cell>
          <cell r="J436">
            <v>1.66</v>
          </cell>
          <cell r="K436">
            <v>1.1000000000000001</v>
          </cell>
          <cell r="L436">
            <v>47260787.909999996</v>
          </cell>
          <cell r="M436">
            <v>34290487.159999996</v>
          </cell>
          <cell r="N436">
            <v>0</v>
          </cell>
          <cell r="O436">
            <v>33870588.859999999</v>
          </cell>
          <cell r="P436">
            <v>4636511.0999999996</v>
          </cell>
          <cell r="Q436">
            <v>1</v>
          </cell>
          <cell r="R436">
            <v>1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AA436">
            <v>1</v>
          </cell>
          <cell r="AB436">
            <v>1</v>
          </cell>
          <cell r="AC436">
            <v>1</v>
          </cell>
        </row>
        <row r="437">
          <cell r="D437" t="str">
            <v>10996</v>
          </cell>
          <cell r="E437" t="str">
            <v>พระยืน,รพช.</v>
          </cell>
          <cell r="F437" t="str">
            <v>รพช.</v>
          </cell>
          <cell r="G437">
            <v>34</v>
          </cell>
          <cell r="H437" t="str">
            <v>รพช.F2 P&lt;=30,000</v>
          </cell>
          <cell r="I437">
            <v>1.94</v>
          </cell>
          <cell r="J437">
            <v>1.72</v>
          </cell>
          <cell r="K437">
            <v>0.83</v>
          </cell>
          <cell r="L437">
            <v>17156766.039999999</v>
          </cell>
          <cell r="M437">
            <v>17068891.5</v>
          </cell>
          <cell r="N437">
            <v>0</v>
          </cell>
          <cell r="O437">
            <v>19726742.239999998</v>
          </cell>
          <cell r="P437">
            <v>-3175556.19</v>
          </cell>
          <cell r="Q437">
            <v>0</v>
          </cell>
          <cell r="R437">
            <v>1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1</v>
          </cell>
          <cell r="AA437">
            <v>1</v>
          </cell>
          <cell r="AB437">
            <v>1</v>
          </cell>
          <cell r="AC437">
            <v>1</v>
          </cell>
        </row>
        <row r="438">
          <cell r="D438" t="str">
            <v>10997</v>
          </cell>
          <cell r="E438" t="str">
            <v>หนองเรือ,รพช.</v>
          </cell>
          <cell r="F438" t="str">
            <v>รพช.</v>
          </cell>
          <cell r="G438">
            <v>100</v>
          </cell>
          <cell r="H438" t="str">
            <v>รพช.F1 P50,000-100,000</v>
          </cell>
          <cell r="I438">
            <v>6.77</v>
          </cell>
          <cell r="J438">
            <v>6.43</v>
          </cell>
          <cell r="K438">
            <v>4.6100000000000003</v>
          </cell>
          <cell r="L438">
            <v>131865614.06999999</v>
          </cell>
          <cell r="M438">
            <v>100964407.01000001</v>
          </cell>
          <cell r="N438">
            <v>0</v>
          </cell>
          <cell r="O438">
            <v>102026003.03</v>
          </cell>
          <cell r="P438">
            <v>82514881.200000003</v>
          </cell>
          <cell r="Q438">
            <v>1</v>
          </cell>
          <cell r="R438">
            <v>1</v>
          </cell>
          <cell r="S438">
            <v>1</v>
          </cell>
          <cell r="T438">
            <v>1</v>
          </cell>
          <cell r="U438">
            <v>1</v>
          </cell>
          <cell r="V438">
            <v>0</v>
          </cell>
          <cell r="W438">
            <v>1</v>
          </cell>
          <cell r="AA438">
            <v>1</v>
          </cell>
          <cell r="AB438">
            <v>1</v>
          </cell>
          <cell r="AC438">
            <v>1</v>
          </cell>
        </row>
        <row r="439">
          <cell r="D439" t="str">
            <v>10998</v>
          </cell>
          <cell r="E439" t="str">
            <v>ชุมแพ,รพท.</v>
          </cell>
          <cell r="F439" t="str">
            <v>รพท.</v>
          </cell>
          <cell r="G439">
            <v>350</v>
          </cell>
          <cell r="H439" t="str">
            <v>รพท.M1 B&gt;200</v>
          </cell>
          <cell r="I439">
            <v>2.29</v>
          </cell>
          <cell r="J439">
            <v>2.17</v>
          </cell>
          <cell r="K439">
            <v>1.32</v>
          </cell>
          <cell r="L439">
            <v>348592376.74000001</v>
          </cell>
          <cell r="M439">
            <v>173940135.33000001</v>
          </cell>
          <cell r="N439">
            <v>0</v>
          </cell>
          <cell r="O439">
            <v>201456150.49000001</v>
          </cell>
          <cell r="P439">
            <v>87354970.640000001</v>
          </cell>
          <cell r="Q439">
            <v>0</v>
          </cell>
          <cell r="R439">
            <v>0</v>
          </cell>
          <cell r="S439">
            <v>0</v>
          </cell>
          <cell r="T439">
            <v>1</v>
          </cell>
          <cell r="U439">
            <v>0</v>
          </cell>
          <cell r="V439">
            <v>0</v>
          </cell>
          <cell r="W439">
            <v>1</v>
          </cell>
          <cell r="AA439">
            <v>1</v>
          </cell>
          <cell r="AB439">
            <v>1</v>
          </cell>
          <cell r="AC439">
            <v>1</v>
          </cell>
        </row>
        <row r="440">
          <cell r="D440" t="str">
            <v>10999</v>
          </cell>
          <cell r="E440" t="str">
            <v>สีชมพู,รพช.</v>
          </cell>
          <cell r="F440" t="str">
            <v>รพช.</v>
          </cell>
          <cell r="G440">
            <v>82</v>
          </cell>
          <cell r="H440" t="str">
            <v>รพช.F2 P30,000-60,000</v>
          </cell>
          <cell r="I440">
            <v>1.98</v>
          </cell>
          <cell r="J440">
            <v>1.86</v>
          </cell>
          <cell r="K440">
            <v>1.04</v>
          </cell>
          <cell r="L440">
            <v>43236282.600000001</v>
          </cell>
          <cell r="M440">
            <v>39388875.969999999</v>
          </cell>
          <cell r="N440">
            <v>0</v>
          </cell>
          <cell r="O440">
            <v>40195227.509999998</v>
          </cell>
          <cell r="P440">
            <v>1597735.75</v>
          </cell>
          <cell r="Q440">
            <v>0</v>
          </cell>
          <cell r="R440">
            <v>1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AA440">
            <v>1</v>
          </cell>
          <cell r="AB440">
            <v>1</v>
          </cell>
          <cell r="AC440">
            <v>1</v>
          </cell>
        </row>
        <row r="441">
          <cell r="D441" t="str">
            <v>11000</v>
          </cell>
          <cell r="E441" t="str">
            <v>น้ำพอง,รพช.</v>
          </cell>
          <cell r="F441" t="str">
            <v>รพช.</v>
          </cell>
          <cell r="G441">
            <v>200</v>
          </cell>
          <cell r="H441" t="str">
            <v>รพช.M2 B&gt;100</v>
          </cell>
          <cell r="I441">
            <v>2.29</v>
          </cell>
          <cell r="J441">
            <v>2.16</v>
          </cell>
          <cell r="K441">
            <v>0.99</v>
          </cell>
          <cell r="L441">
            <v>97905361.079999998</v>
          </cell>
          <cell r="M441">
            <v>266948079.78999999</v>
          </cell>
          <cell r="N441">
            <v>0</v>
          </cell>
          <cell r="O441">
            <v>276188154.74000001</v>
          </cell>
          <cell r="P441">
            <v>-827516.52</v>
          </cell>
          <cell r="Q441">
            <v>1</v>
          </cell>
          <cell r="R441">
            <v>1</v>
          </cell>
          <cell r="S441">
            <v>0</v>
          </cell>
          <cell r="T441">
            <v>1</v>
          </cell>
          <cell r="U441">
            <v>0</v>
          </cell>
          <cell r="V441">
            <v>1</v>
          </cell>
          <cell r="W441">
            <v>1</v>
          </cell>
          <cell r="AA441">
            <v>1</v>
          </cell>
          <cell r="AB441">
            <v>1</v>
          </cell>
          <cell r="AC441">
            <v>1</v>
          </cell>
        </row>
        <row r="442">
          <cell r="D442" t="str">
            <v>11001</v>
          </cell>
          <cell r="E442" t="str">
            <v>อุบลรัตน์,รพช.</v>
          </cell>
          <cell r="F442" t="str">
            <v>รพช.</v>
          </cell>
          <cell r="G442">
            <v>70</v>
          </cell>
          <cell r="H442" t="str">
            <v>รพช.F2 P30,000-60,000</v>
          </cell>
          <cell r="I442">
            <v>7</v>
          </cell>
          <cell r="J442">
            <v>6.63</v>
          </cell>
          <cell r="K442">
            <v>2.52</v>
          </cell>
          <cell r="L442">
            <v>91732088.439999998</v>
          </cell>
          <cell r="M442">
            <v>66298913.100000001</v>
          </cell>
          <cell r="N442">
            <v>0</v>
          </cell>
          <cell r="O442">
            <v>64073053.509999998</v>
          </cell>
          <cell r="P442">
            <v>23272725.559999999</v>
          </cell>
          <cell r="Q442">
            <v>1</v>
          </cell>
          <cell r="R442">
            <v>1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AA442">
            <v>1</v>
          </cell>
          <cell r="AB442">
            <v>1</v>
          </cell>
          <cell r="AC442">
            <v>1</v>
          </cell>
        </row>
        <row r="443">
          <cell r="D443" t="str">
            <v>11002</v>
          </cell>
          <cell r="E443" t="str">
            <v>บ้านไผ่,รพช.</v>
          </cell>
          <cell r="F443" t="str">
            <v>รพช.</v>
          </cell>
          <cell r="G443">
            <v>110</v>
          </cell>
          <cell r="H443" t="str">
            <v>รพช.M2 B&gt;100</v>
          </cell>
          <cell r="I443">
            <v>3.58</v>
          </cell>
          <cell r="J443">
            <v>3.33</v>
          </cell>
          <cell r="K443">
            <v>2.33</v>
          </cell>
          <cell r="L443">
            <v>155890768.66999999</v>
          </cell>
          <cell r="M443">
            <v>92668555.379999995</v>
          </cell>
          <cell r="N443">
            <v>0</v>
          </cell>
          <cell r="O443">
            <v>95257540</v>
          </cell>
          <cell r="P443">
            <v>80273166.450000003</v>
          </cell>
          <cell r="Q443">
            <v>0</v>
          </cell>
          <cell r="R443">
            <v>1</v>
          </cell>
          <cell r="S443">
            <v>0</v>
          </cell>
          <cell r="T443">
            <v>1</v>
          </cell>
          <cell r="U443">
            <v>1</v>
          </cell>
          <cell r="V443">
            <v>1</v>
          </cell>
          <cell r="W443">
            <v>1</v>
          </cell>
          <cell r="AA443">
            <v>1</v>
          </cell>
          <cell r="AB443">
            <v>1</v>
          </cell>
          <cell r="AC443">
            <v>1</v>
          </cell>
        </row>
        <row r="444">
          <cell r="D444" t="str">
            <v>11003</v>
          </cell>
          <cell r="E444" t="str">
            <v>เปือยน้อย,รพช.</v>
          </cell>
          <cell r="F444" t="str">
            <v>รพช.</v>
          </cell>
          <cell r="G444">
            <v>39</v>
          </cell>
          <cell r="H444" t="str">
            <v>รพช.F2 P&lt;=30,000</v>
          </cell>
          <cell r="I444">
            <v>2.62</v>
          </cell>
          <cell r="J444">
            <v>2.39</v>
          </cell>
          <cell r="K444">
            <v>1.53</v>
          </cell>
          <cell r="L444">
            <v>13933651.470000001</v>
          </cell>
          <cell r="M444">
            <v>3601219.3</v>
          </cell>
          <cell r="N444">
            <v>0</v>
          </cell>
          <cell r="O444">
            <v>3853879.02</v>
          </cell>
          <cell r="P444">
            <v>4564257.7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>
            <v>0</v>
          </cell>
          <cell r="V444">
            <v>0</v>
          </cell>
          <cell r="W444">
            <v>0</v>
          </cell>
          <cell r="AA444">
            <v>1</v>
          </cell>
          <cell r="AB444">
            <v>1</v>
          </cell>
          <cell r="AC444">
            <v>1</v>
          </cell>
        </row>
        <row r="445">
          <cell r="D445" t="str">
            <v>11004</v>
          </cell>
          <cell r="E445" t="str">
            <v>พล,รพช.</v>
          </cell>
          <cell r="F445" t="str">
            <v>รพช.</v>
          </cell>
          <cell r="G445">
            <v>109</v>
          </cell>
          <cell r="H445" t="str">
            <v>รพช.M2 B&gt;100</v>
          </cell>
          <cell r="I445">
            <v>5.53</v>
          </cell>
          <cell r="J445">
            <v>5.3</v>
          </cell>
          <cell r="K445">
            <v>3.71</v>
          </cell>
          <cell r="L445">
            <v>262077280.86000001</v>
          </cell>
          <cell r="M445">
            <v>141767693.68000001</v>
          </cell>
          <cell r="N445">
            <v>0</v>
          </cell>
          <cell r="O445">
            <v>143202432.41999999</v>
          </cell>
          <cell r="P445">
            <v>156449895.71000001</v>
          </cell>
          <cell r="Q445">
            <v>1</v>
          </cell>
          <cell r="R445">
            <v>1</v>
          </cell>
          <cell r="S445">
            <v>0</v>
          </cell>
          <cell r="T445">
            <v>0</v>
          </cell>
          <cell r="U445">
            <v>1</v>
          </cell>
          <cell r="V445">
            <v>0</v>
          </cell>
          <cell r="W445">
            <v>1</v>
          </cell>
          <cell r="AA445">
            <v>1</v>
          </cell>
          <cell r="AB445">
            <v>1</v>
          </cell>
          <cell r="AC445">
            <v>1</v>
          </cell>
        </row>
        <row r="446">
          <cell r="D446" t="str">
            <v>11005</v>
          </cell>
          <cell r="E446" t="str">
            <v>แวงใหญ่,รพช.</v>
          </cell>
          <cell r="F446" t="str">
            <v>รพช.</v>
          </cell>
          <cell r="G446">
            <v>36</v>
          </cell>
          <cell r="H446" t="str">
            <v>รพช.F2 P&lt;=30,000</v>
          </cell>
          <cell r="I446">
            <v>2.5099999999999998</v>
          </cell>
          <cell r="J446">
            <v>2.17</v>
          </cell>
          <cell r="K446">
            <v>1.26</v>
          </cell>
          <cell r="L446">
            <v>27041369.82</v>
          </cell>
          <cell r="M446">
            <v>28297692.16</v>
          </cell>
          <cell r="N446">
            <v>0</v>
          </cell>
          <cell r="O446">
            <v>29445184.129999999</v>
          </cell>
          <cell r="P446">
            <v>4457961.5599999996</v>
          </cell>
          <cell r="Q446">
            <v>1</v>
          </cell>
          <cell r="R446">
            <v>1</v>
          </cell>
          <cell r="S446">
            <v>0</v>
          </cell>
          <cell r="T446">
            <v>1</v>
          </cell>
          <cell r="U446">
            <v>0</v>
          </cell>
          <cell r="V446">
            <v>0</v>
          </cell>
          <cell r="W446">
            <v>0</v>
          </cell>
          <cell r="AA446">
            <v>1</v>
          </cell>
          <cell r="AB446">
            <v>1</v>
          </cell>
          <cell r="AC446">
            <v>1</v>
          </cell>
        </row>
        <row r="447">
          <cell r="D447" t="str">
            <v>11006</v>
          </cell>
          <cell r="E447" t="str">
            <v>แวงน้อย,รพช.</v>
          </cell>
          <cell r="F447" t="str">
            <v>รพช.</v>
          </cell>
          <cell r="G447">
            <v>34</v>
          </cell>
          <cell r="H447" t="str">
            <v>รพช.F2 P&lt;=30,000</v>
          </cell>
          <cell r="I447">
            <v>5.53</v>
          </cell>
          <cell r="J447">
            <v>5.25</v>
          </cell>
          <cell r="K447">
            <v>2.46</v>
          </cell>
          <cell r="L447">
            <v>73367886.530000001</v>
          </cell>
          <cell r="M447">
            <v>57982673.579999998</v>
          </cell>
          <cell r="N447">
            <v>0</v>
          </cell>
          <cell r="O447">
            <v>59792883.200000003</v>
          </cell>
          <cell r="P447">
            <v>23554698.629999999</v>
          </cell>
          <cell r="Q447">
            <v>1</v>
          </cell>
          <cell r="R447">
            <v>1</v>
          </cell>
          <cell r="S447">
            <v>0</v>
          </cell>
          <cell r="T447">
            <v>1</v>
          </cell>
          <cell r="U447">
            <v>1</v>
          </cell>
          <cell r="V447">
            <v>0</v>
          </cell>
          <cell r="W447">
            <v>1</v>
          </cell>
          <cell r="AA447">
            <v>1</v>
          </cell>
          <cell r="AB447">
            <v>1</v>
          </cell>
          <cell r="AC447">
            <v>1</v>
          </cell>
        </row>
        <row r="448">
          <cell r="D448" t="str">
            <v>11007</v>
          </cell>
          <cell r="E448" t="str">
            <v>หนองสองห้อง,รพช.</v>
          </cell>
          <cell r="F448" t="str">
            <v>รพช.</v>
          </cell>
          <cell r="G448">
            <v>69</v>
          </cell>
          <cell r="H448" t="str">
            <v>รพช.F1 P50,000-100,000</v>
          </cell>
          <cell r="I448">
            <v>7.2</v>
          </cell>
          <cell r="J448">
            <v>6.81</v>
          </cell>
          <cell r="K448">
            <v>4.22</v>
          </cell>
          <cell r="L448">
            <v>116445106.37</v>
          </cell>
          <cell r="M448">
            <v>57205575.939999998</v>
          </cell>
          <cell r="N448">
            <v>0</v>
          </cell>
          <cell r="O448">
            <v>64110257.590000004</v>
          </cell>
          <cell r="P448">
            <v>59887720.850000001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1</v>
          </cell>
          <cell r="AA448">
            <v>1</v>
          </cell>
          <cell r="AB448">
            <v>1</v>
          </cell>
          <cell r="AC448">
            <v>1</v>
          </cell>
        </row>
        <row r="449">
          <cell r="D449" t="str">
            <v>11008</v>
          </cell>
          <cell r="E449" t="str">
            <v>ภูเวียง,รพช.</v>
          </cell>
          <cell r="F449" t="str">
            <v>รพช.</v>
          </cell>
          <cell r="G449">
            <v>70</v>
          </cell>
          <cell r="H449" t="str">
            <v>รพช.F1 P50,000-100,000</v>
          </cell>
          <cell r="I449">
            <v>2.4500000000000002</v>
          </cell>
          <cell r="J449">
            <v>2.04</v>
          </cell>
          <cell r="K449">
            <v>0.39</v>
          </cell>
          <cell r="L449">
            <v>68319077.379999995</v>
          </cell>
          <cell r="M449">
            <v>40312209.100000001</v>
          </cell>
          <cell r="N449">
            <v>1</v>
          </cell>
          <cell r="O449">
            <v>44048566.509999998</v>
          </cell>
          <cell r="P449">
            <v>-28661588.09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1</v>
          </cell>
          <cell r="AA449">
            <v>1</v>
          </cell>
          <cell r="AB449">
            <v>1</v>
          </cell>
          <cell r="AC449">
            <v>0</v>
          </cell>
        </row>
        <row r="450">
          <cell r="D450" t="str">
            <v>11009</v>
          </cell>
          <cell r="E450" t="str">
            <v>มัญจาคีรี,รพช.</v>
          </cell>
          <cell r="F450" t="str">
            <v>รพช.</v>
          </cell>
          <cell r="G450">
            <v>85</v>
          </cell>
          <cell r="H450" t="str">
            <v>รพช.F1 P50,000-100,000</v>
          </cell>
          <cell r="I450">
            <v>4.46</v>
          </cell>
          <cell r="J450">
            <v>4.22</v>
          </cell>
          <cell r="K450">
            <v>2.94</v>
          </cell>
          <cell r="L450">
            <v>84746526.599999994</v>
          </cell>
          <cell r="M450">
            <v>25214747.18</v>
          </cell>
          <cell r="N450">
            <v>0</v>
          </cell>
          <cell r="O450">
            <v>28586640.84</v>
          </cell>
          <cell r="P450">
            <v>46890029.979999997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AA450">
            <v>1</v>
          </cell>
          <cell r="AB450">
            <v>1</v>
          </cell>
          <cell r="AC450">
            <v>1</v>
          </cell>
        </row>
        <row r="451">
          <cell r="D451" t="str">
            <v>11010</v>
          </cell>
          <cell r="E451" t="str">
            <v>ชนบท,รพช.</v>
          </cell>
          <cell r="F451" t="str">
            <v>รพช.</v>
          </cell>
          <cell r="G451">
            <v>35</v>
          </cell>
          <cell r="H451" t="str">
            <v>รพช.F2 P30,000-60,000</v>
          </cell>
          <cell r="I451">
            <v>1.46</v>
          </cell>
          <cell r="J451">
            <v>1.38</v>
          </cell>
          <cell r="K451">
            <v>0.85</v>
          </cell>
          <cell r="L451">
            <v>14275749.140000001</v>
          </cell>
          <cell r="M451">
            <v>14541524.710000001</v>
          </cell>
          <cell r="N451">
            <v>1</v>
          </cell>
          <cell r="O451">
            <v>14027183.82</v>
          </cell>
          <cell r="P451">
            <v>-4611555.3600000003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1</v>
          </cell>
          <cell r="AA451">
            <v>1</v>
          </cell>
          <cell r="AB451">
            <v>1</v>
          </cell>
          <cell r="AC451">
            <v>1</v>
          </cell>
        </row>
        <row r="452">
          <cell r="D452" t="str">
            <v>11011</v>
          </cell>
          <cell r="E452" t="str">
            <v>เขาสวนกวาง,รพช.</v>
          </cell>
          <cell r="F452" t="str">
            <v>รพช.</v>
          </cell>
          <cell r="G452">
            <v>45</v>
          </cell>
          <cell r="H452" t="str">
            <v>รพช.F2 P&lt;=30,000</v>
          </cell>
          <cell r="I452">
            <v>2.1800000000000002</v>
          </cell>
          <cell r="J452">
            <v>2.0099999999999998</v>
          </cell>
          <cell r="K452">
            <v>0.67</v>
          </cell>
          <cell r="L452">
            <v>24440985.359999999</v>
          </cell>
          <cell r="M452">
            <v>24567915.82</v>
          </cell>
          <cell r="N452">
            <v>1</v>
          </cell>
          <cell r="O452">
            <v>26325086.27</v>
          </cell>
          <cell r="P452">
            <v>-7486061.6100000003</v>
          </cell>
          <cell r="Q452">
            <v>0</v>
          </cell>
          <cell r="R452">
            <v>1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AA452">
            <v>1</v>
          </cell>
          <cell r="AB452">
            <v>1</v>
          </cell>
          <cell r="AC452">
            <v>0</v>
          </cell>
        </row>
        <row r="453">
          <cell r="D453" t="str">
            <v>11012</v>
          </cell>
          <cell r="E453" t="str">
            <v>ภูผาม่าน,รพช.</v>
          </cell>
          <cell r="F453" t="str">
            <v>รพช.</v>
          </cell>
          <cell r="G453">
            <v>33</v>
          </cell>
          <cell r="H453" t="str">
            <v>รพช.F2 P&lt;=30,000</v>
          </cell>
          <cell r="I453">
            <v>1.39</v>
          </cell>
          <cell r="J453">
            <v>1.1200000000000001</v>
          </cell>
          <cell r="K453">
            <v>0.26</v>
          </cell>
          <cell r="L453">
            <v>7739788.4900000002</v>
          </cell>
          <cell r="M453">
            <v>11128382.42</v>
          </cell>
          <cell r="N453">
            <v>2</v>
          </cell>
          <cell r="O453">
            <v>12536228.74</v>
          </cell>
          <cell r="P453">
            <v>-14703064.74</v>
          </cell>
          <cell r="Q453">
            <v>0</v>
          </cell>
          <cell r="R453">
            <v>1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AA453">
            <v>1</v>
          </cell>
          <cell r="AB453">
            <v>1</v>
          </cell>
          <cell r="AC453">
            <v>0</v>
          </cell>
        </row>
        <row r="454">
          <cell r="D454" t="str">
            <v>11445</v>
          </cell>
          <cell r="E454" t="str">
            <v>สมเด็จพระยุพราชกระนวน,รพช.</v>
          </cell>
          <cell r="F454" t="str">
            <v>รพช.</v>
          </cell>
          <cell r="G454">
            <v>122</v>
          </cell>
          <cell r="H454" t="str">
            <v>รพช.M2 B&gt;100</v>
          </cell>
          <cell r="I454">
            <v>2.64</v>
          </cell>
          <cell r="J454">
            <v>2.4300000000000002</v>
          </cell>
          <cell r="K454">
            <v>1.23</v>
          </cell>
          <cell r="L454">
            <v>99882488.969999999</v>
          </cell>
          <cell r="M454">
            <v>245703689.19</v>
          </cell>
          <cell r="N454">
            <v>0</v>
          </cell>
          <cell r="O454">
            <v>248372341.84</v>
          </cell>
          <cell r="P454">
            <v>14300215.279999999</v>
          </cell>
          <cell r="Q454">
            <v>1</v>
          </cell>
          <cell r="R454">
            <v>1</v>
          </cell>
          <cell r="S454">
            <v>0</v>
          </cell>
          <cell r="T454">
            <v>0</v>
          </cell>
          <cell r="U454">
            <v>0</v>
          </cell>
          <cell r="V454">
            <v>1</v>
          </cell>
          <cell r="W454">
            <v>1</v>
          </cell>
          <cell r="AA454">
            <v>1</v>
          </cell>
          <cell r="AB454">
            <v>1</v>
          </cell>
          <cell r="AC454">
            <v>1</v>
          </cell>
        </row>
        <row r="455">
          <cell r="D455" t="str">
            <v>12275</v>
          </cell>
          <cell r="E455" t="str">
            <v>สิรินธร(ภาคตะวันออกเฉียงเหนือ),รพท.</v>
          </cell>
          <cell r="F455" t="str">
            <v>รพท.</v>
          </cell>
          <cell r="G455">
            <v>150</v>
          </cell>
          <cell r="H455" t="str">
            <v>รพท.M1 B&lt;=200</v>
          </cell>
          <cell r="I455">
            <v>3.44</v>
          </cell>
          <cell r="J455">
            <v>3.22</v>
          </cell>
          <cell r="K455">
            <v>2.06</v>
          </cell>
          <cell r="L455">
            <v>161142976.99000001</v>
          </cell>
          <cell r="M455">
            <v>124428460.37</v>
          </cell>
          <cell r="N455">
            <v>0</v>
          </cell>
          <cell r="O455">
            <v>118745528.45999999</v>
          </cell>
          <cell r="P455">
            <v>70249764.859999999</v>
          </cell>
          <cell r="Q455">
            <v>1</v>
          </cell>
          <cell r="R455">
            <v>1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AA455">
            <v>1</v>
          </cell>
          <cell r="AB455">
            <v>1</v>
          </cell>
          <cell r="AC455">
            <v>1</v>
          </cell>
        </row>
        <row r="456">
          <cell r="D456" t="str">
            <v>14132</v>
          </cell>
          <cell r="E456" t="str">
            <v>ซำสูง,รพช.</v>
          </cell>
          <cell r="F456" t="str">
            <v>รพช.</v>
          </cell>
          <cell r="G456">
            <v>38</v>
          </cell>
          <cell r="H456" t="str">
            <v>รพช.F2 P&lt;=30,000</v>
          </cell>
          <cell r="I456">
            <v>2.31</v>
          </cell>
          <cell r="J456">
            <v>2.11</v>
          </cell>
          <cell r="K456">
            <v>1.1599999999999999</v>
          </cell>
          <cell r="L456">
            <v>20834534.609999999</v>
          </cell>
          <cell r="M456">
            <v>20709041.59</v>
          </cell>
          <cell r="N456">
            <v>0</v>
          </cell>
          <cell r="O456">
            <v>19608514.949999999</v>
          </cell>
          <cell r="P456">
            <v>2552352.94</v>
          </cell>
          <cell r="Q456">
            <v>0</v>
          </cell>
          <cell r="R456">
            <v>1</v>
          </cell>
          <cell r="S456">
            <v>0</v>
          </cell>
          <cell r="T456">
            <v>1</v>
          </cell>
          <cell r="U456">
            <v>0</v>
          </cell>
          <cell r="V456">
            <v>0</v>
          </cell>
          <cell r="W456">
            <v>0</v>
          </cell>
          <cell r="AA456">
            <v>1</v>
          </cell>
          <cell r="AB456">
            <v>1</v>
          </cell>
          <cell r="AC456">
            <v>1</v>
          </cell>
        </row>
        <row r="457">
          <cell r="D457" t="str">
            <v>77649</v>
          </cell>
          <cell r="E457" t="str">
            <v>หนองนาคำ,รพช.</v>
          </cell>
          <cell r="F457" t="str">
            <v>รพช.</v>
          </cell>
          <cell r="G457">
            <v>10</v>
          </cell>
          <cell r="H457" t="str">
            <v>รพช.F3 P15,000-25,000</v>
          </cell>
          <cell r="I457">
            <v>3.82</v>
          </cell>
          <cell r="J457">
            <v>3.49</v>
          </cell>
          <cell r="K457">
            <v>1.92</v>
          </cell>
          <cell r="L457">
            <v>16690485.949999999</v>
          </cell>
          <cell r="M457">
            <v>14178017.859999999</v>
          </cell>
          <cell r="N457">
            <v>0</v>
          </cell>
          <cell r="O457">
            <v>15849069.779999999</v>
          </cell>
          <cell r="P457">
            <v>5379712.8600000003</v>
          </cell>
          <cell r="Q457">
            <v>1</v>
          </cell>
          <cell r="R457">
            <v>1</v>
          </cell>
          <cell r="S457">
            <v>0</v>
          </cell>
          <cell r="T457">
            <v>0</v>
          </cell>
          <cell r="U457">
            <v>0</v>
          </cell>
          <cell r="V457">
            <v>1</v>
          </cell>
          <cell r="W457">
            <v>0</v>
          </cell>
          <cell r="AA457">
            <v>1</v>
          </cell>
          <cell r="AB457">
            <v>1</v>
          </cell>
          <cell r="AC457">
            <v>1</v>
          </cell>
        </row>
        <row r="458">
          <cell r="D458" t="str">
            <v>77650</v>
          </cell>
          <cell r="E458" t="str">
            <v>เวียงเก่า,รพช.</v>
          </cell>
          <cell r="F458" t="str">
            <v>รพช.</v>
          </cell>
          <cell r="G458">
            <v>0</v>
          </cell>
          <cell r="H458" t="str">
            <v>รพช.F3 P&lt;=15,000</v>
          </cell>
          <cell r="I458">
            <v>1.1100000000000001</v>
          </cell>
          <cell r="J458">
            <v>0.9</v>
          </cell>
          <cell r="K458">
            <v>0.39</v>
          </cell>
          <cell r="L458">
            <v>1386894.88</v>
          </cell>
          <cell r="M458">
            <v>4766778.3499999996</v>
          </cell>
          <cell r="N458">
            <v>3</v>
          </cell>
          <cell r="O458">
            <v>7021484.8300000001</v>
          </cell>
          <cell r="P458">
            <v>-7526447.6299999999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AA458">
            <v>1</v>
          </cell>
          <cell r="AB458">
            <v>1</v>
          </cell>
          <cell r="AC458">
            <v>0</v>
          </cell>
        </row>
        <row r="459">
          <cell r="D459" t="str">
            <v>77651</v>
          </cell>
          <cell r="E459" t="str">
            <v>โคกโพธิ์ไชย,รพช.</v>
          </cell>
          <cell r="F459" t="str">
            <v>รพช.</v>
          </cell>
          <cell r="G459">
            <v>0</v>
          </cell>
          <cell r="H459" t="str">
            <v>รพช.F3 P15,000-25,000</v>
          </cell>
          <cell r="I459">
            <v>8.7200000000000006</v>
          </cell>
          <cell r="J459">
            <v>8.33</v>
          </cell>
          <cell r="K459">
            <v>2.58</v>
          </cell>
          <cell r="L459">
            <v>34756440.259999998</v>
          </cell>
          <cell r="M459">
            <v>34825302.600000001</v>
          </cell>
          <cell r="N459">
            <v>0</v>
          </cell>
          <cell r="O459">
            <v>37037577.850000001</v>
          </cell>
          <cell r="P459">
            <v>7118634.2300000004</v>
          </cell>
          <cell r="Q459">
            <v>1</v>
          </cell>
          <cell r="R459">
            <v>1</v>
          </cell>
          <cell r="S459">
            <v>1</v>
          </cell>
          <cell r="T459">
            <v>0</v>
          </cell>
          <cell r="U459">
            <v>0</v>
          </cell>
          <cell r="V459">
            <v>0</v>
          </cell>
          <cell r="W459">
            <v>1</v>
          </cell>
          <cell r="AA459">
            <v>1</v>
          </cell>
          <cell r="AB459">
            <v>1</v>
          </cell>
          <cell r="AC459">
            <v>1</v>
          </cell>
        </row>
        <row r="460">
          <cell r="D460" t="str">
            <v>77652</v>
          </cell>
          <cell r="E460" t="str">
            <v>โนนศิลา,รพช.</v>
          </cell>
          <cell r="F460" t="str">
            <v>รพช.</v>
          </cell>
          <cell r="G460">
            <v>0</v>
          </cell>
          <cell r="H460" t="str">
            <v>รพช.F3 P15,000-25,000</v>
          </cell>
          <cell r="I460">
            <v>2.66</v>
          </cell>
          <cell r="J460">
            <v>2.46</v>
          </cell>
          <cell r="K460">
            <v>2.36</v>
          </cell>
          <cell r="L460">
            <v>18718373.789999999</v>
          </cell>
          <cell r="M460">
            <v>6948283.5</v>
          </cell>
          <cell r="N460">
            <v>0</v>
          </cell>
          <cell r="O460">
            <v>6621126.7999999998</v>
          </cell>
          <cell r="P460">
            <v>15280968.189999999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AA460">
            <v>1</v>
          </cell>
          <cell r="AB460">
            <v>1</v>
          </cell>
          <cell r="AC460">
            <v>1</v>
          </cell>
        </row>
        <row r="461">
          <cell r="D461" t="str">
            <v>10707</v>
          </cell>
          <cell r="E461" t="str">
            <v>มหาสารคาม,รพท.</v>
          </cell>
          <cell r="F461" t="str">
            <v>รพท.</v>
          </cell>
          <cell r="G461">
            <v>540</v>
          </cell>
          <cell r="H461" t="str">
            <v>รพท.S B&gt;400</v>
          </cell>
          <cell r="I461">
            <v>4.3</v>
          </cell>
          <cell r="J461">
            <v>4.01</v>
          </cell>
          <cell r="K461">
            <v>1.27</v>
          </cell>
          <cell r="L461">
            <v>1194015703.52</v>
          </cell>
          <cell r="M461">
            <v>453430717.49000001</v>
          </cell>
          <cell r="N461">
            <v>0</v>
          </cell>
          <cell r="O461">
            <v>470877105.55000001</v>
          </cell>
          <cell r="P461">
            <v>91529593.269999996</v>
          </cell>
          <cell r="Q461">
            <v>1</v>
          </cell>
          <cell r="R461">
            <v>1</v>
          </cell>
          <cell r="S461">
            <v>0</v>
          </cell>
          <cell r="T461">
            <v>0</v>
          </cell>
          <cell r="U461">
            <v>1</v>
          </cell>
          <cell r="V461">
            <v>0</v>
          </cell>
          <cell r="W461">
            <v>1</v>
          </cell>
          <cell r="AA461">
            <v>1</v>
          </cell>
          <cell r="AB461">
            <v>1</v>
          </cell>
          <cell r="AC461">
            <v>1</v>
          </cell>
        </row>
        <row r="462">
          <cell r="D462" t="str">
            <v>11051</v>
          </cell>
          <cell r="E462" t="str">
            <v>แกดำ,รพช.</v>
          </cell>
          <cell r="F462" t="str">
            <v>รพช.</v>
          </cell>
          <cell r="G462">
            <v>30</v>
          </cell>
          <cell r="H462" t="str">
            <v>รพช.F2 P&lt;=30,000</v>
          </cell>
          <cell r="I462">
            <v>2.41</v>
          </cell>
          <cell r="J462">
            <v>2.2400000000000002</v>
          </cell>
          <cell r="K462">
            <v>1.58</v>
          </cell>
          <cell r="L462">
            <v>20455584.77</v>
          </cell>
          <cell r="M462">
            <v>4518604.72</v>
          </cell>
          <cell r="N462">
            <v>0</v>
          </cell>
          <cell r="O462">
            <v>6356422.2400000002</v>
          </cell>
          <cell r="P462">
            <v>8421654.5099999998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AA462">
            <v>1</v>
          </cell>
          <cell r="AB462">
            <v>1</v>
          </cell>
          <cell r="AC462">
            <v>1</v>
          </cell>
        </row>
        <row r="463">
          <cell r="D463" t="str">
            <v>11052</v>
          </cell>
          <cell r="E463" t="str">
            <v>โกสุมพิสัย,รพช.</v>
          </cell>
          <cell r="F463" t="str">
            <v>รพช.</v>
          </cell>
          <cell r="G463">
            <v>120</v>
          </cell>
          <cell r="H463" t="str">
            <v>รพช.M2 B&gt;100</v>
          </cell>
          <cell r="I463">
            <v>6.39</v>
          </cell>
          <cell r="J463">
            <v>6.25</v>
          </cell>
          <cell r="K463">
            <v>3.96</v>
          </cell>
          <cell r="L463">
            <v>262577935.93000001</v>
          </cell>
          <cell r="M463">
            <v>146702332.97999999</v>
          </cell>
          <cell r="N463">
            <v>0</v>
          </cell>
          <cell r="O463">
            <v>152844766.38999999</v>
          </cell>
          <cell r="P463">
            <v>144010460.61000001</v>
          </cell>
          <cell r="Q463">
            <v>1</v>
          </cell>
          <cell r="R463">
            <v>1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1</v>
          </cell>
          <cell r="AA463">
            <v>1</v>
          </cell>
          <cell r="AB463">
            <v>1</v>
          </cell>
          <cell r="AC463">
            <v>1</v>
          </cell>
        </row>
        <row r="464">
          <cell r="D464" t="str">
            <v>11053</v>
          </cell>
          <cell r="E464" t="str">
            <v>กันทรวิชัย,รพช.</v>
          </cell>
          <cell r="F464" t="str">
            <v>รพช.</v>
          </cell>
          <cell r="G464">
            <v>60</v>
          </cell>
          <cell r="H464" t="str">
            <v>รพช.F2 P30,000-60,000</v>
          </cell>
          <cell r="I464">
            <v>3.86</v>
          </cell>
          <cell r="J464">
            <v>3.55</v>
          </cell>
          <cell r="K464">
            <v>2.89</v>
          </cell>
          <cell r="L464">
            <v>49103839.289999999</v>
          </cell>
          <cell r="M464">
            <v>11146197.289999999</v>
          </cell>
          <cell r="N464">
            <v>0</v>
          </cell>
          <cell r="O464">
            <v>12776678.42</v>
          </cell>
          <cell r="P464">
            <v>32372399.870000001</v>
          </cell>
          <cell r="Q464">
            <v>0</v>
          </cell>
          <cell r="R464">
            <v>0</v>
          </cell>
          <cell r="S464">
            <v>1</v>
          </cell>
          <cell r="T464">
            <v>1</v>
          </cell>
          <cell r="U464">
            <v>0</v>
          </cell>
          <cell r="V464">
            <v>0</v>
          </cell>
          <cell r="W464">
            <v>0</v>
          </cell>
          <cell r="AA464">
            <v>1</v>
          </cell>
          <cell r="AB464">
            <v>1</v>
          </cell>
          <cell r="AC464">
            <v>1</v>
          </cell>
        </row>
        <row r="465">
          <cell r="D465" t="str">
            <v>11054</v>
          </cell>
          <cell r="E465" t="str">
            <v>เชียงยืน,รพช.</v>
          </cell>
          <cell r="F465" t="str">
            <v>รพช.</v>
          </cell>
          <cell r="G465">
            <v>60</v>
          </cell>
          <cell r="H465" t="str">
            <v>รพช.F2 P30,000-60,000</v>
          </cell>
          <cell r="I465">
            <v>4.87</v>
          </cell>
          <cell r="J465">
            <v>4.63</v>
          </cell>
          <cell r="K465">
            <v>1.82</v>
          </cell>
          <cell r="L465">
            <v>72903764.019999996</v>
          </cell>
          <cell r="M465">
            <v>48430301.619999997</v>
          </cell>
          <cell r="N465">
            <v>0</v>
          </cell>
          <cell r="O465">
            <v>52957055.799999997</v>
          </cell>
          <cell r="P465">
            <v>15467192.76</v>
          </cell>
          <cell r="Q465">
            <v>1</v>
          </cell>
          <cell r="R465">
            <v>1</v>
          </cell>
          <cell r="S465">
            <v>0</v>
          </cell>
          <cell r="T465">
            <v>0</v>
          </cell>
          <cell r="U465">
            <v>1</v>
          </cell>
          <cell r="V465">
            <v>0</v>
          </cell>
          <cell r="W465">
            <v>0</v>
          </cell>
          <cell r="AA465">
            <v>1</v>
          </cell>
          <cell r="AB465">
            <v>1</v>
          </cell>
          <cell r="AC465">
            <v>1</v>
          </cell>
        </row>
        <row r="466">
          <cell r="D466" t="str">
            <v>11055</v>
          </cell>
          <cell r="E466" t="str">
            <v>บรบือ,รพช.</v>
          </cell>
          <cell r="F466" t="str">
            <v>รพช.</v>
          </cell>
          <cell r="G466">
            <v>184</v>
          </cell>
          <cell r="H466" t="str">
            <v>รพช.M2 B&gt;100</v>
          </cell>
          <cell r="I466">
            <v>4.72</v>
          </cell>
          <cell r="J466">
            <v>4.49</v>
          </cell>
          <cell r="K466">
            <v>3.63</v>
          </cell>
          <cell r="L466">
            <v>214985064.44999999</v>
          </cell>
          <cell r="M466">
            <v>44826138.920000002</v>
          </cell>
          <cell r="N466">
            <v>0</v>
          </cell>
          <cell r="O466">
            <v>46878510.469999999</v>
          </cell>
          <cell r="P466">
            <v>150134454.25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1</v>
          </cell>
          <cell r="V466">
            <v>0</v>
          </cell>
          <cell r="W466">
            <v>0</v>
          </cell>
          <cell r="AA466">
            <v>1</v>
          </cell>
          <cell r="AB466">
            <v>1</v>
          </cell>
          <cell r="AC466">
            <v>1</v>
          </cell>
        </row>
        <row r="467">
          <cell r="D467" t="str">
            <v>11056</v>
          </cell>
          <cell r="E467" t="str">
            <v>นาเชือก,รพช.</v>
          </cell>
          <cell r="F467" t="str">
            <v>รพช.</v>
          </cell>
          <cell r="G467">
            <v>60</v>
          </cell>
          <cell r="H467" t="str">
            <v>รพช.F2 P30,000-60,000</v>
          </cell>
          <cell r="I467">
            <v>2.46</v>
          </cell>
          <cell r="J467">
            <v>2.3199999999999998</v>
          </cell>
          <cell r="K467">
            <v>1.38</v>
          </cell>
          <cell r="L467">
            <v>42133914.93</v>
          </cell>
          <cell r="M467">
            <v>26846088.449999999</v>
          </cell>
          <cell r="N467">
            <v>0</v>
          </cell>
          <cell r="O467">
            <v>25913741.829999998</v>
          </cell>
          <cell r="P467">
            <v>11046221.93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1</v>
          </cell>
          <cell r="V467">
            <v>0</v>
          </cell>
          <cell r="W467">
            <v>1</v>
          </cell>
          <cell r="AA467">
            <v>1</v>
          </cell>
          <cell r="AB467">
            <v>1</v>
          </cell>
          <cell r="AC467">
            <v>1</v>
          </cell>
        </row>
        <row r="468">
          <cell r="D468" t="str">
            <v>11057</v>
          </cell>
          <cell r="E468" t="str">
            <v>พยัคฆภูมิพิสัย,รพช.</v>
          </cell>
          <cell r="F468" t="str">
            <v>รพช.</v>
          </cell>
          <cell r="G468">
            <v>111</v>
          </cell>
          <cell r="H468" t="str">
            <v>รพช.M2 B&gt;100</v>
          </cell>
          <cell r="I468">
            <v>4.03</v>
          </cell>
          <cell r="J468">
            <v>3.84</v>
          </cell>
          <cell r="K468">
            <v>2.37</v>
          </cell>
          <cell r="L468">
            <v>138604355.86000001</v>
          </cell>
          <cell r="M468">
            <v>38956096.030000001</v>
          </cell>
          <cell r="N468">
            <v>0</v>
          </cell>
          <cell r="O468">
            <v>50132742.060000002</v>
          </cell>
          <cell r="P468">
            <v>62944398.18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1</v>
          </cell>
          <cell r="AA468">
            <v>1</v>
          </cell>
          <cell r="AB468">
            <v>1</v>
          </cell>
          <cell r="AC468">
            <v>1</v>
          </cell>
        </row>
        <row r="469">
          <cell r="D469" t="str">
            <v>11058</v>
          </cell>
          <cell r="E469" t="str">
            <v>วาปีปทุม,รพช.</v>
          </cell>
          <cell r="F469" t="str">
            <v>รพช.</v>
          </cell>
          <cell r="G469">
            <v>161</v>
          </cell>
          <cell r="H469" t="str">
            <v>รพช.M2 B&gt;100</v>
          </cell>
          <cell r="I469">
            <v>8.01</v>
          </cell>
          <cell r="J469">
            <v>7.68</v>
          </cell>
          <cell r="K469">
            <v>6.67</v>
          </cell>
          <cell r="L469">
            <v>148747605.43000001</v>
          </cell>
          <cell r="M469">
            <v>34190114.850000001</v>
          </cell>
          <cell r="N469">
            <v>0</v>
          </cell>
          <cell r="O469">
            <v>35629785.68</v>
          </cell>
          <cell r="P469">
            <v>120215655.40000001</v>
          </cell>
          <cell r="Q469">
            <v>0</v>
          </cell>
          <cell r="R469">
            <v>0</v>
          </cell>
          <cell r="S469">
            <v>1</v>
          </cell>
          <cell r="T469">
            <v>1</v>
          </cell>
          <cell r="U469">
            <v>1</v>
          </cell>
          <cell r="V469">
            <v>0</v>
          </cell>
          <cell r="W469">
            <v>1</v>
          </cell>
          <cell r="AA469">
            <v>1</v>
          </cell>
          <cell r="AB469">
            <v>1</v>
          </cell>
          <cell r="AC469">
            <v>1</v>
          </cell>
        </row>
        <row r="470">
          <cell r="D470" t="str">
            <v>11059</v>
          </cell>
          <cell r="E470" t="str">
            <v>นาดูน,รพช.</v>
          </cell>
          <cell r="F470" t="str">
            <v>รพช.</v>
          </cell>
          <cell r="G470">
            <v>37</v>
          </cell>
          <cell r="H470" t="str">
            <v>รพช.F2 P&lt;=30,000</v>
          </cell>
          <cell r="I470">
            <v>2.46</v>
          </cell>
          <cell r="J470">
            <v>2.2599999999999998</v>
          </cell>
          <cell r="K470">
            <v>0.89</v>
          </cell>
          <cell r="L470">
            <v>47381250.219999999</v>
          </cell>
          <cell r="M470">
            <v>28178730.18</v>
          </cell>
          <cell r="N470">
            <v>0</v>
          </cell>
          <cell r="O470">
            <v>29733240.199999999</v>
          </cell>
          <cell r="P470">
            <v>-3439871.35</v>
          </cell>
          <cell r="Q470">
            <v>1</v>
          </cell>
          <cell r="R470">
            <v>1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AA470">
            <v>1</v>
          </cell>
          <cell r="AB470">
            <v>1</v>
          </cell>
          <cell r="AC470">
            <v>1</v>
          </cell>
        </row>
        <row r="471">
          <cell r="D471" t="str">
            <v>11060</v>
          </cell>
          <cell r="E471" t="str">
            <v>ยางสีสุราช,รพช.</v>
          </cell>
          <cell r="F471" t="str">
            <v>รพช.</v>
          </cell>
          <cell r="G471">
            <v>30</v>
          </cell>
          <cell r="H471" t="str">
            <v>รพช.F2 P&lt;=30,000</v>
          </cell>
          <cell r="I471">
            <v>3.83</v>
          </cell>
          <cell r="J471">
            <v>3.42</v>
          </cell>
          <cell r="K471">
            <v>1.29</v>
          </cell>
          <cell r="L471">
            <v>44371925.759999998</v>
          </cell>
          <cell r="M471">
            <v>22576209.309999999</v>
          </cell>
          <cell r="N471">
            <v>0</v>
          </cell>
          <cell r="O471">
            <v>28349987.68</v>
          </cell>
          <cell r="P471">
            <v>4518555.28</v>
          </cell>
          <cell r="Q471">
            <v>1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AA471">
            <v>1</v>
          </cell>
          <cell r="AB471">
            <v>1</v>
          </cell>
          <cell r="AC471">
            <v>1</v>
          </cell>
        </row>
        <row r="472">
          <cell r="D472" t="str">
            <v>24704</v>
          </cell>
          <cell r="E472" t="str">
            <v>กุดรัง,รพช.</v>
          </cell>
          <cell r="F472" t="str">
            <v>รพช.</v>
          </cell>
          <cell r="G472">
            <v>30</v>
          </cell>
          <cell r="H472" t="str">
            <v>รพช.F3 P&gt;=25,000</v>
          </cell>
          <cell r="I472">
            <v>22.53</v>
          </cell>
          <cell r="J472">
            <v>21.72</v>
          </cell>
          <cell r="K472">
            <v>13.51</v>
          </cell>
          <cell r="L472">
            <v>111383466.43000001</v>
          </cell>
          <cell r="M472">
            <v>40995892.619999997</v>
          </cell>
          <cell r="N472">
            <v>0</v>
          </cell>
          <cell r="O472">
            <v>43163578.890000001</v>
          </cell>
          <cell r="P472">
            <v>64430812.810000002</v>
          </cell>
          <cell r="Q472">
            <v>1</v>
          </cell>
          <cell r="R472">
            <v>1</v>
          </cell>
          <cell r="S472">
            <v>1</v>
          </cell>
          <cell r="T472">
            <v>0</v>
          </cell>
          <cell r="U472">
            <v>0</v>
          </cell>
          <cell r="V472">
            <v>1</v>
          </cell>
          <cell r="W472">
            <v>0</v>
          </cell>
          <cell r="AA472">
            <v>1</v>
          </cell>
          <cell r="AB472">
            <v>1</v>
          </cell>
          <cell r="AC472">
            <v>1</v>
          </cell>
        </row>
        <row r="473">
          <cell r="D473" t="str">
            <v>28843</v>
          </cell>
          <cell r="E473" t="str">
            <v>ชื่นชม,รพช.</v>
          </cell>
          <cell r="F473" t="str">
            <v>รพช.</v>
          </cell>
          <cell r="G473">
            <v>30</v>
          </cell>
          <cell r="H473" t="str">
            <v>รพช.F3 P15,000-25,000</v>
          </cell>
          <cell r="I473">
            <v>3.29</v>
          </cell>
          <cell r="J473">
            <v>2.99</v>
          </cell>
          <cell r="K473">
            <v>2.1800000000000002</v>
          </cell>
          <cell r="L473">
            <v>27274222.210000001</v>
          </cell>
          <cell r="M473">
            <v>13934118.380000001</v>
          </cell>
          <cell r="N473">
            <v>0</v>
          </cell>
          <cell r="O473">
            <v>17244335.890000001</v>
          </cell>
          <cell r="P473">
            <v>13815083.880000001</v>
          </cell>
          <cell r="Q473">
            <v>1</v>
          </cell>
          <cell r="R473">
            <v>0</v>
          </cell>
          <cell r="S473">
            <v>0</v>
          </cell>
          <cell r="T473">
            <v>1</v>
          </cell>
          <cell r="U473">
            <v>0</v>
          </cell>
          <cell r="V473">
            <v>0</v>
          </cell>
          <cell r="W473">
            <v>0</v>
          </cell>
          <cell r="AA473">
            <v>1</v>
          </cell>
          <cell r="AB473">
            <v>1</v>
          </cell>
          <cell r="AC473">
            <v>1</v>
          </cell>
        </row>
        <row r="474">
          <cell r="D474" t="str">
            <v>10708</v>
          </cell>
          <cell r="E474" t="str">
            <v>ร้อยเอ็ด,รพศ.</v>
          </cell>
          <cell r="F474" t="str">
            <v>รพศ.</v>
          </cell>
          <cell r="G474">
            <v>879</v>
          </cell>
          <cell r="H474" t="str">
            <v>รพศ.A B&gt;700to1000</v>
          </cell>
          <cell r="I474">
            <v>5.13</v>
          </cell>
          <cell r="J474">
            <v>4.79</v>
          </cell>
          <cell r="K474">
            <v>3.34</v>
          </cell>
          <cell r="L474">
            <v>1547458970.5699999</v>
          </cell>
          <cell r="M474">
            <v>429489535.88</v>
          </cell>
          <cell r="N474">
            <v>0</v>
          </cell>
          <cell r="O474">
            <v>543627687.42999995</v>
          </cell>
          <cell r="P474">
            <v>875739759.37</v>
          </cell>
          <cell r="Q474">
            <v>1</v>
          </cell>
          <cell r="R474">
            <v>0</v>
          </cell>
          <cell r="S474">
            <v>0</v>
          </cell>
          <cell r="T474">
            <v>1</v>
          </cell>
          <cell r="U474">
            <v>1</v>
          </cell>
          <cell r="V474">
            <v>1</v>
          </cell>
          <cell r="W474">
            <v>1</v>
          </cell>
          <cell r="AA474">
            <v>1</v>
          </cell>
          <cell r="AB474">
            <v>1</v>
          </cell>
          <cell r="AC474">
            <v>1</v>
          </cell>
        </row>
        <row r="475">
          <cell r="D475" t="str">
            <v>11061</v>
          </cell>
          <cell r="E475" t="str">
            <v>เกษตรวิสัย,รพช.</v>
          </cell>
          <cell r="F475" t="str">
            <v>รพช.</v>
          </cell>
          <cell r="G475">
            <v>96</v>
          </cell>
          <cell r="H475" t="str">
            <v>รพช.M2 B&lt;=100</v>
          </cell>
          <cell r="I475">
            <v>2.8</v>
          </cell>
          <cell r="J475">
            <v>2.63</v>
          </cell>
          <cell r="K475">
            <v>1.0900000000000001</v>
          </cell>
          <cell r="L475">
            <v>156864222.13999999</v>
          </cell>
          <cell r="M475">
            <v>90285270.219999999</v>
          </cell>
          <cell r="N475">
            <v>0</v>
          </cell>
          <cell r="O475">
            <v>98173776.329999998</v>
          </cell>
          <cell r="P475">
            <v>15755876.390000001</v>
          </cell>
          <cell r="Q475">
            <v>1</v>
          </cell>
          <cell r="R475">
            <v>1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1</v>
          </cell>
          <cell r="AA475">
            <v>1</v>
          </cell>
          <cell r="AB475">
            <v>1</v>
          </cell>
          <cell r="AC475">
            <v>1</v>
          </cell>
        </row>
        <row r="476">
          <cell r="D476" t="str">
            <v>11062</v>
          </cell>
          <cell r="E476" t="str">
            <v>ปทุมรัตต์,รพช.</v>
          </cell>
          <cell r="F476" t="str">
            <v>รพช.</v>
          </cell>
          <cell r="G476">
            <v>36</v>
          </cell>
          <cell r="H476" t="str">
            <v>รพช.F2 P30,000-60,000</v>
          </cell>
          <cell r="I476">
            <v>3.65</v>
          </cell>
          <cell r="J476">
            <v>3.46</v>
          </cell>
          <cell r="K476">
            <v>1.03</v>
          </cell>
          <cell r="L476">
            <v>78492789.019999996</v>
          </cell>
          <cell r="M476">
            <v>36502618.189999998</v>
          </cell>
          <cell r="N476">
            <v>0</v>
          </cell>
          <cell r="O476">
            <v>38540318.200000003</v>
          </cell>
          <cell r="P476">
            <v>941414.09</v>
          </cell>
          <cell r="Q476">
            <v>1</v>
          </cell>
          <cell r="R476">
            <v>1</v>
          </cell>
          <cell r="S476">
            <v>1</v>
          </cell>
          <cell r="T476">
            <v>0</v>
          </cell>
          <cell r="U476">
            <v>0</v>
          </cell>
          <cell r="V476">
            <v>0</v>
          </cell>
          <cell r="W476">
            <v>1</v>
          </cell>
          <cell r="AA476">
            <v>1</v>
          </cell>
          <cell r="AB476">
            <v>1</v>
          </cell>
          <cell r="AC476">
            <v>1</v>
          </cell>
        </row>
        <row r="477">
          <cell r="D477" t="str">
            <v>11063</v>
          </cell>
          <cell r="E477" t="str">
            <v>จตุรพักตรพิมาน,รพช.</v>
          </cell>
          <cell r="F477" t="str">
            <v>รพช.</v>
          </cell>
          <cell r="G477">
            <v>60</v>
          </cell>
          <cell r="H477" t="str">
            <v>รพช.F2 P30,000-60,000</v>
          </cell>
          <cell r="I477">
            <v>4.6500000000000004</v>
          </cell>
          <cell r="J477">
            <v>4.4400000000000004</v>
          </cell>
          <cell r="K477">
            <v>3.11</v>
          </cell>
          <cell r="L477">
            <v>114646686.27</v>
          </cell>
          <cell r="M477">
            <v>37446798.32</v>
          </cell>
          <cell r="N477">
            <v>0</v>
          </cell>
          <cell r="O477">
            <v>42276408.530000001</v>
          </cell>
          <cell r="P477">
            <v>64206697.68</v>
          </cell>
          <cell r="Q477">
            <v>0</v>
          </cell>
          <cell r="R477">
            <v>0</v>
          </cell>
          <cell r="S477">
            <v>1</v>
          </cell>
          <cell r="T477">
            <v>0</v>
          </cell>
          <cell r="U477">
            <v>0</v>
          </cell>
          <cell r="V477">
            <v>1</v>
          </cell>
          <cell r="W477">
            <v>0</v>
          </cell>
          <cell r="AA477">
            <v>1</v>
          </cell>
          <cell r="AB477">
            <v>1</v>
          </cell>
          <cell r="AC477">
            <v>1</v>
          </cell>
        </row>
        <row r="478">
          <cell r="D478" t="str">
            <v>11064</v>
          </cell>
          <cell r="E478" t="str">
            <v>ธวัชบุรี,รพช.</v>
          </cell>
          <cell r="F478" t="str">
            <v>รพช.</v>
          </cell>
          <cell r="G478">
            <v>51</v>
          </cell>
          <cell r="H478" t="str">
            <v>รพช.F2 P30,000-60,000</v>
          </cell>
          <cell r="I478">
            <v>3.92</v>
          </cell>
          <cell r="J478">
            <v>3.59</v>
          </cell>
          <cell r="K478">
            <v>1.47</v>
          </cell>
          <cell r="L478">
            <v>105190575.58</v>
          </cell>
          <cell r="M478">
            <v>61543756.18</v>
          </cell>
          <cell r="N478">
            <v>0</v>
          </cell>
          <cell r="O478">
            <v>63343145.079999998</v>
          </cell>
          <cell r="P478">
            <v>17324810.359999999</v>
          </cell>
          <cell r="Q478">
            <v>1</v>
          </cell>
          <cell r="R478">
            <v>1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AA478">
            <v>1</v>
          </cell>
          <cell r="AB478">
            <v>1</v>
          </cell>
          <cell r="AC478">
            <v>1</v>
          </cell>
        </row>
        <row r="479">
          <cell r="D479" t="str">
            <v>11065</v>
          </cell>
          <cell r="E479" t="str">
            <v>พนมไพร,รพช.</v>
          </cell>
          <cell r="F479" t="str">
            <v>รพช.</v>
          </cell>
          <cell r="G479">
            <v>42</v>
          </cell>
          <cell r="H479" t="str">
            <v>รพช.F1 P&lt;=50,000</v>
          </cell>
          <cell r="I479">
            <v>3.77</v>
          </cell>
          <cell r="J479">
            <v>3.56</v>
          </cell>
          <cell r="K479">
            <v>1.17</v>
          </cell>
          <cell r="L479">
            <v>159103309.21000001</v>
          </cell>
          <cell r="M479">
            <v>110843083.37</v>
          </cell>
          <cell r="N479">
            <v>0</v>
          </cell>
          <cell r="O479">
            <v>118356557.95</v>
          </cell>
          <cell r="P479">
            <v>8581696.9100000001</v>
          </cell>
          <cell r="Q479">
            <v>1</v>
          </cell>
          <cell r="R479">
            <v>1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AA479">
            <v>1</v>
          </cell>
          <cell r="AB479">
            <v>1</v>
          </cell>
          <cell r="AC479">
            <v>1</v>
          </cell>
        </row>
        <row r="480">
          <cell r="D480" t="str">
            <v>11066</v>
          </cell>
          <cell r="E480" t="str">
            <v>โพนทอง,รพช.</v>
          </cell>
          <cell r="F480" t="str">
            <v>รพช.</v>
          </cell>
          <cell r="G480">
            <v>154</v>
          </cell>
          <cell r="H480" t="str">
            <v>รพช.M2 B&gt;100</v>
          </cell>
          <cell r="I480">
            <v>5.28</v>
          </cell>
          <cell r="J480">
            <v>4.96</v>
          </cell>
          <cell r="K480">
            <v>1.02</v>
          </cell>
          <cell r="L480">
            <v>166695026.13</v>
          </cell>
          <cell r="M480">
            <v>106782352</v>
          </cell>
          <cell r="N480">
            <v>0</v>
          </cell>
          <cell r="O480">
            <v>118545950.09</v>
          </cell>
          <cell r="P480">
            <v>706617.5</v>
          </cell>
          <cell r="Q480">
            <v>1</v>
          </cell>
          <cell r="R480">
            <v>1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1</v>
          </cell>
          <cell r="AA480">
            <v>1</v>
          </cell>
          <cell r="AB480">
            <v>1</v>
          </cell>
          <cell r="AC480">
            <v>1</v>
          </cell>
        </row>
        <row r="481">
          <cell r="D481" t="str">
            <v>11067</v>
          </cell>
          <cell r="E481" t="str">
            <v>โพธิ์ชัย,รพช.</v>
          </cell>
          <cell r="F481" t="str">
            <v>รพช.</v>
          </cell>
          <cell r="G481">
            <v>30</v>
          </cell>
          <cell r="H481" t="str">
            <v>รพช.F2 P30,000-60,000</v>
          </cell>
          <cell r="I481">
            <v>4.08</v>
          </cell>
          <cell r="J481">
            <v>3.88</v>
          </cell>
          <cell r="K481">
            <v>2.9</v>
          </cell>
          <cell r="L481">
            <v>82012581.510000005</v>
          </cell>
          <cell r="M481">
            <v>55706375.450000003</v>
          </cell>
          <cell r="N481">
            <v>0</v>
          </cell>
          <cell r="O481">
            <v>52250820.020000003</v>
          </cell>
          <cell r="P481">
            <v>51034507.75</v>
          </cell>
          <cell r="Q481">
            <v>1</v>
          </cell>
          <cell r="R481">
            <v>1</v>
          </cell>
          <cell r="S481">
            <v>0</v>
          </cell>
          <cell r="T481">
            <v>1</v>
          </cell>
          <cell r="U481">
            <v>0</v>
          </cell>
          <cell r="V481">
            <v>0</v>
          </cell>
          <cell r="W481">
            <v>0</v>
          </cell>
          <cell r="AA481">
            <v>1</v>
          </cell>
          <cell r="AB481">
            <v>1</v>
          </cell>
          <cell r="AC481">
            <v>1</v>
          </cell>
        </row>
        <row r="482">
          <cell r="D482" t="str">
            <v>11068</v>
          </cell>
          <cell r="E482" t="str">
            <v>หนองพอก,รพช.</v>
          </cell>
          <cell r="F482" t="str">
            <v>รพช.</v>
          </cell>
          <cell r="G482">
            <v>56</v>
          </cell>
          <cell r="H482" t="str">
            <v>รพช.F2 P30,000-60,000</v>
          </cell>
          <cell r="I482">
            <v>5.18</v>
          </cell>
          <cell r="J482">
            <v>4.96</v>
          </cell>
          <cell r="K482">
            <v>4.03</v>
          </cell>
          <cell r="L482">
            <v>80623370.680000007</v>
          </cell>
          <cell r="M482">
            <v>41466014.020000003</v>
          </cell>
          <cell r="N482">
            <v>0</v>
          </cell>
          <cell r="O482">
            <v>45105505.399999999</v>
          </cell>
          <cell r="P482">
            <v>58100451.100000001</v>
          </cell>
          <cell r="Q482">
            <v>1</v>
          </cell>
          <cell r="R482">
            <v>0</v>
          </cell>
          <cell r="S482">
            <v>1</v>
          </cell>
          <cell r="T482">
            <v>1</v>
          </cell>
          <cell r="U482">
            <v>1</v>
          </cell>
          <cell r="V482">
            <v>0</v>
          </cell>
          <cell r="W482">
            <v>1</v>
          </cell>
          <cell r="AA482">
            <v>1</v>
          </cell>
          <cell r="AB482">
            <v>1</v>
          </cell>
          <cell r="AC482">
            <v>1</v>
          </cell>
        </row>
        <row r="483">
          <cell r="D483" t="str">
            <v>11069</v>
          </cell>
          <cell r="E483" t="str">
            <v>เสลภูมิ,รพช.</v>
          </cell>
          <cell r="F483" t="str">
            <v>รพช.</v>
          </cell>
          <cell r="G483">
            <v>124</v>
          </cell>
          <cell r="H483" t="str">
            <v>รพช.M2 B&gt;100</v>
          </cell>
          <cell r="I483">
            <v>2.38</v>
          </cell>
          <cell r="J483">
            <v>2.11</v>
          </cell>
          <cell r="K483">
            <v>0.67</v>
          </cell>
          <cell r="L483">
            <v>81677031.739999995</v>
          </cell>
          <cell r="M483">
            <v>66299101.539999999</v>
          </cell>
          <cell r="N483">
            <v>1</v>
          </cell>
          <cell r="O483">
            <v>80941270.659999996</v>
          </cell>
          <cell r="P483">
            <v>-19635318.850000001</v>
          </cell>
          <cell r="Q483">
            <v>0</v>
          </cell>
          <cell r="R483">
            <v>0</v>
          </cell>
          <cell r="S483">
            <v>0</v>
          </cell>
          <cell r="T483">
            <v>1</v>
          </cell>
          <cell r="U483">
            <v>0</v>
          </cell>
          <cell r="V483">
            <v>0</v>
          </cell>
          <cell r="W483">
            <v>0</v>
          </cell>
          <cell r="AA483">
            <v>1</v>
          </cell>
          <cell r="AB483">
            <v>1</v>
          </cell>
          <cell r="AC483">
            <v>0</v>
          </cell>
        </row>
        <row r="484">
          <cell r="D484" t="str">
            <v>11070</v>
          </cell>
          <cell r="E484" t="str">
            <v>สุวรรณภูมิ,รพช.</v>
          </cell>
          <cell r="F484" t="str">
            <v>รพช.</v>
          </cell>
          <cell r="G484">
            <v>156</v>
          </cell>
          <cell r="H484" t="str">
            <v>รพช.M2 B&gt;100</v>
          </cell>
          <cell r="I484">
            <v>4.93</v>
          </cell>
          <cell r="J484">
            <v>4.58</v>
          </cell>
          <cell r="K484">
            <v>2.15</v>
          </cell>
          <cell r="L484">
            <v>314204466.33999997</v>
          </cell>
          <cell r="M484">
            <v>205112899.56</v>
          </cell>
          <cell r="N484">
            <v>0</v>
          </cell>
          <cell r="O484">
            <v>202917806.21000001</v>
          </cell>
          <cell r="P484">
            <v>98797702.569999993</v>
          </cell>
          <cell r="Q484">
            <v>1</v>
          </cell>
          <cell r="R484">
            <v>1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1</v>
          </cell>
          <cell r="AA484">
            <v>1</v>
          </cell>
          <cell r="AB484">
            <v>1</v>
          </cell>
          <cell r="AC484">
            <v>1</v>
          </cell>
        </row>
        <row r="485">
          <cell r="D485" t="str">
            <v>11071</v>
          </cell>
          <cell r="E485" t="str">
            <v>เมืองสรวง,รพช.</v>
          </cell>
          <cell r="F485" t="str">
            <v>รพช.</v>
          </cell>
          <cell r="G485">
            <v>30</v>
          </cell>
          <cell r="H485" t="str">
            <v>รพช.F2 P&lt;=30,000</v>
          </cell>
          <cell r="I485">
            <v>2.52</v>
          </cell>
          <cell r="J485">
            <v>2.31</v>
          </cell>
          <cell r="K485">
            <v>1.33</v>
          </cell>
          <cell r="L485">
            <v>35661905.509999998</v>
          </cell>
          <cell r="M485">
            <v>3003414.21</v>
          </cell>
          <cell r="N485">
            <v>0</v>
          </cell>
          <cell r="O485">
            <v>5199312.18</v>
          </cell>
          <cell r="P485">
            <v>7791715.0599999996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AA485">
            <v>1</v>
          </cell>
          <cell r="AB485">
            <v>1</v>
          </cell>
          <cell r="AC485">
            <v>1</v>
          </cell>
        </row>
        <row r="486">
          <cell r="D486" t="str">
            <v>11072</v>
          </cell>
          <cell r="E486" t="str">
            <v>โพนทราย,รพช.</v>
          </cell>
          <cell r="F486" t="str">
            <v>รพช.</v>
          </cell>
          <cell r="G486">
            <v>31</v>
          </cell>
          <cell r="H486" t="str">
            <v>รพช.F2 P&lt;=30,000</v>
          </cell>
          <cell r="I486">
            <v>2.5</v>
          </cell>
          <cell r="J486">
            <v>2.36</v>
          </cell>
          <cell r="K486">
            <v>1.19</v>
          </cell>
          <cell r="L486">
            <v>32911935.5</v>
          </cell>
          <cell r="M486">
            <v>9723468.0600000005</v>
          </cell>
          <cell r="N486">
            <v>0</v>
          </cell>
          <cell r="O486">
            <v>14102220.77</v>
          </cell>
          <cell r="P486">
            <v>3919752.2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AA486">
            <v>1</v>
          </cell>
          <cell r="AB486">
            <v>1</v>
          </cell>
          <cell r="AC486">
            <v>1</v>
          </cell>
        </row>
        <row r="487">
          <cell r="D487" t="str">
            <v>11073</v>
          </cell>
          <cell r="E487" t="str">
            <v>อาจสามารถ,รพช.</v>
          </cell>
          <cell r="F487" t="str">
            <v>รพช.</v>
          </cell>
          <cell r="G487">
            <v>38</v>
          </cell>
          <cell r="H487" t="str">
            <v>รพช.F2 P30,000-60,000</v>
          </cell>
          <cell r="I487">
            <v>2.74</v>
          </cell>
          <cell r="J487">
            <v>2.4300000000000002</v>
          </cell>
          <cell r="K487">
            <v>1.43</v>
          </cell>
          <cell r="L487">
            <v>51219929.880000003</v>
          </cell>
          <cell r="M487">
            <v>35487308.859999999</v>
          </cell>
          <cell r="N487">
            <v>0</v>
          </cell>
          <cell r="O487">
            <v>37289245.490000002</v>
          </cell>
          <cell r="P487">
            <v>12776721.49</v>
          </cell>
          <cell r="Q487">
            <v>0</v>
          </cell>
          <cell r="R487">
            <v>1</v>
          </cell>
          <cell r="S487">
            <v>0</v>
          </cell>
          <cell r="T487">
            <v>1</v>
          </cell>
          <cell r="U487">
            <v>0</v>
          </cell>
          <cell r="V487">
            <v>0</v>
          </cell>
          <cell r="W487">
            <v>0</v>
          </cell>
          <cell r="AA487">
            <v>1</v>
          </cell>
          <cell r="AB487">
            <v>1</v>
          </cell>
          <cell r="AC487">
            <v>1</v>
          </cell>
        </row>
        <row r="488">
          <cell r="D488" t="str">
            <v>11074</v>
          </cell>
          <cell r="E488" t="str">
            <v>เมยวดี,รพช.</v>
          </cell>
          <cell r="F488" t="str">
            <v>รพช.</v>
          </cell>
          <cell r="G488">
            <v>33</v>
          </cell>
          <cell r="H488" t="str">
            <v>รพช.F2 P&lt;=30,000</v>
          </cell>
          <cell r="I488">
            <v>2.27</v>
          </cell>
          <cell r="J488">
            <v>2.0299999999999998</v>
          </cell>
          <cell r="K488">
            <v>0.98</v>
          </cell>
          <cell r="L488">
            <v>21370819.640000001</v>
          </cell>
          <cell r="M488">
            <v>13931164.4</v>
          </cell>
          <cell r="N488">
            <v>0</v>
          </cell>
          <cell r="O488">
            <v>15718706.83</v>
          </cell>
          <cell r="P488">
            <v>-348961.15</v>
          </cell>
          <cell r="Q488">
            <v>0</v>
          </cell>
          <cell r="R488">
            <v>0</v>
          </cell>
          <cell r="S488">
            <v>0</v>
          </cell>
          <cell r="T488">
            <v>1</v>
          </cell>
          <cell r="U488">
            <v>0</v>
          </cell>
          <cell r="V488">
            <v>0</v>
          </cell>
          <cell r="W488">
            <v>0</v>
          </cell>
          <cell r="AA488">
            <v>1</v>
          </cell>
          <cell r="AB488">
            <v>1</v>
          </cell>
          <cell r="AC488">
            <v>1</v>
          </cell>
        </row>
        <row r="489">
          <cell r="D489" t="str">
            <v>11075</v>
          </cell>
          <cell r="E489" t="str">
            <v>ศรีสมเด็จ,รพช.</v>
          </cell>
          <cell r="F489" t="str">
            <v>รพช.</v>
          </cell>
          <cell r="G489">
            <v>38</v>
          </cell>
          <cell r="H489" t="str">
            <v>รพช.F2 P&lt;=30,000</v>
          </cell>
          <cell r="I489">
            <v>5.05</v>
          </cell>
          <cell r="J489">
            <v>4.5599999999999996</v>
          </cell>
          <cell r="K489">
            <v>1.83</v>
          </cell>
          <cell r="L489">
            <v>51617058.130000003</v>
          </cell>
          <cell r="M489">
            <v>28317891.510000002</v>
          </cell>
          <cell r="N489">
            <v>0</v>
          </cell>
          <cell r="O489">
            <v>30935901.710000001</v>
          </cell>
          <cell r="P489">
            <v>10602364.380000001</v>
          </cell>
          <cell r="Q489">
            <v>1</v>
          </cell>
          <cell r="R489">
            <v>1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AA489">
            <v>1</v>
          </cell>
          <cell r="AB489">
            <v>1</v>
          </cell>
          <cell r="AC489">
            <v>1</v>
          </cell>
        </row>
        <row r="490">
          <cell r="D490" t="str">
            <v>11076</v>
          </cell>
          <cell r="E490" t="str">
            <v>จังหาร,รพช.</v>
          </cell>
          <cell r="F490" t="str">
            <v>รพช.</v>
          </cell>
          <cell r="G490">
            <v>37</v>
          </cell>
          <cell r="H490" t="str">
            <v>รพช.F2 P30,000-60,000</v>
          </cell>
          <cell r="I490">
            <v>3.89</v>
          </cell>
          <cell r="J490">
            <v>3.67</v>
          </cell>
          <cell r="K490">
            <v>1.49</v>
          </cell>
          <cell r="L490">
            <v>78851326.739999995</v>
          </cell>
          <cell r="M490">
            <v>72608601.310000002</v>
          </cell>
          <cell r="N490">
            <v>0</v>
          </cell>
          <cell r="O490">
            <v>72515569.620000005</v>
          </cell>
          <cell r="P490">
            <v>14174304.66</v>
          </cell>
          <cell r="Q490">
            <v>1</v>
          </cell>
          <cell r="R490">
            <v>1</v>
          </cell>
          <cell r="S490">
            <v>0</v>
          </cell>
          <cell r="T490">
            <v>1</v>
          </cell>
          <cell r="U490">
            <v>0</v>
          </cell>
          <cell r="V490">
            <v>0</v>
          </cell>
          <cell r="W490">
            <v>0</v>
          </cell>
          <cell r="AA490">
            <v>1</v>
          </cell>
          <cell r="AB490">
            <v>1</v>
          </cell>
          <cell r="AC490">
            <v>1</v>
          </cell>
        </row>
        <row r="491">
          <cell r="D491" t="str">
            <v>27988</v>
          </cell>
          <cell r="E491" t="str">
            <v>ทุ่งเขาหลวง,รพช.</v>
          </cell>
          <cell r="F491" t="str">
            <v>รพช.</v>
          </cell>
          <cell r="G491">
            <v>37</v>
          </cell>
          <cell r="H491" t="str">
            <v>รพช.F3 P15,000-25,000</v>
          </cell>
          <cell r="I491">
            <v>8.86</v>
          </cell>
          <cell r="J491">
            <v>8.43</v>
          </cell>
          <cell r="K491">
            <v>5.74</v>
          </cell>
          <cell r="L491">
            <v>77746525.799999997</v>
          </cell>
          <cell r="M491">
            <v>14528894.75</v>
          </cell>
          <cell r="N491">
            <v>0</v>
          </cell>
          <cell r="O491">
            <v>17311041.609999999</v>
          </cell>
          <cell r="P491">
            <v>45754913.32</v>
          </cell>
          <cell r="Q491">
            <v>1</v>
          </cell>
          <cell r="R491">
            <v>0</v>
          </cell>
          <cell r="S491">
            <v>0</v>
          </cell>
          <cell r="T491">
            <v>1</v>
          </cell>
          <cell r="U491">
            <v>0</v>
          </cell>
          <cell r="V491">
            <v>0</v>
          </cell>
          <cell r="W491">
            <v>0</v>
          </cell>
          <cell r="AA491">
            <v>1</v>
          </cell>
          <cell r="AB491">
            <v>1</v>
          </cell>
          <cell r="AC491">
            <v>1</v>
          </cell>
        </row>
        <row r="492">
          <cell r="D492" t="str">
            <v>27989</v>
          </cell>
          <cell r="E492" t="str">
            <v>เชียงขวัญ,รพช.</v>
          </cell>
          <cell r="F492" t="str">
            <v>รพช.</v>
          </cell>
          <cell r="G492">
            <v>0</v>
          </cell>
          <cell r="H492" t="str">
            <v>รพช.F3 P15,000-25,000</v>
          </cell>
          <cell r="I492">
            <v>1.92</v>
          </cell>
          <cell r="J492">
            <v>1.73</v>
          </cell>
          <cell r="K492">
            <v>0.96</v>
          </cell>
          <cell r="L492">
            <v>13234399.84</v>
          </cell>
          <cell r="M492">
            <v>5249416.0199999996</v>
          </cell>
          <cell r="N492">
            <v>0</v>
          </cell>
          <cell r="O492">
            <v>9225585.6600000001</v>
          </cell>
          <cell r="P492">
            <v>-979271.84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1</v>
          </cell>
          <cell r="V492">
            <v>0</v>
          </cell>
          <cell r="W492">
            <v>0</v>
          </cell>
          <cell r="AA492">
            <v>1</v>
          </cell>
          <cell r="AB492">
            <v>1</v>
          </cell>
          <cell r="AC492">
            <v>1</v>
          </cell>
        </row>
        <row r="493">
          <cell r="D493" t="str">
            <v>27990</v>
          </cell>
          <cell r="E493" t="str">
            <v>หนองฮี,รพช.</v>
          </cell>
          <cell r="F493" t="str">
            <v>รพช.</v>
          </cell>
          <cell r="G493">
            <v>15</v>
          </cell>
          <cell r="H493" t="str">
            <v>รพช.F3 P15,000-25,000</v>
          </cell>
          <cell r="I493">
            <v>5.18</v>
          </cell>
          <cell r="J493">
            <v>4.75</v>
          </cell>
          <cell r="K493">
            <v>3.14</v>
          </cell>
          <cell r="L493">
            <v>47297004.240000002</v>
          </cell>
          <cell r="M493">
            <v>18906343.34</v>
          </cell>
          <cell r="N493">
            <v>0</v>
          </cell>
          <cell r="O493">
            <v>21120721.82</v>
          </cell>
          <cell r="P493">
            <v>24213596.59</v>
          </cell>
          <cell r="Q493">
            <v>1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AA493">
            <v>1</v>
          </cell>
          <cell r="AB493">
            <v>1</v>
          </cell>
          <cell r="AC493">
            <v>1</v>
          </cell>
        </row>
        <row r="494">
          <cell r="D494" t="str">
            <v>10711</v>
          </cell>
          <cell r="E494" t="str">
            <v>นครพนม,รพท.</v>
          </cell>
          <cell r="F494" t="str">
            <v>รพท.</v>
          </cell>
          <cell r="G494">
            <v>372</v>
          </cell>
          <cell r="H494" t="str">
            <v>รพท.S B&lt;=400</v>
          </cell>
          <cell r="I494">
            <v>2.3199999999999998</v>
          </cell>
          <cell r="J494">
            <v>2.16</v>
          </cell>
          <cell r="K494">
            <v>1.1100000000000001</v>
          </cell>
          <cell r="L494">
            <v>278424464.61000001</v>
          </cell>
          <cell r="M494">
            <v>84708458.560000002</v>
          </cell>
          <cell r="N494">
            <v>0</v>
          </cell>
          <cell r="O494">
            <v>80115701.489999995</v>
          </cell>
          <cell r="P494">
            <v>30553871.77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1</v>
          </cell>
          <cell r="AA494">
            <v>1</v>
          </cell>
          <cell r="AB494">
            <v>1</v>
          </cell>
          <cell r="AC494">
            <v>1</v>
          </cell>
        </row>
        <row r="495">
          <cell r="D495" t="str">
            <v>11104</v>
          </cell>
          <cell r="E495" t="str">
            <v>ปลาปาก,รพช.</v>
          </cell>
          <cell r="F495" t="str">
            <v>รพช.</v>
          </cell>
          <cell r="G495">
            <v>40</v>
          </cell>
          <cell r="H495" t="str">
            <v>รพช.F2 P30,000-60,000</v>
          </cell>
          <cell r="I495">
            <v>9.31</v>
          </cell>
          <cell r="J495">
            <v>8.86</v>
          </cell>
          <cell r="K495">
            <v>6.79</v>
          </cell>
          <cell r="L495">
            <v>95039056.920000002</v>
          </cell>
          <cell r="M495">
            <v>29654116.350000001</v>
          </cell>
          <cell r="N495">
            <v>0</v>
          </cell>
          <cell r="O495">
            <v>30947786.780000001</v>
          </cell>
          <cell r="P495">
            <v>66236628.090000004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1</v>
          </cell>
          <cell r="AA495">
            <v>1</v>
          </cell>
          <cell r="AB495">
            <v>1</v>
          </cell>
          <cell r="AC495">
            <v>1</v>
          </cell>
        </row>
        <row r="496">
          <cell r="D496" t="str">
            <v>11105</v>
          </cell>
          <cell r="E496" t="str">
            <v>ท่าอุเทน,รพช.</v>
          </cell>
          <cell r="F496" t="str">
            <v>รพช.</v>
          </cell>
          <cell r="G496">
            <v>47</v>
          </cell>
          <cell r="H496" t="str">
            <v>รพช.F2 P30,000-60,000</v>
          </cell>
          <cell r="I496">
            <v>5.46</v>
          </cell>
          <cell r="J496">
            <v>5.18</v>
          </cell>
          <cell r="K496">
            <v>3.07</v>
          </cell>
          <cell r="L496">
            <v>62463382.060000002</v>
          </cell>
          <cell r="M496">
            <v>26404153.890000001</v>
          </cell>
          <cell r="N496">
            <v>0</v>
          </cell>
          <cell r="O496">
            <v>27207806.030000001</v>
          </cell>
          <cell r="P496">
            <v>28960580.420000002</v>
          </cell>
          <cell r="Q496">
            <v>0</v>
          </cell>
          <cell r="R496">
            <v>1</v>
          </cell>
          <cell r="S496">
            <v>1</v>
          </cell>
          <cell r="T496">
            <v>0</v>
          </cell>
          <cell r="U496">
            <v>0</v>
          </cell>
          <cell r="V496">
            <v>0</v>
          </cell>
          <cell r="W496">
            <v>1</v>
          </cell>
          <cell r="AA496">
            <v>1</v>
          </cell>
          <cell r="AB496">
            <v>1</v>
          </cell>
          <cell r="AC496">
            <v>1</v>
          </cell>
        </row>
        <row r="497">
          <cell r="D497" t="str">
            <v>11106</v>
          </cell>
          <cell r="E497" t="str">
            <v>บ้านแพง,รพช.</v>
          </cell>
          <cell r="F497" t="str">
            <v>รพช.</v>
          </cell>
          <cell r="G497">
            <v>43</v>
          </cell>
          <cell r="H497" t="str">
            <v>รพช.F2 P&lt;=30,000</v>
          </cell>
          <cell r="I497">
            <v>3.27</v>
          </cell>
          <cell r="J497">
            <v>3.09</v>
          </cell>
          <cell r="K497">
            <v>1.68</v>
          </cell>
          <cell r="L497">
            <v>50485805.689999998</v>
          </cell>
          <cell r="M497">
            <v>22448099.199999999</v>
          </cell>
          <cell r="N497">
            <v>0</v>
          </cell>
          <cell r="O497">
            <v>25672423.030000001</v>
          </cell>
          <cell r="P497">
            <v>15033598.130000001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AA497">
            <v>1</v>
          </cell>
          <cell r="AB497">
            <v>1</v>
          </cell>
          <cell r="AC497">
            <v>1</v>
          </cell>
        </row>
        <row r="498">
          <cell r="D498" t="str">
            <v>11107</v>
          </cell>
          <cell r="E498" t="str">
            <v>นาทม,รพช.</v>
          </cell>
          <cell r="F498" t="str">
            <v>รพช.</v>
          </cell>
          <cell r="G498">
            <v>43</v>
          </cell>
          <cell r="H498" t="str">
            <v>รพช.F2 P&lt;=30,000</v>
          </cell>
          <cell r="I498">
            <v>4.13</v>
          </cell>
          <cell r="J498">
            <v>3.76</v>
          </cell>
          <cell r="K498">
            <v>2.04</v>
          </cell>
          <cell r="L498">
            <v>26562827.530000001</v>
          </cell>
          <cell r="M498">
            <v>14565641.300000001</v>
          </cell>
          <cell r="N498">
            <v>0</v>
          </cell>
          <cell r="O498">
            <v>14170322.210000001</v>
          </cell>
          <cell r="P498">
            <v>8798860.7400000002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1</v>
          </cell>
          <cell r="AA498">
            <v>1</v>
          </cell>
          <cell r="AB498">
            <v>1</v>
          </cell>
          <cell r="AC498">
            <v>1</v>
          </cell>
        </row>
        <row r="499">
          <cell r="D499" t="str">
            <v>11108</v>
          </cell>
          <cell r="E499" t="str">
            <v>เรณูนคร,รพช.</v>
          </cell>
          <cell r="F499" t="str">
            <v>รพช.</v>
          </cell>
          <cell r="G499">
            <v>59</v>
          </cell>
          <cell r="H499" t="str">
            <v>รพช.F2 P30,000-60,000</v>
          </cell>
          <cell r="I499">
            <v>2.79</v>
          </cell>
          <cell r="J499">
            <v>2.5</v>
          </cell>
          <cell r="K499">
            <v>1.25</v>
          </cell>
          <cell r="L499">
            <v>40826761.009999998</v>
          </cell>
          <cell r="M499">
            <v>24168558.93</v>
          </cell>
          <cell r="N499">
            <v>0</v>
          </cell>
          <cell r="O499">
            <v>24591694.16</v>
          </cell>
          <cell r="P499">
            <v>5678903.9100000001</v>
          </cell>
          <cell r="Q499">
            <v>0</v>
          </cell>
          <cell r="R499">
            <v>1</v>
          </cell>
          <cell r="S499">
            <v>0</v>
          </cell>
          <cell r="T499">
            <v>0</v>
          </cell>
          <cell r="U499">
            <v>1</v>
          </cell>
          <cell r="V499">
            <v>0</v>
          </cell>
          <cell r="W499">
            <v>0</v>
          </cell>
          <cell r="AA499">
            <v>1</v>
          </cell>
          <cell r="AB499">
            <v>1</v>
          </cell>
          <cell r="AC499">
            <v>1</v>
          </cell>
        </row>
        <row r="500">
          <cell r="D500" t="str">
            <v>11109</v>
          </cell>
          <cell r="E500" t="str">
            <v>นาแก,รพช.</v>
          </cell>
          <cell r="F500" t="str">
            <v>รพช.</v>
          </cell>
          <cell r="G500">
            <v>60</v>
          </cell>
          <cell r="H500" t="str">
            <v>รพช.F2 P30,000-60,000</v>
          </cell>
          <cell r="I500">
            <v>3.53</v>
          </cell>
          <cell r="J500">
            <v>3.38</v>
          </cell>
          <cell r="K500">
            <v>1.27</v>
          </cell>
          <cell r="L500">
            <v>91838687.469999999</v>
          </cell>
          <cell r="M500">
            <v>57938180.079999998</v>
          </cell>
          <cell r="N500">
            <v>0</v>
          </cell>
          <cell r="O500">
            <v>55873847.280000001</v>
          </cell>
          <cell r="P500">
            <v>9791418.9900000002</v>
          </cell>
          <cell r="Q500">
            <v>1</v>
          </cell>
          <cell r="R500">
            <v>1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AA500">
            <v>1</v>
          </cell>
          <cell r="AB500">
            <v>1</v>
          </cell>
          <cell r="AC500">
            <v>1</v>
          </cell>
        </row>
        <row r="501">
          <cell r="D501" t="str">
            <v>11110</v>
          </cell>
          <cell r="E501" t="str">
            <v>ศรีสงคราม,รพช.</v>
          </cell>
          <cell r="F501" t="str">
            <v>รพช.</v>
          </cell>
          <cell r="G501">
            <v>90</v>
          </cell>
          <cell r="H501" t="str">
            <v>รพช.F1 P50,000-100,000</v>
          </cell>
          <cell r="I501">
            <v>5.31</v>
          </cell>
          <cell r="J501">
            <v>4.9000000000000004</v>
          </cell>
          <cell r="K501">
            <v>1.49</v>
          </cell>
          <cell r="L501">
            <v>118613962.28</v>
          </cell>
          <cell r="M501">
            <v>44123681.43</v>
          </cell>
          <cell r="N501">
            <v>0</v>
          </cell>
          <cell r="O501">
            <v>47337895.259999998</v>
          </cell>
          <cell r="P501">
            <v>13435116.35</v>
          </cell>
          <cell r="Q501">
            <v>0</v>
          </cell>
          <cell r="R501">
            <v>0</v>
          </cell>
          <cell r="S501">
            <v>1</v>
          </cell>
          <cell r="T501">
            <v>0</v>
          </cell>
          <cell r="U501">
            <v>0</v>
          </cell>
          <cell r="V501">
            <v>0</v>
          </cell>
          <cell r="W501">
            <v>1</v>
          </cell>
          <cell r="AA501">
            <v>1</v>
          </cell>
          <cell r="AB501">
            <v>1</v>
          </cell>
          <cell r="AC501">
            <v>1</v>
          </cell>
        </row>
        <row r="502">
          <cell r="D502" t="str">
            <v>11111</v>
          </cell>
          <cell r="E502" t="str">
            <v>นาหว้า,รพช.</v>
          </cell>
          <cell r="F502" t="str">
            <v>รพช.</v>
          </cell>
          <cell r="G502">
            <v>36</v>
          </cell>
          <cell r="H502" t="str">
            <v>รพช.F2 P30,000-60,000</v>
          </cell>
          <cell r="I502">
            <v>3.99</v>
          </cell>
          <cell r="J502">
            <v>3.66</v>
          </cell>
          <cell r="K502">
            <v>2.48</v>
          </cell>
          <cell r="L502">
            <v>56454380.909999996</v>
          </cell>
          <cell r="M502">
            <v>20857312.050000001</v>
          </cell>
          <cell r="N502">
            <v>0</v>
          </cell>
          <cell r="O502">
            <v>24039785.43</v>
          </cell>
          <cell r="P502">
            <v>27896052.539999999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1</v>
          </cell>
          <cell r="AA502">
            <v>1</v>
          </cell>
          <cell r="AB502">
            <v>1</v>
          </cell>
          <cell r="AC502">
            <v>1</v>
          </cell>
        </row>
        <row r="503">
          <cell r="D503" t="str">
            <v>11112</v>
          </cell>
          <cell r="E503" t="str">
            <v>โพนสวรรค์,รพช.</v>
          </cell>
          <cell r="F503" t="str">
            <v>รพช.</v>
          </cell>
          <cell r="G503">
            <v>40</v>
          </cell>
          <cell r="H503" t="str">
            <v>รพช.F2 P30,000-60,000</v>
          </cell>
          <cell r="I503">
            <v>9.56</v>
          </cell>
          <cell r="J503">
            <v>8.4499999999999993</v>
          </cell>
          <cell r="K503">
            <v>5.63</v>
          </cell>
          <cell r="L503">
            <v>80402508.340000004</v>
          </cell>
          <cell r="M503">
            <v>17144672.07</v>
          </cell>
          <cell r="N503">
            <v>0</v>
          </cell>
          <cell r="O503">
            <v>21812488.539999999</v>
          </cell>
          <cell r="P503">
            <v>43495041.109999999</v>
          </cell>
          <cell r="Q503">
            <v>0</v>
          </cell>
          <cell r="R503">
            <v>0</v>
          </cell>
          <cell r="S503">
            <v>1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AA503">
            <v>1</v>
          </cell>
          <cell r="AB503">
            <v>1</v>
          </cell>
          <cell r="AC503">
            <v>1</v>
          </cell>
        </row>
        <row r="504">
          <cell r="D504" t="str">
            <v>11451</v>
          </cell>
          <cell r="E504" t="str">
            <v>สมเด็จพระยุพราชธาตุพนม,รพช.</v>
          </cell>
          <cell r="F504" t="str">
            <v>รพช.</v>
          </cell>
          <cell r="G504">
            <v>120</v>
          </cell>
          <cell r="H504" t="str">
            <v>รพช.M2 B&gt;100</v>
          </cell>
          <cell r="I504">
            <v>1.99</v>
          </cell>
          <cell r="J504">
            <v>1.8</v>
          </cell>
          <cell r="K504">
            <v>0.27</v>
          </cell>
          <cell r="L504">
            <v>70516685.129999995</v>
          </cell>
          <cell r="M504">
            <v>51920952.490000002</v>
          </cell>
          <cell r="N504">
            <v>1</v>
          </cell>
          <cell r="O504">
            <v>53641792.280000001</v>
          </cell>
          <cell r="P504">
            <v>-52199739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AA504">
            <v>1</v>
          </cell>
          <cell r="AB504">
            <v>1</v>
          </cell>
          <cell r="AC504">
            <v>0</v>
          </cell>
        </row>
        <row r="505">
          <cell r="D505" t="str">
            <v>40840</v>
          </cell>
          <cell r="E505" t="str">
            <v>วังยาง,รพช.</v>
          </cell>
          <cell r="F505" t="str">
            <v>รพช.</v>
          </cell>
          <cell r="G505">
            <v>35</v>
          </cell>
          <cell r="H505" t="str">
            <v>รพช.F3 P&lt;=15,000</v>
          </cell>
          <cell r="I505">
            <v>3.37</v>
          </cell>
          <cell r="J505">
            <v>3</v>
          </cell>
          <cell r="K505">
            <v>0.95</v>
          </cell>
          <cell r="L505">
            <v>20643995.050000001</v>
          </cell>
          <cell r="M505">
            <v>13856211.33</v>
          </cell>
          <cell r="N505">
            <v>0</v>
          </cell>
          <cell r="O505">
            <v>14246164.050000001</v>
          </cell>
          <cell r="P505">
            <v>-444152.89</v>
          </cell>
          <cell r="Q505">
            <v>1</v>
          </cell>
          <cell r="R505">
            <v>1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AA505">
            <v>1</v>
          </cell>
          <cell r="AB505">
            <v>1</v>
          </cell>
          <cell r="AC505">
            <v>1</v>
          </cell>
        </row>
        <row r="506">
          <cell r="D506" t="str">
            <v>11040</v>
          </cell>
          <cell r="E506" t="str">
            <v>บึงกาฬ,รพท.</v>
          </cell>
          <cell r="F506" t="str">
            <v>รพท.</v>
          </cell>
          <cell r="G506">
            <v>274</v>
          </cell>
          <cell r="H506" t="str">
            <v>รพท.S B&lt;=400</v>
          </cell>
          <cell r="I506">
            <v>3.93</v>
          </cell>
          <cell r="J506">
            <v>3.48</v>
          </cell>
          <cell r="K506">
            <v>1.99</v>
          </cell>
          <cell r="L506">
            <v>262861684.71000001</v>
          </cell>
          <cell r="M506">
            <v>23949163.379999999</v>
          </cell>
          <cell r="N506">
            <v>0</v>
          </cell>
          <cell r="O506">
            <v>62499900.479999997</v>
          </cell>
          <cell r="P506">
            <v>88921318.640000001</v>
          </cell>
          <cell r="Q506">
            <v>0</v>
          </cell>
          <cell r="R506">
            <v>0</v>
          </cell>
          <cell r="S506">
            <v>1</v>
          </cell>
          <cell r="T506">
            <v>0</v>
          </cell>
          <cell r="U506">
            <v>0</v>
          </cell>
          <cell r="V506">
            <v>1</v>
          </cell>
          <cell r="W506">
            <v>1</v>
          </cell>
          <cell r="AA506">
            <v>1</v>
          </cell>
          <cell r="AB506">
            <v>1</v>
          </cell>
          <cell r="AC506">
            <v>1</v>
          </cell>
        </row>
        <row r="507">
          <cell r="D507" t="str">
            <v>11041</v>
          </cell>
          <cell r="E507" t="str">
            <v>พรเจริญ,รพช.</v>
          </cell>
          <cell r="F507" t="str">
            <v>รพช.</v>
          </cell>
          <cell r="G507">
            <v>45</v>
          </cell>
          <cell r="H507" t="str">
            <v>รพช.F2 P30,000-60,000</v>
          </cell>
          <cell r="I507">
            <v>4.9000000000000004</v>
          </cell>
          <cell r="J507">
            <v>4.55</v>
          </cell>
          <cell r="K507">
            <v>3.38</v>
          </cell>
          <cell r="L507">
            <v>63048324.630000003</v>
          </cell>
          <cell r="M507">
            <v>22583762.579999998</v>
          </cell>
          <cell r="N507">
            <v>0</v>
          </cell>
          <cell r="O507">
            <v>26607977.690000001</v>
          </cell>
          <cell r="P507">
            <v>38473804.579999998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1</v>
          </cell>
          <cell r="W507">
            <v>0</v>
          </cell>
          <cell r="AA507">
            <v>1</v>
          </cell>
          <cell r="AB507">
            <v>1</v>
          </cell>
          <cell r="AC507">
            <v>1</v>
          </cell>
        </row>
        <row r="508">
          <cell r="D508" t="str">
            <v>11043</v>
          </cell>
          <cell r="E508" t="str">
            <v>โซ่พิสัย,รพช.</v>
          </cell>
          <cell r="F508" t="str">
            <v>รพช.</v>
          </cell>
          <cell r="G508">
            <v>74</v>
          </cell>
          <cell r="H508" t="str">
            <v>รพช.F2 P30,000-60,000</v>
          </cell>
          <cell r="I508">
            <v>3.45</v>
          </cell>
          <cell r="J508">
            <v>3.23</v>
          </cell>
          <cell r="K508">
            <v>1.89</v>
          </cell>
          <cell r="L508">
            <v>47064600.969999999</v>
          </cell>
          <cell r="M508">
            <v>29595279.149999999</v>
          </cell>
          <cell r="N508">
            <v>0</v>
          </cell>
          <cell r="O508">
            <v>29580711.620000001</v>
          </cell>
          <cell r="P508">
            <v>17066675.780000001</v>
          </cell>
          <cell r="Q508">
            <v>0</v>
          </cell>
          <cell r="R508">
            <v>1</v>
          </cell>
          <cell r="S508">
            <v>0</v>
          </cell>
          <cell r="T508">
            <v>1</v>
          </cell>
          <cell r="U508">
            <v>1</v>
          </cell>
          <cell r="V508">
            <v>1</v>
          </cell>
          <cell r="W508">
            <v>1</v>
          </cell>
          <cell r="AA508">
            <v>1</v>
          </cell>
          <cell r="AB508">
            <v>1</v>
          </cell>
          <cell r="AC508">
            <v>1</v>
          </cell>
        </row>
        <row r="509">
          <cell r="D509" t="str">
            <v>11046</v>
          </cell>
          <cell r="E509" t="str">
            <v>เซกา,รพช.</v>
          </cell>
          <cell r="F509" t="str">
            <v>รพช.</v>
          </cell>
          <cell r="G509">
            <v>116</v>
          </cell>
          <cell r="H509" t="str">
            <v>รพช.M2 B&gt;100</v>
          </cell>
          <cell r="I509">
            <v>2.95</v>
          </cell>
          <cell r="J509">
            <v>2.74</v>
          </cell>
          <cell r="K509">
            <v>1.32</v>
          </cell>
          <cell r="L509">
            <v>85923039.75</v>
          </cell>
          <cell r="M509">
            <v>35092309.539999999</v>
          </cell>
          <cell r="N509">
            <v>0</v>
          </cell>
          <cell r="O509">
            <v>41915249.969999999</v>
          </cell>
          <cell r="P509">
            <v>13923602.630000001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AA509">
            <v>1</v>
          </cell>
          <cell r="AB509">
            <v>1</v>
          </cell>
          <cell r="AC509">
            <v>1</v>
          </cell>
        </row>
        <row r="510">
          <cell r="D510" t="str">
            <v>11047</v>
          </cell>
          <cell r="E510" t="str">
            <v>ปากคาด,รพช.</v>
          </cell>
          <cell r="F510" t="str">
            <v>รพช.</v>
          </cell>
          <cell r="G510">
            <v>37</v>
          </cell>
          <cell r="H510" t="str">
            <v>รพช.F2 P30,000-60,000</v>
          </cell>
          <cell r="I510">
            <v>6.51</v>
          </cell>
          <cell r="J510">
            <v>6.23</v>
          </cell>
          <cell r="K510">
            <v>3.8</v>
          </cell>
          <cell r="L510">
            <v>69172022.469999999</v>
          </cell>
          <cell r="M510">
            <v>36246099.840000004</v>
          </cell>
          <cell r="N510">
            <v>0</v>
          </cell>
          <cell r="O510">
            <v>37825316.460000001</v>
          </cell>
          <cell r="P510">
            <v>35184849.32</v>
          </cell>
          <cell r="Q510">
            <v>1</v>
          </cell>
          <cell r="R510">
            <v>1</v>
          </cell>
          <cell r="S510">
            <v>0</v>
          </cell>
          <cell r="T510">
            <v>0</v>
          </cell>
          <cell r="U510">
            <v>0</v>
          </cell>
          <cell r="V510">
            <v>1</v>
          </cell>
          <cell r="W510">
            <v>1</v>
          </cell>
          <cell r="AA510">
            <v>1</v>
          </cell>
          <cell r="AB510">
            <v>1</v>
          </cell>
          <cell r="AC510">
            <v>1</v>
          </cell>
        </row>
        <row r="511">
          <cell r="D511" t="str">
            <v>11048</v>
          </cell>
          <cell r="E511" t="str">
            <v>บึงโขงหลง,รพช.</v>
          </cell>
          <cell r="F511" t="str">
            <v>รพช.</v>
          </cell>
          <cell r="G511">
            <v>58</v>
          </cell>
          <cell r="H511" t="str">
            <v>รพช.F2 P30,000-60,000</v>
          </cell>
          <cell r="I511">
            <v>6.66</v>
          </cell>
          <cell r="J511">
            <v>5.88</v>
          </cell>
          <cell r="K511">
            <v>4.7</v>
          </cell>
          <cell r="L511">
            <v>54209092.030000001</v>
          </cell>
          <cell r="M511">
            <v>21368101.280000001</v>
          </cell>
          <cell r="N511">
            <v>0</v>
          </cell>
          <cell r="O511">
            <v>24656068.27</v>
          </cell>
          <cell r="P511">
            <v>35391181.090000004</v>
          </cell>
          <cell r="Q511">
            <v>0</v>
          </cell>
          <cell r="R511">
            <v>0</v>
          </cell>
          <cell r="S511">
            <v>1</v>
          </cell>
          <cell r="T511">
            <v>0</v>
          </cell>
          <cell r="U511">
            <v>1</v>
          </cell>
          <cell r="V511">
            <v>1</v>
          </cell>
          <cell r="W511">
            <v>0</v>
          </cell>
          <cell r="AA511">
            <v>1</v>
          </cell>
          <cell r="AB511">
            <v>1</v>
          </cell>
          <cell r="AC511">
            <v>1</v>
          </cell>
        </row>
        <row r="512">
          <cell r="D512" t="str">
            <v>11049</v>
          </cell>
          <cell r="E512" t="str">
            <v>ศรีวิไล,รพช.</v>
          </cell>
          <cell r="F512" t="str">
            <v>รพช.</v>
          </cell>
          <cell r="G512">
            <v>38</v>
          </cell>
          <cell r="H512" t="str">
            <v>รพช.F2 P30,000-60,000</v>
          </cell>
          <cell r="I512">
            <v>5.49</v>
          </cell>
          <cell r="J512">
            <v>5.28</v>
          </cell>
          <cell r="K512">
            <v>3.95</v>
          </cell>
          <cell r="L512">
            <v>72270146.099999994</v>
          </cell>
          <cell r="M512">
            <v>10936383.43</v>
          </cell>
          <cell r="N512">
            <v>0</v>
          </cell>
          <cell r="O512">
            <v>11847746.449999999</v>
          </cell>
          <cell r="P512">
            <v>47384087.75</v>
          </cell>
          <cell r="Q512">
            <v>0</v>
          </cell>
          <cell r="R512">
            <v>0</v>
          </cell>
          <cell r="S512">
            <v>1</v>
          </cell>
          <cell r="T512">
            <v>0</v>
          </cell>
          <cell r="U512">
            <v>0</v>
          </cell>
          <cell r="V512">
            <v>1</v>
          </cell>
          <cell r="W512">
            <v>1</v>
          </cell>
          <cell r="AA512">
            <v>1</v>
          </cell>
          <cell r="AB512">
            <v>1</v>
          </cell>
          <cell r="AC512">
            <v>1</v>
          </cell>
        </row>
        <row r="513">
          <cell r="D513" t="str">
            <v>11050</v>
          </cell>
          <cell r="E513" t="str">
            <v>บุ่งคล้า,รพช.</v>
          </cell>
          <cell r="F513" t="str">
            <v>รพช.</v>
          </cell>
          <cell r="G513">
            <v>32</v>
          </cell>
          <cell r="H513" t="str">
            <v>รพช.F3 P&lt;=15,000</v>
          </cell>
          <cell r="I513">
            <v>3.42</v>
          </cell>
          <cell r="J513">
            <v>3.12</v>
          </cell>
          <cell r="K513">
            <v>1.77</v>
          </cell>
          <cell r="L513">
            <v>28464857.199999999</v>
          </cell>
          <cell r="M513">
            <v>14192676.960000001</v>
          </cell>
          <cell r="N513">
            <v>0</v>
          </cell>
          <cell r="O513">
            <v>15524293.060000001</v>
          </cell>
          <cell r="P513">
            <v>9098684.5</v>
          </cell>
          <cell r="Q513">
            <v>1</v>
          </cell>
          <cell r="R513">
            <v>1</v>
          </cell>
          <cell r="S513">
            <v>0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AA513">
            <v>1</v>
          </cell>
          <cell r="AB513">
            <v>1</v>
          </cell>
          <cell r="AC513">
            <v>1</v>
          </cell>
        </row>
        <row r="514">
          <cell r="D514" t="str">
            <v>10705</v>
          </cell>
          <cell r="E514" t="str">
            <v>เลย,รพท.</v>
          </cell>
          <cell r="F514" t="str">
            <v>รพท.</v>
          </cell>
          <cell r="G514">
            <v>541</v>
          </cell>
          <cell r="H514" t="str">
            <v>รพท.S B&gt;400</v>
          </cell>
          <cell r="I514">
            <v>1.67</v>
          </cell>
          <cell r="J514">
            <v>1.48</v>
          </cell>
          <cell r="K514">
            <v>0.36</v>
          </cell>
          <cell r="L514">
            <v>185025840.19999999</v>
          </cell>
          <cell r="M514">
            <v>70890748.599999994</v>
          </cell>
          <cell r="N514">
            <v>1</v>
          </cell>
          <cell r="O514">
            <v>119432773.11</v>
          </cell>
          <cell r="P514">
            <v>-176300534.43000001</v>
          </cell>
          <cell r="Q514">
            <v>0</v>
          </cell>
          <cell r="R514">
            <v>0</v>
          </cell>
          <cell r="S514">
            <v>1</v>
          </cell>
          <cell r="T514">
            <v>0</v>
          </cell>
          <cell r="U514">
            <v>0</v>
          </cell>
          <cell r="V514">
            <v>0</v>
          </cell>
          <cell r="W514">
            <v>1</v>
          </cell>
          <cell r="AA514">
            <v>1</v>
          </cell>
          <cell r="AB514">
            <v>1</v>
          </cell>
          <cell r="AC514">
            <v>0</v>
          </cell>
        </row>
        <row r="515">
          <cell r="D515" t="str">
            <v>11030</v>
          </cell>
          <cell r="E515" t="str">
            <v>นาด้วง,รพช.</v>
          </cell>
          <cell r="F515" t="str">
            <v>รพช.</v>
          </cell>
          <cell r="G515">
            <v>40</v>
          </cell>
          <cell r="H515" t="str">
            <v>รพช.F2 P&lt;=30,000</v>
          </cell>
          <cell r="I515">
            <v>7.28</v>
          </cell>
          <cell r="J515">
            <v>7.01</v>
          </cell>
          <cell r="K515">
            <v>4.4000000000000004</v>
          </cell>
          <cell r="L515">
            <v>53039335.600000001</v>
          </cell>
          <cell r="M515">
            <v>27374645.329999998</v>
          </cell>
          <cell r="N515">
            <v>0</v>
          </cell>
          <cell r="O515">
            <v>30729149.280000001</v>
          </cell>
          <cell r="P515">
            <v>28677192.02</v>
          </cell>
          <cell r="Q515">
            <v>1</v>
          </cell>
          <cell r="R515">
            <v>1</v>
          </cell>
          <cell r="S515">
            <v>0</v>
          </cell>
          <cell r="T515">
            <v>0</v>
          </cell>
          <cell r="U515">
            <v>0</v>
          </cell>
          <cell r="V515">
            <v>1</v>
          </cell>
          <cell r="W515">
            <v>1</v>
          </cell>
          <cell r="AA515">
            <v>1</v>
          </cell>
          <cell r="AB515">
            <v>1</v>
          </cell>
          <cell r="AC515">
            <v>1</v>
          </cell>
        </row>
        <row r="516">
          <cell r="D516" t="str">
            <v>11031</v>
          </cell>
          <cell r="E516" t="str">
            <v>เชียงคาน,รพช.</v>
          </cell>
          <cell r="F516" t="str">
            <v>รพช.</v>
          </cell>
          <cell r="G516">
            <v>59</v>
          </cell>
          <cell r="H516" t="str">
            <v>รพช.F2 P30,000-60,000</v>
          </cell>
          <cell r="I516">
            <v>3.39</v>
          </cell>
          <cell r="J516">
            <v>2.9</v>
          </cell>
          <cell r="K516">
            <v>1.23</v>
          </cell>
          <cell r="L516">
            <v>55177167.189999998</v>
          </cell>
          <cell r="M516">
            <v>95514750.939999998</v>
          </cell>
          <cell r="N516">
            <v>0</v>
          </cell>
          <cell r="O516">
            <v>100122873.06999999</v>
          </cell>
          <cell r="P516">
            <v>5273471.1100000003</v>
          </cell>
          <cell r="Q516">
            <v>1</v>
          </cell>
          <cell r="R516">
            <v>1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AA516">
            <v>1</v>
          </cell>
          <cell r="AB516">
            <v>1</v>
          </cell>
          <cell r="AC516">
            <v>1</v>
          </cell>
        </row>
        <row r="517">
          <cell r="D517" t="str">
            <v>11032</v>
          </cell>
          <cell r="E517" t="str">
            <v>ปากชม,รพช.</v>
          </cell>
          <cell r="F517" t="str">
            <v>รพช.</v>
          </cell>
          <cell r="G517">
            <v>34</v>
          </cell>
          <cell r="H517" t="str">
            <v>รพช.F2 P30,000-60,000</v>
          </cell>
          <cell r="I517">
            <v>3.23</v>
          </cell>
          <cell r="J517">
            <v>2.98</v>
          </cell>
          <cell r="K517">
            <v>1.75</v>
          </cell>
          <cell r="L517">
            <v>55280719.75</v>
          </cell>
          <cell r="M517">
            <v>28007845.16</v>
          </cell>
          <cell r="N517">
            <v>0</v>
          </cell>
          <cell r="O517">
            <v>30563631.239999998</v>
          </cell>
          <cell r="P517">
            <v>18591271.670000002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1</v>
          </cell>
          <cell r="W517">
            <v>0</v>
          </cell>
          <cell r="AA517">
            <v>1</v>
          </cell>
          <cell r="AB517">
            <v>1</v>
          </cell>
          <cell r="AC517">
            <v>1</v>
          </cell>
        </row>
        <row r="518">
          <cell r="D518" t="str">
            <v>11033</v>
          </cell>
          <cell r="E518" t="str">
            <v>นาแห้ว,รพช.</v>
          </cell>
          <cell r="F518" t="str">
            <v>รพช.</v>
          </cell>
          <cell r="G518">
            <v>30</v>
          </cell>
          <cell r="H518" t="str">
            <v>รพช.F3 P&lt;=15,000</v>
          </cell>
          <cell r="I518">
            <v>3.5</v>
          </cell>
          <cell r="J518">
            <v>3.05</v>
          </cell>
          <cell r="K518">
            <v>1.7</v>
          </cell>
          <cell r="L518">
            <v>15226873.300000001</v>
          </cell>
          <cell r="M518">
            <v>4677796.34</v>
          </cell>
          <cell r="N518">
            <v>0</v>
          </cell>
          <cell r="O518">
            <v>6025008.3799999999</v>
          </cell>
          <cell r="P518">
            <v>4246222.62</v>
          </cell>
          <cell r="Q518">
            <v>0</v>
          </cell>
          <cell r="R518">
            <v>0</v>
          </cell>
          <cell r="S518">
            <v>1</v>
          </cell>
          <cell r="T518">
            <v>1</v>
          </cell>
          <cell r="U518">
            <v>0</v>
          </cell>
          <cell r="V518">
            <v>1</v>
          </cell>
          <cell r="W518">
            <v>0</v>
          </cell>
          <cell r="AA518">
            <v>1</v>
          </cell>
          <cell r="AB518">
            <v>1</v>
          </cell>
          <cell r="AC518">
            <v>1</v>
          </cell>
        </row>
        <row r="519">
          <cell r="D519" t="str">
            <v>11034</v>
          </cell>
          <cell r="E519" t="str">
            <v>ภูเรือ,รพช.</v>
          </cell>
          <cell r="F519" t="str">
            <v>รพช.</v>
          </cell>
          <cell r="G519">
            <v>32</v>
          </cell>
          <cell r="H519" t="str">
            <v>รพช.F2 P&lt;=30,000</v>
          </cell>
          <cell r="I519">
            <v>4.38</v>
          </cell>
          <cell r="J519">
            <v>4.03</v>
          </cell>
          <cell r="K519">
            <v>2.13</v>
          </cell>
          <cell r="L519">
            <v>28351810.609999999</v>
          </cell>
          <cell r="M519">
            <v>14568247.9</v>
          </cell>
          <cell r="N519">
            <v>0</v>
          </cell>
          <cell r="O519">
            <v>15702400.75</v>
          </cell>
          <cell r="P519">
            <v>9456918.1699999999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AA519">
            <v>1</v>
          </cell>
          <cell r="AB519">
            <v>1</v>
          </cell>
          <cell r="AC519">
            <v>1</v>
          </cell>
        </row>
        <row r="520">
          <cell r="D520" t="str">
            <v>11035</v>
          </cell>
          <cell r="E520" t="str">
            <v>ท่าลี่,รพช.</v>
          </cell>
          <cell r="F520" t="str">
            <v>รพช.</v>
          </cell>
          <cell r="G520">
            <v>45</v>
          </cell>
          <cell r="H520" t="str">
            <v>รพช.F2 P&lt;=30,000</v>
          </cell>
          <cell r="I520">
            <v>6.05</v>
          </cell>
          <cell r="J520">
            <v>5.62</v>
          </cell>
          <cell r="K520">
            <v>2.61</v>
          </cell>
          <cell r="L520">
            <v>45304006.25</v>
          </cell>
          <cell r="M520">
            <v>38897292.020000003</v>
          </cell>
          <cell r="N520">
            <v>0</v>
          </cell>
          <cell r="O520">
            <v>38826141.799999997</v>
          </cell>
          <cell r="P520">
            <v>14408394.310000001</v>
          </cell>
          <cell r="Q520">
            <v>1</v>
          </cell>
          <cell r="R520">
            <v>1</v>
          </cell>
          <cell r="S520">
            <v>1</v>
          </cell>
          <cell r="T520">
            <v>1</v>
          </cell>
          <cell r="U520">
            <v>0</v>
          </cell>
          <cell r="V520">
            <v>0</v>
          </cell>
          <cell r="W520">
            <v>1</v>
          </cell>
          <cell r="AA520">
            <v>1</v>
          </cell>
          <cell r="AB520">
            <v>1</v>
          </cell>
          <cell r="AC520">
            <v>1</v>
          </cell>
        </row>
        <row r="521">
          <cell r="D521" t="str">
            <v>11036</v>
          </cell>
          <cell r="E521" t="str">
            <v>วังสะพุง,รพช.</v>
          </cell>
          <cell r="F521" t="str">
            <v>รพช.</v>
          </cell>
          <cell r="G521">
            <v>113</v>
          </cell>
          <cell r="H521" t="str">
            <v>รพช.M2 B&gt;100</v>
          </cell>
          <cell r="I521">
            <v>1.49</v>
          </cell>
          <cell r="J521">
            <v>1.25</v>
          </cell>
          <cell r="K521">
            <v>0.69</v>
          </cell>
          <cell r="L521">
            <v>40261305.899999999</v>
          </cell>
          <cell r="M521">
            <v>20132058.309999999</v>
          </cell>
          <cell r="N521">
            <v>2</v>
          </cell>
          <cell r="O521">
            <v>28063720.210000001</v>
          </cell>
          <cell r="P521">
            <v>-25901167.059999999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AA521">
            <v>1</v>
          </cell>
          <cell r="AB521">
            <v>1</v>
          </cell>
          <cell r="AC521">
            <v>0</v>
          </cell>
        </row>
        <row r="522">
          <cell r="D522" t="str">
            <v>11037</v>
          </cell>
          <cell r="E522" t="str">
            <v>ภูกระดึง,รพช.</v>
          </cell>
          <cell r="F522" t="str">
            <v>รพช.</v>
          </cell>
          <cell r="G522">
            <v>42</v>
          </cell>
          <cell r="H522" t="str">
            <v>รพช.F2 P&lt;=30,000</v>
          </cell>
          <cell r="I522">
            <v>3.22</v>
          </cell>
          <cell r="J522">
            <v>2.88</v>
          </cell>
          <cell r="K522">
            <v>1.08</v>
          </cell>
          <cell r="L522">
            <v>28639725.050000001</v>
          </cell>
          <cell r="M522">
            <v>21143931.91</v>
          </cell>
          <cell r="N522">
            <v>0</v>
          </cell>
          <cell r="O522">
            <v>23000169.079999998</v>
          </cell>
          <cell r="P522">
            <v>997503.64</v>
          </cell>
          <cell r="Q522">
            <v>1</v>
          </cell>
          <cell r="R522">
            <v>1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AA522">
            <v>1</v>
          </cell>
          <cell r="AB522">
            <v>1</v>
          </cell>
          <cell r="AC522">
            <v>1</v>
          </cell>
        </row>
        <row r="523">
          <cell r="D523" t="str">
            <v>11038</v>
          </cell>
          <cell r="E523" t="str">
            <v>ภูหลวง,รพช.</v>
          </cell>
          <cell r="F523" t="str">
            <v>รพช.</v>
          </cell>
          <cell r="G523">
            <v>36</v>
          </cell>
          <cell r="H523" t="str">
            <v>รพช.F2 P&lt;=30,000</v>
          </cell>
          <cell r="I523">
            <v>4.1500000000000004</v>
          </cell>
          <cell r="J523">
            <v>3.84</v>
          </cell>
          <cell r="K523">
            <v>0.88</v>
          </cell>
          <cell r="L523">
            <v>43180874.68</v>
          </cell>
          <cell r="M523">
            <v>28711705.030000001</v>
          </cell>
          <cell r="N523">
            <v>0</v>
          </cell>
          <cell r="O523">
            <v>30964118.18</v>
          </cell>
          <cell r="P523">
            <v>-1690129.7</v>
          </cell>
          <cell r="Q523">
            <v>1</v>
          </cell>
          <cell r="R523">
            <v>1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AA523">
            <v>1</v>
          </cell>
          <cell r="AB523">
            <v>1</v>
          </cell>
          <cell r="AC523">
            <v>1</v>
          </cell>
        </row>
        <row r="524">
          <cell r="D524" t="str">
            <v>11039</v>
          </cell>
          <cell r="E524" t="str">
            <v>ผาขาว,รพช.</v>
          </cell>
          <cell r="F524" t="str">
            <v>รพช.</v>
          </cell>
          <cell r="G524">
            <v>40</v>
          </cell>
          <cell r="H524" t="str">
            <v>รพช.F2 P30,000-60,000</v>
          </cell>
          <cell r="I524">
            <v>3.58</v>
          </cell>
          <cell r="J524">
            <v>3.25</v>
          </cell>
          <cell r="K524">
            <v>1.78</v>
          </cell>
          <cell r="L524">
            <v>42211645.770000003</v>
          </cell>
          <cell r="M524">
            <v>10750580.369999999</v>
          </cell>
          <cell r="N524">
            <v>0</v>
          </cell>
          <cell r="O524">
            <v>11609510.119999999</v>
          </cell>
          <cell r="P524">
            <v>12841318.390000001</v>
          </cell>
          <cell r="Q524">
            <v>0</v>
          </cell>
          <cell r="R524">
            <v>0</v>
          </cell>
          <cell r="S524">
            <v>1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AA524">
            <v>1</v>
          </cell>
          <cell r="AB524">
            <v>1</v>
          </cell>
          <cell r="AC524">
            <v>1</v>
          </cell>
        </row>
        <row r="525">
          <cell r="D525" t="str">
            <v>11447</v>
          </cell>
          <cell r="E525" t="str">
            <v>สมเด็จพระยุพราชด่านซ้าย,รพช.</v>
          </cell>
          <cell r="F525" t="str">
            <v>รพช.</v>
          </cell>
          <cell r="G525">
            <v>60</v>
          </cell>
          <cell r="H525" t="str">
            <v>รพช.M2 B&lt;=100</v>
          </cell>
          <cell r="I525">
            <v>1.65</v>
          </cell>
          <cell r="J525">
            <v>1.53</v>
          </cell>
          <cell r="K525">
            <v>0.76</v>
          </cell>
          <cell r="L525">
            <v>32680775.25</v>
          </cell>
          <cell r="M525">
            <v>23819830.510000002</v>
          </cell>
          <cell r="N525">
            <v>1</v>
          </cell>
          <cell r="O525">
            <v>29397978.600000001</v>
          </cell>
          <cell r="P525">
            <v>-11993648.57</v>
          </cell>
          <cell r="Q525">
            <v>0</v>
          </cell>
          <cell r="R525">
            <v>0</v>
          </cell>
          <cell r="S525">
            <v>0</v>
          </cell>
          <cell r="T525">
            <v>1</v>
          </cell>
          <cell r="U525">
            <v>0</v>
          </cell>
          <cell r="V525">
            <v>1</v>
          </cell>
          <cell r="W525">
            <v>1</v>
          </cell>
          <cell r="AA525">
            <v>1</v>
          </cell>
          <cell r="AB525">
            <v>1</v>
          </cell>
          <cell r="AC525">
            <v>0</v>
          </cell>
        </row>
        <row r="526">
          <cell r="D526" t="str">
            <v>14133</v>
          </cell>
          <cell r="E526" t="str">
            <v>เอราวัณ,รพช.</v>
          </cell>
          <cell r="F526" t="str">
            <v>รพช.</v>
          </cell>
          <cell r="G526">
            <v>38</v>
          </cell>
          <cell r="H526" t="str">
            <v>รพช.F2 P30,000-60,000</v>
          </cell>
          <cell r="I526">
            <v>9.19</v>
          </cell>
          <cell r="J526">
            <v>8.7799999999999994</v>
          </cell>
          <cell r="K526">
            <v>7.27</v>
          </cell>
          <cell r="L526">
            <v>70355845.969999999</v>
          </cell>
          <cell r="M526">
            <v>13600763.24</v>
          </cell>
          <cell r="N526">
            <v>0</v>
          </cell>
          <cell r="O526">
            <v>15748178.5</v>
          </cell>
          <cell r="P526">
            <v>53904223.170000002</v>
          </cell>
          <cell r="Q526">
            <v>0</v>
          </cell>
          <cell r="R526">
            <v>0</v>
          </cell>
          <cell r="S526">
            <v>0</v>
          </cell>
          <cell r="T526">
            <v>1</v>
          </cell>
          <cell r="U526">
            <v>0</v>
          </cell>
          <cell r="V526">
            <v>1</v>
          </cell>
          <cell r="W526">
            <v>1</v>
          </cell>
          <cell r="AA526">
            <v>1</v>
          </cell>
          <cell r="AB526">
            <v>1</v>
          </cell>
          <cell r="AC526">
            <v>1</v>
          </cell>
        </row>
        <row r="527">
          <cell r="D527" t="str">
            <v>28861</v>
          </cell>
          <cell r="E527" t="str">
            <v>หนองหิน,รพช.</v>
          </cell>
          <cell r="F527" t="str">
            <v>รพช.</v>
          </cell>
          <cell r="G527">
            <v>33</v>
          </cell>
          <cell r="H527" t="str">
            <v>รพช.F2 P&lt;=30,000</v>
          </cell>
          <cell r="I527">
            <v>4.05</v>
          </cell>
          <cell r="J527">
            <v>3.59</v>
          </cell>
          <cell r="K527">
            <v>1.98</v>
          </cell>
          <cell r="L527">
            <v>25591213.760000002</v>
          </cell>
          <cell r="M527">
            <v>12031648.85</v>
          </cell>
          <cell r="N527">
            <v>0</v>
          </cell>
          <cell r="O527">
            <v>15488741.33</v>
          </cell>
          <cell r="P527">
            <v>8178306.5099999998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1</v>
          </cell>
          <cell r="W527">
            <v>0</v>
          </cell>
          <cell r="AA527">
            <v>1</v>
          </cell>
          <cell r="AB527">
            <v>1</v>
          </cell>
          <cell r="AC527">
            <v>1</v>
          </cell>
        </row>
        <row r="528">
          <cell r="D528" t="str">
            <v>10710</v>
          </cell>
          <cell r="E528" t="str">
            <v>สกลนคร,รพศ.</v>
          </cell>
          <cell r="F528" t="str">
            <v>รพศ.</v>
          </cell>
          <cell r="G528">
            <v>909</v>
          </cell>
          <cell r="H528" t="str">
            <v>รพศ.A B&gt;700to1000</v>
          </cell>
          <cell r="I528">
            <v>2.33</v>
          </cell>
          <cell r="J528">
            <v>1.98</v>
          </cell>
          <cell r="K528">
            <v>0.59</v>
          </cell>
          <cell r="L528">
            <v>493722155.56</v>
          </cell>
          <cell r="M528">
            <v>306488911.88999999</v>
          </cell>
          <cell r="N528">
            <v>1</v>
          </cell>
          <cell r="O528">
            <v>370496870.38</v>
          </cell>
          <cell r="P528">
            <v>-155073423.74000001</v>
          </cell>
          <cell r="Q528">
            <v>0</v>
          </cell>
          <cell r="R528">
            <v>1</v>
          </cell>
          <cell r="S528">
            <v>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AA528">
            <v>1</v>
          </cell>
          <cell r="AB528">
            <v>1</v>
          </cell>
          <cell r="AC528">
            <v>0</v>
          </cell>
        </row>
        <row r="529">
          <cell r="D529" t="str">
            <v>11089</v>
          </cell>
          <cell r="E529" t="str">
            <v>กุสุมาลย์,รพช.</v>
          </cell>
          <cell r="F529" t="str">
            <v>รพช.</v>
          </cell>
          <cell r="G529">
            <v>40</v>
          </cell>
          <cell r="H529" t="str">
            <v>รพช.F2 P30,000-60,000</v>
          </cell>
          <cell r="I529">
            <v>7.34</v>
          </cell>
          <cell r="J529">
            <v>6.95</v>
          </cell>
          <cell r="K529">
            <v>4.53</v>
          </cell>
          <cell r="L529">
            <v>93791031.739999995</v>
          </cell>
          <cell r="M529">
            <v>24633086.059999999</v>
          </cell>
          <cell r="N529">
            <v>0</v>
          </cell>
          <cell r="O529">
            <v>27961033.09</v>
          </cell>
          <cell r="P529">
            <v>50865467.420000002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1</v>
          </cell>
          <cell r="W529">
            <v>0</v>
          </cell>
          <cell r="AA529">
            <v>1</v>
          </cell>
          <cell r="AB529">
            <v>1</v>
          </cell>
          <cell r="AC529">
            <v>1</v>
          </cell>
        </row>
        <row r="530">
          <cell r="D530" t="str">
            <v>11090</v>
          </cell>
          <cell r="E530" t="str">
            <v>กุดบาก,รพช.</v>
          </cell>
          <cell r="F530" t="str">
            <v>รพช.</v>
          </cell>
          <cell r="G530">
            <v>39</v>
          </cell>
          <cell r="H530" t="str">
            <v>รพช.F2 P&lt;=30,000</v>
          </cell>
          <cell r="I530">
            <v>2.86</v>
          </cell>
          <cell r="J530">
            <v>2.76</v>
          </cell>
          <cell r="K530">
            <v>2.16</v>
          </cell>
          <cell r="L530">
            <v>39134754.619999997</v>
          </cell>
          <cell r="M530">
            <v>19837332.859999999</v>
          </cell>
          <cell r="N530">
            <v>0</v>
          </cell>
          <cell r="O530">
            <v>21891400.710000001</v>
          </cell>
          <cell r="P530">
            <v>24050085.399999999</v>
          </cell>
          <cell r="Q530">
            <v>1</v>
          </cell>
          <cell r="R530">
            <v>0</v>
          </cell>
          <cell r="S530">
            <v>0</v>
          </cell>
          <cell r="T530">
            <v>1</v>
          </cell>
          <cell r="U530">
            <v>1</v>
          </cell>
          <cell r="V530">
            <v>1</v>
          </cell>
          <cell r="W530">
            <v>0</v>
          </cell>
          <cell r="AA530">
            <v>1</v>
          </cell>
          <cell r="AB530">
            <v>1</v>
          </cell>
          <cell r="AC530">
            <v>1</v>
          </cell>
        </row>
        <row r="531">
          <cell r="D531" t="str">
            <v>11091</v>
          </cell>
          <cell r="E531" t="str">
            <v>พระอาจารย์ฝั้นอาจาโร,รพช.</v>
          </cell>
          <cell r="F531" t="str">
            <v>รพช.</v>
          </cell>
          <cell r="G531">
            <v>90</v>
          </cell>
          <cell r="H531" t="str">
            <v>รพช.F2 P30,000-60,000</v>
          </cell>
          <cell r="I531">
            <v>3.11</v>
          </cell>
          <cell r="J531">
            <v>2.4</v>
          </cell>
          <cell r="K531">
            <v>0.94</v>
          </cell>
          <cell r="L531">
            <v>77110072.390000001</v>
          </cell>
          <cell r="M531">
            <v>26939544.559999999</v>
          </cell>
          <cell r="N531">
            <v>0</v>
          </cell>
          <cell r="O531">
            <v>26916850.75</v>
          </cell>
          <cell r="P531">
            <v>-3000701.89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AA531">
            <v>1</v>
          </cell>
          <cell r="AB531">
            <v>1</v>
          </cell>
          <cell r="AC531">
            <v>1</v>
          </cell>
        </row>
        <row r="532">
          <cell r="D532" t="str">
            <v>11092</v>
          </cell>
          <cell r="E532" t="str">
            <v>พังโคน,รพช.</v>
          </cell>
          <cell r="F532" t="str">
            <v>รพช.</v>
          </cell>
          <cell r="G532">
            <v>103</v>
          </cell>
          <cell r="H532" t="str">
            <v>รพช.F1 P&lt;=50,000</v>
          </cell>
          <cell r="I532">
            <v>2.39</v>
          </cell>
          <cell r="J532">
            <v>2.2200000000000002</v>
          </cell>
          <cell r="K532">
            <v>1.05</v>
          </cell>
          <cell r="L532">
            <v>47818512.119999997</v>
          </cell>
          <cell r="M532">
            <v>45791047.399999999</v>
          </cell>
          <cell r="N532">
            <v>0</v>
          </cell>
          <cell r="O532">
            <v>47758177.729999997</v>
          </cell>
          <cell r="P532">
            <v>1678177.34</v>
          </cell>
          <cell r="Q532">
            <v>1</v>
          </cell>
          <cell r="R532">
            <v>1</v>
          </cell>
          <cell r="S532">
            <v>0</v>
          </cell>
          <cell r="T532">
            <v>0</v>
          </cell>
          <cell r="U532">
            <v>0</v>
          </cell>
          <cell r="V532">
            <v>1</v>
          </cell>
          <cell r="W532">
            <v>1</v>
          </cell>
          <cell r="AA532">
            <v>1</v>
          </cell>
          <cell r="AB532">
            <v>1</v>
          </cell>
          <cell r="AC532">
            <v>1</v>
          </cell>
        </row>
        <row r="533">
          <cell r="D533" t="str">
            <v>11093</v>
          </cell>
          <cell r="E533" t="str">
            <v>วาริชภูมิ,รพช.</v>
          </cell>
          <cell r="F533" t="str">
            <v>รพช.</v>
          </cell>
          <cell r="G533">
            <v>38</v>
          </cell>
          <cell r="H533" t="str">
            <v>รพช.F2 P30,000-60,000</v>
          </cell>
          <cell r="I533">
            <v>3.84</v>
          </cell>
          <cell r="J533">
            <v>3.57</v>
          </cell>
          <cell r="K533">
            <v>2.16</v>
          </cell>
          <cell r="L533">
            <v>38646258.880000003</v>
          </cell>
          <cell r="M533">
            <v>20832993</v>
          </cell>
          <cell r="N533">
            <v>0</v>
          </cell>
          <cell r="O533">
            <v>20348037.809999999</v>
          </cell>
          <cell r="P533">
            <v>14983042.76</v>
          </cell>
          <cell r="Q533">
            <v>0</v>
          </cell>
          <cell r="R533">
            <v>0</v>
          </cell>
          <cell r="S533">
            <v>1</v>
          </cell>
          <cell r="T533">
            <v>1</v>
          </cell>
          <cell r="U533">
            <v>1</v>
          </cell>
          <cell r="V533">
            <v>1</v>
          </cell>
          <cell r="W533">
            <v>1</v>
          </cell>
          <cell r="AA533">
            <v>1</v>
          </cell>
          <cell r="AB533">
            <v>1</v>
          </cell>
          <cell r="AC533">
            <v>1</v>
          </cell>
        </row>
        <row r="534">
          <cell r="D534" t="str">
            <v>11094</v>
          </cell>
          <cell r="E534" t="str">
            <v>นิคมน้ำอูน,รพช.</v>
          </cell>
          <cell r="F534" t="str">
            <v>รพช.</v>
          </cell>
          <cell r="G534">
            <v>15</v>
          </cell>
          <cell r="H534" t="str">
            <v>รพช.F3 P&lt;=15,000</v>
          </cell>
          <cell r="I534">
            <v>3.2</v>
          </cell>
          <cell r="J534">
            <v>3.04</v>
          </cell>
          <cell r="K534">
            <v>2.2599999999999998</v>
          </cell>
          <cell r="L534">
            <v>19226322.57</v>
          </cell>
          <cell r="M534">
            <v>8206356.7800000003</v>
          </cell>
          <cell r="N534">
            <v>0</v>
          </cell>
          <cell r="O534">
            <v>8028383.1699999999</v>
          </cell>
          <cell r="P534">
            <v>10675429.85</v>
          </cell>
          <cell r="Q534">
            <v>0</v>
          </cell>
          <cell r="R534">
            <v>1</v>
          </cell>
          <cell r="S534">
            <v>0</v>
          </cell>
          <cell r="T534">
            <v>0</v>
          </cell>
          <cell r="U534">
            <v>1</v>
          </cell>
          <cell r="V534">
            <v>0</v>
          </cell>
          <cell r="W534">
            <v>0</v>
          </cell>
          <cell r="AA534">
            <v>1</v>
          </cell>
          <cell r="AB534">
            <v>1</v>
          </cell>
          <cell r="AC534">
            <v>1</v>
          </cell>
        </row>
        <row r="535">
          <cell r="D535" t="str">
            <v>11095</v>
          </cell>
          <cell r="E535" t="str">
            <v>วานรนิวาส,รพช.</v>
          </cell>
          <cell r="F535" t="str">
            <v>รพท.</v>
          </cell>
          <cell r="G535">
            <v>246</v>
          </cell>
          <cell r="H535" t="str">
            <v>รพท.M1 B&gt;200</v>
          </cell>
          <cell r="I535">
            <v>3.56</v>
          </cell>
          <cell r="J535">
            <v>3.25</v>
          </cell>
          <cell r="K535">
            <v>1.22</v>
          </cell>
          <cell r="L535">
            <v>203479895.90000001</v>
          </cell>
          <cell r="M535">
            <v>18781974.600000001</v>
          </cell>
          <cell r="N535">
            <v>0</v>
          </cell>
          <cell r="O535">
            <v>48368413.200000003</v>
          </cell>
          <cell r="P535">
            <v>15190310.92</v>
          </cell>
          <cell r="Q535">
            <v>0</v>
          </cell>
          <cell r="R535">
            <v>0</v>
          </cell>
          <cell r="S535">
            <v>1</v>
          </cell>
          <cell r="T535">
            <v>0</v>
          </cell>
          <cell r="U535">
            <v>0</v>
          </cell>
          <cell r="V535">
            <v>1</v>
          </cell>
          <cell r="W535">
            <v>1</v>
          </cell>
          <cell r="AA535">
            <v>1</v>
          </cell>
          <cell r="AB535">
            <v>1</v>
          </cell>
          <cell r="AC535">
            <v>1</v>
          </cell>
        </row>
        <row r="536">
          <cell r="D536" t="str">
            <v>11096</v>
          </cell>
          <cell r="E536" t="str">
            <v>คำตากล้า,รพช.</v>
          </cell>
          <cell r="F536" t="str">
            <v>รพช.</v>
          </cell>
          <cell r="G536">
            <v>40</v>
          </cell>
          <cell r="H536" t="str">
            <v>รพช.F2 P30,000-60,000</v>
          </cell>
          <cell r="I536">
            <v>6.04</v>
          </cell>
          <cell r="J536">
            <v>5.61</v>
          </cell>
          <cell r="K536">
            <v>3.73</v>
          </cell>
          <cell r="L536">
            <v>57127116.25</v>
          </cell>
          <cell r="M536">
            <v>27748228.219999999</v>
          </cell>
          <cell r="N536">
            <v>0</v>
          </cell>
          <cell r="O536">
            <v>28550664.449999999</v>
          </cell>
          <cell r="P536">
            <v>30475540.879999999</v>
          </cell>
          <cell r="Q536">
            <v>0</v>
          </cell>
          <cell r="R536">
            <v>1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AA536">
            <v>1</v>
          </cell>
          <cell r="AB536">
            <v>1</v>
          </cell>
          <cell r="AC536">
            <v>1</v>
          </cell>
        </row>
        <row r="537">
          <cell r="D537" t="str">
            <v>11097</v>
          </cell>
          <cell r="E537" t="str">
            <v>บ้านม่วง,รพช.</v>
          </cell>
          <cell r="F537" t="str">
            <v>รพช.</v>
          </cell>
          <cell r="G537">
            <v>78</v>
          </cell>
          <cell r="H537" t="str">
            <v>รพช.F1 P50,000-100,000</v>
          </cell>
          <cell r="I537">
            <v>2.0499999999999998</v>
          </cell>
          <cell r="J537">
            <v>1.76</v>
          </cell>
          <cell r="K537">
            <v>1.01</v>
          </cell>
          <cell r="L537">
            <v>29848137.27</v>
          </cell>
          <cell r="M537">
            <v>18245074.73</v>
          </cell>
          <cell r="N537">
            <v>0</v>
          </cell>
          <cell r="O537">
            <v>24658845.440000001</v>
          </cell>
          <cell r="P537">
            <v>-493267.96</v>
          </cell>
          <cell r="Q537">
            <v>0</v>
          </cell>
          <cell r="R537">
            <v>0</v>
          </cell>
          <cell r="S537">
            <v>0</v>
          </cell>
          <cell r="T537">
            <v>1</v>
          </cell>
          <cell r="U537">
            <v>1</v>
          </cell>
          <cell r="V537">
            <v>1</v>
          </cell>
          <cell r="W537">
            <v>0</v>
          </cell>
          <cell r="AA537">
            <v>1</v>
          </cell>
          <cell r="AB537">
            <v>1</v>
          </cell>
          <cell r="AC537">
            <v>1</v>
          </cell>
        </row>
        <row r="538">
          <cell r="D538" t="str">
            <v>11098</v>
          </cell>
          <cell r="E538" t="str">
            <v>อากาศอำนวย,รพช.</v>
          </cell>
          <cell r="F538" t="str">
            <v>รพช.</v>
          </cell>
          <cell r="G538">
            <v>123</v>
          </cell>
          <cell r="H538" t="str">
            <v>รพช.F1 P50,000-100,000</v>
          </cell>
          <cell r="I538">
            <v>3.16</v>
          </cell>
          <cell r="J538">
            <v>2.8</v>
          </cell>
          <cell r="K538">
            <v>1.1200000000000001</v>
          </cell>
          <cell r="L538">
            <v>74829015.030000001</v>
          </cell>
          <cell r="M538">
            <v>66039145.899999999</v>
          </cell>
          <cell r="N538">
            <v>0</v>
          </cell>
          <cell r="O538">
            <v>47860455.140000001</v>
          </cell>
          <cell r="P538">
            <v>4038550.37</v>
          </cell>
          <cell r="Q538">
            <v>0</v>
          </cell>
          <cell r="R538">
            <v>1</v>
          </cell>
          <cell r="S538">
            <v>0</v>
          </cell>
          <cell r="T538">
            <v>1</v>
          </cell>
          <cell r="U538">
            <v>0</v>
          </cell>
          <cell r="V538">
            <v>1</v>
          </cell>
          <cell r="W538">
            <v>0</v>
          </cell>
          <cell r="AA538">
            <v>1</v>
          </cell>
          <cell r="AB538">
            <v>1</v>
          </cell>
          <cell r="AC538">
            <v>1</v>
          </cell>
        </row>
        <row r="539">
          <cell r="D539" t="str">
            <v>11099</v>
          </cell>
          <cell r="E539" t="str">
            <v>ส่องดาว,รพช.</v>
          </cell>
          <cell r="F539" t="str">
            <v>รพช.</v>
          </cell>
          <cell r="G539">
            <v>42</v>
          </cell>
          <cell r="H539" t="str">
            <v>รพช.F2 P&lt;=30,000</v>
          </cell>
          <cell r="I539">
            <v>7.53</v>
          </cell>
          <cell r="J539">
            <v>7.16</v>
          </cell>
          <cell r="K539">
            <v>5.15</v>
          </cell>
          <cell r="L539">
            <v>53463106.740000002</v>
          </cell>
          <cell r="M539">
            <v>19534309.039999999</v>
          </cell>
          <cell r="N539">
            <v>0</v>
          </cell>
          <cell r="O539">
            <v>21572994.100000001</v>
          </cell>
          <cell r="P539">
            <v>33392851.399999999</v>
          </cell>
          <cell r="Q539">
            <v>0</v>
          </cell>
          <cell r="R539">
            <v>1</v>
          </cell>
          <cell r="S539">
            <v>1</v>
          </cell>
          <cell r="T539">
            <v>1</v>
          </cell>
          <cell r="U539">
            <v>1</v>
          </cell>
          <cell r="V539">
            <v>1</v>
          </cell>
          <cell r="W539">
            <v>1</v>
          </cell>
          <cell r="AA539">
            <v>1</v>
          </cell>
          <cell r="AB539">
            <v>1</v>
          </cell>
          <cell r="AC539">
            <v>1</v>
          </cell>
        </row>
        <row r="540">
          <cell r="D540" t="str">
            <v>11100</v>
          </cell>
          <cell r="E540" t="str">
            <v>เต่างอย,รพช.</v>
          </cell>
          <cell r="F540" t="str">
            <v>รพช.</v>
          </cell>
          <cell r="G540">
            <v>38</v>
          </cell>
          <cell r="H540" t="str">
            <v>รพช.F2 P&lt;=30,000</v>
          </cell>
          <cell r="I540">
            <v>3.55</v>
          </cell>
          <cell r="J540">
            <v>3.31</v>
          </cell>
          <cell r="K540">
            <v>1.1399999999999999</v>
          </cell>
          <cell r="L540">
            <v>24306653.449999999</v>
          </cell>
          <cell r="M540">
            <v>17116411.82</v>
          </cell>
          <cell r="N540">
            <v>0</v>
          </cell>
          <cell r="O540">
            <v>19897613.93</v>
          </cell>
          <cell r="P540">
            <v>1114027.8600000001</v>
          </cell>
          <cell r="Q540">
            <v>1</v>
          </cell>
          <cell r="R540">
            <v>1</v>
          </cell>
          <cell r="S540">
            <v>0</v>
          </cell>
          <cell r="T540">
            <v>0</v>
          </cell>
          <cell r="U540">
            <v>0</v>
          </cell>
          <cell r="V540">
            <v>1</v>
          </cell>
          <cell r="W540">
            <v>1</v>
          </cell>
          <cell r="AA540">
            <v>1</v>
          </cell>
          <cell r="AB540">
            <v>1</v>
          </cell>
          <cell r="AC540">
            <v>1</v>
          </cell>
        </row>
        <row r="541">
          <cell r="D541" t="str">
            <v>11101</v>
          </cell>
          <cell r="E541" t="str">
            <v>โคกศรีสุพรรณ,รพช.</v>
          </cell>
          <cell r="F541" t="str">
            <v>รพช.</v>
          </cell>
          <cell r="G541">
            <v>42</v>
          </cell>
          <cell r="H541" t="str">
            <v>รพช.F2 P&lt;=30,000</v>
          </cell>
          <cell r="I541">
            <v>4.43</v>
          </cell>
          <cell r="J541">
            <v>4.16</v>
          </cell>
          <cell r="K541">
            <v>1.76</v>
          </cell>
          <cell r="L541">
            <v>48786888.82</v>
          </cell>
          <cell r="M541">
            <v>28885363.18</v>
          </cell>
          <cell r="N541">
            <v>0</v>
          </cell>
          <cell r="O541">
            <v>30729740.48</v>
          </cell>
          <cell r="P541">
            <v>10565384.17</v>
          </cell>
          <cell r="Q541">
            <v>1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1</v>
          </cell>
          <cell r="W541">
            <v>1</v>
          </cell>
          <cell r="AA541">
            <v>1</v>
          </cell>
          <cell r="AB541">
            <v>1</v>
          </cell>
          <cell r="AC541">
            <v>1</v>
          </cell>
        </row>
        <row r="542">
          <cell r="D542" t="str">
            <v>11102</v>
          </cell>
          <cell r="E542" t="str">
            <v>เจริญศิลป์,รพช.</v>
          </cell>
          <cell r="F542" t="str">
            <v>รพช.</v>
          </cell>
          <cell r="G542">
            <v>40</v>
          </cell>
          <cell r="H542" t="str">
            <v>รพช.F2 P30,000-60,000</v>
          </cell>
          <cell r="I542">
            <v>2.44</v>
          </cell>
          <cell r="J542">
            <v>2.1</v>
          </cell>
          <cell r="K542">
            <v>1.37</v>
          </cell>
          <cell r="L542">
            <v>28563412.5</v>
          </cell>
          <cell r="M542">
            <v>19391381.719999999</v>
          </cell>
          <cell r="N542">
            <v>0</v>
          </cell>
          <cell r="O542">
            <v>20140672.859999999</v>
          </cell>
          <cell r="P542">
            <v>6980617.1200000001</v>
          </cell>
          <cell r="Q542">
            <v>0</v>
          </cell>
          <cell r="R542">
            <v>1</v>
          </cell>
          <cell r="S542">
            <v>0</v>
          </cell>
          <cell r="T542">
            <v>1</v>
          </cell>
          <cell r="U542">
            <v>1</v>
          </cell>
          <cell r="V542">
            <v>1</v>
          </cell>
          <cell r="W542">
            <v>0</v>
          </cell>
          <cell r="AA542">
            <v>1</v>
          </cell>
          <cell r="AB542">
            <v>1</v>
          </cell>
          <cell r="AC542">
            <v>1</v>
          </cell>
        </row>
        <row r="543">
          <cell r="D543" t="str">
            <v>11103</v>
          </cell>
          <cell r="E543" t="str">
            <v>โพนนาแก้ว,รพช.</v>
          </cell>
          <cell r="F543" t="str">
            <v>รพช.</v>
          </cell>
          <cell r="G543">
            <v>35</v>
          </cell>
          <cell r="H543" t="str">
            <v>รพช.F2 P&lt;=30,000</v>
          </cell>
          <cell r="I543">
            <v>16.72</v>
          </cell>
          <cell r="J543">
            <v>16.09</v>
          </cell>
          <cell r="K543">
            <v>10.18</v>
          </cell>
          <cell r="L543">
            <v>80866768.640000001</v>
          </cell>
          <cell r="M543">
            <v>18857844.920000002</v>
          </cell>
          <cell r="N543">
            <v>0</v>
          </cell>
          <cell r="O543">
            <v>21972705.219999999</v>
          </cell>
          <cell r="P543">
            <v>47187697.240000002</v>
          </cell>
          <cell r="Q543">
            <v>0</v>
          </cell>
          <cell r="R543">
            <v>0</v>
          </cell>
          <cell r="S543">
            <v>1</v>
          </cell>
          <cell r="T543">
            <v>0</v>
          </cell>
          <cell r="U543">
            <v>1</v>
          </cell>
          <cell r="V543">
            <v>1</v>
          </cell>
          <cell r="W543">
            <v>0</v>
          </cell>
          <cell r="AA543">
            <v>1</v>
          </cell>
          <cell r="AB543">
            <v>1</v>
          </cell>
          <cell r="AC543">
            <v>1</v>
          </cell>
        </row>
        <row r="544">
          <cell r="D544" t="str">
            <v>11450</v>
          </cell>
          <cell r="E544" t="str">
            <v>สมเด็จพระยุพราชสว่างแดนดิน,รพท.</v>
          </cell>
          <cell r="F544" t="str">
            <v>รพท.</v>
          </cell>
          <cell r="G544">
            <v>301</v>
          </cell>
          <cell r="H544" t="str">
            <v>รพท.M1 B&gt;200</v>
          </cell>
          <cell r="I544">
            <v>4.18</v>
          </cell>
          <cell r="J544">
            <v>3.73</v>
          </cell>
          <cell r="K544">
            <v>1.69</v>
          </cell>
          <cell r="L544">
            <v>288495436.30000001</v>
          </cell>
          <cell r="M544">
            <v>111631037.3</v>
          </cell>
          <cell r="N544">
            <v>0</v>
          </cell>
          <cell r="O544">
            <v>134683938.84999999</v>
          </cell>
          <cell r="P544">
            <v>68080968.560000002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AA544">
            <v>1</v>
          </cell>
          <cell r="AB544">
            <v>1</v>
          </cell>
          <cell r="AC544">
            <v>1</v>
          </cell>
        </row>
        <row r="545">
          <cell r="D545" t="str">
            <v>21323</v>
          </cell>
          <cell r="E545" t="str">
            <v>พระอาจารย์แบน  ธนากโร,รพช.</v>
          </cell>
          <cell r="F545" t="str">
            <v>รพช.</v>
          </cell>
          <cell r="G545">
            <v>40</v>
          </cell>
          <cell r="H545" t="str">
            <v>รพช.F2 P&lt;=30,000</v>
          </cell>
          <cell r="I545">
            <v>5.37</v>
          </cell>
          <cell r="J545">
            <v>4.91</v>
          </cell>
          <cell r="K545">
            <v>3.72</v>
          </cell>
          <cell r="L545">
            <v>51230667.560000002</v>
          </cell>
          <cell r="M545">
            <v>17597894.670000002</v>
          </cell>
          <cell r="N545">
            <v>0</v>
          </cell>
          <cell r="O545">
            <v>22450887.190000001</v>
          </cell>
          <cell r="P545">
            <v>31234349.129999999</v>
          </cell>
          <cell r="Q545">
            <v>1</v>
          </cell>
          <cell r="R545">
            <v>0</v>
          </cell>
          <cell r="S545">
            <v>1</v>
          </cell>
          <cell r="T545">
            <v>0</v>
          </cell>
          <cell r="U545">
            <v>0</v>
          </cell>
          <cell r="V545">
            <v>1</v>
          </cell>
          <cell r="W545">
            <v>0</v>
          </cell>
          <cell r="AA545">
            <v>1</v>
          </cell>
          <cell r="AB545">
            <v>1</v>
          </cell>
          <cell r="AC545">
            <v>1</v>
          </cell>
        </row>
        <row r="546">
          <cell r="D546" t="str">
            <v>10706</v>
          </cell>
          <cell r="E546" t="str">
            <v>หนองคาย,รพท.</v>
          </cell>
          <cell r="F546" t="str">
            <v>รพท.</v>
          </cell>
          <cell r="G546">
            <v>420</v>
          </cell>
          <cell r="H546" t="str">
            <v>รพท.S B&gt;400</v>
          </cell>
          <cell r="I546">
            <v>5.83</v>
          </cell>
          <cell r="J546">
            <v>5.41</v>
          </cell>
          <cell r="K546">
            <v>3.06</v>
          </cell>
          <cell r="L546">
            <v>680872993.15999997</v>
          </cell>
          <cell r="M546">
            <v>182043998.52000001</v>
          </cell>
          <cell r="N546">
            <v>0</v>
          </cell>
          <cell r="O546">
            <v>213339452.02000001</v>
          </cell>
          <cell r="P546">
            <v>291080504.38999999</v>
          </cell>
          <cell r="Q546">
            <v>0</v>
          </cell>
          <cell r="R546">
            <v>0</v>
          </cell>
          <cell r="S546">
            <v>1</v>
          </cell>
          <cell r="T546">
            <v>0</v>
          </cell>
          <cell r="U546">
            <v>1</v>
          </cell>
          <cell r="V546">
            <v>0</v>
          </cell>
          <cell r="W546">
            <v>1</v>
          </cell>
          <cell r="AA546">
            <v>1</v>
          </cell>
          <cell r="AB546">
            <v>1</v>
          </cell>
          <cell r="AC546">
            <v>1</v>
          </cell>
        </row>
        <row r="547">
          <cell r="D547" t="str">
            <v>11042</v>
          </cell>
          <cell r="E547" t="str">
            <v>โพนพิสัย,รพช.</v>
          </cell>
          <cell r="F547" t="str">
            <v>รพช.</v>
          </cell>
          <cell r="G547">
            <v>113</v>
          </cell>
          <cell r="H547" t="str">
            <v>รพช.M2 B&gt;100</v>
          </cell>
          <cell r="I547">
            <v>2.44</v>
          </cell>
          <cell r="J547">
            <v>2.23</v>
          </cell>
          <cell r="K547">
            <v>0.73</v>
          </cell>
          <cell r="L547">
            <v>74971015.689999998</v>
          </cell>
          <cell r="M547">
            <v>39058316.439999998</v>
          </cell>
          <cell r="N547">
            <v>1</v>
          </cell>
          <cell r="O547">
            <v>44736927.869999997</v>
          </cell>
          <cell r="P547">
            <v>-13949679.99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AA547">
            <v>1</v>
          </cell>
          <cell r="AB547">
            <v>1</v>
          </cell>
          <cell r="AC547">
            <v>0</v>
          </cell>
        </row>
        <row r="548">
          <cell r="D548" t="str">
            <v>11044</v>
          </cell>
          <cell r="E548" t="str">
            <v>ศรีเชียงใหม่,รพช.</v>
          </cell>
          <cell r="F548" t="str">
            <v>รพช.</v>
          </cell>
          <cell r="G548">
            <v>36</v>
          </cell>
          <cell r="H548" t="str">
            <v>รพช.F2 P&lt;=30,000</v>
          </cell>
          <cell r="I548">
            <v>1.47</v>
          </cell>
          <cell r="J548">
            <v>1.35</v>
          </cell>
          <cell r="K548">
            <v>0.47</v>
          </cell>
          <cell r="L548">
            <v>9156684.7400000002</v>
          </cell>
          <cell r="M548">
            <v>11306280.539999999</v>
          </cell>
          <cell r="N548">
            <v>2</v>
          </cell>
          <cell r="O548">
            <v>10511074.029999999</v>
          </cell>
          <cell r="P548">
            <v>-10263939.779999999</v>
          </cell>
          <cell r="Q548">
            <v>0</v>
          </cell>
          <cell r="R548">
            <v>0</v>
          </cell>
          <cell r="S548">
            <v>0</v>
          </cell>
          <cell r="T548">
            <v>1</v>
          </cell>
          <cell r="U548">
            <v>0</v>
          </cell>
          <cell r="V548">
            <v>0</v>
          </cell>
          <cell r="W548">
            <v>1</v>
          </cell>
          <cell r="AA548">
            <v>1</v>
          </cell>
          <cell r="AB548">
            <v>1</v>
          </cell>
          <cell r="AC548">
            <v>0</v>
          </cell>
        </row>
        <row r="549">
          <cell r="D549" t="str">
            <v>11045</v>
          </cell>
          <cell r="E549" t="str">
            <v>สังคม,รพช.</v>
          </cell>
          <cell r="F549" t="str">
            <v>รพช.</v>
          </cell>
          <cell r="G549">
            <v>47</v>
          </cell>
          <cell r="H549" t="str">
            <v>รพช.F2 P&lt;=30,000</v>
          </cell>
          <cell r="I549">
            <v>2.38</v>
          </cell>
          <cell r="J549">
            <v>2.08</v>
          </cell>
          <cell r="K549">
            <v>0.71</v>
          </cell>
          <cell r="L549">
            <v>32524200.469999999</v>
          </cell>
          <cell r="M549">
            <v>19264190.079999998</v>
          </cell>
          <cell r="N549">
            <v>1</v>
          </cell>
          <cell r="O549">
            <v>30570233.780000001</v>
          </cell>
          <cell r="P549">
            <v>-6865558.6799999997</v>
          </cell>
          <cell r="Q549">
            <v>1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AA549">
            <v>1</v>
          </cell>
          <cell r="AB549">
            <v>1</v>
          </cell>
          <cell r="AC549">
            <v>0</v>
          </cell>
        </row>
        <row r="550">
          <cell r="D550" t="str">
            <v>11448</v>
          </cell>
          <cell r="E550" t="str">
            <v>สมเด็จพระยุพราชท่าบ่อ,รพช.</v>
          </cell>
          <cell r="F550" t="str">
            <v>รพท.</v>
          </cell>
          <cell r="G550">
            <v>266</v>
          </cell>
          <cell r="H550" t="str">
            <v>รพท.M1 B&gt;200</v>
          </cell>
          <cell r="I550">
            <v>0.83</v>
          </cell>
          <cell r="J550">
            <v>0.71</v>
          </cell>
          <cell r="K550">
            <v>0.14000000000000001</v>
          </cell>
          <cell r="L550">
            <v>-39505433.789999999</v>
          </cell>
          <cell r="M550">
            <v>137758551.75999999</v>
          </cell>
          <cell r="N550">
            <v>4</v>
          </cell>
          <cell r="O550">
            <v>95403188.719999999</v>
          </cell>
          <cell r="P550">
            <v>-200191360.81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1</v>
          </cell>
          <cell r="W550">
            <v>1</v>
          </cell>
          <cell r="AA550">
            <v>0</v>
          </cell>
          <cell r="AB550">
            <v>1</v>
          </cell>
          <cell r="AC550">
            <v>0</v>
          </cell>
        </row>
        <row r="551">
          <cell r="D551" t="str">
            <v>21356</v>
          </cell>
          <cell r="E551" t="str">
            <v>สระใคร,รพช.</v>
          </cell>
          <cell r="F551" t="str">
            <v>รพช.</v>
          </cell>
          <cell r="G551">
            <v>34</v>
          </cell>
          <cell r="H551" t="str">
            <v>รพช.F3 P15,000-25,000</v>
          </cell>
          <cell r="I551">
            <v>3.93</v>
          </cell>
          <cell r="J551">
            <v>3.77</v>
          </cell>
          <cell r="K551">
            <v>2.38</v>
          </cell>
          <cell r="L551">
            <v>48822535.890000001</v>
          </cell>
          <cell r="M551">
            <v>20264759.469999999</v>
          </cell>
          <cell r="N551">
            <v>0</v>
          </cell>
          <cell r="O551">
            <v>21652059.789999999</v>
          </cell>
          <cell r="P551">
            <v>12348638.5</v>
          </cell>
          <cell r="Q551">
            <v>0</v>
          </cell>
          <cell r="R551">
            <v>1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AA551">
            <v>1</v>
          </cell>
          <cell r="AB551">
            <v>1</v>
          </cell>
          <cell r="AC551">
            <v>1</v>
          </cell>
        </row>
        <row r="552">
          <cell r="D552" t="str">
            <v>28778</v>
          </cell>
          <cell r="E552" t="str">
            <v>โพธิ์ตาก,รพช.</v>
          </cell>
          <cell r="F552" t="str">
            <v>รพช.</v>
          </cell>
          <cell r="G552">
            <v>24</v>
          </cell>
          <cell r="H552" t="str">
            <v>รพช.F3 P&lt;=15,000</v>
          </cell>
          <cell r="I552">
            <v>1.2</v>
          </cell>
          <cell r="J552">
            <v>1.1100000000000001</v>
          </cell>
          <cell r="K552">
            <v>0.46</v>
          </cell>
          <cell r="L552">
            <v>3076785.6</v>
          </cell>
          <cell r="M552">
            <v>9446867.6899999995</v>
          </cell>
          <cell r="N552">
            <v>2</v>
          </cell>
          <cell r="O552">
            <v>12106239.789999999</v>
          </cell>
          <cell r="P552">
            <v>-9124961.5500000007</v>
          </cell>
          <cell r="Q552">
            <v>1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AA552">
            <v>1</v>
          </cell>
          <cell r="AB552">
            <v>1</v>
          </cell>
          <cell r="AC552">
            <v>0</v>
          </cell>
        </row>
        <row r="553">
          <cell r="D553" t="str">
            <v>28811</v>
          </cell>
          <cell r="E553" t="str">
            <v>เฝ้าไร่,รพช.</v>
          </cell>
          <cell r="F553" t="str">
            <v>รพช.</v>
          </cell>
          <cell r="G553">
            <v>30</v>
          </cell>
          <cell r="H553" t="str">
            <v>รพช.F2 P30,000-60,000</v>
          </cell>
          <cell r="I553">
            <v>3.54</v>
          </cell>
          <cell r="J553">
            <v>3.35</v>
          </cell>
          <cell r="K553">
            <v>2.17</v>
          </cell>
          <cell r="L553">
            <v>59610785.200000003</v>
          </cell>
          <cell r="M553">
            <v>18302340.670000002</v>
          </cell>
          <cell r="N553">
            <v>0</v>
          </cell>
          <cell r="O553">
            <v>19523487.670000002</v>
          </cell>
          <cell r="P553">
            <v>26989915.289999999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AA553">
            <v>1</v>
          </cell>
          <cell r="AB553">
            <v>1</v>
          </cell>
          <cell r="AC553">
            <v>1</v>
          </cell>
        </row>
        <row r="554">
          <cell r="D554" t="str">
            <v>28815</v>
          </cell>
          <cell r="E554" t="str">
            <v>รัตนวาปี,รพช.</v>
          </cell>
          <cell r="F554" t="str">
            <v>รพช.</v>
          </cell>
          <cell r="G554">
            <v>30</v>
          </cell>
          <cell r="H554" t="str">
            <v>รพช.F3 P&gt;=25,000</v>
          </cell>
          <cell r="I554">
            <v>2.44</v>
          </cell>
          <cell r="J554">
            <v>2.2400000000000002</v>
          </cell>
          <cell r="K554">
            <v>1.2</v>
          </cell>
          <cell r="L554">
            <v>21535686.32</v>
          </cell>
          <cell r="M554">
            <v>14807511.949999999</v>
          </cell>
          <cell r="N554">
            <v>0</v>
          </cell>
          <cell r="O554">
            <v>17769067.640000001</v>
          </cell>
          <cell r="P554">
            <v>2691215.21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1</v>
          </cell>
          <cell r="W554">
            <v>1</v>
          </cell>
          <cell r="AA554">
            <v>1</v>
          </cell>
          <cell r="AB554">
            <v>1</v>
          </cell>
          <cell r="AC554">
            <v>1</v>
          </cell>
        </row>
        <row r="555">
          <cell r="D555" t="str">
            <v>10704</v>
          </cell>
          <cell r="E555" t="str">
            <v>หนองบัวลำภู,รพท.</v>
          </cell>
          <cell r="F555" t="str">
            <v>รพท.</v>
          </cell>
          <cell r="G555">
            <v>351</v>
          </cell>
          <cell r="H555" t="str">
            <v>รพท.S B&lt;=400</v>
          </cell>
          <cell r="I555">
            <v>4.71</v>
          </cell>
          <cell r="J555">
            <v>4.43</v>
          </cell>
          <cell r="K555">
            <v>2.4</v>
          </cell>
          <cell r="L555">
            <v>421891593.07999998</v>
          </cell>
          <cell r="M555">
            <v>201388242.50999999</v>
          </cell>
          <cell r="N555">
            <v>0</v>
          </cell>
          <cell r="O555">
            <v>229148237.86000001</v>
          </cell>
          <cell r="P555">
            <v>159575439.56</v>
          </cell>
          <cell r="Q555">
            <v>1</v>
          </cell>
          <cell r="R555">
            <v>1</v>
          </cell>
          <cell r="S555">
            <v>0</v>
          </cell>
          <cell r="T555">
            <v>0</v>
          </cell>
          <cell r="U555">
            <v>0</v>
          </cell>
          <cell r="V555">
            <v>1</v>
          </cell>
          <cell r="W555">
            <v>1</v>
          </cell>
          <cell r="AA555">
            <v>1</v>
          </cell>
          <cell r="AB555">
            <v>1</v>
          </cell>
          <cell r="AC555">
            <v>1</v>
          </cell>
        </row>
        <row r="556">
          <cell r="D556" t="str">
            <v>10991</v>
          </cell>
          <cell r="E556" t="str">
            <v>นากลาง,รพช.</v>
          </cell>
          <cell r="F556" t="str">
            <v>รพช.</v>
          </cell>
          <cell r="G556">
            <v>78</v>
          </cell>
          <cell r="H556" t="str">
            <v>รพช.F1 P50,000-100,000</v>
          </cell>
          <cell r="I556">
            <v>2.34</v>
          </cell>
          <cell r="J556">
            <v>2.16</v>
          </cell>
          <cell r="K556">
            <v>1.25</v>
          </cell>
          <cell r="L556">
            <v>60755179.229999997</v>
          </cell>
          <cell r="M556">
            <v>31123464.030000001</v>
          </cell>
          <cell r="N556">
            <v>0</v>
          </cell>
          <cell r="O556">
            <v>35496027.149999999</v>
          </cell>
          <cell r="P556">
            <v>11394705.949999999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1</v>
          </cell>
          <cell r="V556">
            <v>1</v>
          </cell>
          <cell r="W556">
            <v>1</v>
          </cell>
          <cell r="AA556">
            <v>1</v>
          </cell>
          <cell r="AB556">
            <v>1</v>
          </cell>
          <cell r="AC556">
            <v>1</v>
          </cell>
        </row>
        <row r="557">
          <cell r="D557" t="str">
            <v>10992</v>
          </cell>
          <cell r="E557" t="str">
            <v>โนนสัง,รพช.</v>
          </cell>
          <cell r="F557" t="str">
            <v>รพช.</v>
          </cell>
          <cell r="G557">
            <v>40</v>
          </cell>
          <cell r="H557" t="str">
            <v>รพช.F2 P30,000-60,000</v>
          </cell>
          <cell r="I557">
            <v>3.83</v>
          </cell>
          <cell r="J557">
            <v>3.66</v>
          </cell>
          <cell r="K557">
            <v>1.53</v>
          </cell>
          <cell r="L557">
            <v>68699562.340000004</v>
          </cell>
          <cell r="M557">
            <v>50576105.369999997</v>
          </cell>
          <cell r="N557">
            <v>0</v>
          </cell>
          <cell r="O557">
            <v>55924080.990000002</v>
          </cell>
          <cell r="P557">
            <v>12786807.689999999</v>
          </cell>
          <cell r="Q557">
            <v>1</v>
          </cell>
          <cell r="R557">
            <v>1</v>
          </cell>
          <cell r="S557">
            <v>0</v>
          </cell>
          <cell r="T557">
            <v>0</v>
          </cell>
          <cell r="U557">
            <v>0</v>
          </cell>
          <cell r="V557">
            <v>1</v>
          </cell>
          <cell r="W557">
            <v>0</v>
          </cell>
          <cell r="AA557">
            <v>1</v>
          </cell>
          <cell r="AB557">
            <v>1</v>
          </cell>
          <cell r="AC557">
            <v>1</v>
          </cell>
        </row>
        <row r="558">
          <cell r="D558" t="str">
            <v>10993</v>
          </cell>
          <cell r="E558" t="str">
            <v>ศรีบุญเรือง,รพช.</v>
          </cell>
          <cell r="F558" t="str">
            <v>รพช.</v>
          </cell>
          <cell r="G558">
            <v>90</v>
          </cell>
          <cell r="H558" t="str">
            <v>รพช.F1 P50,000-100,000</v>
          </cell>
          <cell r="I558">
            <v>2.0099999999999998</v>
          </cell>
          <cell r="J558">
            <v>1.89</v>
          </cell>
          <cell r="K558">
            <v>0.96</v>
          </cell>
          <cell r="L558">
            <v>53706827.420000002</v>
          </cell>
          <cell r="M558">
            <v>39737341.020000003</v>
          </cell>
          <cell r="N558">
            <v>0</v>
          </cell>
          <cell r="O558">
            <v>44283772.549999997</v>
          </cell>
          <cell r="P558">
            <v>-2270951.5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1</v>
          </cell>
          <cell r="W558">
            <v>1</v>
          </cell>
          <cell r="AA558">
            <v>1</v>
          </cell>
          <cell r="AB558">
            <v>1</v>
          </cell>
          <cell r="AC558">
            <v>1</v>
          </cell>
        </row>
        <row r="559">
          <cell r="D559" t="str">
            <v>10994</v>
          </cell>
          <cell r="E559" t="str">
            <v>สุวรรณคูหา,รพช.</v>
          </cell>
          <cell r="F559" t="str">
            <v>รพช.</v>
          </cell>
          <cell r="G559">
            <v>40</v>
          </cell>
          <cell r="H559" t="str">
            <v>รพช.F2 P30,000-60,000</v>
          </cell>
          <cell r="I559">
            <v>3.59</v>
          </cell>
          <cell r="J559">
            <v>3.28</v>
          </cell>
          <cell r="K559">
            <v>2.0299999999999998</v>
          </cell>
          <cell r="L559">
            <v>65583393.25</v>
          </cell>
          <cell r="M559">
            <v>51343660.450000003</v>
          </cell>
          <cell r="N559">
            <v>0</v>
          </cell>
          <cell r="O559">
            <v>53113491.700000003</v>
          </cell>
          <cell r="P559">
            <v>26023844.780000001</v>
          </cell>
          <cell r="Q559">
            <v>1</v>
          </cell>
          <cell r="R559">
            <v>1</v>
          </cell>
          <cell r="S559">
            <v>0</v>
          </cell>
          <cell r="T559">
            <v>0</v>
          </cell>
          <cell r="U559">
            <v>0</v>
          </cell>
          <cell r="V559">
            <v>1</v>
          </cell>
          <cell r="W559">
            <v>0</v>
          </cell>
          <cell r="AA559">
            <v>1</v>
          </cell>
          <cell r="AB559">
            <v>1</v>
          </cell>
          <cell r="AC559">
            <v>1</v>
          </cell>
        </row>
        <row r="560">
          <cell r="D560" t="str">
            <v>23367</v>
          </cell>
          <cell r="E560" t="str">
            <v>นาวัง เฉลิมพระเกียรติ 80 พรรษา,รพช.</v>
          </cell>
          <cell r="F560" t="str">
            <v>รพช.</v>
          </cell>
          <cell r="G560">
            <v>46</v>
          </cell>
          <cell r="H560" t="str">
            <v>รพช.F2 P&lt;=30,000</v>
          </cell>
          <cell r="I560">
            <v>2.15</v>
          </cell>
          <cell r="J560">
            <v>1.97</v>
          </cell>
          <cell r="K560">
            <v>0.97</v>
          </cell>
          <cell r="L560">
            <v>31342104.48</v>
          </cell>
          <cell r="M560">
            <v>9432820.6699999999</v>
          </cell>
          <cell r="N560">
            <v>0</v>
          </cell>
          <cell r="O560">
            <v>14180313.529999999</v>
          </cell>
          <cell r="P560">
            <v>-815294.82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1</v>
          </cell>
          <cell r="W560">
            <v>0</v>
          </cell>
          <cell r="AA560">
            <v>1</v>
          </cell>
          <cell r="AB560">
            <v>1</v>
          </cell>
          <cell r="AC560">
            <v>1</v>
          </cell>
        </row>
        <row r="561">
          <cell r="D561" t="str">
            <v>10671</v>
          </cell>
          <cell r="E561" t="str">
            <v>อุดรธานี,รพศ.</v>
          </cell>
          <cell r="F561" t="str">
            <v>รพศ.</v>
          </cell>
          <cell r="G561">
            <v>1154</v>
          </cell>
          <cell r="H561" t="str">
            <v>รพศ.A B&gt;1000</v>
          </cell>
          <cell r="I561">
            <v>3.84</v>
          </cell>
          <cell r="J561">
            <v>3.5</v>
          </cell>
          <cell r="K561">
            <v>1.93</v>
          </cell>
          <cell r="L561">
            <v>1818439013.4300001</v>
          </cell>
          <cell r="M561">
            <v>425169307.83999997</v>
          </cell>
          <cell r="N561">
            <v>0</v>
          </cell>
          <cell r="O561">
            <v>528404550.56999999</v>
          </cell>
          <cell r="P561">
            <v>586701886.99000001</v>
          </cell>
          <cell r="Q561">
            <v>1</v>
          </cell>
          <cell r="R561">
            <v>1</v>
          </cell>
          <cell r="S561">
            <v>1</v>
          </cell>
          <cell r="T561">
            <v>0</v>
          </cell>
          <cell r="U561">
            <v>1</v>
          </cell>
          <cell r="V561">
            <v>1</v>
          </cell>
          <cell r="W561">
            <v>1</v>
          </cell>
          <cell r="AA561">
            <v>1</v>
          </cell>
          <cell r="AB561">
            <v>1</v>
          </cell>
          <cell r="AC561">
            <v>1</v>
          </cell>
        </row>
        <row r="562">
          <cell r="D562" t="str">
            <v>11013</v>
          </cell>
          <cell r="E562" t="str">
            <v>กุดจับ,รพช.</v>
          </cell>
          <cell r="F562" t="str">
            <v>รพช.</v>
          </cell>
          <cell r="G562">
            <v>52</v>
          </cell>
          <cell r="H562" t="str">
            <v>รพช.F2 P30,000-60,000</v>
          </cell>
          <cell r="I562">
            <v>2.2999999999999998</v>
          </cell>
          <cell r="J562">
            <v>2.11</v>
          </cell>
          <cell r="K562">
            <v>1.03</v>
          </cell>
          <cell r="L562">
            <v>44349722.979999997</v>
          </cell>
          <cell r="M562">
            <v>31956741.25</v>
          </cell>
          <cell r="N562">
            <v>0</v>
          </cell>
          <cell r="O562">
            <v>32623911.390000001</v>
          </cell>
          <cell r="P562">
            <v>-203016.87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1</v>
          </cell>
          <cell r="W562">
            <v>1</v>
          </cell>
          <cell r="AA562">
            <v>1</v>
          </cell>
          <cell r="AB562">
            <v>1</v>
          </cell>
          <cell r="AC562">
            <v>1</v>
          </cell>
        </row>
        <row r="563">
          <cell r="D563" t="str">
            <v>11014</v>
          </cell>
          <cell r="E563" t="str">
            <v>หนองวัวซอ,รพช.</v>
          </cell>
          <cell r="F563" t="str">
            <v>รพช.</v>
          </cell>
          <cell r="G563">
            <v>60</v>
          </cell>
          <cell r="H563" t="str">
            <v>รพช.F2 P30,000-60,000</v>
          </cell>
          <cell r="I563">
            <v>3.13</v>
          </cell>
          <cell r="J563">
            <v>2.9</v>
          </cell>
          <cell r="K563">
            <v>1</v>
          </cell>
          <cell r="L563">
            <v>60090568.799999997</v>
          </cell>
          <cell r="M563">
            <v>44115052.719999999</v>
          </cell>
          <cell r="N563">
            <v>0</v>
          </cell>
          <cell r="O563">
            <v>45709934.140000001</v>
          </cell>
          <cell r="P563">
            <v>39205.269999999997</v>
          </cell>
          <cell r="Q563">
            <v>1</v>
          </cell>
          <cell r="R563">
            <v>1</v>
          </cell>
          <cell r="S563">
            <v>0</v>
          </cell>
          <cell r="T563">
            <v>0</v>
          </cell>
          <cell r="U563">
            <v>0</v>
          </cell>
          <cell r="V563">
            <v>1</v>
          </cell>
          <cell r="W563">
            <v>0</v>
          </cell>
          <cell r="AA563">
            <v>1</v>
          </cell>
          <cell r="AB563">
            <v>1</v>
          </cell>
          <cell r="AC563">
            <v>1</v>
          </cell>
        </row>
        <row r="564">
          <cell r="D564" t="str">
            <v>11015</v>
          </cell>
          <cell r="E564" t="str">
            <v>กุมภวาปี,รพท.</v>
          </cell>
          <cell r="F564" t="str">
            <v>รพท.</v>
          </cell>
          <cell r="G564">
            <v>234</v>
          </cell>
          <cell r="H564" t="str">
            <v>รพท.M1 B&gt;200</v>
          </cell>
          <cell r="I564">
            <v>3.09</v>
          </cell>
          <cell r="J564">
            <v>2.8</v>
          </cell>
          <cell r="K564">
            <v>1.22</v>
          </cell>
          <cell r="L564">
            <v>235628871.84999999</v>
          </cell>
          <cell r="M564">
            <v>114943066.48</v>
          </cell>
          <cell r="N564">
            <v>0</v>
          </cell>
          <cell r="O564">
            <v>144085667.34</v>
          </cell>
          <cell r="P564">
            <v>24767614.300000001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1</v>
          </cell>
          <cell r="W564">
            <v>1</v>
          </cell>
          <cell r="AA564">
            <v>1</v>
          </cell>
          <cell r="AB564">
            <v>1</v>
          </cell>
          <cell r="AC564">
            <v>1</v>
          </cell>
        </row>
        <row r="565">
          <cell r="D565" t="str">
            <v>11016</v>
          </cell>
          <cell r="E565" t="str">
            <v>ห้วยเกิ้ง,รพช.</v>
          </cell>
          <cell r="F565" t="str">
            <v>รพช.</v>
          </cell>
          <cell r="G565">
            <v>8</v>
          </cell>
          <cell r="H565" t="str">
            <v>รพช.F3 P&lt;=15,000</v>
          </cell>
          <cell r="I565">
            <v>12.39</v>
          </cell>
          <cell r="J565">
            <v>11.95</v>
          </cell>
          <cell r="K565">
            <v>10.01</v>
          </cell>
          <cell r="L565">
            <v>45458212.210000001</v>
          </cell>
          <cell r="M565">
            <v>23183261.620000001</v>
          </cell>
          <cell r="N565">
            <v>0</v>
          </cell>
          <cell r="O565">
            <v>22944314.940000001</v>
          </cell>
          <cell r="P565">
            <v>35940119.899999999</v>
          </cell>
          <cell r="Q565">
            <v>1</v>
          </cell>
          <cell r="R565">
            <v>1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AA565">
            <v>1</v>
          </cell>
          <cell r="AB565">
            <v>1</v>
          </cell>
          <cell r="AC565">
            <v>1</v>
          </cell>
        </row>
        <row r="566">
          <cell r="D566" t="str">
            <v>11017</v>
          </cell>
          <cell r="E566" t="str">
            <v>โนนสะอาด,รพช.</v>
          </cell>
          <cell r="F566" t="str">
            <v>รพช.</v>
          </cell>
          <cell r="G566">
            <v>40</v>
          </cell>
          <cell r="H566" t="str">
            <v>รพช.F2 P30,000-60,000</v>
          </cell>
          <cell r="I566">
            <v>1.94</v>
          </cell>
          <cell r="J566">
            <v>1.77</v>
          </cell>
          <cell r="K566">
            <v>0.62</v>
          </cell>
          <cell r="L566">
            <v>21744386.530000001</v>
          </cell>
          <cell r="M566">
            <v>12170406.199999999</v>
          </cell>
          <cell r="N566">
            <v>1</v>
          </cell>
          <cell r="O566">
            <v>16066441.890000001</v>
          </cell>
          <cell r="P566">
            <v>-8909896.2200000007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1</v>
          </cell>
          <cell r="AA566">
            <v>1</v>
          </cell>
          <cell r="AB566">
            <v>1</v>
          </cell>
          <cell r="AC566">
            <v>0</v>
          </cell>
        </row>
        <row r="567">
          <cell r="D567" t="str">
            <v>11018</v>
          </cell>
          <cell r="E567" t="str">
            <v>หนองหาน,รพช.</v>
          </cell>
          <cell r="F567" t="str">
            <v>รพช.</v>
          </cell>
          <cell r="G567">
            <v>173</v>
          </cell>
          <cell r="H567" t="str">
            <v>รพช.M2 B&gt;100</v>
          </cell>
          <cell r="I567">
            <v>2.08</v>
          </cell>
          <cell r="J567">
            <v>1.88</v>
          </cell>
          <cell r="K567">
            <v>1</v>
          </cell>
          <cell r="L567">
            <v>75012862.260000005</v>
          </cell>
          <cell r="M567">
            <v>59387785.090000004</v>
          </cell>
          <cell r="N567">
            <v>0</v>
          </cell>
          <cell r="O567">
            <v>65472713.420000002</v>
          </cell>
          <cell r="P567">
            <v>-64504.61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1</v>
          </cell>
          <cell r="W567">
            <v>1</v>
          </cell>
          <cell r="AA567">
            <v>1</v>
          </cell>
          <cell r="AB567">
            <v>1</v>
          </cell>
          <cell r="AC567">
            <v>1</v>
          </cell>
        </row>
        <row r="568">
          <cell r="D568" t="str">
            <v>11019</v>
          </cell>
          <cell r="E568" t="str">
            <v>ทุ่งฝน,รพช.</v>
          </cell>
          <cell r="F568" t="str">
            <v>รพช.</v>
          </cell>
          <cell r="G568">
            <v>30</v>
          </cell>
          <cell r="H568" t="str">
            <v>รพช.F2 P&lt;=30,000</v>
          </cell>
          <cell r="I568">
            <v>2.38</v>
          </cell>
          <cell r="J568">
            <v>2.1</v>
          </cell>
          <cell r="K568">
            <v>1.26</v>
          </cell>
          <cell r="L568">
            <v>17908711.579999998</v>
          </cell>
          <cell r="M568">
            <v>9235741.3399999999</v>
          </cell>
          <cell r="N568">
            <v>0</v>
          </cell>
          <cell r="O568">
            <v>9714402.7100000009</v>
          </cell>
          <cell r="P568">
            <v>3333980.8</v>
          </cell>
          <cell r="Q568">
            <v>0</v>
          </cell>
          <cell r="R568">
            <v>0</v>
          </cell>
          <cell r="S568">
            <v>0</v>
          </cell>
          <cell r="T568">
            <v>1</v>
          </cell>
          <cell r="U568">
            <v>1</v>
          </cell>
          <cell r="V568">
            <v>1</v>
          </cell>
          <cell r="W568">
            <v>1</v>
          </cell>
          <cell r="AA568">
            <v>1</v>
          </cell>
          <cell r="AB568">
            <v>1</v>
          </cell>
          <cell r="AC568">
            <v>1</v>
          </cell>
        </row>
        <row r="569">
          <cell r="D569" t="str">
            <v>11020</v>
          </cell>
          <cell r="E569" t="str">
            <v>ไชยวาน,รพช.</v>
          </cell>
          <cell r="F569" t="str">
            <v>รพช.</v>
          </cell>
          <cell r="G569">
            <v>30</v>
          </cell>
          <cell r="H569" t="str">
            <v>รพช.F2 P&lt;=30,000</v>
          </cell>
          <cell r="I569">
            <v>1.59</v>
          </cell>
          <cell r="J569">
            <v>1.38</v>
          </cell>
          <cell r="K569">
            <v>0.44</v>
          </cell>
          <cell r="L569">
            <v>10796027.16</v>
          </cell>
          <cell r="M569">
            <v>8635559.2400000002</v>
          </cell>
          <cell r="N569">
            <v>1</v>
          </cell>
          <cell r="O569">
            <v>10297301.4</v>
          </cell>
          <cell r="P569">
            <v>-10131891.77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1</v>
          </cell>
          <cell r="W569">
            <v>1</v>
          </cell>
          <cell r="AA569">
            <v>1</v>
          </cell>
          <cell r="AB569">
            <v>1</v>
          </cell>
          <cell r="AC569">
            <v>0</v>
          </cell>
        </row>
        <row r="570">
          <cell r="D570" t="str">
            <v>11021</v>
          </cell>
          <cell r="E570" t="str">
            <v>ศรีธาตุ,รพช.</v>
          </cell>
          <cell r="F570" t="str">
            <v>รพช.</v>
          </cell>
          <cell r="G570">
            <v>36</v>
          </cell>
          <cell r="H570" t="str">
            <v>รพช.F2 P30,000-60,000</v>
          </cell>
          <cell r="I570">
            <v>3.44</v>
          </cell>
          <cell r="J570">
            <v>3.23</v>
          </cell>
          <cell r="K570">
            <v>2.39</v>
          </cell>
          <cell r="L570">
            <v>51852997.859999999</v>
          </cell>
          <cell r="M570">
            <v>28475213.899999999</v>
          </cell>
          <cell r="N570">
            <v>0</v>
          </cell>
          <cell r="O570">
            <v>28244138.510000002</v>
          </cell>
          <cell r="P570">
            <v>29557464.850000001</v>
          </cell>
          <cell r="Q570">
            <v>0</v>
          </cell>
          <cell r="R570">
            <v>1</v>
          </cell>
          <cell r="S570">
            <v>1</v>
          </cell>
          <cell r="T570">
            <v>1</v>
          </cell>
          <cell r="U570">
            <v>0</v>
          </cell>
          <cell r="V570">
            <v>1</v>
          </cell>
          <cell r="W570">
            <v>1</v>
          </cell>
          <cell r="AA570">
            <v>1</v>
          </cell>
          <cell r="AB570">
            <v>1</v>
          </cell>
          <cell r="AC570">
            <v>1</v>
          </cell>
        </row>
        <row r="571">
          <cell r="D571" t="str">
            <v>11022</v>
          </cell>
          <cell r="E571" t="str">
            <v>วังสามหมอ,รพช.</v>
          </cell>
          <cell r="F571" t="str">
            <v>รพช.</v>
          </cell>
          <cell r="G571">
            <v>55</v>
          </cell>
          <cell r="H571" t="str">
            <v>รพช.F2 P30,000-60,000</v>
          </cell>
          <cell r="I571">
            <v>3.7</v>
          </cell>
          <cell r="J571">
            <v>3.31</v>
          </cell>
          <cell r="K571">
            <v>1.64</v>
          </cell>
          <cell r="L571">
            <v>64818324.25</v>
          </cell>
          <cell r="M571">
            <v>41638364.810000002</v>
          </cell>
          <cell r="N571">
            <v>0</v>
          </cell>
          <cell r="O571">
            <v>45252136.530000001</v>
          </cell>
          <cell r="P571">
            <v>15398901.619999999</v>
          </cell>
          <cell r="Q571">
            <v>1</v>
          </cell>
          <cell r="R571">
            <v>1</v>
          </cell>
          <cell r="S571">
            <v>0</v>
          </cell>
          <cell r="T571">
            <v>0</v>
          </cell>
          <cell r="U571">
            <v>0</v>
          </cell>
          <cell r="V571">
            <v>1</v>
          </cell>
          <cell r="W571">
            <v>1</v>
          </cell>
          <cell r="AA571">
            <v>1</v>
          </cell>
          <cell r="AB571">
            <v>1</v>
          </cell>
          <cell r="AC571">
            <v>1</v>
          </cell>
        </row>
        <row r="572">
          <cell r="D572" t="str">
            <v>11023</v>
          </cell>
          <cell r="E572" t="str">
            <v>บ้านผือ,รพช.</v>
          </cell>
          <cell r="F572" t="str">
            <v>รพช.</v>
          </cell>
          <cell r="G572">
            <v>114</v>
          </cell>
          <cell r="H572" t="str">
            <v>รพช.M2 B&gt;100</v>
          </cell>
          <cell r="I572">
            <v>2.0699999999999998</v>
          </cell>
          <cell r="J572">
            <v>1.86</v>
          </cell>
          <cell r="K572">
            <v>1.1200000000000001</v>
          </cell>
          <cell r="L572">
            <v>74161963.480000004</v>
          </cell>
          <cell r="M572">
            <v>55847937.299999997</v>
          </cell>
          <cell r="N572">
            <v>0</v>
          </cell>
          <cell r="O572">
            <v>57142731.340000004</v>
          </cell>
          <cell r="P572">
            <v>8224526.9299999997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AA572">
            <v>1</v>
          </cell>
          <cell r="AB572">
            <v>1</v>
          </cell>
          <cell r="AC572">
            <v>1</v>
          </cell>
        </row>
        <row r="573">
          <cell r="D573" t="str">
            <v>11024</v>
          </cell>
          <cell r="E573" t="str">
            <v>น้ำโสม,รพช.</v>
          </cell>
          <cell r="F573" t="str">
            <v>รพช.</v>
          </cell>
          <cell r="G573">
            <v>88</v>
          </cell>
          <cell r="H573" t="str">
            <v>รพช.F2 P30,000-60,000</v>
          </cell>
          <cell r="I573">
            <v>3.67</v>
          </cell>
          <cell r="J573">
            <v>3.42</v>
          </cell>
          <cell r="K573">
            <v>2.17</v>
          </cell>
          <cell r="L573">
            <v>98044259.560000002</v>
          </cell>
          <cell r="M573">
            <v>48475511.899999999</v>
          </cell>
          <cell r="N573">
            <v>0</v>
          </cell>
          <cell r="O573">
            <v>52297619.200000003</v>
          </cell>
          <cell r="P573">
            <v>43044696.689999998</v>
          </cell>
          <cell r="Q573">
            <v>1</v>
          </cell>
          <cell r="R573">
            <v>1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AA573">
            <v>1</v>
          </cell>
          <cell r="AB573">
            <v>1</v>
          </cell>
          <cell r="AC573">
            <v>1</v>
          </cell>
        </row>
        <row r="574">
          <cell r="D574" t="str">
            <v>11025</v>
          </cell>
          <cell r="E574" t="str">
            <v>เพ็ญ,รพช.</v>
          </cell>
          <cell r="F574" t="str">
            <v>รพช.</v>
          </cell>
          <cell r="G574">
            <v>114</v>
          </cell>
          <cell r="H574" t="str">
            <v>รพช.M2 B&gt;100</v>
          </cell>
          <cell r="I574">
            <v>3.42</v>
          </cell>
          <cell r="J574">
            <v>3.08</v>
          </cell>
          <cell r="K574">
            <v>2.34</v>
          </cell>
          <cell r="L574">
            <v>89859968.480000004</v>
          </cell>
          <cell r="M574">
            <v>33118730.719999999</v>
          </cell>
          <cell r="N574">
            <v>0</v>
          </cell>
          <cell r="O574">
            <v>35212804.950000003</v>
          </cell>
          <cell r="P574">
            <v>49840505.630000003</v>
          </cell>
          <cell r="Q574">
            <v>0</v>
          </cell>
          <cell r="R574">
            <v>0</v>
          </cell>
          <cell r="S574">
            <v>1</v>
          </cell>
          <cell r="T574">
            <v>1</v>
          </cell>
          <cell r="U574">
            <v>0</v>
          </cell>
          <cell r="V574">
            <v>1</v>
          </cell>
          <cell r="W574">
            <v>0</v>
          </cell>
          <cell r="AA574">
            <v>1</v>
          </cell>
          <cell r="AB574">
            <v>1</v>
          </cell>
          <cell r="AC574">
            <v>1</v>
          </cell>
        </row>
        <row r="575">
          <cell r="D575" t="str">
            <v>11026</v>
          </cell>
          <cell r="E575" t="str">
            <v>สร้างคอม,รพช.</v>
          </cell>
          <cell r="F575" t="str">
            <v>รพช.</v>
          </cell>
          <cell r="G575">
            <v>30</v>
          </cell>
          <cell r="H575" t="str">
            <v>รพช.F2 P&lt;=30,000</v>
          </cell>
          <cell r="I575">
            <v>1.88</v>
          </cell>
          <cell r="J575">
            <v>1.74</v>
          </cell>
          <cell r="K575">
            <v>1.29</v>
          </cell>
          <cell r="L575">
            <v>20155617.420000002</v>
          </cell>
          <cell r="M575">
            <v>13495954.23</v>
          </cell>
          <cell r="N575">
            <v>0</v>
          </cell>
          <cell r="O575">
            <v>15788736.18</v>
          </cell>
          <cell r="P575">
            <v>6565080.5199999996</v>
          </cell>
          <cell r="Q575">
            <v>0</v>
          </cell>
          <cell r="R575">
            <v>0</v>
          </cell>
          <cell r="S575">
            <v>0</v>
          </cell>
          <cell r="T575">
            <v>1</v>
          </cell>
          <cell r="U575">
            <v>0</v>
          </cell>
          <cell r="V575">
            <v>1</v>
          </cell>
          <cell r="W575">
            <v>0</v>
          </cell>
          <cell r="AA575">
            <v>1</v>
          </cell>
          <cell r="AB575">
            <v>1</v>
          </cell>
          <cell r="AC575">
            <v>1</v>
          </cell>
        </row>
        <row r="576">
          <cell r="D576" t="str">
            <v>11027</v>
          </cell>
          <cell r="E576" t="str">
            <v>หนองแสง,รพช.</v>
          </cell>
          <cell r="F576" t="str">
            <v>รพช.</v>
          </cell>
          <cell r="G576">
            <v>30</v>
          </cell>
          <cell r="H576" t="str">
            <v>รพช.F2 P&lt;=30,000</v>
          </cell>
          <cell r="I576">
            <v>2.2799999999999998</v>
          </cell>
          <cell r="J576">
            <v>2.09</v>
          </cell>
          <cell r="K576">
            <v>1.25</v>
          </cell>
          <cell r="L576">
            <v>22306916.800000001</v>
          </cell>
          <cell r="M576">
            <v>12747855.310000001</v>
          </cell>
          <cell r="N576">
            <v>0</v>
          </cell>
          <cell r="O576">
            <v>14881695.689999999</v>
          </cell>
          <cell r="P576">
            <v>3618144.36</v>
          </cell>
          <cell r="Q576">
            <v>0</v>
          </cell>
          <cell r="R576">
            <v>0</v>
          </cell>
          <cell r="S576">
            <v>0</v>
          </cell>
          <cell r="T576">
            <v>1</v>
          </cell>
          <cell r="U576">
            <v>0</v>
          </cell>
          <cell r="V576">
            <v>1</v>
          </cell>
          <cell r="W576">
            <v>0</v>
          </cell>
          <cell r="AA576">
            <v>1</v>
          </cell>
          <cell r="AB576">
            <v>1</v>
          </cell>
          <cell r="AC576">
            <v>1</v>
          </cell>
        </row>
        <row r="577">
          <cell r="D577" t="str">
            <v>11028</v>
          </cell>
          <cell r="E577" t="str">
            <v>นายูง,รพช.</v>
          </cell>
          <cell r="F577" t="str">
            <v>รพช.</v>
          </cell>
          <cell r="G577">
            <v>36</v>
          </cell>
          <cell r="H577" t="str">
            <v>รพช.F2 P&lt;=30,000</v>
          </cell>
          <cell r="I577">
            <v>2.6</v>
          </cell>
          <cell r="J577">
            <v>2.36</v>
          </cell>
          <cell r="K577">
            <v>1.85</v>
          </cell>
          <cell r="L577">
            <v>30992405.039999999</v>
          </cell>
          <cell r="M577">
            <v>20728372.07</v>
          </cell>
          <cell r="N577">
            <v>0</v>
          </cell>
          <cell r="O577">
            <v>22673800.68</v>
          </cell>
          <cell r="P577">
            <v>15610699.09</v>
          </cell>
          <cell r="Q577">
            <v>1</v>
          </cell>
          <cell r="R577">
            <v>1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AA577">
            <v>1</v>
          </cell>
          <cell r="AB577">
            <v>1</v>
          </cell>
          <cell r="AC577">
            <v>1</v>
          </cell>
        </row>
        <row r="578">
          <cell r="D578" t="str">
            <v>11029</v>
          </cell>
          <cell r="E578" t="str">
            <v>พิบูลย์รักษ์,รพช.</v>
          </cell>
          <cell r="F578" t="str">
            <v>รพช.</v>
          </cell>
          <cell r="G578">
            <v>30</v>
          </cell>
          <cell r="H578" t="str">
            <v>รพช.F2 P&lt;=30,000</v>
          </cell>
          <cell r="I578">
            <v>2.17</v>
          </cell>
          <cell r="J578">
            <v>2.0099999999999998</v>
          </cell>
          <cell r="K578">
            <v>1.35</v>
          </cell>
          <cell r="L578">
            <v>22886765.960000001</v>
          </cell>
          <cell r="M578">
            <v>12098537.48</v>
          </cell>
          <cell r="N578">
            <v>0</v>
          </cell>
          <cell r="O578">
            <v>12744362.27</v>
          </cell>
          <cell r="P578">
            <v>6756225.4100000001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AA578">
            <v>1</v>
          </cell>
          <cell r="AB578">
            <v>1</v>
          </cell>
          <cell r="AC578">
            <v>1</v>
          </cell>
        </row>
        <row r="579">
          <cell r="D579" t="str">
            <v>11446</v>
          </cell>
          <cell r="E579" t="str">
            <v>สมเด็จพระยุพราชบ้านดุง,รพช.</v>
          </cell>
          <cell r="F579" t="str">
            <v>รพช.</v>
          </cell>
          <cell r="G579">
            <v>139</v>
          </cell>
          <cell r="H579" t="str">
            <v>รพช.M2 B&gt;100</v>
          </cell>
          <cell r="I579">
            <v>1.91</v>
          </cell>
          <cell r="J579">
            <v>1.72</v>
          </cell>
          <cell r="K579">
            <v>1.02</v>
          </cell>
          <cell r="L579">
            <v>75902058.959999993</v>
          </cell>
          <cell r="M579">
            <v>71749854.079999998</v>
          </cell>
          <cell r="N579">
            <v>0</v>
          </cell>
          <cell r="O579">
            <v>65659974.200000003</v>
          </cell>
          <cell r="P579">
            <v>1371275.52</v>
          </cell>
          <cell r="Q579">
            <v>0</v>
          </cell>
          <cell r="R579">
            <v>0</v>
          </cell>
          <cell r="S579">
            <v>0</v>
          </cell>
          <cell r="T579">
            <v>1</v>
          </cell>
          <cell r="U579">
            <v>1</v>
          </cell>
          <cell r="V579">
            <v>1</v>
          </cell>
          <cell r="W579">
            <v>1</v>
          </cell>
          <cell r="AA579">
            <v>1</v>
          </cell>
          <cell r="AB579">
            <v>1</v>
          </cell>
          <cell r="AC579">
            <v>1</v>
          </cell>
        </row>
        <row r="580">
          <cell r="D580" t="str">
            <v>25058</v>
          </cell>
          <cell r="E580" t="str">
            <v>กู่แก้ว,รพช.</v>
          </cell>
          <cell r="F580" t="str">
            <v>รพช.</v>
          </cell>
          <cell r="G580">
            <v>30</v>
          </cell>
          <cell r="H580" t="str">
            <v>รพช.F3 P15,000-25,000</v>
          </cell>
          <cell r="I580">
            <v>1.48</v>
          </cell>
          <cell r="J580">
            <v>1.2</v>
          </cell>
          <cell r="K580">
            <v>0.4</v>
          </cell>
          <cell r="L580">
            <v>6735052.0199999996</v>
          </cell>
          <cell r="M580">
            <v>2150406.9300000002</v>
          </cell>
          <cell r="N580">
            <v>2</v>
          </cell>
          <cell r="O580">
            <v>5989704.2199999997</v>
          </cell>
          <cell r="P580">
            <v>-8339982.0300000003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AA580">
            <v>1</v>
          </cell>
          <cell r="AB580">
            <v>1</v>
          </cell>
          <cell r="AC580">
            <v>0</v>
          </cell>
        </row>
        <row r="581">
          <cell r="D581" t="str">
            <v>25059</v>
          </cell>
          <cell r="E581" t="str">
            <v>ประจักษ์ศิลปาคม,รพช.</v>
          </cell>
          <cell r="F581" t="str">
            <v>รพช.</v>
          </cell>
          <cell r="G581">
            <v>30</v>
          </cell>
          <cell r="H581" t="str">
            <v>รพช.F3 P15,000-25,000</v>
          </cell>
          <cell r="I581">
            <v>3.78</v>
          </cell>
          <cell r="J581">
            <v>3.55</v>
          </cell>
          <cell r="K581">
            <v>2.4300000000000002</v>
          </cell>
          <cell r="L581">
            <v>32922734.190000001</v>
          </cell>
          <cell r="M581">
            <v>12976401.1</v>
          </cell>
          <cell r="N581">
            <v>0</v>
          </cell>
          <cell r="O581">
            <v>16092622.960000001</v>
          </cell>
          <cell r="P581">
            <v>16961788.079999998</v>
          </cell>
          <cell r="Q581">
            <v>0</v>
          </cell>
          <cell r="R581">
            <v>0</v>
          </cell>
          <cell r="S581">
            <v>0</v>
          </cell>
          <cell r="T581">
            <v>1</v>
          </cell>
          <cell r="U581">
            <v>1</v>
          </cell>
          <cell r="V581">
            <v>1</v>
          </cell>
          <cell r="W581">
            <v>0</v>
          </cell>
          <cell r="AA581">
            <v>1</v>
          </cell>
          <cell r="AB581">
            <v>1</v>
          </cell>
          <cell r="AC581">
            <v>1</v>
          </cell>
        </row>
        <row r="582">
          <cell r="D582" t="str">
            <v>04007</v>
          </cell>
          <cell r="E582" t="str">
            <v>ซับใหญ่,รพช.</v>
          </cell>
          <cell r="F582" t="str">
            <v>รพช.</v>
          </cell>
          <cell r="G582">
            <v>34</v>
          </cell>
          <cell r="H582" t="str">
            <v>รพช.F3 P&lt;=15,000</v>
          </cell>
          <cell r="I582">
            <v>6.54</v>
          </cell>
          <cell r="J582">
            <v>6.22</v>
          </cell>
          <cell r="K582">
            <v>3.01</v>
          </cell>
          <cell r="L582">
            <v>40043545.920000002</v>
          </cell>
          <cell r="M582">
            <v>11104455.310000001</v>
          </cell>
          <cell r="N582">
            <v>0</v>
          </cell>
          <cell r="O582">
            <v>11163955.93</v>
          </cell>
          <cell r="P582">
            <v>14426931.83</v>
          </cell>
          <cell r="Q582">
            <v>1</v>
          </cell>
          <cell r="R582">
            <v>1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AA582">
            <v>1</v>
          </cell>
          <cell r="AB582">
            <v>1</v>
          </cell>
          <cell r="AC582">
            <v>1</v>
          </cell>
        </row>
        <row r="583">
          <cell r="D583" t="str">
            <v>10702</v>
          </cell>
          <cell r="E583" t="str">
            <v>ชัยภูมิ,รพท.</v>
          </cell>
          <cell r="F583" t="str">
            <v>รพท.</v>
          </cell>
          <cell r="G583">
            <v>678</v>
          </cell>
          <cell r="H583" t="str">
            <v>รพท.S B&gt;400</v>
          </cell>
          <cell r="I583">
            <v>2.85</v>
          </cell>
          <cell r="J583">
            <v>2.69</v>
          </cell>
          <cell r="K583">
            <v>1.07</v>
          </cell>
          <cell r="L583">
            <v>682056737.86000001</v>
          </cell>
          <cell r="M583">
            <v>217369502.71000001</v>
          </cell>
          <cell r="N583">
            <v>0</v>
          </cell>
          <cell r="O583">
            <v>247667042.36000001</v>
          </cell>
          <cell r="P583">
            <v>25176656.5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1</v>
          </cell>
          <cell r="W583">
            <v>1</v>
          </cell>
          <cell r="AA583">
            <v>1</v>
          </cell>
          <cell r="AB583">
            <v>1</v>
          </cell>
          <cell r="AC583">
            <v>1</v>
          </cell>
        </row>
        <row r="584">
          <cell r="D584" t="str">
            <v>10970</v>
          </cell>
          <cell r="E584" t="str">
            <v>บ้านเขว้า,รพช.</v>
          </cell>
          <cell r="F584" t="str">
            <v>รพช.</v>
          </cell>
          <cell r="G584">
            <v>63</v>
          </cell>
          <cell r="H584" t="str">
            <v>รพช.F2 P30,000-60,000</v>
          </cell>
          <cell r="I584">
            <v>4.0199999999999996</v>
          </cell>
          <cell r="J584">
            <v>3.81</v>
          </cell>
          <cell r="K584">
            <v>1.91</v>
          </cell>
          <cell r="L584">
            <v>62225568.159999996</v>
          </cell>
          <cell r="M584">
            <v>44295879.009999998</v>
          </cell>
          <cell r="N584">
            <v>0</v>
          </cell>
          <cell r="O584">
            <v>44767898.579999998</v>
          </cell>
          <cell r="P584">
            <v>18676585.329999998</v>
          </cell>
          <cell r="Q584">
            <v>1</v>
          </cell>
          <cell r="R584">
            <v>1</v>
          </cell>
          <cell r="S584">
            <v>0</v>
          </cell>
          <cell r="T584">
            <v>0</v>
          </cell>
          <cell r="U584">
            <v>0</v>
          </cell>
          <cell r="V584">
            <v>1</v>
          </cell>
          <cell r="W584">
            <v>1</v>
          </cell>
          <cell r="AA584">
            <v>1</v>
          </cell>
          <cell r="AB584">
            <v>1</v>
          </cell>
          <cell r="AC584">
            <v>1</v>
          </cell>
        </row>
        <row r="585">
          <cell r="D585" t="str">
            <v>10971</v>
          </cell>
          <cell r="E585" t="str">
            <v>คอนสวรรค์,รพช.</v>
          </cell>
          <cell r="F585" t="str">
            <v>รพช.</v>
          </cell>
          <cell r="G585">
            <v>45</v>
          </cell>
          <cell r="H585" t="str">
            <v>รพช.F2 P30,000-60,000</v>
          </cell>
          <cell r="I585">
            <v>3.85</v>
          </cell>
          <cell r="J585">
            <v>3.7</v>
          </cell>
          <cell r="K585">
            <v>2.09</v>
          </cell>
          <cell r="L585">
            <v>93578449.150000006</v>
          </cell>
          <cell r="M585">
            <v>50070129.420000002</v>
          </cell>
          <cell r="N585">
            <v>0</v>
          </cell>
          <cell r="O585">
            <v>52330032.119999997</v>
          </cell>
          <cell r="P585">
            <v>35860337.299999997</v>
          </cell>
          <cell r="Q585">
            <v>1</v>
          </cell>
          <cell r="R585">
            <v>1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AA585">
            <v>1</v>
          </cell>
          <cell r="AB585">
            <v>1</v>
          </cell>
          <cell r="AC585">
            <v>1</v>
          </cell>
        </row>
        <row r="586">
          <cell r="D586" t="str">
            <v>10972</v>
          </cell>
          <cell r="E586" t="str">
            <v>เกษตรสมบูรณ์,รพช.</v>
          </cell>
          <cell r="F586" t="str">
            <v>รพช.</v>
          </cell>
          <cell r="G586">
            <v>67</v>
          </cell>
          <cell r="H586" t="str">
            <v>รพช.F2 P60,000-90,000</v>
          </cell>
          <cell r="I586">
            <v>3.43</v>
          </cell>
          <cell r="J586">
            <v>3.21</v>
          </cell>
          <cell r="K586">
            <v>1.77</v>
          </cell>
          <cell r="L586">
            <v>84457555.780000001</v>
          </cell>
          <cell r="M586">
            <v>70395317.439999998</v>
          </cell>
          <cell r="N586">
            <v>0</v>
          </cell>
          <cell r="O586">
            <v>70881172.859999999</v>
          </cell>
          <cell r="P586">
            <v>26620488.41</v>
          </cell>
          <cell r="Q586">
            <v>0</v>
          </cell>
          <cell r="R586">
            <v>1</v>
          </cell>
          <cell r="S586">
            <v>0</v>
          </cell>
          <cell r="T586">
            <v>1</v>
          </cell>
          <cell r="U586">
            <v>1</v>
          </cell>
          <cell r="V586">
            <v>0</v>
          </cell>
          <cell r="W586">
            <v>1</v>
          </cell>
          <cell r="AA586">
            <v>1</v>
          </cell>
          <cell r="AB586">
            <v>1</v>
          </cell>
          <cell r="AC586">
            <v>1</v>
          </cell>
        </row>
        <row r="587">
          <cell r="D587" t="str">
            <v>10973</v>
          </cell>
          <cell r="E587" t="str">
            <v>หนองบัวแดง,รพช.</v>
          </cell>
          <cell r="F587" t="str">
            <v>รพช.</v>
          </cell>
          <cell r="G587">
            <v>206</v>
          </cell>
          <cell r="H587" t="str">
            <v>รพช.M2 B&gt;100</v>
          </cell>
          <cell r="I587">
            <v>2.67</v>
          </cell>
          <cell r="J587">
            <v>2.44</v>
          </cell>
          <cell r="K587">
            <v>1.17</v>
          </cell>
          <cell r="L587">
            <v>88470537.989999995</v>
          </cell>
          <cell r="M587">
            <v>53698470.609999999</v>
          </cell>
          <cell r="N587">
            <v>0</v>
          </cell>
          <cell r="O587">
            <v>55801311.130000003</v>
          </cell>
          <cell r="P587">
            <v>8882132.8399999999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1</v>
          </cell>
          <cell r="W587">
            <v>1</v>
          </cell>
          <cell r="AA587">
            <v>1</v>
          </cell>
          <cell r="AB587">
            <v>1</v>
          </cell>
          <cell r="AC587">
            <v>1</v>
          </cell>
        </row>
        <row r="588">
          <cell r="D588" t="str">
            <v>10974</v>
          </cell>
          <cell r="E588" t="str">
            <v>จัตุรัส,รพช.</v>
          </cell>
          <cell r="F588" t="str">
            <v>รพช.</v>
          </cell>
          <cell r="G588">
            <v>122</v>
          </cell>
          <cell r="H588" t="str">
            <v>รพช.M2 B&gt;100</v>
          </cell>
          <cell r="I588">
            <v>3.37</v>
          </cell>
          <cell r="J588">
            <v>3.18</v>
          </cell>
          <cell r="K588">
            <v>1.0900000000000001</v>
          </cell>
          <cell r="L588">
            <v>107554184.47</v>
          </cell>
          <cell r="M588">
            <v>74613260.780000001</v>
          </cell>
          <cell r="N588">
            <v>0</v>
          </cell>
          <cell r="O588">
            <v>78329782.480000004</v>
          </cell>
          <cell r="P588">
            <v>4150298.43</v>
          </cell>
          <cell r="Q588">
            <v>1</v>
          </cell>
          <cell r="R588">
            <v>1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AA588">
            <v>1</v>
          </cell>
          <cell r="AB588">
            <v>1</v>
          </cell>
          <cell r="AC588">
            <v>1</v>
          </cell>
        </row>
        <row r="589">
          <cell r="D589" t="str">
            <v>10975</v>
          </cell>
          <cell r="E589" t="str">
            <v>บำเหน็จณรงค์,รพช.</v>
          </cell>
          <cell r="F589" t="str">
            <v>รพช.</v>
          </cell>
          <cell r="G589">
            <v>97</v>
          </cell>
          <cell r="H589" t="str">
            <v>รพช.F1 P&lt;=50,000</v>
          </cell>
          <cell r="I589">
            <v>2.72</v>
          </cell>
          <cell r="J589">
            <v>2.57</v>
          </cell>
          <cell r="K589">
            <v>1.48</v>
          </cell>
          <cell r="L589">
            <v>48455961.020000003</v>
          </cell>
          <cell r="M589">
            <v>36983484.810000002</v>
          </cell>
          <cell r="N589">
            <v>0</v>
          </cell>
          <cell r="O589">
            <v>36170702.289999999</v>
          </cell>
          <cell r="P589">
            <v>13516207.939999999</v>
          </cell>
          <cell r="Q589">
            <v>1</v>
          </cell>
          <cell r="R589">
            <v>1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1</v>
          </cell>
          <cell r="AA589">
            <v>1</v>
          </cell>
          <cell r="AB589">
            <v>1</v>
          </cell>
          <cell r="AC589">
            <v>1</v>
          </cell>
        </row>
        <row r="590">
          <cell r="D590" t="str">
            <v>10976</v>
          </cell>
          <cell r="E590" t="str">
            <v>หนองบัวระเหว,รพช.</v>
          </cell>
          <cell r="F590" t="str">
            <v>รพช.</v>
          </cell>
          <cell r="G590">
            <v>40</v>
          </cell>
          <cell r="H590" t="str">
            <v>รพช.F2 P&lt;=30,000</v>
          </cell>
          <cell r="I590">
            <v>5.8</v>
          </cell>
          <cell r="J590">
            <v>5.17</v>
          </cell>
          <cell r="K590">
            <v>2.0099999999999998</v>
          </cell>
          <cell r="L590">
            <v>54679316.090000004</v>
          </cell>
          <cell r="M590">
            <v>38510394.899999999</v>
          </cell>
          <cell r="N590">
            <v>0</v>
          </cell>
          <cell r="O590">
            <v>40652388.729999997</v>
          </cell>
          <cell r="P590">
            <v>11532650.52</v>
          </cell>
          <cell r="Q590">
            <v>1</v>
          </cell>
          <cell r="R590">
            <v>1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1</v>
          </cell>
          <cell r="AA590">
            <v>1</v>
          </cell>
          <cell r="AB590">
            <v>1</v>
          </cell>
          <cell r="AC590">
            <v>1</v>
          </cell>
        </row>
        <row r="591">
          <cell r="D591" t="str">
            <v>10977</v>
          </cell>
          <cell r="E591" t="str">
            <v>เทพสถิต,รพช.</v>
          </cell>
          <cell r="F591" t="str">
            <v>รพช.</v>
          </cell>
          <cell r="G591">
            <v>41</v>
          </cell>
          <cell r="H591" t="str">
            <v>รพช.F2 P30,000-60,000</v>
          </cell>
          <cell r="I591">
            <v>3.8</v>
          </cell>
          <cell r="J591">
            <v>3.54</v>
          </cell>
          <cell r="K591">
            <v>2.13</v>
          </cell>
          <cell r="L591">
            <v>88499495.329999998</v>
          </cell>
          <cell r="M591">
            <v>42174530.020000003</v>
          </cell>
          <cell r="N591">
            <v>0</v>
          </cell>
          <cell r="O591">
            <v>43761288.439999998</v>
          </cell>
          <cell r="P591">
            <v>35861021.039999999</v>
          </cell>
          <cell r="Q591">
            <v>1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AA591">
            <v>1</v>
          </cell>
          <cell r="AB591">
            <v>1</v>
          </cell>
          <cell r="AC591">
            <v>1</v>
          </cell>
        </row>
        <row r="592">
          <cell r="D592" t="str">
            <v>10978</v>
          </cell>
          <cell r="E592" t="str">
            <v>ภูเขียวเฉลิมพระเกียรติ,รพช.</v>
          </cell>
          <cell r="F592" t="str">
            <v>รพท.</v>
          </cell>
          <cell r="G592">
            <v>290</v>
          </cell>
          <cell r="H592" t="str">
            <v>รพท.M1 B&gt;200</v>
          </cell>
          <cell r="I592">
            <v>2.89</v>
          </cell>
          <cell r="J592">
            <v>2.72</v>
          </cell>
          <cell r="K592">
            <v>1.39</v>
          </cell>
          <cell r="L592">
            <v>240666059.69</v>
          </cell>
          <cell r="M592">
            <v>117304369.76000001</v>
          </cell>
          <cell r="N592">
            <v>0</v>
          </cell>
          <cell r="O592">
            <v>105695764.75</v>
          </cell>
          <cell r="P592">
            <v>49838555.969999999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1</v>
          </cell>
          <cell r="AA592">
            <v>1</v>
          </cell>
          <cell r="AB592">
            <v>1</v>
          </cell>
          <cell r="AC592">
            <v>1</v>
          </cell>
        </row>
        <row r="593">
          <cell r="D593" t="str">
            <v>10979</v>
          </cell>
          <cell r="E593" t="str">
            <v>บ้านแท่น,รพช.</v>
          </cell>
          <cell r="F593" t="str">
            <v>รพช.</v>
          </cell>
          <cell r="G593">
            <v>36</v>
          </cell>
          <cell r="H593" t="str">
            <v>รพช.F2 P30,000-60,000</v>
          </cell>
          <cell r="I593">
            <v>3.07</v>
          </cell>
          <cell r="J593">
            <v>2.88</v>
          </cell>
          <cell r="K593">
            <v>1.54</v>
          </cell>
          <cell r="L593">
            <v>37872494.149999999</v>
          </cell>
          <cell r="M593">
            <v>23961018.68</v>
          </cell>
          <cell r="N593">
            <v>0</v>
          </cell>
          <cell r="O593">
            <v>26126483.780000001</v>
          </cell>
          <cell r="P593">
            <v>9870375.0399999991</v>
          </cell>
          <cell r="Q593">
            <v>0</v>
          </cell>
          <cell r="R593">
            <v>1</v>
          </cell>
          <cell r="S593">
            <v>0</v>
          </cell>
          <cell r="T593">
            <v>0</v>
          </cell>
          <cell r="U593">
            <v>0</v>
          </cell>
          <cell r="V593">
            <v>1</v>
          </cell>
          <cell r="W593">
            <v>1</v>
          </cell>
          <cell r="AA593">
            <v>1</v>
          </cell>
          <cell r="AB593">
            <v>1</v>
          </cell>
          <cell r="AC593">
            <v>1</v>
          </cell>
        </row>
        <row r="594">
          <cell r="D594" t="str">
            <v>10980</v>
          </cell>
          <cell r="E594" t="str">
            <v>แก้งคร้อ,รพช.</v>
          </cell>
          <cell r="F594" t="str">
            <v>รพช.</v>
          </cell>
          <cell r="G594">
            <v>120</v>
          </cell>
          <cell r="H594" t="str">
            <v>รพช.M2 B&gt;100</v>
          </cell>
          <cell r="I594">
            <v>7.98</v>
          </cell>
          <cell r="J594">
            <v>7.83</v>
          </cell>
          <cell r="K594">
            <v>2.52</v>
          </cell>
          <cell r="L594">
            <v>377131480.41000003</v>
          </cell>
          <cell r="M594">
            <v>208142660.84999999</v>
          </cell>
          <cell r="N594">
            <v>0</v>
          </cell>
          <cell r="O594">
            <v>213412774.38999999</v>
          </cell>
          <cell r="P594">
            <v>82387878.299999997</v>
          </cell>
          <cell r="Q594">
            <v>1</v>
          </cell>
          <cell r="R594">
            <v>1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1</v>
          </cell>
          <cell r="AA594">
            <v>1</v>
          </cell>
          <cell r="AB594">
            <v>1</v>
          </cell>
          <cell r="AC594">
            <v>1</v>
          </cell>
        </row>
        <row r="595">
          <cell r="D595" t="str">
            <v>10981</v>
          </cell>
          <cell r="E595" t="str">
            <v>คอนสาร,รพช.</v>
          </cell>
          <cell r="F595" t="str">
            <v>รพช.</v>
          </cell>
          <cell r="G595">
            <v>62</v>
          </cell>
          <cell r="H595" t="str">
            <v>รพช.F2 P30,000-60,000</v>
          </cell>
          <cell r="I595">
            <v>3.04</v>
          </cell>
          <cell r="J595">
            <v>2.87</v>
          </cell>
          <cell r="K595">
            <v>1.9</v>
          </cell>
          <cell r="L595">
            <v>58191076.420000002</v>
          </cell>
          <cell r="M595">
            <v>27856577.129999999</v>
          </cell>
          <cell r="N595">
            <v>0</v>
          </cell>
          <cell r="O595">
            <v>32095148.460000001</v>
          </cell>
          <cell r="P595">
            <v>25749717.399999999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1</v>
          </cell>
          <cell r="AA595">
            <v>1</v>
          </cell>
          <cell r="AB595">
            <v>1</v>
          </cell>
          <cell r="AC595">
            <v>1</v>
          </cell>
        </row>
        <row r="596">
          <cell r="D596" t="str">
            <v>10982</v>
          </cell>
          <cell r="E596" t="str">
            <v>ภักดีชุมพล,รพช.</v>
          </cell>
          <cell r="F596" t="str">
            <v>รพช.</v>
          </cell>
          <cell r="G596">
            <v>42</v>
          </cell>
          <cell r="H596" t="str">
            <v>รพช.F2 P&lt;=30,000</v>
          </cell>
          <cell r="I596">
            <v>10.01</v>
          </cell>
          <cell r="J596">
            <v>9.41</v>
          </cell>
          <cell r="K596">
            <v>7.5</v>
          </cell>
          <cell r="L596">
            <v>76428292.950000003</v>
          </cell>
          <cell r="M596">
            <v>17874660.960000001</v>
          </cell>
          <cell r="N596">
            <v>0</v>
          </cell>
          <cell r="O596">
            <v>20877471.949999999</v>
          </cell>
          <cell r="P596">
            <v>55122814.869999997</v>
          </cell>
          <cell r="Q596">
            <v>0</v>
          </cell>
          <cell r="R596">
            <v>0</v>
          </cell>
          <cell r="S596">
            <v>1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AA596">
            <v>1</v>
          </cell>
          <cell r="AB596">
            <v>1</v>
          </cell>
          <cell r="AC596">
            <v>1</v>
          </cell>
        </row>
        <row r="597">
          <cell r="D597" t="str">
            <v>10983</v>
          </cell>
          <cell r="E597" t="str">
            <v>เนินสง่า,รพช.</v>
          </cell>
          <cell r="F597" t="str">
            <v>รพช.</v>
          </cell>
          <cell r="G597">
            <v>40</v>
          </cell>
          <cell r="H597" t="str">
            <v>รพช.F2 P&lt;=30,000</v>
          </cell>
          <cell r="I597">
            <v>3.18</v>
          </cell>
          <cell r="J597">
            <v>2.98</v>
          </cell>
          <cell r="K597">
            <v>1.18</v>
          </cell>
          <cell r="L597">
            <v>31157832.699999999</v>
          </cell>
          <cell r="M597">
            <v>26241574.620000001</v>
          </cell>
          <cell r="N597">
            <v>0</v>
          </cell>
          <cell r="O597">
            <v>25806591.629999999</v>
          </cell>
          <cell r="P597">
            <v>2632618.25</v>
          </cell>
          <cell r="Q597">
            <v>1</v>
          </cell>
          <cell r="R597">
            <v>1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AA597">
            <v>1</v>
          </cell>
          <cell r="AB597">
            <v>1</v>
          </cell>
          <cell r="AC597">
            <v>1</v>
          </cell>
        </row>
        <row r="598">
          <cell r="D598" t="str">
            <v>10666</v>
          </cell>
          <cell r="E598" t="str">
            <v>มหาราชนครราชสีมา,รพศ.</v>
          </cell>
          <cell r="F598" t="str">
            <v>รพศ.</v>
          </cell>
          <cell r="G598">
            <v>1387</v>
          </cell>
          <cell r="H598" t="str">
            <v>รพศ.A B&gt;1000</v>
          </cell>
          <cell r="I598">
            <v>3.57</v>
          </cell>
          <cell r="J598">
            <v>3.37</v>
          </cell>
          <cell r="K598">
            <v>2.65</v>
          </cell>
          <cell r="L598">
            <v>3151709246.75</v>
          </cell>
          <cell r="M598">
            <v>629339997.47000003</v>
          </cell>
          <cell r="N598">
            <v>0</v>
          </cell>
          <cell r="O598">
            <v>583318407.07000005</v>
          </cell>
          <cell r="P598">
            <v>2324665476.5799999</v>
          </cell>
          <cell r="Q598">
            <v>1</v>
          </cell>
          <cell r="R598">
            <v>1</v>
          </cell>
          <cell r="S598">
            <v>0</v>
          </cell>
          <cell r="T598">
            <v>1</v>
          </cell>
          <cell r="U598">
            <v>0</v>
          </cell>
          <cell r="V598">
            <v>0</v>
          </cell>
          <cell r="W598">
            <v>1</v>
          </cell>
          <cell r="AA598">
            <v>1</v>
          </cell>
          <cell r="AB598">
            <v>1</v>
          </cell>
          <cell r="AC598">
            <v>1</v>
          </cell>
        </row>
        <row r="599">
          <cell r="D599" t="str">
            <v>10871</v>
          </cell>
          <cell r="E599" t="str">
            <v>ครบุรี,รพช.</v>
          </cell>
          <cell r="F599" t="str">
            <v>รพช.</v>
          </cell>
          <cell r="G599">
            <v>120</v>
          </cell>
          <cell r="H599" t="str">
            <v>รพช.M2 B&gt;100</v>
          </cell>
          <cell r="I599">
            <v>5.34</v>
          </cell>
          <cell r="J599">
            <v>4.97</v>
          </cell>
          <cell r="K599">
            <v>2.14</v>
          </cell>
          <cell r="L599">
            <v>143511648.87</v>
          </cell>
          <cell r="M599">
            <v>93125722.549999997</v>
          </cell>
          <cell r="N599">
            <v>0</v>
          </cell>
          <cell r="O599">
            <v>97580247.400000006</v>
          </cell>
          <cell r="P599">
            <v>37538587.130000003</v>
          </cell>
          <cell r="Q599">
            <v>1</v>
          </cell>
          <cell r="R599">
            <v>1</v>
          </cell>
          <cell r="S599">
            <v>0</v>
          </cell>
          <cell r="T599">
            <v>1</v>
          </cell>
          <cell r="U599">
            <v>0</v>
          </cell>
          <cell r="V599">
            <v>0</v>
          </cell>
          <cell r="W599">
            <v>1</v>
          </cell>
          <cell r="AA599">
            <v>1</v>
          </cell>
          <cell r="AB599">
            <v>1</v>
          </cell>
          <cell r="AC599">
            <v>1</v>
          </cell>
        </row>
        <row r="600">
          <cell r="D600" t="str">
            <v>10872</v>
          </cell>
          <cell r="E600" t="str">
            <v>เสิงสาง,รพช.</v>
          </cell>
          <cell r="F600" t="str">
            <v>รพช.</v>
          </cell>
          <cell r="G600">
            <v>80</v>
          </cell>
          <cell r="H600" t="str">
            <v>รพช.F2 P30,000-60,000</v>
          </cell>
          <cell r="I600">
            <v>5.37</v>
          </cell>
          <cell r="J600">
            <v>5.0199999999999996</v>
          </cell>
          <cell r="K600">
            <v>3.9</v>
          </cell>
          <cell r="L600">
            <v>109874935.42</v>
          </cell>
          <cell r="M600">
            <v>20927477.77</v>
          </cell>
          <cell r="N600">
            <v>0</v>
          </cell>
          <cell r="O600">
            <v>24162564.57</v>
          </cell>
          <cell r="P600">
            <v>72873188.079999998</v>
          </cell>
          <cell r="Q600">
            <v>0</v>
          </cell>
          <cell r="R600">
            <v>0</v>
          </cell>
          <cell r="S600">
            <v>1</v>
          </cell>
          <cell r="T600">
            <v>1</v>
          </cell>
          <cell r="U600">
            <v>1</v>
          </cell>
          <cell r="V600">
            <v>0</v>
          </cell>
          <cell r="W600">
            <v>0</v>
          </cell>
          <cell r="AA600">
            <v>1</v>
          </cell>
          <cell r="AB600">
            <v>1</v>
          </cell>
          <cell r="AC600">
            <v>1</v>
          </cell>
        </row>
        <row r="601">
          <cell r="D601" t="str">
            <v>10873</v>
          </cell>
          <cell r="E601" t="str">
            <v>คง,รพช.</v>
          </cell>
          <cell r="F601" t="str">
            <v>รพช.</v>
          </cell>
          <cell r="G601">
            <v>60</v>
          </cell>
          <cell r="H601" t="str">
            <v>รพช.F2 P30,000-60,000</v>
          </cell>
          <cell r="I601">
            <v>8.5299999999999994</v>
          </cell>
          <cell r="J601">
            <v>8.18</v>
          </cell>
          <cell r="K601">
            <v>5.43</v>
          </cell>
          <cell r="L601">
            <v>137561610.22999999</v>
          </cell>
          <cell r="M601">
            <v>79304114.120000005</v>
          </cell>
          <cell r="N601">
            <v>0</v>
          </cell>
          <cell r="O601">
            <v>79963409.909999996</v>
          </cell>
          <cell r="P601">
            <v>80976241.290000007</v>
          </cell>
          <cell r="Q601">
            <v>1</v>
          </cell>
          <cell r="R601">
            <v>1</v>
          </cell>
          <cell r="S601">
            <v>1</v>
          </cell>
          <cell r="T601">
            <v>1</v>
          </cell>
          <cell r="U601">
            <v>0</v>
          </cell>
          <cell r="V601">
            <v>0</v>
          </cell>
          <cell r="W601">
            <v>0</v>
          </cell>
          <cell r="AA601">
            <v>1</v>
          </cell>
          <cell r="AB601">
            <v>1</v>
          </cell>
          <cell r="AC601">
            <v>1</v>
          </cell>
        </row>
        <row r="602">
          <cell r="D602" t="str">
            <v>10874</v>
          </cell>
          <cell r="E602" t="str">
            <v>บ้านเหลื่อม,รพช.</v>
          </cell>
          <cell r="F602" t="str">
            <v>รพช.</v>
          </cell>
          <cell r="G602">
            <v>35</v>
          </cell>
          <cell r="H602" t="str">
            <v>รพช.F2 P&lt;=30,000</v>
          </cell>
          <cell r="I602">
            <v>8.1300000000000008</v>
          </cell>
          <cell r="J602">
            <v>7.72</v>
          </cell>
          <cell r="K602">
            <v>5.38</v>
          </cell>
          <cell r="L602">
            <v>59204186.659999996</v>
          </cell>
          <cell r="M602">
            <v>31218112.329999998</v>
          </cell>
          <cell r="N602">
            <v>0</v>
          </cell>
          <cell r="O602">
            <v>31541002.25</v>
          </cell>
          <cell r="P602">
            <v>36338273.140000001</v>
          </cell>
          <cell r="Q602">
            <v>1</v>
          </cell>
          <cell r="R602">
            <v>1</v>
          </cell>
          <cell r="S602">
            <v>0</v>
          </cell>
          <cell r="T602">
            <v>0</v>
          </cell>
          <cell r="U602">
            <v>1</v>
          </cell>
          <cell r="V602">
            <v>1</v>
          </cell>
          <cell r="W602">
            <v>0</v>
          </cell>
          <cell r="AA602">
            <v>1</v>
          </cell>
          <cell r="AB602">
            <v>1</v>
          </cell>
          <cell r="AC602">
            <v>1</v>
          </cell>
        </row>
        <row r="603">
          <cell r="D603" t="str">
            <v>10875</v>
          </cell>
          <cell r="E603" t="str">
            <v>จักราช,รพช.</v>
          </cell>
          <cell r="F603" t="str">
            <v>รพช.</v>
          </cell>
          <cell r="G603">
            <v>95</v>
          </cell>
          <cell r="H603" t="str">
            <v>รพช.F1 P50,000-100,000</v>
          </cell>
          <cell r="I603">
            <v>3.1</v>
          </cell>
          <cell r="J603">
            <v>2.82</v>
          </cell>
          <cell r="K603">
            <v>1.39</v>
          </cell>
          <cell r="L603">
            <v>50244439.210000001</v>
          </cell>
          <cell r="M603">
            <v>39443799.530000001</v>
          </cell>
          <cell r="N603">
            <v>0</v>
          </cell>
          <cell r="O603">
            <v>43100373.060000002</v>
          </cell>
          <cell r="P603">
            <v>9378492.3200000003</v>
          </cell>
          <cell r="Q603">
            <v>0</v>
          </cell>
          <cell r="R603">
            <v>1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AA603">
            <v>1</v>
          </cell>
          <cell r="AB603">
            <v>1</v>
          </cell>
          <cell r="AC603">
            <v>1</v>
          </cell>
        </row>
        <row r="604">
          <cell r="D604" t="str">
            <v>10876</v>
          </cell>
          <cell r="E604" t="str">
            <v>โชคชัย,รพช.</v>
          </cell>
          <cell r="F604" t="str">
            <v>รพช.</v>
          </cell>
          <cell r="G604">
            <v>91</v>
          </cell>
          <cell r="H604" t="str">
            <v>รพช.M2 B&lt;=100</v>
          </cell>
          <cell r="I604">
            <v>2.93</v>
          </cell>
          <cell r="J604">
            <v>2.65</v>
          </cell>
          <cell r="K604">
            <v>1.28</v>
          </cell>
          <cell r="L604">
            <v>116427099.25</v>
          </cell>
          <cell r="M604">
            <v>64418276.399999999</v>
          </cell>
          <cell r="N604">
            <v>0</v>
          </cell>
          <cell r="O604">
            <v>69703466.879999995</v>
          </cell>
          <cell r="P604">
            <v>17057243.649999999</v>
          </cell>
          <cell r="Q604">
            <v>1</v>
          </cell>
          <cell r="R604">
            <v>0</v>
          </cell>
          <cell r="S604">
            <v>0</v>
          </cell>
          <cell r="T604">
            <v>0</v>
          </cell>
          <cell r="U604">
            <v>1</v>
          </cell>
          <cell r="V604">
            <v>0</v>
          </cell>
          <cell r="W604">
            <v>0</v>
          </cell>
          <cell r="AA604">
            <v>1</v>
          </cell>
          <cell r="AB604">
            <v>1</v>
          </cell>
          <cell r="AC604">
            <v>1</v>
          </cell>
        </row>
        <row r="605">
          <cell r="D605" t="str">
            <v>10877</v>
          </cell>
          <cell r="E605" t="str">
            <v>ด่านขุนทด,รพช.</v>
          </cell>
          <cell r="F605" t="str">
            <v>รพช.</v>
          </cell>
          <cell r="G605">
            <v>126</v>
          </cell>
          <cell r="H605" t="str">
            <v>รพช.M2 B&gt;100</v>
          </cell>
          <cell r="I605">
            <v>4.2</v>
          </cell>
          <cell r="J605">
            <v>3.86</v>
          </cell>
          <cell r="K605">
            <v>2.5499999999999998</v>
          </cell>
          <cell r="L605">
            <v>111068858.87</v>
          </cell>
          <cell r="M605">
            <v>39263772.170000002</v>
          </cell>
          <cell r="N605">
            <v>0</v>
          </cell>
          <cell r="O605">
            <v>38157446.130000003</v>
          </cell>
          <cell r="P605">
            <v>53828520.43</v>
          </cell>
          <cell r="Q605">
            <v>0</v>
          </cell>
          <cell r="R605">
            <v>0</v>
          </cell>
          <cell r="S605">
            <v>1</v>
          </cell>
          <cell r="T605">
            <v>1</v>
          </cell>
          <cell r="U605">
            <v>0</v>
          </cell>
          <cell r="V605">
            <v>1</v>
          </cell>
          <cell r="W605">
            <v>1</v>
          </cell>
          <cell r="AA605">
            <v>1</v>
          </cell>
          <cell r="AB605">
            <v>1</v>
          </cell>
          <cell r="AC605">
            <v>1</v>
          </cell>
        </row>
        <row r="606">
          <cell r="D606" t="str">
            <v>10878</v>
          </cell>
          <cell r="E606" t="str">
            <v>โนนไทย,รพช.</v>
          </cell>
          <cell r="F606" t="str">
            <v>รพช.</v>
          </cell>
          <cell r="G606">
            <v>87</v>
          </cell>
          <cell r="H606" t="str">
            <v>รพช.F1 P50,000-100,000</v>
          </cell>
          <cell r="I606">
            <v>5.44</v>
          </cell>
          <cell r="J606">
            <v>5.0599999999999996</v>
          </cell>
          <cell r="K606">
            <v>4.2300000000000004</v>
          </cell>
          <cell r="L606">
            <v>85466147.340000004</v>
          </cell>
          <cell r="M606">
            <v>26373828.73</v>
          </cell>
          <cell r="N606">
            <v>0</v>
          </cell>
          <cell r="O606">
            <v>31204183.52</v>
          </cell>
          <cell r="P606">
            <v>61926701.840000004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AA606">
            <v>1</v>
          </cell>
          <cell r="AB606">
            <v>1</v>
          </cell>
          <cell r="AC606">
            <v>1</v>
          </cell>
        </row>
        <row r="607">
          <cell r="D607" t="str">
            <v>10879</v>
          </cell>
          <cell r="E607" t="str">
            <v>โนนสูง,รพช.</v>
          </cell>
          <cell r="F607" t="str">
            <v>รพช.</v>
          </cell>
          <cell r="G607">
            <v>86</v>
          </cell>
          <cell r="H607" t="str">
            <v>รพช.F1 P50,000-100,000</v>
          </cell>
          <cell r="I607">
            <v>2.78</v>
          </cell>
          <cell r="J607">
            <v>2.59</v>
          </cell>
          <cell r="K607">
            <v>1.94</v>
          </cell>
          <cell r="L607">
            <v>81742309.439999998</v>
          </cell>
          <cell r="M607">
            <v>34474415.890000001</v>
          </cell>
          <cell r="N607">
            <v>0</v>
          </cell>
          <cell r="O607">
            <v>37838978.060000002</v>
          </cell>
          <cell r="P607">
            <v>42820106.670000002</v>
          </cell>
          <cell r="Q607">
            <v>0</v>
          </cell>
          <cell r="R607">
            <v>0</v>
          </cell>
          <cell r="S607">
            <v>0</v>
          </cell>
          <cell r="T607">
            <v>1</v>
          </cell>
          <cell r="U607">
            <v>1</v>
          </cell>
          <cell r="V607">
            <v>0</v>
          </cell>
          <cell r="W607">
            <v>0</v>
          </cell>
          <cell r="AA607">
            <v>1</v>
          </cell>
          <cell r="AB607">
            <v>1</v>
          </cell>
          <cell r="AC607">
            <v>1</v>
          </cell>
        </row>
        <row r="608">
          <cell r="D608" t="str">
            <v>10880</v>
          </cell>
          <cell r="E608" t="str">
            <v>ขามสะแกแสง,รพช.</v>
          </cell>
          <cell r="F608" t="str">
            <v>รพช.</v>
          </cell>
          <cell r="G608">
            <v>54</v>
          </cell>
          <cell r="H608" t="str">
            <v>รพช.F2 P30,000-60,000</v>
          </cell>
          <cell r="I608">
            <v>3.49</v>
          </cell>
          <cell r="J608">
            <v>3.26</v>
          </cell>
          <cell r="K608">
            <v>1.69</v>
          </cell>
          <cell r="L608">
            <v>33474152.690000001</v>
          </cell>
          <cell r="M608">
            <v>13040895.74</v>
          </cell>
          <cell r="N608">
            <v>0</v>
          </cell>
          <cell r="O608">
            <v>15029092.310000001</v>
          </cell>
          <cell r="P608">
            <v>9231986.4000000004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1</v>
          </cell>
          <cell r="AA608">
            <v>1</v>
          </cell>
          <cell r="AB608">
            <v>1</v>
          </cell>
          <cell r="AC608">
            <v>1</v>
          </cell>
        </row>
        <row r="609">
          <cell r="D609" t="str">
            <v>10881</v>
          </cell>
          <cell r="E609" t="str">
            <v>บัวใหญ่,รพช.</v>
          </cell>
          <cell r="F609" t="str">
            <v>รพช.</v>
          </cell>
          <cell r="G609">
            <v>173</v>
          </cell>
          <cell r="H609" t="str">
            <v>รพช.M2 B&gt;100</v>
          </cell>
          <cell r="I609">
            <v>2.2999999999999998</v>
          </cell>
          <cell r="J609">
            <v>2.0099999999999998</v>
          </cell>
          <cell r="K609">
            <v>0.73</v>
          </cell>
          <cell r="L609">
            <v>87065074.969999999</v>
          </cell>
          <cell r="M609">
            <v>35873087.539999999</v>
          </cell>
          <cell r="N609">
            <v>1</v>
          </cell>
          <cell r="O609">
            <v>47213273.43</v>
          </cell>
          <cell r="P609">
            <v>-18424124.350000001</v>
          </cell>
          <cell r="Q609">
            <v>0</v>
          </cell>
          <cell r="R609">
            <v>0</v>
          </cell>
          <cell r="S609">
            <v>1</v>
          </cell>
          <cell r="T609">
            <v>1</v>
          </cell>
          <cell r="U609">
            <v>0</v>
          </cell>
          <cell r="V609">
            <v>1</v>
          </cell>
          <cell r="W609">
            <v>1</v>
          </cell>
          <cell r="AA609">
            <v>1</v>
          </cell>
          <cell r="AB609">
            <v>1</v>
          </cell>
          <cell r="AC609">
            <v>0</v>
          </cell>
        </row>
        <row r="610">
          <cell r="D610" t="str">
            <v>10882</v>
          </cell>
          <cell r="E610" t="str">
            <v>ประทาย,รพช.</v>
          </cell>
          <cell r="F610" t="str">
            <v>รพช.</v>
          </cell>
          <cell r="G610">
            <v>83</v>
          </cell>
          <cell r="H610" t="str">
            <v>รพช.F1 P50,000-100,000</v>
          </cell>
          <cell r="I610">
            <v>7.21</v>
          </cell>
          <cell r="J610">
            <v>6.96</v>
          </cell>
          <cell r="K610">
            <v>4.62</v>
          </cell>
          <cell r="L610">
            <v>107647277.98</v>
          </cell>
          <cell r="M610">
            <v>50495613.5</v>
          </cell>
          <cell r="N610">
            <v>0</v>
          </cell>
          <cell r="O610">
            <v>50651467.100000001</v>
          </cell>
          <cell r="P610">
            <v>62680446.240000002</v>
          </cell>
          <cell r="Q610">
            <v>1</v>
          </cell>
          <cell r="R610">
            <v>0</v>
          </cell>
          <cell r="S610">
            <v>1</v>
          </cell>
          <cell r="T610">
            <v>1</v>
          </cell>
          <cell r="U610">
            <v>1</v>
          </cell>
          <cell r="V610">
            <v>0</v>
          </cell>
          <cell r="W610">
            <v>1</v>
          </cell>
          <cell r="AA610">
            <v>1</v>
          </cell>
          <cell r="AB610">
            <v>1</v>
          </cell>
          <cell r="AC610">
            <v>1</v>
          </cell>
        </row>
        <row r="611">
          <cell r="D611" t="str">
            <v>10883</v>
          </cell>
          <cell r="E611" t="str">
            <v>ปักธงชัย,รพช.</v>
          </cell>
          <cell r="F611" t="str">
            <v>รพช.</v>
          </cell>
          <cell r="G611">
            <v>100</v>
          </cell>
          <cell r="H611" t="str">
            <v>รพช.F1 P50,000-100,000</v>
          </cell>
          <cell r="I611">
            <v>3.87</v>
          </cell>
          <cell r="J611">
            <v>3.68</v>
          </cell>
          <cell r="K611">
            <v>1.29</v>
          </cell>
          <cell r="L611">
            <v>166989429.08000001</v>
          </cell>
          <cell r="M611">
            <v>104576944.52</v>
          </cell>
          <cell r="N611">
            <v>0</v>
          </cell>
          <cell r="O611">
            <v>118489385.88</v>
          </cell>
          <cell r="P611">
            <v>17022894.350000001</v>
          </cell>
          <cell r="Q611">
            <v>1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AA611">
            <v>1</v>
          </cell>
          <cell r="AB611">
            <v>1</v>
          </cell>
          <cell r="AC611">
            <v>1</v>
          </cell>
        </row>
        <row r="612">
          <cell r="D612" t="str">
            <v>10884</v>
          </cell>
          <cell r="E612" t="str">
            <v>พิมาย,รพช.</v>
          </cell>
          <cell r="F612" t="str">
            <v>รพท.</v>
          </cell>
          <cell r="G612">
            <v>217</v>
          </cell>
          <cell r="H612" t="str">
            <v>รพท.M1 B&gt;200</v>
          </cell>
          <cell r="I612">
            <v>4.42</v>
          </cell>
          <cell r="J612">
            <v>4.0199999999999996</v>
          </cell>
          <cell r="K612">
            <v>1.59</v>
          </cell>
          <cell r="L612">
            <v>216072277.19999999</v>
          </cell>
          <cell r="M612">
            <v>77623568.280000001</v>
          </cell>
          <cell r="N612">
            <v>0</v>
          </cell>
          <cell r="O612">
            <v>85616629.620000005</v>
          </cell>
          <cell r="P612">
            <v>37030335.880000003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AA612">
            <v>1</v>
          </cell>
          <cell r="AB612">
            <v>1</v>
          </cell>
          <cell r="AC612">
            <v>1</v>
          </cell>
        </row>
        <row r="613">
          <cell r="D613" t="str">
            <v>10885</v>
          </cell>
          <cell r="E613" t="str">
            <v>ห้วยแถลง,รพช.</v>
          </cell>
          <cell r="F613" t="str">
            <v>รพช.</v>
          </cell>
          <cell r="G613">
            <v>60</v>
          </cell>
          <cell r="H613" t="str">
            <v>รพช.F2 P30,000-60,000</v>
          </cell>
          <cell r="I613">
            <v>10.09</v>
          </cell>
          <cell r="J613">
            <v>9.6999999999999993</v>
          </cell>
          <cell r="K613">
            <v>5.41</v>
          </cell>
          <cell r="L613">
            <v>146053542.06</v>
          </cell>
          <cell r="M613">
            <v>79866788.459999993</v>
          </cell>
          <cell r="N613">
            <v>0</v>
          </cell>
          <cell r="O613">
            <v>85018194.799999997</v>
          </cell>
          <cell r="P613">
            <v>69948590.280000001</v>
          </cell>
          <cell r="Q613">
            <v>1</v>
          </cell>
          <cell r="R613">
            <v>1</v>
          </cell>
          <cell r="S613">
            <v>1</v>
          </cell>
          <cell r="T613">
            <v>0</v>
          </cell>
          <cell r="U613">
            <v>0</v>
          </cell>
          <cell r="V613">
            <v>0</v>
          </cell>
          <cell r="W613">
            <v>1</v>
          </cell>
          <cell r="AA613">
            <v>1</v>
          </cell>
          <cell r="AB613">
            <v>1</v>
          </cell>
          <cell r="AC613">
            <v>1</v>
          </cell>
        </row>
        <row r="614">
          <cell r="D614" t="str">
            <v>10886</v>
          </cell>
          <cell r="E614" t="str">
            <v>ชุมพวง,รพช.</v>
          </cell>
          <cell r="F614" t="str">
            <v>รพช.</v>
          </cell>
          <cell r="G614">
            <v>75</v>
          </cell>
          <cell r="H614" t="str">
            <v>รพช.F1 P50,000-100,000</v>
          </cell>
          <cell r="I614">
            <v>6.58</v>
          </cell>
          <cell r="J614">
            <v>6.2</v>
          </cell>
          <cell r="K614">
            <v>3.92</v>
          </cell>
          <cell r="L614">
            <v>69759373.760000005</v>
          </cell>
          <cell r="M614">
            <v>28784199.760000002</v>
          </cell>
          <cell r="N614">
            <v>0</v>
          </cell>
          <cell r="O614">
            <v>31398875.699999999</v>
          </cell>
          <cell r="P614">
            <v>36268559.109999999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AA614">
            <v>1</v>
          </cell>
          <cell r="AB614">
            <v>1</v>
          </cell>
          <cell r="AC614">
            <v>1</v>
          </cell>
        </row>
        <row r="615">
          <cell r="D615" t="str">
            <v>10887</v>
          </cell>
          <cell r="E615" t="str">
            <v>สูงเนิน,รพช.</v>
          </cell>
          <cell r="F615" t="str">
            <v>รพช.</v>
          </cell>
          <cell r="G615">
            <v>120</v>
          </cell>
          <cell r="H615" t="str">
            <v>รพช.F1 P50,000-100,000</v>
          </cell>
          <cell r="I615">
            <v>5.15</v>
          </cell>
          <cell r="J615">
            <v>4.8499999999999996</v>
          </cell>
          <cell r="K615">
            <v>3.5</v>
          </cell>
          <cell r="L615">
            <v>142317194.88999999</v>
          </cell>
          <cell r="M615">
            <v>90345466.5</v>
          </cell>
          <cell r="N615">
            <v>0</v>
          </cell>
          <cell r="O615">
            <v>84753957.980000004</v>
          </cell>
          <cell r="P615">
            <v>84921466.109999999</v>
          </cell>
          <cell r="Q615">
            <v>1</v>
          </cell>
          <cell r="R615">
            <v>1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AA615">
            <v>1</v>
          </cell>
          <cell r="AB615">
            <v>1</v>
          </cell>
          <cell r="AC615">
            <v>1</v>
          </cell>
        </row>
        <row r="616">
          <cell r="D616" t="str">
            <v>10888</v>
          </cell>
          <cell r="E616" t="str">
            <v>ขามทะเลสอ,รพช.</v>
          </cell>
          <cell r="F616" t="str">
            <v>รพช.</v>
          </cell>
          <cell r="G616">
            <v>36</v>
          </cell>
          <cell r="H616" t="str">
            <v>รพช.F2 P&lt;=30,000</v>
          </cell>
          <cell r="I616">
            <v>5.95</v>
          </cell>
          <cell r="J616">
            <v>5.55</v>
          </cell>
          <cell r="K616">
            <v>3.23</v>
          </cell>
          <cell r="L616">
            <v>48851788.130000003</v>
          </cell>
          <cell r="M616">
            <v>19025520.52</v>
          </cell>
          <cell r="N616">
            <v>0</v>
          </cell>
          <cell r="O616">
            <v>22146129.34</v>
          </cell>
          <cell r="P616">
            <v>21213536.93</v>
          </cell>
          <cell r="Q616">
            <v>0</v>
          </cell>
          <cell r="R616">
            <v>0</v>
          </cell>
          <cell r="S616">
            <v>1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AA616">
            <v>1</v>
          </cell>
          <cell r="AB616">
            <v>1</v>
          </cell>
          <cell r="AC616">
            <v>1</v>
          </cell>
        </row>
        <row r="617">
          <cell r="D617" t="str">
            <v>10889</v>
          </cell>
          <cell r="E617" t="str">
            <v>สีคิ้ว,รพช.</v>
          </cell>
          <cell r="F617" t="str">
            <v>รพช.</v>
          </cell>
          <cell r="G617">
            <v>124</v>
          </cell>
          <cell r="H617" t="str">
            <v>รพช.F1 P50,000-100,000</v>
          </cell>
          <cell r="I617">
            <v>4.38</v>
          </cell>
          <cell r="J617">
            <v>3.99</v>
          </cell>
          <cell r="K617">
            <v>2.4</v>
          </cell>
          <cell r="L617">
            <v>133017164.05</v>
          </cell>
          <cell r="M617">
            <v>66620818.759999998</v>
          </cell>
          <cell r="N617">
            <v>0</v>
          </cell>
          <cell r="O617">
            <v>69483063.430000007</v>
          </cell>
          <cell r="P617">
            <v>55253236.460000001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1</v>
          </cell>
          <cell r="W617">
            <v>0</v>
          </cell>
          <cell r="AA617">
            <v>1</v>
          </cell>
          <cell r="AB617">
            <v>1</v>
          </cell>
          <cell r="AC617">
            <v>1</v>
          </cell>
        </row>
        <row r="618">
          <cell r="D618" t="str">
            <v>10890</v>
          </cell>
          <cell r="E618" t="str">
            <v>ปากช่องนานา,รพท.</v>
          </cell>
          <cell r="F618" t="str">
            <v>รพท.</v>
          </cell>
          <cell r="G618">
            <v>306</v>
          </cell>
          <cell r="H618" t="str">
            <v>รพท.S B&lt;=400</v>
          </cell>
          <cell r="I618">
            <v>2.16</v>
          </cell>
          <cell r="J618">
            <v>1.9</v>
          </cell>
          <cell r="K618">
            <v>1.25</v>
          </cell>
          <cell r="L618">
            <v>184415670.41999999</v>
          </cell>
          <cell r="M618">
            <v>83566297.819999993</v>
          </cell>
          <cell r="N618">
            <v>0</v>
          </cell>
          <cell r="O618">
            <v>100120343.06999999</v>
          </cell>
          <cell r="P618">
            <v>43883798.149999999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1</v>
          </cell>
          <cell r="W618">
            <v>0</v>
          </cell>
          <cell r="AA618">
            <v>1</v>
          </cell>
          <cell r="AB618">
            <v>1</v>
          </cell>
          <cell r="AC618">
            <v>1</v>
          </cell>
        </row>
        <row r="619">
          <cell r="D619" t="str">
            <v>10891</v>
          </cell>
          <cell r="E619" t="str">
            <v>หนองบุญมาก,รพช.</v>
          </cell>
          <cell r="F619" t="str">
            <v>รพช.</v>
          </cell>
          <cell r="G619">
            <v>63</v>
          </cell>
          <cell r="H619" t="str">
            <v>รพช.F2 P30,000-60,000</v>
          </cell>
          <cell r="I619">
            <v>1.99</v>
          </cell>
          <cell r="J619">
            <v>1.81</v>
          </cell>
          <cell r="K619">
            <v>1.07</v>
          </cell>
          <cell r="L619">
            <v>38660242.020000003</v>
          </cell>
          <cell r="M619">
            <v>24082439.43</v>
          </cell>
          <cell r="N619">
            <v>0</v>
          </cell>
          <cell r="O619">
            <v>26146262.579999998</v>
          </cell>
          <cell r="P619">
            <v>1567651.81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AA619">
            <v>1</v>
          </cell>
          <cell r="AB619">
            <v>1</v>
          </cell>
          <cell r="AC619">
            <v>1</v>
          </cell>
        </row>
        <row r="620">
          <cell r="D620" t="str">
            <v>10892</v>
          </cell>
          <cell r="E620" t="str">
            <v>แก้งสนามนาง,รพช.</v>
          </cell>
          <cell r="F620" t="str">
            <v>รพช.</v>
          </cell>
          <cell r="G620">
            <v>35</v>
          </cell>
          <cell r="H620" t="str">
            <v>รพช.F2 P&lt;=30,000</v>
          </cell>
          <cell r="I620">
            <v>3.15</v>
          </cell>
          <cell r="J620">
            <v>2.87</v>
          </cell>
          <cell r="K620">
            <v>2.42</v>
          </cell>
          <cell r="L620">
            <v>45298342.869999997</v>
          </cell>
          <cell r="M620">
            <v>19692483.43</v>
          </cell>
          <cell r="N620">
            <v>0</v>
          </cell>
          <cell r="O620">
            <v>20287609.050000001</v>
          </cell>
          <cell r="P620">
            <v>29242207.91</v>
          </cell>
          <cell r="Q620">
            <v>0</v>
          </cell>
          <cell r="R620">
            <v>0</v>
          </cell>
          <cell r="S620">
            <v>0</v>
          </cell>
          <cell r="T620">
            <v>1</v>
          </cell>
          <cell r="U620">
            <v>1</v>
          </cell>
          <cell r="V620">
            <v>0</v>
          </cell>
          <cell r="W620">
            <v>0</v>
          </cell>
          <cell r="AA620">
            <v>1</v>
          </cell>
          <cell r="AB620">
            <v>1</v>
          </cell>
          <cell r="AC620">
            <v>1</v>
          </cell>
        </row>
        <row r="621">
          <cell r="D621" t="str">
            <v>10893</v>
          </cell>
          <cell r="E621" t="str">
            <v>โนนแดง,รพช.</v>
          </cell>
          <cell r="F621" t="str">
            <v>รพช.</v>
          </cell>
          <cell r="G621">
            <v>33</v>
          </cell>
          <cell r="H621" t="str">
            <v>รพช.F2 P&lt;=30,000</v>
          </cell>
          <cell r="I621">
            <v>6.59</v>
          </cell>
          <cell r="J621">
            <v>6.24</v>
          </cell>
          <cell r="K621">
            <v>2.25</v>
          </cell>
          <cell r="L621">
            <v>66495136.969999999</v>
          </cell>
          <cell r="M621">
            <v>12527721.380000001</v>
          </cell>
          <cell r="N621">
            <v>0</v>
          </cell>
          <cell r="O621">
            <v>14965121.859999999</v>
          </cell>
          <cell r="P621">
            <v>14836696.109999999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AA621">
            <v>1</v>
          </cell>
          <cell r="AB621">
            <v>1</v>
          </cell>
          <cell r="AC621">
            <v>1</v>
          </cell>
        </row>
        <row r="622">
          <cell r="D622" t="str">
            <v>10894</v>
          </cell>
          <cell r="E622" t="str">
            <v>วังน้ำเขียว,รพช.</v>
          </cell>
          <cell r="F622" t="str">
            <v>รพช.</v>
          </cell>
          <cell r="G622">
            <v>40</v>
          </cell>
          <cell r="H622" t="str">
            <v>รพช.F2 P30,000-60,000</v>
          </cell>
          <cell r="I622">
            <v>2.99</v>
          </cell>
          <cell r="J622">
            <v>2.79</v>
          </cell>
          <cell r="K622">
            <v>2.52</v>
          </cell>
          <cell r="L622">
            <v>45169472.369999997</v>
          </cell>
          <cell r="M622">
            <v>19261836.190000001</v>
          </cell>
          <cell r="N622">
            <v>0</v>
          </cell>
          <cell r="O622">
            <v>23719854.109999999</v>
          </cell>
          <cell r="P622">
            <v>34292480.32</v>
          </cell>
          <cell r="Q622">
            <v>0</v>
          </cell>
          <cell r="R622">
            <v>0</v>
          </cell>
          <cell r="S622">
            <v>0</v>
          </cell>
          <cell r="T622">
            <v>1</v>
          </cell>
          <cell r="U622">
            <v>0</v>
          </cell>
          <cell r="V622">
            <v>1</v>
          </cell>
          <cell r="W622">
            <v>0</v>
          </cell>
          <cell r="AA622">
            <v>1</v>
          </cell>
          <cell r="AB622">
            <v>1</v>
          </cell>
          <cell r="AC622">
            <v>1</v>
          </cell>
        </row>
        <row r="623">
          <cell r="D623" t="str">
            <v>11602</v>
          </cell>
          <cell r="E623" t="str">
            <v>เฉลิมพระเกียรติสมเด็จย่า 100 ปี,รพช.</v>
          </cell>
          <cell r="F623" t="str">
            <v>รพช.</v>
          </cell>
          <cell r="G623">
            <v>30</v>
          </cell>
          <cell r="H623" t="str">
            <v>รพช.F2 P&lt;=30,000</v>
          </cell>
          <cell r="I623">
            <v>2.6</v>
          </cell>
          <cell r="J623">
            <v>2.44</v>
          </cell>
          <cell r="K623">
            <v>1.18</v>
          </cell>
          <cell r="L623">
            <v>26989077.120000001</v>
          </cell>
          <cell r="M623">
            <v>29857789.32</v>
          </cell>
          <cell r="N623">
            <v>0</v>
          </cell>
          <cell r="O623">
            <v>34117632.299999997</v>
          </cell>
          <cell r="P623">
            <v>2975439.94</v>
          </cell>
          <cell r="Q623">
            <v>1</v>
          </cell>
          <cell r="R623">
            <v>1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AA623">
            <v>1</v>
          </cell>
          <cell r="AB623">
            <v>1</v>
          </cell>
          <cell r="AC623">
            <v>1</v>
          </cell>
        </row>
        <row r="624">
          <cell r="D624" t="str">
            <v>11608</v>
          </cell>
          <cell r="E624" t="str">
            <v>ลำทะเมนชัย,รพช.</v>
          </cell>
          <cell r="F624" t="str">
            <v>รพช.</v>
          </cell>
          <cell r="G624">
            <v>30</v>
          </cell>
          <cell r="H624" t="str">
            <v>รพช.F2 P&lt;=30,000</v>
          </cell>
          <cell r="I624">
            <v>4.12</v>
          </cell>
          <cell r="J624">
            <v>3.61</v>
          </cell>
          <cell r="K624">
            <v>2.1</v>
          </cell>
          <cell r="L624">
            <v>23794133.640000001</v>
          </cell>
          <cell r="M624">
            <v>10525582.93</v>
          </cell>
          <cell r="N624">
            <v>0</v>
          </cell>
          <cell r="O624">
            <v>12267117.369999999</v>
          </cell>
          <cell r="P624">
            <v>8375401.7400000002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AA624">
            <v>1</v>
          </cell>
          <cell r="AB624">
            <v>1</v>
          </cell>
          <cell r="AC624">
            <v>1</v>
          </cell>
        </row>
        <row r="625">
          <cell r="D625" t="str">
            <v>22456</v>
          </cell>
          <cell r="E625" t="str">
            <v>พระทองคำ เฉลิมพระเกียรติ 80 พรรษา,รพช.</v>
          </cell>
          <cell r="F625" t="str">
            <v>รพช.</v>
          </cell>
          <cell r="G625">
            <v>30</v>
          </cell>
          <cell r="H625" t="str">
            <v>รพช.F2 P30,000-60,000</v>
          </cell>
          <cell r="I625">
            <v>3.7</v>
          </cell>
          <cell r="J625">
            <v>3.51</v>
          </cell>
          <cell r="K625">
            <v>2.54</v>
          </cell>
          <cell r="L625">
            <v>51266081.369999997</v>
          </cell>
          <cell r="M625">
            <v>21172408.350000001</v>
          </cell>
          <cell r="N625">
            <v>0</v>
          </cell>
          <cell r="O625">
            <v>25352386.030000001</v>
          </cell>
          <cell r="P625">
            <v>26413031.460000001</v>
          </cell>
          <cell r="Q625">
            <v>1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AA625">
            <v>1</v>
          </cell>
          <cell r="AB625">
            <v>1</v>
          </cell>
          <cell r="AC625">
            <v>1</v>
          </cell>
        </row>
        <row r="626">
          <cell r="D626" t="str">
            <v>23839</v>
          </cell>
          <cell r="E626" t="str">
            <v>เทพรัตน์นครราชสีมา,รพท.</v>
          </cell>
          <cell r="F626" t="str">
            <v>รพท.</v>
          </cell>
          <cell r="G626">
            <v>340</v>
          </cell>
          <cell r="H626" t="str">
            <v>รพท.M1 B&gt;200</v>
          </cell>
          <cell r="I626">
            <v>6.24</v>
          </cell>
          <cell r="J626">
            <v>5.99</v>
          </cell>
          <cell r="K626">
            <v>2.72</v>
          </cell>
          <cell r="L626">
            <v>535843407.5</v>
          </cell>
          <cell r="M626">
            <v>200137892.03</v>
          </cell>
          <cell r="N626">
            <v>0</v>
          </cell>
          <cell r="O626">
            <v>225531270.31</v>
          </cell>
          <cell r="P626">
            <v>176280967.47999999</v>
          </cell>
          <cell r="Q626">
            <v>1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1</v>
          </cell>
          <cell r="AA626">
            <v>1</v>
          </cell>
          <cell r="AB626">
            <v>1</v>
          </cell>
          <cell r="AC626">
            <v>1</v>
          </cell>
        </row>
        <row r="627">
          <cell r="D627" t="str">
            <v>24692</v>
          </cell>
          <cell r="E627" t="str">
            <v>เฉลิมพระเกียรติ,รพช.</v>
          </cell>
          <cell r="F627" t="str">
            <v>รพช.</v>
          </cell>
          <cell r="G627">
            <v>36</v>
          </cell>
          <cell r="H627" t="str">
            <v>รพช.F2 P&lt;=30,000</v>
          </cell>
          <cell r="I627">
            <v>2.95</v>
          </cell>
          <cell r="J627">
            <v>2.66</v>
          </cell>
          <cell r="K627">
            <v>1.1000000000000001</v>
          </cell>
          <cell r="L627">
            <v>31142752.449999999</v>
          </cell>
          <cell r="M627">
            <v>15059233.470000001</v>
          </cell>
          <cell r="N627">
            <v>0</v>
          </cell>
          <cell r="O627">
            <v>18044577.219999999</v>
          </cell>
          <cell r="P627">
            <v>1159593.23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AA627">
            <v>1</v>
          </cell>
          <cell r="AB627">
            <v>1</v>
          </cell>
          <cell r="AC627">
            <v>1</v>
          </cell>
        </row>
        <row r="628">
          <cell r="D628" t="str">
            <v>27839</v>
          </cell>
          <cell r="E628" t="str">
            <v>บัวลาย,รพช.</v>
          </cell>
          <cell r="F628" t="str">
            <v>รพช.</v>
          </cell>
          <cell r="G628">
            <v>15</v>
          </cell>
          <cell r="H628" t="str">
            <v>รพช.F3 P15,000-25,000</v>
          </cell>
          <cell r="I628">
            <v>12.18</v>
          </cell>
          <cell r="J628">
            <v>11.63</v>
          </cell>
          <cell r="K628">
            <v>9.31</v>
          </cell>
          <cell r="L628">
            <v>50613404.82</v>
          </cell>
          <cell r="M628">
            <v>23962273.690000001</v>
          </cell>
          <cell r="N628">
            <v>0</v>
          </cell>
          <cell r="O628">
            <v>26032568.170000002</v>
          </cell>
          <cell r="P628">
            <v>37620495.07</v>
          </cell>
          <cell r="Q628">
            <v>1</v>
          </cell>
          <cell r="R628">
            <v>1</v>
          </cell>
          <cell r="S628">
            <v>1</v>
          </cell>
          <cell r="T628">
            <v>1</v>
          </cell>
          <cell r="U628">
            <v>0</v>
          </cell>
          <cell r="V628">
            <v>0</v>
          </cell>
          <cell r="W628">
            <v>0</v>
          </cell>
          <cell r="AA628">
            <v>1</v>
          </cell>
          <cell r="AB628">
            <v>1</v>
          </cell>
          <cell r="AC628">
            <v>1</v>
          </cell>
        </row>
        <row r="629">
          <cell r="D629" t="str">
            <v>27840</v>
          </cell>
          <cell r="E629" t="str">
            <v>สีดา,รพช.</v>
          </cell>
          <cell r="F629" t="str">
            <v>รพช.</v>
          </cell>
          <cell r="G629">
            <v>24</v>
          </cell>
          <cell r="H629" t="str">
            <v>รพช.F3 P15,000-25,000</v>
          </cell>
          <cell r="I629">
            <v>5.09</v>
          </cell>
          <cell r="J629">
            <v>4.83</v>
          </cell>
          <cell r="K629">
            <v>4.37</v>
          </cell>
          <cell r="L629">
            <v>23644486.73</v>
          </cell>
          <cell r="M629">
            <v>6165444.1799999997</v>
          </cell>
          <cell r="N629">
            <v>0</v>
          </cell>
          <cell r="O629">
            <v>10047140.470000001</v>
          </cell>
          <cell r="P629">
            <v>19528281.989999998</v>
          </cell>
          <cell r="Q629">
            <v>0</v>
          </cell>
          <cell r="R629">
            <v>0</v>
          </cell>
          <cell r="S629">
            <v>1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AA629">
            <v>1</v>
          </cell>
          <cell r="AB629">
            <v>1</v>
          </cell>
          <cell r="AC629">
            <v>1</v>
          </cell>
        </row>
        <row r="630">
          <cell r="D630" t="str">
            <v>27841</v>
          </cell>
          <cell r="E630" t="str">
            <v>เทพารักษ์,รพช.</v>
          </cell>
          <cell r="F630" t="str">
            <v>รพช.</v>
          </cell>
          <cell r="G630">
            <v>30</v>
          </cell>
          <cell r="H630" t="str">
            <v>รพช.F3 P15,000-25,000</v>
          </cell>
          <cell r="I630">
            <v>4.72</v>
          </cell>
          <cell r="J630">
            <v>3.91</v>
          </cell>
          <cell r="K630">
            <v>1.52</v>
          </cell>
          <cell r="L630">
            <v>47707271.460000001</v>
          </cell>
          <cell r="M630">
            <v>26343650.719999999</v>
          </cell>
          <cell r="N630">
            <v>0</v>
          </cell>
          <cell r="O630">
            <v>24274812.77</v>
          </cell>
          <cell r="P630">
            <v>6329772.8399999999</v>
          </cell>
          <cell r="Q630">
            <v>1</v>
          </cell>
          <cell r="R630">
            <v>1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AA630">
            <v>1</v>
          </cell>
          <cell r="AB630">
            <v>1</v>
          </cell>
          <cell r="AC630">
            <v>1</v>
          </cell>
        </row>
        <row r="631">
          <cell r="D631" t="str">
            <v>10667</v>
          </cell>
          <cell r="E631" t="str">
            <v>บุรีรัมย์,รพศ.</v>
          </cell>
          <cell r="F631" t="str">
            <v>รพศ.</v>
          </cell>
          <cell r="G631">
            <v>895</v>
          </cell>
          <cell r="H631" t="str">
            <v>รพศ.A B&gt;700to1000</v>
          </cell>
          <cell r="I631">
            <v>6.16</v>
          </cell>
          <cell r="J631">
            <v>5.76</v>
          </cell>
          <cell r="K631">
            <v>2.74</v>
          </cell>
          <cell r="L631">
            <v>2149708216.7800002</v>
          </cell>
          <cell r="M631">
            <v>662587242.75999999</v>
          </cell>
          <cell r="N631">
            <v>0</v>
          </cell>
          <cell r="O631">
            <v>676782281.94000006</v>
          </cell>
          <cell r="P631">
            <v>725259816.85000002</v>
          </cell>
          <cell r="Q631">
            <v>1</v>
          </cell>
          <cell r="R631">
            <v>1</v>
          </cell>
          <cell r="S631">
            <v>1</v>
          </cell>
          <cell r="T631">
            <v>0</v>
          </cell>
          <cell r="U631">
            <v>0</v>
          </cell>
          <cell r="V631">
            <v>0</v>
          </cell>
          <cell r="W631">
            <v>1</v>
          </cell>
          <cell r="AA631">
            <v>1</v>
          </cell>
          <cell r="AB631">
            <v>1</v>
          </cell>
          <cell r="AC631">
            <v>1</v>
          </cell>
        </row>
        <row r="632">
          <cell r="D632" t="str">
            <v>10895</v>
          </cell>
          <cell r="E632" t="str">
            <v>คูเมือง,รพช.</v>
          </cell>
          <cell r="F632" t="str">
            <v>รพช.</v>
          </cell>
          <cell r="G632">
            <v>112</v>
          </cell>
          <cell r="H632" t="str">
            <v>รพช.F1 P&lt;=50,000</v>
          </cell>
          <cell r="I632">
            <v>5.59</v>
          </cell>
          <cell r="J632">
            <v>5.27</v>
          </cell>
          <cell r="K632">
            <v>2.77</v>
          </cell>
          <cell r="L632">
            <v>183878985.15000001</v>
          </cell>
          <cell r="M632">
            <v>84186998.560000002</v>
          </cell>
          <cell r="N632">
            <v>0</v>
          </cell>
          <cell r="O632">
            <v>91002309.200000003</v>
          </cell>
          <cell r="P632">
            <v>70131966.430000007</v>
          </cell>
          <cell r="Q632">
            <v>1</v>
          </cell>
          <cell r="R632">
            <v>1</v>
          </cell>
          <cell r="S632">
            <v>0</v>
          </cell>
          <cell r="T632">
            <v>1</v>
          </cell>
          <cell r="U632">
            <v>0</v>
          </cell>
          <cell r="V632">
            <v>0</v>
          </cell>
          <cell r="W632">
            <v>0</v>
          </cell>
          <cell r="AA632">
            <v>1</v>
          </cell>
          <cell r="AB632">
            <v>1</v>
          </cell>
          <cell r="AC632">
            <v>1</v>
          </cell>
        </row>
        <row r="633">
          <cell r="D633" t="str">
            <v>10896</v>
          </cell>
          <cell r="E633" t="str">
            <v>กระสัง,รพช.</v>
          </cell>
          <cell r="F633" t="str">
            <v>รพช.</v>
          </cell>
          <cell r="G633">
            <v>88</v>
          </cell>
          <cell r="H633" t="str">
            <v>รพช.F1 P50,000-100,000</v>
          </cell>
          <cell r="I633">
            <v>9.15</v>
          </cell>
          <cell r="J633">
            <v>8.84</v>
          </cell>
          <cell r="K633">
            <v>5.43</v>
          </cell>
          <cell r="L633">
            <v>227542123.00999999</v>
          </cell>
          <cell r="M633">
            <v>99385983.189999998</v>
          </cell>
          <cell r="N633">
            <v>0</v>
          </cell>
          <cell r="O633">
            <v>102052222.22</v>
          </cell>
          <cell r="P633">
            <v>123630482.89</v>
          </cell>
          <cell r="Q633">
            <v>1</v>
          </cell>
          <cell r="R633">
            <v>1</v>
          </cell>
          <cell r="S633">
            <v>0</v>
          </cell>
          <cell r="T633">
            <v>1</v>
          </cell>
          <cell r="U633">
            <v>0</v>
          </cell>
          <cell r="V633">
            <v>1</v>
          </cell>
          <cell r="W633">
            <v>0</v>
          </cell>
          <cell r="AA633">
            <v>1</v>
          </cell>
          <cell r="AB633">
            <v>1</v>
          </cell>
          <cell r="AC633">
            <v>1</v>
          </cell>
        </row>
        <row r="634">
          <cell r="D634" t="str">
            <v>10897</v>
          </cell>
          <cell r="E634" t="str">
            <v>นางรอง,รพท.</v>
          </cell>
          <cell r="F634" t="str">
            <v>รพท.</v>
          </cell>
          <cell r="G634">
            <v>371</v>
          </cell>
          <cell r="H634" t="str">
            <v>รพท.S B&lt;=400</v>
          </cell>
          <cell r="I634">
            <v>2.65</v>
          </cell>
          <cell r="J634">
            <v>2.4300000000000002</v>
          </cell>
          <cell r="K634">
            <v>1.1499999999999999</v>
          </cell>
          <cell r="L634">
            <v>278218853.66000003</v>
          </cell>
          <cell r="M634">
            <v>97287297.780000001</v>
          </cell>
          <cell r="N634">
            <v>0</v>
          </cell>
          <cell r="O634">
            <v>117639393.15000001</v>
          </cell>
          <cell r="P634">
            <v>27259153.079999998</v>
          </cell>
          <cell r="Q634">
            <v>0</v>
          </cell>
          <cell r="R634">
            <v>0</v>
          </cell>
          <cell r="S634">
            <v>0</v>
          </cell>
          <cell r="T634">
            <v>1</v>
          </cell>
          <cell r="U634">
            <v>0</v>
          </cell>
          <cell r="V634">
            <v>0</v>
          </cell>
          <cell r="W634">
            <v>1</v>
          </cell>
          <cell r="AA634">
            <v>1</v>
          </cell>
          <cell r="AB634">
            <v>1</v>
          </cell>
          <cell r="AC634">
            <v>1</v>
          </cell>
        </row>
        <row r="635">
          <cell r="D635" t="str">
            <v>10898</v>
          </cell>
          <cell r="E635" t="str">
            <v>หนองกี่,รพช.</v>
          </cell>
          <cell r="F635" t="str">
            <v>รพช.</v>
          </cell>
          <cell r="G635">
            <v>71</v>
          </cell>
          <cell r="H635" t="str">
            <v>รพช.F2 P30,000-60,000</v>
          </cell>
          <cell r="I635">
            <v>4.16</v>
          </cell>
          <cell r="J635">
            <v>3.9</v>
          </cell>
          <cell r="K635">
            <v>2.86</v>
          </cell>
          <cell r="L635">
            <v>90042419.719999999</v>
          </cell>
          <cell r="M635">
            <v>26525479.960000001</v>
          </cell>
          <cell r="N635">
            <v>0</v>
          </cell>
          <cell r="O635">
            <v>30137337.690000001</v>
          </cell>
          <cell r="P635">
            <v>52940043.850000001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AA635">
            <v>1</v>
          </cell>
          <cell r="AB635">
            <v>1</v>
          </cell>
          <cell r="AC635">
            <v>1</v>
          </cell>
        </row>
        <row r="636">
          <cell r="D636" t="str">
            <v>10899</v>
          </cell>
          <cell r="E636" t="str">
            <v>ละหานทราย,รพช.</v>
          </cell>
          <cell r="F636" t="str">
            <v>รพช.</v>
          </cell>
          <cell r="G636">
            <v>115</v>
          </cell>
          <cell r="H636" t="str">
            <v>รพช.F1 P50,000-100,000</v>
          </cell>
          <cell r="I636">
            <v>7.89</v>
          </cell>
          <cell r="J636">
            <v>7.45</v>
          </cell>
          <cell r="K636">
            <v>4.74</v>
          </cell>
          <cell r="L636">
            <v>119157808.40000001</v>
          </cell>
          <cell r="M636">
            <v>31729296.16</v>
          </cell>
          <cell r="N636">
            <v>0</v>
          </cell>
          <cell r="O636">
            <v>34165255.240000002</v>
          </cell>
          <cell r="P636">
            <v>64708592.100000001</v>
          </cell>
          <cell r="Q636">
            <v>0</v>
          </cell>
          <cell r="R636">
            <v>0</v>
          </cell>
          <cell r="S636">
            <v>1</v>
          </cell>
          <cell r="T636">
            <v>1</v>
          </cell>
          <cell r="U636">
            <v>0</v>
          </cell>
          <cell r="V636">
            <v>0</v>
          </cell>
          <cell r="W636">
            <v>1</v>
          </cell>
          <cell r="AA636">
            <v>1</v>
          </cell>
          <cell r="AB636">
            <v>1</v>
          </cell>
          <cell r="AC636">
            <v>1</v>
          </cell>
        </row>
        <row r="637">
          <cell r="D637" t="str">
            <v>10900</v>
          </cell>
          <cell r="E637" t="str">
            <v>ประโคนชัย,รพช.</v>
          </cell>
          <cell r="F637" t="str">
            <v>รพช.</v>
          </cell>
          <cell r="G637">
            <v>196</v>
          </cell>
          <cell r="H637" t="str">
            <v>รพช.M2 B&gt;100</v>
          </cell>
          <cell r="I637">
            <v>4.04</v>
          </cell>
          <cell r="J637">
            <v>3.84</v>
          </cell>
          <cell r="K637">
            <v>2.29</v>
          </cell>
          <cell r="L637">
            <v>248163994.58000001</v>
          </cell>
          <cell r="M637">
            <v>108028672.65000001</v>
          </cell>
          <cell r="N637">
            <v>0</v>
          </cell>
          <cell r="O637">
            <v>116545113.40000001</v>
          </cell>
          <cell r="P637">
            <v>105235017.92</v>
          </cell>
          <cell r="Q637">
            <v>1</v>
          </cell>
          <cell r="R637">
            <v>0</v>
          </cell>
          <cell r="S637">
            <v>0</v>
          </cell>
          <cell r="T637">
            <v>1</v>
          </cell>
          <cell r="U637">
            <v>0</v>
          </cell>
          <cell r="V637">
            <v>0</v>
          </cell>
          <cell r="W637">
            <v>0</v>
          </cell>
          <cell r="AA637">
            <v>1</v>
          </cell>
          <cell r="AB637">
            <v>1</v>
          </cell>
          <cell r="AC637">
            <v>1</v>
          </cell>
        </row>
        <row r="638">
          <cell r="D638" t="str">
            <v>10901</v>
          </cell>
          <cell r="E638" t="str">
            <v>บ้านกรวด,รพช.</v>
          </cell>
          <cell r="F638" t="str">
            <v>รพช.</v>
          </cell>
          <cell r="G638">
            <v>108</v>
          </cell>
          <cell r="H638" t="str">
            <v>รพช.F1 P50,000-100,000</v>
          </cell>
          <cell r="I638">
            <v>6.72</v>
          </cell>
          <cell r="J638">
            <v>6.52</v>
          </cell>
          <cell r="K638">
            <v>5.64</v>
          </cell>
          <cell r="L638">
            <v>158211028.16999999</v>
          </cell>
          <cell r="M638">
            <v>41431142.590000004</v>
          </cell>
          <cell r="N638">
            <v>0</v>
          </cell>
          <cell r="O638">
            <v>44521359.950000003</v>
          </cell>
          <cell r="P638">
            <v>128177738.17</v>
          </cell>
          <cell r="Q638">
            <v>0</v>
          </cell>
          <cell r="R638">
            <v>0</v>
          </cell>
          <cell r="S638">
            <v>0</v>
          </cell>
          <cell r="T638">
            <v>1</v>
          </cell>
          <cell r="U638">
            <v>0</v>
          </cell>
          <cell r="V638">
            <v>0</v>
          </cell>
          <cell r="W638">
            <v>0</v>
          </cell>
          <cell r="AA638">
            <v>1</v>
          </cell>
          <cell r="AB638">
            <v>1</v>
          </cell>
          <cell r="AC638">
            <v>1</v>
          </cell>
        </row>
        <row r="639">
          <cell r="D639" t="str">
            <v>10902</v>
          </cell>
          <cell r="E639" t="str">
            <v>พุทไธสง,รพช.</v>
          </cell>
          <cell r="F639" t="str">
            <v>รพช.</v>
          </cell>
          <cell r="G639">
            <v>67</v>
          </cell>
          <cell r="H639" t="str">
            <v>รพช.F1 P&lt;=50,000</v>
          </cell>
          <cell r="I639">
            <v>3.99</v>
          </cell>
          <cell r="J639">
            <v>3.76</v>
          </cell>
          <cell r="K639">
            <v>2.3199999999999998</v>
          </cell>
          <cell r="L639">
            <v>59792900.149999999</v>
          </cell>
          <cell r="M639">
            <v>17044915.199999999</v>
          </cell>
          <cell r="N639">
            <v>0</v>
          </cell>
          <cell r="O639">
            <v>18734902.239999998</v>
          </cell>
          <cell r="P639">
            <v>26393796.280000001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AA639">
            <v>1</v>
          </cell>
          <cell r="AB639">
            <v>1</v>
          </cell>
          <cell r="AC639">
            <v>1</v>
          </cell>
        </row>
        <row r="640">
          <cell r="D640" t="str">
            <v>10904</v>
          </cell>
          <cell r="E640" t="str">
            <v>ลำปลายมาศ,รพช.</v>
          </cell>
          <cell r="F640" t="str">
            <v>รพช.</v>
          </cell>
          <cell r="G640">
            <v>175</v>
          </cell>
          <cell r="H640" t="str">
            <v>รพช.M2 B&gt;100</v>
          </cell>
          <cell r="I640">
            <v>5.29</v>
          </cell>
          <cell r="J640">
            <v>4.96</v>
          </cell>
          <cell r="K640">
            <v>3.75</v>
          </cell>
          <cell r="L640">
            <v>189818243.58000001</v>
          </cell>
          <cell r="M640">
            <v>45649314.359999999</v>
          </cell>
          <cell r="N640">
            <v>0</v>
          </cell>
          <cell r="O640">
            <v>59531334.700000003</v>
          </cell>
          <cell r="P640">
            <v>121623722.09</v>
          </cell>
          <cell r="Q640">
            <v>0</v>
          </cell>
          <cell r="R640">
            <v>0</v>
          </cell>
          <cell r="S640">
            <v>0</v>
          </cell>
          <cell r="T640">
            <v>1</v>
          </cell>
          <cell r="U640">
            <v>1</v>
          </cell>
          <cell r="V640">
            <v>0</v>
          </cell>
          <cell r="W640">
            <v>1</v>
          </cell>
          <cell r="AA640">
            <v>1</v>
          </cell>
          <cell r="AB640">
            <v>1</v>
          </cell>
          <cell r="AC640">
            <v>1</v>
          </cell>
        </row>
        <row r="641">
          <cell r="D641" t="str">
            <v>10905</v>
          </cell>
          <cell r="E641" t="str">
            <v>สตึก,รพช.</v>
          </cell>
          <cell r="F641" t="str">
            <v>รพช.</v>
          </cell>
          <cell r="G641">
            <v>135</v>
          </cell>
          <cell r="H641" t="str">
            <v>รพช.M2 B&gt;100</v>
          </cell>
          <cell r="I641">
            <v>5.27</v>
          </cell>
          <cell r="J641">
            <v>4.92</v>
          </cell>
          <cell r="K641">
            <v>2.96</v>
          </cell>
          <cell r="L641">
            <v>193314406.46000001</v>
          </cell>
          <cell r="M641">
            <v>71816228.060000002</v>
          </cell>
          <cell r="N641">
            <v>0</v>
          </cell>
          <cell r="O641">
            <v>78490273.269999996</v>
          </cell>
          <cell r="P641">
            <v>88631308.489999995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1</v>
          </cell>
          <cell r="AA641">
            <v>1</v>
          </cell>
          <cell r="AB641">
            <v>1</v>
          </cell>
          <cell r="AC641">
            <v>1</v>
          </cell>
        </row>
        <row r="642">
          <cell r="D642" t="str">
            <v>10906</v>
          </cell>
          <cell r="E642" t="str">
            <v>ปะคำ,รพช.</v>
          </cell>
          <cell r="F642" t="str">
            <v>รพช.</v>
          </cell>
          <cell r="G642">
            <v>48</v>
          </cell>
          <cell r="H642" t="str">
            <v>รพช.F2 P30,000-60,000</v>
          </cell>
          <cell r="I642">
            <v>4.5</v>
          </cell>
          <cell r="J642">
            <v>4.0199999999999996</v>
          </cell>
          <cell r="K642">
            <v>3.43</v>
          </cell>
          <cell r="L642">
            <v>50316658.869999997</v>
          </cell>
          <cell r="M642">
            <v>23555749.370000001</v>
          </cell>
          <cell r="N642">
            <v>0</v>
          </cell>
          <cell r="O642">
            <v>26039954.09</v>
          </cell>
          <cell r="P642">
            <v>34946762.289999999</v>
          </cell>
          <cell r="Q642">
            <v>0</v>
          </cell>
          <cell r="R642">
            <v>0</v>
          </cell>
          <cell r="S642">
            <v>0</v>
          </cell>
          <cell r="T642">
            <v>1</v>
          </cell>
          <cell r="U642">
            <v>0</v>
          </cell>
          <cell r="V642">
            <v>0</v>
          </cell>
          <cell r="W642">
            <v>0</v>
          </cell>
          <cell r="AA642">
            <v>1</v>
          </cell>
          <cell r="AB642">
            <v>1</v>
          </cell>
          <cell r="AC642">
            <v>1</v>
          </cell>
        </row>
        <row r="643">
          <cell r="D643" t="str">
            <v>10907</v>
          </cell>
          <cell r="E643" t="str">
            <v>นาโพธิ์,รพช.</v>
          </cell>
          <cell r="F643" t="str">
            <v>รพช.</v>
          </cell>
          <cell r="G643">
            <v>35</v>
          </cell>
          <cell r="H643" t="str">
            <v>รพช.F2 P&lt;=30,000</v>
          </cell>
          <cell r="I643">
            <v>4.79</v>
          </cell>
          <cell r="J643">
            <v>4.63</v>
          </cell>
          <cell r="K643">
            <v>2.84</v>
          </cell>
          <cell r="L643">
            <v>78430828.049999997</v>
          </cell>
          <cell r="M643">
            <v>38597399.640000001</v>
          </cell>
          <cell r="N643">
            <v>0</v>
          </cell>
          <cell r="O643">
            <v>42260606.770000003</v>
          </cell>
          <cell r="P643">
            <v>38149516.299999997</v>
          </cell>
          <cell r="Q643">
            <v>1</v>
          </cell>
          <cell r="R643">
            <v>1</v>
          </cell>
          <cell r="S643">
            <v>0</v>
          </cell>
          <cell r="T643">
            <v>1</v>
          </cell>
          <cell r="U643">
            <v>0</v>
          </cell>
          <cell r="V643">
            <v>0</v>
          </cell>
          <cell r="W643">
            <v>1</v>
          </cell>
          <cell r="AA643">
            <v>1</v>
          </cell>
          <cell r="AB643">
            <v>1</v>
          </cell>
          <cell r="AC643">
            <v>1</v>
          </cell>
        </row>
        <row r="644">
          <cell r="D644" t="str">
            <v>10908</v>
          </cell>
          <cell r="E644" t="str">
            <v>หนองหงส์,รพช.</v>
          </cell>
          <cell r="F644" t="str">
            <v>รพช.</v>
          </cell>
          <cell r="G644">
            <v>80</v>
          </cell>
          <cell r="H644" t="str">
            <v>รพช.F2 P30,000-60,000</v>
          </cell>
          <cell r="I644">
            <v>6.53</v>
          </cell>
          <cell r="J644">
            <v>6.18</v>
          </cell>
          <cell r="K644">
            <v>4.6100000000000003</v>
          </cell>
          <cell r="L644">
            <v>102309421.36</v>
          </cell>
          <cell r="M644">
            <v>42538419.390000001</v>
          </cell>
          <cell r="N644">
            <v>0</v>
          </cell>
          <cell r="O644">
            <v>47371265.039999999</v>
          </cell>
          <cell r="P644">
            <v>66666183.090000004</v>
          </cell>
          <cell r="Q644">
            <v>1</v>
          </cell>
          <cell r="R644">
            <v>0</v>
          </cell>
          <cell r="S644">
            <v>1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AA644">
            <v>1</v>
          </cell>
          <cell r="AB644">
            <v>1</v>
          </cell>
          <cell r="AC644">
            <v>1</v>
          </cell>
        </row>
        <row r="645">
          <cell r="D645" t="str">
            <v>10909</v>
          </cell>
          <cell r="E645" t="str">
            <v>พลับพลาชัย,รพช.</v>
          </cell>
          <cell r="F645" t="str">
            <v>รพช.</v>
          </cell>
          <cell r="G645">
            <v>54</v>
          </cell>
          <cell r="H645" t="str">
            <v>รพช.F2 P30,000-60,000</v>
          </cell>
          <cell r="I645">
            <v>8.7200000000000006</v>
          </cell>
          <cell r="J645">
            <v>8.4</v>
          </cell>
          <cell r="K645">
            <v>6.68</v>
          </cell>
          <cell r="L645">
            <v>109279065.48999999</v>
          </cell>
          <cell r="M645">
            <v>31691418.149999999</v>
          </cell>
          <cell r="N645">
            <v>0</v>
          </cell>
          <cell r="O645">
            <v>34729704.659999996</v>
          </cell>
          <cell r="P645">
            <v>80452953.430000007</v>
          </cell>
          <cell r="Q645">
            <v>0</v>
          </cell>
          <cell r="R645">
            <v>0</v>
          </cell>
          <cell r="S645">
            <v>1</v>
          </cell>
          <cell r="T645">
            <v>1</v>
          </cell>
          <cell r="U645">
            <v>0</v>
          </cell>
          <cell r="V645">
            <v>0</v>
          </cell>
          <cell r="W645">
            <v>0</v>
          </cell>
          <cell r="AA645">
            <v>1</v>
          </cell>
          <cell r="AB645">
            <v>1</v>
          </cell>
          <cell r="AC645">
            <v>1</v>
          </cell>
        </row>
        <row r="646">
          <cell r="D646" t="str">
            <v>10910</v>
          </cell>
          <cell r="E646" t="str">
            <v>ห้วยราช,รพช.</v>
          </cell>
          <cell r="F646" t="str">
            <v>รพช.</v>
          </cell>
          <cell r="G646">
            <v>44</v>
          </cell>
          <cell r="H646" t="str">
            <v>รพช.F2 P&lt;=30,000</v>
          </cell>
          <cell r="I646">
            <v>2.15</v>
          </cell>
          <cell r="J646">
            <v>1.91</v>
          </cell>
          <cell r="K646">
            <v>1.1599999999999999</v>
          </cell>
          <cell r="L646">
            <v>17598669.800000001</v>
          </cell>
          <cell r="M646">
            <v>-512225.27</v>
          </cell>
          <cell r="N646">
            <v>1</v>
          </cell>
          <cell r="O646">
            <v>2253698.83</v>
          </cell>
          <cell r="P646">
            <v>2490862.35</v>
          </cell>
          <cell r="Q646">
            <v>0</v>
          </cell>
          <cell r="R646">
            <v>0</v>
          </cell>
          <cell r="S646">
            <v>0</v>
          </cell>
          <cell r="T646">
            <v>1</v>
          </cell>
          <cell r="U646">
            <v>1</v>
          </cell>
          <cell r="V646">
            <v>0</v>
          </cell>
          <cell r="W646">
            <v>0</v>
          </cell>
          <cell r="AA646">
            <v>1</v>
          </cell>
          <cell r="AB646">
            <v>1</v>
          </cell>
          <cell r="AC646">
            <v>1</v>
          </cell>
        </row>
        <row r="647">
          <cell r="D647" t="str">
            <v>10911</v>
          </cell>
          <cell r="E647" t="str">
            <v>โนนสุวรรณ,รพช.</v>
          </cell>
          <cell r="F647" t="str">
            <v>รพช.</v>
          </cell>
          <cell r="G647">
            <v>30</v>
          </cell>
          <cell r="H647" t="str">
            <v>รพช.F2 P&lt;=30,000</v>
          </cell>
          <cell r="I647">
            <v>5.76</v>
          </cell>
          <cell r="J647">
            <v>5.48</v>
          </cell>
          <cell r="K647">
            <v>3.66</v>
          </cell>
          <cell r="L647">
            <v>43859764.009999998</v>
          </cell>
          <cell r="M647">
            <v>14025116.77</v>
          </cell>
          <cell r="N647">
            <v>0</v>
          </cell>
          <cell r="O647">
            <v>16561664.439999999</v>
          </cell>
          <cell r="P647">
            <v>24554987.690000001</v>
          </cell>
          <cell r="Q647">
            <v>0</v>
          </cell>
          <cell r="R647">
            <v>0</v>
          </cell>
          <cell r="S647">
            <v>1</v>
          </cell>
          <cell r="T647">
            <v>0</v>
          </cell>
          <cell r="U647">
            <v>1</v>
          </cell>
          <cell r="V647">
            <v>0</v>
          </cell>
          <cell r="W647">
            <v>0</v>
          </cell>
          <cell r="AA647">
            <v>1</v>
          </cell>
          <cell r="AB647">
            <v>1</v>
          </cell>
          <cell r="AC647">
            <v>1</v>
          </cell>
        </row>
        <row r="648">
          <cell r="D648" t="str">
            <v>10912</v>
          </cell>
          <cell r="E648" t="str">
            <v>ชำนิ,รพช.</v>
          </cell>
          <cell r="F648" t="str">
            <v>รพช.</v>
          </cell>
          <cell r="G648">
            <v>38</v>
          </cell>
          <cell r="H648" t="str">
            <v>รพช.F2 P&lt;=30,000</v>
          </cell>
          <cell r="I648">
            <v>5.59</v>
          </cell>
          <cell r="J648">
            <v>5.32</v>
          </cell>
          <cell r="K648">
            <v>3.14</v>
          </cell>
          <cell r="L648">
            <v>69728637.25</v>
          </cell>
          <cell r="M648">
            <v>23513475.559999999</v>
          </cell>
          <cell r="N648">
            <v>0</v>
          </cell>
          <cell r="O648">
            <v>27424954.879999999</v>
          </cell>
          <cell r="P648">
            <v>32534966.010000002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AA648">
            <v>1</v>
          </cell>
          <cell r="AB648">
            <v>1</v>
          </cell>
          <cell r="AC648">
            <v>1</v>
          </cell>
        </row>
        <row r="649">
          <cell r="D649" t="str">
            <v>10913</v>
          </cell>
          <cell r="E649" t="str">
            <v>บ้านใหม่ไชยพจน์,รพช.</v>
          </cell>
          <cell r="F649" t="str">
            <v>รพช.</v>
          </cell>
          <cell r="G649">
            <v>32</v>
          </cell>
          <cell r="H649" t="str">
            <v>รพช.F2 P&lt;=30,000</v>
          </cell>
          <cell r="I649">
            <v>3.74</v>
          </cell>
          <cell r="J649">
            <v>3.48</v>
          </cell>
          <cell r="K649">
            <v>2.75</v>
          </cell>
          <cell r="L649">
            <v>35614710.460000001</v>
          </cell>
          <cell r="M649">
            <v>6836348.4000000004</v>
          </cell>
          <cell r="N649">
            <v>0</v>
          </cell>
          <cell r="O649">
            <v>8704102.3599999994</v>
          </cell>
          <cell r="P649">
            <v>22786335.829999998</v>
          </cell>
          <cell r="Q649">
            <v>0</v>
          </cell>
          <cell r="R649">
            <v>0</v>
          </cell>
          <cell r="S649">
            <v>0</v>
          </cell>
          <cell r="T649">
            <v>1</v>
          </cell>
          <cell r="U649">
            <v>0</v>
          </cell>
          <cell r="V649">
            <v>0</v>
          </cell>
          <cell r="W649">
            <v>1</v>
          </cell>
          <cell r="AA649">
            <v>1</v>
          </cell>
          <cell r="AB649">
            <v>1</v>
          </cell>
          <cell r="AC649">
            <v>1</v>
          </cell>
        </row>
        <row r="650">
          <cell r="D650" t="str">
            <v>10914</v>
          </cell>
          <cell r="E650" t="str">
            <v>โนนดินแดง,รพช.</v>
          </cell>
          <cell r="F650" t="str">
            <v>รพช.</v>
          </cell>
          <cell r="G650">
            <v>34</v>
          </cell>
          <cell r="H650" t="str">
            <v>รพช.F2 P&lt;=30,000</v>
          </cell>
          <cell r="I650">
            <v>10.37</v>
          </cell>
          <cell r="J650">
            <v>10.050000000000001</v>
          </cell>
          <cell r="K650">
            <v>5.8</v>
          </cell>
          <cell r="L650">
            <v>76233466.280000001</v>
          </cell>
          <cell r="M650">
            <v>36143195.859999999</v>
          </cell>
          <cell r="N650">
            <v>0</v>
          </cell>
          <cell r="O650">
            <v>38582566.68</v>
          </cell>
          <cell r="P650">
            <v>39016972.920000002</v>
          </cell>
          <cell r="Q650">
            <v>1</v>
          </cell>
          <cell r="R650">
            <v>1</v>
          </cell>
          <cell r="S650">
            <v>1</v>
          </cell>
          <cell r="T650">
            <v>0</v>
          </cell>
          <cell r="U650">
            <v>0</v>
          </cell>
          <cell r="V650">
            <v>0</v>
          </cell>
          <cell r="W650">
            <v>1</v>
          </cell>
          <cell r="AA650">
            <v>1</v>
          </cell>
          <cell r="AB650">
            <v>1</v>
          </cell>
          <cell r="AC650">
            <v>1</v>
          </cell>
        </row>
        <row r="651">
          <cell r="D651" t="str">
            <v>11619</v>
          </cell>
          <cell r="E651" t="str">
            <v>เฉลิมพระเกียรติ(บุรีรัมย์),รพช.</v>
          </cell>
          <cell r="F651" t="str">
            <v>รพช.</v>
          </cell>
          <cell r="G651">
            <v>38</v>
          </cell>
          <cell r="H651" t="str">
            <v>รพช.F2 P&lt;=30,000</v>
          </cell>
          <cell r="I651">
            <v>9.7100000000000009</v>
          </cell>
          <cell r="J651">
            <v>9.33</v>
          </cell>
          <cell r="K651">
            <v>5.72</v>
          </cell>
          <cell r="L651">
            <v>81268574.370000005</v>
          </cell>
          <cell r="M651">
            <v>32287289.489999998</v>
          </cell>
          <cell r="N651">
            <v>0</v>
          </cell>
          <cell r="O651">
            <v>34683410.770000003</v>
          </cell>
          <cell r="P651">
            <v>44018783.880000003</v>
          </cell>
          <cell r="Q651">
            <v>1</v>
          </cell>
          <cell r="R651">
            <v>1</v>
          </cell>
          <cell r="S651">
            <v>1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AA651">
            <v>1</v>
          </cell>
          <cell r="AB651">
            <v>1</v>
          </cell>
          <cell r="AC651">
            <v>1</v>
          </cell>
        </row>
        <row r="652">
          <cell r="D652" t="str">
            <v>23578</v>
          </cell>
          <cell r="E652" t="str">
            <v>แคนดง,รพช.</v>
          </cell>
          <cell r="F652" t="str">
            <v>รพช.</v>
          </cell>
          <cell r="G652">
            <v>31</v>
          </cell>
          <cell r="H652" t="str">
            <v>รพช.F3 P15,000-25,000</v>
          </cell>
          <cell r="I652">
            <v>7.95</v>
          </cell>
          <cell r="J652">
            <v>7.77</v>
          </cell>
          <cell r="K652">
            <v>6.38</v>
          </cell>
          <cell r="L652">
            <v>103048155.31</v>
          </cell>
          <cell r="M652">
            <v>17929497.280000001</v>
          </cell>
          <cell r="N652">
            <v>0</v>
          </cell>
          <cell r="O652">
            <v>21171427.109999999</v>
          </cell>
          <cell r="P652">
            <v>79815564.890000001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1</v>
          </cell>
          <cell r="AA652">
            <v>1</v>
          </cell>
          <cell r="AB652">
            <v>1</v>
          </cell>
          <cell r="AC652">
            <v>1</v>
          </cell>
        </row>
        <row r="653">
          <cell r="D653" t="str">
            <v>28020</v>
          </cell>
          <cell r="E653" t="str">
            <v>บ้านด่าน,รพช.</v>
          </cell>
          <cell r="F653" t="str">
            <v>รพช.</v>
          </cell>
          <cell r="G653">
            <v>68</v>
          </cell>
          <cell r="H653" t="str">
            <v>รพช.F2 P&lt;=30,000</v>
          </cell>
          <cell r="I653">
            <v>5.75</v>
          </cell>
          <cell r="J653">
            <v>5.42</v>
          </cell>
          <cell r="K653">
            <v>4.54</v>
          </cell>
          <cell r="L653">
            <v>73148145.689999998</v>
          </cell>
          <cell r="M653">
            <v>12370235.050000001</v>
          </cell>
          <cell r="N653">
            <v>0</v>
          </cell>
          <cell r="O653">
            <v>15253493.949999999</v>
          </cell>
          <cell r="P653">
            <v>54405523.840000004</v>
          </cell>
          <cell r="Q653">
            <v>0</v>
          </cell>
          <cell r="R653">
            <v>0</v>
          </cell>
          <cell r="S653">
            <v>0</v>
          </cell>
          <cell r="T653">
            <v>1</v>
          </cell>
          <cell r="U653">
            <v>0</v>
          </cell>
          <cell r="V653">
            <v>0</v>
          </cell>
          <cell r="W653">
            <v>0</v>
          </cell>
          <cell r="AA653">
            <v>1</v>
          </cell>
          <cell r="AB653">
            <v>1</v>
          </cell>
          <cell r="AC653">
            <v>1</v>
          </cell>
        </row>
        <row r="654">
          <cell r="D654" t="str">
            <v>10668</v>
          </cell>
          <cell r="E654" t="str">
            <v>สุรินทร์,รพศ.</v>
          </cell>
          <cell r="F654" t="str">
            <v>รพศ.</v>
          </cell>
          <cell r="G654">
            <v>914</v>
          </cell>
          <cell r="H654" t="str">
            <v>รพศ.A B&gt;700to1000</v>
          </cell>
          <cell r="I654">
            <v>5.0999999999999996</v>
          </cell>
          <cell r="J654">
            <v>4.53</v>
          </cell>
          <cell r="K654">
            <v>2.8</v>
          </cell>
          <cell r="L654">
            <v>1529293521.72</v>
          </cell>
          <cell r="M654">
            <v>699587612.28999996</v>
          </cell>
          <cell r="N654">
            <v>0</v>
          </cell>
          <cell r="O654">
            <v>635391098.65999997</v>
          </cell>
          <cell r="P654">
            <v>670793398.64999998</v>
          </cell>
          <cell r="Q654">
            <v>1</v>
          </cell>
          <cell r="R654">
            <v>1</v>
          </cell>
          <cell r="S654">
            <v>1</v>
          </cell>
          <cell r="T654">
            <v>1</v>
          </cell>
          <cell r="U654">
            <v>1</v>
          </cell>
          <cell r="V654">
            <v>1</v>
          </cell>
          <cell r="W654">
            <v>1</v>
          </cell>
          <cell r="AA654">
            <v>1</v>
          </cell>
          <cell r="AB654">
            <v>1</v>
          </cell>
          <cell r="AC654">
            <v>1</v>
          </cell>
        </row>
        <row r="655">
          <cell r="D655" t="str">
            <v>10915</v>
          </cell>
          <cell r="E655" t="str">
            <v>ชุมพลบุรี,รพช.</v>
          </cell>
          <cell r="F655" t="str">
            <v>รพช.</v>
          </cell>
          <cell r="G655">
            <v>60</v>
          </cell>
          <cell r="H655" t="str">
            <v>รพช.F2 P30,000-60,000</v>
          </cell>
          <cell r="I655">
            <v>8.34</v>
          </cell>
          <cell r="J655">
            <v>8.08</v>
          </cell>
          <cell r="K655">
            <v>6.96</v>
          </cell>
          <cell r="L655">
            <v>136018238.44999999</v>
          </cell>
          <cell r="M655">
            <v>82112927.450000003</v>
          </cell>
          <cell r="N655">
            <v>0</v>
          </cell>
          <cell r="O655">
            <v>86398659.519999996</v>
          </cell>
          <cell r="P655">
            <v>110302725.84999999</v>
          </cell>
          <cell r="Q655">
            <v>1</v>
          </cell>
          <cell r="R655">
            <v>1</v>
          </cell>
          <cell r="S655">
            <v>0</v>
          </cell>
          <cell r="T655">
            <v>1</v>
          </cell>
          <cell r="U655">
            <v>0</v>
          </cell>
          <cell r="V655">
            <v>0</v>
          </cell>
          <cell r="W655">
            <v>1</v>
          </cell>
          <cell r="AA655">
            <v>1</v>
          </cell>
          <cell r="AB655">
            <v>1</v>
          </cell>
          <cell r="AC655">
            <v>1</v>
          </cell>
        </row>
        <row r="656">
          <cell r="D656" t="str">
            <v>10916</v>
          </cell>
          <cell r="E656" t="str">
            <v>ท่าตูม,รพช.</v>
          </cell>
          <cell r="F656" t="str">
            <v>รพช.</v>
          </cell>
          <cell r="G656">
            <v>140</v>
          </cell>
          <cell r="H656" t="str">
            <v>รพช.M2 B&gt;100</v>
          </cell>
          <cell r="I656">
            <v>5.95</v>
          </cell>
          <cell r="J656">
            <v>5.7</v>
          </cell>
          <cell r="K656">
            <v>3.85</v>
          </cell>
          <cell r="L656">
            <v>210452102.34999999</v>
          </cell>
          <cell r="M656">
            <v>57754592.299999997</v>
          </cell>
          <cell r="N656">
            <v>0</v>
          </cell>
          <cell r="O656">
            <v>62290568.240000002</v>
          </cell>
          <cell r="P656">
            <v>121001391.90000001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1</v>
          </cell>
          <cell r="AA656">
            <v>1</v>
          </cell>
          <cell r="AB656">
            <v>1</v>
          </cell>
          <cell r="AC656">
            <v>1</v>
          </cell>
        </row>
        <row r="657">
          <cell r="D657" t="str">
            <v>10917</v>
          </cell>
          <cell r="E657" t="str">
            <v>จอมพระ,รพช.</v>
          </cell>
          <cell r="F657" t="str">
            <v>รพช.</v>
          </cell>
          <cell r="G657">
            <v>60</v>
          </cell>
          <cell r="H657" t="str">
            <v>รพช.F2 P30,000-60,000</v>
          </cell>
          <cell r="I657">
            <v>12.8</v>
          </cell>
          <cell r="J657">
            <v>12.52</v>
          </cell>
          <cell r="K657">
            <v>8.9499999999999993</v>
          </cell>
          <cell r="L657">
            <v>147198722.38999999</v>
          </cell>
          <cell r="M657">
            <v>63513961.799999997</v>
          </cell>
          <cell r="N657">
            <v>0</v>
          </cell>
          <cell r="O657">
            <v>67312644.879999995</v>
          </cell>
          <cell r="P657">
            <v>99173792.239999995</v>
          </cell>
          <cell r="Q657">
            <v>1</v>
          </cell>
          <cell r="R657">
            <v>1</v>
          </cell>
          <cell r="S657">
            <v>0</v>
          </cell>
          <cell r="T657">
            <v>1</v>
          </cell>
          <cell r="U657">
            <v>1</v>
          </cell>
          <cell r="V657">
            <v>0</v>
          </cell>
          <cell r="W657">
            <v>1</v>
          </cell>
          <cell r="AA657">
            <v>1</v>
          </cell>
          <cell r="AB657">
            <v>1</v>
          </cell>
          <cell r="AC657">
            <v>1</v>
          </cell>
        </row>
        <row r="658">
          <cell r="D658" t="str">
            <v>10918</v>
          </cell>
          <cell r="E658" t="str">
            <v>ปราสาท,รพท.</v>
          </cell>
          <cell r="F658" t="str">
            <v>รพท.</v>
          </cell>
          <cell r="G658">
            <v>265</v>
          </cell>
          <cell r="H658" t="str">
            <v>รพท.M1 B&gt;200</v>
          </cell>
          <cell r="I658">
            <v>5.6</v>
          </cell>
          <cell r="J658">
            <v>5.32</v>
          </cell>
          <cell r="K658">
            <v>3.11</v>
          </cell>
          <cell r="L658">
            <v>617098217.47000003</v>
          </cell>
          <cell r="M658">
            <v>276495966.69999999</v>
          </cell>
          <cell r="N658">
            <v>0</v>
          </cell>
          <cell r="O658">
            <v>267275349.41</v>
          </cell>
          <cell r="P658">
            <v>286382091.91000003</v>
          </cell>
          <cell r="Q658">
            <v>1</v>
          </cell>
          <cell r="R658">
            <v>1</v>
          </cell>
          <cell r="S658">
            <v>0</v>
          </cell>
          <cell r="T658">
            <v>0</v>
          </cell>
          <cell r="U658">
            <v>1</v>
          </cell>
          <cell r="V658">
            <v>0</v>
          </cell>
          <cell r="W658">
            <v>1</v>
          </cell>
          <cell r="AA658">
            <v>1</v>
          </cell>
          <cell r="AB658">
            <v>1</v>
          </cell>
          <cell r="AC658">
            <v>1</v>
          </cell>
        </row>
        <row r="659">
          <cell r="D659" t="str">
            <v>10919</v>
          </cell>
          <cell r="E659" t="str">
            <v>กาบเชิง,รพช.</v>
          </cell>
          <cell r="F659" t="str">
            <v>รพช.</v>
          </cell>
          <cell r="G659">
            <v>109</v>
          </cell>
          <cell r="H659" t="str">
            <v>รพช.F2 P30,000-60,000</v>
          </cell>
          <cell r="I659">
            <v>20.12</v>
          </cell>
          <cell r="J659">
            <v>19.48</v>
          </cell>
          <cell r="K659">
            <v>6.9</v>
          </cell>
          <cell r="L659">
            <v>253997873.46000001</v>
          </cell>
          <cell r="M659">
            <v>139447236.83000001</v>
          </cell>
          <cell r="N659">
            <v>0</v>
          </cell>
          <cell r="O659">
            <v>144294149.22999999</v>
          </cell>
          <cell r="P659">
            <v>78362808.209999993</v>
          </cell>
          <cell r="Q659">
            <v>1</v>
          </cell>
          <cell r="R659">
            <v>1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1</v>
          </cell>
          <cell r="AA659">
            <v>1</v>
          </cell>
          <cell r="AB659">
            <v>1</v>
          </cell>
          <cell r="AC659">
            <v>1</v>
          </cell>
        </row>
        <row r="660">
          <cell r="D660" t="str">
            <v>10920</v>
          </cell>
          <cell r="E660" t="str">
            <v>รัตนบุรี,รพช.</v>
          </cell>
          <cell r="F660" t="str">
            <v>รพช.</v>
          </cell>
          <cell r="G660">
            <v>129</v>
          </cell>
          <cell r="H660" t="str">
            <v>รพช.M2 B&gt;100</v>
          </cell>
          <cell r="I660">
            <v>7.57</v>
          </cell>
          <cell r="J660">
            <v>7.33</v>
          </cell>
          <cell r="K660">
            <v>3.26</v>
          </cell>
          <cell r="L660">
            <v>311370364.77999997</v>
          </cell>
          <cell r="M660">
            <v>182870825.13999999</v>
          </cell>
          <cell r="N660">
            <v>0</v>
          </cell>
          <cell r="O660">
            <v>188794924.38</v>
          </cell>
          <cell r="P660">
            <v>107288219.34</v>
          </cell>
          <cell r="Q660">
            <v>1</v>
          </cell>
          <cell r="R660">
            <v>1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1</v>
          </cell>
          <cell r="AA660">
            <v>1</v>
          </cell>
          <cell r="AB660">
            <v>1</v>
          </cell>
          <cell r="AC660">
            <v>1</v>
          </cell>
        </row>
        <row r="661">
          <cell r="D661" t="str">
            <v>10921</v>
          </cell>
          <cell r="E661" t="str">
            <v>สนม,รพช.</v>
          </cell>
          <cell r="F661" t="str">
            <v>รพช.</v>
          </cell>
          <cell r="G661">
            <v>46</v>
          </cell>
          <cell r="H661" t="str">
            <v>รพช.F2 P&lt;=30,000</v>
          </cell>
          <cell r="I661">
            <v>12</v>
          </cell>
          <cell r="J661">
            <v>11.42</v>
          </cell>
          <cell r="K661">
            <v>6.84</v>
          </cell>
          <cell r="L661">
            <v>96349115.640000001</v>
          </cell>
          <cell r="M661">
            <v>38887828.399999999</v>
          </cell>
          <cell r="N661">
            <v>0</v>
          </cell>
          <cell r="O661">
            <v>40656169.82</v>
          </cell>
          <cell r="P661">
            <v>51212852.880000003</v>
          </cell>
          <cell r="Q661">
            <v>1</v>
          </cell>
          <cell r="R661">
            <v>1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AA661">
            <v>1</v>
          </cell>
          <cell r="AB661">
            <v>1</v>
          </cell>
          <cell r="AC661">
            <v>1</v>
          </cell>
        </row>
        <row r="662">
          <cell r="D662" t="str">
            <v>10922</v>
          </cell>
          <cell r="E662" t="str">
            <v>ศีขรภูมิ,รพช.</v>
          </cell>
          <cell r="F662" t="str">
            <v>รพท.</v>
          </cell>
          <cell r="G662">
            <v>227</v>
          </cell>
          <cell r="H662" t="str">
            <v>รพท.M1 B&gt;200</v>
          </cell>
          <cell r="I662">
            <v>6.52</v>
          </cell>
          <cell r="J662">
            <v>5.0199999999999996</v>
          </cell>
          <cell r="K662">
            <v>1.63</v>
          </cell>
          <cell r="L662">
            <v>348521937.52999997</v>
          </cell>
          <cell r="M662">
            <v>126147887.05</v>
          </cell>
          <cell r="N662">
            <v>0</v>
          </cell>
          <cell r="O662">
            <v>147384650.75</v>
          </cell>
          <cell r="P662">
            <v>39732501.560000002</v>
          </cell>
          <cell r="Q662">
            <v>0</v>
          </cell>
          <cell r="R662">
            <v>0</v>
          </cell>
          <cell r="S662">
            <v>1</v>
          </cell>
          <cell r="T662">
            <v>0</v>
          </cell>
          <cell r="U662">
            <v>1</v>
          </cell>
          <cell r="V662">
            <v>0</v>
          </cell>
          <cell r="W662">
            <v>0</v>
          </cell>
          <cell r="AA662">
            <v>1</v>
          </cell>
          <cell r="AB662">
            <v>1</v>
          </cell>
          <cell r="AC662">
            <v>1</v>
          </cell>
        </row>
        <row r="663">
          <cell r="D663" t="str">
            <v>10923</v>
          </cell>
          <cell r="E663" t="str">
            <v>สังขะ,รพช.</v>
          </cell>
          <cell r="F663" t="str">
            <v>รพช.</v>
          </cell>
          <cell r="G663">
            <v>195</v>
          </cell>
          <cell r="H663" t="str">
            <v>รพช.M2 B&gt;100</v>
          </cell>
          <cell r="I663">
            <v>4.4400000000000004</v>
          </cell>
          <cell r="J663">
            <v>4.16</v>
          </cell>
          <cell r="K663">
            <v>2.08</v>
          </cell>
          <cell r="L663">
            <v>227692281.37</v>
          </cell>
          <cell r="M663">
            <v>110920771.12</v>
          </cell>
          <cell r="N663">
            <v>0</v>
          </cell>
          <cell r="O663">
            <v>120268909.31999999</v>
          </cell>
          <cell r="P663">
            <v>71578766.260000005</v>
          </cell>
          <cell r="Q663">
            <v>1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1</v>
          </cell>
          <cell r="AA663">
            <v>1</v>
          </cell>
          <cell r="AB663">
            <v>1</v>
          </cell>
          <cell r="AC663">
            <v>1</v>
          </cell>
        </row>
        <row r="664">
          <cell r="D664" t="str">
            <v>10924</v>
          </cell>
          <cell r="E664" t="str">
            <v>ลำดวน,รพช.</v>
          </cell>
          <cell r="F664" t="str">
            <v>รพช.</v>
          </cell>
          <cell r="G664">
            <v>145</v>
          </cell>
          <cell r="H664" t="str">
            <v>รพช.F2 P30,000-60,000</v>
          </cell>
          <cell r="I664">
            <v>8.7200000000000006</v>
          </cell>
          <cell r="J664">
            <v>8.4600000000000009</v>
          </cell>
          <cell r="K664">
            <v>3.76</v>
          </cell>
          <cell r="L664">
            <v>166811029.34999999</v>
          </cell>
          <cell r="M664">
            <v>103813131.41</v>
          </cell>
          <cell r="N664">
            <v>0</v>
          </cell>
          <cell r="O664">
            <v>109253230.65000001</v>
          </cell>
          <cell r="P664">
            <v>59570831.039999999</v>
          </cell>
          <cell r="Q664">
            <v>1</v>
          </cell>
          <cell r="R664">
            <v>1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1</v>
          </cell>
          <cell r="AA664">
            <v>1</v>
          </cell>
          <cell r="AB664">
            <v>1</v>
          </cell>
          <cell r="AC664">
            <v>1</v>
          </cell>
        </row>
        <row r="665">
          <cell r="D665" t="str">
            <v>10925</v>
          </cell>
          <cell r="E665" t="str">
            <v>สำโรงทาบ,รพช.</v>
          </cell>
          <cell r="F665" t="str">
            <v>รพช.</v>
          </cell>
          <cell r="G665">
            <v>48</v>
          </cell>
          <cell r="H665" t="str">
            <v>รพช.F2 P30,000-60,000</v>
          </cell>
          <cell r="I665">
            <v>7.41</v>
          </cell>
          <cell r="J665">
            <v>7.22</v>
          </cell>
          <cell r="K665">
            <v>5.36</v>
          </cell>
          <cell r="L665">
            <v>110526757.98999999</v>
          </cell>
          <cell r="M665">
            <v>44116336.5</v>
          </cell>
          <cell r="N665">
            <v>0</v>
          </cell>
          <cell r="O665">
            <v>47949788.869999997</v>
          </cell>
          <cell r="P665">
            <v>75150433.590000004</v>
          </cell>
          <cell r="Q665">
            <v>1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1</v>
          </cell>
          <cell r="AA665">
            <v>1</v>
          </cell>
          <cell r="AB665">
            <v>1</v>
          </cell>
          <cell r="AC665">
            <v>1</v>
          </cell>
        </row>
        <row r="666">
          <cell r="D666" t="str">
            <v>10926</v>
          </cell>
          <cell r="E666" t="str">
            <v>บัวเชด,รพช.</v>
          </cell>
          <cell r="F666" t="str">
            <v>รพช.</v>
          </cell>
          <cell r="G666">
            <v>64</v>
          </cell>
          <cell r="H666" t="str">
            <v>รพช.F2 P30,000-60,000</v>
          </cell>
          <cell r="I666">
            <v>3.56</v>
          </cell>
          <cell r="J666">
            <v>3.39</v>
          </cell>
          <cell r="K666">
            <v>2.91</v>
          </cell>
          <cell r="L666">
            <v>57605837.68</v>
          </cell>
          <cell r="M666">
            <v>16325638.529999999</v>
          </cell>
          <cell r="N666">
            <v>0</v>
          </cell>
          <cell r="O666">
            <v>17149449.390000001</v>
          </cell>
          <cell r="P666">
            <v>42918251.590000004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1</v>
          </cell>
          <cell r="AA666">
            <v>1</v>
          </cell>
          <cell r="AB666">
            <v>1</v>
          </cell>
          <cell r="AC666">
            <v>1</v>
          </cell>
        </row>
        <row r="667">
          <cell r="D667" t="str">
            <v>22302</v>
          </cell>
          <cell r="E667" t="str">
            <v>พนมดงรัก เฉลิมพระเกียรติ 80 พรรษา,รพช.</v>
          </cell>
          <cell r="F667" t="str">
            <v>รพช.</v>
          </cell>
          <cell r="G667">
            <v>37</v>
          </cell>
          <cell r="H667" t="str">
            <v>รพช.F2 P&lt;=30,000</v>
          </cell>
          <cell r="I667">
            <v>7.67</v>
          </cell>
          <cell r="J667">
            <v>7.38</v>
          </cell>
          <cell r="K667">
            <v>5.15</v>
          </cell>
          <cell r="L667">
            <v>85865873.629999995</v>
          </cell>
          <cell r="M667">
            <v>27301148.84</v>
          </cell>
          <cell r="N667">
            <v>0</v>
          </cell>
          <cell r="O667">
            <v>30999053.41</v>
          </cell>
          <cell r="P667">
            <v>53458528.030000001</v>
          </cell>
          <cell r="Q667">
            <v>1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1</v>
          </cell>
          <cell r="AA667">
            <v>1</v>
          </cell>
          <cell r="AB667">
            <v>1</v>
          </cell>
          <cell r="AC667">
            <v>1</v>
          </cell>
        </row>
        <row r="668">
          <cell r="D668" t="str">
            <v>27842</v>
          </cell>
          <cell r="E668" t="str">
            <v>เขวาสินรินทร์,รพช.</v>
          </cell>
          <cell r="F668" t="str">
            <v>รพช.</v>
          </cell>
          <cell r="G668">
            <v>22</v>
          </cell>
          <cell r="H668" t="str">
            <v>รพช.F3 P15,000-25,000</v>
          </cell>
          <cell r="I668">
            <v>12.02</v>
          </cell>
          <cell r="J668">
            <v>11.55</v>
          </cell>
          <cell r="K668">
            <v>9.76</v>
          </cell>
          <cell r="L668">
            <v>123189185.79000001</v>
          </cell>
          <cell r="M668">
            <v>29374995.140000001</v>
          </cell>
          <cell r="N668">
            <v>0</v>
          </cell>
          <cell r="O668">
            <v>32797636.25</v>
          </cell>
          <cell r="P668">
            <v>97916266.769999996</v>
          </cell>
          <cell r="Q668">
            <v>1</v>
          </cell>
          <cell r="R668">
            <v>0</v>
          </cell>
          <cell r="S668">
            <v>0</v>
          </cell>
          <cell r="T668">
            <v>0</v>
          </cell>
          <cell r="U668">
            <v>1</v>
          </cell>
          <cell r="V668">
            <v>0</v>
          </cell>
          <cell r="W668">
            <v>0</v>
          </cell>
          <cell r="AA668">
            <v>1</v>
          </cell>
          <cell r="AB668">
            <v>1</v>
          </cell>
          <cell r="AC668">
            <v>1</v>
          </cell>
        </row>
        <row r="669">
          <cell r="D669" t="str">
            <v>27843</v>
          </cell>
          <cell r="E669" t="str">
            <v>ศรีณรงค์,รพช.</v>
          </cell>
          <cell r="F669" t="str">
            <v>รพช.</v>
          </cell>
          <cell r="G669">
            <v>36</v>
          </cell>
          <cell r="H669" t="str">
            <v>รพช.F2 P30,000-60,000</v>
          </cell>
          <cell r="I669">
            <v>7.6</v>
          </cell>
          <cell r="J669">
            <v>7.4</v>
          </cell>
          <cell r="K669">
            <v>5.38</v>
          </cell>
          <cell r="L669">
            <v>168521691.99000001</v>
          </cell>
          <cell r="M669">
            <v>56040310.659999996</v>
          </cell>
          <cell r="N669">
            <v>0</v>
          </cell>
          <cell r="O669">
            <v>62157571.5</v>
          </cell>
          <cell r="P669">
            <v>111724817.3</v>
          </cell>
          <cell r="Q669">
            <v>1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AA669">
            <v>1</v>
          </cell>
          <cell r="AB669">
            <v>1</v>
          </cell>
          <cell r="AC669">
            <v>1</v>
          </cell>
        </row>
        <row r="670">
          <cell r="D670" t="str">
            <v>27844</v>
          </cell>
          <cell r="E670" t="str">
            <v>โนนนารายณ์,รพช.</v>
          </cell>
          <cell r="F670" t="str">
            <v>รพช.</v>
          </cell>
          <cell r="G670">
            <v>30</v>
          </cell>
          <cell r="H670" t="str">
            <v>รพช.F3 P15,000-25,000</v>
          </cell>
          <cell r="I670">
            <v>9.58</v>
          </cell>
          <cell r="J670">
            <v>9.43</v>
          </cell>
          <cell r="K670">
            <v>7.28</v>
          </cell>
          <cell r="L670">
            <v>90605296.379999995</v>
          </cell>
          <cell r="M670">
            <v>42884064.090000004</v>
          </cell>
          <cell r="N670">
            <v>0</v>
          </cell>
          <cell r="O670">
            <v>48276755.270000003</v>
          </cell>
          <cell r="P670">
            <v>66366726.909999996</v>
          </cell>
          <cell r="Q670">
            <v>1</v>
          </cell>
          <cell r="R670">
            <v>1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1</v>
          </cell>
          <cell r="AA670">
            <v>1</v>
          </cell>
          <cell r="AB670">
            <v>1</v>
          </cell>
          <cell r="AC670">
            <v>1</v>
          </cell>
        </row>
        <row r="671">
          <cell r="D671" t="str">
            <v>10712</v>
          </cell>
          <cell r="E671" t="str">
            <v>มุกดาหาร,รพท.</v>
          </cell>
          <cell r="F671" t="str">
            <v>รพท.</v>
          </cell>
          <cell r="G671">
            <v>422</v>
          </cell>
          <cell r="H671" t="str">
            <v>รพท.S B&gt;400</v>
          </cell>
          <cell r="I671">
            <v>2.61</v>
          </cell>
          <cell r="J671">
            <v>2.33</v>
          </cell>
          <cell r="K671">
            <v>1.23</v>
          </cell>
          <cell r="L671">
            <v>280990021.45999998</v>
          </cell>
          <cell r="M671">
            <v>243130062.88</v>
          </cell>
          <cell r="N671">
            <v>0</v>
          </cell>
          <cell r="O671">
            <v>91807313.120000005</v>
          </cell>
          <cell r="P671">
            <v>40757626.079999998</v>
          </cell>
          <cell r="Q671">
            <v>0</v>
          </cell>
          <cell r="R671">
            <v>1</v>
          </cell>
          <cell r="S671">
            <v>1</v>
          </cell>
          <cell r="T671">
            <v>1</v>
          </cell>
          <cell r="U671">
            <v>0</v>
          </cell>
          <cell r="V671">
            <v>0</v>
          </cell>
          <cell r="W671">
            <v>1</v>
          </cell>
          <cell r="AA671">
            <v>1</v>
          </cell>
          <cell r="AB671">
            <v>1</v>
          </cell>
          <cell r="AC671">
            <v>1</v>
          </cell>
        </row>
        <row r="672">
          <cell r="D672" t="str">
            <v>11113</v>
          </cell>
          <cell r="E672" t="str">
            <v>นิคมคำสร้อย,รพช.</v>
          </cell>
          <cell r="F672" t="str">
            <v>รพช.</v>
          </cell>
          <cell r="G672">
            <v>30</v>
          </cell>
          <cell r="H672" t="str">
            <v>รพช.F2 P30,000-60,000</v>
          </cell>
          <cell r="I672">
            <v>4.6900000000000004</v>
          </cell>
          <cell r="J672">
            <v>4.3899999999999997</v>
          </cell>
          <cell r="K672">
            <v>2.0299999999999998</v>
          </cell>
          <cell r="L672">
            <v>63618098.25</v>
          </cell>
          <cell r="M672">
            <v>44020454.25</v>
          </cell>
          <cell r="N672">
            <v>0</v>
          </cell>
          <cell r="O672">
            <v>44919143.189999998</v>
          </cell>
          <cell r="P672">
            <v>17577361.670000002</v>
          </cell>
          <cell r="Q672">
            <v>1</v>
          </cell>
          <cell r="R672">
            <v>1</v>
          </cell>
          <cell r="S672">
            <v>0</v>
          </cell>
          <cell r="T672">
            <v>1</v>
          </cell>
          <cell r="U672">
            <v>0</v>
          </cell>
          <cell r="V672">
            <v>0</v>
          </cell>
          <cell r="W672">
            <v>1</v>
          </cell>
          <cell r="AA672">
            <v>1</v>
          </cell>
          <cell r="AB672">
            <v>1</v>
          </cell>
          <cell r="AC672">
            <v>1</v>
          </cell>
        </row>
        <row r="673">
          <cell r="D673" t="str">
            <v>11114</v>
          </cell>
          <cell r="E673" t="str">
            <v>ดอนตาล,รพช.</v>
          </cell>
          <cell r="F673" t="str">
            <v>รพช.</v>
          </cell>
          <cell r="G673">
            <v>51</v>
          </cell>
          <cell r="H673" t="str">
            <v>รพช.F2 P30,000-60,000</v>
          </cell>
          <cell r="I673">
            <v>6.09</v>
          </cell>
          <cell r="J673">
            <v>5.7</v>
          </cell>
          <cell r="K673">
            <v>3.33</v>
          </cell>
          <cell r="L673">
            <v>67463246.780000001</v>
          </cell>
          <cell r="M673">
            <v>23510649.370000001</v>
          </cell>
          <cell r="N673">
            <v>0</v>
          </cell>
          <cell r="O673">
            <v>26833685.989999998</v>
          </cell>
          <cell r="P673">
            <v>30877388.350000001</v>
          </cell>
          <cell r="Q673">
            <v>0</v>
          </cell>
          <cell r="R673">
            <v>0</v>
          </cell>
          <cell r="S673">
            <v>1</v>
          </cell>
          <cell r="T673">
            <v>0</v>
          </cell>
          <cell r="U673">
            <v>0</v>
          </cell>
          <cell r="V673">
            <v>1</v>
          </cell>
          <cell r="W673">
            <v>0</v>
          </cell>
          <cell r="AA673">
            <v>1</v>
          </cell>
          <cell r="AB673">
            <v>1</v>
          </cell>
          <cell r="AC673">
            <v>1</v>
          </cell>
        </row>
        <row r="674">
          <cell r="D674" t="str">
            <v>11115</v>
          </cell>
          <cell r="E674" t="str">
            <v>ดงหลวง,รพช.</v>
          </cell>
          <cell r="F674" t="str">
            <v>รพช.</v>
          </cell>
          <cell r="G674">
            <v>41</v>
          </cell>
          <cell r="H674" t="str">
            <v>รพช.F2 P30,000-60,000</v>
          </cell>
          <cell r="I674">
            <v>5.36</v>
          </cell>
          <cell r="J674">
            <v>5.13</v>
          </cell>
          <cell r="K674">
            <v>3.44</v>
          </cell>
          <cell r="L674">
            <v>54516747.030000001</v>
          </cell>
          <cell r="M674">
            <v>32396438.27</v>
          </cell>
          <cell r="N674">
            <v>0</v>
          </cell>
          <cell r="O674">
            <v>33009787.780000001</v>
          </cell>
          <cell r="P674">
            <v>29890840.719999999</v>
          </cell>
          <cell r="Q674">
            <v>1</v>
          </cell>
          <cell r="R674">
            <v>1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1</v>
          </cell>
          <cell r="AA674">
            <v>1</v>
          </cell>
          <cell r="AB674">
            <v>1</v>
          </cell>
          <cell r="AC674">
            <v>1</v>
          </cell>
        </row>
        <row r="675">
          <cell r="D675" t="str">
            <v>11116</v>
          </cell>
          <cell r="E675" t="str">
            <v>คำชะอี,รพช.</v>
          </cell>
          <cell r="F675" t="str">
            <v>รพช.</v>
          </cell>
          <cell r="G675">
            <v>46</v>
          </cell>
          <cell r="H675" t="str">
            <v>รพช.F2 P30,000-60,000</v>
          </cell>
          <cell r="I675">
            <v>3.11</v>
          </cell>
          <cell r="J675">
            <v>2.75</v>
          </cell>
          <cell r="K675">
            <v>0.94</v>
          </cell>
          <cell r="L675">
            <v>46726134.350000001</v>
          </cell>
          <cell r="M675">
            <v>27384758.75</v>
          </cell>
          <cell r="N675">
            <v>0</v>
          </cell>
          <cell r="O675">
            <v>30574612.170000002</v>
          </cell>
          <cell r="P675">
            <v>-2189504.0499999998</v>
          </cell>
          <cell r="Q675">
            <v>0</v>
          </cell>
          <cell r="R675">
            <v>0</v>
          </cell>
          <cell r="S675">
            <v>1</v>
          </cell>
          <cell r="T675">
            <v>0</v>
          </cell>
          <cell r="U675">
            <v>0</v>
          </cell>
          <cell r="V675">
            <v>0</v>
          </cell>
          <cell r="W675">
            <v>1</v>
          </cell>
          <cell r="AA675">
            <v>1</v>
          </cell>
          <cell r="AB675">
            <v>1</v>
          </cell>
          <cell r="AC675">
            <v>1</v>
          </cell>
        </row>
        <row r="676">
          <cell r="D676" t="str">
            <v>11117</v>
          </cell>
          <cell r="E676" t="str">
            <v>หว้านใหญ่,รพช.</v>
          </cell>
          <cell r="F676" t="str">
            <v>รพช.</v>
          </cell>
          <cell r="G676">
            <v>30</v>
          </cell>
          <cell r="H676" t="str">
            <v>รพช.F2 P&lt;=30,000</v>
          </cell>
          <cell r="I676">
            <v>3.68</v>
          </cell>
          <cell r="J676">
            <v>3.3</v>
          </cell>
          <cell r="K676">
            <v>2.17</v>
          </cell>
          <cell r="L676">
            <v>30596062.48</v>
          </cell>
          <cell r="M676">
            <v>10857738.109999999</v>
          </cell>
          <cell r="N676">
            <v>0</v>
          </cell>
          <cell r="O676">
            <v>14178115.75</v>
          </cell>
          <cell r="P676">
            <v>13362090.220000001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AA676">
            <v>1</v>
          </cell>
          <cell r="AB676">
            <v>1</v>
          </cell>
          <cell r="AC676">
            <v>1</v>
          </cell>
        </row>
        <row r="677">
          <cell r="D677" t="str">
            <v>11118</v>
          </cell>
          <cell r="E677" t="str">
            <v>หนองสูง,รพช.</v>
          </cell>
          <cell r="F677" t="str">
            <v>รพช.</v>
          </cell>
          <cell r="G677">
            <v>30</v>
          </cell>
          <cell r="H677" t="str">
            <v>รพช.F2 P&lt;=30,000</v>
          </cell>
          <cell r="I677">
            <v>6.21</v>
          </cell>
          <cell r="J677">
            <v>5.79</v>
          </cell>
          <cell r="K677">
            <v>3.19</v>
          </cell>
          <cell r="L677">
            <v>53214515.090000004</v>
          </cell>
          <cell r="M677">
            <v>24613003.399999999</v>
          </cell>
          <cell r="N677">
            <v>0</v>
          </cell>
          <cell r="O677">
            <v>26841554.850000001</v>
          </cell>
          <cell r="P677">
            <v>22385249.379999999</v>
          </cell>
          <cell r="Q677">
            <v>0</v>
          </cell>
          <cell r="R677">
            <v>0</v>
          </cell>
          <cell r="S677">
            <v>1</v>
          </cell>
          <cell r="T677">
            <v>1</v>
          </cell>
          <cell r="U677">
            <v>0</v>
          </cell>
          <cell r="V677">
            <v>0</v>
          </cell>
          <cell r="W677">
            <v>1</v>
          </cell>
          <cell r="AA677">
            <v>1</v>
          </cell>
          <cell r="AB677">
            <v>1</v>
          </cell>
          <cell r="AC677">
            <v>1</v>
          </cell>
        </row>
        <row r="678">
          <cell r="D678" t="str">
            <v>10701</v>
          </cell>
          <cell r="E678" t="str">
            <v>ยโสธร,รพท.</v>
          </cell>
          <cell r="F678" t="str">
            <v>รพท.</v>
          </cell>
          <cell r="G678">
            <v>424</v>
          </cell>
          <cell r="H678" t="str">
            <v>รพท.S B&gt;400</v>
          </cell>
          <cell r="I678">
            <v>6.61</v>
          </cell>
          <cell r="J678">
            <v>5.92</v>
          </cell>
          <cell r="K678">
            <v>2.7</v>
          </cell>
          <cell r="L678">
            <v>648879699.09000003</v>
          </cell>
          <cell r="M678">
            <v>259664373.24000001</v>
          </cell>
          <cell r="N678">
            <v>0</v>
          </cell>
          <cell r="O678">
            <v>317500755.13</v>
          </cell>
          <cell r="P678">
            <v>196211663.18000001</v>
          </cell>
          <cell r="Q678">
            <v>1</v>
          </cell>
          <cell r="R678">
            <v>1</v>
          </cell>
          <cell r="S678">
            <v>1</v>
          </cell>
          <cell r="T678">
            <v>0</v>
          </cell>
          <cell r="U678">
            <v>0</v>
          </cell>
          <cell r="V678">
            <v>1</v>
          </cell>
          <cell r="W678">
            <v>0</v>
          </cell>
          <cell r="AA678">
            <v>1</v>
          </cell>
          <cell r="AB678">
            <v>1</v>
          </cell>
          <cell r="AC678">
            <v>1</v>
          </cell>
        </row>
        <row r="679">
          <cell r="D679" t="str">
            <v>10963</v>
          </cell>
          <cell r="E679" t="str">
            <v>ทรายมูล,รพช.</v>
          </cell>
          <cell r="F679" t="str">
            <v>รพช.</v>
          </cell>
          <cell r="G679">
            <v>30</v>
          </cell>
          <cell r="H679" t="str">
            <v>รพช.F2 P&lt;=30,000</v>
          </cell>
          <cell r="I679">
            <v>5.3</v>
          </cell>
          <cell r="J679">
            <v>5.0999999999999996</v>
          </cell>
          <cell r="K679">
            <v>3.78</v>
          </cell>
          <cell r="L679">
            <v>36532418.049999997</v>
          </cell>
          <cell r="M679">
            <v>16970739.75</v>
          </cell>
          <cell r="N679">
            <v>0</v>
          </cell>
          <cell r="O679">
            <v>15728955.140000001</v>
          </cell>
          <cell r="P679">
            <v>23673879.120000001</v>
          </cell>
          <cell r="Q679">
            <v>0</v>
          </cell>
          <cell r="R679">
            <v>1</v>
          </cell>
          <cell r="S679">
            <v>1</v>
          </cell>
          <cell r="T679">
            <v>1</v>
          </cell>
          <cell r="U679">
            <v>1</v>
          </cell>
          <cell r="V679">
            <v>1</v>
          </cell>
          <cell r="W679">
            <v>1</v>
          </cell>
          <cell r="AA679">
            <v>1</v>
          </cell>
          <cell r="AB679">
            <v>1</v>
          </cell>
          <cell r="AC679">
            <v>1</v>
          </cell>
        </row>
        <row r="680">
          <cell r="D680" t="str">
            <v>10964</v>
          </cell>
          <cell r="E680" t="str">
            <v>กุดชุม,รพช.</v>
          </cell>
          <cell r="F680" t="str">
            <v>รพช.</v>
          </cell>
          <cell r="G680">
            <v>40</v>
          </cell>
          <cell r="H680" t="str">
            <v>รพช.F2 P30,000-60,000</v>
          </cell>
          <cell r="I680">
            <v>7.92</v>
          </cell>
          <cell r="J680">
            <v>7.49</v>
          </cell>
          <cell r="K680">
            <v>5.04</v>
          </cell>
          <cell r="L680">
            <v>104261940.23999999</v>
          </cell>
          <cell r="M680">
            <v>27799870.16</v>
          </cell>
          <cell r="N680">
            <v>0</v>
          </cell>
          <cell r="O680">
            <v>29796696.510000002</v>
          </cell>
          <cell r="P680">
            <v>60127657.880000003</v>
          </cell>
          <cell r="Q680">
            <v>0</v>
          </cell>
          <cell r="R680">
            <v>0</v>
          </cell>
          <cell r="S680">
            <v>1</v>
          </cell>
          <cell r="T680">
            <v>0</v>
          </cell>
          <cell r="U680">
            <v>0</v>
          </cell>
          <cell r="V680">
            <v>1</v>
          </cell>
          <cell r="W680">
            <v>0</v>
          </cell>
          <cell r="AA680">
            <v>1</v>
          </cell>
          <cell r="AB680">
            <v>1</v>
          </cell>
          <cell r="AC680">
            <v>1</v>
          </cell>
        </row>
        <row r="681">
          <cell r="D681" t="str">
            <v>10965</v>
          </cell>
          <cell r="E681" t="str">
            <v>คำเขื่อนแก้ว,รพช.</v>
          </cell>
          <cell r="F681" t="str">
            <v>รพช.</v>
          </cell>
          <cell r="G681">
            <v>63</v>
          </cell>
          <cell r="H681" t="str">
            <v>รพช.F2 P30,000-60,000</v>
          </cell>
          <cell r="I681">
            <v>5.05</v>
          </cell>
          <cell r="J681">
            <v>4.75</v>
          </cell>
          <cell r="K681">
            <v>3.18</v>
          </cell>
          <cell r="L681">
            <v>49327927.640000001</v>
          </cell>
          <cell r="M681">
            <v>24983337.600000001</v>
          </cell>
          <cell r="N681">
            <v>0</v>
          </cell>
          <cell r="O681">
            <v>28821273.41</v>
          </cell>
          <cell r="P681">
            <v>26564861.399999999</v>
          </cell>
          <cell r="Q681">
            <v>0</v>
          </cell>
          <cell r="R681">
            <v>0</v>
          </cell>
          <cell r="S681">
            <v>1</v>
          </cell>
          <cell r="T681">
            <v>1</v>
          </cell>
          <cell r="U681">
            <v>1</v>
          </cell>
          <cell r="V681">
            <v>0</v>
          </cell>
          <cell r="W681">
            <v>1</v>
          </cell>
          <cell r="AA681">
            <v>1</v>
          </cell>
          <cell r="AB681">
            <v>1</v>
          </cell>
          <cell r="AC681">
            <v>1</v>
          </cell>
        </row>
        <row r="682">
          <cell r="D682" t="str">
            <v>10966</v>
          </cell>
          <cell r="E682" t="str">
            <v>ป่าติ้ว,รพช.</v>
          </cell>
          <cell r="F682" t="str">
            <v>รพช.</v>
          </cell>
          <cell r="G682">
            <v>30</v>
          </cell>
          <cell r="H682" t="str">
            <v>รพช.F2 P&lt;=30,000</v>
          </cell>
          <cell r="I682">
            <v>10.42</v>
          </cell>
          <cell r="J682">
            <v>10.039999999999999</v>
          </cell>
          <cell r="K682">
            <v>6.61</v>
          </cell>
          <cell r="L682">
            <v>80939427.359999999</v>
          </cell>
          <cell r="M682">
            <v>32093234.510000002</v>
          </cell>
          <cell r="N682">
            <v>0</v>
          </cell>
          <cell r="O682">
            <v>32845016.710000001</v>
          </cell>
          <cell r="P682">
            <v>48206704.979999997</v>
          </cell>
          <cell r="Q682">
            <v>1</v>
          </cell>
          <cell r="R682">
            <v>1</v>
          </cell>
          <cell r="S682">
            <v>1</v>
          </cell>
          <cell r="T682">
            <v>0</v>
          </cell>
          <cell r="U682">
            <v>1</v>
          </cell>
          <cell r="V682">
            <v>0</v>
          </cell>
          <cell r="W682">
            <v>1</v>
          </cell>
          <cell r="AA682">
            <v>1</v>
          </cell>
          <cell r="AB682">
            <v>1</v>
          </cell>
          <cell r="AC682">
            <v>1</v>
          </cell>
        </row>
        <row r="683">
          <cell r="D683" t="str">
            <v>10967</v>
          </cell>
          <cell r="E683" t="str">
            <v>มหาชนะชัย,รพช.</v>
          </cell>
          <cell r="F683" t="str">
            <v>รพช.</v>
          </cell>
          <cell r="G683">
            <v>30</v>
          </cell>
          <cell r="H683" t="str">
            <v>รพช.F2 P30,000-60,000</v>
          </cell>
          <cell r="I683">
            <v>4.7699999999999996</v>
          </cell>
          <cell r="J683">
            <v>4.55</v>
          </cell>
          <cell r="K683">
            <v>3.68</v>
          </cell>
          <cell r="L683">
            <v>39602391.509999998</v>
          </cell>
          <cell r="M683">
            <v>10235427.59</v>
          </cell>
          <cell r="N683">
            <v>0</v>
          </cell>
          <cell r="O683">
            <v>10821683.73</v>
          </cell>
          <cell r="P683">
            <v>25929874.289999999</v>
          </cell>
          <cell r="Q683">
            <v>0</v>
          </cell>
          <cell r="R683">
            <v>0</v>
          </cell>
          <cell r="S683">
            <v>1</v>
          </cell>
          <cell r="T683">
            <v>1</v>
          </cell>
          <cell r="U683">
            <v>1</v>
          </cell>
          <cell r="V683">
            <v>1</v>
          </cell>
          <cell r="W683">
            <v>1</v>
          </cell>
          <cell r="AA683">
            <v>1</v>
          </cell>
          <cell r="AB683">
            <v>1</v>
          </cell>
          <cell r="AC683">
            <v>1</v>
          </cell>
        </row>
        <row r="684">
          <cell r="D684" t="str">
            <v>10968</v>
          </cell>
          <cell r="E684" t="str">
            <v>ค้อวัง,รพช.</v>
          </cell>
          <cell r="F684" t="str">
            <v>รพช.</v>
          </cell>
          <cell r="G684">
            <v>48</v>
          </cell>
          <cell r="H684" t="str">
            <v>รพช.F2 P&lt;=30,000</v>
          </cell>
          <cell r="I684">
            <v>4.25</v>
          </cell>
          <cell r="J684">
            <v>4.1399999999999997</v>
          </cell>
          <cell r="K684">
            <v>2</v>
          </cell>
          <cell r="L684">
            <v>62672926.329999998</v>
          </cell>
          <cell r="M684">
            <v>43890104.109999999</v>
          </cell>
          <cell r="N684">
            <v>0</v>
          </cell>
          <cell r="O684">
            <v>48140499.469999999</v>
          </cell>
          <cell r="P684">
            <v>19288725.920000002</v>
          </cell>
          <cell r="Q684">
            <v>1</v>
          </cell>
          <cell r="R684">
            <v>1</v>
          </cell>
          <cell r="S684">
            <v>0</v>
          </cell>
          <cell r="T684">
            <v>0</v>
          </cell>
          <cell r="U684">
            <v>0</v>
          </cell>
          <cell r="V684">
            <v>1</v>
          </cell>
          <cell r="W684">
            <v>1</v>
          </cell>
          <cell r="AA684">
            <v>1</v>
          </cell>
          <cell r="AB684">
            <v>1</v>
          </cell>
          <cell r="AC684">
            <v>1</v>
          </cell>
        </row>
        <row r="685">
          <cell r="D685" t="str">
            <v>10969</v>
          </cell>
          <cell r="E685" t="str">
            <v>ไทยเจริญ,รพช.</v>
          </cell>
          <cell r="F685" t="str">
            <v>รพช.</v>
          </cell>
          <cell r="G685">
            <v>30</v>
          </cell>
          <cell r="H685" t="str">
            <v>รพช.F2 P&lt;=30,000</v>
          </cell>
          <cell r="I685">
            <v>3.92</v>
          </cell>
          <cell r="J685">
            <v>3.67</v>
          </cell>
          <cell r="K685">
            <v>2.71</v>
          </cell>
          <cell r="L685">
            <v>33862222.890000001</v>
          </cell>
          <cell r="M685">
            <v>11574281.6</v>
          </cell>
          <cell r="N685">
            <v>0</v>
          </cell>
          <cell r="O685">
            <v>14275310.98</v>
          </cell>
          <cell r="P685">
            <v>19406032.690000001</v>
          </cell>
          <cell r="Q685">
            <v>0</v>
          </cell>
          <cell r="R685">
            <v>0</v>
          </cell>
          <cell r="S685">
            <v>1</v>
          </cell>
          <cell r="T685">
            <v>1</v>
          </cell>
          <cell r="U685">
            <v>1</v>
          </cell>
          <cell r="V685">
            <v>0</v>
          </cell>
          <cell r="W685">
            <v>1</v>
          </cell>
          <cell r="AA685">
            <v>1</v>
          </cell>
          <cell r="AB685">
            <v>1</v>
          </cell>
          <cell r="AC685">
            <v>1</v>
          </cell>
        </row>
        <row r="686">
          <cell r="D686" t="str">
            <v>11444</v>
          </cell>
          <cell r="E686" t="str">
            <v>สมเด็จพระยุพราชเลิงนกทา,รพช.</v>
          </cell>
          <cell r="F686" t="str">
            <v>รพช.</v>
          </cell>
          <cell r="G686">
            <v>120</v>
          </cell>
          <cell r="H686" t="str">
            <v>รพช.M2 B&gt;100</v>
          </cell>
          <cell r="I686">
            <v>2.4</v>
          </cell>
          <cell r="J686">
            <v>2.31</v>
          </cell>
          <cell r="K686">
            <v>1.17</v>
          </cell>
          <cell r="L686">
            <v>113469205.36</v>
          </cell>
          <cell r="M686">
            <v>42926145.270000003</v>
          </cell>
          <cell r="N686">
            <v>0</v>
          </cell>
          <cell r="O686">
            <v>49014185.719999999</v>
          </cell>
          <cell r="P686">
            <v>13928875.32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1</v>
          </cell>
          <cell r="AA686">
            <v>1</v>
          </cell>
          <cell r="AB686">
            <v>1</v>
          </cell>
          <cell r="AC686">
            <v>1</v>
          </cell>
        </row>
        <row r="687">
          <cell r="D687" t="str">
            <v>10700</v>
          </cell>
          <cell r="E687" t="str">
            <v>ศรีสะเกษ,รพศ.</v>
          </cell>
          <cell r="F687" t="str">
            <v>รพศ.</v>
          </cell>
          <cell r="G687">
            <v>809</v>
          </cell>
          <cell r="H687" t="str">
            <v>รพศ.A B&gt;700to1000</v>
          </cell>
          <cell r="I687">
            <v>3.38</v>
          </cell>
          <cell r="J687">
            <v>3.05</v>
          </cell>
          <cell r="K687">
            <v>1.43</v>
          </cell>
          <cell r="L687">
            <v>773746481.65999997</v>
          </cell>
          <cell r="M687">
            <v>406004544.44999999</v>
          </cell>
          <cell r="N687">
            <v>0</v>
          </cell>
          <cell r="O687">
            <v>493434042.73000002</v>
          </cell>
          <cell r="P687">
            <v>139816009.75999999</v>
          </cell>
          <cell r="Q687">
            <v>1</v>
          </cell>
          <cell r="R687">
            <v>1</v>
          </cell>
          <cell r="S687">
            <v>0</v>
          </cell>
          <cell r="T687">
            <v>1</v>
          </cell>
          <cell r="U687">
            <v>1</v>
          </cell>
          <cell r="V687">
            <v>1</v>
          </cell>
          <cell r="W687">
            <v>1</v>
          </cell>
          <cell r="AA687">
            <v>1</v>
          </cell>
          <cell r="AB687">
            <v>1</v>
          </cell>
          <cell r="AC687">
            <v>1</v>
          </cell>
        </row>
        <row r="688">
          <cell r="D688" t="str">
            <v>10927</v>
          </cell>
          <cell r="E688" t="str">
            <v>ยางชุมน้อย,รพช.</v>
          </cell>
          <cell r="F688" t="str">
            <v>รพช.</v>
          </cell>
          <cell r="G688">
            <v>37</v>
          </cell>
          <cell r="H688" t="str">
            <v>รพช.F2 P&lt;=30,000</v>
          </cell>
          <cell r="I688">
            <v>6.98</v>
          </cell>
          <cell r="J688">
            <v>6.79</v>
          </cell>
          <cell r="K688">
            <v>3.05</v>
          </cell>
          <cell r="L688">
            <v>74636938.709999993</v>
          </cell>
          <cell r="M688">
            <v>36206287.140000001</v>
          </cell>
          <cell r="N688">
            <v>0</v>
          </cell>
          <cell r="O688">
            <v>41727575.82</v>
          </cell>
          <cell r="P688">
            <v>25628979.09</v>
          </cell>
          <cell r="Q688">
            <v>1</v>
          </cell>
          <cell r="R688">
            <v>1</v>
          </cell>
          <cell r="S688">
            <v>0</v>
          </cell>
          <cell r="T688">
            <v>0</v>
          </cell>
          <cell r="U688">
            <v>0</v>
          </cell>
          <cell r="V688">
            <v>1</v>
          </cell>
          <cell r="W688">
            <v>1</v>
          </cell>
          <cell r="AA688">
            <v>1</v>
          </cell>
          <cell r="AB688">
            <v>1</v>
          </cell>
          <cell r="AC688">
            <v>1</v>
          </cell>
        </row>
        <row r="689">
          <cell r="D689" t="str">
            <v>10928</v>
          </cell>
          <cell r="E689" t="str">
            <v>กันทรารมย์,รพช.</v>
          </cell>
          <cell r="F689" t="str">
            <v>รพช.</v>
          </cell>
          <cell r="G689">
            <v>135</v>
          </cell>
          <cell r="H689" t="str">
            <v>รพช.F1 P50,000-100,000</v>
          </cell>
          <cell r="I689">
            <v>2.87</v>
          </cell>
          <cell r="J689">
            <v>2.56</v>
          </cell>
          <cell r="K689">
            <v>1.96</v>
          </cell>
          <cell r="L689">
            <v>77576146.680000007</v>
          </cell>
          <cell r="M689">
            <v>5358755.88</v>
          </cell>
          <cell r="N689">
            <v>0</v>
          </cell>
          <cell r="O689">
            <v>14222602.279999999</v>
          </cell>
          <cell r="P689">
            <v>39857941.020000003</v>
          </cell>
          <cell r="Q689">
            <v>0</v>
          </cell>
          <cell r="R689">
            <v>0</v>
          </cell>
          <cell r="S689">
            <v>0</v>
          </cell>
          <cell r="T689">
            <v>1</v>
          </cell>
          <cell r="U689">
            <v>1</v>
          </cell>
          <cell r="V689">
            <v>1</v>
          </cell>
          <cell r="W689">
            <v>1</v>
          </cell>
          <cell r="AA689">
            <v>1</v>
          </cell>
          <cell r="AB689">
            <v>1</v>
          </cell>
          <cell r="AC689">
            <v>1</v>
          </cell>
        </row>
        <row r="690">
          <cell r="D690" t="str">
            <v>10929</v>
          </cell>
          <cell r="E690" t="str">
            <v>กันทรลักษ์,รพช.</v>
          </cell>
          <cell r="F690" t="str">
            <v>รพท.</v>
          </cell>
          <cell r="G690">
            <v>216</v>
          </cell>
          <cell r="H690" t="str">
            <v>รพท.M1 B&gt;200</v>
          </cell>
          <cell r="I690">
            <v>6.98</v>
          </cell>
          <cell r="J690">
            <v>6.58</v>
          </cell>
          <cell r="K690">
            <v>5.28</v>
          </cell>
          <cell r="L690">
            <v>481138671.39999998</v>
          </cell>
          <cell r="M690">
            <v>142704269.93000001</v>
          </cell>
          <cell r="N690">
            <v>0</v>
          </cell>
          <cell r="O690">
            <v>170901866.59</v>
          </cell>
          <cell r="P690">
            <v>344123868.19999999</v>
          </cell>
          <cell r="Q690">
            <v>0</v>
          </cell>
          <cell r="R690">
            <v>0</v>
          </cell>
          <cell r="S690">
            <v>1</v>
          </cell>
          <cell r="T690">
            <v>1</v>
          </cell>
          <cell r="U690">
            <v>1</v>
          </cell>
          <cell r="V690">
            <v>1</v>
          </cell>
          <cell r="W690">
            <v>1</v>
          </cell>
          <cell r="AA690">
            <v>1</v>
          </cell>
          <cell r="AB690">
            <v>1</v>
          </cell>
          <cell r="AC690">
            <v>1</v>
          </cell>
        </row>
        <row r="691">
          <cell r="D691" t="str">
            <v>10930</v>
          </cell>
          <cell r="E691" t="str">
            <v>ขุขันธ์,รพช.</v>
          </cell>
          <cell r="F691" t="str">
            <v>รพช.</v>
          </cell>
          <cell r="G691">
            <v>135</v>
          </cell>
          <cell r="H691" t="str">
            <v>รพช.M2 B&gt;100</v>
          </cell>
          <cell r="I691">
            <v>3.62</v>
          </cell>
          <cell r="J691">
            <v>3.42</v>
          </cell>
          <cell r="K691">
            <v>2.72</v>
          </cell>
          <cell r="L691">
            <v>165762344.78</v>
          </cell>
          <cell r="M691">
            <v>26070137.699999999</v>
          </cell>
          <cell r="N691">
            <v>0</v>
          </cell>
          <cell r="O691">
            <v>32961881.579999998</v>
          </cell>
          <cell r="P691">
            <v>108883311.38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1</v>
          </cell>
          <cell r="AA691">
            <v>1</v>
          </cell>
          <cell r="AB691">
            <v>1</v>
          </cell>
          <cell r="AC691">
            <v>1</v>
          </cell>
        </row>
        <row r="692">
          <cell r="D692" t="str">
            <v>10931</v>
          </cell>
          <cell r="E692" t="str">
            <v>ไพรบึง,รพช.</v>
          </cell>
          <cell r="F692" t="str">
            <v>รพช.</v>
          </cell>
          <cell r="G692">
            <v>34</v>
          </cell>
          <cell r="H692" t="str">
            <v>รพช.F2 P30,000-60,000</v>
          </cell>
          <cell r="I692">
            <v>7.77</v>
          </cell>
          <cell r="J692">
            <v>7.32</v>
          </cell>
          <cell r="K692">
            <v>6.8</v>
          </cell>
          <cell r="L692">
            <v>69104349.049999997</v>
          </cell>
          <cell r="M692">
            <v>16751749.359999999</v>
          </cell>
          <cell r="N692">
            <v>0</v>
          </cell>
          <cell r="O692">
            <v>18079712.41</v>
          </cell>
          <cell r="P692">
            <v>59184100.200000003</v>
          </cell>
          <cell r="Q692">
            <v>0</v>
          </cell>
          <cell r="R692">
            <v>0</v>
          </cell>
          <cell r="S692">
            <v>1</v>
          </cell>
          <cell r="T692">
            <v>0</v>
          </cell>
          <cell r="U692">
            <v>1</v>
          </cell>
          <cell r="V692">
            <v>1</v>
          </cell>
          <cell r="W692">
            <v>1</v>
          </cell>
          <cell r="AA692">
            <v>1</v>
          </cell>
          <cell r="AB692">
            <v>1</v>
          </cell>
          <cell r="AC692">
            <v>1</v>
          </cell>
        </row>
        <row r="693">
          <cell r="D693" t="str">
            <v>10932</v>
          </cell>
          <cell r="E693" t="str">
            <v>ปรางค์กู่,รพช.</v>
          </cell>
          <cell r="F693" t="str">
            <v>รพช.</v>
          </cell>
          <cell r="G693">
            <v>60</v>
          </cell>
          <cell r="H693" t="str">
            <v>รพช.F2 P30,000-60,000</v>
          </cell>
          <cell r="I693">
            <v>3.2</v>
          </cell>
          <cell r="J693">
            <v>3.03</v>
          </cell>
          <cell r="K693">
            <v>2.0299999999999998</v>
          </cell>
          <cell r="L693">
            <v>62333107.670000002</v>
          </cell>
          <cell r="M693">
            <v>26476509.210000001</v>
          </cell>
          <cell r="N693">
            <v>0</v>
          </cell>
          <cell r="O693">
            <v>28025698.609999999</v>
          </cell>
          <cell r="P693">
            <v>29114979.18</v>
          </cell>
          <cell r="Q693">
            <v>0</v>
          </cell>
          <cell r="R693">
            <v>0</v>
          </cell>
          <cell r="S693">
            <v>1</v>
          </cell>
          <cell r="T693">
            <v>0</v>
          </cell>
          <cell r="U693">
            <v>1</v>
          </cell>
          <cell r="V693">
            <v>0</v>
          </cell>
          <cell r="W693">
            <v>1</v>
          </cell>
          <cell r="AA693">
            <v>1</v>
          </cell>
          <cell r="AB693">
            <v>1</v>
          </cell>
          <cell r="AC693">
            <v>1</v>
          </cell>
        </row>
        <row r="694">
          <cell r="D694" t="str">
            <v>10933</v>
          </cell>
          <cell r="E694" t="str">
            <v>ขุนหาญ,รพช.</v>
          </cell>
          <cell r="F694" t="str">
            <v>รพช.</v>
          </cell>
          <cell r="G694">
            <v>94</v>
          </cell>
          <cell r="H694" t="str">
            <v>รพช.F1 P50,000-100,000</v>
          </cell>
          <cell r="I694">
            <v>4.53</v>
          </cell>
          <cell r="J694">
            <v>4.33</v>
          </cell>
          <cell r="K694">
            <v>3.42</v>
          </cell>
          <cell r="L694">
            <v>201880980.63</v>
          </cell>
          <cell r="M694">
            <v>44533691.18</v>
          </cell>
          <cell r="N694">
            <v>0</v>
          </cell>
          <cell r="O694">
            <v>59596121.469999999</v>
          </cell>
          <cell r="P694">
            <v>138039192.63</v>
          </cell>
          <cell r="Q694">
            <v>0</v>
          </cell>
          <cell r="R694">
            <v>0</v>
          </cell>
          <cell r="S694">
            <v>1</v>
          </cell>
          <cell r="T694">
            <v>1</v>
          </cell>
          <cell r="U694">
            <v>1</v>
          </cell>
          <cell r="V694">
            <v>1</v>
          </cell>
          <cell r="W694">
            <v>1</v>
          </cell>
          <cell r="AA694">
            <v>1</v>
          </cell>
          <cell r="AB694">
            <v>1</v>
          </cell>
          <cell r="AC694">
            <v>1</v>
          </cell>
        </row>
        <row r="695">
          <cell r="D695" t="str">
            <v>10934</v>
          </cell>
          <cell r="E695" t="str">
            <v>ราษีไศล,รพช.</v>
          </cell>
          <cell r="F695" t="str">
            <v>รพช.</v>
          </cell>
          <cell r="G695">
            <v>90</v>
          </cell>
          <cell r="H695" t="str">
            <v>รพช.M2 B&lt;=100</v>
          </cell>
          <cell r="I695">
            <v>10.62</v>
          </cell>
          <cell r="J695">
            <v>10.42</v>
          </cell>
          <cell r="K695">
            <v>9.7200000000000006</v>
          </cell>
          <cell r="L695">
            <v>371618150.56999999</v>
          </cell>
          <cell r="M695">
            <v>151782.26999999999</v>
          </cell>
          <cell r="N695">
            <v>0</v>
          </cell>
          <cell r="O695">
            <v>12434802.52</v>
          </cell>
          <cell r="P695">
            <v>336872240.43000001</v>
          </cell>
          <cell r="Q695">
            <v>0</v>
          </cell>
          <cell r="R695">
            <v>0</v>
          </cell>
          <cell r="S695">
            <v>1</v>
          </cell>
          <cell r="T695">
            <v>0</v>
          </cell>
          <cell r="U695">
            <v>1</v>
          </cell>
          <cell r="V695">
            <v>1</v>
          </cell>
          <cell r="W695">
            <v>1</v>
          </cell>
          <cell r="AA695">
            <v>1</v>
          </cell>
          <cell r="AB695">
            <v>1</v>
          </cell>
          <cell r="AC695">
            <v>1</v>
          </cell>
        </row>
        <row r="696">
          <cell r="D696" t="str">
            <v>10935</v>
          </cell>
          <cell r="E696" t="str">
            <v>อุทุมพรพิสัย,รพช.</v>
          </cell>
          <cell r="F696" t="str">
            <v>รพช.</v>
          </cell>
          <cell r="G696">
            <v>176</v>
          </cell>
          <cell r="H696" t="str">
            <v>รพช.M2 B&gt;100</v>
          </cell>
          <cell r="I696">
            <v>1.8</v>
          </cell>
          <cell r="J696">
            <v>1.62</v>
          </cell>
          <cell r="K696">
            <v>1.05</v>
          </cell>
          <cell r="L696">
            <v>50574036.229999997</v>
          </cell>
          <cell r="M696">
            <v>9921983.6699999999</v>
          </cell>
          <cell r="N696">
            <v>0</v>
          </cell>
          <cell r="O696">
            <v>22617218.48</v>
          </cell>
          <cell r="P696">
            <v>3358333.03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1</v>
          </cell>
          <cell r="V696">
            <v>1</v>
          </cell>
          <cell r="W696">
            <v>1</v>
          </cell>
          <cell r="AA696">
            <v>1</v>
          </cell>
          <cell r="AB696">
            <v>1</v>
          </cell>
          <cell r="AC696">
            <v>1</v>
          </cell>
        </row>
        <row r="697">
          <cell r="D697" t="str">
            <v>10936</v>
          </cell>
          <cell r="E697" t="str">
            <v>บึงบูรพ์,รพช.</v>
          </cell>
          <cell r="F697" t="str">
            <v>รพช.</v>
          </cell>
          <cell r="G697">
            <v>30</v>
          </cell>
          <cell r="H697" t="str">
            <v>รพช.F2 P&lt;=30,000</v>
          </cell>
          <cell r="I697">
            <v>5.7</v>
          </cell>
          <cell r="J697">
            <v>5.5</v>
          </cell>
          <cell r="K697">
            <v>5</v>
          </cell>
          <cell r="L697">
            <v>51796635.520000003</v>
          </cell>
          <cell r="M697">
            <v>3275899.43</v>
          </cell>
          <cell r="N697">
            <v>0</v>
          </cell>
          <cell r="O697">
            <v>5322175.57</v>
          </cell>
          <cell r="P697">
            <v>44144496.299999997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1</v>
          </cell>
          <cell r="AA697">
            <v>1</v>
          </cell>
          <cell r="AB697">
            <v>1</v>
          </cell>
          <cell r="AC697">
            <v>1</v>
          </cell>
        </row>
        <row r="698">
          <cell r="D698" t="str">
            <v>10937</v>
          </cell>
          <cell r="E698" t="str">
            <v>ห้วยทับทัน,รพช.</v>
          </cell>
          <cell r="F698" t="str">
            <v>รพช.</v>
          </cell>
          <cell r="G698">
            <v>33</v>
          </cell>
          <cell r="H698" t="str">
            <v>รพช.F2 P30,000-60,000</v>
          </cell>
          <cell r="I698">
            <v>5.89</v>
          </cell>
          <cell r="J698">
            <v>5.45</v>
          </cell>
          <cell r="K698">
            <v>3.44</v>
          </cell>
          <cell r="L698">
            <v>92413834.489999995</v>
          </cell>
          <cell r="M698">
            <v>10341269.67</v>
          </cell>
          <cell r="N698">
            <v>0</v>
          </cell>
          <cell r="O698">
            <v>13688356.630000001</v>
          </cell>
          <cell r="P698">
            <v>46128529.969999999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AA698">
            <v>1</v>
          </cell>
          <cell r="AB698">
            <v>1</v>
          </cell>
          <cell r="AC698">
            <v>1</v>
          </cell>
        </row>
        <row r="699">
          <cell r="D699" t="str">
            <v>10938</v>
          </cell>
          <cell r="E699" t="str">
            <v>โนนคูณ,รพช.</v>
          </cell>
          <cell r="F699" t="str">
            <v>รพช.</v>
          </cell>
          <cell r="G699">
            <v>33</v>
          </cell>
          <cell r="H699" t="str">
            <v>รพช.F2 P&lt;=30,000</v>
          </cell>
          <cell r="I699">
            <v>3.18</v>
          </cell>
          <cell r="J699">
            <v>2.9</v>
          </cell>
          <cell r="K699">
            <v>2.31</v>
          </cell>
          <cell r="L699">
            <v>34958431.409999996</v>
          </cell>
          <cell r="M699">
            <v>8152583.5599999996</v>
          </cell>
          <cell r="N699">
            <v>0</v>
          </cell>
          <cell r="O699">
            <v>4974350.57</v>
          </cell>
          <cell r="P699">
            <v>21025466.57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1</v>
          </cell>
          <cell r="V699">
            <v>1</v>
          </cell>
          <cell r="W699">
            <v>1</v>
          </cell>
          <cell r="AA699">
            <v>1</v>
          </cell>
          <cell r="AB699">
            <v>1</v>
          </cell>
          <cell r="AC699">
            <v>1</v>
          </cell>
        </row>
        <row r="700">
          <cell r="D700" t="str">
            <v>10939</v>
          </cell>
          <cell r="E700" t="str">
            <v>ศรีรัตนะ,รพช.</v>
          </cell>
          <cell r="F700" t="str">
            <v>รพช.</v>
          </cell>
          <cell r="G700">
            <v>40</v>
          </cell>
          <cell r="H700" t="str">
            <v>รพช.F2 P30,000-60,000</v>
          </cell>
          <cell r="I700">
            <v>3.56</v>
          </cell>
          <cell r="J700">
            <v>3.4</v>
          </cell>
          <cell r="K700">
            <v>2.74</v>
          </cell>
          <cell r="L700">
            <v>110479366.98</v>
          </cell>
          <cell r="M700">
            <v>81209950.5</v>
          </cell>
          <cell r="N700">
            <v>0</v>
          </cell>
          <cell r="O700">
            <v>82757795.25</v>
          </cell>
          <cell r="P700">
            <v>75151701.420000002</v>
          </cell>
          <cell r="Q700">
            <v>1</v>
          </cell>
          <cell r="R700">
            <v>1</v>
          </cell>
          <cell r="S700">
            <v>1</v>
          </cell>
          <cell r="T700">
            <v>0</v>
          </cell>
          <cell r="U700">
            <v>1</v>
          </cell>
          <cell r="V700">
            <v>1</v>
          </cell>
          <cell r="W700">
            <v>1</v>
          </cell>
          <cell r="AA700">
            <v>1</v>
          </cell>
          <cell r="AB700">
            <v>1</v>
          </cell>
          <cell r="AC700">
            <v>1</v>
          </cell>
        </row>
        <row r="701">
          <cell r="D701" t="str">
            <v>10940</v>
          </cell>
          <cell r="E701" t="str">
            <v>วังหิน,รพช.</v>
          </cell>
          <cell r="F701" t="str">
            <v>รพช.</v>
          </cell>
          <cell r="G701">
            <v>34</v>
          </cell>
          <cell r="H701" t="str">
            <v>รพช.F2 P30,000-60,000</v>
          </cell>
          <cell r="I701">
            <v>3.85</v>
          </cell>
          <cell r="J701">
            <v>3.49</v>
          </cell>
          <cell r="K701">
            <v>2.25</v>
          </cell>
          <cell r="L701">
            <v>39122645.979999997</v>
          </cell>
          <cell r="M701">
            <v>18709548.460000001</v>
          </cell>
          <cell r="N701">
            <v>0</v>
          </cell>
          <cell r="O701">
            <v>19409308.760000002</v>
          </cell>
          <cell r="P701">
            <v>16523034.16</v>
          </cell>
          <cell r="Q701">
            <v>0</v>
          </cell>
          <cell r="R701">
            <v>0</v>
          </cell>
          <cell r="S701">
            <v>0</v>
          </cell>
          <cell r="T701">
            <v>1</v>
          </cell>
          <cell r="U701">
            <v>1</v>
          </cell>
          <cell r="V701">
            <v>1</v>
          </cell>
          <cell r="W701">
            <v>0</v>
          </cell>
          <cell r="AA701">
            <v>1</v>
          </cell>
          <cell r="AB701">
            <v>1</v>
          </cell>
          <cell r="AC701">
            <v>1</v>
          </cell>
        </row>
        <row r="702">
          <cell r="D702" t="str">
            <v>10941</v>
          </cell>
          <cell r="E702" t="str">
            <v>น้ำเกลี้ยง,รพช.</v>
          </cell>
          <cell r="F702" t="str">
            <v>รพช.</v>
          </cell>
          <cell r="G702">
            <v>32</v>
          </cell>
          <cell r="H702" t="str">
            <v>รพช.F2 P30,000-60,000</v>
          </cell>
          <cell r="I702">
            <v>4.01</v>
          </cell>
          <cell r="J702">
            <v>3.81</v>
          </cell>
          <cell r="K702">
            <v>2.58</v>
          </cell>
          <cell r="L702">
            <v>62823922.5</v>
          </cell>
          <cell r="M702">
            <v>36065249.829999998</v>
          </cell>
          <cell r="N702">
            <v>0</v>
          </cell>
          <cell r="O702">
            <v>37820829.009999998</v>
          </cell>
          <cell r="P702">
            <v>32900088.98</v>
          </cell>
          <cell r="Q702">
            <v>1</v>
          </cell>
          <cell r="R702">
            <v>1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AA702">
            <v>1</v>
          </cell>
          <cell r="AB702">
            <v>1</v>
          </cell>
          <cell r="AC702">
            <v>1</v>
          </cell>
        </row>
        <row r="703">
          <cell r="D703" t="str">
            <v>10942</v>
          </cell>
          <cell r="E703" t="str">
            <v>ภูสิงห์,รพช.</v>
          </cell>
          <cell r="F703" t="str">
            <v>รพช.</v>
          </cell>
          <cell r="G703">
            <v>43</v>
          </cell>
          <cell r="H703" t="str">
            <v>รพช.F2 P30,000-60,000</v>
          </cell>
          <cell r="I703">
            <v>5.13</v>
          </cell>
          <cell r="J703">
            <v>4.68</v>
          </cell>
          <cell r="K703">
            <v>3.78</v>
          </cell>
          <cell r="L703">
            <v>70453010.450000003</v>
          </cell>
          <cell r="M703">
            <v>28496395.300000001</v>
          </cell>
          <cell r="N703">
            <v>0</v>
          </cell>
          <cell r="O703">
            <v>31980030.699999999</v>
          </cell>
          <cell r="P703">
            <v>47336371.979999997</v>
          </cell>
          <cell r="Q703">
            <v>1</v>
          </cell>
          <cell r="R703">
            <v>0</v>
          </cell>
          <cell r="S703">
            <v>0</v>
          </cell>
          <cell r="T703">
            <v>1</v>
          </cell>
          <cell r="U703">
            <v>0</v>
          </cell>
          <cell r="V703">
            <v>1</v>
          </cell>
          <cell r="W703">
            <v>0</v>
          </cell>
          <cell r="AA703">
            <v>1</v>
          </cell>
          <cell r="AB703">
            <v>1</v>
          </cell>
          <cell r="AC703">
            <v>1</v>
          </cell>
        </row>
        <row r="704">
          <cell r="D704" t="str">
            <v>10943</v>
          </cell>
          <cell r="E704" t="str">
            <v>เมืองจันทร์,รพช.</v>
          </cell>
          <cell r="F704" t="str">
            <v>รพช.</v>
          </cell>
          <cell r="G704">
            <v>30</v>
          </cell>
          <cell r="H704" t="str">
            <v>รพช.F2 P&lt;=30,000</v>
          </cell>
          <cell r="I704">
            <v>10.220000000000001</v>
          </cell>
          <cell r="J704">
            <v>10.08</v>
          </cell>
          <cell r="K704">
            <v>4.66</v>
          </cell>
          <cell r="L704">
            <v>95164409.530000001</v>
          </cell>
          <cell r="M704">
            <v>72352935.739999995</v>
          </cell>
          <cell r="N704">
            <v>0</v>
          </cell>
          <cell r="O704">
            <v>74932937.060000002</v>
          </cell>
          <cell r="P704">
            <v>37808404.659999996</v>
          </cell>
          <cell r="Q704">
            <v>1</v>
          </cell>
          <cell r="R704">
            <v>1</v>
          </cell>
          <cell r="S704">
            <v>1</v>
          </cell>
          <cell r="T704">
            <v>1</v>
          </cell>
          <cell r="U704">
            <v>1</v>
          </cell>
          <cell r="V704">
            <v>1</v>
          </cell>
          <cell r="W704">
            <v>1</v>
          </cell>
          <cell r="AA704">
            <v>1</v>
          </cell>
          <cell r="AB704">
            <v>1</v>
          </cell>
          <cell r="AC704">
            <v>1</v>
          </cell>
        </row>
        <row r="705">
          <cell r="D705" t="str">
            <v>23125</v>
          </cell>
          <cell r="E705" t="str">
            <v>เบญจลักษ์เฉลิมพระเกียรติ 80 พรรษา,รพช.</v>
          </cell>
          <cell r="F705" t="str">
            <v>รพช.</v>
          </cell>
          <cell r="G705">
            <v>30</v>
          </cell>
          <cell r="H705" t="str">
            <v>รพช.F2 P&lt;=30,000</v>
          </cell>
          <cell r="I705">
            <v>5.84</v>
          </cell>
          <cell r="J705">
            <v>5.66</v>
          </cell>
          <cell r="K705">
            <v>4.18</v>
          </cell>
          <cell r="L705">
            <v>100916120.2</v>
          </cell>
          <cell r="M705">
            <v>33354771.510000002</v>
          </cell>
          <cell r="N705">
            <v>0</v>
          </cell>
          <cell r="O705">
            <v>40322868.590000004</v>
          </cell>
          <cell r="P705">
            <v>66293855.009999998</v>
          </cell>
          <cell r="Q705">
            <v>1</v>
          </cell>
          <cell r="R705">
            <v>0</v>
          </cell>
          <cell r="S705">
            <v>0</v>
          </cell>
          <cell r="T705">
            <v>0</v>
          </cell>
          <cell r="U705">
            <v>1</v>
          </cell>
          <cell r="V705">
            <v>0</v>
          </cell>
          <cell r="W705">
            <v>1</v>
          </cell>
          <cell r="AA705">
            <v>1</v>
          </cell>
          <cell r="AB705">
            <v>1</v>
          </cell>
          <cell r="AC705">
            <v>1</v>
          </cell>
        </row>
        <row r="706">
          <cell r="D706" t="str">
            <v>28014</v>
          </cell>
          <cell r="E706" t="str">
            <v>พยุห์,รพช.</v>
          </cell>
          <cell r="F706" t="str">
            <v>รพช.</v>
          </cell>
          <cell r="G706">
            <v>30</v>
          </cell>
          <cell r="H706" t="str">
            <v>รพช.F2 P&lt;=30,000</v>
          </cell>
          <cell r="I706">
            <v>6.96</v>
          </cell>
          <cell r="J706">
            <v>6.78</v>
          </cell>
          <cell r="K706">
            <v>5.91</v>
          </cell>
          <cell r="L706">
            <v>83523663.980000004</v>
          </cell>
          <cell r="M706">
            <v>26274070.68</v>
          </cell>
          <cell r="N706">
            <v>0</v>
          </cell>
          <cell r="O706">
            <v>17426598.199999999</v>
          </cell>
          <cell r="P706">
            <v>68786101.109999999</v>
          </cell>
          <cell r="Q706">
            <v>0</v>
          </cell>
          <cell r="R706">
            <v>0</v>
          </cell>
          <cell r="S706">
            <v>1</v>
          </cell>
          <cell r="T706">
            <v>0</v>
          </cell>
          <cell r="U706">
            <v>1</v>
          </cell>
          <cell r="V706">
            <v>1</v>
          </cell>
          <cell r="W706">
            <v>1</v>
          </cell>
          <cell r="AA706">
            <v>1</v>
          </cell>
          <cell r="AB706">
            <v>1</v>
          </cell>
          <cell r="AC706">
            <v>1</v>
          </cell>
        </row>
        <row r="707">
          <cell r="D707" t="str">
            <v>28015</v>
          </cell>
          <cell r="E707" t="str">
            <v>โพธิ์ศรีสุวรรณ,รพช.</v>
          </cell>
          <cell r="F707" t="str">
            <v>รพช.</v>
          </cell>
          <cell r="G707">
            <v>30</v>
          </cell>
          <cell r="H707" t="str">
            <v>รพช.F2 P&lt;=30,000</v>
          </cell>
          <cell r="I707">
            <v>5.0599999999999996</v>
          </cell>
          <cell r="J707">
            <v>4.68</v>
          </cell>
          <cell r="K707">
            <v>3.47</v>
          </cell>
          <cell r="L707">
            <v>31340002.190000001</v>
          </cell>
          <cell r="M707">
            <v>-2087339.17</v>
          </cell>
          <cell r="N707">
            <v>1</v>
          </cell>
          <cell r="O707">
            <v>1373011.92</v>
          </cell>
          <cell r="P707">
            <v>19092451.280000001</v>
          </cell>
          <cell r="Q707">
            <v>0</v>
          </cell>
          <cell r="R707">
            <v>0</v>
          </cell>
          <cell r="S707">
            <v>1</v>
          </cell>
          <cell r="T707">
            <v>0</v>
          </cell>
          <cell r="U707">
            <v>1</v>
          </cell>
          <cell r="V707">
            <v>1</v>
          </cell>
          <cell r="W707">
            <v>1</v>
          </cell>
          <cell r="AA707">
            <v>1</v>
          </cell>
          <cell r="AB707">
            <v>1</v>
          </cell>
          <cell r="AC707">
            <v>1</v>
          </cell>
        </row>
        <row r="708">
          <cell r="D708" t="str">
            <v>28016</v>
          </cell>
          <cell r="E708" t="str">
            <v>ศิลาลาด,รพช.</v>
          </cell>
          <cell r="F708" t="str">
            <v>รพช.</v>
          </cell>
          <cell r="G708">
            <v>30</v>
          </cell>
          <cell r="H708" t="str">
            <v>รพช.F3 P&lt;=15,000</v>
          </cell>
          <cell r="I708">
            <v>3.39</v>
          </cell>
          <cell r="J708">
            <v>3.21</v>
          </cell>
          <cell r="K708">
            <v>2.77</v>
          </cell>
          <cell r="L708">
            <v>30495379.41</v>
          </cell>
          <cell r="M708">
            <v>4648300.59</v>
          </cell>
          <cell r="N708">
            <v>0</v>
          </cell>
          <cell r="O708">
            <v>7068273.6900000004</v>
          </cell>
          <cell r="P708">
            <v>22643348.09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1</v>
          </cell>
          <cell r="AA708">
            <v>1</v>
          </cell>
          <cell r="AB708">
            <v>1</v>
          </cell>
          <cell r="AC708">
            <v>1</v>
          </cell>
        </row>
        <row r="709">
          <cell r="D709" t="str">
            <v>10703</v>
          </cell>
          <cell r="E709" t="str">
            <v>อำนาจเจริญ,รพท.</v>
          </cell>
          <cell r="F709" t="str">
            <v>รพท.</v>
          </cell>
          <cell r="G709">
            <v>406</v>
          </cell>
          <cell r="H709" t="str">
            <v>รพท.S B&gt;400</v>
          </cell>
          <cell r="I709">
            <v>3.04</v>
          </cell>
          <cell r="J709">
            <v>2.81</v>
          </cell>
          <cell r="K709">
            <v>1.36</v>
          </cell>
          <cell r="L709">
            <v>266488114.86000001</v>
          </cell>
          <cell r="M709">
            <v>109169701.67</v>
          </cell>
          <cell r="N709">
            <v>0</v>
          </cell>
          <cell r="O709">
            <v>114581481.11</v>
          </cell>
          <cell r="P709">
            <v>46635623.200000003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1</v>
          </cell>
          <cell r="AA709">
            <v>1</v>
          </cell>
          <cell r="AB709">
            <v>1</v>
          </cell>
          <cell r="AC709">
            <v>1</v>
          </cell>
        </row>
        <row r="710">
          <cell r="D710" t="str">
            <v>10985</v>
          </cell>
          <cell r="E710" t="str">
            <v>ชานุมาน,รพช.</v>
          </cell>
          <cell r="F710" t="str">
            <v>รพช.</v>
          </cell>
          <cell r="G710">
            <v>38</v>
          </cell>
          <cell r="H710" t="str">
            <v>รพช.F2 P30,000-60,000</v>
          </cell>
          <cell r="I710">
            <v>1.89</v>
          </cell>
          <cell r="J710">
            <v>1.73</v>
          </cell>
          <cell r="K710">
            <v>1.46</v>
          </cell>
          <cell r="L710">
            <v>19437939.989999998</v>
          </cell>
          <cell r="M710">
            <v>3335006.77</v>
          </cell>
          <cell r="N710">
            <v>0</v>
          </cell>
          <cell r="O710">
            <v>6490241.3700000001</v>
          </cell>
          <cell r="P710">
            <v>10026713.550000001</v>
          </cell>
          <cell r="Q710">
            <v>0</v>
          </cell>
          <cell r="R710">
            <v>0</v>
          </cell>
          <cell r="S710">
            <v>0</v>
          </cell>
          <cell r="T710">
            <v>1</v>
          </cell>
          <cell r="U710">
            <v>0</v>
          </cell>
          <cell r="V710">
            <v>0</v>
          </cell>
          <cell r="W710">
            <v>0</v>
          </cell>
          <cell r="AA710">
            <v>1</v>
          </cell>
          <cell r="AB710">
            <v>1</v>
          </cell>
          <cell r="AC710">
            <v>1</v>
          </cell>
        </row>
        <row r="711">
          <cell r="D711" t="str">
            <v>10986</v>
          </cell>
          <cell r="E711" t="str">
            <v>ปทุมราชวงศา,รพช.</v>
          </cell>
          <cell r="F711" t="str">
            <v>รพช.</v>
          </cell>
          <cell r="G711">
            <v>75</v>
          </cell>
          <cell r="H711" t="str">
            <v>รพช.F2 P30,000-60,000</v>
          </cell>
          <cell r="I711">
            <v>3.02</v>
          </cell>
          <cell r="J711">
            <v>2.75</v>
          </cell>
          <cell r="K711">
            <v>1.56</v>
          </cell>
          <cell r="L711">
            <v>42283098.039999999</v>
          </cell>
          <cell r="M711">
            <v>21705950.879999999</v>
          </cell>
          <cell r="N711">
            <v>0</v>
          </cell>
          <cell r="O711">
            <v>23689222.16</v>
          </cell>
          <cell r="P711">
            <v>11725998.33</v>
          </cell>
          <cell r="Q711">
            <v>0</v>
          </cell>
          <cell r="R711">
            <v>0</v>
          </cell>
          <cell r="S711">
            <v>0</v>
          </cell>
          <cell r="T711">
            <v>1</v>
          </cell>
          <cell r="U711">
            <v>0</v>
          </cell>
          <cell r="V711">
            <v>0</v>
          </cell>
          <cell r="W711">
            <v>0</v>
          </cell>
          <cell r="AA711">
            <v>1</v>
          </cell>
          <cell r="AB711">
            <v>1</v>
          </cell>
          <cell r="AC711">
            <v>1</v>
          </cell>
        </row>
        <row r="712">
          <cell r="D712" t="str">
            <v>10987</v>
          </cell>
          <cell r="E712" t="str">
            <v>พนา,รพช.</v>
          </cell>
          <cell r="F712" t="str">
            <v>รพช.</v>
          </cell>
          <cell r="G712">
            <v>42</v>
          </cell>
          <cell r="H712" t="str">
            <v>รพช.F2 P&lt;=30,000</v>
          </cell>
          <cell r="I712">
            <v>2.25</v>
          </cell>
          <cell r="J712">
            <v>1.85</v>
          </cell>
          <cell r="K712">
            <v>0.74</v>
          </cell>
          <cell r="L712">
            <v>19417499.899999999</v>
          </cell>
          <cell r="M712">
            <v>9675779.4100000001</v>
          </cell>
          <cell r="N712">
            <v>1</v>
          </cell>
          <cell r="O712">
            <v>12234043.140000001</v>
          </cell>
          <cell r="P712">
            <v>-4416266.84</v>
          </cell>
          <cell r="Q712">
            <v>0</v>
          </cell>
          <cell r="R712">
            <v>0</v>
          </cell>
          <cell r="S712">
            <v>1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AA712">
            <v>1</v>
          </cell>
          <cell r="AB712">
            <v>1</v>
          </cell>
          <cell r="AC712">
            <v>0</v>
          </cell>
        </row>
        <row r="713">
          <cell r="D713" t="str">
            <v>10988</v>
          </cell>
          <cell r="E713" t="str">
            <v>เสนางคนิคม,รพช.</v>
          </cell>
          <cell r="F713" t="str">
            <v>รพช.</v>
          </cell>
          <cell r="G713">
            <v>30</v>
          </cell>
          <cell r="H713" t="str">
            <v>รพช.F2 P&lt;=30,000</v>
          </cell>
          <cell r="I713">
            <v>8</v>
          </cell>
          <cell r="J713">
            <v>7.49</v>
          </cell>
          <cell r="K713">
            <v>3.98</v>
          </cell>
          <cell r="L713">
            <v>48362748.420000002</v>
          </cell>
          <cell r="M713">
            <v>23662727.23</v>
          </cell>
          <cell r="N713">
            <v>0</v>
          </cell>
          <cell r="O713">
            <v>25933659.390000001</v>
          </cell>
          <cell r="P713">
            <v>20552106.789999999</v>
          </cell>
          <cell r="Q713">
            <v>1</v>
          </cell>
          <cell r="R713">
            <v>1</v>
          </cell>
          <cell r="S713">
            <v>1</v>
          </cell>
          <cell r="T713">
            <v>1</v>
          </cell>
          <cell r="U713">
            <v>0</v>
          </cell>
          <cell r="V713">
            <v>0</v>
          </cell>
          <cell r="W713">
            <v>0</v>
          </cell>
          <cell r="AA713">
            <v>1</v>
          </cell>
          <cell r="AB713">
            <v>1</v>
          </cell>
          <cell r="AC713">
            <v>1</v>
          </cell>
        </row>
        <row r="714">
          <cell r="D714" t="str">
            <v>10989</v>
          </cell>
          <cell r="E714" t="str">
            <v>หัวตะพาน,รพช.</v>
          </cell>
          <cell r="F714" t="str">
            <v>รพช.</v>
          </cell>
          <cell r="G714">
            <v>64</v>
          </cell>
          <cell r="H714" t="str">
            <v>รพช.F2 P30,000-60,000</v>
          </cell>
          <cell r="I714">
            <v>2.36</v>
          </cell>
          <cell r="J714">
            <v>2.16</v>
          </cell>
          <cell r="K714">
            <v>0.79</v>
          </cell>
          <cell r="L714">
            <v>43667705.32</v>
          </cell>
          <cell r="M714">
            <v>31779761.850000001</v>
          </cell>
          <cell r="N714">
            <v>1</v>
          </cell>
          <cell r="O714">
            <v>33174815.579999998</v>
          </cell>
          <cell r="P714">
            <v>-7503178.25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1</v>
          </cell>
          <cell r="AA714">
            <v>1</v>
          </cell>
          <cell r="AB714">
            <v>1</v>
          </cell>
          <cell r="AC714">
            <v>0</v>
          </cell>
        </row>
        <row r="715">
          <cell r="D715" t="str">
            <v>10990</v>
          </cell>
          <cell r="E715" t="str">
            <v>ลืออำนาจ,รพช.</v>
          </cell>
          <cell r="F715" t="str">
            <v>รพช.</v>
          </cell>
          <cell r="G715">
            <v>32</v>
          </cell>
          <cell r="H715" t="str">
            <v>รพช.F2 P&lt;=30,000</v>
          </cell>
          <cell r="I715">
            <v>5.58</v>
          </cell>
          <cell r="J715">
            <v>5.18</v>
          </cell>
          <cell r="K715">
            <v>2.2400000000000002</v>
          </cell>
          <cell r="L715">
            <v>43138134.060000002</v>
          </cell>
          <cell r="M715">
            <v>26995893.399999999</v>
          </cell>
          <cell r="N715">
            <v>0</v>
          </cell>
          <cell r="O715">
            <v>25952763.370000001</v>
          </cell>
          <cell r="P715">
            <v>11563819.99</v>
          </cell>
          <cell r="Q715">
            <v>0</v>
          </cell>
          <cell r="R715">
            <v>1</v>
          </cell>
          <cell r="S715">
            <v>1</v>
          </cell>
          <cell r="T715">
            <v>1</v>
          </cell>
          <cell r="U715">
            <v>0</v>
          </cell>
          <cell r="V715">
            <v>0</v>
          </cell>
          <cell r="W715">
            <v>1</v>
          </cell>
          <cell r="AA715">
            <v>1</v>
          </cell>
          <cell r="AB715">
            <v>1</v>
          </cell>
          <cell r="AC715">
            <v>1</v>
          </cell>
        </row>
        <row r="716">
          <cell r="D716" t="str">
            <v>10669</v>
          </cell>
          <cell r="E716" t="str">
            <v>สรรพสิทธิประสงค์,รพศ.</v>
          </cell>
          <cell r="F716" t="str">
            <v>รพศ.</v>
          </cell>
          <cell r="G716">
            <v>1188</v>
          </cell>
          <cell r="H716" t="str">
            <v>รพศ.A B&gt;1000</v>
          </cell>
          <cell r="I716">
            <v>2.78</v>
          </cell>
          <cell r="J716">
            <v>2.54</v>
          </cell>
          <cell r="K716">
            <v>1.51</v>
          </cell>
          <cell r="L716">
            <v>1682327390.3399999</v>
          </cell>
          <cell r="M716">
            <v>81719765.230000004</v>
          </cell>
          <cell r="N716">
            <v>0</v>
          </cell>
          <cell r="O716">
            <v>261047782.59</v>
          </cell>
          <cell r="P716">
            <v>479075290.60000002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1</v>
          </cell>
          <cell r="V716">
            <v>0</v>
          </cell>
          <cell r="W716">
            <v>1</v>
          </cell>
          <cell r="AA716">
            <v>1</v>
          </cell>
          <cell r="AB716">
            <v>1</v>
          </cell>
          <cell r="AC716">
            <v>1</v>
          </cell>
        </row>
        <row r="717">
          <cell r="D717" t="str">
            <v>10944</v>
          </cell>
          <cell r="E717" t="str">
            <v>ศรีเมืองใหม่,รพช.</v>
          </cell>
          <cell r="F717" t="str">
            <v>รพช.</v>
          </cell>
          <cell r="G717">
            <v>64</v>
          </cell>
          <cell r="H717" t="str">
            <v>รพช.F2 P30,000-60,000</v>
          </cell>
          <cell r="I717">
            <v>2.27</v>
          </cell>
          <cell r="J717">
            <v>2.08</v>
          </cell>
          <cell r="K717">
            <v>0.94</v>
          </cell>
          <cell r="L717">
            <v>47264485.710000001</v>
          </cell>
          <cell r="M717">
            <v>34142193.329999998</v>
          </cell>
          <cell r="N717">
            <v>0</v>
          </cell>
          <cell r="O717">
            <v>37738452.68</v>
          </cell>
          <cell r="P717">
            <v>-2255124.39</v>
          </cell>
          <cell r="Q717">
            <v>0</v>
          </cell>
          <cell r="R717">
            <v>1</v>
          </cell>
          <cell r="S717">
            <v>0</v>
          </cell>
          <cell r="T717">
            <v>1</v>
          </cell>
          <cell r="U717">
            <v>0</v>
          </cell>
          <cell r="V717">
            <v>0</v>
          </cell>
          <cell r="W717">
            <v>1</v>
          </cell>
          <cell r="AA717">
            <v>1</v>
          </cell>
          <cell r="AB717">
            <v>1</v>
          </cell>
          <cell r="AC717">
            <v>1</v>
          </cell>
        </row>
        <row r="718">
          <cell r="D718" t="str">
            <v>10945</v>
          </cell>
          <cell r="E718" t="str">
            <v>โขงเจียม,รพช.</v>
          </cell>
          <cell r="F718" t="str">
            <v>รพช.</v>
          </cell>
          <cell r="G718">
            <v>35</v>
          </cell>
          <cell r="H718" t="str">
            <v>รพช.F2 P&lt;=30,000</v>
          </cell>
          <cell r="I718">
            <v>5.56</v>
          </cell>
          <cell r="J718">
            <v>5.33</v>
          </cell>
          <cell r="K718">
            <v>2.7</v>
          </cell>
          <cell r="L718">
            <v>102027731.55</v>
          </cell>
          <cell r="M718">
            <v>46340780.390000001</v>
          </cell>
          <cell r="N718">
            <v>0</v>
          </cell>
          <cell r="O718">
            <v>47305135.969999999</v>
          </cell>
          <cell r="P718">
            <v>37462149.299999997</v>
          </cell>
          <cell r="Q718">
            <v>1</v>
          </cell>
          <cell r="R718">
            <v>1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AA718">
            <v>1</v>
          </cell>
          <cell r="AB718">
            <v>1</v>
          </cell>
          <cell r="AC718">
            <v>1</v>
          </cell>
        </row>
        <row r="719">
          <cell r="D719" t="str">
            <v>10946</v>
          </cell>
          <cell r="E719" t="str">
            <v>เขื่องใน,รพช.</v>
          </cell>
          <cell r="F719" t="str">
            <v>รพช.</v>
          </cell>
          <cell r="G719">
            <v>113</v>
          </cell>
          <cell r="H719" t="str">
            <v>รพช.F1 P50,000-100,000</v>
          </cell>
          <cell r="I719">
            <v>7.76</v>
          </cell>
          <cell r="J719">
            <v>7.45</v>
          </cell>
          <cell r="K719">
            <v>4.55</v>
          </cell>
          <cell r="L719">
            <v>312661964.98000002</v>
          </cell>
          <cell r="M719">
            <v>150518021.47999999</v>
          </cell>
          <cell r="N719">
            <v>0</v>
          </cell>
          <cell r="O719">
            <v>147312843.06</v>
          </cell>
          <cell r="P719">
            <v>164131231.40000001</v>
          </cell>
          <cell r="Q719">
            <v>1</v>
          </cell>
          <cell r="R719">
            <v>1</v>
          </cell>
          <cell r="S719">
            <v>0</v>
          </cell>
          <cell r="T719">
            <v>0</v>
          </cell>
          <cell r="U719">
            <v>0</v>
          </cell>
          <cell r="V719">
            <v>1</v>
          </cell>
          <cell r="W719">
            <v>1</v>
          </cell>
          <cell r="AA719">
            <v>1</v>
          </cell>
          <cell r="AB719">
            <v>1</v>
          </cell>
          <cell r="AC719">
            <v>1</v>
          </cell>
        </row>
        <row r="720">
          <cell r="D720" t="str">
            <v>10947</v>
          </cell>
          <cell r="E720" t="str">
            <v>เขมราฐ,รพช.</v>
          </cell>
          <cell r="F720" t="str">
            <v>รพช.</v>
          </cell>
          <cell r="G720">
            <v>60</v>
          </cell>
          <cell r="H720" t="str">
            <v>รพช.F2 P60,000-90,000</v>
          </cell>
          <cell r="I720">
            <v>2.38</v>
          </cell>
          <cell r="J720">
            <v>2.23</v>
          </cell>
          <cell r="K720">
            <v>1.53</v>
          </cell>
          <cell r="L720">
            <v>57939029.590000004</v>
          </cell>
          <cell r="M720">
            <v>23688306.91</v>
          </cell>
          <cell r="N720">
            <v>0</v>
          </cell>
          <cell r="O720">
            <v>25889971.550000001</v>
          </cell>
          <cell r="P720">
            <v>22177759.649999999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1</v>
          </cell>
          <cell r="V720">
            <v>0</v>
          </cell>
          <cell r="W720">
            <v>1</v>
          </cell>
          <cell r="AA720">
            <v>1</v>
          </cell>
          <cell r="AB720">
            <v>1</v>
          </cell>
          <cell r="AC720">
            <v>1</v>
          </cell>
        </row>
        <row r="721">
          <cell r="D721" t="str">
            <v>10948</v>
          </cell>
          <cell r="E721" t="str">
            <v>นาจะหลวย,รพช.</v>
          </cell>
          <cell r="F721" t="str">
            <v>รพช.</v>
          </cell>
          <cell r="G721">
            <v>46</v>
          </cell>
          <cell r="H721" t="str">
            <v>รพช.F2 P30,000-60,000</v>
          </cell>
          <cell r="I721">
            <v>9.73</v>
          </cell>
          <cell r="J721">
            <v>9.24</v>
          </cell>
          <cell r="K721">
            <v>7.39</v>
          </cell>
          <cell r="L721">
            <v>107619193.52</v>
          </cell>
          <cell r="M721">
            <v>36097649.590000004</v>
          </cell>
          <cell r="N721">
            <v>0</v>
          </cell>
          <cell r="O721">
            <v>38029599.700000003</v>
          </cell>
          <cell r="P721">
            <v>78783835.890000001</v>
          </cell>
          <cell r="Q721">
            <v>1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AA721">
            <v>1</v>
          </cell>
          <cell r="AB721">
            <v>1</v>
          </cell>
          <cell r="AC721">
            <v>1</v>
          </cell>
        </row>
        <row r="722">
          <cell r="D722" t="str">
            <v>10949</v>
          </cell>
          <cell r="E722" t="str">
            <v>น้ำยืน,รพช.</v>
          </cell>
          <cell r="F722" t="str">
            <v>รพช.</v>
          </cell>
          <cell r="G722">
            <v>60</v>
          </cell>
          <cell r="H722" t="str">
            <v>รพช.F2 P30,000-60,000</v>
          </cell>
          <cell r="I722">
            <v>3.45</v>
          </cell>
          <cell r="J722">
            <v>2.69</v>
          </cell>
          <cell r="K722">
            <v>2</v>
          </cell>
          <cell r="L722">
            <v>47169534.07</v>
          </cell>
          <cell r="M722">
            <v>16996567.969999999</v>
          </cell>
          <cell r="N722">
            <v>0</v>
          </cell>
          <cell r="O722">
            <v>19894829.350000001</v>
          </cell>
          <cell r="P722">
            <v>19224573.149999999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1</v>
          </cell>
          <cell r="W722">
            <v>0</v>
          </cell>
          <cell r="AA722">
            <v>1</v>
          </cell>
          <cell r="AB722">
            <v>1</v>
          </cell>
          <cell r="AC722">
            <v>1</v>
          </cell>
        </row>
        <row r="723">
          <cell r="D723" t="str">
            <v>10950</v>
          </cell>
          <cell r="E723" t="str">
            <v>บุณฑริก,รพช.</v>
          </cell>
          <cell r="F723" t="str">
            <v>รพช.</v>
          </cell>
          <cell r="G723">
            <v>75</v>
          </cell>
          <cell r="H723" t="str">
            <v>รพช.F2 P60,000-90,000</v>
          </cell>
          <cell r="I723">
            <v>6.65</v>
          </cell>
          <cell r="J723">
            <v>6.29</v>
          </cell>
          <cell r="K723">
            <v>3.26</v>
          </cell>
          <cell r="L723">
            <v>178636824.75</v>
          </cell>
          <cell r="M723">
            <v>114001209.22</v>
          </cell>
          <cell r="N723">
            <v>0</v>
          </cell>
          <cell r="O723">
            <v>123984150.28</v>
          </cell>
          <cell r="P723">
            <v>71325337.120000005</v>
          </cell>
          <cell r="Q723">
            <v>1</v>
          </cell>
          <cell r="R723">
            <v>1</v>
          </cell>
          <cell r="S723">
            <v>1</v>
          </cell>
          <cell r="T723">
            <v>0</v>
          </cell>
          <cell r="U723">
            <v>0</v>
          </cell>
          <cell r="V723">
            <v>0</v>
          </cell>
          <cell r="W723">
            <v>1</v>
          </cell>
          <cell r="AA723">
            <v>1</v>
          </cell>
          <cell r="AB723">
            <v>1</v>
          </cell>
          <cell r="AC723">
            <v>1</v>
          </cell>
        </row>
        <row r="724">
          <cell r="D724" t="str">
            <v>10951</v>
          </cell>
          <cell r="E724" t="str">
            <v>ตระการพืชผล,รพช.</v>
          </cell>
          <cell r="F724" t="str">
            <v>รพช.</v>
          </cell>
          <cell r="G724">
            <v>183</v>
          </cell>
          <cell r="H724" t="str">
            <v>รพช.M2 B&gt;100</v>
          </cell>
          <cell r="I724">
            <v>2.39</v>
          </cell>
          <cell r="J724">
            <v>2.13</v>
          </cell>
          <cell r="K724">
            <v>1.0900000000000001</v>
          </cell>
          <cell r="L724">
            <v>183454375.84</v>
          </cell>
          <cell r="M724">
            <v>88004789.519999996</v>
          </cell>
          <cell r="N724">
            <v>0</v>
          </cell>
          <cell r="O724">
            <v>100365891.59999999</v>
          </cell>
          <cell r="P724">
            <v>11084028.85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AA724">
            <v>1</v>
          </cell>
          <cell r="AB724">
            <v>1</v>
          </cell>
          <cell r="AC724">
            <v>1</v>
          </cell>
        </row>
        <row r="725">
          <cell r="D725" t="str">
            <v>10952</v>
          </cell>
          <cell r="E725" t="str">
            <v>กุดข้าวปุ้น,รพช.</v>
          </cell>
          <cell r="F725" t="str">
            <v>รพช.</v>
          </cell>
          <cell r="G725">
            <v>46</v>
          </cell>
          <cell r="H725" t="str">
            <v>รพช.F2 P30,000-60,000</v>
          </cell>
          <cell r="I725">
            <v>3.09</v>
          </cell>
          <cell r="J725">
            <v>2.87</v>
          </cell>
          <cell r="K725">
            <v>1.8</v>
          </cell>
          <cell r="L725">
            <v>46216303.25</v>
          </cell>
          <cell r="M725">
            <v>20238860.800000001</v>
          </cell>
          <cell r="N725">
            <v>0</v>
          </cell>
          <cell r="O725">
            <v>22982111.670000002</v>
          </cell>
          <cell r="P725">
            <v>17788924.289999999</v>
          </cell>
          <cell r="Q725">
            <v>0</v>
          </cell>
          <cell r="R725">
            <v>0</v>
          </cell>
          <cell r="S725">
            <v>0</v>
          </cell>
          <cell r="T725">
            <v>1</v>
          </cell>
          <cell r="U725">
            <v>0</v>
          </cell>
          <cell r="V725">
            <v>0</v>
          </cell>
          <cell r="W725">
            <v>0</v>
          </cell>
          <cell r="AA725">
            <v>1</v>
          </cell>
          <cell r="AB725">
            <v>1</v>
          </cell>
          <cell r="AC725">
            <v>1</v>
          </cell>
        </row>
        <row r="726">
          <cell r="D726" t="str">
            <v>10953</v>
          </cell>
          <cell r="E726" t="str">
            <v>ม่วงสามสิบ,รพช.</v>
          </cell>
          <cell r="F726" t="str">
            <v>รพช.</v>
          </cell>
          <cell r="G726">
            <v>98</v>
          </cell>
          <cell r="H726" t="str">
            <v>รพช.F2 P60,000-90,000</v>
          </cell>
          <cell r="I726">
            <v>4.3499999999999996</v>
          </cell>
          <cell r="J726">
            <v>4.16</v>
          </cell>
          <cell r="K726">
            <v>2.15</v>
          </cell>
          <cell r="L726">
            <v>111249382.70999999</v>
          </cell>
          <cell r="M726">
            <v>87760521.579999998</v>
          </cell>
          <cell r="N726">
            <v>0</v>
          </cell>
          <cell r="O726">
            <v>90678877.030000001</v>
          </cell>
          <cell r="P726">
            <v>38040688.229999997</v>
          </cell>
          <cell r="Q726">
            <v>1</v>
          </cell>
          <cell r="R726">
            <v>1</v>
          </cell>
          <cell r="S726">
            <v>0</v>
          </cell>
          <cell r="T726">
            <v>1</v>
          </cell>
          <cell r="U726">
            <v>0</v>
          </cell>
          <cell r="V726">
            <v>0</v>
          </cell>
          <cell r="W726">
            <v>1</v>
          </cell>
          <cell r="AA726">
            <v>1</v>
          </cell>
          <cell r="AB726">
            <v>1</v>
          </cell>
          <cell r="AC726">
            <v>1</v>
          </cell>
        </row>
        <row r="727">
          <cell r="D727" t="str">
            <v>10954</v>
          </cell>
          <cell r="E727" t="str">
            <v>วารินชำราบ,รพท.</v>
          </cell>
          <cell r="F727" t="str">
            <v>รพท.</v>
          </cell>
          <cell r="G727">
            <v>298</v>
          </cell>
          <cell r="H727" t="str">
            <v>รพท.M1 B&gt;200</v>
          </cell>
          <cell r="I727">
            <v>2.3199999999999998</v>
          </cell>
          <cell r="J727">
            <v>2.08</v>
          </cell>
          <cell r="K727">
            <v>1.1499999999999999</v>
          </cell>
          <cell r="L727">
            <v>185748972.16</v>
          </cell>
          <cell r="M727">
            <v>70513935.769999996</v>
          </cell>
          <cell r="N727">
            <v>0</v>
          </cell>
          <cell r="O727">
            <v>101640887.34</v>
          </cell>
          <cell r="P727">
            <v>21555660.370000001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1</v>
          </cell>
          <cell r="AA727">
            <v>1</v>
          </cell>
          <cell r="AB727">
            <v>1</v>
          </cell>
          <cell r="AC727">
            <v>1</v>
          </cell>
        </row>
        <row r="728">
          <cell r="D728" t="str">
            <v>10956</v>
          </cell>
          <cell r="E728" t="str">
            <v>พิบูลมังสาหาร,รพช.</v>
          </cell>
          <cell r="F728" t="str">
            <v>รพช.</v>
          </cell>
          <cell r="G728">
            <v>140</v>
          </cell>
          <cell r="H728" t="str">
            <v>รพช.M2 B&gt;100</v>
          </cell>
          <cell r="I728">
            <v>4.08</v>
          </cell>
          <cell r="J728">
            <v>3.86</v>
          </cell>
          <cell r="K728">
            <v>1.88</v>
          </cell>
          <cell r="L728">
            <v>158007183.71000001</v>
          </cell>
          <cell r="M728">
            <v>87370027.640000001</v>
          </cell>
          <cell r="N728">
            <v>0</v>
          </cell>
          <cell r="O728">
            <v>109423599.13</v>
          </cell>
          <cell r="P728">
            <v>44924750.219999999</v>
          </cell>
          <cell r="Q728">
            <v>1</v>
          </cell>
          <cell r="R728">
            <v>1</v>
          </cell>
          <cell r="S728">
            <v>0</v>
          </cell>
          <cell r="T728">
            <v>1</v>
          </cell>
          <cell r="U728">
            <v>1</v>
          </cell>
          <cell r="V728">
            <v>0</v>
          </cell>
          <cell r="W728">
            <v>1</v>
          </cell>
          <cell r="AA728">
            <v>1</v>
          </cell>
          <cell r="AB728">
            <v>1</v>
          </cell>
          <cell r="AC728">
            <v>1</v>
          </cell>
        </row>
        <row r="729">
          <cell r="D729" t="str">
            <v>10957</v>
          </cell>
          <cell r="E729" t="str">
            <v>ตาลสุม,รพช.</v>
          </cell>
          <cell r="F729" t="str">
            <v>รพช.</v>
          </cell>
          <cell r="G729">
            <v>33</v>
          </cell>
          <cell r="H729" t="str">
            <v>รพช.F2 P&lt;=30,000</v>
          </cell>
          <cell r="I729">
            <v>3.61</v>
          </cell>
          <cell r="J729">
            <v>3.35</v>
          </cell>
          <cell r="K729">
            <v>1.86</v>
          </cell>
          <cell r="L729">
            <v>24960530.23</v>
          </cell>
          <cell r="M729">
            <v>12323050.300000001</v>
          </cell>
          <cell r="N729">
            <v>0</v>
          </cell>
          <cell r="O729">
            <v>15991898.130000001</v>
          </cell>
          <cell r="P729">
            <v>8196887.2599999998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1</v>
          </cell>
          <cell r="V729">
            <v>0</v>
          </cell>
          <cell r="W729">
            <v>0</v>
          </cell>
          <cell r="AA729">
            <v>1</v>
          </cell>
          <cell r="AB729">
            <v>1</v>
          </cell>
          <cell r="AC729">
            <v>1</v>
          </cell>
        </row>
        <row r="730">
          <cell r="D730" t="str">
            <v>10958</v>
          </cell>
          <cell r="E730" t="str">
            <v>โพธิ์ไทร,รพช.</v>
          </cell>
          <cell r="F730" t="str">
            <v>รพช.</v>
          </cell>
          <cell r="G730">
            <v>69</v>
          </cell>
          <cell r="H730" t="str">
            <v>รพช.F2 P30,000-60,000</v>
          </cell>
          <cell r="I730">
            <v>2.2000000000000002</v>
          </cell>
          <cell r="J730">
            <v>2.02</v>
          </cell>
          <cell r="K730">
            <v>1.1499999999999999</v>
          </cell>
          <cell r="L730">
            <v>24566705.050000001</v>
          </cell>
          <cell r="M730">
            <v>12768866.1</v>
          </cell>
          <cell r="N730">
            <v>0</v>
          </cell>
          <cell r="O730">
            <v>19003265.09</v>
          </cell>
          <cell r="P730">
            <v>3110751.07</v>
          </cell>
          <cell r="Q730">
            <v>0</v>
          </cell>
          <cell r="R730">
            <v>0</v>
          </cell>
          <cell r="S730">
            <v>0</v>
          </cell>
          <cell r="T730">
            <v>1</v>
          </cell>
          <cell r="U730">
            <v>0</v>
          </cell>
          <cell r="V730">
            <v>0</v>
          </cell>
          <cell r="W730">
            <v>1</v>
          </cell>
          <cell r="AA730">
            <v>1</v>
          </cell>
          <cell r="AB730">
            <v>1</v>
          </cell>
          <cell r="AC730">
            <v>1</v>
          </cell>
        </row>
        <row r="731">
          <cell r="D731" t="str">
            <v>10959</v>
          </cell>
          <cell r="E731" t="str">
            <v>สำโรง,รพช.</v>
          </cell>
          <cell r="F731" t="str">
            <v>รพช.</v>
          </cell>
          <cell r="G731">
            <v>36</v>
          </cell>
          <cell r="H731" t="str">
            <v>รพช.F2 P30,000-60,000</v>
          </cell>
          <cell r="I731">
            <v>3.19</v>
          </cell>
          <cell r="J731">
            <v>2.93</v>
          </cell>
          <cell r="K731">
            <v>2.27</v>
          </cell>
          <cell r="L731">
            <v>40489250.439999998</v>
          </cell>
          <cell r="M731">
            <v>19947828.690000001</v>
          </cell>
          <cell r="N731">
            <v>0</v>
          </cell>
          <cell r="O731">
            <v>20381652.899999999</v>
          </cell>
          <cell r="P731">
            <v>23477234.870000001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AA731">
            <v>1</v>
          </cell>
          <cell r="AB731">
            <v>1</v>
          </cell>
          <cell r="AC731">
            <v>1</v>
          </cell>
        </row>
        <row r="732">
          <cell r="D732" t="str">
            <v>10960</v>
          </cell>
          <cell r="E732" t="str">
            <v>ดอนมดแดง,รพช.</v>
          </cell>
          <cell r="F732" t="str">
            <v>รพช.</v>
          </cell>
          <cell r="G732">
            <v>32</v>
          </cell>
          <cell r="H732" t="str">
            <v>รพช.F2 P&lt;=30,000</v>
          </cell>
          <cell r="I732">
            <v>5.53</v>
          </cell>
          <cell r="J732">
            <v>5.31</v>
          </cell>
          <cell r="K732">
            <v>4.0999999999999996</v>
          </cell>
          <cell r="L732">
            <v>49092605.780000001</v>
          </cell>
          <cell r="M732">
            <v>28536554.73</v>
          </cell>
          <cell r="N732">
            <v>0</v>
          </cell>
          <cell r="O732">
            <v>28511895.530000001</v>
          </cell>
          <cell r="P732">
            <v>33632356.829999998</v>
          </cell>
          <cell r="Q732">
            <v>1</v>
          </cell>
          <cell r="R732">
            <v>1</v>
          </cell>
          <cell r="S732">
            <v>0</v>
          </cell>
          <cell r="T732">
            <v>0</v>
          </cell>
          <cell r="U732">
            <v>1</v>
          </cell>
          <cell r="V732">
            <v>0</v>
          </cell>
          <cell r="W732">
            <v>0</v>
          </cell>
          <cell r="AA732">
            <v>1</v>
          </cell>
          <cell r="AB732">
            <v>1</v>
          </cell>
          <cell r="AC732">
            <v>1</v>
          </cell>
        </row>
        <row r="733">
          <cell r="D733" t="str">
            <v>10961</v>
          </cell>
          <cell r="E733" t="str">
            <v>สิรินธร,รพช.</v>
          </cell>
          <cell r="F733" t="str">
            <v>รพช.</v>
          </cell>
          <cell r="G733">
            <v>38</v>
          </cell>
          <cell r="H733" t="str">
            <v>รพช.F2 P30,000-60,000</v>
          </cell>
          <cell r="I733">
            <v>6.79</v>
          </cell>
          <cell r="J733">
            <v>6.48</v>
          </cell>
          <cell r="K733">
            <v>4.5999999999999996</v>
          </cell>
          <cell r="L733">
            <v>95137844.450000003</v>
          </cell>
          <cell r="M733">
            <v>38951534.57</v>
          </cell>
          <cell r="N733">
            <v>0</v>
          </cell>
          <cell r="O733">
            <v>39848417.82</v>
          </cell>
          <cell r="P733">
            <v>59157530.159999996</v>
          </cell>
          <cell r="Q733">
            <v>1</v>
          </cell>
          <cell r="R733">
            <v>1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AA733">
            <v>1</v>
          </cell>
          <cell r="AB733">
            <v>1</v>
          </cell>
          <cell r="AC733">
            <v>1</v>
          </cell>
        </row>
        <row r="734">
          <cell r="D734" t="str">
            <v>10962</v>
          </cell>
          <cell r="E734" t="str">
            <v>ทุ่งศรีอุดม,รพช.</v>
          </cell>
          <cell r="F734" t="str">
            <v>รพช.</v>
          </cell>
          <cell r="G734">
            <v>30</v>
          </cell>
          <cell r="H734" t="str">
            <v>รพช.F2 P&lt;=30,000</v>
          </cell>
          <cell r="I734">
            <v>2.77</v>
          </cell>
          <cell r="J734">
            <v>2.5499999999999998</v>
          </cell>
          <cell r="K734">
            <v>2.15</v>
          </cell>
          <cell r="L734">
            <v>30182228</v>
          </cell>
          <cell r="M734">
            <v>7739914.5300000003</v>
          </cell>
          <cell r="N734">
            <v>0</v>
          </cell>
          <cell r="O734">
            <v>7154104.7599999998</v>
          </cell>
          <cell r="P734">
            <v>19566239.68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AA734">
            <v>1</v>
          </cell>
          <cell r="AB734">
            <v>1</v>
          </cell>
          <cell r="AC734">
            <v>1</v>
          </cell>
        </row>
        <row r="735">
          <cell r="D735" t="str">
            <v>11443</v>
          </cell>
          <cell r="E735" t="str">
            <v>สมเด็จพระยุพราชเดชอุดม,รพท.</v>
          </cell>
          <cell r="F735" t="str">
            <v>รพท.</v>
          </cell>
          <cell r="G735">
            <v>437</v>
          </cell>
          <cell r="H735" t="str">
            <v>รพท.S B&gt;400</v>
          </cell>
          <cell r="I735">
            <v>3.83</v>
          </cell>
          <cell r="J735">
            <v>3.57</v>
          </cell>
          <cell r="K735">
            <v>1.32</v>
          </cell>
          <cell r="L735">
            <v>385143537.17000002</v>
          </cell>
          <cell r="M735">
            <v>253943297.33000001</v>
          </cell>
          <cell r="N735">
            <v>0</v>
          </cell>
          <cell r="O735">
            <v>292884761.67000002</v>
          </cell>
          <cell r="P735">
            <v>44036077.109999999</v>
          </cell>
          <cell r="Q735">
            <v>1</v>
          </cell>
          <cell r="R735">
            <v>1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1</v>
          </cell>
          <cell r="AA735">
            <v>1</v>
          </cell>
          <cell r="AB735">
            <v>1</v>
          </cell>
          <cell r="AC735">
            <v>1</v>
          </cell>
        </row>
        <row r="736">
          <cell r="D736" t="str">
            <v>21984</v>
          </cell>
          <cell r="E736" t="str">
            <v>๕๐ พรรษา มหาวชิราลงกรณ์,รพท.</v>
          </cell>
          <cell r="F736" t="str">
            <v>รพท.</v>
          </cell>
          <cell r="G736">
            <v>225</v>
          </cell>
          <cell r="H736" t="str">
            <v>รพท.S B&lt;=400</v>
          </cell>
          <cell r="I736">
            <v>2.75</v>
          </cell>
          <cell r="J736">
            <v>2.4500000000000002</v>
          </cell>
          <cell r="K736">
            <v>1.37</v>
          </cell>
          <cell r="L736">
            <v>179706593.06999999</v>
          </cell>
          <cell r="M736">
            <v>165574944.34</v>
          </cell>
          <cell r="N736">
            <v>0</v>
          </cell>
          <cell r="O736">
            <v>169249096.38999999</v>
          </cell>
          <cell r="P736">
            <v>37997201.810000002</v>
          </cell>
          <cell r="Q736">
            <v>1</v>
          </cell>
          <cell r="R736">
            <v>1</v>
          </cell>
          <cell r="S736">
            <v>0</v>
          </cell>
          <cell r="T736">
            <v>1</v>
          </cell>
          <cell r="U736">
            <v>1</v>
          </cell>
          <cell r="V736">
            <v>1</v>
          </cell>
          <cell r="W736">
            <v>1</v>
          </cell>
          <cell r="AA736">
            <v>1</v>
          </cell>
          <cell r="AB736">
            <v>1</v>
          </cell>
          <cell r="AC736">
            <v>1</v>
          </cell>
        </row>
        <row r="737">
          <cell r="D737" t="str">
            <v>24032</v>
          </cell>
          <cell r="E737" t="str">
            <v>นาตาล,รพช.</v>
          </cell>
          <cell r="F737" t="str">
            <v>รพช.</v>
          </cell>
          <cell r="G737">
            <v>30</v>
          </cell>
          <cell r="H737" t="str">
            <v>รพช.F2 P&lt;=30,000</v>
          </cell>
          <cell r="I737">
            <v>3.09</v>
          </cell>
          <cell r="J737">
            <v>2.96</v>
          </cell>
          <cell r="K737">
            <v>2.46</v>
          </cell>
          <cell r="L737">
            <v>49610853.759999998</v>
          </cell>
          <cell r="M737">
            <v>12212387.52</v>
          </cell>
          <cell r="N737">
            <v>0</v>
          </cell>
          <cell r="O737">
            <v>13440133.439999999</v>
          </cell>
          <cell r="P737">
            <v>34665223.530000001</v>
          </cell>
          <cell r="Q737">
            <v>0</v>
          </cell>
          <cell r="R737">
            <v>0</v>
          </cell>
          <cell r="S737">
            <v>0</v>
          </cell>
          <cell r="T737">
            <v>1</v>
          </cell>
          <cell r="U737">
            <v>0</v>
          </cell>
          <cell r="V737">
            <v>0</v>
          </cell>
          <cell r="W737">
            <v>0</v>
          </cell>
          <cell r="AA737">
            <v>1</v>
          </cell>
          <cell r="AB737">
            <v>1</v>
          </cell>
          <cell r="AC737">
            <v>1</v>
          </cell>
        </row>
        <row r="738">
          <cell r="D738" t="str">
            <v>24821</v>
          </cell>
          <cell r="E738" t="str">
            <v>นาเยีย,รพช.</v>
          </cell>
          <cell r="F738" t="str">
            <v>รพช.</v>
          </cell>
          <cell r="G738">
            <v>35</v>
          </cell>
          <cell r="H738" t="str">
            <v>รพช.F3 P15,000-25,000</v>
          </cell>
          <cell r="I738">
            <v>5.1100000000000003</v>
          </cell>
          <cell r="J738">
            <v>4.72</v>
          </cell>
          <cell r="K738">
            <v>3.44</v>
          </cell>
          <cell r="L738">
            <v>41519649.43</v>
          </cell>
          <cell r="M738">
            <v>23228166.100000001</v>
          </cell>
          <cell r="N738">
            <v>0</v>
          </cell>
          <cell r="O738">
            <v>25250185.93</v>
          </cell>
          <cell r="P738">
            <v>24666609.550000001</v>
          </cell>
          <cell r="Q738">
            <v>1</v>
          </cell>
          <cell r="R738">
            <v>1</v>
          </cell>
          <cell r="S738">
            <v>0</v>
          </cell>
          <cell r="T738">
            <v>0</v>
          </cell>
          <cell r="U738">
            <v>1</v>
          </cell>
          <cell r="V738">
            <v>0</v>
          </cell>
          <cell r="W738">
            <v>0</v>
          </cell>
          <cell r="AA738">
            <v>1</v>
          </cell>
          <cell r="AB738">
            <v>1</v>
          </cell>
          <cell r="AC738">
            <v>1</v>
          </cell>
        </row>
        <row r="739">
          <cell r="D739" t="str">
            <v>27967</v>
          </cell>
          <cell r="E739" t="str">
            <v>สว่างวีระวงศ์,รพช.</v>
          </cell>
          <cell r="F739" t="str">
            <v>รพช.</v>
          </cell>
          <cell r="G739">
            <v>30</v>
          </cell>
          <cell r="H739" t="str">
            <v>รพช.F3 P15,000-25,000</v>
          </cell>
          <cell r="I739">
            <v>2.25</v>
          </cell>
          <cell r="J739">
            <v>2</v>
          </cell>
          <cell r="K739">
            <v>1.17</v>
          </cell>
          <cell r="L739">
            <v>29961833.77</v>
          </cell>
          <cell r="M739">
            <v>6880867.5700000003</v>
          </cell>
          <cell r="N739">
            <v>0</v>
          </cell>
          <cell r="O739">
            <v>10474847.109999999</v>
          </cell>
          <cell r="P739">
            <v>4134189.97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AA739">
            <v>1</v>
          </cell>
          <cell r="AB739">
            <v>1</v>
          </cell>
          <cell r="AC739">
            <v>1</v>
          </cell>
        </row>
        <row r="740">
          <cell r="D740" t="str">
            <v>27968</v>
          </cell>
          <cell r="E740" t="str">
            <v>น้ำขุ่น,รพช.</v>
          </cell>
          <cell r="F740" t="str">
            <v>รพช.</v>
          </cell>
          <cell r="G740">
            <v>35</v>
          </cell>
          <cell r="H740" t="str">
            <v>รพช.F3 P15,000-25,000</v>
          </cell>
          <cell r="I740">
            <v>9.4700000000000006</v>
          </cell>
          <cell r="J740">
            <v>8.9600000000000009</v>
          </cell>
          <cell r="K740">
            <v>6.02</v>
          </cell>
          <cell r="L740">
            <v>67349704.109999999</v>
          </cell>
          <cell r="M740">
            <v>18287341.460000001</v>
          </cell>
          <cell r="N740">
            <v>0</v>
          </cell>
          <cell r="O740">
            <v>23889117.93</v>
          </cell>
          <cell r="P740">
            <v>39898740.520000003</v>
          </cell>
          <cell r="Q740">
            <v>1</v>
          </cell>
          <cell r="R740">
            <v>0</v>
          </cell>
          <cell r="S740">
            <v>1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AA740">
            <v>1</v>
          </cell>
          <cell r="AB740">
            <v>1</v>
          </cell>
          <cell r="AC740">
            <v>1</v>
          </cell>
        </row>
        <row r="741">
          <cell r="D741" t="str">
            <v>27976</v>
          </cell>
          <cell r="E741" t="str">
            <v>เหล่าเสือโก้ก,รพช.</v>
          </cell>
          <cell r="F741" t="str">
            <v>รพช.</v>
          </cell>
          <cell r="G741">
            <v>30</v>
          </cell>
          <cell r="H741" t="str">
            <v>รพช.F3 P15,000-25,000</v>
          </cell>
          <cell r="I741">
            <v>4.75</v>
          </cell>
          <cell r="J741">
            <v>4.47</v>
          </cell>
          <cell r="K741">
            <v>2.87</v>
          </cell>
          <cell r="L741">
            <v>45065015.310000002</v>
          </cell>
          <cell r="M741">
            <v>13789572.699999999</v>
          </cell>
          <cell r="N741">
            <v>0</v>
          </cell>
          <cell r="O741">
            <v>17366731.129999999</v>
          </cell>
          <cell r="P741">
            <v>22429435.039999999</v>
          </cell>
          <cell r="Q741">
            <v>0</v>
          </cell>
          <cell r="R741">
            <v>0</v>
          </cell>
          <cell r="S741">
            <v>0</v>
          </cell>
          <cell r="T741">
            <v>1</v>
          </cell>
          <cell r="U741">
            <v>0</v>
          </cell>
          <cell r="V741">
            <v>0</v>
          </cell>
          <cell r="W741">
            <v>0</v>
          </cell>
          <cell r="AA741">
            <v>1</v>
          </cell>
          <cell r="AB741">
            <v>1</v>
          </cell>
          <cell r="AC741">
            <v>1</v>
          </cell>
        </row>
        <row r="742">
          <cell r="D742" t="str">
            <v>10738</v>
          </cell>
          <cell r="E742" t="str">
            <v>กระบี่,รพท.</v>
          </cell>
          <cell r="F742" t="str">
            <v>รพท.</v>
          </cell>
          <cell r="G742">
            <v>474</v>
          </cell>
          <cell r="H742" t="str">
            <v>รพท.S B&gt;400</v>
          </cell>
          <cell r="I742">
            <v>4.0599999999999996</v>
          </cell>
          <cell r="J742">
            <v>3.83</v>
          </cell>
          <cell r="K742">
            <v>2.0699999999999998</v>
          </cell>
          <cell r="L742">
            <v>619191272.59000003</v>
          </cell>
          <cell r="M742">
            <v>396987095.63999999</v>
          </cell>
          <cell r="N742">
            <v>0</v>
          </cell>
          <cell r="O742">
            <v>436974582.41000003</v>
          </cell>
          <cell r="P742">
            <v>217081284.75999999</v>
          </cell>
          <cell r="Q742">
            <v>1</v>
          </cell>
          <cell r="R742">
            <v>1</v>
          </cell>
          <cell r="S742">
            <v>0</v>
          </cell>
          <cell r="T742">
            <v>1</v>
          </cell>
          <cell r="U742">
            <v>0</v>
          </cell>
          <cell r="V742">
            <v>1</v>
          </cell>
          <cell r="W742">
            <v>1</v>
          </cell>
          <cell r="AA742">
            <v>1</v>
          </cell>
          <cell r="AB742">
            <v>1</v>
          </cell>
          <cell r="AC742">
            <v>1</v>
          </cell>
        </row>
        <row r="743">
          <cell r="D743" t="str">
            <v>11340</v>
          </cell>
          <cell r="E743" t="str">
            <v>เขาพนม,รพช.</v>
          </cell>
          <cell r="F743" t="str">
            <v>รพช.</v>
          </cell>
          <cell r="G743">
            <v>45</v>
          </cell>
          <cell r="H743" t="str">
            <v>รพช.F2 P30,000-60,000</v>
          </cell>
          <cell r="I743">
            <v>4.47</v>
          </cell>
          <cell r="J743">
            <v>4.2300000000000004</v>
          </cell>
          <cell r="K743">
            <v>3.43</v>
          </cell>
          <cell r="L743">
            <v>98148833.849999994</v>
          </cell>
          <cell r="M743">
            <v>43366548.659999996</v>
          </cell>
          <cell r="N743">
            <v>0</v>
          </cell>
          <cell r="O743">
            <v>44699475.189999998</v>
          </cell>
          <cell r="P743">
            <v>68780774.310000002</v>
          </cell>
          <cell r="Q743">
            <v>1</v>
          </cell>
          <cell r="R743">
            <v>0</v>
          </cell>
          <cell r="S743">
            <v>1</v>
          </cell>
          <cell r="T743">
            <v>1</v>
          </cell>
          <cell r="U743">
            <v>0</v>
          </cell>
          <cell r="V743">
            <v>1</v>
          </cell>
          <cell r="W743">
            <v>1</v>
          </cell>
          <cell r="AA743">
            <v>1</v>
          </cell>
          <cell r="AB743">
            <v>1</v>
          </cell>
          <cell r="AC743">
            <v>1</v>
          </cell>
        </row>
        <row r="744">
          <cell r="D744" t="str">
            <v>11341</v>
          </cell>
          <cell r="E744" t="str">
            <v>เกาะลันตา,รพช.</v>
          </cell>
          <cell r="F744" t="str">
            <v>รพช.</v>
          </cell>
          <cell r="G744">
            <v>33</v>
          </cell>
          <cell r="H744" t="str">
            <v>รพช.F2 P&lt;=30,000</v>
          </cell>
          <cell r="I744">
            <v>4.8099999999999996</v>
          </cell>
          <cell r="J744">
            <v>4.59</v>
          </cell>
          <cell r="K744">
            <v>2.35</v>
          </cell>
          <cell r="L744">
            <v>85002580.569999993</v>
          </cell>
          <cell r="M744">
            <v>61944844.789999999</v>
          </cell>
          <cell r="N744">
            <v>0</v>
          </cell>
          <cell r="O744">
            <v>68148257.430000007</v>
          </cell>
          <cell r="P744">
            <v>28150948.07</v>
          </cell>
          <cell r="Q744">
            <v>1</v>
          </cell>
          <cell r="R744">
            <v>1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1</v>
          </cell>
          <cell r="AA744">
            <v>1</v>
          </cell>
          <cell r="AB744">
            <v>1</v>
          </cell>
          <cell r="AC744">
            <v>1</v>
          </cell>
        </row>
        <row r="745">
          <cell r="D745" t="str">
            <v>11342</v>
          </cell>
          <cell r="E745" t="str">
            <v>คลองท่อม,รพช.</v>
          </cell>
          <cell r="F745" t="str">
            <v>รพช.</v>
          </cell>
          <cell r="G745">
            <v>77</v>
          </cell>
          <cell r="H745" t="str">
            <v>รพช.F2 P60,000-90,000</v>
          </cell>
          <cell r="I745">
            <v>6.82</v>
          </cell>
          <cell r="J745">
            <v>6.53</v>
          </cell>
          <cell r="K745">
            <v>5.9</v>
          </cell>
          <cell r="L745">
            <v>163857728.05000001</v>
          </cell>
          <cell r="M745">
            <v>92816412.629999995</v>
          </cell>
          <cell r="N745">
            <v>0</v>
          </cell>
          <cell r="O745">
            <v>97780722.159999996</v>
          </cell>
          <cell r="P745">
            <v>137754409.47</v>
          </cell>
          <cell r="Q745">
            <v>1</v>
          </cell>
          <cell r="R745">
            <v>0</v>
          </cell>
          <cell r="S745">
            <v>0</v>
          </cell>
          <cell r="T745">
            <v>1</v>
          </cell>
          <cell r="U745">
            <v>1</v>
          </cell>
          <cell r="V745">
            <v>0</v>
          </cell>
          <cell r="W745">
            <v>1</v>
          </cell>
          <cell r="AA745">
            <v>1</v>
          </cell>
          <cell r="AB745">
            <v>1</v>
          </cell>
          <cell r="AC745">
            <v>1</v>
          </cell>
        </row>
        <row r="746">
          <cell r="D746" t="str">
            <v>11343</v>
          </cell>
          <cell r="E746" t="str">
            <v>อ่าวลึก,รพช.</v>
          </cell>
          <cell r="F746" t="str">
            <v>รพช.</v>
          </cell>
          <cell r="G746">
            <v>85</v>
          </cell>
          <cell r="H746" t="str">
            <v>รพช.F2 P30,000-60,000</v>
          </cell>
          <cell r="I746">
            <v>6.15</v>
          </cell>
          <cell r="J746">
            <v>6.07</v>
          </cell>
          <cell r="K746">
            <v>3.28</v>
          </cell>
          <cell r="L746">
            <v>203641167.25</v>
          </cell>
          <cell r="M746">
            <v>173456068.31</v>
          </cell>
          <cell r="N746">
            <v>0</v>
          </cell>
          <cell r="O746">
            <v>173946108.94</v>
          </cell>
          <cell r="P746">
            <v>89369621.430000007</v>
          </cell>
          <cell r="Q746">
            <v>1</v>
          </cell>
          <cell r="R746">
            <v>1</v>
          </cell>
          <cell r="S746">
            <v>0</v>
          </cell>
          <cell r="T746">
            <v>1</v>
          </cell>
          <cell r="U746">
            <v>0</v>
          </cell>
          <cell r="V746">
            <v>1</v>
          </cell>
          <cell r="W746">
            <v>1</v>
          </cell>
          <cell r="AA746">
            <v>1</v>
          </cell>
          <cell r="AB746">
            <v>1</v>
          </cell>
          <cell r="AC746">
            <v>1</v>
          </cell>
        </row>
        <row r="747">
          <cell r="D747" t="str">
            <v>11344</v>
          </cell>
          <cell r="E747" t="str">
            <v>ปลายพระยา,รพช.</v>
          </cell>
          <cell r="F747" t="str">
            <v>รพช.</v>
          </cell>
          <cell r="G747">
            <v>46</v>
          </cell>
          <cell r="H747" t="str">
            <v>รพช.F2 P&lt;=30,000</v>
          </cell>
          <cell r="I747">
            <v>7.48</v>
          </cell>
          <cell r="J747">
            <v>7.33</v>
          </cell>
          <cell r="K747">
            <v>5.86</v>
          </cell>
          <cell r="L747">
            <v>130935361.78</v>
          </cell>
          <cell r="M747">
            <v>87272059.450000003</v>
          </cell>
          <cell r="N747">
            <v>0</v>
          </cell>
          <cell r="O747">
            <v>90174671.260000005</v>
          </cell>
          <cell r="P747">
            <v>98111028.209999993</v>
          </cell>
          <cell r="Q747">
            <v>1</v>
          </cell>
          <cell r="R747">
            <v>1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1</v>
          </cell>
          <cell r="AA747">
            <v>1</v>
          </cell>
          <cell r="AB747">
            <v>1</v>
          </cell>
          <cell r="AC747">
            <v>1</v>
          </cell>
        </row>
        <row r="748">
          <cell r="D748" t="str">
            <v>11345</v>
          </cell>
          <cell r="E748" t="str">
            <v>ลำทับ,รพช.</v>
          </cell>
          <cell r="F748" t="str">
            <v>รพช.</v>
          </cell>
          <cell r="G748">
            <v>34</v>
          </cell>
          <cell r="H748" t="str">
            <v>รพช.F2 P&lt;=30,000</v>
          </cell>
          <cell r="I748">
            <v>4.1399999999999997</v>
          </cell>
          <cell r="J748">
            <v>3.67</v>
          </cell>
          <cell r="K748">
            <v>2.04</v>
          </cell>
          <cell r="L748">
            <v>42037236.079999998</v>
          </cell>
          <cell r="M748">
            <v>29276585.449999999</v>
          </cell>
          <cell r="N748">
            <v>0</v>
          </cell>
          <cell r="O748">
            <v>32689745.879999999</v>
          </cell>
          <cell r="P748">
            <v>13859811.84</v>
          </cell>
          <cell r="Q748">
            <v>1</v>
          </cell>
          <cell r="R748">
            <v>1</v>
          </cell>
          <cell r="S748">
            <v>0</v>
          </cell>
          <cell r="T748">
            <v>1</v>
          </cell>
          <cell r="U748">
            <v>0</v>
          </cell>
          <cell r="V748">
            <v>0</v>
          </cell>
          <cell r="W748">
            <v>0</v>
          </cell>
          <cell r="AA748">
            <v>1</v>
          </cell>
          <cell r="AB748">
            <v>1</v>
          </cell>
          <cell r="AC748">
            <v>1</v>
          </cell>
        </row>
        <row r="749">
          <cell r="D749" t="str">
            <v>11346</v>
          </cell>
          <cell r="E749" t="str">
            <v>เหนือคลอง,รพช.</v>
          </cell>
          <cell r="F749" t="str">
            <v>รพช.</v>
          </cell>
          <cell r="G749">
            <v>45</v>
          </cell>
          <cell r="H749" t="str">
            <v>รพช.F2 P30,000-60,000</v>
          </cell>
          <cell r="I749">
            <v>4.63</v>
          </cell>
          <cell r="J749">
            <v>4.3899999999999997</v>
          </cell>
          <cell r="K749">
            <v>3.04</v>
          </cell>
          <cell r="L749">
            <v>69543339.420000002</v>
          </cell>
          <cell r="M749">
            <v>57920604</v>
          </cell>
          <cell r="N749">
            <v>0</v>
          </cell>
          <cell r="O749">
            <v>60329808.729999997</v>
          </cell>
          <cell r="P749">
            <v>39180050.210000001</v>
          </cell>
          <cell r="Q749">
            <v>1</v>
          </cell>
          <cell r="R749">
            <v>1</v>
          </cell>
          <cell r="S749">
            <v>0</v>
          </cell>
          <cell r="T749">
            <v>1</v>
          </cell>
          <cell r="U749">
            <v>0</v>
          </cell>
          <cell r="V749">
            <v>1</v>
          </cell>
          <cell r="W749">
            <v>1</v>
          </cell>
          <cell r="AA749">
            <v>1</v>
          </cell>
          <cell r="AB749">
            <v>1</v>
          </cell>
          <cell r="AC749">
            <v>1</v>
          </cell>
        </row>
        <row r="750">
          <cell r="D750" t="str">
            <v>77753</v>
          </cell>
          <cell r="E750" t="str">
            <v>เกาะพีพี,รพช.</v>
          </cell>
          <cell r="F750" t="str">
            <v>รพช.</v>
          </cell>
          <cell r="G750">
            <v>7</v>
          </cell>
          <cell r="H750" t="str">
            <v>รพช.F3 P&lt;=15,000</v>
          </cell>
          <cell r="I750">
            <v>14.28</v>
          </cell>
          <cell r="J750">
            <v>14.13</v>
          </cell>
          <cell r="K750">
            <v>13</v>
          </cell>
          <cell r="L750">
            <v>44775147.520000003</v>
          </cell>
          <cell r="M750">
            <v>10453405.970000001</v>
          </cell>
          <cell r="N750">
            <v>0</v>
          </cell>
          <cell r="O750">
            <v>13600997.880000001</v>
          </cell>
          <cell r="P750">
            <v>40423655.850000001</v>
          </cell>
          <cell r="Q750">
            <v>1</v>
          </cell>
          <cell r="R750">
            <v>0</v>
          </cell>
          <cell r="S750">
            <v>1</v>
          </cell>
          <cell r="T750">
            <v>1</v>
          </cell>
          <cell r="U750">
            <v>0</v>
          </cell>
          <cell r="V750">
            <v>1</v>
          </cell>
          <cell r="W750">
            <v>1</v>
          </cell>
          <cell r="AA750">
            <v>1</v>
          </cell>
          <cell r="AB750">
            <v>1</v>
          </cell>
          <cell r="AC750">
            <v>1</v>
          </cell>
        </row>
        <row r="751">
          <cell r="D751" t="str">
            <v>10744</v>
          </cell>
          <cell r="E751" t="str">
            <v>ชุมพรเขตรอุดมศักดิ์,รพท.</v>
          </cell>
          <cell r="F751" t="str">
            <v>รพท.</v>
          </cell>
          <cell r="G751">
            <v>509</v>
          </cell>
          <cell r="H751" t="str">
            <v>รพท.S B&gt;400</v>
          </cell>
          <cell r="I751">
            <v>2.3199999999999998</v>
          </cell>
          <cell r="J751">
            <v>2.2599999999999998</v>
          </cell>
          <cell r="K751">
            <v>0.78</v>
          </cell>
          <cell r="L751">
            <v>435798598.67000002</v>
          </cell>
          <cell r="M751">
            <v>365616234.94999999</v>
          </cell>
          <cell r="N751">
            <v>1</v>
          </cell>
          <cell r="O751">
            <v>365029155.07999998</v>
          </cell>
          <cell r="P751">
            <v>-71345793.840000004</v>
          </cell>
          <cell r="Q751">
            <v>1</v>
          </cell>
          <cell r="R751">
            <v>1</v>
          </cell>
          <cell r="S751">
            <v>0</v>
          </cell>
          <cell r="T751">
            <v>0</v>
          </cell>
          <cell r="U751">
            <v>0</v>
          </cell>
          <cell r="V751">
            <v>1</v>
          </cell>
          <cell r="W751">
            <v>1</v>
          </cell>
          <cell r="AA751">
            <v>1</v>
          </cell>
          <cell r="AB751">
            <v>1</v>
          </cell>
          <cell r="AC751">
            <v>0</v>
          </cell>
        </row>
        <row r="752">
          <cell r="D752" t="str">
            <v>11375</v>
          </cell>
          <cell r="E752" t="str">
            <v>ปากน้ำชุมพร,รพช.</v>
          </cell>
          <cell r="F752" t="str">
            <v>รพช.</v>
          </cell>
          <cell r="G752">
            <v>14</v>
          </cell>
          <cell r="H752" t="str">
            <v>รพช.F3 P&lt;=15,000</v>
          </cell>
          <cell r="I752">
            <v>8</v>
          </cell>
          <cell r="J752">
            <v>7.87</v>
          </cell>
          <cell r="K752">
            <v>2.65</v>
          </cell>
          <cell r="L752">
            <v>123768692.56</v>
          </cell>
          <cell r="M752">
            <v>59142283.359999999</v>
          </cell>
          <cell r="N752">
            <v>0</v>
          </cell>
          <cell r="O752">
            <v>60939643.520000003</v>
          </cell>
          <cell r="P752">
            <v>29203083.370000001</v>
          </cell>
          <cell r="Q752">
            <v>1</v>
          </cell>
          <cell r="R752">
            <v>1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1</v>
          </cell>
          <cell r="AA752">
            <v>1</v>
          </cell>
          <cell r="AB752">
            <v>1</v>
          </cell>
          <cell r="AC752">
            <v>1</v>
          </cell>
        </row>
        <row r="753">
          <cell r="D753" t="str">
            <v>11376</v>
          </cell>
          <cell r="E753" t="str">
            <v>ท่าแซะ,รพช.</v>
          </cell>
          <cell r="F753" t="str">
            <v>รพช.</v>
          </cell>
          <cell r="G753">
            <v>75</v>
          </cell>
          <cell r="H753" t="str">
            <v>รพช.F1 P50,000-100,000</v>
          </cell>
          <cell r="I753">
            <v>3.68</v>
          </cell>
          <cell r="J753">
            <v>3.39</v>
          </cell>
          <cell r="K753">
            <v>2.0499999999999998</v>
          </cell>
          <cell r="L753">
            <v>109387242.98999999</v>
          </cell>
          <cell r="M753">
            <v>56160971.280000001</v>
          </cell>
          <cell r="N753">
            <v>0</v>
          </cell>
          <cell r="O753">
            <v>57009989.359999999</v>
          </cell>
          <cell r="P753">
            <v>42904691.490000002</v>
          </cell>
          <cell r="Q753">
            <v>0</v>
          </cell>
          <cell r="R753">
            <v>0</v>
          </cell>
          <cell r="S753">
            <v>1</v>
          </cell>
          <cell r="T753">
            <v>0</v>
          </cell>
          <cell r="U753">
            <v>0</v>
          </cell>
          <cell r="V753">
            <v>0</v>
          </cell>
          <cell r="W753">
            <v>1</v>
          </cell>
          <cell r="AA753">
            <v>1</v>
          </cell>
          <cell r="AB753">
            <v>1</v>
          </cell>
          <cell r="AC753">
            <v>1</v>
          </cell>
        </row>
        <row r="754">
          <cell r="D754" t="str">
            <v>11377</v>
          </cell>
          <cell r="E754" t="str">
            <v>ปะทิว,รพช.</v>
          </cell>
          <cell r="F754" t="str">
            <v>รพช.</v>
          </cell>
          <cell r="G754">
            <v>24</v>
          </cell>
          <cell r="H754" t="str">
            <v>รพช.F2 P&lt;=30,000</v>
          </cell>
          <cell r="I754">
            <v>3.39</v>
          </cell>
          <cell r="J754">
            <v>3.15</v>
          </cell>
          <cell r="K754">
            <v>2.62</v>
          </cell>
          <cell r="L754">
            <v>32386306.309999999</v>
          </cell>
          <cell r="M754">
            <v>21157291.280000001</v>
          </cell>
          <cell r="N754">
            <v>0</v>
          </cell>
          <cell r="O754">
            <v>22818076.73</v>
          </cell>
          <cell r="P754">
            <v>21373766.859999999</v>
          </cell>
          <cell r="Q754">
            <v>0</v>
          </cell>
          <cell r="R754">
            <v>1</v>
          </cell>
          <cell r="S754">
            <v>0</v>
          </cell>
          <cell r="T754">
            <v>1</v>
          </cell>
          <cell r="U754">
            <v>1</v>
          </cell>
          <cell r="V754">
            <v>0</v>
          </cell>
          <cell r="W754">
            <v>1</v>
          </cell>
          <cell r="AA754">
            <v>1</v>
          </cell>
          <cell r="AB754">
            <v>1</v>
          </cell>
          <cell r="AC754">
            <v>1</v>
          </cell>
        </row>
        <row r="755">
          <cell r="D755" t="str">
            <v>11378</v>
          </cell>
          <cell r="E755" t="str">
            <v>มาบอำมฤต,รพช.</v>
          </cell>
          <cell r="F755" t="str">
            <v>รพช.</v>
          </cell>
          <cell r="G755">
            <v>30</v>
          </cell>
          <cell r="H755" t="str">
            <v>รพช.F2 P&lt;=30,000</v>
          </cell>
          <cell r="I755">
            <v>3</v>
          </cell>
          <cell r="J755">
            <v>2.81</v>
          </cell>
          <cell r="K755">
            <v>1.84</v>
          </cell>
          <cell r="L755">
            <v>31271515.510000002</v>
          </cell>
          <cell r="M755">
            <v>13481238.369999999</v>
          </cell>
          <cell r="N755">
            <v>0</v>
          </cell>
          <cell r="O755">
            <v>15534369.33</v>
          </cell>
          <cell r="P755">
            <v>11766968.550000001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1</v>
          </cell>
          <cell r="V755">
            <v>0</v>
          </cell>
          <cell r="W755">
            <v>1</v>
          </cell>
          <cell r="AA755">
            <v>1</v>
          </cell>
          <cell r="AB755">
            <v>1</v>
          </cell>
          <cell r="AC755">
            <v>1</v>
          </cell>
        </row>
        <row r="756">
          <cell r="D756" t="str">
            <v>11379</v>
          </cell>
          <cell r="E756" t="str">
            <v>หลังสวน,รพช.</v>
          </cell>
          <cell r="F756" t="str">
            <v>รพช.</v>
          </cell>
          <cell r="G756">
            <v>154</v>
          </cell>
          <cell r="H756" t="str">
            <v>รพช.M2 B&gt;100</v>
          </cell>
          <cell r="I756">
            <v>2.34</v>
          </cell>
          <cell r="J756">
            <v>2.2799999999999998</v>
          </cell>
          <cell r="K756">
            <v>0.81</v>
          </cell>
          <cell r="L756">
            <v>179227441.5</v>
          </cell>
          <cell r="M756">
            <v>100089001.43000001</v>
          </cell>
          <cell r="N756">
            <v>0</v>
          </cell>
          <cell r="O756">
            <v>119987158.40000001</v>
          </cell>
          <cell r="P756">
            <v>-25327067.25</v>
          </cell>
          <cell r="Q756">
            <v>1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1</v>
          </cell>
          <cell r="AA756">
            <v>1</v>
          </cell>
          <cell r="AB756">
            <v>1</v>
          </cell>
          <cell r="AC756">
            <v>1</v>
          </cell>
        </row>
        <row r="757">
          <cell r="D757" t="str">
            <v>11380</v>
          </cell>
          <cell r="E757" t="str">
            <v>ปากน้ำหลังสวน,รพช.</v>
          </cell>
          <cell r="F757" t="str">
            <v>รพช.</v>
          </cell>
          <cell r="G757">
            <v>16</v>
          </cell>
          <cell r="H757" t="str">
            <v>รพช.F3 P15,000-25,000</v>
          </cell>
          <cell r="I757">
            <v>7.64</v>
          </cell>
          <cell r="J757">
            <v>7.43</v>
          </cell>
          <cell r="K757">
            <v>0.78</v>
          </cell>
          <cell r="L757">
            <v>58692205.789999999</v>
          </cell>
          <cell r="M757">
            <v>42497809.119999997</v>
          </cell>
          <cell r="N757">
            <v>1</v>
          </cell>
          <cell r="O757">
            <v>41674333.630000003</v>
          </cell>
          <cell r="P757">
            <v>-1931431.21</v>
          </cell>
          <cell r="Q757">
            <v>1</v>
          </cell>
          <cell r="R757">
            <v>1</v>
          </cell>
          <cell r="S757">
            <v>1</v>
          </cell>
          <cell r="T757">
            <v>0</v>
          </cell>
          <cell r="U757">
            <v>0</v>
          </cell>
          <cell r="V757">
            <v>0</v>
          </cell>
          <cell r="W757">
            <v>1</v>
          </cell>
          <cell r="AA757">
            <v>1</v>
          </cell>
          <cell r="AB757">
            <v>1</v>
          </cell>
          <cell r="AC757">
            <v>0</v>
          </cell>
        </row>
        <row r="758">
          <cell r="D758" t="str">
            <v>11381</v>
          </cell>
          <cell r="E758" t="str">
            <v>ละแม,รพช.</v>
          </cell>
          <cell r="F758" t="str">
            <v>รพช.</v>
          </cell>
          <cell r="G758">
            <v>36</v>
          </cell>
          <cell r="H758" t="str">
            <v>รพช.F2 P&lt;=30,000</v>
          </cell>
          <cell r="I758">
            <v>3.62</v>
          </cell>
          <cell r="J758">
            <v>3.31</v>
          </cell>
          <cell r="K758">
            <v>0.98</v>
          </cell>
          <cell r="L758">
            <v>32082721.93</v>
          </cell>
          <cell r="M758">
            <v>15423165.6</v>
          </cell>
          <cell r="N758">
            <v>0</v>
          </cell>
          <cell r="O758">
            <v>19991001.890000001</v>
          </cell>
          <cell r="P758">
            <v>-252251.02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1</v>
          </cell>
          <cell r="AA758">
            <v>1</v>
          </cell>
          <cell r="AB758">
            <v>1</v>
          </cell>
          <cell r="AC758">
            <v>1</v>
          </cell>
        </row>
        <row r="759">
          <cell r="D759" t="str">
            <v>11382</v>
          </cell>
          <cell r="E759" t="str">
            <v>พะโต๊ะ,รพช.</v>
          </cell>
          <cell r="F759" t="str">
            <v>รพช.</v>
          </cell>
          <cell r="G759">
            <v>30</v>
          </cell>
          <cell r="H759" t="str">
            <v>รพช.F2 P&lt;=30,000</v>
          </cell>
          <cell r="I759">
            <v>2.96</v>
          </cell>
          <cell r="J759">
            <v>2.78</v>
          </cell>
          <cell r="K759">
            <v>1.93</v>
          </cell>
          <cell r="L759">
            <v>28453034.84</v>
          </cell>
          <cell r="M759">
            <v>23515049.550000001</v>
          </cell>
          <cell r="N759">
            <v>0</v>
          </cell>
          <cell r="O759">
            <v>25825396.27</v>
          </cell>
          <cell r="P759">
            <v>13153719.890000001</v>
          </cell>
          <cell r="Q759">
            <v>1</v>
          </cell>
          <cell r="R759">
            <v>1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1</v>
          </cell>
          <cell r="AA759">
            <v>1</v>
          </cell>
          <cell r="AB759">
            <v>1</v>
          </cell>
          <cell r="AC759">
            <v>1</v>
          </cell>
        </row>
        <row r="760">
          <cell r="D760" t="str">
            <v>11383</v>
          </cell>
          <cell r="E760" t="str">
            <v>สวี,รพช.</v>
          </cell>
          <cell r="F760" t="str">
            <v>รพช.</v>
          </cell>
          <cell r="G760">
            <v>69</v>
          </cell>
          <cell r="H760" t="str">
            <v>รพช.F1 P50,000-100,000</v>
          </cell>
          <cell r="I760">
            <v>7.79</v>
          </cell>
          <cell r="J760">
            <v>7.5</v>
          </cell>
          <cell r="K760">
            <v>2.06</v>
          </cell>
          <cell r="L760">
            <v>140419926.38999999</v>
          </cell>
          <cell r="M760">
            <v>92143982.939999998</v>
          </cell>
          <cell r="N760">
            <v>0</v>
          </cell>
          <cell r="O760">
            <v>92222083.159999996</v>
          </cell>
          <cell r="P760">
            <v>21933112.280000001</v>
          </cell>
          <cell r="Q760">
            <v>1</v>
          </cell>
          <cell r="R760">
            <v>1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1</v>
          </cell>
          <cell r="AA760">
            <v>1</v>
          </cell>
          <cell r="AB760">
            <v>1</v>
          </cell>
          <cell r="AC760">
            <v>1</v>
          </cell>
        </row>
        <row r="761">
          <cell r="D761" t="str">
            <v>11385</v>
          </cell>
          <cell r="E761" t="str">
            <v>ทุ่งตะโก,รพช.</v>
          </cell>
          <cell r="F761" t="str">
            <v>รพช.</v>
          </cell>
          <cell r="G761">
            <v>32</v>
          </cell>
          <cell r="H761" t="str">
            <v>รพช.F2 P&lt;=30,000</v>
          </cell>
          <cell r="I761">
            <v>5.28</v>
          </cell>
          <cell r="J761">
            <v>5.19</v>
          </cell>
          <cell r="K761">
            <v>1.58</v>
          </cell>
          <cell r="L761">
            <v>85333120.689999998</v>
          </cell>
          <cell r="M761">
            <v>63320264.710000001</v>
          </cell>
          <cell r="N761">
            <v>0</v>
          </cell>
          <cell r="O761">
            <v>64488999.850000001</v>
          </cell>
          <cell r="P761">
            <v>11645893.539999999</v>
          </cell>
          <cell r="Q761">
            <v>1</v>
          </cell>
          <cell r="R761">
            <v>1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AA761">
            <v>1</v>
          </cell>
          <cell r="AB761">
            <v>1</v>
          </cell>
          <cell r="AC761">
            <v>1</v>
          </cell>
        </row>
        <row r="762">
          <cell r="D762" t="str">
            <v>10680</v>
          </cell>
          <cell r="E762" t="str">
            <v>มหาราชนครศรีธรรมราช,รพศ.</v>
          </cell>
          <cell r="F762" t="str">
            <v>รพศ.</v>
          </cell>
          <cell r="G762">
            <v>844</v>
          </cell>
          <cell r="H762" t="str">
            <v>รพศ.A B&gt;700to1000</v>
          </cell>
          <cell r="I762">
            <v>3.81</v>
          </cell>
          <cell r="J762">
            <v>3.51</v>
          </cell>
          <cell r="K762">
            <v>1.4</v>
          </cell>
          <cell r="L762">
            <v>1331114478.9400001</v>
          </cell>
          <cell r="M762">
            <v>388265069.48000002</v>
          </cell>
          <cell r="N762">
            <v>0</v>
          </cell>
          <cell r="O762">
            <v>389478856.14999998</v>
          </cell>
          <cell r="P762">
            <v>186683395.38999999</v>
          </cell>
          <cell r="Q762">
            <v>0</v>
          </cell>
          <cell r="R762">
            <v>0</v>
          </cell>
          <cell r="S762">
            <v>1</v>
          </cell>
          <cell r="T762">
            <v>0</v>
          </cell>
          <cell r="U762">
            <v>0</v>
          </cell>
          <cell r="V762">
            <v>0</v>
          </cell>
          <cell r="W762">
            <v>1</v>
          </cell>
          <cell r="AA762">
            <v>1</v>
          </cell>
          <cell r="AB762">
            <v>1</v>
          </cell>
          <cell r="AC762">
            <v>1</v>
          </cell>
        </row>
        <row r="763">
          <cell r="D763" t="str">
            <v>11322</v>
          </cell>
          <cell r="E763" t="str">
            <v>พรหมคีรี,รพช.</v>
          </cell>
          <cell r="F763" t="str">
            <v>รพช.</v>
          </cell>
          <cell r="G763">
            <v>40</v>
          </cell>
          <cell r="H763" t="str">
            <v>รพช.F2 P30,000-60,000</v>
          </cell>
          <cell r="I763">
            <v>6.45</v>
          </cell>
          <cell r="J763">
            <v>6.19</v>
          </cell>
          <cell r="K763">
            <v>4.5199999999999996</v>
          </cell>
          <cell r="L763">
            <v>58257793</v>
          </cell>
          <cell r="M763">
            <v>53963890.439999998</v>
          </cell>
          <cell r="N763">
            <v>0</v>
          </cell>
          <cell r="O763">
            <v>54494249.960000001</v>
          </cell>
          <cell r="P763">
            <v>37620514.140000001</v>
          </cell>
          <cell r="Q763">
            <v>1</v>
          </cell>
          <cell r="R763">
            <v>1</v>
          </cell>
          <cell r="S763">
            <v>1</v>
          </cell>
          <cell r="T763">
            <v>0</v>
          </cell>
          <cell r="U763">
            <v>1</v>
          </cell>
          <cell r="V763">
            <v>1</v>
          </cell>
          <cell r="W763">
            <v>1</v>
          </cell>
          <cell r="AA763">
            <v>1</v>
          </cell>
          <cell r="AB763">
            <v>1</v>
          </cell>
          <cell r="AC763">
            <v>1</v>
          </cell>
        </row>
        <row r="764">
          <cell r="D764" t="str">
            <v>11324</v>
          </cell>
          <cell r="E764" t="str">
            <v>ลานสะกา,รพช.</v>
          </cell>
          <cell r="F764" t="str">
            <v>รพช.</v>
          </cell>
          <cell r="G764">
            <v>62</v>
          </cell>
          <cell r="H764" t="str">
            <v>รพช.F2 P30,000-60,000</v>
          </cell>
          <cell r="I764">
            <v>3.17</v>
          </cell>
          <cell r="J764">
            <v>3.01</v>
          </cell>
          <cell r="K764">
            <v>0.76</v>
          </cell>
          <cell r="L764">
            <v>64836435.859999999</v>
          </cell>
          <cell r="M764">
            <v>67791297.450000003</v>
          </cell>
          <cell r="N764">
            <v>1</v>
          </cell>
          <cell r="O764">
            <v>72993661.599999994</v>
          </cell>
          <cell r="P764">
            <v>-7157919.6100000003</v>
          </cell>
          <cell r="Q764">
            <v>1</v>
          </cell>
          <cell r="R764">
            <v>1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1</v>
          </cell>
          <cell r="AA764">
            <v>1</v>
          </cell>
          <cell r="AB764">
            <v>1</v>
          </cell>
          <cell r="AC764">
            <v>0</v>
          </cell>
        </row>
        <row r="765">
          <cell r="D765" t="str">
            <v>11325</v>
          </cell>
          <cell r="E765" t="str">
            <v>สมเด็จพระยุพราชฉวาง,รพช.</v>
          </cell>
          <cell r="F765" t="str">
            <v>รพช.</v>
          </cell>
          <cell r="G765">
            <v>94</v>
          </cell>
          <cell r="H765" t="str">
            <v>รพช.M2 B&lt;=100</v>
          </cell>
          <cell r="I765">
            <v>4.76</v>
          </cell>
          <cell r="J765">
            <v>4.57</v>
          </cell>
          <cell r="K765">
            <v>2.97</v>
          </cell>
          <cell r="L765">
            <v>151660394.97</v>
          </cell>
          <cell r="M765">
            <v>148065697.63</v>
          </cell>
          <cell r="N765">
            <v>0</v>
          </cell>
          <cell r="O765">
            <v>155348083.44999999</v>
          </cell>
          <cell r="P765">
            <v>79450325.540000007</v>
          </cell>
          <cell r="Q765">
            <v>1</v>
          </cell>
          <cell r="R765">
            <v>1</v>
          </cell>
          <cell r="S765">
            <v>0</v>
          </cell>
          <cell r="T765">
            <v>0</v>
          </cell>
          <cell r="U765">
            <v>1</v>
          </cell>
          <cell r="V765">
            <v>0</v>
          </cell>
          <cell r="W765">
            <v>0</v>
          </cell>
          <cell r="AA765">
            <v>1</v>
          </cell>
          <cell r="AB765">
            <v>1</v>
          </cell>
          <cell r="AC765">
            <v>1</v>
          </cell>
        </row>
        <row r="766">
          <cell r="D766" t="str">
            <v>11326</v>
          </cell>
          <cell r="E766" t="str">
            <v>พิปูน,รพช.</v>
          </cell>
          <cell r="F766" t="str">
            <v>รพช.</v>
          </cell>
          <cell r="G766">
            <v>33</v>
          </cell>
          <cell r="H766" t="str">
            <v>รพช.F2 P&lt;=30,000</v>
          </cell>
          <cell r="I766">
            <v>4.03</v>
          </cell>
          <cell r="J766">
            <v>3.75</v>
          </cell>
          <cell r="K766">
            <v>1.94</v>
          </cell>
          <cell r="L766">
            <v>37205129.270000003</v>
          </cell>
          <cell r="M766">
            <v>36489060.280000001</v>
          </cell>
          <cell r="N766">
            <v>0</v>
          </cell>
          <cell r="O766">
            <v>35034854.5</v>
          </cell>
          <cell r="P766">
            <v>11533507.869999999</v>
          </cell>
          <cell r="Q766">
            <v>1</v>
          </cell>
          <cell r="R766">
            <v>1</v>
          </cell>
          <cell r="S766">
            <v>0</v>
          </cell>
          <cell r="T766">
            <v>0</v>
          </cell>
          <cell r="U766">
            <v>1</v>
          </cell>
          <cell r="V766">
            <v>0</v>
          </cell>
          <cell r="W766">
            <v>0</v>
          </cell>
          <cell r="AA766">
            <v>1</v>
          </cell>
          <cell r="AB766">
            <v>1</v>
          </cell>
          <cell r="AC766">
            <v>1</v>
          </cell>
        </row>
        <row r="767">
          <cell r="D767" t="str">
            <v>11327</v>
          </cell>
          <cell r="E767" t="str">
            <v>เชียรใหญ่,รพช.</v>
          </cell>
          <cell r="F767" t="str">
            <v>รพช.</v>
          </cell>
          <cell r="G767">
            <v>59</v>
          </cell>
          <cell r="H767" t="str">
            <v>รพช.F1 P&lt;=50,000</v>
          </cell>
          <cell r="I767">
            <v>1.35</v>
          </cell>
          <cell r="J767">
            <v>1.22</v>
          </cell>
          <cell r="K767">
            <v>0.9</v>
          </cell>
          <cell r="L767">
            <v>14847198.060000001</v>
          </cell>
          <cell r="M767">
            <v>24684284.379999999</v>
          </cell>
          <cell r="N767">
            <v>1</v>
          </cell>
          <cell r="O767">
            <v>24677486.43</v>
          </cell>
          <cell r="P767">
            <v>-5772966.7199999997</v>
          </cell>
          <cell r="Q767">
            <v>0</v>
          </cell>
          <cell r="R767">
            <v>1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AA767">
            <v>1</v>
          </cell>
          <cell r="AB767">
            <v>1</v>
          </cell>
          <cell r="AC767">
            <v>1</v>
          </cell>
        </row>
        <row r="768">
          <cell r="D768" t="str">
            <v>11328</v>
          </cell>
          <cell r="E768" t="str">
            <v>ชะอวด,รพช.</v>
          </cell>
          <cell r="F768" t="str">
            <v>รพช.</v>
          </cell>
          <cell r="G768">
            <v>90</v>
          </cell>
          <cell r="H768" t="str">
            <v>รพช.F1 P50,000-100,000</v>
          </cell>
          <cell r="I768">
            <v>5.16</v>
          </cell>
          <cell r="J768">
            <v>4.84</v>
          </cell>
          <cell r="K768">
            <v>3.15</v>
          </cell>
          <cell r="L768">
            <v>82267398.409999996</v>
          </cell>
          <cell r="M768">
            <v>45437831.170000002</v>
          </cell>
          <cell r="N768">
            <v>0</v>
          </cell>
          <cell r="O768">
            <v>47223009.770000003</v>
          </cell>
          <cell r="P768">
            <v>42596375.039999999</v>
          </cell>
          <cell r="Q768">
            <v>0</v>
          </cell>
          <cell r="R768">
            <v>1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1</v>
          </cell>
          <cell r="AA768">
            <v>1</v>
          </cell>
          <cell r="AB768">
            <v>1</v>
          </cell>
          <cell r="AC768">
            <v>1</v>
          </cell>
        </row>
        <row r="769">
          <cell r="D769" t="str">
            <v>11329</v>
          </cell>
          <cell r="E769" t="str">
            <v>ท่าศาลา,รพช.</v>
          </cell>
          <cell r="F769" t="str">
            <v>รพท.</v>
          </cell>
          <cell r="G769">
            <v>300</v>
          </cell>
          <cell r="H769" t="str">
            <v>รพท.M1 B&gt;200</v>
          </cell>
          <cell r="I769">
            <v>4.07</v>
          </cell>
          <cell r="J769">
            <v>3.79</v>
          </cell>
          <cell r="K769">
            <v>3.16</v>
          </cell>
          <cell r="L769">
            <v>362946018.60000002</v>
          </cell>
          <cell r="M769">
            <v>192099897.00999999</v>
          </cell>
          <cell r="N769">
            <v>0</v>
          </cell>
          <cell r="O769">
            <v>218384339.66</v>
          </cell>
          <cell r="P769">
            <v>255469742.66999999</v>
          </cell>
          <cell r="Q769">
            <v>1</v>
          </cell>
          <cell r="R769">
            <v>1</v>
          </cell>
          <cell r="S769">
            <v>0</v>
          </cell>
          <cell r="T769">
            <v>0</v>
          </cell>
          <cell r="U769">
            <v>1</v>
          </cell>
          <cell r="V769">
            <v>0</v>
          </cell>
          <cell r="W769">
            <v>1</v>
          </cell>
          <cell r="AA769">
            <v>1</v>
          </cell>
          <cell r="AB769">
            <v>1</v>
          </cell>
          <cell r="AC769">
            <v>1</v>
          </cell>
        </row>
        <row r="770">
          <cell r="D770" t="str">
            <v>11330</v>
          </cell>
          <cell r="E770" t="str">
            <v>ทุ่งสง,รพท.</v>
          </cell>
          <cell r="F770" t="str">
            <v>รพท.</v>
          </cell>
          <cell r="G770">
            <v>346</v>
          </cell>
          <cell r="H770" t="str">
            <v>รพท.S B&lt;=400</v>
          </cell>
          <cell r="I770">
            <v>3.47</v>
          </cell>
          <cell r="J770">
            <v>3.25</v>
          </cell>
          <cell r="K770">
            <v>2.4300000000000002</v>
          </cell>
          <cell r="L770">
            <v>388267084.02999997</v>
          </cell>
          <cell r="M770">
            <v>164523462.91</v>
          </cell>
          <cell r="N770">
            <v>0</v>
          </cell>
          <cell r="O770">
            <v>202272163.66</v>
          </cell>
          <cell r="P770">
            <v>223918572.62</v>
          </cell>
          <cell r="Q770">
            <v>1</v>
          </cell>
          <cell r="R770">
            <v>1</v>
          </cell>
          <cell r="S770">
            <v>0</v>
          </cell>
          <cell r="T770">
            <v>0</v>
          </cell>
          <cell r="U770">
            <v>1</v>
          </cell>
          <cell r="V770">
            <v>0</v>
          </cell>
          <cell r="W770">
            <v>1</v>
          </cell>
          <cell r="AA770">
            <v>1</v>
          </cell>
          <cell r="AB770">
            <v>1</v>
          </cell>
          <cell r="AC770">
            <v>1</v>
          </cell>
        </row>
        <row r="771">
          <cell r="D771" t="str">
            <v>11331</v>
          </cell>
          <cell r="E771" t="str">
            <v>นาบอน,รพช.</v>
          </cell>
          <cell r="F771" t="str">
            <v>รพช.</v>
          </cell>
          <cell r="G771">
            <v>40</v>
          </cell>
          <cell r="H771" t="str">
            <v>รพช.F2 P&lt;=30,000</v>
          </cell>
          <cell r="I771">
            <v>2.66</v>
          </cell>
          <cell r="J771">
            <v>2.4300000000000002</v>
          </cell>
          <cell r="K771">
            <v>1.38</v>
          </cell>
          <cell r="L771">
            <v>48857484.979999997</v>
          </cell>
          <cell r="M771">
            <v>46673239.200000003</v>
          </cell>
          <cell r="N771">
            <v>0</v>
          </cell>
          <cell r="O771">
            <v>49894861.68</v>
          </cell>
          <cell r="P771">
            <v>11271642.67</v>
          </cell>
          <cell r="Q771">
            <v>1</v>
          </cell>
          <cell r="R771">
            <v>1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AA771">
            <v>1</v>
          </cell>
          <cell r="AB771">
            <v>1</v>
          </cell>
          <cell r="AC771">
            <v>1</v>
          </cell>
        </row>
        <row r="772">
          <cell r="D772" t="str">
            <v>11332</v>
          </cell>
          <cell r="E772" t="str">
            <v>ทุ่งใหญ่,รพช.</v>
          </cell>
          <cell r="F772" t="str">
            <v>รพช.</v>
          </cell>
          <cell r="G772">
            <v>75</v>
          </cell>
          <cell r="H772" t="str">
            <v>รพช.F1 P50,000-100,000</v>
          </cell>
          <cell r="I772">
            <v>2.76</v>
          </cell>
          <cell r="J772">
            <v>2.66</v>
          </cell>
          <cell r="K772">
            <v>1.1599999999999999</v>
          </cell>
          <cell r="L772">
            <v>104636768.88</v>
          </cell>
          <cell r="M772">
            <v>66203425.509999998</v>
          </cell>
          <cell r="N772">
            <v>0</v>
          </cell>
          <cell r="O772">
            <v>66178692</v>
          </cell>
          <cell r="P772">
            <v>9647194.1199999992</v>
          </cell>
          <cell r="Q772">
            <v>1</v>
          </cell>
          <cell r="R772">
            <v>1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AA772">
            <v>1</v>
          </cell>
          <cell r="AB772">
            <v>1</v>
          </cell>
          <cell r="AC772">
            <v>1</v>
          </cell>
        </row>
        <row r="773">
          <cell r="D773" t="str">
            <v>11333</v>
          </cell>
          <cell r="E773" t="str">
            <v>ปากพนัง,รพช.</v>
          </cell>
          <cell r="F773" t="str">
            <v>รพช.</v>
          </cell>
          <cell r="G773">
            <v>105</v>
          </cell>
          <cell r="H773" t="str">
            <v>รพช.M2 B&gt;100</v>
          </cell>
          <cell r="I773">
            <v>3.95</v>
          </cell>
          <cell r="J773">
            <v>3.82</v>
          </cell>
          <cell r="K773">
            <v>1.87</v>
          </cell>
          <cell r="L773">
            <v>137909625.25</v>
          </cell>
          <cell r="M773">
            <v>94963273.670000002</v>
          </cell>
          <cell r="N773">
            <v>0</v>
          </cell>
          <cell r="O773">
            <v>97064555.819999993</v>
          </cell>
          <cell r="P773">
            <v>40623529.119999997</v>
          </cell>
          <cell r="Q773">
            <v>1</v>
          </cell>
          <cell r="R773">
            <v>1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1</v>
          </cell>
          <cell r="AA773">
            <v>1</v>
          </cell>
          <cell r="AB773">
            <v>1</v>
          </cell>
          <cell r="AC773">
            <v>1</v>
          </cell>
        </row>
        <row r="774">
          <cell r="D774" t="str">
            <v>11334</v>
          </cell>
          <cell r="E774" t="str">
            <v>ร่อนพิบูลย์,รพช.</v>
          </cell>
          <cell r="F774" t="str">
            <v>รพช.</v>
          </cell>
          <cell r="G774">
            <v>80</v>
          </cell>
          <cell r="H774" t="str">
            <v>รพช.F1 P50,000-100,000</v>
          </cell>
          <cell r="I774">
            <v>3.26</v>
          </cell>
          <cell r="J774">
            <v>2.99</v>
          </cell>
          <cell r="K774">
            <v>2.4500000000000002</v>
          </cell>
          <cell r="L774">
            <v>81101418.689999998</v>
          </cell>
          <cell r="M774">
            <v>71369424.280000001</v>
          </cell>
          <cell r="N774">
            <v>0</v>
          </cell>
          <cell r="O774">
            <v>74769272.069999993</v>
          </cell>
          <cell r="P774">
            <v>51992103.710000001</v>
          </cell>
          <cell r="Q774">
            <v>1</v>
          </cell>
          <cell r="R774">
            <v>1</v>
          </cell>
          <cell r="S774">
            <v>0</v>
          </cell>
          <cell r="T774">
            <v>1</v>
          </cell>
          <cell r="U774">
            <v>0</v>
          </cell>
          <cell r="V774">
            <v>0</v>
          </cell>
          <cell r="W774">
            <v>0</v>
          </cell>
          <cell r="AA774">
            <v>1</v>
          </cell>
          <cell r="AB774">
            <v>1</v>
          </cell>
          <cell r="AC774">
            <v>1</v>
          </cell>
        </row>
        <row r="775">
          <cell r="D775" t="str">
            <v>11335</v>
          </cell>
          <cell r="E775" t="str">
            <v>สิชล,รพท.</v>
          </cell>
          <cell r="F775" t="str">
            <v>รพท.</v>
          </cell>
          <cell r="G775">
            <v>450</v>
          </cell>
          <cell r="H775" t="str">
            <v>รพท.M1 B&gt;200</v>
          </cell>
          <cell r="I775">
            <v>10.19</v>
          </cell>
          <cell r="J775">
            <v>9.9499999999999993</v>
          </cell>
          <cell r="K775">
            <v>8.93</v>
          </cell>
          <cell r="L775">
            <v>674457734.99000001</v>
          </cell>
          <cell r="M775">
            <v>417239029.69</v>
          </cell>
          <cell r="N775">
            <v>0</v>
          </cell>
          <cell r="O775">
            <v>430406856.77999997</v>
          </cell>
          <cell r="P775">
            <v>582136755.60000002</v>
          </cell>
          <cell r="Q775">
            <v>1</v>
          </cell>
          <cell r="R775">
            <v>1</v>
          </cell>
          <cell r="S775">
            <v>1</v>
          </cell>
          <cell r="T775">
            <v>0</v>
          </cell>
          <cell r="U775">
            <v>1</v>
          </cell>
          <cell r="V775">
            <v>0</v>
          </cell>
          <cell r="W775">
            <v>1</v>
          </cell>
          <cell r="AA775">
            <v>1</v>
          </cell>
          <cell r="AB775">
            <v>1</v>
          </cell>
          <cell r="AC775">
            <v>1</v>
          </cell>
        </row>
        <row r="776">
          <cell r="D776" t="str">
            <v>11336</v>
          </cell>
          <cell r="E776" t="str">
            <v>ขนอม,รพช.</v>
          </cell>
          <cell r="F776" t="str">
            <v>รพช.</v>
          </cell>
          <cell r="G776">
            <v>67</v>
          </cell>
          <cell r="H776" t="str">
            <v>รพช.F2 P&lt;=30,000</v>
          </cell>
          <cell r="I776">
            <v>1.35</v>
          </cell>
          <cell r="J776">
            <v>1.2</v>
          </cell>
          <cell r="K776">
            <v>0.67</v>
          </cell>
          <cell r="L776">
            <v>10740605.189999999</v>
          </cell>
          <cell r="M776">
            <v>8938888.1899999995</v>
          </cell>
          <cell r="N776">
            <v>2</v>
          </cell>
          <cell r="O776">
            <v>8357211.9299999997</v>
          </cell>
          <cell r="P776">
            <v>-10112763.789999999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1</v>
          </cell>
          <cell r="AA776">
            <v>1</v>
          </cell>
          <cell r="AB776">
            <v>1</v>
          </cell>
          <cell r="AC776">
            <v>0</v>
          </cell>
        </row>
        <row r="777">
          <cell r="D777" t="str">
            <v>11337</v>
          </cell>
          <cell r="E777" t="str">
            <v>หัวไทร,รพช.</v>
          </cell>
          <cell r="F777" t="str">
            <v>รพช.</v>
          </cell>
          <cell r="G777">
            <v>68</v>
          </cell>
          <cell r="H777" t="str">
            <v>รพช.F2 P30,000-60,000</v>
          </cell>
          <cell r="I777">
            <v>5.94</v>
          </cell>
          <cell r="J777">
            <v>5.6</v>
          </cell>
          <cell r="K777">
            <v>4.1100000000000003</v>
          </cell>
          <cell r="L777">
            <v>67974087.049999997</v>
          </cell>
          <cell r="M777">
            <v>39378696.840000004</v>
          </cell>
          <cell r="N777">
            <v>0</v>
          </cell>
          <cell r="O777">
            <v>42089590.18</v>
          </cell>
          <cell r="P777">
            <v>42567726.130000003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AA777">
            <v>1</v>
          </cell>
          <cell r="AB777">
            <v>1</v>
          </cell>
          <cell r="AC777">
            <v>1</v>
          </cell>
        </row>
        <row r="778">
          <cell r="D778" t="str">
            <v>11338</v>
          </cell>
          <cell r="E778" t="str">
            <v>บางขัน,รพช.</v>
          </cell>
          <cell r="F778" t="str">
            <v>รพช.</v>
          </cell>
          <cell r="G778">
            <v>40</v>
          </cell>
          <cell r="H778" t="str">
            <v>รพช.F2 P30,000-60,000</v>
          </cell>
          <cell r="I778">
            <v>2.68</v>
          </cell>
          <cell r="J778">
            <v>2.58</v>
          </cell>
          <cell r="K778">
            <v>2.4500000000000002</v>
          </cell>
          <cell r="L778">
            <v>60655297.530000001</v>
          </cell>
          <cell r="M778">
            <v>18957608.899999999</v>
          </cell>
          <cell r="N778">
            <v>0</v>
          </cell>
          <cell r="O778">
            <v>20692893.719999999</v>
          </cell>
          <cell r="P778">
            <v>52492355.689999998</v>
          </cell>
          <cell r="Q778">
            <v>0</v>
          </cell>
          <cell r="R778">
            <v>0</v>
          </cell>
          <cell r="S778">
            <v>0</v>
          </cell>
          <cell r="T778">
            <v>1</v>
          </cell>
          <cell r="U778">
            <v>0</v>
          </cell>
          <cell r="V778">
            <v>0</v>
          </cell>
          <cell r="W778">
            <v>1</v>
          </cell>
          <cell r="AA778">
            <v>1</v>
          </cell>
          <cell r="AB778">
            <v>1</v>
          </cell>
          <cell r="AC778">
            <v>1</v>
          </cell>
        </row>
        <row r="779">
          <cell r="D779" t="str">
            <v>11339</v>
          </cell>
          <cell r="E779" t="str">
            <v>ถ้ำพรรณรา,รพช.</v>
          </cell>
          <cell r="F779" t="str">
            <v>รพช.</v>
          </cell>
          <cell r="G779">
            <v>23</v>
          </cell>
          <cell r="H779" t="str">
            <v>รพช.F3 P15,000-25,000</v>
          </cell>
          <cell r="I779">
            <v>1.83</v>
          </cell>
          <cell r="J779">
            <v>1.71</v>
          </cell>
          <cell r="K779">
            <v>1.06</v>
          </cell>
          <cell r="L779">
            <v>16983346.199999999</v>
          </cell>
          <cell r="M779">
            <v>16901983.370000001</v>
          </cell>
          <cell r="N779">
            <v>0</v>
          </cell>
          <cell r="O779">
            <v>15739834.609999999</v>
          </cell>
          <cell r="P779">
            <v>1261815.68</v>
          </cell>
          <cell r="Q779">
            <v>0</v>
          </cell>
          <cell r="R779">
            <v>1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AA779">
            <v>1</v>
          </cell>
          <cell r="AB779">
            <v>1</v>
          </cell>
          <cell r="AC779">
            <v>1</v>
          </cell>
        </row>
        <row r="780">
          <cell r="D780" t="str">
            <v>11660</v>
          </cell>
          <cell r="E780" t="str">
            <v>จุฬาภรณ์,รพช.</v>
          </cell>
          <cell r="F780" t="str">
            <v>รพช.</v>
          </cell>
          <cell r="G780">
            <v>35</v>
          </cell>
          <cell r="H780" t="str">
            <v>รพช.F2 P&lt;=30,000</v>
          </cell>
          <cell r="I780">
            <v>1.57</v>
          </cell>
          <cell r="J780">
            <v>1.43</v>
          </cell>
          <cell r="K780">
            <v>1.1299999999999999</v>
          </cell>
          <cell r="L780">
            <v>10254153.27</v>
          </cell>
          <cell r="M780">
            <v>6991403.3300000001</v>
          </cell>
          <cell r="N780">
            <v>0</v>
          </cell>
          <cell r="O780">
            <v>8123446.6699999999</v>
          </cell>
          <cell r="P780">
            <v>2379294.3199999998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1</v>
          </cell>
          <cell r="AA780">
            <v>1</v>
          </cell>
          <cell r="AB780">
            <v>1</v>
          </cell>
          <cell r="AC780">
            <v>1</v>
          </cell>
        </row>
        <row r="781">
          <cell r="D781" t="str">
            <v>40491</v>
          </cell>
          <cell r="E781" t="str">
            <v>เฉลิมพระเกียรติ,รพช.</v>
          </cell>
          <cell r="F781" t="str">
            <v>รพช.</v>
          </cell>
          <cell r="G781">
            <v>32</v>
          </cell>
          <cell r="H781" t="str">
            <v>รพช.F2 P&lt;=30,000</v>
          </cell>
          <cell r="I781">
            <v>2.5099999999999998</v>
          </cell>
          <cell r="J781">
            <v>2.2999999999999998</v>
          </cell>
          <cell r="K781">
            <v>1.51</v>
          </cell>
          <cell r="L781">
            <v>18269077.719999999</v>
          </cell>
          <cell r="M781">
            <v>11895768.16</v>
          </cell>
          <cell r="N781">
            <v>0</v>
          </cell>
          <cell r="O781">
            <v>11357947.84</v>
          </cell>
          <cell r="P781">
            <v>6218885.1100000003</v>
          </cell>
          <cell r="Q781">
            <v>0</v>
          </cell>
          <cell r="R781">
            <v>0</v>
          </cell>
          <cell r="S781">
            <v>0</v>
          </cell>
          <cell r="T781">
            <v>1</v>
          </cell>
          <cell r="U781">
            <v>0</v>
          </cell>
          <cell r="V781">
            <v>0</v>
          </cell>
          <cell r="W781">
            <v>0</v>
          </cell>
          <cell r="AA781">
            <v>1</v>
          </cell>
          <cell r="AB781">
            <v>1</v>
          </cell>
          <cell r="AC781">
            <v>1</v>
          </cell>
        </row>
        <row r="782">
          <cell r="D782" t="str">
            <v>40492</v>
          </cell>
          <cell r="E782" t="str">
            <v>พ่อท่านคล้ายวาจาสิทธิ์,รพช.</v>
          </cell>
          <cell r="F782" t="str">
            <v>รพช.</v>
          </cell>
          <cell r="G782">
            <v>30</v>
          </cell>
          <cell r="H782" t="str">
            <v>รพช.F2 P&lt;=30,000</v>
          </cell>
          <cell r="I782">
            <v>2.2400000000000002</v>
          </cell>
          <cell r="J782">
            <v>2.14</v>
          </cell>
          <cell r="K782">
            <v>0.95</v>
          </cell>
          <cell r="L782">
            <v>34238512.729999997</v>
          </cell>
          <cell r="M782">
            <v>41265983.689999998</v>
          </cell>
          <cell r="N782">
            <v>0</v>
          </cell>
          <cell r="O782">
            <v>43049045.030000001</v>
          </cell>
          <cell r="P782">
            <v>-1452465.92</v>
          </cell>
          <cell r="Q782">
            <v>1</v>
          </cell>
          <cell r="R782">
            <v>1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AA782">
            <v>1</v>
          </cell>
          <cell r="AB782">
            <v>1</v>
          </cell>
          <cell r="AC782">
            <v>1</v>
          </cell>
        </row>
        <row r="783">
          <cell r="D783" t="str">
            <v>40742</v>
          </cell>
          <cell r="E783" t="str">
            <v>นบพิตำ,รพช.</v>
          </cell>
          <cell r="F783" t="str">
            <v>รพช.</v>
          </cell>
          <cell r="G783">
            <v>0</v>
          </cell>
          <cell r="H783" t="str">
            <v>รพช.F3 P15,000-25,000</v>
          </cell>
          <cell r="I783">
            <v>2.6</v>
          </cell>
          <cell r="J783">
            <v>2.2999999999999998</v>
          </cell>
          <cell r="K783">
            <v>2.25</v>
          </cell>
          <cell r="L783">
            <v>23694248.600000001</v>
          </cell>
          <cell r="M783">
            <v>3280466.01</v>
          </cell>
          <cell r="N783">
            <v>0</v>
          </cell>
          <cell r="O783">
            <v>4406812.37</v>
          </cell>
          <cell r="P783">
            <v>18569407.43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AA783">
            <v>1</v>
          </cell>
          <cell r="AB783">
            <v>1</v>
          </cell>
          <cell r="AC783">
            <v>1</v>
          </cell>
        </row>
        <row r="784">
          <cell r="D784" t="str">
            <v>40743</v>
          </cell>
          <cell r="E784" t="str">
            <v>พระพรหม,รพช.</v>
          </cell>
          <cell r="F784" t="str">
            <v>รพช.</v>
          </cell>
          <cell r="G784">
            <v>60</v>
          </cell>
          <cell r="H784" t="str">
            <v>รพช.F2 P30,000-60,000</v>
          </cell>
          <cell r="I784">
            <v>6.95</v>
          </cell>
          <cell r="J784">
            <v>6.58</v>
          </cell>
          <cell r="K784">
            <v>5.99</v>
          </cell>
          <cell r="L784">
            <v>72102311.090000004</v>
          </cell>
          <cell r="M784">
            <v>22460031.550000001</v>
          </cell>
          <cell r="N784">
            <v>0</v>
          </cell>
          <cell r="O784">
            <v>26111050.739999998</v>
          </cell>
          <cell r="P784">
            <v>60476714.479999997</v>
          </cell>
          <cell r="Q784">
            <v>1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AA784">
            <v>1</v>
          </cell>
          <cell r="AB784">
            <v>1</v>
          </cell>
          <cell r="AC784">
            <v>1</v>
          </cell>
        </row>
        <row r="785">
          <cell r="D785" t="str">
            <v>10739</v>
          </cell>
          <cell r="E785" t="str">
            <v>พังงา,รพท.</v>
          </cell>
          <cell r="F785" t="str">
            <v>รพท.</v>
          </cell>
          <cell r="G785">
            <v>215</v>
          </cell>
          <cell r="H785" t="str">
            <v>รพท.S B&lt;=400</v>
          </cell>
          <cell r="I785">
            <v>3.94</v>
          </cell>
          <cell r="J785">
            <v>3.72</v>
          </cell>
          <cell r="K785">
            <v>0.92</v>
          </cell>
          <cell r="L785">
            <v>224540784.84</v>
          </cell>
          <cell r="M785">
            <v>172802260.47</v>
          </cell>
          <cell r="N785">
            <v>0</v>
          </cell>
          <cell r="O785">
            <v>185723575.41</v>
          </cell>
          <cell r="P785">
            <v>-5879086.9100000001</v>
          </cell>
          <cell r="Q785">
            <v>1</v>
          </cell>
          <cell r="R785">
            <v>1</v>
          </cell>
          <cell r="S785">
            <v>0</v>
          </cell>
          <cell r="T785">
            <v>0</v>
          </cell>
          <cell r="U785">
            <v>1</v>
          </cell>
          <cell r="V785">
            <v>1</v>
          </cell>
          <cell r="W785">
            <v>1</v>
          </cell>
          <cell r="AA785">
            <v>1</v>
          </cell>
          <cell r="AB785">
            <v>1</v>
          </cell>
          <cell r="AC785">
            <v>1</v>
          </cell>
        </row>
        <row r="786">
          <cell r="D786" t="str">
            <v>10740</v>
          </cell>
          <cell r="E786" t="str">
            <v>ตะกั่วป่า,รพท.</v>
          </cell>
          <cell r="F786" t="str">
            <v>รพท.</v>
          </cell>
          <cell r="G786">
            <v>209</v>
          </cell>
          <cell r="H786" t="str">
            <v>รพท.M1 B&gt;200</v>
          </cell>
          <cell r="I786">
            <v>3.59</v>
          </cell>
          <cell r="J786">
            <v>3.44</v>
          </cell>
          <cell r="K786">
            <v>1.25</v>
          </cell>
          <cell r="L786">
            <v>161664880.78999999</v>
          </cell>
          <cell r="M786">
            <v>123904020.02</v>
          </cell>
          <cell r="N786">
            <v>0</v>
          </cell>
          <cell r="O786">
            <v>110427334.19</v>
          </cell>
          <cell r="P786">
            <v>15342144.359999999</v>
          </cell>
          <cell r="Q786">
            <v>0</v>
          </cell>
          <cell r="R786">
            <v>1</v>
          </cell>
          <cell r="S786">
            <v>0</v>
          </cell>
          <cell r="T786">
            <v>0</v>
          </cell>
          <cell r="U786">
            <v>1</v>
          </cell>
          <cell r="V786">
            <v>1</v>
          </cell>
          <cell r="W786">
            <v>1</v>
          </cell>
          <cell r="AA786">
            <v>1</v>
          </cell>
          <cell r="AB786">
            <v>1</v>
          </cell>
          <cell r="AC786">
            <v>1</v>
          </cell>
        </row>
        <row r="787">
          <cell r="D787" t="str">
            <v>11347</v>
          </cell>
          <cell r="E787" t="str">
            <v>เกาะยาวชัยพัฒน์,รพช.</v>
          </cell>
          <cell r="F787" t="str">
            <v>รพช.</v>
          </cell>
          <cell r="G787">
            <v>30</v>
          </cell>
          <cell r="H787" t="str">
            <v>รพช.F2 P&lt;=30,000</v>
          </cell>
          <cell r="I787">
            <v>11.38</v>
          </cell>
          <cell r="J787">
            <v>11.02</v>
          </cell>
          <cell r="K787">
            <v>6.42</v>
          </cell>
          <cell r="L787">
            <v>49367793.770000003</v>
          </cell>
          <cell r="M787">
            <v>17907606.890000001</v>
          </cell>
          <cell r="N787">
            <v>0</v>
          </cell>
          <cell r="O787">
            <v>25665070.66</v>
          </cell>
          <cell r="P787">
            <v>25790885.609999999</v>
          </cell>
          <cell r="Q787">
            <v>1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AA787">
            <v>1</v>
          </cell>
          <cell r="AB787">
            <v>1</v>
          </cell>
          <cell r="AC787">
            <v>1</v>
          </cell>
        </row>
        <row r="788">
          <cell r="D788" t="str">
            <v>11348</v>
          </cell>
          <cell r="E788" t="str">
            <v>กะปงชัยพัฒน์,รพช.</v>
          </cell>
          <cell r="F788" t="str">
            <v>รพช.</v>
          </cell>
          <cell r="G788">
            <v>32</v>
          </cell>
          <cell r="H788" t="str">
            <v>รพช.F2 P&lt;=30,000</v>
          </cell>
          <cell r="I788">
            <v>2.3199999999999998</v>
          </cell>
          <cell r="J788">
            <v>2.27</v>
          </cell>
          <cell r="K788">
            <v>1.46</v>
          </cell>
          <cell r="L788">
            <v>16820339.370000001</v>
          </cell>
          <cell r="M788">
            <v>11919587.310000001</v>
          </cell>
          <cell r="N788">
            <v>0</v>
          </cell>
          <cell r="O788">
            <v>11927873.439999999</v>
          </cell>
          <cell r="P788">
            <v>5902158.1500000004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1</v>
          </cell>
          <cell r="V788">
            <v>0</v>
          </cell>
          <cell r="W788">
            <v>0</v>
          </cell>
          <cell r="AA788">
            <v>1</v>
          </cell>
          <cell r="AB788">
            <v>1</v>
          </cell>
          <cell r="AC788">
            <v>1</v>
          </cell>
        </row>
        <row r="789">
          <cell r="D789" t="str">
            <v>11349</v>
          </cell>
          <cell r="E789" t="str">
            <v>ตะกั่วทุ่ง,รพช.</v>
          </cell>
          <cell r="F789" t="str">
            <v>รพช.</v>
          </cell>
          <cell r="G789">
            <v>36</v>
          </cell>
          <cell r="H789" t="str">
            <v>รพช.F2 P30,000-60,000</v>
          </cell>
          <cell r="I789">
            <v>1.89</v>
          </cell>
          <cell r="J789">
            <v>1.68</v>
          </cell>
          <cell r="K789">
            <v>0.92</v>
          </cell>
          <cell r="L789">
            <v>26334430.41</v>
          </cell>
          <cell r="M789">
            <v>35387275.170000002</v>
          </cell>
          <cell r="N789">
            <v>0</v>
          </cell>
          <cell r="O789">
            <v>35950028.210000001</v>
          </cell>
          <cell r="P789">
            <v>-2305905.04</v>
          </cell>
          <cell r="Q789">
            <v>1</v>
          </cell>
          <cell r="R789">
            <v>1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1</v>
          </cell>
          <cell r="AA789">
            <v>1</v>
          </cell>
          <cell r="AB789">
            <v>1</v>
          </cell>
          <cell r="AC789">
            <v>1</v>
          </cell>
        </row>
        <row r="790">
          <cell r="D790" t="str">
            <v>11350</v>
          </cell>
          <cell r="E790" t="str">
            <v>บางไทร,รพช.</v>
          </cell>
          <cell r="F790" t="str">
            <v>รพช.</v>
          </cell>
          <cell r="G790">
            <v>0</v>
          </cell>
          <cell r="H790" t="str">
            <v>รพช.F3 P&lt;=15,000</v>
          </cell>
          <cell r="I790">
            <v>4.5199999999999996</v>
          </cell>
          <cell r="J790">
            <v>4.43</v>
          </cell>
          <cell r="K790">
            <v>1.91</v>
          </cell>
          <cell r="L790">
            <v>31455618.309999999</v>
          </cell>
          <cell r="M790">
            <v>20181965.739999998</v>
          </cell>
          <cell r="N790">
            <v>0</v>
          </cell>
          <cell r="O790">
            <v>21461254.48</v>
          </cell>
          <cell r="P790">
            <v>8088734.5800000001</v>
          </cell>
          <cell r="Q790">
            <v>1</v>
          </cell>
          <cell r="R790">
            <v>1</v>
          </cell>
          <cell r="S790">
            <v>0</v>
          </cell>
          <cell r="T790">
            <v>0</v>
          </cell>
          <cell r="U790">
            <v>1</v>
          </cell>
          <cell r="V790">
            <v>0</v>
          </cell>
          <cell r="W790">
            <v>0</v>
          </cell>
          <cell r="AA790">
            <v>1</v>
          </cell>
          <cell r="AB790">
            <v>1</v>
          </cell>
          <cell r="AC790">
            <v>1</v>
          </cell>
        </row>
        <row r="791">
          <cell r="D791" t="str">
            <v>11352</v>
          </cell>
          <cell r="E791" t="str">
            <v>คุระบุรีชัยพัฒน์,รพช.</v>
          </cell>
          <cell r="F791" t="str">
            <v>รพช.</v>
          </cell>
          <cell r="G791">
            <v>36</v>
          </cell>
          <cell r="H791" t="str">
            <v>รพช.F2 P&lt;=30,000</v>
          </cell>
          <cell r="I791">
            <v>4.2699999999999996</v>
          </cell>
          <cell r="J791">
            <v>4.13</v>
          </cell>
          <cell r="K791">
            <v>2.21</v>
          </cell>
          <cell r="L791">
            <v>78285124.930000007</v>
          </cell>
          <cell r="M791">
            <v>38304273.850000001</v>
          </cell>
          <cell r="N791">
            <v>0</v>
          </cell>
          <cell r="O791">
            <v>42600501.649999999</v>
          </cell>
          <cell r="P791">
            <v>29101062.699999999</v>
          </cell>
          <cell r="Q791">
            <v>1</v>
          </cell>
          <cell r="R791">
            <v>1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AA791">
            <v>1</v>
          </cell>
          <cell r="AB791">
            <v>1</v>
          </cell>
          <cell r="AC791">
            <v>1</v>
          </cell>
        </row>
        <row r="792">
          <cell r="D792" t="str">
            <v>11353</v>
          </cell>
          <cell r="E792" t="str">
            <v>ทับปุด,รพช.</v>
          </cell>
          <cell r="F792" t="str">
            <v>รพช.</v>
          </cell>
          <cell r="G792">
            <v>30</v>
          </cell>
          <cell r="H792" t="str">
            <v>รพช.F2 P&lt;=30,000</v>
          </cell>
          <cell r="I792">
            <v>2.4</v>
          </cell>
          <cell r="J792">
            <v>2.3199999999999998</v>
          </cell>
          <cell r="K792">
            <v>1.1599999999999999</v>
          </cell>
          <cell r="L792">
            <v>38009362.649999999</v>
          </cell>
          <cell r="M792">
            <v>24671944.850000001</v>
          </cell>
          <cell r="N792">
            <v>0</v>
          </cell>
          <cell r="O792">
            <v>24011494.43</v>
          </cell>
          <cell r="P792">
            <v>4472468.21</v>
          </cell>
          <cell r="Q792">
            <v>1</v>
          </cell>
          <cell r="R792">
            <v>1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1</v>
          </cell>
          <cell r="AA792">
            <v>1</v>
          </cell>
          <cell r="AB792">
            <v>1</v>
          </cell>
          <cell r="AC792">
            <v>1</v>
          </cell>
        </row>
        <row r="793">
          <cell r="D793" t="str">
            <v>11354</v>
          </cell>
          <cell r="E793" t="str">
            <v>ท้ายเหมืองชัยพัฒน์,รพช.</v>
          </cell>
          <cell r="F793" t="str">
            <v>รพช.</v>
          </cell>
          <cell r="G793">
            <v>33</v>
          </cell>
          <cell r="H793" t="str">
            <v>รพช.F2 P30,000-60,000</v>
          </cell>
          <cell r="I793">
            <v>2.66</v>
          </cell>
          <cell r="J793">
            <v>2.61</v>
          </cell>
          <cell r="K793">
            <v>1.23</v>
          </cell>
          <cell r="L793">
            <v>61098255.560000002</v>
          </cell>
          <cell r="M793">
            <v>47815572.289999999</v>
          </cell>
          <cell r="N793">
            <v>0</v>
          </cell>
          <cell r="O793">
            <v>49225088.390000001</v>
          </cell>
          <cell r="P793">
            <v>6325663.2800000003</v>
          </cell>
          <cell r="Q793">
            <v>1</v>
          </cell>
          <cell r="R793">
            <v>1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1</v>
          </cell>
          <cell r="AA793">
            <v>1</v>
          </cell>
          <cell r="AB793">
            <v>1</v>
          </cell>
          <cell r="AC793">
            <v>1</v>
          </cell>
        </row>
        <row r="794">
          <cell r="D794" t="str">
            <v>10741</v>
          </cell>
          <cell r="E794" t="str">
            <v>วชิระภูเก็ต,รพศ.</v>
          </cell>
          <cell r="F794" t="str">
            <v>รพศ.</v>
          </cell>
          <cell r="G794">
            <v>550</v>
          </cell>
          <cell r="H794" t="str">
            <v>รพศ.A B&lt;=700</v>
          </cell>
          <cell r="I794">
            <v>2.4700000000000002</v>
          </cell>
          <cell r="J794">
            <v>2.36</v>
          </cell>
          <cell r="K794">
            <v>1.46</v>
          </cell>
          <cell r="L794">
            <v>735392241.99000001</v>
          </cell>
          <cell r="M794">
            <v>528756838.60000002</v>
          </cell>
          <cell r="N794">
            <v>0</v>
          </cell>
          <cell r="O794">
            <v>569717415.55999994</v>
          </cell>
          <cell r="P794">
            <v>231224076.31</v>
          </cell>
          <cell r="Q794">
            <v>1</v>
          </cell>
          <cell r="R794">
            <v>1</v>
          </cell>
          <cell r="S794">
            <v>0</v>
          </cell>
          <cell r="T794">
            <v>1</v>
          </cell>
          <cell r="U794">
            <v>1</v>
          </cell>
          <cell r="V794">
            <v>1</v>
          </cell>
          <cell r="W794">
            <v>1</v>
          </cell>
          <cell r="AA794">
            <v>1</v>
          </cell>
          <cell r="AB794">
            <v>1</v>
          </cell>
          <cell r="AC794">
            <v>1</v>
          </cell>
        </row>
        <row r="795">
          <cell r="D795" t="str">
            <v>11355</v>
          </cell>
          <cell r="E795" t="str">
            <v>ป่าตอง,รพช.</v>
          </cell>
          <cell r="F795" t="str">
            <v>รพช.</v>
          </cell>
          <cell r="G795">
            <v>60</v>
          </cell>
          <cell r="H795" t="str">
            <v>รพช.M2 B&lt;=100</v>
          </cell>
          <cell r="I795">
            <v>4</v>
          </cell>
          <cell r="J795">
            <v>3.85</v>
          </cell>
          <cell r="K795">
            <v>2.86</v>
          </cell>
          <cell r="L795">
            <v>187429999.87</v>
          </cell>
          <cell r="M795">
            <v>76540027.230000004</v>
          </cell>
          <cell r="N795">
            <v>0</v>
          </cell>
          <cell r="O795">
            <v>97498129.329999998</v>
          </cell>
          <cell r="P795">
            <v>116603617.23999999</v>
          </cell>
          <cell r="Q795">
            <v>1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1</v>
          </cell>
          <cell r="W795">
            <v>0</v>
          </cell>
          <cell r="AA795">
            <v>1</v>
          </cell>
          <cell r="AB795">
            <v>1</v>
          </cell>
          <cell r="AC795">
            <v>1</v>
          </cell>
        </row>
        <row r="796">
          <cell r="D796" t="str">
            <v>11356</v>
          </cell>
          <cell r="E796" t="str">
            <v>ถลาง,รพช.</v>
          </cell>
          <cell r="F796" t="str">
            <v>รพช.</v>
          </cell>
          <cell r="G796">
            <v>60</v>
          </cell>
          <cell r="H796" t="str">
            <v>รพช.F1 P50,000-100,000</v>
          </cell>
          <cell r="I796">
            <v>2.79</v>
          </cell>
          <cell r="J796">
            <v>2.68</v>
          </cell>
          <cell r="K796">
            <v>2</v>
          </cell>
          <cell r="L796">
            <v>87882487.180000007</v>
          </cell>
          <cell r="M796">
            <v>70806101.180000007</v>
          </cell>
          <cell r="N796">
            <v>0</v>
          </cell>
          <cell r="O796">
            <v>73986711.870000005</v>
          </cell>
          <cell r="P796">
            <v>53067099.450000003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1</v>
          </cell>
          <cell r="AA796">
            <v>1</v>
          </cell>
          <cell r="AB796">
            <v>1</v>
          </cell>
          <cell r="AC796">
            <v>1</v>
          </cell>
        </row>
        <row r="797">
          <cell r="D797" t="str">
            <v>41436</v>
          </cell>
          <cell r="E797" t="str">
            <v>ฉลอง,รพช.</v>
          </cell>
          <cell r="F797" t="str">
            <v>รพช.</v>
          </cell>
          <cell r="G797">
            <v>30</v>
          </cell>
          <cell r="H797" t="str">
            <v>รพช.F2 P30,000-60,000</v>
          </cell>
          <cell r="I797">
            <v>8.14</v>
          </cell>
          <cell r="J797">
            <v>7.82</v>
          </cell>
          <cell r="K797">
            <v>3.58</v>
          </cell>
          <cell r="L797">
            <v>105014902.89</v>
          </cell>
          <cell r="M797">
            <v>69215742.299999997</v>
          </cell>
          <cell r="N797">
            <v>0</v>
          </cell>
          <cell r="O797">
            <v>70839705.549999997</v>
          </cell>
          <cell r="P797">
            <v>37984538.25</v>
          </cell>
          <cell r="Q797">
            <v>1</v>
          </cell>
          <cell r="R797">
            <v>1</v>
          </cell>
          <cell r="S797">
            <v>1</v>
          </cell>
          <cell r="T797">
            <v>0</v>
          </cell>
          <cell r="U797">
            <v>1</v>
          </cell>
          <cell r="V797">
            <v>1</v>
          </cell>
          <cell r="W797">
            <v>0</v>
          </cell>
          <cell r="AA797">
            <v>1</v>
          </cell>
          <cell r="AB797">
            <v>1</v>
          </cell>
          <cell r="AC797">
            <v>1</v>
          </cell>
        </row>
        <row r="798">
          <cell r="D798" t="str">
            <v>10743</v>
          </cell>
          <cell r="E798" t="str">
            <v>ระนอง,รพท.</v>
          </cell>
          <cell r="F798" t="str">
            <v>รพท.</v>
          </cell>
          <cell r="G798">
            <v>283</v>
          </cell>
          <cell r="H798" t="str">
            <v>รพท.S B&lt;=400</v>
          </cell>
          <cell r="I798">
            <v>1.59</v>
          </cell>
          <cell r="J798">
            <v>1.47</v>
          </cell>
          <cell r="K798">
            <v>0.81</v>
          </cell>
          <cell r="L798">
            <v>95441003.120000005</v>
          </cell>
          <cell r="M798">
            <v>-14728276.449999999</v>
          </cell>
          <cell r="N798">
            <v>1</v>
          </cell>
          <cell r="O798">
            <v>-17376745.640000001</v>
          </cell>
          <cell r="P798">
            <v>-28645672.68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1</v>
          </cell>
          <cell r="W798">
            <v>1</v>
          </cell>
          <cell r="AA798">
            <v>1</v>
          </cell>
          <cell r="AB798">
            <v>0</v>
          </cell>
          <cell r="AC798">
            <v>1</v>
          </cell>
        </row>
        <row r="799">
          <cell r="D799" t="str">
            <v>11323</v>
          </cell>
          <cell r="E799" t="str">
            <v>ละอุ่น,รพช.</v>
          </cell>
          <cell r="F799" t="str">
            <v>รพช.</v>
          </cell>
          <cell r="G799">
            <v>10</v>
          </cell>
          <cell r="H799" t="str">
            <v>รพช.F3 P&lt;=15,000</v>
          </cell>
          <cell r="I799">
            <v>3.92</v>
          </cell>
          <cell r="J799">
            <v>3.76</v>
          </cell>
          <cell r="K799">
            <v>0.55000000000000004</v>
          </cell>
          <cell r="L799">
            <v>22278193.91</v>
          </cell>
          <cell r="M799">
            <v>22971617.199999999</v>
          </cell>
          <cell r="N799">
            <v>1</v>
          </cell>
          <cell r="O799">
            <v>24130661.719999999</v>
          </cell>
          <cell r="P799">
            <v>-3397024.54</v>
          </cell>
          <cell r="Q799">
            <v>1</v>
          </cell>
          <cell r="R799">
            <v>1</v>
          </cell>
          <cell r="S799">
            <v>1</v>
          </cell>
          <cell r="T799">
            <v>1</v>
          </cell>
          <cell r="U799">
            <v>0</v>
          </cell>
          <cell r="V799">
            <v>0</v>
          </cell>
          <cell r="W799">
            <v>1</v>
          </cell>
          <cell r="AA799">
            <v>1</v>
          </cell>
          <cell r="AB799">
            <v>1</v>
          </cell>
          <cell r="AC799">
            <v>0</v>
          </cell>
        </row>
        <row r="800">
          <cell r="D800" t="str">
            <v>11372</v>
          </cell>
          <cell r="E800" t="str">
            <v>กะเปอร์,รพช.</v>
          </cell>
          <cell r="F800" t="str">
            <v>รพช.</v>
          </cell>
          <cell r="G800">
            <v>37</v>
          </cell>
          <cell r="H800" t="str">
            <v>รพช.F2 P&lt;=30,000</v>
          </cell>
          <cell r="I800">
            <v>3.24</v>
          </cell>
          <cell r="J800">
            <v>3.16</v>
          </cell>
          <cell r="K800">
            <v>0.97</v>
          </cell>
          <cell r="L800">
            <v>48622958.289999999</v>
          </cell>
          <cell r="M800">
            <v>37950279.640000001</v>
          </cell>
          <cell r="N800">
            <v>0</v>
          </cell>
          <cell r="O800">
            <v>38265642.530000001</v>
          </cell>
          <cell r="P800">
            <v>-661416.39</v>
          </cell>
          <cell r="Q800">
            <v>1</v>
          </cell>
          <cell r="R800">
            <v>1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1</v>
          </cell>
          <cell r="AA800">
            <v>1</v>
          </cell>
          <cell r="AB800">
            <v>1</v>
          </cell>
          <cell r="AC800">
            <v>1</v>
          </cell>
        </row>
        <row r="801">
          <cell r="D801" t="str">
            <v>11373</v>
          </cell>
          <cell r="E801" t="str">
            <v>กระบุรี,รพช.</v>
          </cell>
          <cell r="F801" t="str">
            <v>รพช.</v>
          </cell>
          <cell r="G801">
            <v>52</v>
          </cell>
          <cell r="H801" t="str">
            <v>รพช.F2 P30,000-60,000</v>
          </cell>
          <cell r="I801">
            <v>6.11</v>
          </cell>
          <cell r="J801">
            <v>5.82</v>
          </cell>
          <cell r="K801">
            <v>3.26</v>
          </cell>
          <cell r="L801">
            <v>63507793.719999999</v>
          </cell>
          <cell r="M801">
            <v>36803046.07</v>
          </cell>
          <cell r="N801">
            <v>0</v>
          </cell>
          <cell r="O801">
            <v>37891548.969999999</v>
          </cell>
          <cell r="P801">
            <v>28054265.550000001</v>
          </cell>
          <cell r="Q801">
            <v>1</v>
          </cell>
          <cell r="R801">
            <v>1</v>
          </cell>
          <cell r="S801">
            <v>1</v>
          </cell>
          <cell r="T801">
            <v>0</v>
          </cell>
          <cell r="U801">
            <v>1</v>
          </cell>
          <cell r="V801">
            <v>1</v>
          </cell>
          <cell r="W801">
            <v>1</v>
          </cell>
          <cell r="AA801">
            <v>1</v>
          </cell>
          <cell r="AB801">
            <v>1</v>
          </cell>
          <cell r="AC801">
            <v>1</v>
          </cell>
        </row>
        <row r="802">
          <cell r="D802" t="str">
            <v>11374</v>
          </cell>
          <cell r="E802" t="str">
            <v>สุขสำราญ,รพช.</v>
          </cell>
          <cell r="F802" t="str">
            <v>รพช.</v>
          </cell>
          <cell r="G802">
            <v>10</v>
          </cell>
          <cell r="H802" t="str">
            <v>รพช.F3 P&lt;=15,000</v>
          </cell>
          <cell r="I802">
            <v>2.77</v>
          </cell>
          <cell r="J802">
            <v>2.6</v>
          </cell>
          <cell r="K802">
            <v>0.56000000000000005</v>
          </cell>
          <cell r="L802">
            <v>11470395.66</v>
          </cell>
          <cell r="M802">
            <v>11701745.279999999</v>
          </cell>
          <cell r="N802">
            <v>1</v>
          </cell>
          <cell r="O802">
            <v>12368149.970000001</v>
          </cell>
          <cell r="P802">
            <v>-2843991.12</v>
          </cell>
          <cell r="Q802">
            <v>0</v>
          </cell>
          <cell r="R802">
            <v>1</v>
          </cell>
          <cell r="S802">
            <v>0</v>
          </cell>
          <cell r="T802">
            <v>1</v>
          </cell>
          <cell r="U802">
            <v>1</v>
          </cell>
          <cell r="V802">
            <v>0</v>
          </cell>
          <cell r="W802">
            <v>1</v>
          </cell>
          <cell r="AA802">
            <v>1</v>
          </cell>
          <cell r="AB802">
            <v>1</v>
          </cell>
          <cell r="AC802">
            <v>0</v>
          </cell>
        </row>
        <row r="803">
          <cell r="D803" t="str">
            <v>09192</v>
          </cell>
          <cell r="E803" t="str">
            <v>เกาะเต่า,รพช.</v>
          </cell>
          <cell r="F803" t="str">
            <v>รพช.</v>
          </cell>
          <cell r="G803">
            <v>10</v>
          </cell>
          <cell r="H803" t="str">
            <v>รพช.F3 P&lt;=15,000</v>
          </cell>
          <cell r="I803">
            <v>5.0199999999999996</v>
          </cell>
          <cell r="J803">
            <v>4.6100000000000003</v>
          </cell>
          <cell r="K803">
            <v>1.87</v>
          </cell>
          <cell r="L803">
            <v>31552823.27</v>
          </cell>
          <cell r="M803">
            <v>15695814.75</v>
          </cell>
          <cell r="N803">
            <v>0</v>
          </cell>
          <cell r="O803">
            <v>18530871.609999999</v>
          </cell>
          <cell r="P803">
            <v>6720826.9299999997</v>
          </cell>
          <cell r="Q803">
            <v>1</v>
          </cell>
          <cell r="R803">
            <v>1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AA803">
            <v>1</v>
          </cell>
          <cell r="AB803">
            <v>1</v>
          </cell>
          <cell r="AC803">
            <v>1</v>
          </cell>
        </row>
        <row r="804">
          <cell r="D804" t="str">
            <v>10681</v>
          </cell>
          <cell r="E804" t="str">
            <v>สุราษฎร์ธานี,รพศ.</v>
          </cell>
          <cell r="F804" t="str">
            <v>รพศ.</v>
          </cell>
          <cell r="G804">
            <v>862</v>
          </cell>
          <cell r="H804" t="str">
            <v>รพศ.A B&gt;700to1000</v>
          </cell>
          <cell r="I804">
            <v>2.04</v>
          </cell>
          <cell r="J804">
            <v>1.86</v>
          </cell>
          <cell r="K804">
            <v>1.1299999999999999</v>
          </cell>
          <cell r="L804">
            <v>661926717.10000002</v>
          </cell>
          <cell r="M804">
            <v>347483787.73000002</v>
          </cell>
          <cell r="N804">
            <v>0</v>
          </cell>
          <cell r="O804">
            <v>468909806.02999997</v>
          </cell>
          <cell r="P804">
            <v>85574534.689999998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1</v>
          </cell>
          <cell r="V804">
            <v>1</v>
          </cell>
          <cell r="W804">
            <v>1</v>
          </cell>
          <cell r="AA804">
            <v>1</v>
          </cell>
          <cell r="AB804">
            <v>1</v>
          </cell>
          <cell r="AC804">
            <v>1</v>
          </cell>
        </row>
        <row r="805">
          <cell r="D805" t="str">
            <v>10742</v>
          </cell>
          <cell r="E805" t="str">
            <v>เกาะสมุย,รพท.</v>
          </cell>
          <cell r="F805" t="str">
            <v>รพท.</v>
          </cell>
          <cell r="G805">
            <v>160</v>
          </cell>
          <cell r="H805" t="str">
            <v>รพท.M1 B&lt;=200</v>
          </cell>
          <cell r="I805">
            <v>2.2200000000000002</v>
          </cell>
          <cell r="J805">
            <v>2.12</v>
          </cell>
          <cell r="K805">
            <v>1.06</v>
          </cell>
          <cell r="L805">
            <v>258802316.59</v>
          </cell>
          <cell r="M805">
            <v>135549847.28999999</v>
          </cell>
          <cell r="N805">
            <v>0</v>
          </cell>
          <cell r="O805">
            <v>147794515.00999999</v>
          </cell>
          <cell r="P805">
            <v>14836421.689999999</v>
          </cell>
          <cell r="Q805">
            <v>1</v>
          </cell>
          <cell r="R805">
            <v>1</v>
          </cell>
          <cell r="S805">
            <v>1</v>
          </cell>
          <cell r="T805">
            <v>0</v>
          </cell>
          <cell r="U805">
            <v>0</v>
          </cell>
          <cell r="V805">
            <v>0</v>
          </cell>
          <cell r="W805">
            <v>1</v>
          </cell>
          <cell r="AA805">
            <v>1</v>
          </cell>
          <cell r="AB805">
            <v>1</v>
          </cell>
          <cell r="AC805">
            <v>1</v>
          </cell>
        </row>
        <row r="806">
          <cell r="D806" t="str">
            <v>11357</v>
          </cell>
          <cell r="E806" t="str">
            <v>กาญจนดิษฐ์,รพช.</v>
          </cell>
          <cell r="F806" t="str">
            <v>รพช.</v>
          </cell>
          <cell r="G806">
            <v>150</v>
          </cell>
          <cell r="H806" t="str">
            <v>รพช.M2 B&gt;100</v>
          </cell>
          <cell r="I806">
            <v>2.12</v>
          </cell>
          <cell r="J806">
            <v>1.97</v>
          </cell>
          <cell r="K806">
            <v>0.52</v>
          </cell>
          <cell r="L806">
            <v>110237180.61</v>
          </cell>
          <cell r="M806">
            <v>62693394.829999998</v>
          </cell>
          <cell r="N806">
            <v>1</v>
          </cell>
          <cell r="O806">
            <v>65919703.270000003</v>
          </cell>
          <cell r="P806">
            <v>-48102850.670000002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1</v>
          </cell>
          <cell r="AA806">
            <v>1</v>
          </cell>
          <cell r="AB806">
            <v>1</v>
          </cell>
          <cell r="AC806">
            <v>0</v>
          </cell>
        </row>
        <row r="807">
          <cell r="D807" t="str">
            <v>11358</v>
          </cell>
          <cell r="E807" t="str">
            <v>ดอนสัก,รพช.</v>
          </cell>
          <cell r="F807" t="str">
            <v>รพช.</v>
          </cell>
          <cell r="G807">
            <v>30</v>
          </cell>
          <cell r="H807" t="str">
            <v>รพช.F2 P&lt;=30,000</v>
          </cell>
          <cell r="I807">
            <v>1.94</v>
          </cell>
          <cell r="J807">
            <v>1.87</v>
          </cell>
          <cell r="K807">
            <v>1.42</v>
          </cell>
          <cell r="L807">
            <v>36444848.789999999</v>
          </cell>
          <cell r="M807">
            <v>13223948.039999999</v>
          </cell>
          <cell r="N807">
            <v>0</v>
          </cell>
          <cell r="O807">
            <v>18156533.010000002</v>
          </cell>
          <cell r="P807">
            <v>16035741.460000001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1</v>
          </cell>
          <cell r="W807">
            <v>1</v>
          </cell>
          <cell r="AA807">
            <v>1</v>
          </cell>
          <cell r="AB807">
            <v>1</v>
          </cell>
          <cell r="AC807">
            <v>1</v>
          </cell>
        </row>
        <row r="808">
          <cell r="D808" t="str">
            <v>11359</v>
          </cell>
          <cell r="E808" t="str">
            <v>เกาะพงัน,รพช.</v>
          </cell>
          <cell r="F808" t="str">
            <v>รพช.</v>
          </cell>
          <cell r="G808">
            <v>45</v>
          </cell>
          <cell r="H808" t="str">
            <v>รพช.F2 P&lt;=30,000</v>
          </cell>
          <cell r="I808">
            <v>9.0500000000000007</v>
          </cell>
          <cell r="J808">
            <v>8.77</v>
          </cell>
          <cell r="K808">
            <v>2.4700000000000002</v>
          </cell>
          <cell r="L808">
            <v>133079957.66</v>
          </cell>
          <cell r="M808">
            <v>116505530.84999999</v>
          </cell>
          <cell r="N808">
            <v>0</v>
          </cell>
          <cell r="O808">
            <v>118612410.56999999</v>
          </cell>
          <cell r="P808">
            <v>24148828.609999999</v>
          </cell>
          <cell r="Q808">
            <v>1</v>
          </cell>
          <cell r="R808">
            <v>1</v>
          </cell>
          <cell r="S808">
            <v>1</v>
          </cell>
          <cell r="T808">
            <v>0</v>
          </cell>
          <cell r="U808">
            <v>0</v>
          </cell>
          <cell r="V808">
            <v>0</v>
          </cell>
          <cell r="W808">
            <v>1</v>
          </cell>
          <cell r="AA808">
            <v>1</v>
          </cell>
          <cell r="AB808">
            <v>1</v>
          </cell>
          <cell r="AC808">
            <v>1</v>
          </cell>
        </row>
        <row r="809">
          <cell r="D809" t="str">
            <v>11360</v>
          </cell>
          <cell r="E809" t="str">
            <v>ไชยา,รพช.</v>
          </cell>
          <cell r="F809" t="str">
            <v>รพช.</v>
          </cell>
          <cell r="G809">
            <v>60</v>
          </cell>
          <cell r="H809" t="str">
            <v>รพช.M2 B&lt;=100</v>
          </cell>
          <cell r="I809">
            <v>3.83</v>
          </cell>
          <cell r="J809">
            <v>3.73</v>
          </cell>
          <cell r="K809">
            <v>1.8</v>
          </cell>
          <cell r="L809">
            <v>143984120.46000001</v>
          </cell>
          <cell r="M809">
            <v>105394401.45</v>
          </cell>
          <cell r="N809">
            <v>0</v>
          </cell>
          <cell r="O809">
            <v>108398113.51000001</v>
          </cell>
          <cell r="P809">
            <v>39811997.140000001</v>
          </cell>
          <cell r="Q809">
            <v>1</v>
          </cell>
          <cell r="R809">
            <v>1</v>
          </cell>
          <cell r="S809">
            <v>0</v>
          </cell>
          <cell r="T809">
            <v>0</v>
          </cell>
          <cell r="U809">
            <v>1</v>
          </cell>
          <cell r="V809">
            <v>0</v>
          </cell>
          <cell r="W809">
            <v>1</v>
          </cell>
          <cell r="AA809">
            <v>1</v>
          </cell>
          <cell r="AB809">
            <v>1</v>
          </cell>
          <cell r="AC809">
            <v>1</v>
          </cell>
        </row>
        <row r="810">
          <cell r="D810" t="str">
            <v>11361</v>
          </cell>
          <cell r="E810" t="str">
            <v>ท่าชนะ,รพช.</v>
          </cell>
          <cell r="F810" t="str">
            <v>รพช.</v>
          </cell>
          <cell r="G810">
            <v>45</v>
          </cell>
          <cell r="H810" t="str">
            <v>รพช.F2 P30,000-60,000</v>
          </cell>
          <cell r="I810">
            <v>2.8</v>
          </cell>
          <cell r="J810">
            <v>2.67</v>
          </cell>
          <cell r="K810">
            <v>1.38</v>
          </cell>
          <cell r="L810">
            <v>68056282.620000005</v>
          </cell>
          <cell r="M810">
            <v>44622997.909999996</v>
          </cell>
          <cell r="N810">
            <v>0</v>
          </cell>
          <cell r="O810">
            <v>47396058.140000001</v>
          </cell>
          <cell r="P810">
            <v>13937814.92</v>
          </cell>
          <cell r="Q810">
            <v>1</v>
          </cell>
          <cell r="R810">
            <v>1</v>
          </cell>
          <cell r="S810">
            <v>0</v>
          </cell>
          <cell r="T810">
            <v>1</v>
          </cell>
          <cell r="U810">
            <v>0</v>
          </cell>
          <cell r="V810">
            <v>0</v>
          </cell>
          <cell r="W810">
            <v>1</v>
          </cell>
          <cell r="AA810">
            <v>1</v>
          </cell>
          <cell r="AB810">
            <v>1</v>
          </cell>
          <cell r="AC810">
            <v>1</v>
          </cell>
        </row>
        <row r="811">
          <cell r="D811" t="str">
            <v>11362</v>
          </cell>
          <cell r="E811" t="str">
            <v>คีรีรัฐนิคม,รพช.</v>
          </cell>
          <cell r="F811" t="str">
            <v>รพช.</v>
          </cell>
          <cell r="G811">
            <v>35</v>
          </cell>
          <cell r="H811" t="str">
            <v>รพช.F2 P30,000-60,000</v>
          </cell>
          <cell r="I811">
            <v>1.81</v>
          </cell>
          <cell r="J811">
            <v>1.65</v>
          </cell>
          <cell r="K811">
            <v>0.54</v>
          </cell>
          <cell r="L811">
            <v>21392732.969999999</v>
          </cell>
          <cell r="M811">
            <v>7085633.4199999999</v>
          </cell>
          <cell r="N811">
            <v>1</v>
          </cell>
          <cell r="O811">
            <v>10390663.470000001</v>
          </cell>
          <cell r="P811">
            <v>-12081590.789999999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1</v>
          </cell>
          <cell r="V811">
            <v>0</v>
          </cell>
          <cell r="W811">
            <v>1</v>
          </cell>
          <cell r="AA811">
            <v>1</v>
          </cell>
          <cell r="AB811">
            <v>1</v>
          </cell>
          <cell r="AC811">
            <v>0</v>
          </cell>
        </row>
        <row r="812">
          <cell r="D812" t="str">
            <v>11363</v>
          </cell>
          <cell r="E812" t="str">
            <v>บ้านตาขุน,รพช.</v>
          </cell>
          <cell r="F812" t="str">
            <v>รพช.</v>
          </cell>
          <cell r="G812">
            <v>30</v>
          </cell>
          <cell r="H812" t="str">
            <v>รพช.F2 P&lt;=30,000</v>
          </cell>
          <cell r="I812">
            <v>3.48</v>
          </cell>
          <cell r="J812">
            <v>3.33</v>
          </cell>
          <cell r="K812">
            <v>1.18</v>
          </cell>
          <cell r="L812">
            <v>36941341.229999997</v>
          </cell>
          <cell r="M812">
            <v>41678197.420000002</v>
          </cell>
          <cell r="N812">
            <v>0</v>
          </cell>
          <cell r="O812">
            <v>48759407.909999996</v>
          </cell>
          <cell r="P812">
            <v>2455567.88</v>
          </cell>
          <cell r="Q812">
            <v>1</v>
          </cell>
          <cell r="R812">
            <v>1</v>
          </cell>
          <cell r="S812">
            <v>0</v>
          </cell>
          <cell r="T812">
            <v>0</v>
          </cell>
          <cell r="U812">
            <v>1</v>
          </cell>
          <cell r="V812">
            <v>1</v>
          </cell>
          <cell r="W812">
            <v>1</v>
          </cell>
          <cell r="AA812">
            <v>1</v>
          </cell>
          <cell r="AB812">
            <v>1</v>
          </cell>
          <cell r="AC812">
            <v>1</v>
          </cell>
        </row>
        <row r="813">
          <cell r="D813" t="str">
            <v>11364</v>
          </cell>
          <cell r="E813" t="str">
            <v>พนม,รพช.</v>
          </cell>
          <cell r="F813" t="str">
            <v>รพช.</v>
          </cell>
          <cell r="G813">
            <v>41</v>
          </cell>
          <cell r="H813" t="str">
            <v>รพช.F2 P30,000-60,000</v>
          </cell>
          <cell r="I813">
            <v>10.85</v>
          </cell>
          <cell r="J813">
            <v>10.66</v>
          </cell>
          <cell r="K813">
            <v>5.21</v>
          </cell>
          <cell r="L813">
            <v>117631249.55</v>
          </cell>
          <cell r="M813">
            <v>67753133.150000006</v>
          </cell>
          <cell r="N813">
            <v>0</v>
          </cell>
          <cell r="O813">
            <v>68906349.459999993</v>
          </cell>
          <cell r="P813">
            <v>50254143.579999998</v>
          </cell>
          <cell r="Q813">
            <v>1</v>
          </cell>
          <cell r="R813">
            <v>1</v>
          </cell>
          <cell r="S813">
            <v>1</v>
          </cell>
          <cell r="T813">
            <v>0</v>
          </cell>
          <cell r="U813">
            <v>1</v>
          </cell>
          <cell r="V813">
            <v>0</v>
          </cell>
          <cell r="W813">
            <v>1</v>
          </cell>
          <cell r="AA813">
            <v>1</v>
          </cell>
          <cell r="AB813">
            <v>1</v>
          </cell>
          <cell r="AC813">
            <v>1</v>
          </cell>
        </row>
        <row r="814">
          <cell r="D814" t="str">
            <v>11365</v>
          </cell>
          <cell r="E814" t="str">
            <v>ท่าฉาง,รพช.</v>
          </cell>
          <cell r="F814" t="str">
            <v>รพช.</v>
          </cell>
          <cell r="G814">
            <v>30</v>
          </cell>
          <cell r="H814" t="str">
            <v>รพช.F2 P&lt;=30,000</v>
          </cell>
          <cell r="I814">
            <v>1.95</v>
          </cell>
          <cell r="J814">
            <v>1.72</v>
          </cell>
          <cell r="K814">
            <v>0.83</v>
          </cell>
          <cell r="L814">
            <v>47504393.710000001</v>
          </cell>
          <cell r="M814">
            <v>36671521.390000001</v>
          </cell>
          <cell r="N814">
            <v>0</v>
          </cell>
          <cell r="O814">
            <v>38243386.259999998</v>
          </cell>
          <cell r="P814">
            <v>-8674653.8300000001</v>
          </cell>
          <cell r="Q814">
            <v>0</v>
          </cell>
          <cell r="R814">
            <v>0</v>
          </cell>
          <cell r="S814">
            <v>0</v>
          </cell>
          <cell r="T814">
            <v>1</v>
          </cell>
          <cell r="U814">
            <v>1</v>
          </cell>
          <cell r="V814">
            <v>0</v>
          </cell>
          <cell r="W814">
            <v>1</v>
          </cell>
          <cell r="AA814">
            <v>1</v>
          </cell>
          <cell r="AB814">
            <v>1</v>
          </cell>
          <cell r="AC814">
            <v>1</v>
          </cell>
        </row>
        <row r="815">
          <cell r="D815" t="str">
            <v>11366</v>
          </cell>
          <cell r="E815" t="str">
            <v>บ้านนาสาร,รพช.</v>
          </cell>
          <cell r="F815" t="str">
            <v>รพช.</v>
          </cell>
          <cell r="G815">
            <v>65</v>
          </cell>
          <cell r="H815" t="str">
            <v>รพช.M2 B&lt;=100</v>
          </cell>
          <cell r="I815">
            <v>4.33</v>
          </cell>
          <cell r="J815">
            <v>4.2699999999999996</v>
          </cell>
          <cell r="K815">
            <v>2.56</v>
          </cell>
          <cell r="L815">
            <v>198081000.19</v>
          </cell>
          <cell r="M815">
            <v>145771458.94999999</v>
          </cell>
          <cell r="N815">
            <v>0</v>
          </cell>
          <cell r="O815">
            <v>150571781.86000001</v>
          </cell>
          <cell r="P815">
            <v>92844018.109999999</v>
          </cell>
          <cell r="Q815">
            <v>1</v>
          </cell>
          <cell r="R815">
            <v>1</v>
          </cell>
          <cell r="S815">
            <v>1</v>
          </cell>
          <cell r="T815">
            <v>0</v>
          </cell>
          <cell r="U815">
            <v>0</v>
          </cell>
          <cell r="V815">
            <v>1</v>
          </cell>
          <cell r="W815">
            <v>1</v>
          </cell>
          <cell r="AA815">
            <v>1</v>
          </cell>
          <cell r="AB815">
            <v>1</v>
          </cell>
          <cell r="AC815">
            <v>1</v>
          </cell>
        </row>
        <row r="816">
          <cell r="D816" t="str">
            <v>11367</v>
          </cell>
          <cell r="E816" t="str">
            <v>บ้านนาเดิม,รพช.</v>
          </cell>
          <cell r="F816" t="str">
            <v>รพช.</v>
          </cell>
          <cell r="G816">
            <v>30</v>
          </cell>
          <cell r="H816" t="str">
            <v>รพช.F2 P&lt;=30,000</v>
          </cell>
          <cell r="I816">
            <v>4.28</v>
          </cell>
          <cell r="J816">
            <v>4.16</v>
          </cell>
          <cell r="K816">
            <v>1.77</v>
          </cell>
          <cell r="L816">
            <v>58011861.880000003</v>
          </cell>
          <cell r="M816">
            <v>40892435.039999999</v>
          </cell>
          <cell r="N816">
            <v>0</v>
          </cell>
          <cell r="O816">
            <v>43534849.060000002</v>
          </cell>
          <cell r="P816">
            <v>13653834.720000001</v>
          </cell>
          <cell r="Q816">
            <v>1</v>
          </cell>
          <cell r="R816">
            <v>1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1</v>
          </cell>
          <cell r="AA816">
            <v>1</v>
          </cell>
          <cell r="AB816">
            <v>1</v>
          </cell>
          <cell r="AC816">
            <v>1</v>
          </cell>
        </row>
        <row r="817">
          <cell r="D817" t="str">
            <v>11368</v>
          </cell>
          <cell r="E817" t="str">
            <v>เคียนซา,รพช.</v>
          </cell>
          <cell r="F817" t="str">
            <v>รพช.</v>
          </cell>
          <cell r="G817">
            <v>30</v>
          </cell>
          <cell r="H817" t="str">
            <v>รพช.F2 P30,000-60,000</v>
          </cell>
          <cell r="I817">
            <v>4.25</v>
          </cell>
          <cell r="J817">
            <v>4.1100000000000003</v>
          </cell>
          <cell r="K817">
            <v>0.56999999999999995</v>
          </cell>
          <cell r="L817">
            <v>111706716.84999999</v>
          </cell>
          <cell r="M817">
            <v>108379459.15000001</v>
          </cell>
          <cell r="N817">
            <v>1</v>
          </cell>
          <cell r="O817">
            <v>104765609.87</v>
          </cell>
          <cell r="P817">
            <v>-14684157.060000001</v>
          </cell>
          <cell r="Q817">
            <v>1</v>
          </cell>
          <cell r="R817">
            <v>1</v>
          </cell>
          <cell r="S817">
            <v>1</v>
          </cell>
          <cell r="T817">
            <v>0</v>
          </cell>
          <cell r="U817">
            <v>0</v>
          </cell>
          <cell r="V817">
            <v>0</v>
          </cell>
          <cell r="W817">
            <v>1</v>
          </cell>
          <cell r="AA817">
            <v>1</v>
          </cell>
          <cell r="AB817">
            <v>1</v>
          </cell>
          <cell r="AC817">
            <v>0</v>
          </cell>
        </row>
        <row r="818">
          <cell r="D818" t="str">
            <v>11369</v>
          </cell>
          <cell r="E818" t="str">
            <v>พระแสง,รพช.</v>
          </cell>
          <cell r="F818" t="str">
            <v>รพช.</v>
          </cell>
          <cell r="G818">
            <v>60</v>
          </cell>
          <cell r="H818" t="str">
            <v>รพช.F2 P30,000-60,000</v>
          </cell>
          <cell r="I818">
            <v>2.73</v>
          </cell>
          <cell r="J818">
            <v>2.6</v>
          </cell>
          <cell r="K818">
            <v>1.29</v>
          </cell>
          <cell r="L818">
            <v>75661448.730000004</v>
          </cell>
          <cell r="M818">
            <v>54421311.920000002</v>
          </cell>
          <cell r="N818">
            <v>0</v>
          </cell>
          <cell r="O818">
            <v>53276749.670000002</v>
          </cell>
          <cell r="P818">
            <v>12858619.4</v>
          </cell>
          <cell r="Q818">
            <v>1</v>
          </cell>
          <cell r="R818">
            <v>1</v>
          </cell>
          <cell r="S818">
            <v>0</v>
          </cell>
          <cell r="T818">
            <v>0</v>
          </cell>
          <cell r="U818">
            <v>0</v>
          </cell>
          <cell r="V818">
            <v>1</v>
          </cell>
          <cell r="W818">
            <v>1</v>
          </cell>
          <cell r="AA818">
            <v>1</v>
          </cell>
          <cell r="AB818">
            <v>1</v>
          </cell>
          <cell r="AC818">
            <v>1</v>
          </cell>
        </row>
        <row r="819">
          <cell r="D819" t="str">
            <v>11370</v>
          </cell>
          <cell r="E819" t="str">
            <v>พุนพิน,รพช.</v>
          </cell>
          <cell r="F819" t="str">
            <v>รพช.</v>
          </cell>
          <cell r="G819">
            <v>60</v>
          </cell>
          <cell r="H819" t="str">
            <v>รพช.F2 P30,000-60,000</v>
          </cell>
          <cell r="I819">
            <v>3.62</v>
          </cell>
          <cell r="J819">
            <v>3.23</v>
          </cell>
          <cell r="K819">
            <v>1.76</v>
          </cell>
          <cell r="L819">
            <v>113304965.59</v>
          </cell>
          <cell r="M819">
            <v>64242926.270000003</v>
          </cell>
          <cell r="N819">
            <v>0</v>
          </cell>
          <cell r="O819">
            <v>68382302.790000007</v>
          </cell>
          <cell r="P819">
            <v>32433857.07</v>
          </cell>
          <cell r="Q819">
            <v>1</v>
          </cell>
          <cell r="R819">
            <v>1</v>
          </cell>
          <cell r="S819">
            <v>0</v>
          </cell>
          <cell r="T819">
            <v>1</v>
          </cell>
          <cell r="U819">
            <v>1</v>
          </cell>
          <cell r="V819">
            <v>1</v>
          </cell>
          <cell r="W819">
            <v>1</v>
          </cell>
          <cell r="AA819">
            <v>1</v>
          </cell>
          <cell r="AB819">
            <v>1</v>
          </cell>
          <cell r="AC819">
            <v>1</v>
          </cell>
        </row>
        <row r="820">
          <cell r="D820" t="str">
            <v>11371</v>
          </cell>
          <cell r="E820" t="str">
            <v>ชัยบุรี,รพช.</v>
          </cell>
          <cell r="F820" t="str">
            <v>รพช.</v>
          </cell>
          <cell r="G820">
            <v>30</v>
          </cell>
          <cell r="H820" t="str">
            <v>รพช.F2 P&lt;=30,000</v>
          </cell>
          <cell r="I820">
            <v>3.84</v>
          </cell>
          <cell r="J820">
            <v>3.63</v>
          </cell>
          <cell r="K820">
            <v>2.85</v>
          </cell>
          <cell r="L820">
            <v>29458729.149999999</v>
          </cell>
          <cell r="M820">
            <v>18090414.789999999</v>
          </cell>
          <cell r="N820">
            <v>0</v>
          </cell>
          <cell r="O820">
            <v>18219196.739999998</v>
          </cell>
          <cell r="P820">
            <v>19219491.010000002</v>
          </cell>
          <cell r="Q820">
            <v>0</v>
          </cell>
          <cell r="R820">
            <v>1</v>
          </cell>
          <cell r="S820">
            <v>1</v>
          </cell>
          <cell r="T820">
            <v>1</v>
          </cell>
          <cell r="U820">
            <v>1</v>
          </cell>
          <cell r="V820">
            <v>1</v>
          </cell>
          <cell r="W820">
            <v>1</v>
          </cell>
          <cell r="AA820">
            <v>1</v>
          </cell>
          <cell r="AB820">
            <v>1</v>
          </cell>
          <cell r="AC820">
            <v>1</v>
          </cell>
        </row>
        <row r="821">
          <cell r="D821" t="str">
            <v>11459</v>
          </cell>
          <cell r="E821" t="str">
            <v>สมเด็จพระยุพราชเวียงสระ,รพช.</v>
          </cell>
          <cell r="F821" t="str">
            <v>รพช.</v>
          </cell>
          <cell r="G821">
            <v>120</v>
          </cell>
          <cell r="H821" t="str">
            <v>รพช.M2 B&gt;100</v>
          </cell>
          <cell r="I821">
            <v>1.63</v>
          </cell>
          <cell r="J821">
            <v>1.39</v>
          </cell>
          <cell r="K821">
            <v>0.76</v>
          </cell>
          <cell r="L821">
            <v>49850182.359999999</v>
          </cell>
          <cell r="M821">
            <v>33473138.59</v>
          </cell>
          <cell r="N821">
            <v>1</v>
          </cell>
          <cell r="O821">
            <v>45088186.25</v>
          </cell>
          <cell r="P821">
            <v>-20155982.699999999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1</v>
          </cell>
          <cell r="W821">
            <v>0</v>
          </cell>
          <cell r="AA821">
            <v>1</v>
          </cell>
          <cell r="AB821">
            <v>1</v>
          </cell>
          <cell r="AC821">
            <v>0</v>
          </cell>
        </row>
        <row r="822">
          <cell r="D822" t="str">
            <v>11654</v>
          </cell>
          <cell r="E822" t="str">
            <v>วิภาวดี,รพช.</v>
          </cell>
          <cell r="F822" t="str">
            <v>รพช.</v>
          </cell>
          <cell r="G822">
            <v>30</v>
          </cell>
          <cell r="H822" t="str">
            <v>รพช.F2 P&lt;=30,000</v>
          </cell>
          <cell r="I822">
            <v>4.2300000000000004</v>
          </cell>
          <cell r="J822">
            <v>3.97</v>
          </cell>
          <cell r="K822">
            <v>1.73</v>
          </cell>
          <cell r="L822">
            <v>25310474.710000001</v>
          </cell>
          <cell r="M822">
            <v>9746766.8900000006</v>
          </cell>
          <cell r="N822">
            <v>0</v>
          </cell>
          <cell r="O822">
            <v>12833993.109999999</v>
          </cell>
          <cell r="P822">
            <v>5632646.1399999997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1</v>
          </cell>
          <cell r="AA822">
            <v>1</v>
          </cell>
          <cell r="AB822">
            <v>1</v>
          </cell>
          <cell r="AC822">
            <v>1</v>
          </cell>
        </row>
        <row r="823">
          <cell r="D823" t="str">
            <v>14138</v>
          </cell>
          <cell r="E823" t="str">
            <v>ท่าโรงช้าง,รพช.</v>
          </cell>
          <cell r="F823" t="str">
            <v>รพช.</v>
          </cell>
          <cell r="G823">
            <v>120</v>
          </cell>
          <cell r="H823" t="str">
            <v>รพช.M2 B&gt;100</v>
          </cell>
          <cell r="I823">
            <v>2.92</v>
          </cell>
          <cell r="J823">
            <v>2.79</v>
          </cell>
          <cell r="K823">
            <v>0.78</v>
          </cell>
          <cell r="L823">
            <v>114188973.95999999</v>
          </cell>
          <cell r="M823">
            <v>83249984.060000002</v>
          </cell>
          <cell r="N823">
            <v>1</v>
          </cell>
          <cell r="O823">
            <v>84050672.129999995</v>
          </cell>
          <cell r="P823">
            <v>-13252735.9</v>
          </cell>
          <cell r="Q823">
            <v>1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W823">
            <v>1</v>
          </cell>
          <cell r="AA823">
            <v>1</v>
          </cell>
          <cell r="AB823">
            <v>1</v>
          </cell>
          <cell r="AC823">
            <v>0</v>
          </cell>
        </row>
        <row r="824">
          <cell r="D824" t="str">
            <v>10683</v>
          </cell>
          <cell r="E824" t="str">
            <v>ตรัง,รพศ.</v>
          </cell>
          <cell r="F824" t="str">
            <v>รพศ.</v>
          </cell>
          <cell r="G824">
            <v>553</v>
          </cell>
          <cell r="H824" t="str">
            <v>รพศ.A B&lt;=700</v>
          </cell>
          <cell r="I824">
            <v>4.2300000000000004</v>
          </cell>
          <cell r="J824">
            <v>3.89</v>
          </cell>
          <cell r="K824">
            <v>2.5</v>
          </cell>
          <cell r="L824">
            <v>853772063.41999996</v>
          </cell>
          <cell r="M824">
            <v>333241236.75</v>
          </cell>
          <cell r="N824">
            <v>0</v>
          </cell>
          <cell r="O824">
            <v>277276136.47000003</v>
          </cell>
          <cell r="P824">
            <v>395521289.41000003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1</v>
          </cell>
          <cell r="V824">
            <v>0</v>
          </cell>
          <cell r="W824">
            <v>1</v>
          </cell>
          <cell r="AA824">
            <v>1</v>
          </cell>
          <cell r="AB824">
            <v>1</v>
          </cell>
          <cell r="AC824">
            <v>1</v>
          </cell>
        </row>
        <row r="825">
          <cell r="D825" t="str">
            <v>11407</v>
          </cell>
          <cell r="E825" t="str">
            <v>กันตัง,รพช.</v>
          </cell>
          <cell r="F825" t="str">
            <v>รพช.</v>
          </cell>
          <cell r="G825">
            <v>95</v>
          </cell>
          <cell r="H825" t="str">
            <v>รพช.F1 P50,000-100,000</v>
          </cell>
          <cell r="I825">
            <v>3.54</v>
          </cell>
          <cell r="J825">
            <v>3.31</v>
          </cell>
          <cell r="K825">
            <v>2.0499999999999998</v>
          </cell>
          <cell r="L825">
            <v>120366869.27</v>
          </cell>
          <cell r="M825">
            <v>95258418.540000007</v>
          </cell>
          <cell r="N825">
            <v>0</v>
          </cell>
          <cell r="O825">
            <v>99652311.870000005</v>
          </cell>
          <cell r="P825">
            <v>49839692.859999999</v>
          </cell>
          <cell r="Q825">
            <v>1</v>
          </cell>
          <cell r="R825">
            <v>1</v>
          </cell>
          <cell r="S825">
            <v>0</v>
          </cell>
          <cell r="T825">
            <v>0</v>
          </cell>
          <cell r="U825">
            <v>0</v>
          </cell>
          <cell r="V825">
            <v>0</v>
          </cell>
          <cell r="W825">
            <v>1</v>
          </cell>
          <cell r="AA825">
            <v>1</v>
          </cell>
          <cell r="AB825">
            <v>1</v>
          </cell>
          <cell r="AC825">
            <v>1</v>
          </cell>
        </row>
        <row r="826">
          <cell r="D826" t="str">
            <v>11408</v>
          </cell>
          <cell r="E826" t="str">
            <v>ย่านตาขาว,รพช.</v>
          </cell>
          <cell r="F826" t="str">
            <v>รพช.</v>
          </cell>
          <cell r="G826">
            <v>91</v>
          </cell>
          <cell r="H826" t="str">
            <v>รพช.F1 P&lt;=50,000</v>
          </cell>
          <cell r="I826">
            <v>6.66</v>
          </cell>
          <cell r="J826">
            <v>6.38</v>
          </cell>
          <cell r="K826">
            <v>4.29</v>
          </cell>
          <cell r="L826">
            <v>166107908.80000001</v>
          </cell>
          <cell r="M826">
            <v>83820145.120000005</v>
          </cell>
          <cell r="N826">
            <v>0</v>
          </cell>
          <cell r="O826">
            <v>91183889.409999996</v>
          </cell>
          <cell r="P826">
            <v>96687449.840000004</v>
          </cell>
          <cell r="Q826">
            <v>1</v>
          </cell>
          <cell r="R826">
            <v>1</v>
          </cell>
          <cell r="S826">
            <v>1</v>
          </cell>
          <cell r="T826">
            <v>0</v>
          </cell>
          <cell r="U826">
            <v>0</v>
          </cell>
          <cell r="V826">
            <v>1</v>
          </cell>
          <cell r="W826">
            <v>1</v>
          </cell>
          <cell r="AA826">
            <v>1</v>
          </cell>
          <cell r="AB826">
            <v>1</v>
          </cell>
          <cell r="AC826">
            <v>1</v>
          </cell>
        </row>
        <row r="827">
          <cell r="D827" t="str">
            <v>11409</v>
          </cell>
          <cell r="E827" t="str">
            <v>ปะเหลียน,รพช.</v>
          </cell>
          <cell r="F827" t="str">
            <v>รพช.</v>
          </cell>
          <cell r="G827">
            <v>46</v>
          </cell>
          <cell r="H827" t="str">
            <v>รพช.F2 P30,000-60,000</v>
          </cell>
          <cell r="I827">
            <v>2.95</v>
          </cell>
          <cell r="J827">
            <v>2.78</v>
          </cell>
          <cell r="K827">
            <v>1.29</v>
          </cell>
          <cell r="L827">
            <v>59720696.899999999</v>
          </cell>
          <cell r="M827">
            <v>49437622.869999997</v>
          </cell>
          <cell r="N827">
            <v>0</v>
          </cell>
          <cell r="O827">
            <v>53864285.090000004</v>
          </cell>
          <cell r="P827">
            <v>8712382.2400000002</v>
          </cell>
          <cell r="Q827">
            <v>1</v>
          </cell>
          <cell r="R827">
            <v>1</v>
          </cell>
          <cell r="S827">
            <v>0</v>
          </cell>
          <cell r="T827">
            <v>0</v>
          </cell>
          <cell r="U827">
            <v>1</v>
          </cell>
          <cell r="V827">
            <v>0</v>
          </cell>
          <cell r="W827">
            <v>0</v>
          </cell>
          <cell r="AA827">
            <v>1</v>
          </cell>
          <cell r="AB827">
            <v>1</v>
          </cell>
          <cell r="AC827">
            <v>1</v>
          </cell>
        </row>
        <row r="828">
          <cell r="D828" t="str">
            <v>11410</v>
          </cell>
          <cell r="E828" t="str">
            <v>สิเกา,รพช.</v>
          </cell>
          <cell r="F828" t="str">
            <v>รพช.</v>
          </cell>
          <cell r="G828">
            <v>60</v>
          </cell>
          <cell r="H828" t="str">
            <v>รพช.F2 P30,000-60,000</v>
          </cell>
          <cell r="I828">
            <v>4.67</v>
          </cell>
          <cell r="J828">
            <v>4.45</v>
          </cell>
          <cell r="K828">
            <v>1.69</v>
          </cell>
          <cell r="L828">
            <v>70852499.329999998</v>
          </cell>
          <cell r="M828">
            <v>64879338.060000002</v>
          </cell>
          <cell r="N828">
            <v>0</v>
          </cell>
          <cell r="O828">
            <v>65890997.020000003</v>
          </cell>
          <cell r="P828">
            <v>13292534.74</v>
          </cell>
          <cell r="Q828">
            <v>1</v>
          </cell>
          <cell r="R828">
            <v>1</v>
          </cell>
          <cell r="S828">
            <v>0</v>
          </cell>
          <cell r="T828">
            <v>1</v>
          </cell>
          <cell r="U828">
            <v>0</v>
          </cell>
          <cell r="V828">
            <v>1</v>
          </cell>
          <cell r="W828">
            <v>1</v>
          </cell>
          <cell r="AA828">
            <v>1</v>
          </cell>
          <cell r="AB828">
            <v>1</v>
          </cell>
          <cell r="AC828">
            <v>1</v>
          </cell>
        </row>
        <row r="829">
          <cell r="D829" t="str">
            <v>11411</v>
          </cell>
          <cell r="E829" t="str">
            <v>ห้วยยอด,รพช.</v>
          </cell>
          <cell r="F829" t="str">
            <v>รพช.</v>
          </cell>
          <cell r="G829">
            <v>100</v>
          </cell>
          <cell r="H829" t="str">
            <v>รพช.M2 B&lt;=100</v>
          </cell>
          <cell r="I829">
            <v>1.62</v>
          </cell>
          <cell r="J829">
            <v>1.46</v>
          </cell>
          <cell r="K829">
            <v>0.76</v>
          </cell>
          <cell r="L829">
            <v>51784932.859999999</v>
          </cell>
          <cell r="M829">
            <v>-31078.58</v>
          </cell>
          <cell r="N829">
            <v>2</v>
          </cell>
          <cell r="O829">
            <v>10163527.970000001</v>
          </cell>
          <cell r="P829">
            <v>-19980538.73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1</v>
          </cell>
          <cell r="AA829">
            <v>1</v>
          </cell>
          <cell r="AB829">
            <v>1</v>
          </cell>
          <cell r="AC829">
            <v>0</v>
          </cell>
        </row>
        <row r="830">
          <cell r="D830" t="str">
            <v>11412</v>
          </cell>
          <cell r="E830" t="str">
            <v>วังวิเศษ,รพช.</v>
          </cell>
          <cell r="F830" t="str">
            <v>รพช.</v>
          </cell>
          <cell r="G830">
            <v>30</v>
          </cell>
          <cell r="H830" t="str">
            <v>รพช.F2 P30,000-60,000</v>
          </cell>
          <cell r="I830">
            <v>2.93</v>
          </cell>
          <cell r="J830">
            <v>2.73</v>
          </cell>
          <cell r="K830">
            <v>1.56</v>
          </cell>
          <cell r="L830">
            <v>45912727.18</v>
          </cell>
          <cell r="M830">
            <v>38290266.869999997</v>
          </cell>
          <cell r="N830">
            <v>0</v>
          </cell>
          <cell r="O830">
            <v>38172671.799999997</v>
          </cell>
          <cell r="P830">
            <v>13300514.560000001</v>
          </cell>
          <cell r="Q830">
            <v>1</v>
          </cell>
          <cell r="R830">
            <v>1</v>
          </cell>
          <cell r="S830">
            <v>0</v>
          </cell>
          <cell r="T830">
            <v>0</v>
          </cell>
          <cell r="U830">
            <v>0</v>
          </cell>
          <cell r="V830">
            <v>1</v>
          </cell>
          <cell r="W830">
            <v>0</v>
          </cell>
          <cell r="AA830">
            <v>1</v>
          </cell>
          <cell r="AB830">
            <v>1</v>
          </cell>
          <cell r="AC830">
            <v>1</v>
          </cell>
        </row>
        <row r="831">
          <cell r="D831" t="str">
            <v>11413</v>
          </cell>
          <cell r="E831" t="str">
            <v>นาโยง,รพช.</v>
          </cell>
          <cell r="F831" t="str">
            <v>รพช.</v>
          </cell>
          <cell r="G831">
            <v>63</v>
          </cell>
          <cell r="H831" t="str">
            <v>รพช.F2 P30,000-60,000</v>
          </cell>
          <cell r="I831">
            <v>1.81</v>
          </cell>
          <cell r="J831">
            <v>1.63</v>
          </cell>
          <cell r="K831">
            <v>0.99</v>
          </cell>
          <cell r="L831">
            <v>29243697.719999999</v>
          </cell>
          <cell r="M831">
            <v>20229563.640000001</v>
          </cell>
          <cell r="N831">
            <v>0</v>
          </cell>
          <cell r="O831">
            <v>22042677.82</v>
          </cell>
          <cell r="P831">
            <v>-272055.08</v>
          </cell>
          <cell r="Q831">
            <v>0</v>
          </cell>
          <cell r="R831">
            <v>0</v>
          </cell>
          <cell r="S831">
            <v>0</v>
          </cell>
          <cell r="T831">
            <v>1</v>
          </cell>
          <cell r="U831">
            <v>0</v>
          </cell>
          <cell r="V831">
            <v>1</v>
          </cell>
          <cell r="W831">
            <v>0</v>
          </cell>
          <cell r="AA831">
            <v>1</v>
          </cell>
          <cell r="AB831">
            <v>1</v>
          </cell>
          <cell r="AC831">
            <v>1</v>
          </cell>
        </row>
        <row r="832">
          <cell r="D832" t="str">
            <v>14139</v>
          </cell>
          <cell r="E832" t="str">
            <v>รัษฎา,รพช.</v>
          </cell>
          <cell r="F832" t="str">
            <v>รพช.</v>
          </cell>
          <cell r="G832">
            <v>49</v>
          </cell>
          <cell r="H832" t="str">
            <v>รพช.F2 P&lt;=30,000</v>
          </cell>
          <cell r="I832">
            <v>1.2</v>
          </cell>
          <cell r="J832">
            <v>1.08</v>
          </cell>
          <cell r="K832">
            <v>0.78</v>
          </cell>
          <cell r="L832">
            <v>5403821.4500000002</v>
          </cell>
          <cell r="M832">
            <v>6234595.0999999996</v>
          </cell>
          <cell r="N832">
            <v>2</v>
          </cell>
          <cell r="O832">
            <v>4802897.79</v>
          </cell>
          <cell r="P832">
            <v>-6008165.4900000002</v>
          </cell>
          <cell r="Q832">
            <v>0</v>
          </cell>
          <cell r="R832">
            <v>0</v>
          </cell>
          <cell r="S832">
            <v>0</v>
          </cell>
          <cell r="T832">
            <v>1</v>
          </cell>
          <cell r="U832">
            <v>0</v>
          </cell>
          <cell r="V832">
            <v>1</v>
          </cell>
          <cell r="W832">
            <v>1</v>
          </cell>
          <cell r="AA832">
            <v>1</v>
          </cell>
          <cell r="AB832">
            <v>1</v>
          </cell>
          <cell r="AC832">
            <v>0</v>
          </cell>
        </row>
        <row r="833">
          <cell r="D833" t="str">
            <v>28817</v>
          </cell>
          <cell r="E833" t="str">
            <v>หาดสำราญเฉลิมพระเกียรติ 80 พรรษา,รพช.</v>
          </cell>
          <cell r="F833" t="str">
            <v>รพช.</v>
          </cell>
          <cell r="G833">
            <v>34</v>
          </cell>
          <cell r="H833" t="str">
            <v>รพช.F2 P&lt;=30,000</v>
          </cell>
          <cell r="I833">
            <v>1.99</v>
          </cell>
          <cell r="J833">
            <v>1.86</v>
          </cell>
          <cell r="K833">
            <v>1.19</v>
          </cell>
          <cell r="L833">
            <v>15436902.68</v>
          </cell>
          <cell r="M833">
            <v>3754254.99</v>
          </cell>
          <cell r="N833">
            <v>0</v>
          </cell>
          <cell r="O833">
            <v>7918115.5300000003</v>
          </cell>
          <cell r="P833">
            <v>2905821.64</v>
          </cell>
          <cell r="Q833">
            <v>0</v>
          </cell>
          <cell r="R833">
            <v>0</v>
          </cell>
          <cell r="S833">
            <v>0</v>
          </cell>
          <cell r="T833">
            <v>1</v>
          </cell>
          <cell r="U833">
            <v>1</v>
          </cell>
          <cell r="V833">
            <v>1</v>
          </cell>
          <cell r="W833">
            <v>0</v>
          </cell>
          <cell r="AA833">
            <v>1</v>
          </cell>
          <cell r="AB833">
            <v>1</v>
          </cell>
          <cell r="AC833">
            <v>1</v>
          </cell>
        </row>
        <row r="834">
          <cell r="D834" t="str">
            <v>10750</v>
          </cell>
          <cell r="E834" t="str">
            <v>นราธิวาสราชนครินทร์,รพท.</v>
          </cell>
          <cell r="F834" t="str">
            <v>รพท.</v>
          </cell>
          <cell r="G834">
            <v>407</v>
          </cell>
          <cell r="H834" t="str">
            <v>รพท.S B&gt;400</v>
          </cell>
          <cell r="I834">
            <v>2.64</v>
          </cell>
          <cell r="J834">
            <v>2.52</v>
          </cell>
          <cell r="K834">
            <v>1.88</v>
          </cell>
          <cell r="L834">
            <v>456115452.08999997</v>
          </cell>
          <cell r="M834">
            <v>90879342.989999995</v>
          </cell>
          <cell r="N834">
            <v>0</v>
          </cell>
          <cell r="O834">
            <v>172984341.84999999</v>
          </cell>
          <cell r="P834">
            <v>245024490.68000001</v>
          </cell>
          <cell r="Q834">
            <v>0</v>
          </cell>
          <cell r="R834">
            <v>0</v>
          </cell>
          <cell r="S834">
            <v>1</v>
          </cell>
          <cell r="T834">
            <v>1</v>
          </cell>
          <cell r="U834">
            <v>1</v>
          </cell>
          <cell r="V834">
            <v>0</v>
          </cell>
          <cell r="W834">
            <v>1</v>
          </cell>
          <cell r="AA834">
            <v>1</v>
          </cell>
          <cell r="AB834">
            <v>1</v>
          </cell>
          <cell r="AC834">
            <v>1</v>
          </cell>
        </row>
        <row r="835">
          <cell r="D835" t="str">
            <v>10751</v>
          </cell>
          <cell r="E835" t="str">
            <v>สุไหงโก-ลก,รพท.</v>
          </cell>
          <cell r="F835" t="str">
            <v>รพท.</v>
          </cell>
          <cell r="G835">
            <v>212</v>
          </cell>
          <cell r="H835" t="str">
            <v>รพท.M1 B&gt;200</v>
          </cell>
          <cell r="I835">
            <v>8.3800000000000008</v>
          </cell>
          <cell r="J835">
            <v>7.92</v>
          </cell>
          <cell r="K835">
            <v>5.61</v>
          </cell>
          <cell r="L835">
            <v>348677490.36000001</v>
          </cell>
          <cell r="M835">
            <v>147393349.88</v>
          </cell>
          <cell r="N835">
            <v>0</v>
          </cell>
          <cell r="O835">
            <v>186378937.59999999</v>
          </cell>
          <cell r="P835">
            <v>236929892.13</v>
          </cell>
          <cell r="Q835">
            <v>1</v>
          </cell>
          <cell r="R835">
            <v>1</v>
          </cell>
          <cell r="S835">
            <v>1</v>
          </cell>
          <cell r="T835">
            <v>0</v>
          </cell>
          <cell r="U835">
            <v>0</v>
          </cell>
          <cell r="V835">
            <v>1</v>
          </cell>
          <cell r="W835">
            <v>1</v>
          </cell>
          <cell r="AA835">
            <v>1</v>
          </cell>
          <cell r="AB835">
            <v>1</v>
          </cell>
          <cell r="AC835">
            <v>1</v>
          </cell>
        </row>
        <row r="836">
          <cell r="D836" t="str">
            <v>11435</v>
          </cell>
          <cell r="E836" t="str">
            <v>ตากใบ,รพช.</v>
          </cell>
          <cell r="F836" t="str">
            <v>รพช.</v>
          </cell>
          <cell r="G836">
            <v>107</v>
          </cell>
          <cell r="H836" t="str">
            <v>รพช.F1 P50,000-100,000</v>
          </cell>
          <cell r="I836">
            <v>5.4</v>
          </cell>
          <cell r="J836">
            <v>5.12</v>
          </cell>
          <cell r="K836">
            <v>4.32</v>
          </cell>
          <cell r="L836">
            <v>103481411.51000001</v>
          </cell>
          <cell r="M836">
            <v>58420399.729999997</v>
          </cell>
          <cell r="N836">
            <v>0</v>
          </cell>
          <cell r="O836">
            <v>65183463.079999998</v>
          </cell>
          <cell r="P836">
            <v>77954845.909999996</v>
          </cell>
          <cell r="Q836">
            <v>0</v>
          </cell>
          <cell r="R836">
            <v>0</v>
          </cell>
          <cell r="S836">
            <v>0</v>
          </cell>
          <cell r="T836">
            <v>1</v>
          </cell>
          <cell r="U836">
            <v>0</v>
          </cell>
          <cell r="V836">
            <v>0</v>
          </cell>
          <cell r="W836">
            <v>1</v>
          </cell>
          <cell r="AA836">
            <v>1</v>
          </cell>
          <cell r="AB836">
            <v>1</v>
          </cell>
          <cell r="AC836">
            <v>1</v>
          </cell>
        </row>
        <row r="837">
          <cell r="D837" t="str">
            <v>11436</v>
          </cell>
          <cell r="E837" t="str">
            <v>บาเจาะ,รพช.</v>
          </cell>
          <cell r="F837" t="str">
            <v>รพช.</v>
          </cell>
          <cell r="G837">
            <v>68</v>
          </cell>
          <cell r="H837" t="str">
            <v>รพช.F2 P30,000-60,000</v>
          </cell>
          <cell r="I837">
            <v>4.9400000000000004</v>
          </cell>
          <cell r="J837">
            <v>4.7300000000000004</v>
          </cell>
          <cell r="K837">
            <v>3.96</v>
          </cell>
          <cell r="L837">
            <v>73618860.439999998</v>
          </cell>
          <cell r="M837">
            <v>47238491.490000002</v>
          </cell>
          <cell r="N837">
            <v>0</v>
          </cell>
          <cell r="O837">
            <v>52347107.020000003</v>
          </cell>
          <cell r="P837">
            <v>55247741.049999997</v>
          </cell>
          <cell r="Q837">
            <v>1</v>
          </cell>
          <cell r="R837">
            <v>1</v>
          </cell>
          <cell r="S837">
            <v>0</v>
          </cell>
          <cell r="T837">
            <v>1</v>
          </cell>
          <cell r="U837">
            <v>0</v>
          </cell>
          <cell r="V837">
            <v>0</v>
          </cell>
          <cell r="W837">
            <v>1</v>
          </cell>
          <cell r="AA837">
            <v>1</v>
          </cell>
          <cell r="AB837">
            <v>1</v>
          </cell>
          <cell r="AC837">
            <v>1</v>
          </cell>
        </row>
        <row r="838">
          <cell r="D838" t="str">
            <v>11437</v>
          </cell>
          <cell r="E838" t="str">
            <v>ระแงะ,รพช.</v>
          </cell>
          <cell r="F838" t="str">
            <v>รพช.</v>
          </cell>
          <cell r="G838">
            <v>120</v>
          </cell>
          <cell r="H838" t="str">
            <v>รพช.F1 P50,000-100,000</v>
          </cell>
          <cell r="I838">
            <v>10.27</v>
          </cell>
          <cell r="J838">
            <v>10.039999999999999</v>
          </cell>
          <cell r="K838">
            <v>8.92</v>
          </cell>
          <cell r="L838">
            <v>238441572</v>
          </cell>
          <cell r="M838">
            <v>122610611.26000001</v>
          </cell>
          <cell r="N838">
            <v>0</v>
          </cell>
          <cell r="O838">
            <v>128741712.97</v>
          </cell>
          <cell r="P838">
            <v>203363127.44999999</v>
          </cell>
          <cell r="Q838">
            <v>1</v>
          </cell>
          <cell r="R838">
            <v>1</v>
          </cell>
          <cell r="S838">
            <v>1</v>
          </cell>
          <cell r="T838">
            <v>1</v>
          </cell>
          <cell r="U838">
            <v>1</v>
          </cell>
          <cell r="V838">
            <v>0</v>
          </cell>
          <cell r="W838">
            <v>1</v>
          </cell>
          <cell r="AA838">
            <v>1</v>
          </cell>
          <cell r="AB838">
            <v>1</v>
          </cell>
          <cell r="AC838">
            <v>1</v>
          </cell>
        </row>
        <row r="839">
          <cell r="D839" t="str">
            <v>11438</v>
          </cell>
          <cell r="E839" t="str">
            <v>รือเสาะ,รพช.</v>
          </cell>
          <cell r="F839" t="str">
            <v>รพช.</v>
          </cell>
          <cell r="G839">
            <v>82</v>
          </cell>
          <cell r="H839" t="str">
            <v>รพช.F2 P60,000-90,000</v>
          </cell>
          <cell r="I839">
            <v>5.71</v>
          </cell>
          <cell r="J839">
            <v>5.49</v>
          </cell>
          <cell r="K839">
            <v>4.09</v>
          </cell>
          <cell r="L839">
            <v>122652021.31</v>
          </cell>
          <cell r="M839">
            <v>61391065.780000001</v>
          </cell>
          <cell r="N839">
            <v>0</v>
          </cell>
          <cell r="O839">
            <v>63125044.039999999</v>
          </cell>
          <cell r="P839">
            <v>80545626.159999996</v>
          </cell>
          <cell r="Q839">
            <v>0</v>
          </cell>
          <cell r="R839">
            <v>0</v>
          </cell>
          <cell r="S839">
            <v>0</v>
          </cell>
          <cell r="T839">
            <v>1</v>
          </cell>
          <cell r="U839">
            <v>0</v>
          </cell>
          <cell r="V839">
            <v>0</v>
          </cell>
          <cell r="W839">
            <v>0</v>
          </cell>
          <cell r="AA839">
            <v>1</v>
          </cell>
          <cell r="AB839">
            <v>1</v>
          </cell>
          <cell r="AC839">
            <v>1</v>
          </cell>
        </row>
        <row r="840">
          <cell r="D840" t="str">
            <v>11439</v>
          </cell>
          <cell r="E840" t="str">
            <v>ศรีสาคร,รพช.</v>
          </cell>
          <cell r="F840" t="str">
            <v>รพช.</v>
          </cell>
          <cell r="G840">
            <v>42</v>
          </cell>
          <cell r="H840" t="str">
            <v>รพช.F2 P30,000-60,000</v>
          </cell>
          <cell r="I840">
            <v>2.88</v>
          </cell>
          <cell r="J840">
            <v>2.73</v>
          </cell>
          <cell r="K840">
            <v>2.2999999999999998</v>
          </cell>
          <cell r="L840">
            <v>41632207.32</v>
          </cell>
          <cell r="M840">
            <v>24269372.800000001</v>
          </cell>
          <cell r="N840">
            <v>0</v>
          </cell>
          <cell r="O840">
            <v>26648513.41</v>
          </cell>
          <cell r="P840">
            <v>28824772.239999998</v>
          </cell>
          <cell r="Q840">
            <v>0</v>
          </cell>
          <cell r="R840">
            <v>0</v>
          </cell>
          <cell r="S840">
            <v>0</v>
          </cell>
          <cell r="T840">
            <v>1</v>
          </cell>
          <cell r="U840">
            <v>0</v>
          </cell>
          <cell r="V840">
            <v>0</v>
          </cell>
          <cell r="W840">
            <v>1</v>
          </cell>
          <cell r="AA840">
            <v>1</v>
          </cell>
          <cell r="AB840">
            <v>1</v>
          </cell>
          <cell r="AC840">
            <v>1</v>
          </cell>
        </row>
        <row r="841">
          <cell r="D841" t="str">
            <v>11440</v>
          </cell>
          <cell r="E841" t="str">
            <v>แว้ง,รพช.</v>
          </cell>
          <cell r="F841" t="str">
            <v>รพช.</v>
          </cell>
          <cell r="G841">
            <v>60</v>
          </cell>
          <cell r="H841" t="str">
            <v>รพช.F2 P30,000-60,000</v>
          </cell>
          <cell r="I841">
            <v>3.68</v>
          </cell>
          <cell r="J841">
            <v>3.48</v>
          </cell>
          <cell r="K841">
            <v>2.88</v>
          </cell>
          <cell r="L841">
            <v>42555297.579999998</v>
          </cell>
          <cell r="M841">
            <v>30222080.07</v>
          </cell>
          <cell r="N841">
            <v>0</v>
          </cell>
          <cell r="O841">
            <v>32217366.5</v>
          </cell>
          <cell r="P841">
            <v>29953523.23</v>
          </cell>
          <cell r="Q841">
            <v>0</v>
          </cell>
          <cell r="R841">
            <v>1</v>
          </cell>
          <cell r="S841">
            <v>0</v>
          </cell>
          <cell r="T841">
            <v>1</v>
          </cell>
          <cell r="U841">
            <v>1</v>
          </cell>
          <cell r="V841">
            <v>0</v>
          </cell>
          <cell r="W841">
            <v>1</v>
          </cell>
          <cell r="AA841">
            <v>1</v>
          </cell>
          <cell r="AB841">
            <v>1</v>
          </cell>
          <cell r="AC841">
            <v>1</v>
          </cell>
        </row>
        <row r="842">
          <cell r="D842" t="str">
            <v>11441</v>
          </cell>
          <cell r="E842" t="str">
            <v>สุคิริน,รพช.</v>
          </cell>
          <cell r="F842" t="str">
            <v>รพช.</v>
          </cell>
          <cell r="G842">
            <v>35</v>
          </cell>
          <cell r="H842" t="str">
            <v>รพช.F2 P&lt;=30,000</v>
          </cell>
          <cell r="I842">
            <v>5.76</v>
          </cell>
          <cell r="J842">
            <v>5.35</v>
          </cell>
          <cell r="K842">
            <v>3.37</v>
          </cell>
          <cell r="L842">
            <v>93969268.719999999</v>
          </cell>
          <cell r="M842">
            <v>43714022.990000002</v>
          </cell>
          <cell r="N842">
            <v>0</v>
          </cell>
          <cell r="O842">
            <v>50159590</v>
          </cell>
          <cell r="P842">
            <v>46814289.359999999</v>
          </cell>
          <cell r="Q842">
            <v>1</v>
          </cell>
          <cell r="R842">
            <v>1</v>
          </cell>
          <cell r="S842">
            <v>0</v>
          </cell>
          <cell r="T842">
            <v>0</v>
          </cell>
          <cell r="U842">
            <v>0</v>
          </cell>
          <cell r="V842">
            <v>1</v>
          </cell>
          <cell r="W842">
            <v>0</v>
          </cell>
          <cell r="AA842">
            <v>1</v>
          </cell>
          <cell r="AB842">
            <v>1</v>
          </cell>
          <cell r="AC842">
            <v>1</v>
          </cell>
        </row>
        <row r="843">
          <cell r="D843" t="str">
            <v>11442</v>
          </cell>
          <cell r="E843" t="str">
            <v>สุไหงปาดี,รพช.</v>
          </cell>
          <cell r="F843" t="str">
            <v>รพช.</v>
          </cell>
          <cell r="G843">
            <v>42</v>
          </cell>
          <cell r="H843" t="str">
            <v>รพช.F2 P30,000-60,000</v>
          </cell>
          <cell r="I843">
            <v>3.11</v>
          </cell>
          <cell r="J843">
            <v>2.96</v>
          </cell>
          <cell r="K843">
            <v>2.48</v>
          </cell>
          <cell r="L843">
            <v>59036429.5</v>
          </cell>
          <cell r="M843">
            <v>53403614.869999997</v>
          </cell>
          <cell r="N843">
            <v>0</v>
          </cell>
          <cell r="O843">
            <v>50091254.590000004</v>
          </cell>
          <cell r="P843">
            <v>41436716.659999996</v>
          </cell>
          <cell r="Q843">
            <v>1</v>
          </cell>
          <cell r="R843">
            <v>1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1</v>
          </cell>
          <cell r="AA843">
            <v>1</v>
          </cell>
          <cell r="AB843">
            <v>1</v>
          </cell>
          <cell r="AC843">
            <v>1</v>
          </cell>
        </row>
        <row r="844">
          <cell r="D844" t="str">
            <v>13818</v>
          </cell>
          <cell r="E844" t="str">
            <v>จะแนะ,รพช.</v>
          </cell>
          <cell r="F844" t="str">
            <v>รพช.</v>
          </cell>
          <cell r="G844">
            <v>72</v>
          </cell>
          <cell r="H844" t="str">
            <v>รพช.F2 P30,000-60,000</v>
          </cell>
          <cell r="I844">
            <v>5.24</v>
          </cell>
          <cell r="J844">
            <v>4.8899999999999997</v>
          </cell>
          <cell r="K844">
            <v>2.85</v>
          </cell>
          <cell r="L844">
            <v>72614916.590000004</v>
          </cell>
          <cell r="M844">
            <v>58675231.039999999</v>
          </cell>
          <cell r="N844">
            <v>0</v>
          </cell>
          <cell r="O844">
            <v>64082576.490000002</v>
          </cell>
          <cell r="P844">
            <v>31630603.940000001</v>
          </cell>
          <cell r="Q844">
            <v>1</v>
          </cell>
          <cell r="R844">
            <v>1</v>
          </cell>
          <cell r="S844">
            <v>0</v>
          </cell>
          <cell r="T844">
            <v>0</v>
          </cell>
          <cell r="U844">
            <v>1</v>
          </cell>
          <cell r="V844">
            <v>0</v>
          </cell>
          <cell r="W844">
            <v>0</v>
          </cell>
          <cell r="AA844">
            <v>1</v>
          </cell>
          <cell r="AB844">
            <v>1</v>
          </cell>
          <cell r="AC844">
            <v>1</v>
          </cell>
        </row>
        <row r="845">
          <cell r="D845" t="str">
            <v>15010</v>
          </cell>
          <cell r="E845" t="str">
            <v>เจาะไอร้อง,รพช.</v>
          </cell>
          <cell r="F845" t="str">
            <v>รพช.</v>
          </cell>
          <cell r="G845">
            <v>34</v>
          </cell>
          <cell r="H845" t="str">
            <v>รพช.F2 P30,000-60,000</v>
          </cell>
          <cell r="I845">
            <v>5.23</v>
          </cell>
          <cell r="J845">
            <v>4.92</v>
          </cell>
          <cell r="K845">
            <v>4.5599999999999996</v>
          </cell>
          <cell r="L845">
            <v>58772902.109999999</v>
          </cell>
          <cell r="M845">
            <v>46129833.82</v>
          </cell>
          <cell r="N845">
            <v>0</v>
          </cell>
          <cell r="O845">
            <v>51460926.770000003</v>
          </cell>
          <cell r="P845">
            <v>49273309.659999996</v>
          </cell>
          <cell r="Q845">
            <v>1</v>
          </cell>
          <cell r="R845">
            <v>1</v>
          </cell>
          <cell r="S845">
            <v>1</v>
          </cell>
          <cell r="T845">
            <v>1</v>
          </cell>
          <cell r="U845">
            <v>1</v>
          </cell>
          <cell r="V845">
            <v>0</v>
          </cell>
          <cell r="W845">
            <v>0</v>
          </cell>
          <cell r="AA845">
            <v>1</v>
          </cell>
          <cell r="AB845">
            <v>1</v>
          </cell>
          <cell r="AC845">
            <v>1</v>
          </cell>
        </row>
        <row r="846">
          <cell r="D846" t="str">
            <v>23771</v>
          </cell>
          <cell r="E846" t="str">
            <v>ยี่งอเฉลิมพระเกียรติ 80 พรรษา,รพช.</v>
          </cell>
          <cell r="F846" t="str">
            <v>รพช.</v>
          </cell>
          <cell r="G846">
            <v>60</v>
          </cell>
          <cell r="H846" t="str">
            <v>รพช.F2 P30,000-60,000</v>
          </cell>
          <cell r="I846">
            <v>3.65</v>
          </cell>
          <cell r="J846">
            <v>3.51</v>
          </cell>
          <cell r="K846">
            <v>2.48</v>
          </cell>
          <cell r="L846">
            <v>66633204.810000002</v>
          </cell>
          <cell r="M846">
            <v>48887472.25</v>
          </cell>
          <cell r="N846">
            <v>0</v>
          </cell>
          <cell r="O846">
            <v>59618107.93</v>
          </cell>
          <cell r="P846">
            <v>37202355.810000002</v>
          </cell>
          <cell r="Q846">
            <v>1</v>
          </cell>
          <cell r="R846">
            <v>0</v>
          </cell>
          <cell r="S846">
            <v>0</v>
          </cell>
          <cell r="T846">
            <v>1</v>
          </cell>
          <cell r="U846">
            <v>1</v>
          </cell>
          <cell r="V846">
            <v>1</v>
          </cell>
          <cell r="W846">
            <v>1</v>
          </cell>
          <cell r="AA846">
            <v>1</v>
          </cell>
          <cell r="AB846">
            <v>1</v>
          </cell>
          <cell r="AC846">
            <v>1</v>
          </cell>
        </row>
        <row r="847">
          <cell r="D847" t="str">
            <v>10748</v>
          </cell>
          <cell r="E847" t="str">
            <v>ปัตตานี,รพท.</v>
          </cell>
          <cell r="F847" t="str">
            <v>รพท.</v>
          </cell>
          <cell r="G847">
            <v>504</v>
          </cell>
          <cell r="H847" t="str">
            <v>รพท.S B&gt;400</v>
          </cell>
          <cell r="I847">
            <v>5.21</v>
          </cell>
          <cell r="J847">
            <v>5.03</v>
          </cell>
          <cell r="K847">
            <v>3.58</v>
          </cell>
          <cell r="L847">
            <v>988494361.98000002</v>
          </cell>
          <cell r="M847">
            <v>352593125.54000002</v>
          </cell>
          <cell r="N847">
            <v>0</v>
          </cell>
          <cell r="O847">
            <v>395030091.82999998</v>
          </cell>
          <cell r="P847">
            <v>605161875.36000001</v>
          </cell>
          <cell r="Q847">
            <v>1</v>
          </cell>
          <cell r="R847">
            <v>1</v>
          </cell>
          <cell r="S847">
            <v>0</v>
          </cell>
          <cell r="T847">
            <v>0</v>
          </cell>
          <cell r="U847">
            <v>1</v>
          </cell>
          <cell r="V847">
            <v>1</v>
          </cell>
          <cell r="W847">
            <v>1</v>
          </cell>
          <cell r="AA847">
            <v>1</v>
          </cell>
          <cell r="AB847">
            <v>1</v>
          </cell>
          <cell r="AC847">
            <v>1</v>
          </cell>
        </row>
        <row r="848">
          <cell r="D848" t="str">
            <v>11423</v>
          </cell>
          <cell r="E848" t="str">
            <v>โคกโพธิ์,รพช.</v>
          </cell>
          <cell r="F848" t="str">
            <v>รพช.</v>
          </cell>
          <cell r="G848">
            <v>104</v>
          </cell>
          <cell r="H848" t="str">
            <v>รพช.F1 P50,000-100,000</v>
          </cell>
          <cell r="I848">
            <v>4.08</v>
          </cell>
          <cell r="J848">
            <v>3.99</v>
          </cell>
          <cell r="K848">
            <v>2.0699999999999998</v>
          </cell>
          <cell r="L848">
            <v>143254946.16999999</v>
          </cell>
          <cell r="M848">
            <v>110768016.61</v>
          </cell>
          <cell r="N848">
            <v>0</v>
          </cell>
          <cell r="O848">
            <v>114275312.23</v>
          </cell>
          <cell r="P848">
            <v>49677611.509999998</v>
          </cell>
          <cell r="Q848">
            <v>1</v>
          </cell>
          <cell r="R848">
            <v>1</v>
          </cell>
          <cell r="S848">
            <v>0</v>
          </cell>
          <cell r="T848">
            <v>0</v>
          </cell>
          <cell r="U848">
            <v>0</v>
          </cell>
          <cell r="V848">
            <v>1</v>
          </cell>
          <cell r="W848">
            <v>1</v>
          </cell>
          <cell r="AA848">
            <v>1</v>
          </cell>
          <cell r="AB848">
            <v>1</v>
          </cell>
          <cell r="AC848">
            <v>1</v>
          </cell>
        </row>
        <row r="849">
          <cell r="D849" t="str">
            <v>11424</v>
          </cell>
          <cell r="E849" t="str">
            <v>หนองจิก,รพช.</v>
          </cell>
          <cell r="F849" t="str">
            <v>รพช.</v>
          </cell>
          <cell r="G849">
            <v>46</v>
          </cell>
          <cell r="H849" t="str">
            <v>รพช.F2 P60,000-90,000</v>
          </cell>
          <cell r="I849">
            <v>5.52</v>
          </cell>
          <cell r="J849">
            <v>5.3</v>
          </cell>
          <cell r="K849">
            <v>4.91</v>
          </cell>
          <cell r="L849">
            <v>134401200.24000001</v>
          </cell>
          <cell r="M849">
            <v>77482565.469999999</v>
          </cell>
          <cell r="N849">
            <v>0</v>
          </cell>
          <cell r="O849">
            <v>79054334.159999996</v>
          </cell>
          <cell r="P849">
            <v>116327603.43000001</v>
          </cell>
          <cell r="Q849">
            <v>1</v>
          </cell>
          <cell r="R849">
            <v>1</v>
          </cell>
          <cell r="S849">
            <v>0</v>
          </cell>
          <cell r="T849">
            <v>0</v>
          </cell>
          <cell r="U849">
            <v>1</v>
          </cell>
          <cell r="V849">
            <v>1</v>
          </cell>
          <cell r="W849">
            <v>0</v>
          </cell>
          <cell r="AA849">
            <v>1</v>
          </cell>
          <cell r="AB849">
            <v>1</v>
          </cell>
          <cell r="AC849">
            <v>1</v>
          </cell>
        </row>
        <row r="850">
          <cell r="D850" t="str">
            <v>11425</v>
          </cell>
          <cell r="E850" t="str">
            <v>ปะนาเระ,รพช.</v>
          </cell>
          <cell r="F850" t="str">
            <v>รพช.</v>
          </cell>
          <cell r="G850">
            <v>39</v>
          </cell>
          <cell r="H850" t="str">
            <v>รพช.F2 P30,000-60,000</v>
          </cell>
          <cell r="I850">
            <v>4.8099999999999996</v>
          </cell>
          <cell r="J850">
            <v>4.68</v>
          </cell>
          <cell r="K850">
            <v>3.74</v>
          </cell>
          <cell r="L850">
            <v>66442163.460000001</v>
          </cell>
          <cell r="M850">
            <v>52981993.07</v>
          </cell>
          <cell r="N850">
            <v>0</v>
          </cell>
          <cell r="O850">
            <v>54939698.729999997</v>
          </cell>
          <cell r="P850">
            <v>47842567.759999998</v>
          </cell>
          <cell r="Q850">
            <v>1</v>
          </cell>
          <cell r="R850">
            <v>1</v>
          </cell>
          <cell r="S850">
            <v>0</v>
          </cell>
          <cell r="T850">
            <v>0</v>
          </cell>
          <cell r="U850">
            <v>1</v>
          </cell>
          <cell r="V850">
            <v>0</v>
          </cell>
          <cell r="W850">
            <v>1</v>
          </cell>
          <cell r="AA850">
            <v>1</v>
          </cell>
          <cell r="AB850">
            <v>1</v>
          </cell>
          <cell r="AC850">
            <v>1</v>
          </cell>
        </row>
        <row r="851">
          <cell r="D851" t="str">
            <v>11426</v>
          </cell>
          <cell r="E851" t="str">
            <v>มายอ,รพช.</v>
          </cell>
          <cell r="F851" t="str">
            <v>รพช.</v>
          </cell>
          <cell r="G851">
            <v>42</v>
          </cell>
          <cell r="H851" t="str">
            <v>รพช.F2 P30,000-60,000</v>
          </cell>
          <cell r="I851">
            <v>4.3099999999999996</v>
          </cell>
          <cell r="J851">
            <v>4.1900000000000004</v>
          </cell>
          <cell r="K851">
            <v>2.71</v>
          </cell>
          <cell r="L851">
            <v>112591426.63</v>
          </cell>
          <cell r="M851">
            <v>91889635.760000005</v>
          </cell>
          <cell r="N851">
            <v>0</v>
          </cell>
          <cell r="O851">
            <v>94625570.609999999</v>
          </cell>
          <cell r="P851">
            <v>54389177.170000002</v>
          </cell>
          <cell r="Q851">
            <v>1</v>
          </cell>
          <cell r="R851">
            <v>1</v>
          </cell>
          <cell r="S851">
            <v>0</v>
          </cell>
          <cell r="T851">
            <v>1</v>
          </cell>
          <cell r="U851">
            <v>1</v>
          </cell>
          <cell r="V851">
            <v>1</v>
          </cell>
          <cell r="W851">
            <v>0</v>
          </cell>
          <cell r="AA851">
            <v>1</v>
          </cell>
          <cell r="AB851">
            <v>1</v>
          </cell>
          <cell r="AC851">
            <v>1</v>
          </cell>
        </row>
        <row r="852">
          <cell r="D852" t="str">
            <v>11427</v>
          </cell>
          <cell r="E852" t="str">
            <v>ทุ่งยางแดง,รพช.</v>
          </cell>
          <cell r="F852" t="str">
            <v>รพช.</v>
          </cell>
          <cell r="G852">
            <v>36</v>
          </cell>
          <cell r="H852" t="str">
            <v>รพช.F2 P&lt;=30,000</v>
          </cell>
          <cell r="I852">
            <v>7.06</v>
          </cell>
          <cell r="J852">
            <v>6.91</v>
          </cell>
          <cell r="K852">
            <v>5.26</v>
          </cell>
          <cell r="L852">
            <v>87951750.010000005</v>
          </cell>
          <cell r="M852">
            <v>69329483.799999997</v>
          </cell>
          <cell r="N852">
            <v>0</v>
          </cell>
          <cell r="O852">
            <v>72618314.219999999</v>
          </cell>
          <cell r="P852">
            <v>61808633.740000002</v>
          </cell>
          <cell r="Q852">
            <v>1</v>
          </cell>
          <cell r="R852">
            <v>1</v>
          </cell>
          <cell r="S852">
            <v>0</v>
          </cell>
          <cell r="T852">
            <v>0</v>
          </cell>
          <cell r="U852">
            <v>1</v>
          </cell>
          <cell r="V852">
            <v>1</v>
          </cell>
          <cell r="W852">
            <v>1</v>
          </cell>
          <cell r="AA852">
            <v>1</v>
          </cell>
          <cell r="AB852">
            <v>1</v>
          </cell>
          <cell r="AC852">
            <v>1</v>
          </cell>
        </row>
        <row r="853">
          <cell r="D853" t="str">
            <v>11428</v>
          </cell>
          <cell r="E853" t="str">
            <v>ไม้แก่น,รพช.</v>
          </cell>
          <cell r="F853" t="str">
            <v>รพช.</v>
          </cell>
          <cell r="G853">
            <v>34</v>
          </cell>
          <cell r="H853" t="str">
            <v>รพช.F2 P&lt;=30,000</v>
          </cell>
          <cell r="I853">
            <v>4.87</v>
          </cell>
          <cell r="J853">
            <v>4.74</v>
          </cell>
          <cell r="K853">
            <v>4.25</v>
          </cell>
          <cell r="L853">
            <v>46352202.880000003</v>
          </cell>
          <cell r="M853">
            <v>20387843.140000001</v>
          </cell>
          <cell r="N853">
            <v>0</v>
          </cell>
          <cell r="O853">
            <v>20890223.93</v>
          </cell>
          <cell r="P853">
            <v>38936659.299999997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  <cell r="U853">
            <v>0</v>
          </cell>
          <cell r="V853">
            <v>1</v>
          </cell>
          <cell r="W853">
            <v>0</v>
          </cell>
          <cell r="AA853">
            <v>1</v>
          </cell>
          <cell r="AB853">
            <v>1</v>
          </cell>
          <cell r="AC853">
            <v>1</v>
          </cell>
        </row>
        <row r="854">
          <cell r="D854" t="str">
            <v>11429</v>
          </cell>
          <cell r="E854" t="str">
            <v>ยะหริ่ง,รพช.</v>
          </cell>
          <cell r="F854" t="str">
            <v>รพช.</v>
          </cell>
          <cell r="G854">
            <v>72</v>
          </cell>
          <cell r="H854" t="str">
            <v>รพช.F2 P60,000-90,000</v>
          </cell>
          <cell r="I854">
            <v>6.51</v>
          </cell>
          <cell r="J854">
            <v>6.34</v>
          </cell>
          <cell r="K854">
            <v>5.87</v>
          </cell>
          <cell r="L854">
            <v>164021204</v>
          </cell>
          <cell r="M854">
            <v>116325614.04000001</v>
          </cell>
          <cell r="N854">
            <v>0</v>
          </cell>
          <cell r="O854">
            <v>121215101.61</v>
          </cell>
          <cell r="P854">
            <v>144801609.28999999</v>
          </cell>
          <cell r="Q854">
            <v>1</v>
          </cell>
          <cell r="R854">
            <v>1</v>
          </cell>
          <cell r="S854">
            <v>0</v>
          </cell>
          <cell r="T854">
            <v>1</v>
          </cell>
          <cell r="U854">
            <v>1</v>
          </cell>
          <cell r="V854">
            <v>1</v>
          </cell>
          <cell r="W854">
            <v>0</v>
          </cell>
          <cell r="AA854">
            <v>1</v>
          </cell>
          <cell r="AB854">
            <v>1</v>
          </cell>
          <cell r="AC854">
            <v>1</v>
          </cell>
        </row>
        <row r="855">
          <cell r="D855" t="str">
            <v>11430</v>
          </cell>
          <cell r="E855" t="str">
            <v>ยะรัง,รพช.</v>
          </cell>
          <cell r="F855" t="str">
            <v>รพช.</v>
          </cell>
          <cell r="G855">
            <v>73</v>
          </cell>
          <cell r="H855" t="str">
            <v>รพช.F2 P60,000-90,000</v>
          </cell>
          <cell r="I855">
            <v>7.25</v>
          </cell>
          <cell r="J855">
            <v>6.81</v>
          </cell>
          <cell r="K855">
            <v>4.59</v>
          </cell>
          <cell r="L855">
            <v>123566492.08</v>
          </cell>
          <cell r="M855">
            <v>77957967</v>
          </cell>
          <cell r="N855">
            <v>0</v>
          </cell>
          <cell r="O855">
            <v>83473532.310000002</v>
          </cell>
          <cell r="P855">
            <v>68359068.400000006</v>
          </cell>
          <cell r="Q855">
            <v>1</v>
          </cell>
          <cell r="R855">
            <v>1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AA855">
            <v>1</v>
          </cell>
          <cell r="AB855">
            <v>1</v>
          </cell>
          <cell r="AC855">
            <v>1</v>
          </cell>
        </row>
        <row r="856">
          <cell r="D856" t="str">
            <v>11431</v>
          </cell>
          <cell r="E856" t="str">
            <v>แม่ลาน,รพช.</v>
          </cell>
          <cell r="F856" t="str">
            <v>รพช.</v>
          </cell>
          <cell r="G856">
            <v>34</v>
          </cell>
          <cell r="H856" t="str">
            <v>รพช.F2 P&lt;=30,000</v>
          </cell>
          <cell r="I856">
            <v>3.86</v>
          </cell>
          <cell r="J856">
            <v>3.7</v>
          </cell>
          <cell r="K856">
            <v>3.24</v>
          </cell>
          <cell r="L856">
            <v>40150613.200000003</v>
          </cell>
          <cell r="M856">
            <v>20494637.079999998</v>
          </cell>
          <cell r="N856">
            <v>0</v>
          </cell>
          <cell r="O856">
            <v>23734148.350000001</v>
          </cell>
          <cell r="P856">
            <v>31493346.5</v>
          </cell>
          <cell r="Q856">
            <v>0</v>
          </cell>
          <cell r="R856">
            <v>0</v>
          </cell>
          <cell r="S856">
            <v>0</v>
          </cell>
          <cell r="T856">
            <v>1</v>
          </cell>
          <cell r="U856">
            <v>1</v>
          </cell>
          <cell r="V856">
            <v>0</v>
          </cell>
          <cell r="W856">
            <v>0</v>
          </cell>
          <cell r="AA856">
            <v>1</v>
          </cell>
          <cell r="AB856">
            <v>1</v>
          </cell>
          <cell r="AC856">
            <v>1</v>
          </cell>
        </row>
        <row r="857">
          <cell r="D857" t="str">
            <v>11460</v>
          </cell>
          <cell r="E857" t="str">
            <v>สมเด็จพระยุพราชสายบุรี,รพช.</v>
          </cell>
          <cell r="F857" t="str">
            <v>รพช.</v>
          </cell>
          <cell r="G857">
            <v>114</v>
          </cell>
          <cell r="H857" t="str">
            <v>รพช.M2 B&gt;100</v>
          </cell>
          <cell r="I857">
            <v>5.87</v>
          </cell>
          <cell r="J857">
            <v>5.76</v>
          </cell>
          <cell r="K857">
            <v>5.12</v>
          </cell>
          <cell r="L857">
            <v>229599495.50999999</v>
          </cell>
          <cell r="M857">
            <v>159168562.06999999</v>
          </cell>
          <cell r="N857">
            <v>0</v>
          </cell>
          <cell r="O857">
            <v>168993217.40000001</v>
          </cell>
          <cell r="P857">
            <v>190992571.78999999</v>
          </cell>
          <cell r="Q857">
            <v>1</v>
          </cell>
          <cell r="R857">
            <v>1</v>
          </cell>
          <cell r="S857">
            <v>0</v>
          </cell>
          <cell r="T857">
            <v>0</v>
          </cell>
          <cell r="U857">
            <v>0</v>
          </cell>
          <cell r="V857">
            <v>1</v>
          </cell>
          <cell r="W857">
            <v>1</v>
          </cell>
          <cell r="AA857">
            <v>1</v>
          </cell>
          <cell r="AB857">
            <v>1</v>
          </cell>
          <cell r="AC857">
            <v>1</v>
          </cell>
        </row>
        <row r="858">
          <cell r="D858" t="str">
            <v>11464</v>
          </cell>
          <cell r="E858" t="str">
            <v>กะพ้อ,รพช.</v>
          </cell>
          <cell r="F858" t="str">
            <v>รพช.</v>
          </cell>
          <cell r="G858">
            <v>37</v>
          </cell>
          <cell r="H858" t="str">
            <v>รพช.F2 P&lt;=30,000</v>
          </cell>
          <cell r="I858">
            <v>10.97</v>
          </cell>
          <cell r="J858">
            <v>10.7</v>
          </cell>
          <cell r="K858">
            <v>6.33</v>
          </cell>
          <cell r="L858">
            <v>103433508.02</v>
          </cell>
          <cell r="M858">
            <v>56977241.75</v>
          </cell>
          <cell r="N858">
            <v>0</v>
          </cell>
          <cell r="O858">
            <v>60464205.350000001</v>
          </cell>
          <cell r="P858">
            <v>53754722.850000001</v>
          </cell>
          <cell r="Q858">
            <v>1</v>
          </cell>
          <cell r="R858">
            <v>1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AA858">
            <v>1</v>
          </cell>
          <cell r="AB858">
            <v>1</v>
          </cell>
          <cell r="AC858">
            <v>1</v>
          </cell>
        </row>
        <row r="859">
          <cell r="D859" t="str">
            <v>10747</v>
          </cell>
          <cell r="E859" t="str">
            <v>พัทลุง,รพท.</v>
          </cell>
          <cell r="F859" t="str">
            <v>รพท.</v>
          </cell>
          <cell r="G859">
            <v>450</v>
          </cell>
          <cell r="H859" t="str">
            <v>รพท.S B&gt;400</v>
          </cell>
          <cell r="I859">
            <v>10.32</v>
          </cell>
          <cell r="J859">
            <v>10.11</v>
          </cell>
          <cell r="K859">
            <v>6.84</v>
          </cell>
          <cell r="L859">
            <v>724807437.65999997</v>
          </cell>
          <cell r="M859">
            <v>288104064.89999998</v>
          </cell>
          <cell r="N859">
            <v>0</v>
          </cell>
          <cell r="O859">
            <v>341092191.44999999</v>
          </cell>
          <cell r="P859">
            <v>454269480.94</v>
          </cell>
          <cell r="Q859">
            <v>1</v>
          </cell>
          <cell r="R859">
            <v>0</v>
          </cell>
          <cell r="S859">
            <v>1</v>
          </cell>
          <cell r="T859">
            <v>1</v>
          </cell>
          <cell r="U859">
            <v>1</v>
          </cell>
          <cell r="V859">
            <v>1</v>
          </cell>
          <cell r="W859">
            <v>1</v>
          </cell>
          <cell r="AA859">
            <v>1</v>
          </cell>
          <cell r="AB859">
            <v>1</v>
          </cell>
          <cell r="AC859">
            <v>1</v>
          </cell>
        </row>
        <row r="860">
          <cell r="D860" t="str">
            <v>11414</v>
          </cell>
          <cell r="E860" t="str">
            <v>กงหรา,รพช.</v>
          </cell>
          <cell r="F860" t="str">
            <v>รพช.</v>
          </cell>
          <cell r="G860">
            <v>30</v>
          </cell>
          <cell r="H860" t="str">
            <v>รพช.F2 P&lt;=30,000</v>
          </cell>
          <cell r="I860">
            <v>14.93</v>
          </cell>
          <cell r="J860">
            <v>14.81</v>
          </cell>
          <cell r="K860">
            <v>7.39</v>
          </cell>
          <cell r="L860">
            <v>230088987.59999999</v>
          </cell>
          <cell r="M860">
            <v>176822658.75999999</v>
          </cell>
          <cell r="N860">
            <v>0</v>
          </cell>
          <cell r="O860">
            <v>180177786.97999999</v>
          </cell>
          <cell r="P860">
            <v>105573834.25</v>
          </cell>
          <cell r="Q860">
            <v>1</v>
          </cell>
          <cell r="R860">
            <v>1</v>
          </cell>
          <cell r="S860">
            <v>0</v>
          </cell>
          <cell r="T860">
            <v>1</v>
          </cell>
          <cell r="U860">
            <v>0</v>
          </cell>
          <cell r="V860">
            <v>1</v>
          </cell>
          <cell r="W860">
            <v>1</v>
          </cell>
          <cell r="AA860">
            <v>1</v>
          </cell>
          <cell r="AB860">
            <v>1</v>
          </cell>
          <cell r="AC860">
            <v>1</v>
          </cell>
        </row>
        <row r="861">
          <cell r="D861" t="str">
            <v>11415</v>
          </cell>
          <cell r="E861" t="str">
            <v>เขาชัยสน,รพช.</v>
          </cell>
          <cell r="F861" t="str">
            <v>รพช.</v>
          </cell>
          <cell r="G861">
            <v>44</v>
          </cell>
          <cell r="H861" t="str">
            <v>รพช.F2 P30,000-60,000</v>
          </cell>
          <cell r="I861">
            <v>7.2</v>
          </cell>
          <cell r="J861">
            <v>7.06</v>
          </cell>
          <cell r="K861">
            <v>2.0099999999999998</v>
          </cell>
          <cell r="L861">
            <v>141958912.40000001</v>
          </cell>
          <cell r="M861">
            <v>143018172.66999999</v>
          </cell>
          <cell r="N861">
            <v>0</v>
          </cell>
          <cell r="O861">
            <v>132028232.23999999</v>
          </cell>
          <cell r="P861">
            <v>23220647.640000001</v>
          </cell>
          <cell r="Q861">
            <v>1</v>
          </cell>
          <cell r="R861">
            <v>1</v>
          </cell>
          <cell r="S861">
            <v>0</v>
          </cell>
          <cell r="T861">
            <v>0</v>
          </cell>
          <cell r="U861">
            <v>0</v>
          </cell>
          <cell r="V861">
            <v>1</v>
          </cell>
          <cell r="W861">
            <v>1</v>
          </cell>
          <cell r="AA861">
            <v>1</v>
          </cell>
          <cell r="AB861">
            <v>1</v>
          </cell>
          <cell r="AC861">
            <v>1</v>
          </cell>
        </row>
        <row r="862">
          <cell r="D862" t="str">
            <v>11416</v>
          </cell>
          <cell r="E862" t="str">
            <v>ตะโหมด,รพช.</v>
          </cell>
          <cell r="F862" t="str">
            <v>รพช.</v>
          </cell>
          <cell r="G862">
            <v>32</v>
          </cell>
          <cell r="H862" t="str">
            <v>รพช.F1 P&lt;=50,000</v>
          </cell>
          <cell r="I862">
            <v>6.2</v>
          </cell>
          <cell r="J862">
            <v>6.04</v>
          </cell>
          <cell r="K862">
            <v>4.62</v>
          </cell>
          <cell r="L862">
            <v>85331355.769999996</v>
          </cell>
          <cell r="M862">
            <v>44017018.939999998</v>
          </cell>
          <cell r="N862">
            <v>0</v>
          </cell>
          <cell r="O862">
            <v>45575364.539999999</v>
          </cell>
          <cell r="P862">
            <v>59373178.369999997</v>
          </cell>
          <cell r="Q862">
            <v>1</v>
          </cell>
          <cell r="R862">
            <v>1</v>
          </cell>
          <cell r="S862">
            <v>0</v>
          </cell>
          <cell r="T862">
            <v>0</v>
          </cell>
          <cell r="U862">
            <v>0</v>
          </cell>
          <cell r="V862">
            <v>1</v>
          </cell>
          <cell r="W862">
            <v>1</v>
          </cell>
          <cell r="AA862">
            <v>1</v>
          </cell>
          <cell r="AB862">
            <v>1</v>
          </cell>
          <cell r="AC862">
            <v>1</v>
          </cell>
        </row>
        <row r="863">
          <cell r="D863" t="str">
            <v>11417</v>
          </cell>
          <cell r="E863" t="str">
            <v>ควนขนุน,รพช.</v>
          </cell>
          <cell r="F863" t="str">
            <v>รพช.</v>
          </cell>
          <cell r="G863">
            <v>90</v>
          </cell>
          <cell r="H863" t="str">
            <v>รพช.M2 B&lt;=100</v>
          </cell>
          <cell r="I863">
            <v>8.76</v>
          </cell>
          <cell r="J863">
            <v>8.4700000000000006</v>
          </cell>
          <cell r="K863">
            <v>3.22</v>
          </cell>
          <cell r="L863">
            <v>321142777.97000003</v>
          </cell>
          <cell r="M863">
            <v>217289015.88</v>
          </cell>
          <cell r="N863">
            <v>0</v>
          </cell>
          <cell r="O863">
            <v>225612305.77000001</v>
          </cell>
          <cell r="P863">
            <v>91802919</v>
          </cell>
          <cell r="Q863">
            <v>1</v>
          </cell>
          <cell r="R863">
            <v>1</v>
          </cell>
          <cell r="S863">
            <v>0</v>
          </cell>
          <cell r="T863">
            <v>0</v>
          </cell>
          <cell r="U863">
            <v>1</v>
          </cell>
          <cell r="V863">
            <v>0</v>
          </cell>
          <cell r="W863">
            <v>1</v>
          </cell>
          <cell r="AA863">
            <v>1</v>
          </cell>
          <cell r="AB863">
            <v>1</v>
          </cell>
          <cell r="AC863">
            <v>1</v>
          </cell>
        </row>
        <row r="864">
          <cell r="D864" t="str">
            <v>11418</v>
          </cell>
          <cell r="E864" t="str">
            <v>ปากพะยูน,รพช.</v>
          </cell>
          <cell r="F864" t="str">
            <v>รพช.</v>
          </cell>
          <cell r="G864">
            <v>30</v>
          </cell>
          <cell r="H864" t="str">
            <v>รพช.F2 P30,000-60,000</v>
          </cell>
          <cell r="I864">
            <v>5.14</v>
          </cell>
          <cell r="J864">
            <v>5.04</v>
          </cell>
          <cell r="K864">
            <v>2.11</v>
          </cell>
          <cell r="L864">
            <v>108542023.8</v>
          </cell>
          <cell r="M864">
            <v>99130663.879999995</v>
          </cell>
          <cell r="N864">
            <v>0</v>
          </cell>
          <cell r="O864">
            <v>99674043.25</v>
          </cell>
          <cell r="P864">
            <v>29029824.870000001</v>
          </cell>
          <cell r="Q864">
            <v>1</v>
          </cell>
          <cell r="R864">
            <v>1</v>
          </cell>
          <cell r="S864">
            <v>0</v>
          </cell>
          <cell r="T864">
            <v>1</v>
          </cell>
          <cell r="U864">
            <v>1</v>
          </cell>
          <cell r="V864">
            <v>1</v>
          </cell>
          <cell r="W864">
            <v>1</v>
          </cell>
          <cell r="AA864">
            <v>1</v>
          </cell>
          <cell r="AB864">
            <v>1</v>
          </cell>
          <cell r="AC864">
            <v>1</v>
          </cell>
        </row>
        <row r="865">
          <cell r="D865" t="str">
            <v>11419</v>
          </cell>
          <cell r="E865" t="str">
            <v>ศรีบรรพต,รพช.</v>
          </cell>
          <cell r="F865" t="str">
            <v>รพช.</v>
          </cell>
          <cell r="G865">
            <v>30</v>
          </cell>
          <cell r="H865" t="str">
            <v>รพช.F2 P&lt;=30,000</v>
          </cell>
          <cell r="I865">
            <v>10.87</v>
          </cell>
          <cell r="J865">
            <v>10.64</v>
          </cell>
          <cell r="K865">
            <v>6.05</v>
          </cell>
          <cell r="L865">
            <v>77546457.480000004</v>
          </cell>
          <cell r="M865">
            <v>57359634.079999998</v>
          </cell>
          <cell r="N865">
            <v>0</v>
          </cell>
          <cell r="O865">
            <v>58446076.840000004</v>
          </cell>
          <cell r="P865">
            <v>39725396.340000004</v>
          </cell>
          <cell r="Q865">
            <v>1</v>
          </cell>
          <cell r="R865">
            <v>1</v>
          </cell>
          <cell r="S865">
            <v>1</v>
          </cell>
          <cell r="T865">
            <v>0</v>
          </cell>
          <cell r="U865">
            <v>1</v>
          </cell>
          <cell r="V865">
            <v>1</v>
          </cell>
          <cell r="W865">
            <v>1</v>
          </cell>
          <cell r="AA865">
            <v>1</v>
          </cell>
          <cell r="AB865">
            <v>1</v>
          </cell>
          <cell r="AC865">
            <v>1</v>
          </cell>
        </row>
        <row r="866">
          <cell r="D866" t="str">
            <v>11420</v>
          </cell>
          <cell r="E866" t="str">
            <v>ป่าบอน,รพช.</v>
          </cell>
          <cell r="F866" t="str">
            <v>รพช.</v>
          </cell>
          <cell r="G866">
            <v>31</v>
          </cell>
          <cell r="H866" t="str">
            <v>รพช.F2 P30,000-60,000</v>
          </cell>
          <cell r="I866">
            <v>4.1100000000000003</v>
          </cell>
          <cell r="J866">
            <v>3.95</v>
          </cell>
          <cell r="K866">
            <v>3.53</v>
          </cell>
          <cell r="L866">
            <v>59102808.200000003</v>
          </cell>
          <cell r="M866">
            <v>51200833.780000001</v>
          </cell>
          <cell r="N866">
            <v>0</v>
          </cell>
          <cell r="O866">
            <v>52504254.939999998</v>
          </cell>
          <cell r="P866">
            <v>48147401.579999998</v>
          </cell>
          <cell r="Q866">
            <v>1</v>
          </cell>
          <cell r="R866">
            <v>1</v>
          </cell>
          <cell r="S866">
            <v>0</v>
          </cell>
          <cell r="T866">
            <v>0</v>
          </cell>
          <cell r="U866">
            <v>1</v>
          </cell>
          <cell r="V866">
            <v>0</v>
          </cell>
          <cell r="W866">
            <v>1</v>
          </cell>
          <cell r="AA866">
            <v>1</v>
          </cell>
          <cell r="AB866">
            <v>1</v>
          </cell>
          <cell r="AC866">
            <v>1</v>
          </cell>
        </row>
        <row r="867">
          <cell r="D867" t="str">
            <v>11421</v>
          </cell>
          <cell r="E867" t="str">
            <v>บางแก้ว,รพช.</v>
          </cell>
          <cell r="F867" t="str">
            <v>รพช.</v>
          </cell>
          <cell r="G867">
            <v>30</v>
          </cell>
          <cell r="H867" t="str">
            <v>รพช.F2 P&lt;=30,000</v>
          </cell>
          <cell r="I867">
            <v>4.03</v>
          </cell>
          <cell r="J867">
            <v>3.88</v>
          </cell>
          <cell r="K867">
            <v>2.42</v>
          </cell>
          <cell r="L867">
            <v>44704227.920000002</v>
          </cell>
          <cell r="M867">
            <v>29069743.890000001</v>
          </cell>
          <cell r="N867">
            <v>0</v>
          </cell>
          <cell r="O867">
            <v>30432787.280000001</v>
          </cell>
          <cell r="P867">
            <v>20965017.25</v>
          </cell>
          <cell r="Q867">
            <v>1</v>
          </cell>
          <cell r="R867">
            <v>1</v>
          </cell>
          <cell r="S867">
            <v>0</v>
          </cell>
          <cell r="T867">
            <v>0</v>
          </cell>
          <cell r="U867">
            <v>0</v>
          </cell>
          <cell r="V867">
            <v>1</v>
          </cell>
          <cell r="W867">
            <v>1</v>
          </cell>
          <cell r="AA867">
            <v>1</v>
          </cell>
          <cell r="AB867">
            <v>1</v>
          </cell>
          <cell r="AC867">
            <v>1</v>
          </cell>
        </row>
        <row r="868">
          <cell r="D868" t="str">
            <v>11422</v>
          </cell>
          <cell r="E868" t="str">
            <v>ป่าพะยอม,รพช.</v>
          </cell>
          <cell r="F868" t="str">
            <v>รพช.</v>
          </cell>
          <cell r="G868">
            <v>30</v>
          </cell>
          <cell r="H868" t="str">
            <v>รพช.F2 P&lt;=30,000</v>
          </cell>
          <cell r="I868">
            <v>5.9</v>
          </cell>
          <cell r="J868">
            <v>5.74</v>
          </cell>
          <cell r="K868">
            <v>3.03</v>
          </cell>
          <cell r="L868">
            <v>75379855.019999996</v>
          </cell>
          <cell r="M868">
            <v>62498183.68</v>
          </cell>
          <cell r="N868">
            <v>0</v>
          </cell>
          <cell r="O868">
            <v>60908185.719999999</v>
          </cell>
          <cell r="P868">
            <v>31198377.359999999</v>
          </cell>
          <cell r="Q868">
            <v>1</v>
          </cell>
          <cell r="R868">
            <v>1</v>
          </cell>
          <cell r="S868">
            <v>0</v>
          </cell>
          <cell r="T868">
            <v>1</v>
          </cell>
          <cell r="U868">
            <v>1</v>
          </cell>
          <cell r="V868">
            <v>0</v>
          </cell>
          <cell r="W868">
            <v>1</v>
          </cell>
          <cell r="AA868">
            <v>1</v>
          </cell>
          <cell r="AB868">
            <v>1</v>
          </cell>
          <cell r="AC868">
            <v>1</v>
          </cell>
        </row>
        <row r="869">
          <cell r="D869" t="str">
            <v>24673</v>
          </cell>
          <cell r="E869" t="str">
            <v>ศรีนครินทร์(ปัญญานันทภิขุ),รพช.</v>
          </cell>
          <cell r="F869" t="str">
            <v>รพช.</v>
          </cell>
          <cell r="G869">
            <v>36</v>
          </cell>
          <cell r="H869" t="str">
            <v>รพช.F3 P15,000-25,000</v>
          </cell>
          <cell r="I869">
            <v>3.32</v>
          </cell>
          <cell r="J869">
            <v>3.15</v>
          </cell>
          <cell r="K869">
            <v>2.02</v>
          </cell>
          <cell r="L869">
            <v>39371094.5</v>
          </cell>
          <cell r="M869">
            <v>34382098.460000001</v>
          </cell>
          <cell r="N869">
            <v>0</v>
          </cell>
          <cell r="O869">
            <v>31570650.609999999</v>
          </cell>
          <cell r="P869">
            <v>17401878.780000001</v>
          </cell>
          <cell r="Q869">
            <v>1</v>
          </cell>
          <cell r="R869">
            <v>1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AA869">
            <v>1</v>
          </cell>
          <cell r="AB869">
            <v>1</v>
          </cell>
          <cell r="AC869">
            <v>1</v>
          </cell>
        </row>
        <row r="870">
          <cell r="D870" t="str">
            <v>10684</v>
          </cell>
          <cell r="E870" t="str">
            <v>ยะลา,รพศ.</v>
          </cell>
          <cell r="F870" t="str">
            <v>รพศ.</v>
          </cell>
          <cell r="G870">
            <v>513</v>
          </cell>
          <cell r="H870" t="str">
            <v>รพศ.A B&lt;=700</v>
          </cell>
          <cell r="I870">
            <v>7.13</v>
          </cell>
          <cell r="J870">
            <v>6.89</v>
          </cell>
          <cell r="K870">
            <v>5.66</v>
          </cell>
          <cell r="L870">
            <v>1151266184.5</v>
          </cell>
          <cell r="M870">
            <v>168256465.91999999</v>
          </cell>
          <cell r="N870">
            <v>0</v>
          </cell>
          <cell r="O870">
            <v>288227706.88999999</v>
          </cell>
          <cell r="P870">
            <v>869300120.03999996</v>
          </cell>
          <cell r="Q870">
            <v>0</v>
          </cell>
          <cell r="R870">
            <v>0</v>
          </cell>
          <cell r="S870">
            <v>1</v>
          </cell>
          <cell r="T870">
            <v>1</v>
          </cell>
          <cell r="U870">
            <v>0</v>
          </cell>
          <cell r="V870">
            <v>1</v>
          </cell>
          <cell r="W870">
            <v>1</v>
          </cell>
          <cell r="AA870">
            <v>1</v>
          </cell>
          <cell r="AB870">
            <v>1</v>
          </cell>
          <cell r="AC870">
            <v>1</v>
          </cell>
        </row>
        <row r="871">
          <cell r="D871" t="str">
            <v>10749</v>
          </cell>
          <cell r="E871" t="str">
            <v>เบตง,รพท.</v>
          </cell>
          <cell r="F871" t="str">
            <v>รพท.</v>
          </cell>
          <cell r="G871">
            <v>170</v>
          </cell>
          <cell r="H871" t="str">
            <v>รพท.M1 B&lt;=200</v>
          </cell>
          <cell r="I871">
            <v>5.65</v>
          </cell>
          <cell r="J871">
            <v>5.47</v>
          </cell>
          <cell r="K871">
            <v>4.42</v>
          </cell>
          <cell r="L871">
            <v>154106671.72999999</v>
          </cell>
          <cell r="M871">
            <v>74465605.150000006</v>
          </cell>
          <cell r="N871">
            <v>0</v>
          </cell>
          <cell r="O871">
            <v>93657080.790000007</v>
          </cell>
          <cell r="P871">
            <v>113378980.06999999</v>
          </cell>
          <cell r="Q871">
            <v>1</v>
          </cell>
          <cell r="R871">
            <v>1</v>
          </cell>
          <cell r="S871">
            <v>0</v>
          </cell>
          <cell r="T871">
            <v>0</v>
          </cell>
          <cell r="U871">
            <v>1</v>
          </cell>
          <cell r="V871">
            <v>1</v>
          </cell>
          <cell r="W871">
            <v>1</v>
          </cell>
          <cell r="AA871">
            <v>1</v>
          </cell>
          <cell r="AB871">
            <v>1</v>
          </cell>
          <cell r="AC871">
            <v>1</v>
          </cell>
        </row>
        <row r="872">
          <cell r="D872" t="str">
            <v>11432</v>
          </cell>
          <cell r="E872" t="str">
            <v>บันนังสตา,รพช.</v>
          </cell>
          <cell r="F872" t="str">
            <v>รพช.</v>
          </cell>
          <cell r="G872">
            <v>60</v>
          </cell>
          <cell r="H872" t="str">
            <v>รพช.F2 P30,000-60,000</v>
          </cell>
          <cell r="I872">
            <v>12.69</v>
          </cell>
          <cell r="J872">
            <v>12.36</v>
          </cell>
          <cell r="K872">
            <v>11</v>
          </cell>
          <cell r="L872">
            <v>236969811.56</v>
          </cell>
          <cell r="M872">
            <v>124724574.26000001</v>
          </cell>
          <cell r="N872">
            <v>0</v>
          </cell>
          <cell r="O872">
            <v>127794268.33</v>
          </cell>
          <cell r="P872">
            <v>202691015.30000001</v>
          </cell>
          <cell r="Q872">
            <v>1</v>
          </cell>
          <cell r="R872">
            <v>1</v>
          </cell>
          <cell r="S872">
            <v>1</v>
          </cell>
          <cell r="T872">
            <v>1</v>
          </cell>
          <cell r="U872">
            <v>1</v>
          </cell>
          <cell r="V872">
            <v>1</v>
          </cell>
          <cell r="W872">
            <v>1</v>
          </cell>
          <cell r="AA872">
            <v>1</v>
          </cell>
          <cell r="AB872">
            <v>1</v>
          </cell>
          <cell r="AC872">
            <v>1</v>
          </cell>
        </row>
        <row r="873">
          <cell r="D873" t="str">
            <v>11433</v>
          </cell>
          <cell r="E873" t="str">
            <v>ธารโต,รพช.</v>
          </cell>
          <cell r="F873" t="str">
            <v>รพช.</v>
          </cell>
          <cell r="G873">
            <v>36</v>
          </cell>
          <cell r="H873" t="str">
            <v>รพช.F2 P&lt;=30,000</v>
          </cell>
          <cell r="I873">
            <v>9.3699999999999992</v>
          </cell>
          <cell r="J873">
            <v>9.0299999999999994</v>
          </cell>
          <cell r="K873">
            <v>8.5399999999999991</v>
          </cell>
          <cell r="L873">
            <v>61182427.689999998</v>
          </cell>
          <cell r="M873">
            <v>28361756.68</v>
          </cell>
          <cell r="N873">
            <v>0</v>
          </cell>
          <cell r="O873">
            <v>30229145.98</v>
          </cell>
          <cell r="P873">
            <v>53501078.210000001</v>
          </cell>
          <cell r="Q873">
            <v>1</v>
          </cell>
          <cell r="R873">
            <v>1</v>
          </cell>
          <cell r="S873">
            <v>1</v>
          </cell>
          <cell r="T873">
            <v>0</v>
          </cell>
          <cell r="U873">
            <v>1</v>
          </cell>
          <cell r="V873">
            <v>1</v>
          </cell>
          <cell r="W873">
            <v>0</v>
          </cell>
          <cell r="AA873">
            <v>1</v>
          </cell>
          <cell r="AB873">
            <v>1</v>
          </cell>
          <cell r="AC873">
            <v>1</v>
          </cell>
        </row>
        <row r="874">
          <cell r="D874" t="str">
            <v>11434</v>
          </cell>
          <cell r="E874" t="str">
            <v>รามัน,รพช.</v>
          </cell>
          <cell r="F874" t="str">
            <v>รพช.</v>
          </cell>
          <cell r="G874">
            <v>80</v>
          </cell>
          <cell r="H874" t="str">
            <v>รพช.F1 P50,000-100,000</v>
          </cell>
          <cell r="I874">
            <v>10.09</v>
          </cell>
          <cell r="J874">
            <v>9.7799999999999994</v>
          </cell>
          <cell r="K874">
            <v>8.2100000000000009</v>
          </cell>
          <cell r="L874">
            <v>226734719.38999999</v>
          </cell>
          <cell r="M874">
            <v>152920588.94999999</v>
          </cell>
          <cell r="N874">
            <v>0</v>
          </cell>
          <cell r="O874">
            <v>160334947.86000001</v>
          </cell>
          <cell r="P874">
            <v>179750643.05000001</v>
          </cell>
          <cell r="Q874">
            <v>1</v>
          </cell>
          <cell r="R874">
            <v>1</v>
          </cell>
          <cell r="S874">
            <v>1</v>
          </cell>
          <cell r="T874">
            <v>1</v>
          </cell>
          <cell r="U874">
            <v>1</v>
          </cell>
          <cell r="V874">
            <v>1</v>
          </cell>
          <cell r="W874">
            <v>1</v>
          </cell>
          <cell r="AA874">
            <v>1</v>
          </cell>
          <cell r="AB874">
            <v>1</v>
          </cell>
          <cell r="AC874">
            <v>1</v>
          </cell>
        </row>
        <row r="875">
          <cell r="D875" t="str">
            <v>11461</v>
          </cell>
          <cell r="E875" t="str">
            <v>สมเด็จพระยุพราชยะหา,รพช.</v>
          </cell>
          <cell r="F875" t="str">
            <v>รพช.</v>
          </cell>
          <cell r="G875">
            <v>91</v>
          </cell>
          <cell r="H875" t="str">
            <v>รพช.F1 P50,000-100,000</v>
          </cell>
          <cell r="I875">
            <v>5.55</v>
          </cell>
          <cell r="J875">
            <v>5.33</v>
          </cell>
          <cell r="K875">
            <v>4.53</v>
          </cell>
          <cell r="L875">
            <v>139411654.62</v>
          </cell>
          <cell r="M875">
            <v>36000864.340000004</v>
          </cell>
          <cell r="N875">
            <v>0</v>
          </cell>
          <cell r="O875">
            <v>44411568.369999997</v>
          </cell>
          <cell r="P875">
            <v>108053064.97</v>
          </cell>
          <cell r="Q875">
            <v>0</v>
          </cell>
          <cell r="R875">
            <v>0</v>
          </cell>
          <cell r="S875">
            <v>0</v>
          </cell>
          <cell r="T875">
            <v>1</v>
          </cell>
          <cell r="U875">
            <v>1</v>
          </cell>
          <cell r="V875">
            <v>1</v>
          </cell>
          <cell r="W875">
            <v>1</v>
          </cell>
          <cell r="AA875">
            <v>1</v>
          </cell>
          <cell r="AB875">
            <v>1</v>
          </cell>
          <cell r="AC875">
            <v>1</v>
          </cell>
        </row>
        <row r="876">
          <cell r="D876" t="str">
            <v>13806</v>
          </cell>
          <cell r="E876" t="str">
            <v>กาบัง,รพช.</v>
          </cell>
          <cell r="F876" t="str">
            <v>รพช.</v>
          </cell>
          <cell r="G876">
            <v>30</v>
          </cell>
          <cell r="H876" t="str">
            <v>รพช.F2 P&lt;=30,000</v>
          </cell>
          <cell r="I876">
            <v>2.63</v>
          </cell>
          <cell r="J876">
            <v>2.5299999999999998</v>
          </cell>
          <cell r="K876">
            <v>2.2400000000000002</v>
          </cell>
          <cell r="L876">
            <v>23694645.030000001</v>
          </cell>
          <cell r="M876">
            <v>18630615.079999998</v>
          </cell>
          <cell r="N876">
            <v>0</v>
          </cell>
          <cell r="O876">
            <v>23453486.620000001</v>
          </cell>
          <cell r="P876">
            <v>17133096.100000001</v>
          </cell>
          <cell r="Q876">
            <v>0</v>
          </cell>
          <cell r="R876">
            <v>1</v>
          </cell>
          <cell r="S876">
            <v>0</v>
          </cell>
          <cell r="T876">
            <v>1</v>
          </cell>
          <cell r="U876">
            <v>1</v>
          </cell>
          <cell r="V876">
            <v>1</v>
          </cell>
          <cell r="W876">
            <v>0</v>
          </cell>
          <cell r="AA876">
            <v>1</v>
          </cell>
          <cell r="AB876">
            <v>1</v>
          </cell>
          <cell r="AC876">
            <v>1</v>
          </cell>
        </row>
        <row r="877">
          <cell r="D877" t="str">
            <v>24689</v>
          </cell>
          <cell r="E877" t="str">
            <v>กรงปินัง,รพช.</v>
          </cell>
          <cell r="F877" t="str">
            <v>รพช.</v>
          </cell>
          <cell r="G877">
            <v>51</v>
          </cell>
          <cell r="H877" t="str">
            <v>รพช.F2 P&lt;=30,000</v>
          </cell>
          <cell r="I877">
            <v>6.15</v>
          </cell>
          <cell r="J877">
            <v>6</v>
          </cell>
          <cell r="K877">
            <v>5.38</v>
          </cell>
          <cell r="L877">
            <v>76653552.879999995</v>
          </cell>
          <cell r="M877">
            <v>32819233.690000001</v>
          </cell>
          <cell r="N877">
            <v>0</v>
          </cell>
          <cell r="O877">
            <v>36049993.899999999</v>
          </cell>
          <cell r="P877">
            <v>65234190.350000001</v>
          </cell>
          <cell r="Q877">
            <v>1</v>
          </cell>
          <cell r="R877">
            <v>0</v>
          </cell>
          <cell r="S877">
            <v>1</v>
          </cell>
          <cell r="T877">
            <v>0</v>
          </cell>
          <cell r="U877">
            <v>1</v>
          </cell>
          <cell r="V877">
            <v>1</v>
          </cell>
          <cell r="W877">
            <v>1</v>
          </cell>
          <cell r="AA877">
            <v>1</v>
          </cell>
          <cell r="AB877">
            <v>1</v>
          </cell>
          <cell r="AC877">
            <v>1</v>
          </cell>
        </row>
        <row r="878">
          <cell r="D878" t="str">
            <v>10682</v>
          </cell>
          <cell r="E878" t="str">
            <v>หาดใหญ่,รพศ.</v>
          </cell>
          <cell r="F878" t="str">
            <v>รพศ.</v>
          </cell>
          <cell r="G878">
            <v>655</v>
          </cell>
          <cell r="H878" t="str">
            <v>รพศ.A B&lt;=700</v>
          </cell>
          <cell r="I878">
            <v>3.81</v>
          </cell>
          <cell r="J878">
            <v>3.6</v>
          </cell>
          <cell r="K878">
            <v>1.88</v>
          </cell>
          <cell r="L878">
            <v>1246988108.97</v>
          </cell>
          <cell r="M878">
            <v>556584512.30999994</v>
          </cell>
          <cell r="N878">
            <v>0</v>
          </cell>
          <cell r="O878">
            <v>673144767.05999994</v>
          </cell>
          <cell r="P878">
            <v>402995985.73000002</v>
          </cell>
          <cell r="Q878">
            <v>1</v>
          </cell>
          <cell r="R878">
            <v>1</v>
          </cell>
          <cell r="S878">
            <v>0</v>
          </cell>
          <cell r="T878">
            <v>1</v>
          </cell>
          <cell r="U878">
            <v>0</v>
          </cell>
          <cell r="V878">
            <v>1</v>
          </cell>
          <cell r="W878">
            <v>1</v>
          </cell>
          <cell r="AA878">
            <v>1</v>
          </cell>
          <cell r="AB878">
            <v>1</v>
          </cell>
          <cell r="AC878">
            <v>1</v>
          </cell>
        </row>
        <row r="879">
          <cell r="D879" t="str">
            <v>10745</v>
          </cell>
          <cell r="E879" t="str">
            <v>สงขลา,รพท.</v>
          </cell>
          <cell r="F879" t="str">
            <v>รพท.</v>
          </cell>
          <cell r="G879">
            <v>508</v>
          </cell>
          <cell r="H879" t="str">
            <v>รพท.S B&gt;400</v>
          </cell>
          <cell r="I879">
            <v>3.21</v>
          </cell>
          <cell r="J879">
            <v>3.04</v>
          </cell>
          <cell r="K879">
            <v>2.11</v>
          </cell>
          <cell r="L879">
            <v>775546714.66999996</v>
          </cell>
          <cell r="M879">
            <v>419080331.29000002</v>
          </cell>
          <cell r="N879">
            <v>0</v>
          </cell>
          <cell r="O879">
            <v>407714597.5</v>
          </cell>
          <cell r="P879">
            <v>390376518.63</v>
          </cell>
          <cell r="Q879">
            <v>1</v>
          </cell>
          <cell r="R879">
            <v>1</v>
          </cell>
          <cell r="S879">
            <v>0</v>
          </cell>
          <cell r="T879">
            <v>0</v>
          </cell>
          <cell r="U879">
            <v>1</v>
          </cell>
          <cell r="V879">
            <v>0</v>
          </cell>
          <cell r="W879">
            <v>1</v>
          </cell>
          <cell r="AA879">
            <v>1</v>
          </cell>
          <cell r="AB879">
            <v>1</v>
          </cell>
          <cell r="AC879">
            <v>1</v>
          </cell>
        </row>
        <row r="880">
          <cell r="D880" t="str">
            <v>11386</v>
          </cell>
          <cell r="E880" t="str">
            <v>สทิงพระ,รพช.</v>
          </cell>
          <cell r="F880" t="str">
            <v>รพช.</v>
          </cell>
          <cell r="G880">
            <v>42</v>
          </cell>
          <cell r="H880" t="str">
            <v>รพช.F2 P30,000-60,000</v>
          </cell>
          <cell r="I880">
            <v>2.82</v>
          </cell>
          <cell r="J880">
            <v>2.59</v>
          </cell>
          <cell r="K880">
            <v>1.55</v>
          </cell>
          <cell r="L880">
            <v>38832298.920000002</v>
          </cell>
          <cell r="M880">
            <v>38982696.93</v>
          </cell>
          <cell r="N880">
            <v>0</v>
          </cell>
          <cell r="O880">
            <v>42370213.75</v>
          </cell>
          <cell r="P880">
            <v>11820413.529999999</v>
          </cell>
          <cell r="Q880">
            <v>1</v>
          </cell>
          <cell r="R880">
            <v>1</v>
          </cell>
          <cell r="S880">
            <v>0</v>
          </cell>
          <cell r="T880">
            <v>1</v>
          </cell>
          <cell r="U880">
            <v>1</v>
          </cell>
          <cell r="V880">
            <v>0</v>
          </cell>
          <cell r="W880">
            <v>0</v>
          </cell>
          <cell r="AA880">
            <v>1</v>
          </cell>
          <cell r="AB880">
            <v>1</v>
          </cell>
          <cell r="AC880">
            <v>1</v>
          </cell>
        </row>
        <row r="881">
          <cell r="D881" t="str">
            <v>11387</v>
          </cell>
          <cell r="E881" t="str">
            <v>จะนะ,รพช.</v>
          </cell>
          <cell r="F881" t="str">
            <v>รพช.</v>
          </cell>
          <cell r="G881">
            <v>64</v>
          </cell>
          <cell r="H881" t="str">
            <v>รพช.F2 P60,000-90,000</v>
          </cell>
          <cell r="I881">
            <v>14.39</v>
          </cell>
          <cell r="J881">
            <v>14.07</v>
          </cell>
          <cell r="K881">
            <v>12.5</v>
          </cell>
          <cell r="L881">
            <v>312306019.33999997</v>
          </cell>
          <cell r="M881">
            <v>173792053.91999999</v>
          </cell>
          <cell r="N881">
            <v>0</v>
          </cell>
          <cell r="O881">
            <v>177190706.61000001</v>
          </cell>
          <cell r="P881">
            <v>268152908.75</v>
          </cell>
          <cell r="Q881">
            <v>1</v>
          </cell>
          <cell r="R881">
            <v>1</v>
          </cell>
          <cell r="S881">
            <v>1</v>
          </cell>
          <cell r="T881">
            <v>1</v>
          </cell>
          <cell r="U881">
            <v>1</v>
          </cell>
          <cell r="V881">
            <v>0</v>
          </cell>
          <cell r="W881">
            <v>1</v>
          </cell>
          <cell r="AA881">
            <v>1</v>
          </cell>
          <cell r="AB881">
            <v>1</v>
          </cell>
          <cell r="AC881">
            <v>1</v>
          </cell>
        </row>
        <row r="882">
          <cell r="D882" t="str">
            <v>11388</v>
          </cell>
          <cell r="E882" t="str">
            <v>สมเด็จพระบรมราชินีนาถ ณ  อำเภอนาทวี,รพช.</v>
          </cell>
          <cell r="F882" t="str">
            <v>รพช.</v>
          </cell>
          <cell r="G882">
            <v>144</v>
          </cell>
          <cell r="H882" t="str">
            <v>รพช.M2 B&gt;100</v>
          </cell>
          <cell r="I882">
            <v>4.68</v>
          </cell>
          <cell r="J882">
            <v>4.53</v>
          </cell>
          <cell r="K882">
            <v>3.32</v>
          </cell>
          <cell r="L882">
            <v>226830172.16999999</v>
          </cell>
          <cell r="M882">
            <v>73617524.349999994</v>
          </cell>
          <cell r="N882">
            <v>0</v>
          </cell>
          <cell r="O882">
            <v>91636286.450000003</v>
          </cell>
          <cell r="P882">
            <v>142587236.47999999</v>
          </cell>
          <cell r="Q882">
            <v>0</v>
          </cell>
          <cell r="R882">
            <v>0</v>
          </cell>
          <cell r="S882">
            <v>1</v>
          </cell>
          <cell r="T882">
            <v>0</v>
          </cell>
          <cell r="U882">
            <v>1</v>
          </cell>
          <cell r="V882">
            <v>0</v>
          </cell>
          <cell r="W882">
            <v>1</v>
          </cell>
          <cell r="AA882">
            <v>1</v>
          </cell>
          <cell r="AB882">
            <v>1</v>
          </cell>
          <cell r="AC882">
            <v>1</v>
          </cell>
        </row>
        <row r="883">
          <cell r="D883" t="str">
            <v>11390</v>
          </cell>
          <cell r="E883" t="str">
            <v>เทพา,รพช.</v>
          </cell>
          <cell r="F883" t="str">
            <v>รพช.</v>
          </cell>
          <cell r="G883">
            <v>70</v>
          </cell>
          <cell r="H883" t="str">
            <v>รพช.F2 P60,000-90,000</v>
          </cell>
          <cell r="I883">
            <v>14.5</v>
          </cell>
          <cell r="J883">
            <v>14.04</v>
          </cell>
          <cell r="K883">
            <v>12.43</v>
          </cell>
          <cell r="L883">
            <v>196055500.72999999</v>
          </cell>
          <cell r="M883">
            <v>116666446.14</v>
          </cell>
          <cell r="N883">
            <v>0</v>
          </cell>
          <cell r="O883">
            <v>121397769.12</v>
          </cell>
          <cell r="P883">
            <v>166070735.19999999</v>
          </cell>
          <cell r="Q883">
            <v>1</v>
          </cell>
          <cell r="R883">
            <v>1</v>
          </cell>
          <cell r="S883">
            <v>1</v>
          </cell>
          <cell r="T883">
            <v>1</v>
          </cell>
          <cell r="U883">
            <v>0</v>
          </cell>
          <cell r="V883">
            <v>0</v>
          </cell>
          <cell r="W883">
            <v>1</v>
          </cell>
          <cell r="AA883">
            <v>1</v>
          </cell>
          <cell r="AB883">
            <v>1</v>
          </cell>
          <cell r="AC883">
            <v>1</v>
          </cell>
        </row>
        <row r="884">
          <cell r="D884" t="str">
            <v>11391</v>
          </cell>
          <cell r="E884" t="str">
            <v>สะบ้าย้อย,รพช.</v>
          </cell>
          <cell r="F884" t="str">
            <v>รพช.</v>
          </cell>
          <cell r="G884">
            <v>45</v>
          </cell>
          <cell r="H884" t="str">
            <v>รพช.F2 P60,000-90,000</v>
          </cell>
          <cell r="I884">
            <v>2.89</v>
          </cell>
          <cell r="J884">
            <v>2.71</v>
          </cell>
          <cell r="K884">
            <v>2.34</v>
          </cell>
          <cell r="L884">
            <v>43548678.479999997</v>
          </cell>
          <cell r="M884">
            <v>21151232.5</v>
          </cell>
          <cell r="N884">
            <v>0</v>
          </cell>
          <cell r="O884">
            <v>29340961.399999999</v>
          </cell>
          <cell r="P884">
            <v>30848553.379999999</v>
          </cell>
          <cell r="Q884">
            <v>0</v>
          </cell>
          <cell r="R884">
            <v>0</v>
          </cell>
          <cell r="S884">
            <v>1</v>
          </cell>
          <cell r="T884">
            <v>0</v>
          </cell>
          <cell r="U884">
            <v>0</v>
          </cell>
          <cell r="V884">
            <v>0</v>
          </cell>
          <cell r="W884">
            <v>1</v>
          </cell>
          <cell r="AA884">
            <v>1</v>
          </cell>
          <cell r="AB884">
            <v>1</v>
          </cell>
          <cell r="AC884">
            <v>1</v>
          </cell>
        </row>
        <row r="885">
          <cell r="D885" t="str">
            <v>11392</v>
          </cell>
          <cell r="E885" t="str">
            <v>ระโนด,รพช.</v>
          </cell>
          <cell r="F885" t="str">
            <v>รพช.</v>
          </cell>
          <cell r="G885">
            <v>62</v>
          </cell>
          <cell r="H885" t="str">
            <v>รพช.F1 P&lt;=50,000</v>
          </cell>
          <cell r="I885">
            <v>4.49</v>
          </cell>
          <cell r="J885">
            <v>4.16</v>
          </cell>
          <cell r="K885">
            <v>3.01</v>
          </cell>
          <cell r="L885">
            <v>65821286.450000003</v>
          </cell>
          <cell r="M885">
            <v>31805191.879999999</v>
          </cell>
          <cell r="N885">
            <v>0</v>
          </cell>
          <cell r="O885">
            <v>35474281.969999999</v>
          </cell>
          <cell r="P885">
            <v>37565578.960000001</v>
          </cell>
          <cell r="Q885">
            <v>0</v>
          </cell>
          <cell r="R885">
            <v>0</v>
          </cell>
          <cell r="S885">
            <v>1</v>
          </cell>
          <cell r="T885">
            <v>0</v>
          </cell>
          <cell r="U885">
            <v>1</v>
          </cell>
          <cell r="V885">
            <v>0</v>
          </cell>
          <cell r="W885">
            <v>1</v>
          </cell>
          <cell r="AA885">
            <v>1</v>
          </cell>
          <cell r="AB885">
            <v>1</v>
          </cell>
          <cell r="AC885">
            <v>1</v>
          </cell>
        </row>
        <row r="886">
          <cell r="D886" t="str">
            <v>11393</v>
          </cell>
          <cell r="E886" t="str">
            <v>กระแสสินธุ์,รพช.</v>
          </cell>
          <cell r="F886" t="str">
            <v>รพช.</v>
          </cell>
          <cell r="G886">
            <v>30</v>
          </cell>
          <cell r="H886" t="str">
            <v>รพช.F2 P&lt;=30,000</v>
          </cell>
          <cell r="I886">
            <v>4.17</v>
          </cell>
          <cell r="J886">
            <v>3.9</v>
          </cell>
          <cell r="K886">
            <v>3.23</v>
          </cell>
          <cell r="L886">
            <v>24730783</v>
          </cell>
          <cell r="M886">
            <v>7751644.7999999998</v>
          </cell>
          <cell r="N886">
            <v>0</v>
          </cell>
          <cell r="O886">
            <v>10520451.720000001</v>
          </cell>
          <cell r="P886">
            <v>17398496.789999999</v>
          </cell>
          <cell r="Q886">
            <v>0</v>
          </cell>
          <cell r="R886">
            <v>0</v>
          </cell>
          <cell r="S886">
            <v>0</v>
          </cell>
          <cell r="T886">
            <v>1</v>
          </cell>
          <cell r="U886">
            <v>1</v>
          </cell>
          <cell r="V886">
            <v>1</v>
          </cell>
          <cell r="W886">
            <v>1</v>
          </cell>
          <cell r="AA886">
            <v>1</v>
          </cell>
          <cell r="AB886">
            <v>1</v>
          </cell>
          <cell r="AC886">
            <v>1</v>
          </cell>
        </row>
        <row r="887">
          <cell r="D887" t="str">
            <v>11394</v>
          </cell>
          <cell r="E887" t="str">
            <v>รัตภูมิ,รพช.</v>
          </cell>
          <cell r="F887" t="str">
            <v>รพช.</v>
          </cell>
          <cell r="G887">
            <v>73</v>
          </cell>
          <cell r="H887" t="str">
            <v>รพช.F2 P30,000-60,000</v>
          </cell>
          <cell r="I887">
            <v>2.91</v>
          </cell>
          <cell r="J887">
            <v>2.83</v>
          </cell>
          <cell r="K887">
            <v>2.56</v>
          </cell>
          <cell r="L887">
            <v>91266724.450000003</v>
          </cell>
          <cell r="M887">
            <v>63127042.020000003</v>
          </cell>
          <cell r="N887">
            <v>0</v>
          </cell>
          <cell r="O887">
            <v>67274179.879999995</v>
          </cell>
          <cell r="P887">
            <v>74399778.200000003</v>
          </cell>
          <cell r="Q887">
            <v>1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1</v>
          </cell>
          <cell r="AA887">
            <v>1</v>
          </cell>
          <cell r="AB887">
            <v>1</v>
          </cell>
          <cell r="AC887">
            <v>1</v>
          </cell>
        </row>
        <row r="888">
          <cell r="D888" t="str">
            <v>11395</v>
          </cell>
          <cell r="E888" t="str">
            <v>สะเดา,รพช.</v>
          </cell>
          <cell r="F888" t="str">
            <v>รพช.</v>
          </cell>
          <cell r="G888">
            <v>56</v>
          </cell>
          <cell r="H888" t="str">
            <v>รพช.F2 P30,000-60,000</v>
          </cell>
          <cell r="I888">
            <v>6.75</v>
          </cell>
          <cell r="J888">
            <v>6.54</v>
          </cell>
          <cell r="K888">
            <v>5.74</v>
          </cell>
          <cell r="L888">
            <v>209567406.02000001</v>
          </cell>
          <cell r="M888">
            <v>143439934.52000001</v>
          </cell>
          <cell r="N888">
            <v>0</v>
          </cell>
          <cell r="O888">
            <v>154913979.53</v>
          </cell>
          <cell r="P888">
            <v>172918264.53</v>
          </cell>
          <cell r="Q888">
            <v>1</v>
          </cell>
          <cell r="R888">
            <v>1</v>
          </cell>
          <cell r="S888">
            <v>0</v>
          </cell>
          <cell r="T888">
            <v>1</v>
          </cell>
          <cell r="U888">
            <v>1</v>
          </cell>
          <cell r="V888">
            <v>1</v>
          </cell>
          <cell r="W888">
            <v>1</v>
          </cell>
          <cell r="AA888">
            <v>1</v>
          </cell>
          <cell r="AB888">
            <v>1</v>
          </cell>
          <cell r="AC888">
            <v>1</v>
          </cell>
        </row>
        <row r="889">
          <cell r="D889" t="str">
            <v>11396</v>
          </cell>
          <cell r="E889" t="str">
            <v>นาหม่อม,รพช.</v>
          </cell>
          <cell r="F889" t="str">
            <v>รพช.</v>
          </cell>
          <cell r="G889">
            <v>34</v>
          </cell>
          <cell r="H889" t="str">
            <v>รพช.F2 P&lt;=30,000</v>
          </cell>
          <cell r="I889">
            <v>9.18</v>
          </cell>
          <cell r="J889">
            <v>8.86</v>
          </cell>
          <cell r="K889">
            <v>7.71</v>
          </cell>
          <cell r="L889">
            <v>108122031.59999999</v>
          </cell>
          <cell r="M889">
            <v>28142303.760000002</v>
          </cell>
          <cell r="N889">
            <v>0</v>
          </cell>
          <cell r="O889">
            <v>33892186.479999997</v>
          </cell>
          <cell r="P889">
            <v>89266963.5</v>
          </cell>
          <cell r="Q889">
            <v>1</v>
          </cell>
          <cell r="R889">
            <v>0</v>
          </cell>
          <cell r="S889">
            <v>0</v>
          </cell>
          <cell r="T889">
            <v>1</v>
          </cell>
          <cell r="U889">
            <v>1</v>
          </cell>
          <cell r="V889">
            <v>0</v>
          </cell>
          <cell r="W889">
            <v>1</v>
          </cell>
          <cell r="AA889">
            <v>1</v>
          </cell>
          <cell r="AB889">
            <v>1</v>
          </cell>
          <cell r="AC889">
            <v>1</v>
          </cell>
        </row>
        <row r="890">
          <cell r="D890" t="str">
            <v>11397</v>
          </cell>
          <cell r="E890" t="str">
            <v>ควนเนียง,รพช.</v>
          </cell>
          <cell r="F890" t="str">
            <v>รพช.</v>
          </cell>
          <cell r="G890">
            <v>34</v>
          </cell>
          <cell r="H890" t="str">
            <v>รพช.F2 P&lt;=30,000</v>
          </cell>
          <cell r="I890">
            <v>3.29</v>
          </cell>
          <cell r="J890">
            <v>3.2</v>
          </cell>
          <cell r="K890">
            <v>2.61</v>
          </cell>
          <cell r="L890">
            <v>47555860.380000003</v>
          </cell>
          <cell r="M890">
            <v>45825918.32</v>
          </cell>
          <cell r="N890">
            <v>0</v>
          </cell>
          <cell r="O890">
            <v>48818385.859999999</v>
          </cell>
          <cell r="P890">
            <v>33364468.52</v>
          </cell>
          <cell r="Q890">
            <v>1</v>
          </cell>
          <cell r="R890">
            <v>1</v>
          </cell>
          <cell r="S890">
            <v>0</v>
          </cell>
          <cell r="T890">
            <v>1</v>
          </cell>
          <cell r="U890">
            <v>1</v>
          </cell>
          <cell r="V890">
            <v>1</v>
          </cell>
          <cell r="W890">
            <v>1</v>
          </cell>
          <cell r="AA890">
            <v>1</v>
          </cell>
          <cell r="AB890">
            <v>1</v>
          </cell>
          <cell r="AC890">
            <v>1</v>
          </cell>
        </row>
        <row r="891">
          <cell r="D891" t="str">
            <v>11398</v>
          </cell>
          <cell r="E891" t="str">
            <v>ปาดังเบซาร์,รพช.</v>
          </cell>
          <cell r="F891" t="str">
            <v>รพช.</v>
          </cell>
          <cell r="G891">
            <v>30</v>
          </cell>
          <cell r="H891" t="str">
            <v>รพช.F2 P30,000-60,000</v>
          </cell>
          <cell r="I891">
            <v>7.68</v>
          </cell>
          <cell r="J891">
            <v>7.59</v>
          </cell>
          <cell r="K891">
            <v>4.25</v>
          </cell>
          <cell r="L891">
            <v>129016717.64</v>
          </cell>
          <cell r="M891">
            <v>101831294.84999999</v>
          </cell>
          <cell r="N891">
            <v>0</v>
          </cell>
          <cell r="O891">
            <v>99254558.370000005</v>
          </cell>
          <cell r="P891">
            <v>62888042.600000001</v>
          </cell>
          <cell r="Q891">
            <v>1</v>
          </cell>
          <cell r="R891">
            <v>1</v>
          </cell>
          <cell r="S891">
            <v>0</v>
          </cell>
          <cell r="T891">
            <v>1</v>
          </cell>
          <cell r="U891">
            <v>1</v>
          </cell>
          <cell r="V891">
            <v>0</v>
          </cell>
          <cell r="W891">
            <v>1</v>
          </cell>
          <cell r="AA891">
            <v>1</v>
          </cell>
          <cell r="AB891">
            <v>1</v>
          </cell>
          <cell r="AC891">
            <v>1</v>
          </cell>
        </row>
        <row r="892">
          <cell r="D892" t="str">
            <v>11399</v>
          </cell>
          <cell r="E892" t="str">
            <v>บางกล่ำ,รพช.</v>
          </cell>
          <cell r="F892" t="str">
            <v>รพช.</v>
          </cell>
          <cell r="G892">
            <v>44</v>
          </cell>
          <cell r="H892" t="str">
            <v>รพช.F2 P&lt;=30,000</v>
          </cell>
          <cell r="I892">
            <v>8.67</v>
          </cell>
          <cell r="J892">
            <v>8.4</v>
          </cell>
          <cell r="K892">
            <v>5.7</v>
          </cell>
          <cell r="L892">
            <v>66727704.57</v>
          </cell>
          <cell r="M892">
            <v>30708502.460000001</v>
          </cell>
          <cell r="N892">
            <v>0</v>
          </cell>
          <cell r="O892">
            <v>31412469.719999999</v>
          </cell>
          <cell r="P892">
            <v>39628519.880000003</v>
          </cell>
          <cell r="Q892">
            <v>1</v>
          </cell>
          <cell r="R892">
            <v>0</v>
          </cell>
          <cell r="S892">
            <v>1</v>
          </cell>
          <cell r="T892">
            <v>0</v>
          </cell>
          <cell r="U892">
            <v>1</v>
          </cell>
          <cell r="V892">
            <v>0</v>
          </cell>
          <cell r="W892">
            <v>1</v>
          </cell>
          <cell r="AA892">
            <v>1</v>
          </cell>
          <cell r="AB892">
            <v>1</v>
          </cell>
          <cell r="AC892">
            <v>1</v>
          </cell>
        </row>
        <row r="893">
          <cell r="D893" t="str">
            <v>11400</v>
          </cell>
          <cell r="E893" t="str">
            <v>สิงหนคร,รพช.</v>
          </cell>
          <cell r="F893" t="str">
            <v>รพช.</v>
          </cell>
          <cell r="G893">
            <v>30</v>
          </cell>
          <cell r="H893" t="str">
            <v>รพช.F2 P30,000-60,000</v>
          </cell>
          <cell r="I893">
            <v>9.4600000000000009</v>
          </cell>
          <cell r="J893">
            <v>9.14</v>
          </cell>
          <cell r="K893">
            <v>6.71</v>
          </cell>
          <cell r="L893">
            <v>80452177.680000007</v>
          </cell>
          <cell r="M893">
            <v>34489813.009999998</v>
          </cell>
          <cell r="N893">
            <v>0</v>
          </cell>
          <cell r="O893">
            <v>35992436.43</v>
          </cell>
          <cell r="P893">
            <v>53924765.710000001</v>
          </cell>
          <cell r="Q893">
            <v>0</v>
          </cell>
          <cell r="R893">
            <v>1</v>
          </cell>
          <cell r="S893">
            <v>1</v>
          </cell>
          <cell r="T893">
            <v>0</v>
          </cell>
          <cell r="U893">
            <v>0</v>
          </cell>
          <cell r="V893">
            <v>1</v>
          </cell>
          <cell r="W893">
            <v>1</v>
          </cell>
          <cell r="AA893">
            <v>1</v>
          </cell>
          <cell r="AB893">
            <v>1</v>
          </cell>
          <cell r="AC893">
            <v>1</v>
          </cell>
        </row>
        <row r="894">
          <cell r="D894" t="str">
            <v>11401</v>
          </cell>
          <cell r="E894" t="str">
            <v>คลองหอยโข่ง,รพช.</v>
          </cell>
          <cell r="F894" t="str">
            <v>รพช.</v>
          </cell>
          <cell r="G894">
            <v>30</v>
          </cell>
          <cell r="H894" t="str">
            <v>รพช.F2 P&lt;=30,000</v>
          </cell>
          <cell r="I894">
            <v>3.74</v>
          </cell>
          <cell r="J894">
            <v>3.53</v>
          </cell>
          <cell r="K894">
            <v>2.58</v>
          </cell>
          <cell r="L894">
            <v>36069828.289999999</v>
          </cell>
          <cell r="M894">
            <v>20811058.98</v>
          </cell>
          <cell r="N894">
            <v>0</v>
          </cell>
          <cell r="O894">
            <v>23778644.539999999</v>
          </cell>
          <cell r="P894">
            <v>20853555.120000001</v>
          </cell>
          <cell r="Q894">
            <v>0</v>
          </cell>
          <cell r="R894">
            <v>0</v>
          </cell>
          <cell r="S894">
            <v>0</v>
          </cell>
          <cell r="T894">
            <v>1</v>
          </cell>
          <cell r="U894">
            <v>1</v>
          </cell>
          <cell r="V894">
            <v>1</v>
          </cell>
          <cell r="W894">
            <v>0</v>
          </cell>
          <cell r="AA894">
            <v>1</v>
          </cell>
          <cell r="AB894">
            <v>1</v>
          </cell>
          <cell r="AC894">
            <v>1</v>
          </cell>
        </row>
        <row r="895">
          <cell r="D895" t="str">
            <v>10746</v>
          </cell>
          <cell r="E895" t="str">
            <v>สตูล,รพท.</v>
          </cell>
          <cell r="F895" t="str">
            <v>รพท.</v>
          </cell>
          <cell r="G895">
            <v>240</v>
          </cell>
          <cell r="H895" t="str">
            <v>รพท.S B&lt;=400</v>
          </cell>
          <cell r="I895">
            <v>3.5</v>
          </cell>
          <cell r="J895">
            <v>3.32</v>
          </cell>
          <cell r="K895">
            <v>0.99</v>
          </cell>
          <cell r="L895">
            <v>373362501.82999998</v>
          </cell>
          <cell r="M895">
            <v>257681610.55000001</v>
          </cell>
          <cell r="N895">
            <v>0</v>
          </cell>
          <cell r="O895">
            <v>276573230.75</v>
          </cell>
          <cell r="P895">
            <v>-5823206.3799999999</v>
          </cell>
          <cell r="Q895">
            <v>1</v>
          </cell>
          <cell r="R895">
            <v>1</v>
          </cell>
          <cell r="S895">
            <v>1</v>
          </cell>
          <cell r="T895">
            <v>0</v>
          </cell>
          <cell r="U895">
            <v>0</v>
          </cell>
          <cell r="V895">
            <v>0</v>
          </cell>
          <cell r="W895">
            <v>1</v>
          </cell>
          <cell r="AA895">
            <v>1</v>
          </cell>
          <cell r="AB895">
            <v>1</v>
          </cell>
          <cell r="AC895">
            <v>1</v>
          </cell>
        </row>
        <row r="896">
          <cell r="D896" t="str">
            <v>11402</v>
          </cell>
          <cell r="E896" t="str">
            <v>ควนโดน,รพช.</v>
          </cell>
          <cell r="F896" t="str">
            <v>รพช.</v>
          </cell>
          <cell r="G896">
            <v>31</v>
          </cell>
          <cell r="H896" t="str">
            <v>รพช.F2 P&lt;=30,000</v>
          </cell>
          <cell r="I896">
            <v>10.130000000000001</v>
          </cell>
          <cell r="J896">
            <v>9.8800000000000008</v>
          </cell>
          <cell r="K896">
            <v>4.97</v>
          </cell>
          <cell r="L896">
            <v>111343436.26000001</v>
          </cell>
          <cell r="M896">
            <v>88414032.650000006</v>
          </cell>
          <cell r="N896">
            <v>0</v>
          </cell>
          <cell r="O896">
            <v>89967467.75</v>
          </cell>
          <cell r="P896">
            <v>48482910.409999996</v>
          </cell>
          <cell r="Q896">
            <v>1</v>
          </cell>
          <cell r="R896">
            <v>1</v>
          </cell>
          <cell r="S896">
            <v>0</v>
          </cell>
          <cell r="T896">
            <v>0</v>
          </cell>
          <cell r="U896">
            <v>0</v>
          </cell>
          <cell r="V896">
            <v>1</v>
          </cell>
          <cell r="W896">
            <v>1</v>
          </cell>
          <cell r="AA896">
            <v>1</v>
          </cell>
          <cell r="AB896">
            <v>1</v>
          </cell>
          <cell r="AC896">
            <v>1</v>
          </cell>
        </row>
        <row r="897">
          <cell r="D897" t="str">
            <v>11403</v>
          </cell>
          <cell r="E897" t="str">
            <v>ควนกาหลง,รพช.</v>
          </cell>
          <cell r="F897" t="str">
            <v>รพช.</v>
          </cell>
          <cell r="G897">
            <v>37</v>
          </cell>
          <cell r="H897" t="str">
            <v>รพช.F2 P&lt;=30,000</v>
          </cell>
          <cell r="I897">
            <v>3.06</v>
          </cell>
          <cell r="J897">
            <v>2.92</v>
          </cell>
          <cell r="K897">
            <v>2.64</v>
          </cell>
          <cell r="L897">
            <v>39072762.259999998</v>
          </cell>
          <cell r="M897">
            <v>22290797.120000001</v>
          </cell>
          <cell r="N897">
            <v>0</v>
          </cell>
          <cell r="O897">
            <v>22585213.260000002</v>
          </cell>
          <cell r="P897">
            <v>31246123.870000001</v>
          </cell>
          <cell r="Q897">
            <v>0</v>
          </cell>
          <cell r="R897">
            <v>0</v>
          </cell>
          <cell r="S897">
            <v>0</v>
          </cell>
          <cell r="T897">
            <v>1</v>
          </cell>
          <cell r="U897">
            <v>0</v>
          </cell>
          <cell r="V897">
            <v>1</v>
          </cell>
          <cell r="W897">
            <v>1</v>
          </cell>
          <cell r="AA897">
            <v>1</v>
          </cell>
          <cell r="AB897">
            <v>1</v>
          </cell>
          <cell r="AC897">
            <v>1</v>
          </cell>
        </row>
        <row r="898">
          <cell r="D898" t="str">
            <v>11404</v>
          </cell>
          <cell r="E898" t="str">
            <v>ท่าแพ,รพช.</v>
          </cell>
          <cell r="F898" t="str">
            <v>รพช.</v>
          </cell>
          <cell r="G898">
            <v>30</v>
          </cell>
          <cell r="H898" t="str">
            <v>รพช.F2 P&lt;=30,000</v>
          </cell>
          <cell r="I898">
            <v>4.83</v>
          </cell>
          <cell r="J898">
            <v>4.7</v>
          </cell>
          <cell r="K898">
            <v>2.9</v>
          </cell>
          <cell r="L898">
            <v>44739290.93</v>
          </cell>
          <cell r="M898">
            <v>45573874.270000003</v>
          </cell>
          <cell r="N898">
            <v>0</v>
          </cell>
          <cell r="O898">
            <v>49205745.57</v>
          </cell>
          <cell r="P898">
            <v>21188778.890000001</v>
          </cell>
          <cell r="Q898">
            <v>1</v>
          </cell>
          <cell r="R898">
            <v>1</v>
          </cell>
          <cell r="S898">
            <v>0</v>
          </cell>
          <cell r="T898">
            <v>1</v>
          </cell>
          <cell r="U898">
            <v>1</v>
          </cell>
          <cell r="V898">
            <v>1</v>
          </cell>
          <cell r="W898">
            <v>1</v>
          </cell>
          <cell r="AA898">
            <v>1</v>
          </cell>
          <cell r="AB898">
            <v>1</v>
          </cell>
          <cell r="AC898">
            <v>1</v>
          </cell>
        </row>
        <row r="899">
          <cell r="D899" t="str">
            <v>11405</v>
          </cell>
          <cell r="E899" t="str">
            <v>ละงู,รพช.</v>
          </cell>
          <cell r="F899" t="str">
            <v>รพช.</v>
          </cell>
          <cell r="G899">
            <v>93</v>
          </cell>
          <cell r="H899" t="str">
            <v>รพช.F1 P50,000-100,000</v>
          </cell>
          <cell r="I899">
            <v>3.46</v>
          </cell>
          <cell r="J899">
            <v>3.24</v>
          </cell>
          <cell r="K899">
            <v>0.65</v>
          </cell>
          <cell r="L899">
            <v>95255236.829999998</v>
          </cell>
          <cell r="M899">
            <v>91292911.819999993</v>
          </cell>
          <cell r="N899">
            <v>1</v>
          </cell>
          <cell r="O899">
            <v>83920824.109999999</v>
          </cell>
          <cell r="P899">
            <v>-13647009.35</v>
          </cell>
          <cell r="Q899">
            <v>1</v>
          </cell>
          <cell r="R899">
            <v>1</v>
          </cell>
          <cell r="S899">
            <v>1</v>
          </cell>
          <cell r="T899">
            <v>0</v>
          </cell>
          <cell r="U899">
            <v>0</v>
          </cell>
          <cell r="V899">
            <v>1</v>
          </cell>
          <cell r="W899">
            <v>1</v>
          </cell>
          <cell r="AA899">
            <v>1</v>
          </cell>
          <cell r="AB899">
            <v>1</v>
          </cell>
          <cell r="AC899">
            <v>0</v>
          </cell>
        </row>
        <row r="900">
          <cell r="D900" t="str">
            <v>11406</v>
          </cell>
          <cell r="E900" t="str">
            <v>ทุ่งหว้า,รพช.</v>
          </cell>
          <cell r="F900" t="str">
            <v>รพช.</v>
          </cell>
          <cell r="G900">
            <v>33</v>
          </cell>
          <cell r="H900" t="str">
            <v>รพช.F2 P&lt;=30,000</v>
          </cell>
          <cell r="I900">
            <v>6.82</v>
          </cell>
          <cell r="J900">
            <v>6.55</v>
          </cell>
          <cell r="K900">
            <v>3.8</v>
          </cell>
          <cell r="L900">
            <v>54246046.270000003</v>
          </cell>
          <cell r="M900">
            <v>39695397.549999997</v>
          </cell>
          <cell r="N900">
            <v>0</v>
          </cell>
          <cell r="O900">
            <v>41432363.200000003</v>
          </cell>
          <cell r="P900">
            <v>26105532.879999999</v>
          </cell>
          <cell r="Q900">
            <v>1</v>
          </cell>
          <cell r="R900">
            <v>1</v>
          </cell>
          <cell r="S900">
            <v>1</v>
          </cell>
          <cell r="T900">
            <v>0</v>
          </cell>
          <cell r="U900">
            <v>0</v>
          </cell>
          <cell r="V900">
            <v>1</v>
          </cell>
          <cell r="W900">
            <v>1</v>
          </cell>
          <cell r="AA900">
            <v>1</v>
          </cell>
          <cell r="AB900">
            <v>1</v>
          </cell>
          <cell r="AC900">
            <v>1</v>
          </cell>
        </row>
        <row r="901">
          <cell r="D901" t="str">
            <v>28786</v>
          </cell>
          <cell r="E901" t="str">
            <v>มะนัง,รพช.</v>
          </cell>
          <cell r="F901" t="str">
            <v>รพช.</v>
          </cell>
          <cell r="G901">
            <v>30</v>
          </cell>
          <cell r="H901" t="str">
            <v>รพช.F3 P15,000-25,000</v>
          </cell>
          <cell r="I901">
            <v>1.73</v>
          </cell>
          <cell r="J901">
            <v>1.62</v>
          </cell>
          <cell r="K901">
            <v>1.05</v>
          </cell>
          <cell r="L901">
            <v>15130553.98</v>
          </cell>
          <cell r="M901">
            <v>14326137.66</v>
          </cell>
          <cell r="N901">
            <v>0</v>
          </cell>
          <cell r="O901">
            <v>16534210.369999999</v>
          </cell>
          <cell r="P901">
            <v>770729.83</v>
          </cell>
          <cell r="Q901">
            <v>0</v>
          </cell>
          <cell r="R901">
            <v>0</v>
          </cell>
          <cell r="S901">
            <v>0</v>
          </cell>
          <cell r="T901">
            <v>1</v>
          </cell>
          <cell r="U901">
            <v>0</v>
          </cell>
          <cell r="V901">
            <v>1</v>
          </cell>
          <cell r="W901">
            <v>1</v>
          </cell>
          <cell r="AA901">
            <v>1</v>
          </cell>
          <cell r="AB901">
            <v>1</v>
          </cell>
          <cell r="AC901">
            <v>1</v>
          </cell>
        </row>
        <row r="902">
          <cell r="L902">
            <v>146996913706.97018</v>
          </cell>
          <cell r="M902">
            <v>65113341633.089958</v>
          </cell>
          <cell r="O902">
            <v>70084371283.699921</v>
          </cell>
          <cell r="P902">
            <v>59864719679.620018</v>
          </cell>
          <cell r="Q902">
            <v>428</v>
          </cell>
          <cell r="R902">
            <v>415</v>
          </cell>
          <cell r="S902">
            <v>243</v>
          </cell>
          <cell r="T902">
            <v>325</v>
          </cell>
          <cell r="U902">
            <v>276</v>
          </cell>
          <cell r="W902">
            <v>530</v>
          </cell>
          <cell r="AA902">
            <v>898</v>
          </cell>
          <cell r="AB902">
            <v>895</v>
          </cell>
          <cell r="AC902">
            <v>829</v>
          </cell>
        </row>
        <row r="903">
          <cell r="L903">
            <v>146996913706.97018</v>
          </cell>
          <cell r="M903">
            <v>65113341633.089958</v>
          </cell>
          <cell r="O903">
            <v>70084371283.699921</v>
          </cell>
          <cell r="P903">
            <v>59864719679.620018</v>
          </cell>
          <cell r="Q903">
            <v>428</v>
          </cell>
          <cell r="R903">
            <v>415</v>
          </cell>
          <cell r="S903">
            <v>243</v>
          </cell>
          <cell r="W903">
            <v>530</v>
          </cell>
        </row>
        <row r="904">
          <cell r="D904" t="str">
            <v>1</v>
          </cell>
          <cell r="L904" t="str">
            <v>9</v>
          </cell>
          <cell r="M904">
            <v>10</v>
          </cell>
          <cell r="N904" t="str">
            <v>11</v>
          </cell>
          <cell r="O904">
            <v>12</v>
          </cell>
          <cell r="P904" t="str">
            <v>13</v>
          </cell>
          <cell r="Q904">
            <v>14</v>
          </cell>
          <cell r="R904" t="str">
            <v>15</v>
          </cell>
          <cell r="S904">
            <v>16</v>
          </cell>
          <cell r="W904">
            <v>20</v>
          </cell>
        </row>
        <row r="906">
          <cell r="M906" t="str">
            <v>Risk 0</v>
          </cell>
          <cell r="N906">
            <v>815</v>
          </cell>
        </row>
        <row r="907">
          <cell r="M907" t="str">
            <v>Risk 1</v>
          </cell>
          <cell r="N907">
            <v>61</v>
          </cell>
        </row>
        <row r="908">
          <cell r="M908" t="str">
            <v>Risk 2</v>
          </cell>
          <cell r="N908">
            <v>16</v>
          </cell>
        </row>
        <row r="909">
          <cell r="M909" t="str">
            <v>Risk 3</v>
          </cell>
          <cell r="N909">
            <v>5</v>
          </cell>
        </row>
        <row r="910">
          <cell r="M910" t="str">
            <v>Risk 4</v>
          </cell>
          <cell r="N910">
            <v>3</v>
          </cell>
        </row>
        <row r="911">
          <cell r="M911" t="str">
            <v>Risk 5</v>
          </cell>
          <cell r="N911">
            <v>0</v>
          </cell>
        </row>
        <row r="912">
          <cell r="M912" t="str">
            <v>Risk 6</v>
          </cell>
          <cell r="N912">
            <v>0</v>
          </cell>
        </row>
        <row r="913">
          <cell r="M913" t="str">
            <v>Risk 7</v>
          </cell>
          <cell r="N913">
            <v>0</v>
          </cell>
        </row>
        <row r="914">
          <cell r="N914">
            <v>900</v>
          </cell>
        </row>
      </sheetData>
      <sheetData sheetId="5" refreshError="1">
        <row r="1">
          <cell r="C1" t="str">
            <v>รหัส</v>
          </cell>
          <cell r="R1" t="str">
            <v>260</v>
          </cell>
          <cell r="S1" t="str">
            <v>261</v>
          </cell>
          <cell r="T1" t="str">
            <v>262</v>
          </cell>
          <cell r="V1" t="str">
            <v>264</v>
          </cell>
        </row>
        <row r="2">
          <cell r="R2" t="str">
            <v>Average Payment Period (ยาและเวชภัณฑ์มิใช่ยา)</v>
          </cell>
          <cell r="S2" t="str">
            <v>Average Collection Period-สิทธิ UC</v>
          </cell>
          <cell r="T2" t="str">
            <v>Average Collection Period- CSMBS</v>
          </cell>
          <cell r="V2" t="str">
            <v>Inventory Management</v>
          </cell>
        </row>
        <row r="3">
          <cell r="R3" t="str">
            <v>ถ้า cash น้อยกว่า 0.8 และ Payment &gt; 180ถ้า cash มากกว่าหรือเท่ากับ  0.8 และ Payment &gt;90</v>
          </cell>
          <cell r="S3" t="str">
            <v>&lt;=60</v>
          </cell>
          <cell r="T3" t="str">
            <v>&lt;=60</v>
          </cell>
          <cell r="V3" t="str">
            <v>&lt;=60</v>
          </cell>
        </row>
        <row r="4">
          <cell r="C4" t="str">
            <v>10674</v>
          </cell>
          <cell r="R4">
            <v>40</v>
          </cell>
          <cell r="S4">
            <v>59</v>
          </cell>
          <cell r="T4">
            <v>62</v>
          </cell>
          <cell r="V4">
            <v>48</v>
          </cell>
        </row>
        <row r="5">
          <cell r="C5" t="str">
            <v>11189</v>
          </cell>
          <cell r="R5">
            <v>154</v>
          </cell>
          <cell r="S5">
            <v>25</v>
          </cell>
          <cell r="T5">
            <v>97</v>
          </cell>
          <cell r="V5">
            <v>44</v>
          </cell>
        </row>
        <row r="6">
          <cell r="C6" t="str">
            <v>11190</v>
          </cell>
          <cell r="R6">
            <v>214</v>
          </cell>
          <cell r="S6">
            <v>11</v>
          </cell>
          <cell r="T6">
            <v>190</v>
          </cell>
          <cell r="V6">
            <v>32</v>
          </cell>
        </row>
        <row r="7">
          <cell r="C7" t="str">
            <v>11191</v>
          </cell>
          <cell r="R7">
            <v>110</v>
          </cell>
          <cell r="S7">
            <v>29</v>
          </cell>
          <cell r="T7">
            <v>54</v>
          </cell>
          <cell r="V7">
            <v>30</v>
          </cell>
        </row>
        <row r="8">
          <cell r="C8" t="str">
            <v>11192</v>
          </cell>
          <cell r="R8">
            <v>105</v>
          </cell>
          <cell r="S8">
            <v>79</v>
          </cell>
          <cell r="T8">
            <v>53</v>
          </cell>
          <cell r="V8">
            <v>50</v>
          </cell>
        </row>
        <row r="9">
          <cell r="C9" t="str">
            <v>11193</v>
          </cell>
          <cell r="R9">
            <v>32</v>
          </cell>
          <cell r="S9">
            <v>57</v>
          </cell>
          <cell r="T9">
            <v>58</v>
          </cell>
          <cell r="V9">
            <v>47</v>
          </cell>
        </row>
        <row r="10">
          <cell r="C10" t="str">
            <v>11194</v>
          </cell>
          <cell r="R10">
            <v>65</v>
          </cell>
          <cell r="S10">
            <v>9</v>
          </cell>
          <cell r="T10">
            <v>57</v>
          </cell>
          <cell r="V10">
            <v>30</v>
          </cell>
        </row>
        <row r="11">
          <cell r="C11" t="str">
            <v>11195</v>
          </cell>
          <cell r="R11">
            <v>41</v>
          </cell>
          <cell r="S11">
            <v>13</v>
          </cell>
          <cell r="T11">
            <v>71</v>
          </cell>
          <cell r="V11">
            <v>32</v>
          </cell>
        </row>
        <row r="12">
          <cell r="C12" t="str">
            <v>11196</v>
          </cell>
          <cell r="R12">
            <v>105</v>
          </cell>
          <cell r="S12">
            <v>20</v>
          </cell>
          <cell r="T12">
            <v>70</v>
          </cell>
          <cell r="V12">
            <v>35</v>
          </cell>
        </row>
        <row r="13">
          <cell r="C13" t="str">
            <v>11197</v>
          </cell>
          <cell r="R13">
            <v>184</v>
          </cell>
          <cell r="S13">
            <v>87</v>
          </cell>
          <cell r="T13">
            <v>150</v>
          </cell>
          <cell r="V13">
            <v>54</v>
          </cell>
        </row>
        <row r="14">
          <cell r="C14" t="str">
            <v>11198</v>
          </cell>
          <cell r="R14">
            <v>270</v>
          </cell>
          <cell r="S14">
            <v>17</v>
          </cell>
          <cell r="T14">
            <v>188</v>
          </cell>
          <cell r="V14">
            <v>61</v>
          </cell>
        </row>
        <row r="15">
          <cell r="C15" t="str">
            <v>11199</v>
          </cell>
          <cell r="R15">
            <v>198</v>
          </cell>
          <cell r="S15">
            <v>79</v>
          </cell>
          <cell r="T15">
            <v>71</v>
          </cell>
          <cell r="V15">
            <v>64</v>
          </cell>
        </row>
        <row r="16">
          <cell r="C16" t="str">
            <v>11200</v>
          </cell>
          <cell r="R16">
            <v>104</v>
          </cell>
          <cell r="S16">
            <v>79</v>
          </cell>
          <cell r="T16">
            <v>54</v>
          </cell>
          <cell r="V16">
            <v>34</v>
          </cell>
        </row>
        <row r="17">
          <cell r="C17" t="str">
            <v>11201</v>
          </cell>
          <cell r="R17">
            <v>173</v>
          </cell>
          <cell r="S17">
            <v>11</v>
          </cell>
          <cell r="T17">
            <v>80</v>
          </cell>
          <cell r="V17">
            <v>53</v>
          </cell>
        </row>
        <row r="18">
          <cell r="C18" t="str">
            <v>11202</v>
          </cell>
          <cell r="R18">
            <v>120</v>
          </cell>
          <cell r="S18">
            <v>17</v>
          </cell>
          <cell r="T18">
            <v>47</v>
          </cell>
          <cell r="V18">
            <v>49</v>
          </cell>
        </row>
        <row r="19">
          <cell r="C19" t="str">
            <v>11454</v>
          </cell>
          <cell r="R19">
            <v>267</v>
          </cell>
          <cell r="S19">
            <v>31</v>
          </cell>
          <cell r="T19">
            <v>47</v>
          </cell>
          <cell r="V19">
            <v>36</v>
          </cell>
        </row>
        <row r="20">
          <cell r="C20" t="str">
            <v>15012</v>
          </cell>
          <cell r="R20">
            <v>104</v>
          </cell>
          <cell r="S20">
            <v>67</v>
          </cell>
          <cell r="T20">
            <v>89</v>
          </cell>
          <cell r="V20">
            <v>43</v>
          </cell>
        </row>
        <row r="21">
          <cell r="C21" t="str">
            <v>28823</v>
          </cell>
          <cell r="R21">
            <v>150</v>
          </cell>
          <cell r="S21">
            <v>2</v>
          </cell>
          <cell r="T21">
            <v>21</v>
          </cell>
          <cell r="V21">
            <v>63</v>
          </cell>
        </row>
        <row r="22">
          <cell r="C22" t="str">
            <v>10713</v>
          </cell>
          <cell r="R22">
            <v>29</v>
          </cell>
          <cell r="S22">
            <v>47</v>
          </cell>
          <cell r="T22">
            <v>123</v>
          </cell>
          <cell r="V22">
            <v>45</v>
          </cell>
        </row>
        <row r="23">
          <cell r="C23" t="str">
            <v>11119</v>
          </cell>
          <cell r="R23">
            <v>179</v>
          </cell>
          <cell r="S23">
            <v>95</v>
          </cell>
          <cell r="T23">
            <v>70</v>
          </cell>
          <cell r="V23">
            <v>43</v>
          </cell>
        </row>
        <row r="24">
          <cell r="C24" t="str">
            <v>11120</v>
          </cell>
          <cell r="R24">
            <v>74</v>
          </cell>
          <cell r="S24">
            <v>45</v>
          </cell>
          <cell r="T24">
            <v>147</v>
          </cell>
          <cell r="V24">
            <v>54</v>
          </cell>
        </row>
        <row r="25">
          <cell r="C25" t="str">
            <v>11121</v>
          </cell>
          <cell r="R25">
            <v>28</v>
          </cell>
          <cell r="S25">
            <v>22</v>
          </cell>
          <cell r="T25">
            <v>28</v>
          </cell>
          <cell r="V25">
            <v>45</v>
          </cell>
        </row>
        <row r="26">
          <cell r="C26" t="str">
            <v>11122</v>
          </cell>
          <cell r="R26">
            <v>292</v>
          </cell>
          <cell r="S26">
            <v>44</v>
          </cell>
          <cell r="T26">
            <v>110</v>
          </cell>
          <cell r="V26">
            <v>42</v>
          </cell>
        </row>
        <row r="27">
          <cell r="C27" t="str">
            <v>11123</v>
          </cell>
          <cell r="R27">
            <v>241</v>
          </cell>
          <cell r="S27">
            <v>35</v>
          </cell>
          <cell r="T27">
            <v>61</v>
          </cell>
          <cell r="V27">
            <v>56</v>
          </cell>
        </row>
        <row r="28">
          <cell r="C28" t="str">
            <v>11124</v>
          </cell>
          <cell r="R28">
            <v>442</v>
          </cell>
          <cell r="S28">
            <v>45</v>
          </cell>
          <cell r="T28">
            <v>101</v>
          </cell>
          <cell r="V28">
            <v>45</v>
          </cell>
        </row>
        <row r="29">
          <cell r="C29" t="str">
            <v>11125</v>
          </cell>
          <cell r="R29">
            <v>344</v>
          </cell>
          <cell r="S29">
            <v>102</v>
          </cell>
          <cell r="T29">
            <v>65</v>
          </cell>
          <cell r="V29">
            <v>40</v>
          </cell>
        </row>
        <row r="30">
          <cell r="C30" t="str">
            <v>11126</v>
          </cell>
          <cell r="R30">
            <v>202</v>
          </cell>
          <cell r="S30">
            <v>50</v>
          </cell>
          <cell r="T30">
            <v>30</v>
          </cell>
          <cell r="V30">
            <v>56</v>
          </cell>
        </row>
        <row r="31">
          <cell r="C31" t="str">
            <v>11127</v>
          </cell>
          <cell r="R31">
            <v>588</v>
          </cell>
          <cell r="S31">
            <v>49</v>
          </cell>
          <cell r="T31">
            <v>64</v>
          </cell>
          <cell r="V31">
            <v>40</v>
          </cell>
        </row>
        <row r="32">
          <cell r="C32" t="str">
            <v>11128</v>
          </cell>
          <cell r="R32">
            <v>321</v>
          </cell>
          <cell r="S32">
            <v>119</v>
          </cell>
          <cell r="T32">
            <v>91</v>
          </cell>
          <cell r="V32">
            <v>34</v>
          </cell>
        </row>
        <row r="33">
          <cell r="C33" t="str">
            <v>11129</v>
          </cell>
          <cell r="R33">
            <v>387</v>
          </cell>
          <cell r="S33">
            <v>37</v>
          </cell>
          <cell r="T33">
            <v>76</v>
          </cell>
          <cell r="V33">
            <v>56</v>
          </cell>
        </row>
        <row r="34">
          <cell r="C34" t="str">
            <v>11130</v>
          </cell>
          <cell r="R34">
            <v>140</v>
          </cell>
          <cell r="S34">
            <v>78</v>
          </cell>
          <cell r="T34">
            <v>57</v>
          </cell>
          <cell r="V34">
            <v>38</v>
          </cell>
        </row>
        <row r="35">
          <cell r="C35" t="str">
            <v>11131</v>
          </cell>
          <cell r="R35">
            <v>340</v>
          </cell>
          <cell r="S35">
            <v>67</v>
          </cell>
          <cell r="T35">
            <v>47</v>
          </cell>
          <cell r="V35">
            <v>24</v>
          </cell>
        </row>
        <row r="36">
          <cell r="C36" t="str">
            <v>11132</v>
          </cell>
          <cell r="R36">
            <v>271</v>
          </cell>
          <cell r="S36">
            <v>49</v>
          </cell>
          <cell r="T36">
            <v>82</v>
          </cell>
          <cell r="V36">
            <v>30</v>
          </cell>
        </row>
        <row r="37">
          <cell r="C37" t="str">
            <v>11133</v>
          </cell>
          <cell r="R37">
            <v>308</v>
          </cell>
          <cell r="S37">
            <v>30</v>
          </cell>
          <cell r="T37">
            <v>49</v>
          </cell>
          <cell r="V37">
            <v>63</v>
          </cell>
        </row>
        <row r="38">
          <cell r="C38" t="str">
            <v>11134</v>
          </cell>
          <cell r="R38">
            <v>158</v>
          </cell>
          <cell r="S38">
            <v>56</v>
          </cell>
          <cell r="T38">
            <v>79</v>
          </cell>
          <cell r="V38">
            <v>68</v>
          </cell>
        </row>
        <row r="39">
          <cell r="C39" t="str">
            <v>11135</v>
          </cell>
          <cell r="R39">
            <v>414</v>
          </cell>
          <cell r="S39">
            <v>80</v>
          </cell>
          <cell r="T39">
            <v>151</v>
          </cell>
          <cell r="V39">
            <v>20</v>
          </cell>
        </row>
        <row r="40">
          <cell r="C40" t="str">
            <v>11136</v>
          </cell>
          <cell r="R40">
            <v>63</v>
          </cell>
          <cell r="S40">
            <v>55</v>
          </cell>
          <cell r="T40">
            <v>124</v>
          </cell>
          <cell r="V40">
            <v>71</v>
          </cell>
        </row>
        <row r="41">
          <cell r="C41" t="str">
            <v>11137</v>
          </cell>
          <cell r="R41">
            <v>252</v>
          </cell>
          <cell r="S41">
            <v>17</v>
          </cell>
          <cell r="T41">
            <v>156</v>
          </cell>
          <cell r="V41">
            <v>70</v>
          </cell>
        </row>
        <row r="42">
          <cell r="C42" t="str">
            <v>11138</v>
          </cell>
          <cell r="R42">
            <v>233</v>
          </cell>
          <cell r="S42">
            <v>66</v>
          </cell>
          <cell r="T42">
            <v>145</v>
          </cell>
          <cell r="V42">
            <v>21</v>
          </cell>
        </row>
        <row r="43">
          <cell r="C43" t="str">
            <v>11139</v>
          </cell>
          <cell r="R43">
            <v>333</v>
          </cell>
          <cell r="S43">
            <v>67</v>
          </cell>
          <cell r="T43">
            <v>61</v>
          </cell>
          <cell r="V43">
            <v>48</v>
          </cell>
        </row>
        <row r="44">
          <cell r="C44" t="str">
            <v>11643</v>
          </cell>
          <cell r="R44">
            <v>511</v>
          </cell>
          <cell r="S44">
            <v>38</v>
          </cell>
          <cell r="T44">
            <v>104</v>
          </cell>
          <cell r="V44">
            <v>73</v>
          </cell>
        </row>
        <row r="45">
          <cell r="C45" t="str">
            <v>23736</v>
          </cell>
          <cell r="R45">
            <v>701</v>
          </cell>
          <cell r="S45">
            <v>146</v>
          </cell>
          <cell r="T45">
            <v>218</v>
          </cell>
          <cell r="V45">
            <v>95</v>
          </cell>
        </row>
        <row r="46">
          <cell r="C46" t="str">
            <v>10716</v>
          </cell>
          <cell r="R46">
            <v>55</v>
          </cell>
          <cell r="S46">
            <v>30</v>
          </cell>
          <cell r="T46">
            <v>105</v>
          </cell>
          <cell r="V46">
            <v>44</v>
          </cell>
        </row>
        <row r="47">
          <cell r="C47" t="str">
            <v>11173</v>
          </cell>
          <cell r="R47">
            <v>44</v>
          </cell>
          <cell r="S47">
            <v>42</v>
          </cell>
          <cell r="T47">
            <v>40</v>
          </cell>
          <cell r="V47">
            <v>40</v>
          </cell>
        </row>
        <row r="48">
          <cell r="C48" t="str">
            <v>11174</v>
          </cell>
          <cell r="R48">
            <v>54</v>
          </cell>
          <cell r="S48">
            <v>43</v>
          </cell>
          <cell r="T48">
            <v>44</v>
          </cell>
          <cell r="V48">
            <v>51</v>
          </cell>
        </row>
        <row r="49">
          <cell r="C49" t="str">
            <v>11175</v>
          </cell>
          <cell r="R49">
            <v>84</v>
          </cell>
          <cell r="S49">
            <v>73</v>
          </cell>
          <cell r="T49">
            <v>55</v>
          </cell>
          <cell r="V49">
            <v>33</v>
          </cell>
        </row>
        <row r="50">
          <cell r="C50" t="str">
            <v>11176</v>
          </cell>
          <cell r="R50">
            <v>72</v>
          </cell>
          <cell r="S50">
            <v>27</v>
          </cell>
          <cell r="T50">
            <v>63</v>
          </cell>
          <cell r="V50">
            <v>21</v>
          </cell>
        </row>
        <row r="51">
          <cell r="C51" t="str">
            <v>11177</v>
          </cell>
          <cell r="R51">
            <v>172</v>
          </cell>
          <cell r="S51">
            <v>22</v>
          </cell>
          <cell r="T51">
            <v>53</v>
          </cell>
          <cell r="V51">
            <v>34</v>
          </cell>
        </row>
        <row r="52">
          <cell r="C52" t="str">
            <v>11178</v>
          </cell>
          <cell r="R52">
            <v>31</v>
          </cell>
          <cell r="S52">
            <v>25</v>
          </cell>
          <cell r="T52">
            <v>40</v>
          </cell>
          <cell r="V52">
            <v>54</v>
          </cell>
        </row>
        <row r="53">
          <cell r="C53" t="str">
            <v>11179</v>
          </cell>
          <cell r="R53">
            <v>95</v>
          </cell>
          <cell r="S53">
            <v>48</v>
          </cell>
          <cell r="T53">
            <v>47</v>
          </cell>
          <cell r="V53">
            <v>41</v>
          </cell>
        </row>
        <row r="54">
          <cell r="C54" t="str">
            <v>11180</v>
          </cell>
          <cell r="R54">
            <v>29</v>
          </cell>
          <cell r="S54">
            <v>29</v>
          </cell>
          <cell r="T54">
            <v>38</v>
          </cell>
          <cell r="V54">
            <v>29</v>
          </cell>
        </row>
        <row r="55">
          <cell r="C55" t="str">
            <v>11181</v>
          </cell>
          <cell r="R55">
            <v>73</v>
          </cell>
          <cell r="S55">
            <v>55</v>
          </cell>
          <cell r="T55">
            <v>52</v>
          </cell>
          <cell r="V55">
            <v>30</v>
          </cell>
        </row>
        <row r="56">
          <cell r="C56" t="str">
            <v>11182</v>
          </cell>
          <cell r="R56">
            <v>118</v>
          </cell>
          <cell r="S56">
            <v>72</v>
          </cell>
          <cell r="T56">
            <v>51</v>
          </cell>
          <cell r="V56">
            <v>44</v>
          </cell>
        </row>
        <row r="57">
          <cell r="C57" t="str">
            <v>11183</v>
          </cell>
          <cell r="R57">
            <v>120</v>
          </cell>
          <cell r="S57">
            <v>40</v>
          </cell>
          <cell r="T57">
            <v>82</v>
          </cell>
          <cell r="V57">
            <v>36</v>
          </cell>
        </row>
        <row r="58">
          <cell r="C58" t="str">
            <v>11453</v>
          </cell>
          <cell r="R58">
            <v>74</v>
          </cell>
          <cell r="S58">
            <v>31</v>
          </cell>
          <cell r="T58">
            <v>57</v>
          </cell>
          <cell r="V58">
            <v>48</v>
          </cell>
        </row>
        <row r="59">
          <cell r="C59" t="str">
            <v>11625</v>
          </cell>
          <cell r="R59">
            <v>15</v>
          </cell>
          <cell r="S59">
            <v>30</v>
          </cell>
          <cell r="T59">
            <v>60</v>
          </cell>
          <cell r="V59">
            <v>33</v>
          </cell>
        </row>
        <row r="60">
          <cell r="C60" t="str">
            <v>25017</v>
          </cell>
          <cell r="R60">
            <v>69</v>
          </cell>
          <cell r="S60">
            <v>60</v>
          </cell>
          <cell r="T60">
            <v>23</v>
          </cell>
          <cell r="V60">
            <v>72</v>
          </cell>
        </row>
        <row r="61">
          <cell r="C61" t="str">
            <v>10717</v>
          </cell>
          <cell r="R61">
            <v>149</v>
          </cell>
          <cell r="S61">
            <v>67</v>
          </cell>
          <cell r="T61">
            <v>40</v>
          </cell>
          <cell r="V61">
            <v>54</v>
          </cell>
        </row>
        <row r="62">
          <cell r="C62" t="str">
            <v>10718</v>
          </cell>
          <cell r="R62">
            <v>51</v>
          </cell>
          <cell r="S62">
            <v>32</v>
          </cell>
          <cell r="T62">
            <v>34</v>
          </cell>
          <cell r="V62">
            <v>49</v>
          </cell>
        </row>
        <row r="63">
          <cell r="C63" t="str">
            <v>11184</v>
          </cell>
          <cell r="R63">
            <v>189</v>
          </cell>
          <cell r="S63">
            <v>43</v>
          </cell>
          <cell r="T63">
            <v>46</v>
          </cell>
          <cell r="V63">
            <v>62</v>
          </cell>
        </row>
        <row r="64">
          <cell r="C64" t="str">
            <v>11185</v>
          </cell>
          <cell r="R64">
            <v>148</v>
          </cell>
          <cell r="S64">
            <v>42</v>
          </cell>
          <cell r="T64">
            <v>54</v>
          </cell>
          <cell r="V64">
            <v>70</v>
          </cell>
        </row>
        <row r="65">
          <cell r="C65" t="str">
            <v>11186</v>
          </cell>
          <cell r="R65">
            <v>248</v>
          </cell>
          <cell r="S65">
            <v>23</v>
          </cell>
          <cell r="T65">
            <v>56</v>
          </cell>
          <cell r="V65">
            <v>50</v>
          </cell>
        </row>
        <row r="66">
          <cell r="C66" t="str">
            <v>11187</v>
          </cell>
          <cell r="R66">
            <v>102</v>
          </cell>
          <cell r="S66">
            <v>22</v>
          </cell>
          <cell r="T66">
            <v>48</v>
          </cell>
          <cell r="V66">
            <v>69</v>
          </cell>
        </row>
        <row r="67">
          <cell r="C67" t="str">
            <v>11188</v>
          </cell>
          <cell r="R67">
            <v>75</v>
          </cell>
          <cell r="S67">
            <v>33</v>
          </cell>
          <cell r="T67">
            <v>48</v>
          </cell>
          <cell r="V67">
            <v>44</v>
          </cell>
        </row>
        <row r="68">
          <cell r="C68" t="str">
            <v>40744</v>
          </cell>
          <cell r="R68">
            <v>58</v>
          </cell>
          <cell r="S68">
            <v>100</v>
          </cell>
          <cell r="T68">
            <v>69</v>
          </cell>
          <cell r="V68">
            <v>58</v>
          </cell>
        </row>
        <row r="69">
          <cell r="C69" t="str">
            <v>40745</v>
          </cell>
          <cell r="R69">
            <v>51</v>
          </cell>
          <cell r="S69">
            <v>57</v>
          </cell>
          <cell r="T69">
            <v>198</v>
          </cell>
          <cell r="V69">
            <v>92</v>
          </cell>
        </row>
        <row r="70">
          <cell r="C70" t="str">
            <v>10715</v>
          </cell>
          <cell r="R70">
            <v>41</v>
          </cell>
          <cell r="S70">
            <v>68</v>
          </cell>
          <cell r="T70">
            <v>44</v>
          </cell>
          <cell r="V70">
            <v>46</v>
          </cell>
        </row>
        <row r="71">
          <cell r="C71" t="str">
            <v>11166</v>
          </cell>
          <cell r="R71">
            <v>71</v>
          </cell>
          <cell r="S71">
            <v>28</v>
          </cell>
          <cell r="T71">
            <v>49</v>
          </cell>
          <cell r="V71">
            <v>84</v>
          </cell>
        </row>
        <row r="72">
          <cell r="C72" t="str">
            <v>11167</v>
          </cell>
          <cell r="R72">
            <v>54</v>
          </cell>
          <cell r="S72">
            <v>10</v>
          </cell>
          <cell r="T72">
            <v>50</v>
          </cell>
          <cell r="V72">
            <v>44</v>
          </cell>
        </row>
        <row r="73">
          <cell r="C73" t="str">
            <v>11169</v>
          </cell>
          <cell r="R73">
            <v>149</v>
          </cell>
          <cell r="S73">
            <v>7</v>
          </cell>
          <cell r="T73">
            <v>41</v>
          </cell>
          <cell r="V73">
            <v>57</v>
          </cell>
        </row>
        <row r="74">
          <cell r="C74" t="str">
            <v>11170</v>
          </cell>
          <cell r="R74">
            <v>106</v>
          </cell>
          <cell r="S74">
            <v>13</v>
          </cell>
          <cell r="T74">
            <v>40</v>
          </cell>
          <cell r="V74">
            <v>48</v>
          </cell>
        </row>
        <row r="75">
          <cell r="C75" t="str">
            <v>11171</v>
          </cell>
          <cell r="R75">
            <v>90</v>
          </cell>
          <cell r="S75">
            <v>7</v>
          </cell>
          <cell r="T75">
            <v>52</v>
          </cell>
          <cell r="V75">
            <v>84</v>
          </cell>
        </row>
        <row r="76">
          <cell r="C76" t="str">
            <v>11172</v>
          </cell>
          <cell r="R76">
            <v>99</v>
          </cell>
          <cell r="S76">
            <v>163</v>
          </cell>
          <cell r="T76">
            <v>38</v>
          </cell>
          <cell r="V76">
            <v>50</v>
          </cell>
        </row>
        <row r="77">
          <cell r="C77" t="str">
            <v>11452</v>
          </cell>
          <cell r="R77">
            <v>67</v>
          </cell>
          <cell r="S77">
            <v>17</v>
          </cell>
          <cell r="T77">
            <v>97</v>
          </cell>
          <cell r="V77">
            <v>60</v>
          </cell>
        </row>
        <row r="78">
          <cell r="C78" t="str">
            <v>10719</v>
          </cell>
          <cell r="R78">
            <v>219</v>
          </cell>
          <cell r="S78">
            <v>99</v>
          </cell>
          <cell r="T78">
            <v>79</v>
          </cell>
          <cell r="V78">
            <v>48</v>
          </cell>
        </row>
        <row r="79">
          <cell r="C79" t="str">
            <v>11203</v>
          </cell>
          <cell r="R79">
            <v>273</v>
          </cell>
          <cell r="S79">
            <v>94</v>
          </cell>
          <cell r="T79">
            <v>87</v>
          </cell>
          <cell r="V79">
            <v>47</v>
          </cell>
        </row>
        <row r="80">
          <cell r="C80" t="str">
            <v>11204</v>
          </cell>
          <cell r="R80">
            <v>256</v>
          </cell>
          <cell r="S80">
            <v>115</v>
          </cell>
          <cell r="T80">
            <v>94</v>
          </cell>
          <cell r="V80">
            <v>66</v>
          </cell>
        </row>
        <row r="81">
          <cell r="C81" t="str">
            <v>11205</v>
          </cell>
          <cell r="R81">
            <v>192</v>
          </cell>
          <cell r="S81">
            <v>94</v>
          </cell>
          <cell r="T81">
            <v>48</v>
          </cell>
          <cell r="V81">
            <v>47</v>
          </cell>
        </row>
        <row r="82">
          <cell r="C82" t="str">
            <v>11206</v>
          </cell>
          <cell r="R82">
            <v>160</v>
          </cell>
          <cell r="S82">
            <v>210</v>
          </cell>
          <cell r="T82">
            <v>48</v>
          </cell>
          <cell r="V82">
            <v>66</v>
          </cell>
        </row>
        <row r="83">
          <cell r="C83" t="str">
            <v>11207</v>
          </cell>
          <cell r="R83">
            <v>155</v>
          </cell>
          <cell r="S83">
            <v>234</v>
          </cell>
          <cell r="T83">
            <v>52</v>
          </cell>
          <cell r="V83">
            <v>42</v>
          </cell>
        </row>
        <row r="84">
          <cell r="C84" t="str">
            <v>11208</v>
          </cell>
          <cell r="R84">
            <v>269</v>
          </cell>
          <cell r="S84">
            <v>109</v>
          </cell>
          <cell r="T84">
            <v>69</v>
          </cell>
          <cell r="V84">
            <v>42</v>
          </cell>
        </row>
        <row r="85">
          <cell r="C85" t="str">
            <v>10672</v>
          </cell>
          <cell r="R85">
            <v>22</v>
          </cell>
          <cell r="S85">
            <v>58</v>
          </cell>
          <cell r="T85">
            <v>43</v>
          </cell>
          <cell r="V85">
            <v>53</v>
          </cell>
        </row>
        <row r="86">
          <cell r="C86" t="str">
            <v>11146</v>
          </cell>
          <cell r="R86">
            <v>100</v>
          </cell>
          <cell r="S86">
            <v>29</v>
          </cell>
          <cell r="T86">
            <v>42</v>
          </cell>
          <cell r="V86">
            <v>40</v>
          </cell>
        </row>
        <row r="87">
          <cell r="C87" t="str">
            <v>11147</v>
          </cell>
          <cell r="R87">
            <v>86</v>
          </cell>
          <cell r="S87">
            <v>35</v>
          </cell>
          <cell r="T87">
            <v>47</v>
          </cell>
          <cell r="V87">
            <v>47</v>
          </cell>
        </row>
        <row r="88">
          <cell r="C88" t="str">
            <v>11148</v>
          </cell>
          <cell r="R88">
            <v>75</v>
          </cell>
          <cell r="S88">
            <v>15</v>
          </cell>
          <cell r="T88">
            <v>62</v>
          </cell>
          <cell r="V88">
            <v>52</v>
          </cell>
        </row>
        <row r="89">
          <cell r="C89" t="str">
            <v>11149</v>
          </cell>
          <cell r="R89">
            <v>79</v>
          </cell>
          <cell r="S89">
            <v>18</v>
          </cell>
          <cell r="T89">
            <v>69</v>
          </cell>
          <cell r="V89">
            <v>60</v>
          </cell>
        </row>
        <row r="90">
          <cell r="C90" t="str">
            <v>11150</v>
          </cell>
          <cell r="R90">
            <v>139</v>
          </cell>
          <cell r="S90">
            <v>51</v>
          </cell>
          <cell r="T90">
            <v>101</v>
          </cell>
          <cell r="V90">
            <v>48</v>
          </cell>
        </row>
        <row r="91">
          <cell r="C91" t="str">
            <v>11151</v>
          </cell>
          <cell r="R91">
            <v>78</v>
          </cell>
          <cell r="S91">
            <v>35</v>
          </cell>
          <cell r="T91">
            <v>44</v>
          </cell>
          <cell r="V91">
            <v>68</v>
          </cell>
        </row>
        <row r="92">
          <cell r="C92" t="str">
            <v>11152</v>
          </cell>
          <cell r="R92">
            <v>91</v>
          </cell>
          <cell r="S92">
            <v>14</v>
          </cell>
          <cell r="T92">
            <v>56</v>
          </cell>
          <cell r="V92">
            <v>57</v>
          </cell>
        </row>
        <row r="93">
          <cell r="C93" t="str">
            <v>11153</v>
          </cell>
          <cell r="R93">
            <v>86</v>
          </cell>
          <cell r="S93">
            <v>13</v>
          </cell>
          <cell r="T93">
            <v>53</v>
          </cell>
          <cell r="V93">
            <v>46</v>
          </cell>
        </row>
        <row r="94">
          <cell r="C94" t="str">
            <v>11154</v>
          </cell>
          <cell r="R94">
            <v>136</v>
          </cell>
          <cell r="S94">
            <v>17</v>
          </cell>
          <cell r="T94">
            <v>41</v>
          </cell>
          <cell r="V94">
            <v>49</v>
          </cell>
        </row>
        <row r="95">
          <cell r="C95" t="str">
            <v>11155</v>
          </cell>
          <cell r="R95">
            <v>102</v>
          </cell>
          <cell r="S95">
            <v>11</v>
          </cell>
          <cell r="T95">
            <v>52</v>
          </cell>
          <cell r="V95">
            <v>54</v>
          </cell>
        </row>
        <row r="96">
          <cell r="C96" t="str">
            <v>11156</v>
          </cell>
          <cell r="R96">
            <v>89</v>
          </cell>
          <cell r="S96">
            <v>19</v>
          </cell>
          <cell r="T96">
            <v>65</v>
          </cell>
          <cell r="V96">
            <v>67</v>
          </cell>
        </row>
        <row r="97">
          <cell r="C97" t="str">
            <v>11157</v>
          </cell>
          <cell r="R97">
            <v>64</v>
          </cell>
          <cell r="S97">
            <v>43</v>
          </cell>
          <cell r="T97">
            <v>69</v>
          </cell>
          <cell r="V97">
            <v>64</v>
          </cell>
        </row>
        <row r="98">
          <cell r="C98" t="str">
            <v>10714</v>
          </cell>
          <cell r="R98">
            <v>66</v>
          </cell>
          <cell r="S98">
            <v>94</v>
          </cell>
          <cell r="T98">
            <v>54</v>
          </cell>
          <cell r="V98">
            <v>30</v>
          </cell>
        </row>
        <row r="99">
          <cell r="C99" t="str">
            <v>11140</v>
          </cell>
          <cell r="R99">
            <v>81</v>
          </cell>
          <cell r="S99">
            <v>39</v>
          </cell>
          <cell r="T99">
            <v>103</v>
          </cell>
          <cell r="V99">
            <v>45</v>
          </cell>
        </row>
        <row r="100">
          <cell r="C100" t="str">
            <v>11141</v>
          </cell>
          <cell r="R100">
            <v>126</v>
          </cell>
          <cell r="S100">
            <v>43</v>
          </cell>
          <cell r="T100">
            <v>47</v>
          </cell>
          <cell r="V100">
            <v>36</v>
          </cell>
        </row>
        <row r="101">
          <cell r="C101" t="str">
            <v>11142</v>
          </cell>
          <cell r="R101">
            <v>159</v>
          </cell>
          <cell r="S101">
            <v>45</v>
          </cell>
          <cell r="T101">
            <v>67</v>
          </cell>
          <cell r="V101">
            <v>36</v>
          </cell>
        </row>
        <row r="102">
          <cell r="C102" t="str">
            <v>11143</v>
          </cell>
          <cell r="R102">
            <v>83</v>
          </cell>
          <cell r="S102">
            <v>30</v>
          </cell>
          <cell r="T102">
            <v>61</v>
          </cell>
          <cell r="V102">
            <v>59</v>
          </cell>
        </row>
        <row r="103">
          <cell r="C103" t="str">
            <v>11144</v>
          </cell>
          <cell r="R103">
            <v>116</v>
          </cell>
          <cell r="S103">
            <v>28</v>
          </cell>
          <cell r="T103">
            <v>95</v>
          </cell>
          <cell r="V103">
            <v>29</v>
          </cell>
        </row>
        <row r="104">
          <cell r="C104" t="str">
            <v>11145</v>
          </cell>
          <cell r="R104">
            <v>205</v>
          </cell>
          <cell r="S104">
            <v>34</v>
          </cell>
          <cell r="T104">
            <v>97</v>
          </cell>
          <cell r="V104">
            <v>44</v>
          </cell>
        </row>
        <row r="105">
          <cell r="C105" t="str">
            <v>24956</v>
          </cell>
          <cell r="R105">
            <v>205</v>
          </cell>
          <cell r="S105">
            <v>29</v>
          </cell>
          <cell r="T105">
            <v>108</v>
          </cell>
          <cell r="V105">
            <v>42</v>
          </cell>
        </row>
        <row r="106">
          <cell r="C106" t="str">
            <v>10722</v>
          </cell>
          <cell r="R106">
            <v>121</v>
          </cell>
          <cell r="S106">
            <v>46</v>
          </cell>
          <cell r="T106">
            <v>118</v>
          </cell>
          <cell r="V106">
            <v>29</v>
          </cell>
        </row>
        <row r="107">
          <cell r="C107" t="str">
            <v>10723</v>
          </cell>
          <cell r="R107">
            <v>113</v>
          </cell>
          <cell r="S107">
            <v>176</v>
          </cell>
          <cell r="T107">
            <v>119</v>
          </cell>
          <cell r="V107">
            <v>30</v>
          </cell>
        </row>
        <row r="108">
          <cell r="C108" t="str">
            <v>11238</v>
          </cell>
          <cell r="R108">
            <v>166</v>
          </cell>
          <cell r="S108">
            <v>27</v>
          </cell>
          <cell r="T108">
            <v>63</v>
          </cell>
          <cell r="V108">
            <v>40</v>
          </cell>
        </row>
        <row r="109">
          <cell r="C109" t="str">
            <v>11239</v>
          </cell>
          <cell r="R109">
            <v>267</v>
          </cell>
          <cell r="S109">
            <v>86</v>
          </cell>
          <cell r="T109">
            <v>127</v>
          </cell>
          <cell r="V109">
            <v>22</v>
          </cell>
        </row>
        <row r="110">
          <cell r="C110" t="str">
            <v>11240</v>
          </cell>
          <cell r="R110">
            <v>89</v>
          </cell>
          <cell r="S110">
            <v>36</v>
          </cell>
          <cell r="T110">
            <v>55</v>
          </cell>
          <cell r="V110">
            <v>50</v>
          </cell>
        </row>
        <row r="111">
          <cell r="C111" t="str">
            <v>11241</v>
          </cell>
          <cell r="R111">
            <v>69</v>
          </cell>
          <cell r="S111">
            <v>44</v>
          </cell>
          <cell r="T111">
            <v>46</v>
          </cell>
          <cell r="V111">
            <v>36</v>
          </cell>
        </row>
        <row r="112">
          <cell r="C112" t="str">
            <v>11242</v>
          </cell>
          <cell r="R112">
            <v>125</v>
          </cell>
          <cell r="S112">
            <v>90</v>
          </cell>
          <cell r="T112">
            <v>81</v>
          </cell>
          <cell r="V112">
            <v>35</v>
          </cell>
        </row>
        <row r="113">
          <cell r="C113" t="str">
            <v>11243</v>
          </cell>
          <cell r="R113">
            <v>297</v>
          </cell>
          <cell r="S113">
            <v>59</v>
          </cell>
          <cell r="T113">
            <v>33</v>
          </cell>
          <cell r="V113">
            <v>41</v>
          </cell>
        </row>
        <row r="114">
          <cell r="C114" t="str">
            <v>27443</v>
          </cell>
          <cell r="R114">
            <v>116</v>
          </cell>
          <cell r="S114">
            <v>61</v>
          </cell>
          <cell r="T114">
            <v>9</v>
          </cell>
          <cell r="V114">
            <v>41</v>
          </cell>
        </row>
        <row r="115">
          <cell r="C115" t="str">
            <v>10676</v>
          </cell>
          <cell r="R115">
            <v>34</v>
          </cell>
          <cell r="S115">
            <v>38</v>
          </cell>
          <cell r="T115">
            <v>22</v>
          </cell>
          <cell r="V115">
            <v>40</v>
          </cell>
        </row>
        <row r="116">
          <cell r="C116" t="str">
            <v>11251</v>
          </cell>
          <cell r="R116">
            <v>113</v>
          </cell>
          <cell r="S116">
            <v>26</v>
          </cell>
          <cell r="T116">
            <v>81</v>
          </cell>
          <cell r="V116">
            <v>67</v>
          </cell>
        </row>
        <row r="117">
          <cell r="C117" t="str">
            <v>11252</v>
          </cell>
          <cell r="R117">
            <v>120</v>
          </cell>
          <cell r="S117">
            <v>25</v>
          </cell>
          <cell r="T117">
            <v>95</v>
          </cell>
          <cell r="V117">
            <v>61</v>
          </cell>
        </row>
        <row r="118">
          <cell r="C118" t="str">
            <v>11253</v>
          </cell>
          <cell r="R118">
            <v>102</v>
          </cell>
          <cell r="S118">
            <v>45</v>
          </cell>
          <cell r="T118">
            <v>71</v>
          </cell>
          <cell r="V118">
            <v>80</v>
          </cell>
        </row>
        <row r="119">
          <cell r="C119" t="str">
            <v>11254</v>
          </cell>
          <cell r="R119">
            <v>75</v>
          </cell>
          <cell r="S119">
            <v>68</v>
          </cell>
          <cell r="T119">
            <v>24</v>
          </cell>
          <cell r="V119">
            <v>74</v>
          </cell>
        </row>
        <row r="120">
          <cell r="C120" t="str">
            <v>11255</v>
          </cell>
          <cell r="R120">
            <v>125</v>
          </cell>
          <cell r="S120">
            <v>28</v>
          </cell>
          <cell r="T120">
            <v>88</v>
          </cell>
          <cell r="V120">
            <v>56</v>
          </cell>
        </row>
        <row r="121">
          <cell r="C121" t="str">
            <v>11256</v>
          </cell>
          <cell r="R121">
            <v>139</v>
          </cell>
          <cell r="S121">
            <v>20</v>
          </cell>
          <cell r="T121">
            <v>78</v>
          </cell>
          <cell r="V121">
            <v>50</v>
          </cell>
        </row>
        <row r="122">
          <cell r="C122" t="str">
            <v>11257</v>
          </cell>
          <cell r="R122">
            <v>70</v>
          </cell>
          <cell r="S122">
            <v>17</v>
          </cell>
          <cell r="T122">
            <v>58</v>
          </cell>
          <cell r="V122">
            <v>70</v>
          </cell>
        </row>
        <row r="123">
          <cell r="C123" t="str">
            <v>11455</v>
          </cell>
          <cell r="R123">
            <v>73</v>
          </cell>
          <cell r="S123">
            <v>102</v>
          </cell>
          <cell r="T123">
            <v>92</v>
          </cell>
          <cell r="V123">
            <v>61</v>
          </cell>
        </row>
        <row r="124">
          <cell r="C124" t="str">
            <v>10727</v>
          </cell>
          <cell r="R124">
            <v>113</v>
          </cell>
          <cell r="S124">
            <v>39</v>
          </cell>
          <cell r="T124">
            <v>65</v>
          </cell>
          <cell r="V124">
            <v>44</v>
          </cell>
        </row>
        <row r="125">
          <cell r="C125" t="str">
            <v>11264</v>
          </cell>
          <cell r="R125">
            <v>296</v>
          </cell>
          <cell r="S125">
            <v>192</v>
          </cell>
          <cell r="T125">
            <v>40</v>
          </cell>
          <cell r="V125">
            <v>85</v>
          </cell>
        </row>
        <row r="126">
          <cell r="C126" t="str">
            <v>11265</v>
          </cell>
          <cell r="R126">
            <v>87</v>
          </cell>
          <cell r="S126">
            <v>105</v>
          </cell>
          <cell r="T126">
            <v>92</v>
          </cell>
          <cell r="V126">
            <v>31</v>
          </cell>
        </row>
        <row r="127">
          <cell r="C127" t="str">
            <v>11266</v>
          </cell>
          <cell r="R127">
            <v>161</v>
          </cell>
          <cell r="S127">
            <v>94</v>
          </cell>
          <cell r="T127">
            <v>58</v>
          </cell>
          <cell r="V127">
            <v>58</v>
          </cell>
        </row>
        <row r="128">
          <cell r="C128" t="str">
            <v>11267</v>
          </cell>
          <cell r="R128">
            <v>174</v>
          </cell>
          <cell r="S128">
            <v>78</v>
          </cell>
          <cell r="T128">
            <v>60</v>
          </cell>
          <cell r="V128">
            <v>48</v>
          </cell>
        </row>
        <row r="129">
          <cell r="C129" t="str">
            <v>11268</v>
          </cell>
          <cell r="R129">
            <v>117</v>
          </cell>
          <cell r="S129">
            <v>122</v>
          </cell>
          <cell r="T129">
            <v>49</v>
          </cell>
          <cell r="V129">
            <v>47</v>
          </cell>
        </row>
        <row r="130">
          <cell r="C130" t="str">
            <v>11269</v>
          </cell>
          <cell r="R130">
            <v>130</v>
          </cell>
          <cell r="S130">
            <v>116</v>
          </cell>
          <cell r="T130">
            <v>124</v>
          </cell>
          <cell r="V130">
            <v>63</v>
          </cell>
        </row>
        <row r="131">
          <cell r="C131" t="str">
            <v>11270</v>
          </cell>
          <cell r="R131">
            <v>78</v>
          </cell>
          <cell r="S131">
            <v>91</v>
          </cell>
          <cell r="T131">
            <v>94</v>
          </cell>
          <cell r="V131">
            <v>49</v>
          </cell>
        </row>
        <row r="132">
          <cell r="C132" t="str">
            <v>11271</v>
          </cell>
          <cell r="R132">
            <v>170</v>
          </cell>
          <cell r="S132">
            <v>73</v>
          </cell>
          <cell r="T132">
            <v>48</v>
          </cell>
          <cell r="V132">
            <v>44</v>
          </cell>
        </row>
        <row r="133">
          <cell r="C133" t="str">
            <v>11272</v>
          </cell>
          <cell r="R133">
            <v>126</v>
          </cell>
          <cell r="S133">
            <v>61</v>
          </cell>
          <cell r="T133">
            <v>59</v>
          </cell>
          <cell r="V133">
            <v>64</v>
          </cell>
        </row>
        <row r="134">
          <cell r="C134" t="str">
            <v>11457</v>
          </cell>
          <cell r="R134">
            <v>169</v>
          </cell>
          <cell r="S134">
            <v>36</v>
          </cell>
          <cell r="T134">
            <v>55</v>
          </cell>
          <cell r="V134">
            <v>35</v>
          </cell>
        </row>
        <row r="135">
          <cell r="C135" t="str">
            <v>10724</v>
          </cell>
          <cell r="R135">
            <v>76</v>
          </cell>
          <cell r="S135">
            <v>62</v>
          </cell>
          <cell r="T135">
            <v>56</v>
          </cell>
          <cell r="V135">
            <v>42</v>
          </cell>
        </row>
        <row r="136">
          <cell r="C136" t="str">
            <v>10725</v>
          </cell>
          <cell r="R136">
            <v>73</v>
          </cell>
          <cell r="S136">
            <v>73</v>
          </cell>
          <cell r="T136">
            <v>83</v>
          </cell>
          <cell r="V136">
            <v>53</v>
          </cell>
        </row>
        <row r="137">
          <cell r="C137" t="str">
            <v>11244</v>
          </cell>
          <cell r="R137">
            <v>102</v>
          </cell>
          <cell r="S137">
            <v>116</v>
          </cell>
          <cell r="T137">
            <v>88</v>
          </cell>
          <cell r="V137">
            <v>32</v>
          </cell>
        </row>
        <row r="138">
          <cell r="C138" t="str">
            <v>11245</v>
          </cell>
          <cell r="R138">
            <v>132</v>
          </cell>
          <cell r="S138">
            <v>63</v>
          </cell>
          <cell r="T138">
            <v>80</v>
          </cell>
          <cell r="V138">
            <v>55</v>
          </cell>
        </row>
        <row r="139">
          <cell r="C139" t="str">
            <v>11246</v>
          </cell>
          <cell r="R139">
            <v>153</v>
          </cell>
          <cell r="S139">
            <v>25</v>
          </cell>
          <cell r="T139">
            <v>83</v>
          </cell>
          <cell r="V139">
            <v>54</v>
          </cell>
        </row>
        <row r="140">
          <cell r="C140" t="str">
            <v>11247</v>
          </cell>
          <cell r="R140">
            <v>132</v>
          </cell>
          <cell r="S140">
            <v>105</v>
          </cell>
          <cell r="T140">
            <v>55</v>
          </cell>
          <cell r="V140">
            <v>64</v>
          </cell>
        </row>
        <row r="141">
          <cell r="C141" t="str">
            <v>11248</v>
          </cell>
          <cell r="R141">
            <v>132</v>
          </cell>
          <cell r="S141">
            <v>62</v>
          </cell>
          <cell r="T141">
            <v>55</v>
          </cell>
          <cell r="V141">
            <v>51</v>
          </cell>
        </row>
        <row r="142">
          <cell r="C142" t="str">
            <v>11249</v>
          </cell>
          <cell r="R142">
            <v>187</v>
          </cell>
          <cell r="S142">
            <v>129</v>
          </cell>
          <cell r="T142">
            <v>60</v>
          </cell>
          <cell r="V142">
            <v>61</v>
          </cell>
        </row>
        <row r="143">
          <cell r="C143" t="str">
            <v>11250</v>
          </cell>
          <cell r="R143">
            <v>153</v>
          </cell>
          <cell r="S143">
            <v>61</v>
          </cell>
          <cell r="T143">
            <v>90</v>
          </cell>
          <cell r="V143">
            <v>50</v>
          </cell>
        </row>
        <row r="144">
          <cell r="C144" t="str">
            <v>10673</v>
          </cell>
          <cell r="R144">
            <v>73</v>
          </cell>
          <cell r="S144">
            <v>83</v>
          </cell>
          <cell r="T144">
            <v>47</v>
          </cell>
          <cell r="V144">
            <v>57</v>
          </cell>
        </row>
        <row r="145">
          <cell r="C145" t="str">
            <v>11158</v>
          </cell>
          <cell r="R145">
            <v>187</v>
          </cell>
          <cell r="S145">
            <v>33</v>
          </cell>
          <cell r="T145">
            <v>53</v>
          </cell>
          <cell r="V145">
            <v>39</v>
          </cell>
        </row>
        <row r="146">
          <cell r="C146" t="str">
            <v>11159</v>
          </cell>
          <cell r="R146">
            <v>266</v>
          </cell>
          <cell r="S146">
            <v>56</v>
          </cell>
          <cell r="T146">
            <v>109</v>
          </cell>
          <cell r="V146">
            <v>102</v>
          </cell>
        </row>
        <row r="147">
          <cell r="C147" t="str">
            <v>11160</v>
          </cell>
          <cell r="R147">
            <v>124</v>
          </cell>
          <cell r="S147">
            <v>105</v>
          </cell>
          <cell r="T147">
            <v>65</v>
          </cell>
          <cell r="V147">
            <v>68</v>
          </cell>
        </row>
        <row r="148">
          <cell r="C148" t="str">
            <v>11161</v>
          </cell>
          <cell r="R148">
            <v>456</v>
          </cell>
          <cell r="S148">
            <v>13</v>
          </cell>
          <cell r="T148">
            <v>129</v>
          </cell>
          <cell r="V148">
            <v>54</v>
          </cell>
        </row>
        <row r="149">
          <cell r="C149" t="str">
            <v>11162</v>
          </cell>
          <cell r="R149">
            <v>187</v>
          </cell>
          <cell r="S149">
            <v>32</v>
          </cell>
          <cell r="T149">
            <v>105</v>
          </cell>
          <cell r="V149">
            <v>91</v>
          </cell>
        </row>
        <row r="150">
          <cell r="C150" t="str">
            <v>11163</v>
          </cell>
          <cell r="R150">
            <v>201</v>
          </cell>
          <cell r="S150">
            <v>39</v>
          </cell>
          <cell r="T150">
            <v>114</v>
          </cell>
          <cell r="V150">
            <v>93</v>
          </cell>
        </row>
        <row r="151">
          <cell r="C151" t="str">
            <v>11164</v>
          </cell>
          <cell r="R151">
            <v>160</v>
          </cell>
          <cell r="S151">
            <v>29</v>
          </cell>
          <cell r="T151">
            <v>81</v>
          </cell>
          <cell r="V151">
            <v>70</v>
          </cell>
        </row>
        <row r="152">
          <cell r="C152" t="str">
            <v>11165</v>
          </cell>
          <cell r="R152">
            <v>290</v>
          </cell>
          <cell r="S152">
            <v>206</v>
          </cell>
          <cell r="T152">
            <v>91</v>
          </cell>
          <cell r="V152">
            <v>79</v>
          </cell>
        </row>
        <row r="153">
          <cell r="C153" t="str">
            <v>10721</v>
          </cell>
          <cell r="R153">
            <v>175</v>
          </cell>
          <cell r="S153">
            <v>50</v>
          </cell>
          <cell r="T153">
            <v>44</v>
          </cell>
          <cell r="V153">
            <v>68</v>
          </cell>
        </row>
        <row r="154">
          <cell r="C154" t="str">
            <v>11228</v>
          </cell>
          <cell r="R154">
            <v>69</v>
          </cell>
          <cell r="S154">
            <v>27</v>
          </cell>
          <cell r="T154">
            <v>53</v>
          </cell>
          <cell r="V154">
            <v>42</v>
          </cell>
        </row>
        <row r="155">
          <cell r="C155" t="str">
            <v>11229</v>
          </cell>
          <cell r="R155">
            <v>56</v>
          </cell>
          <cell r="S155">
            <v>24</v>
          </cell>
          <cell r="T155">
            <v>73</v>
          </cell>
          <cell r="V155">
            <v>56</v>
          </cell>
        </row>
        <row r="156">
          <cell r="C156" t="str">
            <v>11230</v>
          </cell>
          <cell r="R156">
            <v>60</v>
          </cell>
          <cell r="S156">
            <v>149</v>
          </cell>
          <cell r="T156">
            <v>71</v>
          </cell>
          <cell r="V156">
            <v>34</v>
          </cell>
        </row>
        <row r="157">
          <cell r="C157" t="str">
            <v>11231</v>
          </cell>
          <cell r="R157">
            <v>94</v>
          </cell>
          <cell r="S157">
            <v>92</v>
          </cell>
          <cell r="T157">
            <v>81</v>
          </cell>
          <cell r="V157">
            <v>51</v>
          </cell>
        </row>
        <row r="158">
          <cell r="C158" t="str">
            <v>11232</v>
          </cell>
          <cell r="R158">
            <v>223</v>
          </cell>
          <cell r="S158">
            <v>104</v>
          </cell>
          <cell r="T158">
            <v>73</v>
          </cell>
          <cell r="V158">
            <v>51</v>
          </cell>
        </row>
        <row r="159">
          <cell r="C159" t="str">
            <v>11233</v>
          </cell>
          <cell r="R159">
            <v>143</v>
          </cell>
          <cell r="S159">
            <v>72</v>
          </cell>
          <cell r="T159">
            <v>71</v>
          </cell>
          <cell r="V159">
            <v>43</v>
          </cell>
        </row>
        <row r="160">
          <cell r="C160" t="str">
            <v>11234</v>
          </cell>
          <cell r="R160">
            <v>96</v>
          </cell>
          <cell r="S160">
            <v>46</v>
          </cell>
          <cell r="T160">
            <v>68</v>
          </cell>
          <cell r="V160">
            <v>49</v>
          </cell>
        </row>
        <row r="161">
          <cell r="C161" t="str">
            <v>11235</v>
          </cell>
          <cell r="R161">
            <v>80</v>
          </cell>
          <cell r="S161">
            <v>55</v>
          </cell>
          <cell r="T161">
            <v>62</v>
          </cell>
          <cell r="V161">
            <v>41</v>
          </cell>
        </row>
        <row r="162">
          <cell r="C162" t="str">
            <v>11236</v>
          </cell>
          <cell r="R162">
            <v>93</v>
          </cell>
          <cell r="S162">
            <v>44</v>
          </cell>
          <cell r="T162">
            <v>54</v>
          </cell>
          <cell r="V162">
            <v>61</v>
          </cell>
        </row>
        <row r="163">
          <cell r="C163" t="str">
            <v>14135</v>
          </cell>
          <cell r="R163">
            <v>96</v>
          </cell>
          <cell r="S163">
            <v>123</v>
          </cell>
          <cell r="T163">
            <v>67</v>
          </cell>
          <cell r="V163">
            <v>48</v>
          </cell>
        </row>
        <row r="164">
          <cell r="C164" t="str">
            <v>28010</v>
          </cell>
          <cell r="R164">
            <v>61</v>
          </cell>
          <cell r="S164">
            <v>79</v>
          </cell>
          <cell r="T164">
            <v>126</v>
          </cell>
          <cell r="V164">
            <v>35</v>
          </cell>
        </row>
        <row r="165">
          <cell r="C165" t="str">
            <v>10694</v>
          </cell>
          <cell r="R165">
            <v>66</v>
          </cell>
          <cell r="S165">
            <v>39</v>
          </cell>
          <cell r="T165">
            <v>81</v>
          </cell>
          <cell r="V165">
            <v>45</v>
          </cell>
        </row>
        <row r="166">
          <cell r="C166" t="str">
            <v>10802</v>
          </cell>
          <cell r="R166">
            <v>173</v>
          </cell>
          <cell r="S166">
            <v>29</v>
          </cell>
          <cell r="T166">
            <v>78</v>
          </cell>
          <cell r="V166">
            <v>101</v>
          </cell>
        </row>
        <row r="167">
          <cell r="C167" t="str">
            <v>10803</v>
          </cell>
          <cell r="R167">
            <v>24</v>
          </cell>
          <cell r="S167">
            <v>57</v>
          </cell>
          <cell r="T167">
            <v>51</v>
          </cell>
          <cell r="V167">
            <v>84</v>
          </cell>
        </row>
        <row r="168">
          <cell r="C168" t="str">
            <v>10804</v>
          </cell>
          <cell r="R168">
            <v>80</v>
          </cell>
          <cell r="S168">
            <v>47</v>
          </cell>
          <cell r="T168">
            <v>61</v>
          </cell>
          <cell r="V168">
            <v>53</v>
          </cell>
        </row>
        <row r="169">
          <cell r="C169" t="str">
            <v>10805</v>
          </cell>
          <cell r="R169">
            <v>101</v>
          </cell>
          <cell r="S169">
            <v>42</v>
          </cell>
          <cell r="T169">
            <v>49</v>
          </cell>
          <cell r="V169">
            <v>57</v>
          </cell>
        </row>
        <row r="170">
          <cell r="C170" t="str">
            <v>10806</v>
          </cell>
          <cell r="R170">
            <v>120</v>
          </cell>
          <cell r="S170">
            <v>51</v>
          </cell>
          <cell r="T170">
            <v>64</v>
          </cell>
          <cell r="V170">
            <v>73</v>
          </cell>
        </row>
        <row r="171">
          <cell r="C171" t="str">
            <v>27974</v>
          </cell>
          <cell r="R171">
            <v>180</v>
          </cell>
          <cell r="S171">
            <v>18</v>
          </cell>
          <cell r="T171">
            <v>48</v>
          </cell>
          <cell r="V171">
            <v>51</v>
          </cell>
        </row>
        <row r="172">
          <cell r="C172" t="str">
            <v>27975</v>
          </cell>
          <cell r="R172">
            <v>165</v>
          </cell>
          <cell r="S172">
            <v>24</v>
          </cell>
          <cell r="T172">
            <v>75</v>
          </cell>
          <cell r="V172">
            <v>95</v>
          </cell>
        </row>
        <row r="173">
          <cell r="C173" t="str">
            <v>10675</v>
          </cell>
          <cell r="R173">
            <v>77</v>
          </cell>
          <cell r="S173">
            <v>110</v>
          </cell>
          <cell r="T173">
            <v>61</v>
          </cell>
          <cell r="V173">
            <v>28</v>
          </cell>
        </row>
        <row r="174">
          <cell r="C174" t="str">
            <v>11209</v>
          </cell>
          <cell r="R174">
            <v>158</v>
          </cell>
          <cell r="S174">
            <v>22</v>
          </cell>
          <cell r="T174">
            <v>72</v>
          </cell>
          <cell r="V174">
            <v>66</v>
          </cell>
        </row>
        <row r="175">
          <cell r="C175" t="str">
            <v>11210</v>
          </cell>
          <cell r="R175">
            <v>179</v>
          </cell>
          <cell r="S175">
            <v>49</v>
          </cell>
          <cell r="T175">
            <v>64</v>
          </cell>
          <cell r="V175">
            <v>58</v>
          </cell>
        </row>
        <row r="176">
          <cell r="C176" t="str">
            <v>11211</v>
          </cell>
          <cell r="R176">
            <v>199</v>
          </cell>
          <cell r="S176">
            <v>18</v>
          </cell>
          <cell r="T176">
            <v>51</v>
          </cell>
          <cell r="V176">
            <v>49</v>
          </cell>
        </row>
        <row r="177">
          <cell r="C177" t="str">
            <v>11212</v>
          </cell>
          <cell r="R177">
            <v>121</v>
          </cell>
          <cell r="S177">
            <v>6</v>
          </cell>
          <cell r="T177">
            <v>67</v>
          </cell>
          <cell r="V177">
            <v>37</v>
          </cell>
        </row>
        <row r="178">
          <cell r="C178" t="str">
            <v>11213</v>
          </cell>
          <cell r="R178">
            <v>99</v>
          </cell>
          <cell r="S178">
            <v>36</v>
          </cell>
          <cell r="T178">
            <v>42</v>
          </cell>
          <cell r="V178">
            <v>53</v>
          </cell>
        </row>
        <row r="179">
          <cell r="C179" t="str">
            <v>11214</v>
          </cell>
          <cell r="R179">
            <v>227</v>
          </cell>
          <cell r="S179">
            <v>86</v>
          </cell>
          <cell r="T179">
            <v>60</v>
          </cell>
          <cell r="V179">
            <v>74</v>
          </cell>
        </row>
        <row r="180">
          <cell r="C180" t="str">
            <v>11215</v>
          </cell>
          <cell r="R180">
            <v>286</v>
          </cell>
          <cell r="S180">
            <v>66</v>
          </cell>
          <cell r="T180">
            <v>72</v>
          </cell>
          <cell r="V180">
            <v>70</v>
          </cell>
        </row>
        <row r="181">
          <cell r="C181" t="str">
            <v>11216</v>
          </cell>
          <cell r="R181">
            <v>160</v>
          </cell>
          <cell r="S181">
            <v>108</v>
          </cell>
          <cell r="T181">
            <v>64</v>
          </cell>
          <cell r="V181">
            <v>51</v>
          </cell>
        </row>
        <row r="182">
          <cell r="C182" t="str">
            <v>11217</v>
          </cell>
          <cell r="R182">
            <v>92</v>
          </cell>
          <cell r="S182">
            <v>69</v>
          </cell>
          <cell r="T182">
            <v>127</v>
          </cell>
          <cell r="V182">
            <v>84</v>
          </cell>
        </row>
        <row r="183">
          <cell r="C183" t="str">
            <v>11218</v>
          </cell>
          <cell r="R183">
            <v>201</v>
          </cell>
          <cell r="S183">
            <v>61</v>
          </cell>
          <cell r="T183">
            <v>53</v>
          </cell>
          <cell r="V183">
            <v>39</v>
          </cell>
        </row>
        <row r="184">
          <cell r="C184" t="str">
            <v>11219</v>
          </cell>
          <cell r="R184">
            <v>250</v>
          </cell>
          <cell r="S184">
            <v>109</v>
          </cell>
          <cell r="T184">
            <v>97</v>
          </cell>
          <cell r="V184">
            <v>74</v>
          </cell>
        </row>
        <row r="185">
          <cell r="C185" t="str">
            <v>11220</v>
          </cell>
          <cell r="R185">
            <v>114</v>
          </cell>
          <cell r="S185">
            <v>85</v>
          </cell>
          <cell r="T185">
            <v>72</v>
          </cell>
          <cell r="V185">
            <v>53</v>
          </cell>
        </row>
        <row r="186">
          <cell r="C186" t="str">
            <v>40749</v>
          </cell>
          <cell r="R186">
            <v>90</v>
          </cell>
          <cell r="S186">
            <v>32</v>
          </cell>
          <cell r="T186">
            <v>256</v>
          </cell>
          <cell r="V186">
            <v>62</v>
          </cell>
        </row>
        <row r="187">
          <cell r="C187" t="str">
            <v>10726</v>
          </cell>
          <cell r="R187">
            <v>110</v>
          </cell>
          <cell r="S187">
            <v>37</v>
          </cell>
          <cell r="T187">
            <v>25</v>
          </cell>
          <cell r="V187">
            <v>35</v>
          </cell>
        </row>
        <row r="188">
          <cell r="C188" t="str">
            <v>11258</v>
          </cell>
          <cell r="R188">
            <v>72</v>
          </cell>
          <cell r="S188">
            <v>35</v>
          </cell>
          <cell r="T188">
            <v>58</v>
          </cell>
          <cell r="V188">
            <v>68</v>
          </cell>
        </row>
        <row r="189">
          <cell r="C189" t="str">
            <v>11259</v>
          </cell>
          <cell r="R189">
            <v>58</v>
          </cell>
          <cell r="S189">
            <v>29</v>
          </cell>
          <cell r="T189">
            <v>33</v>
          </cell>
          <cell r="V189">
            <v>34</v>
          </cell>
        </row>
        <row r="190">
          <cell r="C190" t="str">
            <v>11260</v>
          </cell>
          <cell r="R190">
            <v>86</v>
          </cell>
          <cell r="S190">
            <v>60</v>
          </cell>
          <cell r="T190">
            <v>58</v>
          </cell>
          <cell r="V190">
            <v>48</v>
          </cell>
        </row>
        <row r="191">
          <cell r="C191" t="str">
            <v>11261</v>
          </cell>
          <cell r="R191">
            <v>125</v>
          </cell>
          <cell r="S191">
            <v>77</v>
          </cell>
          <cell r="T191">
            <v>51</v>
          </cell>
          <cell r="V191">
            <v>44</v>
          </cell>
        </row>
        <row r="192">
          <cell r="C192" t="str">
            <v>11262</v>
          </cell>
          <cell r="R192">
            <v>24</v>
          </cell>
          <cell r="S192">
            <v>280</v>
          </cell>
          <cell r="T192">
            <v>60</v>
          </cell>
          <cell r="V192">
            <v>28</v>
          </cell>
        </row>
        <row r="193">
          <cell r="C193" t="str">
            <v>11263</v>
          </cell>
          <cell r="R193">
            <v>121</v>
          </cell>
          <cell r="S193">
            <v>57</v>
          </cell>
          <cell r="T193">
            <v>49</v>
          </cell>
          <cell r="V193">
            <v>39</v>
          </cell>
        </row>
        <row r="194">
          <cell r="C194" t="str">
            <v>11456</v>
          </cell>
          <cell r="R194">
            <v>72</v>
          </cell>
          <cell r="S194">
            <v>54</v>
          </cell>
          <cell r="T194">
            <v>49</v>
          </cell>
          <cell r="V194">
            <v>62</v>
          </cell>
        </row>
        <row r="195">
          <cell r="C195" t="str">
            <v>11631</v>
          </cell>
          <cell r="R195">
            <v>61</v>
          </cell>
          <cell r="S195">
            <v>42</v>
          </cell>
          <cell r="T195">
            <v>55</v>
          </cell>
          <cell r="V195">
            <v>51</v>
          </cell>
        </row>
        <row r="196">
          <cell r="C196" t="str">
            <v>27978</v>
          </cell>
          <cell r="R196">
            <v>77</v>
          </cell>
          <cell r="S196">
            <v>33</v>
          </cell>
          <cell r="T196">
            <v>48</v>
          </cell>
          <cell r="V196">
            <v>44</v>
          </cell>
        </row>
        <row r="197">
          <cell r="C197" t="str">
            <v>27979</v>
          </cell>
          <cell r="R197">
            <v>73</v>
          </cell>
          <cell r="S197">
            <v>57</v>
          </cell>
          <cell r="T197">
            <v>40</v>
          </cell>
          <cell r="V197">
            <v>38</v>
          </cell>
        </row>
        <row r="198">
          <cell r="C198" t="str">
            <v>27980</v>
          </cell>
          <cell r="R198">
            <v>75</v>
          </cell>
          <cell r="S198">
            <v>31</v>
          </cell>
          <cell r="T198">
            <v>45</v>
          </cell>
          <cell r="V198">
            <v>47</v>
          </cell>
        </row>
        <row r="199">
          <cell r="C199" t="str">
            <v>10720</v>
          </cell>
          <cell r="R199">
            <v>118</v>
          </cell>
          <cell r="S199">
            <v>134</v>
          </cell>
          <cell r="T199">
            <v>76</v>
          </cell>
          <cell r="V199">
            <v>46</v>
          </cell>
        </row>
        <row r="200">
          <cell r="C200" t="str">
            <v>11221</v>
          </cell>
          <cell r="R200">
            <v>73</v>
          </cell>
          <cell r="S200">
            <v>88</v>
          </cell>
          <cell r="T200">
            <v>32</v>
          </cell>
          <cell r="V200">
            <v>54</v>
          </cell>
        </row>
        <row r="201">
          <cell r="C201" t="str">
            <v>11222</v>
          </cell>
          <cell r="R201">
            <v>148</v>
          </cell>
          <cell r="S201">
            <v>70</v>
          </cell>
          <cell r="T201">
            <v>60</v>
          </cell>
          <cell r="V201">
            <v>57</v>
          </cell>
        </row>
        <row r="202">
          <cell r="C202" t="str">
            <v>11223</v>
          </cell>
          <cell r="R202">
            <v>107</v>
          </cell>
          <cell r="S202">
            <v>131</v>
          </cell>
          <cell r="T202">
            <v>76</v>
          </cell>
          <cell r="V202">
            <v>57</v>
          </cell>
        </row>
        <row r="203">
          <cell r="C203" t="str">
            <v>11224</v>
          </cell>
          <cell r="R203">
            <v>83</v>
          </cell>
          <cell r="S203">
            <v>50</v>
          </cell>
          <cell r="T203">
            <v>52</v>
          </cell>
          <cell r="V203">
            <v>20</v>
          </cell>
        </row>
        <row r="204">
          <cell r="C204" t="str">
            <v>11225</v>
          </cell>
          <cell r="R204">
            <v>62</v>
          </cell>
          <cell r="S204">
            <v>222</v>
          </cell>
          <cell r="T204">
            <v>102</v>
          </cell>
          <cell r="V204">
            <v>56</v>
          </cell>
        </row>
        <row r="205">
          <cell r="C205" t="str">
            <v>11226</v>
          </cell>
          <cell r="R205">
            <v>85</v>
          </cell>
          <cell r="S205">
            <v>116</v>
          </cell>
          <cell r="T205">
            <v>120</v>
          </cell>
          <cell r="V205">
            <v>50</v>
          </cell>
        </row>
        <row r="206">
          <cell r="C206" t="str">
            <v>11227</v>
          </cell>
          <cell r="R206">
            <v>167</v>
          </cell>
          <cell r="S206">
            <v>154</v>
          </cell>
          <cell r="T206">
            <v>89</v>
          </cell>
          <cell r="V206">
            <v>53</v>
          </cell>
        </row>
        <row r="207">
          <cell r="C207" t="str">
            <v>10698</v>
          </cell>
          <cell r="R207">
            <v>130</v>
          </cell>
          <cell r="S207">
            <v>214</v>
          </cell>
          <cell r="T207">
            <v>78</v>
          </cell>
          <cell r="V207">
            <v>66</v>
          </cell>
        </row>
        <row r="208">
          <cell r="C208" t="str">
            <v>10863</v>
          </cell>
          <cell r="R208">
            <v>161</v>
          </cell>
          <cell r="S208">
            <v>212</v>
          </cell>
          <cell r="T208">
            <v>89</v>
          </cell>
          <cell r="V208">
            <v>96</v>
          </cell>
        </row>
        <row r="209">
          <cell r="C209" t="str">
            <v>10864</v>
          </cell>
          <cell r="R209">
            <v>189</v>
          </cell>
          <cell r="S209">
            <v>629</v>
          </cell>
          <cell r="T209">
            <v>121</v>
          </cell>
          <cell r="V209">
            <v>75</v>
          </cell>
        </row>
        <row r="210">
          <cell r="C210" t="str">
            <v>10865</v>
          </cell>
          <cell r="R210">
            <v>131</v>
          </cell>
          <cell r="S210">
            <v>203</v>
          </cell>
          <cell r="T210">
            <v>88</v>
          </cell>
          <cell r="V210">
            <v>48</v>
          </cell>
        </row>
        <row r="211">
          <cell r="C211" t="str">
            <v>10686</v>
          </cell>
          <cell r="R211">
            <v>157</v>
          </cell>
          <cell r="S211">
            <v>311</v>
          </cell>
          <cell r="T211">
            <v>44</v>
          </cell>
          <cell r="V211">
            <v>38</v>
          </cell>
        </row>
        <row r="212">
          <cell r="C212" t="str">
            <v>10756</v>
          </cell>
          <cell r="R212">
            <v>131</v>
          </cell>
          <cell r="S212">
            <v>321</v>
          </cell>
          <cell r="T212">
            <v>27</v>
          </cell>
          <cell r="V212">
            <v>93</v>
          </cell>
        </row>
        <row r="213">
          <cell r="C213" t="str">
            <v>10757</v>
          </cell>
          <cell r="R213">
            <v>97</v>
          </cell>
          <cell r="S213">
            <v>72</v>
          </cell>
          <cell r="T213">
            <v>54</v>
          </cell>
          <cell r="V213">
            <v>60</v>
          </cell>
        </row>
        <row r="214">
          <cell r="C214" t="str">
            <v>10758</v>
          </cell>
          <cell r="R214">
            <v>151</v>
          </cell>
          <cell r="S214">
            <v>119</v>
          </cell>
          <cell r="T214">
            <v>136</v>
          </cell>
          <cell r="V214">
            <v>76</v>
          </cell>
        </row>
        <row r="215">
          <cell r="C215" t="str">
            <v>10759</v>
          </cell>
          <cell r="R215">
            <v>113</v>
          </cell>
          <cell r="S215">
            <v>94</v>
          </cell>
          <cell r="T215">
            <v>64</v>
          </cell>
          <cell r="V215">
            <v>68</v>
          </cell>
        </row>
        <row r="216">
          <cell r="C216" t="str">
            <v>10760</v>
          </cell>
          <cell r="R216">
            <v>82</v>
          </cell>
          <cell r="S216">
            <v>191</v>
          </cell>
          <cell r="T216">
            <v>123</v>
          </cell>
          <cell r="V216">
            <v>77</v>
          </cell>
        </row>
        <row r="217">
          <cell r="C217" t="str">
            <v>28875</v>
          </cell>
          <cell r="R217">
            <v>62</v>
          </cell>
          <cell r="S217">
            <v>239</v>
          </cell>
          <cell r="T217">
            <v>403</v>
          </cell>
          <cell r="V217">
            <v>150</v>
          </cell>
        </row>
        <row r="218">
          <cell r="C218" t="str">
            <v>41768</v>
          </cell>
          <cell r="R218">
            <v>128</v>
          </cell>
          <cell r="S218">
            <v>134</v>
          </cell>
          <cell r="T218">
            <v>107</v>
          </cell>
          <cell r="V218">
            <v>180</v>
          </cell>
        </row>
        <row r="219">
          <cell r="C219" t="str">
            <v>10687</v>
          </cell>
          <cell r="R219">
            <v>96</v>
          </cell>
          <cell r="S219">
            <v>267</v>
          </cell>
          <cell r="T219">
            <v>70</v>
          </cell>
          <cell r="V219">
            <v>63</v>
          </cell>
        </row>
        <row r="220">
          <cell r="C220" t="str">
            <v>10761</v>
          </cell>
          <cell r="R220">
            <v>211</v>
          </cell>
          <cell r="S220">
            <v>64</v>
          </cell>
          <cell r="T220">
            <v>85</v>
          </cell>
          <cell r="V220">
            <v>40</v>
          </cell>
        </row>
        <row r="221">
          <cell r="C221" t="str">
            <v>10762</v>
          </cell>
          <cell r="R221">
            <v>153</v>
          </cell>
          <cell r="S221">
            <v>326</v>
          </cell>
          <cell r="T221">
            <v>256</v>
          </cell>
          <cell r="V221">
            <v>53</v>
          </cell>
        </row>
        <row r="222">
          <cell r="C222" t="str">
            <v>10763</v>
          </cell>
          <cell r="R222">
            <v>141</v>
          </cell>
          <cell r="S222">
            <v>415</v>
          </cell>
          <cell r="T222">
            <v>216</v>
          </cell>
          <cell r="V222">
            <v>41</v>
          </cell>
        </row>
        <row r="223">
          <cell r="C223" t="str">
            <v>10764</v>
          </cell>
          <cell r="R223">
            <v>186</v>
          </cell>
          <cell r="S223">
            <v>474</v>
          </cell>
          <cell r="T223">
            <v>113</v>
          </cell>
          <cell r="V223">
            <v>75</v>
          </cell>
        </row>
        <row r="224">
          <cell r="C224" t="str">
            <v>10765</v>
          </cell>
          <cell r="R224">
            <v>316</v>
          </cell>
          <cell r="S224">
            <v>252</v>
          </cell>
          <cell r="T224">
            <v>238</v>
          </cell>
          <cell r="V224">
            <v>62</v>
          </cell>
        </row>
        <row r="225">
          <cell r="C225" t="str">
            <v>10766</v>
          </cell>
          <cell r="R225">
            <v>242</v>
          </cell>
          <cell r="S225">
            <v>234</v>
          </cell>
          <cell r="T225">
            <v>264</v>
          </cell>
          <cell r="V225">
            <v>76</v>
          </cell>
        </row>
        <row r="226">
          <cell r="C226" t="str">
            <v>10767</v>
          </cell>
          <cell r="R226">
            <v>125</v>
          </cell>
          <cell r="S226">
            <v>177</v>
          </cell>
          <cell r="T226">
            <v>371</v>
          </cell>
          <cell r="V226">
            <v>75</v>
          </cell>
        </row>
        <row r="227">
          <cell r="C227" t="str">
            <v>10660</v>
          </cell>
          <cell r="R227">
            <v>83</v>
          </cell>
          <cell r="S227">
            <v>83</v>
          </cell>
          <cell r="T227">
            <v>121</v>
          </cell>
          <cell r="V227">
            <v>37</v>
          </cell>
        </row>
        <row r="228">
          <cell r="C228" t="str">
            <v>10688</v>
          </cell>
          <cell r="R228">
            <v>248</v>
          </cell>
          <cell r="S228">
            <v>140</v>
          </cell>
          <cell r="T228">
            <v>123</v>
          </cell>
          <cell r="V228">
            <v>30</v>
          </cell>
        </row>
        <row r="229">
          <cell r="C229" t="str">
            <v>10768</v>
          </cell>
          <cell r="R229">
            <v>246</v>
          </cell>
          <cell r="S229">
            <v>213</v>
          </cell>
          <cell r="T229">
            <v>181</v>
          </cell>
          <cell r="V229">
            <v>51</v>
          </cell>
        </row>
        <row r="230">
          <cell r="C230" t="str">
            <v>10769</v>
          </cell>
          <cell r="R230">
            <v>315</v>
          </cell>
          <cell r="S230">
            <v>134</v>
          </cell>
          <cell r="T230">
            <v>97</v>
          </cell>
          <cell r="V230">
            <v>119</v>
          </cell>
        </row>
        <row r="231">
          <cell r="C231" t="str">
            <v>10770</v>
          </cell>
          <cell r="R231">
            <v>156</v>
          </cell>
          <cell r="S231">
            <v>279</v>
          </cell>
          <cell r="T231">
            <v>119</v>
          </cell>
          <cell r="V231">
            <v>99</v>
          </cell>
        </row>
        <row r="232">
          <cell r="C232" t="str">
            <v>10771</v>
          </cell>
          <cell r="R232">
            <v>264</v>
          </cell>
          <cell r="S232">
            <v>48</v>
          </cell>
          <cell r="T232">
            <v>115</v>
          </cell>
          <cell r="V232">
            <v>81</v>
          </cell>
        </row>
        <row r="233">
          <cell r="C233" t="str">
            <v>10772</v>
          </cell>
          <cell r="R233">
            <v>174</v>
          </cell>
          <cell r="S233">
            <v>115</v>
          </cell>
          <cell r="T233">
            <v>48</v>
          </cell>
          <cell r="V233">
            <v>34</v>
          </cell>
        </row>
        <row r="234">
          <cell r="C234" t="str">
            <v>10773</v>
          </cell>
          <cell r="R234">
            <v>328</v>
          </cell>
          <cell r="S234">
            <v>272</v>
          </cell>
          <cell r="T234">
            <v>225</v>
          </cell>
          <cell r="V234">
            <v>89</v>
          </cell>
        </row>
        <row r="235">
          <cell r="C235" t="str">
            <v>10774</v>
          </cell>
          <cell r="R235">
            <v>283</v>
          </cell>
          <cell r="S235">
            <v>73</v>
          </cell>
          <cell r="T235">
            <v>90</v>
          </cell>
          <cell r="V235">
            <v>48</v>
          </cell>
        </row>
        <row r="236">
          <cell r="C236" t="str">
            <v>10775</v>
          </cell>
          <cell r="R236">
            <v>273</v>
          </cell>
          <cell r="S236">
            <v>138</v>
          </cell>
          <cell r="T236">
            <v>146</v>
          </cell>
          <cell r="V236">
            <v>78</v>
          </cell>
        </row>
        <row r="237">
          <cell r="C237" t="str">
            <v>10776</v>
          </cell>
          <cell r="R237">
            <v>168</v>
          </cell>
          <cell r="S237">
            <v>151</v>
          </cell>
          <cell r="T237">
            <v>178</v>
          </cell>
          <cell r="V237">
            <v>94</v>
          </cell>
        </row>
        <row r="238">
          <cell r="C238" t="str">
            <v>10777</v>
          </cell>
          <cell r="R238">
            <v>134</v>
          </cell>
          <cell r="S238">
            <v>104</v>
          </cell>
          <cell r="T238">
            <v>237</v>
          </cell>
          <cell r="V238">
            <v>101</v>
          </cell>
        </row>
        <row r="239">
          <cell r="C239" t="str">
            <v>10778</v>
          </cell>
          <cell r="R239">
            <v>275</v>
          </cell>
          <cell r="S239">
            <v>38</v>
          </cell>
          <cell r="T239">
            <v>99</v>
          </cell>
          <cell r="V239">
            <v>75</v>
          </cell>
        </row>
        <row r="240">
          <cell r="C240" t="str">
            <v>10779</v>
          </cell>
          <cell r="R240">
            <v>220</v>
          </cell>
          <cell r="S240">
            <v>83</v>
          </cell>
          <cell r="T240">
            <v>351</v>
          </cell>
          <cell r="V240">
            <v>74</v>
          </cell>
        </row>
        <row r="241">
          <cell r="C241" t="str">
            <v>10780</v>
          </cell>
          <cell r="R241">
            <v>361</v>
          </cell>
          <cell r="S241">
            <v>383</v>
          </cell>
          <cell r="T241">
            <v>184</v>
          </cell>
          <cell r="V241">
            <v>159</v>
          </cell>
        </row>
        <row r="242">
          <cell r="C242" t="str">
            <v>10781</v>
          </cell>
          <cell r="R242">
            <v>199</v>
          </cell>
          <cell r="S242">
            <v>215</v>
          </cell>
          <cell r="T242">
            <v>103</v>
          </cell>
          <cell r="V242">
            <v>80</v>
          </cell>
        </row>
        <row r="243">
          <cell r="C243" t="str">
            <v>10690</v>
          </cell>
          <cell r="R243">
            <v>119</v>
          </cell>
          <cell r="S243">
            <v>233</v>
          </cell>
          <cell r="T243">
            <v>64</v>
          </cell>
          <cell r="V243">
            <v>28</v>
          </cell>
        </row>
        <row r="244">
          <cell r="C244" t="str">
            <v>10691</v>
          </cell>
          <cell r="R244">
            <v>0</v>
          </cell>
          <cell r="S244">
            <v>155</v>
          </cell>
          <cell r="T244">
            <v>76</v>
          </cell>
          <cell r="V244">
            <v>74</v>
          </cell>
        </row>
        <row r="245">
          <cell r="C245" t="str">
            <v>10789</v>
          </cell>
          <cell r="R245">
            <v>35</v>
          </cell>
          <cell r="S245">
            <v>30</v>
          </cell>
          <cell r="T245">
            <v>63</v>
          </cell>
          <cell r="V245">
            <v>39</v>
          </cell>
        </row>
        <row r="246">
          <cell r="C246" t="str">
            <v>10790</v>
          </cell>
          <cell r="R246">
            <v>164</v>
          </cell>
          <cell r="S246">
            <v>96</v>
          </cell>
          <cell r="T246">
            <v>94</v>
          </cell>
          <cell r="V246">
            <v>25</v>
          </cell>
        </row>
        <row r="247">
          <cell r="C247" t="str">
            <v>10791</v>
          </cell>
          <cell r="R247">
            <v>179</v>
          </cell>
          <cell r="S247">
            <v>65</v>
          </cell>
          <cell r="T247">
            <v>188</v>
          </cell>
          <cell r="V247">
            <v>40</v>
          </cell>
        </row>
        <row r="248">
          <cell r="C248" t="str">
            <v>10792</v>
          </cell>
          <cell r="R248">
            <v>129</v>
          </cell>
          <cell r="S248">
            <v>141</v>
          </cell>
          <cell r="T248">
            <v>114</v>
          </cell>
          <cell r="V248">
            <v>44</v>
          </cell>
        </row>
        <row r="249">
          <cell r="C249" t="str">
            <v>10793</v>
          </cell>
          <cell r="R249">
            <v>108</v>
          </cell>
          <cell r="S249">
            <v>83</v>
          </cell>
          <cell r="T249">
            <v>96</v>
          </cell>
          <cell r="V249">
            <v>80</v>
          </cell>
        </row>
        <row r="250">
          <cell r="C250" t="str">
            <v>10794</v>
          </cell>
          <cell r="R250">
            <v>145</v>
          </cell>
          <cell r="S250">
            <v>182</v>
          </cell>
          <cell r="T250">
            <v>112</v>
          </cell>
          <cell r="V250">
            <v>76</v>
          </cell>
        </row>
        <row r="251">
          <cell r="C251" t="str">
            <v>10795</v>
          </cell>
          <cell r="R251">
            <v>134</v>
          </cell>
          <cell r="S251">
            <v>61</v>
          </cell>
          <cell r="T251">
            <v>279</v>
          </cell>
          <cell r="V251">
            <v>50</v>
          </cell>
        </row>
        <row r="252">
          <cell r="C252" t="str">
            <v>10796</v>
          </cell>
          <cell r="R252">
            <v>261</v>
          </cell>
          <cell r="S252">
            <v>-295</v>
          </cell>
          <cell r="T252">
            <v>37</v>
          </cell>
          <cell r="V252">
            <v>74</v>
          </cell>
        </row>
        <row r="253">
          <cell r="C253" t="str">
            <v>10797</v>
          </cell>
          <cell r="R253">
            <v>87</v>
          </cell>
          <cell r="S253">
            <v>83</v>
          </cell>
          <cell r="T253">
            <v>95</v>
          </cell>
          <cell r="V253">
            <v>60</v>
          </cell>
        </row>
        <row r="254">
          <cell r="C254" t="str">
            <v>10661</v>
          </cell>
          <cell r="R254">
            <v>101</v>
          </cell>
          <cell r="S254">
            <v>444</v>
          </cell>
          <cell r="T254">
            <v>145</v>
          </cell>
          <cell r="V254">
            <v>35</v>
          </cell>
        </row>
        <row r="255">
          <cell r="C255" t="str">
            <v>10695</v>
          </cell>
          <cell r="R255">
            <v>241</v>
          </cell>
          <cell r="S255">
            <v>230</v>
          </cell>
          <cell r="T255">
            <v>66</v>
          </cell>
          <cell r="V255">
            <v>59</v>
          </cell>
        </row>
        <row r="256">
          <cell r="C256" t="str">
            <v>10807</v>
          </cell>
          <cell r="R256">
            <v>43</v>
          </cell>
          <cell r="S256">
            <v>150</v>
          </cell>
          <cell r="T256">
            <v>79</v>
          </cell>
          <cell r="V256">
            <v>48</v>
          </cell>
        </row>
        <row r="257">
          <cell r="C257" t="str">
            <v>10808</v>
          </cell>
          <cell r="R257">
            <v>172</v>
          </cell>
          <cell r="S257">
            <v>51</v>
          </cell>
          <cell r="T257">
            <v>132</v>
          </cell>
          <cell r="V257">
            <v>49</v>
          </cell>
        </row>
        <row r="258">
          <cell r="C258" t="str">
            <v>10809</v>
          </cell>
          <cell r="R258">
            <v>180</v>
          </cell>
          <cell r="S258">
            <v>1534</v>
          </cell>
          <cell r="T258">
            <v>707</v>
          </cell>
          <cell r="V258">
            <v>52</v>
          </cell>
        </row>
        <row r="259">
          <cell r="C259" t="str">
            <v>10810</v>
          </cell>
          <cell r="R259">
            <v>77</v>
          </cell>
          <cell r="S259">
            <v>290</v>
          </cell>
          <cell r="T259">
            <v>138</v>
          </cell>
          <cell r="V259">
            <v>188</v>
          </cell>
        </row>
        <row r="260">
          <cell r="C260" t="str">
            <v>10811</v>
          </cell>
          <cell r="R260">
            <v>285</v>
          </cell>
          <cell r="S260">
            <v>141</v>
          </cell>
          <cell r="T260">
            <v>40</v>
          </cell>
          <cell r="V260">
            <v>146</v>
          </cell>
        </row>
        <row r="261">
          <cell r="C261" t="str">
            <v>10812</v>
          </cell>
          <cell r="R261">
            <v>183</v>
          </cell>
          <cell r="S261">
            <v>204</v>
          </cell>
          <cell r="T261">
            <v>127</v>
          </cell>
          <cell r="V261">
            <v>70</v>
          </cell>
        </row>
        <row r="262">
          <cell r="C262" t="str">
            <v>10813</v>
          </cell>
          <cell r="R262">
            <v>183</v>
          </cell>
          <cell r="S262">
            <v>67</v>
          </cell>
          <cell r="T262">
            <v>103</v>
          </cell>
          <cell r="V262">
            <v>142</v>
          </cell>
        </row>
        <row r="263">
          <cell r="C263" t="str">
            <v>10814</v>
          </cell>
          <cell r="R263">
            <v>150</v>
          </cell>
          <cell r="S263">
            <v>46</v>
          </cell>
          <cell r="T263">
            <v>37</v>
          </cell>
          <cell r="V263">
            <v>52</v>
          </cell>
        </row>
        <row r="264">
          <cell r="C264" t="str">
            <v>10815</v>
          </cell>
          <cell r="R264">
            <v>253</v>
          </cell>
          <cell r="S264">
            <v>215</v>
          </cell>
          <cell r="T264">
            <v>180</v>
          </cell>
          <cell r="V264">
            <v>62</v>
          </cell>
        </row>
        <row r="265">
          <cell r="C265" t="str">
            <v>10816</v>
          </cell>
          <cell r="R265">
            <v>278</v>
          </cell>
          <cell r="S265">
            <v>220</v>
          </cell>
          <cell r="T265">
            <v>115</v>
          </cell>
          <cell r="V265">
            <v>72</v>
          </cell>
        </row>
        <row r="266">
          <cell r="C266" t="str">
            <v>10692</v>
          </cell>
          <cell r="R266">
            <v>75</v>
          </cell>
          <cell r="S266">
            <v>136</v>
          </cell>
          <cell r="T266">
            <v>87</v>
          </cell>
          <cell r="V266">
            <v>47</v>
          </cell>
        </row>
        <row r="267">
          <cell r="C267" t="str">
            <v>10693</v>
          </cell>
          <cell r="R267">
            <v>135</v>
          </cell>
          <cell r="S267">
            <v>117</v>
          </cell>
          <cell r="T267">
            <v>79</v>
          </cell>
          <cell r="V267">
            <v>73</v>
          </cell>
        </row>
        <row r="268">
          <cell r="C268" t="str">
            <v>10798</v>
          </cell>
          <cell r="R268">
            <v>208</v>
          </cell>
          <cell r="S268">
            <v>84</v>
          </cell>
          <cell r="T268">
            <v>152</v>
          </cell>
          <cell r="V268">
            <v>82</v>
          </cell>
        </row>
        <row r="269">
          <cell r="C269" t="str">
            <v>10799</v>
          </cell>
          <cell r="R269">
            <v>329</v>
          </cell>
          <cell r="S269">
            <v>45</v>
          </cell>
          <cell r="T269">
            <v>131</v>
          </cell>
          <cell r="V269">
            <v>56</v>
          </cell>
        </row>
        <row r="270">
          <cell r="C270" t="str">
            <v>10800</v>
          </cell>
          <cell r="R270">
            <v>417</v>
          </cell>
          <cell r="S270">
            <v>160</v>
          </cell>
          <cell r="T270">
            <v>90</v>
          </cell>
          <cell r="V270">
            <v>92</v>
          </cell>
        </row>
        <row r="271">
          <cell r="C271" t="str">
            <v>10801</v>
          </cell>
          <cell r="R271">
            <v>175</v>
          </cell>
          <cell r="S271">
            <v>749</v>
          </cell>
          <cell r="T271">
            <v>83</v>
          </cell>
          <cell r="V271">
            <v>83</v>
          </cell>
        </row>
        <row r="272">
          <cell r="C272" t="str">
            <v>10689</v>
          </cell>
          <cell r="R272">
            <v>117</v>
          </cell>
          <cell r="S272">
            <v>117</v>
          </cell>
          <cell r="T272">
            <v>112</v>
          </cell>
          <cell r="V272">
            <v>60</v>
          </cell>
        </row>
        <row r="273">
          <cell r="C273" t="str">
            <v>10782</v>
          </cell>
          <cell r="R273">
            <v>305</v>
          </cell>
          <cell r="S273">
            <v>113</v>
          </cell>
          <cell r="T273">
            <v>76</v>
          </cell>
          <cell r="V273">
            <v>45</v>
          </cell>
        </row>
        <row r="274">
          <cell r="C274" t="str">
            <v>10784</v>
          </cell>
          <cell r="R274">
            <v>429</v>
          </cell>
          <cell r="S274">
            <v>108</v>
          </cell>
          <cell r="T274">
            <v>114</v>
          </cell>
          <cell r="V274">
            <v>71</v>
          </cell>
        </row>
        <row r="275">
          <cell r="C275" t="str">
            <v>10785</v>
          </cell>
          <cell r="R275">
            <v>182</v>
          </cell>
          <cell r="S275">
            <v>100</v>
          </cell>
          <cell r="T275">
            <v>63</v>
          </cell>
          <cell r="V275">
            <v>21</v>
          </cell>
        </row>
        <row r="276">
          <cell r="C276" t="str">
            <v>10786</v>
          </cell>
          <cell r="R276">
            <v>304</v>
          </cell>
          <cell r="S276">
            <v>53</v>
          </cell>
          <cell r="T276">
            <v>80</v>
          </cell>
          <cell r="V276">
            <v>64</v>
          </cell>
        </row>
        <row r="277">
          <cell r="C277" t="str">
            <v>10787</v>
          </cell>
          <cell r="R277">
            <v>352</v>
          </cell>
          <cell r="S277">
            <v>81</v>
          </cell>
          <cell r="T277">
            <v>95</v>
          </cell>
          <cell r="V277">
            <v>59</v>
          </cell>
        </row>
        <row r="278">
          <cell r="C278" t="str">
            <v>10788</v>
          </cell>
          <cell r="R278">
            <v>235</v>
          </cell>
          <cell r="S278">
            <v>44</v>
          </cell>
          <cell r="T278">
            <v>95</v>
          </cell>
          <cell r="V278">
            <v>49</v>
          </cell>
        </row>
        <row r="279">
          <cell r="C279" t="str">
            <v>10731</v>
          </cell>
          <cell r="R279">
            <v>79</v>
          </cell>
          <cell r="S279">
            <v>67</v>
          </cell>
          <cell r="T279">
            <v>46</v>
          </cell>
          <cell r="V279">
            <v>30</v>
          </cell>
        </row>
        <row r="280">
          <cell r="C280" t="str">
            <v>10732</v>
          </cell>
          <cell r="R280">
            <v>100</v>
          </cell>
          <cell r="S280">
            <v>59</v>
          </cell>
          <cell r="T280">
            <v>103</v>
          </cell>
          <cell r="V280">
            <v>41</v>
          </cell>
        </row>
        <row r="281">
          <cell r="C281" t="str">
            <v>11278</v>
          </cell>
          <cell r="R281">
            <v>70</v>
          </cell>
          <cell r="S281">
            <v>181</v>
          </cell>
          <cell r="T281">
            <v>52</v>
          </cell>
          <cell r="V281">
            <v>81</v>
          </cell>
        </row>
        <row r="282">
          <cell r="C282" t="str">
            <v>11279</v>
          </cell>
          <cell r="R282">
            <v>128</v>
          </cell>
          <cell r="S282">
            <v>95</v>
          </cell>
          <cell r="T282">
            <v>99</v>
          </cell>
          <cell r="V282">
            <v>55</v>
          </cell>
        </row>
        <row r="283">
          <cell r="C283" t="str">
            <v>11280</v>
          </cell>
          <cell r="R283">
            <v>87</v>
          </cell>
          <cell r="S283">
            <v>63</v>
          </cell>
          <cell r="T283">
            <v>62</v>
          </cell>
          <cell r="V283">
            <v>71</v>
          </cell>
        </row>
        <row r="284">
          <cell r="C284" t="str">
            <v>11281</v>
          </cell>
          <cell r="R284">
            <v>64</v>
          </cell>
          <cell r="S284">
            <v>55</v>
          </cell>
          <cell r="T284">
            <v>102</v>
          </cell>
          <cell r="V284">
            <v>57</v>
          </cell>
        </row>
        <row r="285">
          <cell r="C285" t="str">
            <v>11282</v>
          </cell>
          <cell r="R285">
            <v>132</v>
          </cell>
          <cell r="S285">
            <v>98</v>
          </cell>
          <cell r="T285">
            <v>82</v>
          </cell>
          <cell r="V285">
            <v>41</v>
          </cell>
        </row>
        <row r="286">
          <cell r="C286" t="str">
            <v>11283</v>
          </cell>
          <cell r="R286">
            <v>85</v>
          </cell>
          <cell r="S286">
            <v>629</v>
          </cell>
          <cell r="T286">
            <v>51</v>
          </cell>
          <cell r="V286">
            <v>76</v>
          </cell>
        </row>
        <row r="287">
          <cell r="C287" t="str">
            <v>11284</v>
          </cell>
          <cell r="R287">
            <v>138</v>
          </cell>
          <cell r="S287">
            <v>25</v>
          </cell>
          <cell r="T287">
            <v>39</v>
          </cell>
          <cell r="V287">
            <v>240</v>
          </cell>
        </row>
        <row r="288">
          <cell r="C288" t="str">
            <v>11285</v>
          </cell>
          <cell r="R288">
            <v>148</v>
          </cell>
          <cell r="S288">
            <v>53</v>
          </cell>
          <cell r="T288">
            <v>45</v>
          </cell>
          <cell r="V288">
            <v>64</v>
          </cell>
        </row>
        <row r="289">
          <cell r="C289" t="str">
            <v>11286</v>
          </cell>
          <cell r="R289">
            <v>82</v>
          </cell>
          <cell r="S289">
            <v>39</v>
          </cell>
          <cell r="T289">
            <v>75</v>
          </cell>
          <cell r="V289">
            <v>91</v>
          </cell>
        </row>
        <row r="290">
          <cell r="C290" t="str">
            <v>11287</v>
          </cell>
          <cell r="R290">
            <v>85</v>
          </cell>
          <cell r="S290">
            <v>84</v>
          </cell>
          <cell r="T290">
            <v>52</v>
          </cell>
          <cell r="V290">
            <v>61</v>
          </cell>
        </row>
        <row r="291">
          <cell r="C291" t="str">
            <v>11288</v>
          </cell>
          <cell r="R291">
            <v>140</v>
          </cell>
          <cell r="S291">
            <v>26</v>
          </cell>
          <cell r="T291">
            <v>57</v>
          </cell>
          <cell r="V291">
            <v>76</v>
          </cell>
        </row>
        <row r="292">
          <cell r="C292" t="str">
            <v>14136</v>
          </cell>
          <cell r="R292">
            <v>132</v>
          </cell>
          <cell r="S292">
            <v>60</v>
          </cell>
          <cell r="T292">
            <v>95</v>
          </cell>
          <cell r="V292">
            <v>115</v>
          </cell>
        </row>
        <row r="293">
          <cell r="C293" t="str">
            <v>21948</v>
          </cell>
          <cell r="R293">
            <v>84</v>
          </cell>
          <cell r="S293">
            <v>12</v>
          </cell>
          <cell r="T293">
            <v>43</v>
          </cell>
          <cell r="V293">
            <v>55</v>
          </cell>
        </row>
        <row r="294">
          <cell r="C294" t="str">
            <v>41701</v>
          </cell>
          <cell r="R294">
            <v>125</v>
          </cell>
          <cell r="S294">
            <v>32</v>
          </cell>
          <cell r="T294">
            <v>202</v>
          </cell>
          <cell r="V294">
            <v>76</v>
          </cell>
        </row>
        <row r="295">
          <cell r="C295" t="str">
            <v>10679</v>
          </cell>
          <cell r="R295">
            <v>119</v>
          </cell>
          <cell r="S295">
            <v>95</v>
          </cell>
          <cell r="T295">
            <v>69</v>
          </cell>
          <cell r="V295">
            <v>37</v>
          </cell>
        </row>
        <row r="296">
          <cell r="C296" t="str">
            <v>11297</v>
          </cell>
          <cell r="R296">
            <v>199</v>
          </cell>
          <cell r="S296">
            <v>93</v>
          </cell>
          <cell r="T296">
            <v>248</v>
          </cell>
          <cell r="V296">
            <v>50</v>
          </cell>
        </row>
        <row r="297">
          <cell r="C297" t="str">
            <v>11298</v>
          </cell>
          <cell r="R297">
            <v>51</v>
          </cell>
          <cell r="S297">
            <v>39</v>
          </cell>
          <cell r="T297">
            <v>122</v>
          </cell>
          <cell r="V297">
            <v>44</v>
          </cell>
        </row>
        <row r="298">
          <cell r="C298" t="str">
            <v>11299</v>
          </cell>
          <cell r="R298">
            <v>132</v>
          </cell>
          <cell r="S298">
            <v>179</v>
          </cell>
          <cell r="T298">
            <v>90</v>
          </cell>
          <cell r="V298">
            <v>66</v>
          </cell>
        </row>
        <row r="299">
          <cell r="C299" t="str">
            <v>11300</v>
          </cell>
          <cell r="R299">
            <v>43</v>
          </cell>
          <cell r="S299">
            <v>163</v>
          </cell>
          <cell r="T299">
            <v>48</v>
          </cell>
          <cell r="V299">
            <v>46</v>
          </cell>
        </row>
        <row r="300">
          <cell r="C300" t="str">
            <v>11301</v>
          </cell>
          <cell r="R300">
            <v>85</v>
          </cell>
          <cell r="S300">
            <v>146</v>
          </cell>
          <cell r="T300">
            <v>124</v>
          </cell>
          <cell r="V300">
            <v>69</v>
          </cell>
        </row>
        <row r="301">
          <cell r="C301" t="str">
            <v>11302</v>
          </cell>
          <cell r="R301">
            <v>179</v>
          </cell>
          <cell r="S301">
            <v>18</v>
          </cell>
          <cell r="T301">
            <v>67</v>
          </cell>
          <cell r="V301">
            <v>34</v>
          </cell>
        </row>
        <row r="302">
          <cell r="C302" t="str">
            <v>11303</v>
          </cell>
          <cell r="R302">
            <v>94</v>
          </cell>
          <cell r="S302">
            <v>107</v>
          </cell>
          <cell r="T302">
            <v>120</v>
          </cell>
          <cell r="V302">
            <v>92</v>
          </cell>
        </row>
        <row r="303">
          <cell r="C303" t="str">
            <v>13819</v>
          </cell>
          <cell r="R303">
            <v>130</v>
          </cell>
          <cell r="S303">
            <v>260</v>
          </cell>
          <cell r="T303">
            <v>72</v>
          </cell>
          <cell r="V303">
            <v>48</v>
          </cell>
        </row>
        <row r="304">
          <cell r="C304" t="str">
            <v>10737</v>
          </cell>
          <cell r="R304">
            <v>217</v>
          </cell>
          <cell r="S304">
            <v>83</v>
          </cell>
          <cell r="T304">
            <v>179</v>
          </cell>
          <cell r="V304">
            <v>39</v>
          </cell>
        </row>
        <row r="305">
          <cell r="C305" t="str">
            <v>11315</v>
          </cell>
          <cell r="R305">
            <v>212</v>
          </cell>
          <cell r="S305">
            <v>66</v>
          </cell>
          <cell r="T305">
            <v>73</v>
          </cell>
          <cell r="V305">
            <v>49</v>
          </cell>
        </row>
        <row r="306">
          <cell r="C306" t="str">
            <v>11316</v>
          </cell>
          <cell r="R306">
            <v>147</v>
          </cell>
          <cell r="S306">
            <v>56</v>
          </cell>
          <cell r="T306">
            <v>55</v>
          </cell>
          <cell r="V306">
            <v>29</v>
          </cell>
        </row>
        <row r="307">
          <cell r="C307" t="str">
            <v>11317</v>
          </cell>
          <cell r="R307">
            <v>137</v>
          </cell>
          <cell r="S307">
            <v>105</v>
          </cell>
          <cell r="T307">
            <v>59</v>
          </cell>
          <cell r="V307">
            <v>39</v>
          </cell>
        </row>
        <row r="308">
          <cell r="C308" t="str">
            <v>11318</v>
          </cell>
          <cell r="R308">
            <v>136</v>
          </cell>
          <cell r="S308">
            <v>39</v>
          </cell>
          <cell r="T308">
            <v>66</v>
          </cell>
          <cell r="V308">
            <v>56</v>
          </cell>
        </row>
        <row r="309">
          <cell r="C309" t="str">
            <v>11319</v>
          </cell>
          <cell r="R309">
            <v>166</v>
          </cell>
          <cell r="S309">
            <v>47</v>
          </cell>
          <cell r="T309">
            <v>95</v>
          </cell>
          <cell r="V309">
            <v>38</v>
          </cell>
        </row>
        <row r="310">
          <cell r="C310" t="str">
            <v>11320</v>
          </cell>
          <cell r="R310">
            <v>103</v>
          </cell>
          <cell r="S310">
            <v>37</v>
          </cell>
          <cell r="T310">
            <v>32</v>
          </cell>
          <cell r="V310">
            <v>43</v>
          </cell>
        </row>
        <row r="311">
          <cell r="C311" t="str">
            <v>11321</v>
          </cell>
          <cell r="R311">
            <v>129</v>
          </cell>
          <cell r="S311">
            <v>43</v>
          </cell>
          <cell r="T311">
            <v>43</v>
          </cell>
          <cell r="V311">
            <v>48</v>
          </cell>
        </row>
        <row r="312">
          <cell r="C312" t="str">
            <v>10736</v>
          </cell>
          <cell r="R312">
            <v>143</v>
          </cell>
          <cell r="S312">
            <v>100</v>
          </cell>
          <cell r="T312">
            <v>74</v>
          </cell>
          <cell r="V312">
            <v>42</v>
          </cell>
        </row>
        <row r="313">
          <cell r="C313" t="str">
            <v>11308</v>
          </cell>
          <cell r="R313">
            <v>112</v>
          </cell>
          <cell r="S313">
            <v>110</v>
          </cell>
          <cell r="T313">
            <v>137</v>
          </cell>
          <cell r="V313">
            <v>55</v>
          </cell>
        </row>
        <row r="314">
          <cell r="C314" t="str">
            <v>11309</v>
          </cell>
          <cell r="R314">
            <v>140</v>
          </cell>
          <cell r="S314">
            <v>357</v>
          </cell>
          <cell r="T314">
            <v>98</v>
          </cell>
          <cell r="V314">
            <v>47</v>
          </cell>
        </row>
        <row r="315">
          <cell r="C315" t="str">
            <v>11310</v>
          </cell>
          <cell r="R315">
            <v>104</v>
          </cell>
          <cell r="S315">
            <v>90</v>
          </cell>
          <cell r="T315">
            <v>83</v>
          </cell>
          <cell r="V315">
            <v>48</v>
          </cell>
        </row>
        <row r="316">
          <cell r="C316" t="str">
            <v>11311</v>
          </cell>
          <cell r="R316">
            <v>94</v>
          </cell>
          <cell r="S316">
            <v>21</v>
          </cell>
          <cell r="T316">
            <v>53</v>
          </cell>
          <cell r="V316">
            <v>48</v>
          </cell>
        </row>
        <row r="317">
          <cell r="C317" t="str">
            <v>11312</v>
          </cell>
          <cell r="R317">
            <v>120</v>
          </cell>
          <cell r="S317">
            <v>15</v>
          </cell>
          <cell r="T317">
            <v>174</v>
          </cell>
          <cell r="V317">
            <v>28</v>
          </cell>
        </row>
        <row r="318">
          <cell r="C318" t="str">
            <v>11313</v>
          </cell>
          <cell r="R318">
            <v>129</v>
          </cell>
          <cell r="S318">
            <v>46</v>
          </cell>
          <cell r="T318">
            <v>139</v>
          </cell>
          <cell r="V318">
            <v>35</v>
          </cell>
        </row>
        <row r="319">
          <cell r="C319" t="str">
            <v>11314</v>
          </cell>
          <cell r="R319">
            <v>172</v>
          </cell>
          <cell r="S319">
            <v>260</v>
          </cell>
          <cell r="T319">
            <v>198</v>
          </cell>
          <cell r="V319">
            <v>54</v>
          </cell>
        </row>
        <row r="320">
          <cell r="C320" t="str">
            <v>10677</v>
          </cell>
          <cell r="R320">
            <v>103</v>
          </cell>
          <cell r="S320">
            <v>171</v>
          </cell>
          <cell r="T320">
            <v>193</v>
          </cell>
          <cell r="V320">
            <v>50</v>
          </cell>
        </row>
        <row r="321">
          <cell r="C321" t="str">
            <v>10728</v>
          </cell>
          <cell r="R321">
            <v>268</v>
          </cell>
          <cell r="S321">
            <v>788</v>
          </cell>
          <cell r="T321">
            <v>111</v>
          </cell>
          <cell r="V321">
            <v>48</v>
          </cell>
        </row>
        <row r="322">
          <cell r="C322" t="str">
            <v>10729</v>
          </cell>
          <cell r="R322">
            <v>66</v>
          </cell>
          <cell r="S322">
            <v>52</v>
          </cell>
          <cell r="T322">
            <v>95</v>
          </cell>
          <cell r="V322">
            <v>45</v>
          </cell>
        </row>
        <row r="323">
          <cell r="C323" t="str">
            <v>10730</v>
          </cell>
          <cell r="R323">
            <v>144</v>
          </cell>
          <cell r="S323">
            <v>297</v>
          </cell>
          <cell r="T323">
            <v>71</v>
          </cell>
          <cell r="V323">
            <v>53</v>
          </cell>
        </row>
        <row r="324">
          <cell r="C324" t="str">
            <v>11273</v>
          </cell>
          <cell r="R324">
            <v>107</v>
          </cell>
          <cell r="S324">
            <v>187</v>
          </cell>
          <cell r="T324">
            <v>111</v>
          </cell>
          <cell r="V324">
            <v>21</v>
          </cell>
        </row>
        <row r="325">
          <cell r="C325" t="str">
            <v>11274</v>
          </cell>
          <cell r="R325">
            <v>154</v>
          </cell>
          <cell r="S325">
            <v>61</v>
          </cell>
          <cell r="T325">
            <v>138</v>
          </cell>
          <cell r="V325">
            <v>66</v>
          </cell>
        </row>
        <row r="326">
          <cell r="C326" t="str">
            <v>11275</v>
          </cell>
          <cell r="R326">
            <v>217</v>
          </cell>
          <cell r="S326">
            <v>92</v>
          </cell>
          <cell r="T326">
            <v>338</v>
          </cell>
          <cell r="V326">
            <v>53</v>
          </cell>
        </row>
        <row r="327">
          <cell r="C327" t="str">
            <v>11276</v>
          </cell>
          <cell r="R327">
            <v>64</v>
          </cell>
          <cell r="S327">
            <v>-415</v>
          </cell>
          <cell r="T327">
            <v>24</v>
          </cell>
          <cell r="V327">
            <v>40</v>
          </cell>
        </row>
        <row r="328">
          <cell r="C328" t="str">
            <v>11277</v>
          </cell>
          <cell r="R328">
            <v>183</v>
          </cell>
          <cell r="S328">
            <v>207</v>
          </cell>
          <cell r="T328">
            <v>26</v>
          </cell>
          <cell r="V328">
            <v>105</v>
          </cell>
        </row>
        <row r="329">
          <cell r="C329" t="str">
            <v>11458</v>
          </cell>
          <cell r="R329">
            <v>126</v>
          </cell>
          <cell r="S329">
            <v>69</v>
          </cell>
          <cell r="T329">
            <v>108</v>
          </cell>
          <cell r="V329">
            <v>59</v>
          </cell>
        </row>
        <row r="330">
          <cell r="C330" t="str">
            <v>28858</v>
          </cell>
          <cell r="R330">
            <v>79</v>
          </cell>
          <cell r="S330">
            <v>25</v>
          </cell>
          <cell r="T330">
            <v>134</v>
          </cell>
          <cell r="V330">
            <v>67</v>
          </cell>
        </row>
        <row r="331">
          <cell r="C331" t="str">
            <v>10735</v>
          </cell>
          <cell r="R331">
            <v>120</v>
          </cell>
          <cell r="S331">
            <v>46</v>
          </cell>
          <cell r="T331">
            <v>238</v>
          </cell>
          <cell r="V331">
            <v>71</v>
          </cell>
        </row>
        <row r="332">
          <cell r="C332" t="str">
            <v>11306</v>
          </cell>
          <cell r="R332">
            <v>148</v>
          </cell>
          <cell r="S332">
            <v>171</v>
          </cell>
          <cell r="T332">
            <v>55</v>
          </cell>
          <cell r="V332">
            <v>105</v>
          </cell>
        </row>
        <row r="333">
          <cell r="C333" t="str">
            <v>11307</v>
          </cell>
          <cell r="R333">
            <v>89</v>
          </cell>
          <cell r="S333">
            <v>3</v>
          </cell>
          <cell r="T333">
            <v>84</v>
          </cell>
          <cell r="V333">
            <v>121</v>
          </cell>
        </row>
        <row r="334">
          <cell r="C334" t="str">
            <v>10734</v>
          </cell>
          <cell r="R334">
            <v>117</v>
          </cell>
          <cell r="S334">
            <v>14</v>
          </cell>
          <cell r="T334">
            <v>60</v>
          </cell>
          <cell r="V334">
            <v>35</v>
          </cell>
        </row>
        <row r="335">
          <cell r="C335" t="str">
            <v>11304</v>
          </cell>
          <cell r="R335">
            <v>65</v>
          </cell>
          <cell r="S335">
            <v>252</v>
          </cell>
          <cell r="T335">
            <v>84</v>
          </cell>
          <cell r="V335">
            <v>35</v>
          </cell>
        </row>
        <row r="336">
          <cell r="C336" t="str">
            <v>10678</v>
          </cell>
          <cell r="R336">
            <v>120</v>
          </cell>
          <cell r="S336">
            <v>143</v>
          </cell>
          <cell r="T336">
            <v>73</v>
          </cell>
          <cell r="V336">
            <v>34</v>
          </cell>
        </row>
        <row r="337">
          <cell r="C337" t="str">
            <v>10733</v>
          </cell>
          <cell r="R337">
            <v>269</v>
          </cell>
          <cell r="S337">
            <v>51</v>
          </cell>
          <cell r="T337">
            <v>152</v>
          </cell>
          <cell r="V337">
            <v>67</v>
          </cell>
        </row>
        <row r="338">
          <cell r="C338" t="str">
            <v>11289</v>
          </cell>
          <cell r="R338">
            <v>96</v>
          </cell>
          <cell r="S338">
            <v>42</v>
          </cell>
          <cell r="T338">
            <v>42</v>
          </cell>
          <cell r="V338">
            <v>31</v>
          </cell>
        </row>
        <row r="339">
          <cell r="C339" t="str">
            <v>11290</v>
          </cell>
          <cell r="R339">
            <v>97</v>
          </cell>
          <cell r="S339">
            <v>69</v>
          </cell>
          <cell r="T339">
            <v>88</v>
          </cell>
          <cell r="V339">
            <v>57</v>
          </cell>
        </row>
        <row r="340">
          <cell r="C340" t="str">
            <v>11291</v>
          </cell>
          <cell r="R340">
            <v>77</v>
          </cell>
          <cell r="S340">
            <v>55</v>
          </cell>
          <cell r="T340">
            <v>100</v>
          </cell>
          <cell r="V340">
            <v>67</v>
          </cell>
        </row>
        <row r="341">
          <cell r="C341" t="str">
            <v>11292</v>
          </cell>
          <cell r="R341">
            <v>93</v>
          </cell>
          <cell r="S341">
            <v>55</v>
          </cell>
          <cell r="T341">
            <v>81</v>
          </cell>
          <cell r="V341">
            <v>89</v>
          </cell>
        </row>
        <row r="342">
          <cell r="C342" t="str">
            <v>11293</v>
          </cell>
          <cell r="R342">
            <v>148</v>
          </cell>
          <cell r="S342">
            <v>77</v>
          </cell>
          <cell r="T342">
            <v>79</v>
          </cell>
          <cell r="V342">
            <v>69</v>
          </cell>
        </row>
        <row r="343">
          <cell r="C343" t="str">
            <v>11294</v>
          </cell>
          <cell r="R343">
            <v>94</v>
          </cell>
          <cell r="S343">
            <v>83</v>
          </cell>
          <cell r="T343">
            <v>73</v>
          </cell>
          <cell r="V343">
            <v>62</v>
          </cell>
        </row>
        <row r="344">
          <cell r="C344" t="str">
            <v>11295</v>
          </cell>
          <cell r="R344">
            <v>146</v>
          </cell>
          <cell r="S344">
            <v>29</v>
          </cell>
          <cell r="T344">
            <v>49</v>
          </cell>
          <cell r="V344">
            <v>48</v>
          </cell>
        </row>
        <row r="345">
          <cell r="C345" t="str">
            <v>11296</v>
          </cell>
          <cell r="R345">
            <v>175</v>
          </cell>
          <cell r="S345">
            <v>26</v>
          </cell>
          <cell r="T345">
            <v>251</v>
          </cell>
          <cell r="V345">
            <v>52</v>
          </cell>
        </row>
        <row r="346">
          <cell r="C346" t="str">
            <v>10664</v>
          </cell>
          <cell r="R346">
            <v>107</v>
          </cell>
          <cell r="S346">
            <v>146</v>
          </cell>
          <cell r="T346">
            <v>45</v>
          </cell>
          <cell r="V346">
            <v>41</v>
          </cell>
        </row>
        <row r="347">
          <cell r="C347" t="str">
            <v>10834</v>
          </cell>
          <cell r="R347">
            <v>100</v>
          </cell>
          <cell r="S347">
            <v>59</v>
          </cell>
          <cell r="T347">
            <v>103</v>
          </cell>
          <cell r="V347">
            <v>82</v>
          </cell>
        </row>
        <row r="348">
          <cell r="C348" t="str">
            <v>10835</v>
          </cell>
          <cell r="R348">
            <v>201</v>
          </cell>
          <cell r="S348">
            <v>44</v>
          </cell>
          <cell r="T348">
            <v>76</v>
          </cell>
          <cell r="V348">
            <v>140</v>
          </cell>
        </row>
        <row r="349">
          <cell r="C349" t="str">
            <v>10836</v>
          </cell>
          <cell r="R349">
            <v>92</v>
          </cell>
          <cell r="S349">
            <v>165</v>
          </cell>
          <cell r="T349">
            <v>105</v>
          </cell>
          <cell r="V349">
            <v>76</v>
          </cell>
        </row>
        <row r="350">
          <cell r="C350" t="str">
            <v>10837</v>
          </cell>
          <cell r="R350">
            <v>154</v>
          </cell>
          <cell r="S350">
            <v>100</v>
          </cell>
          <cell r="T350">
            <v>116</v>
          </cell>
          <cell r="V350">
            <v>114</v>
          </cell>
        </row>
        <row r="351">
          <cell r="C351" t="str">
            <v>10838</v>
          </cell>
          <cell r="R351">
            <v>148</v>
          </cell>
          <cell r="S351">
            <v>52</v>
          </cell>
          <cell r="T351">
            <v>72</v>
          </cell>
          <cell r="V351">
            <v>52</v>
          </cell>
        </row>
        <row r="352">
          <cell r="C352" t="str">
            <v>10839</v>
          </cell>
          <cell r="R352">
            <v>174</v>
          </cell>
          <cell r="S352">
            <v>69</v>
          </cell>
          <cell r="T352">
            <v>119</v>
          </cell>
          <cell r="V352">
            <v>78</v>
          </cell>
        </row>
        <row r="353">
          <cell r="C353" t="str">
            <v>10840</v>
          </cell>
          <cell r="R353">
            <v>78</v>
          </cell>
          <cell r="S353">
            <v>54</v>
          </cell>
          <cell r="T353">
            <v>78</v>
          </cell>
          <cell r="V353">
            <v>49</v>
          </cell>
        </row>
        <row r="354">
          <cell r="C354" t="str">
            <v>10841</v>
          </cell>
          <cell r="R354">
            <v>163</v>
          </cell>
          <cell r="S354">
            <v>36</v>
          </cell>
          <cell r="T354">
            <v>70</v>
          </cell>
          <cell r="V354">
            <v>89</v>
          </cell>
        </row>
        <row r="355">
          <cell r="C355" t="str">
            <v>10842</v>
          </cell>
          <cell r="R355">
            <v>141</v>
          </cell>
          <cell r="S355">
            <v>49</v>
          </cell>
          <cell r="T355">
            <v>112</v>
          </cell>
          <cell r="V355">
            <v>67</v>
          </cell>
        </row>
        <row r="356">
          <cell r="C356" t="str">
            <v>10843</v>
          </cell>
          <cell r="R356">
            <v>110</v>
          </cell>
          <cell r="S356">
            <v>66</v>
          </cell>
          <cell r="T356">
            <v>110</v>
          </cell>
          <cell r="V356">
            <v>67</v>
          </cell>
        </row>
        <row r="357">
          <cell r="C357" t="str">
            <v>10844</v>
          </cell>
          <cell r="R357">
            <v>142</v>
          </cell>
          <cell r="S357">
            <v>53</v>
          </cell>
          <cell r="T357">
            <v>113</v>
          </cell>
          <cell r="V357">
            <v>67</v>
          </cell>
        </row>
        <row r="358">
          <cell r="C358" t="str">
            <v>10697</v>
          </cell>
          <cell r="R358">
            <v>75</v>
          </cell>
          <cell r="S358">
            <v>193</v>
          </cell>
          <cell r="T358">
            <v>107</v>
          </cell>
          <cell r="V358">
            <v>72</v>
          </cell>
        </row>
        <row r="359">
          <cell r="C359" t="str">
            <v>10833</v>
          </cell>
          <cell r="R359">
            <v>177</v>
          </cell>
          <cell r="S359">
            <v>150</v>
          </cell>
          <cell r="T359">
            <v>131</v>
          </cell>
          <cell r="V359">
            <v>77</v>
          </cell>
        </row>
        <row r="360">
          <cell r="C360" t="str">
            <v>10850</v>
          </cell>
          <cell r="R360">
            <v>124</v>
          </cell>
          <cell r="S360">
            <v>223</v>
          </cell>
          <cell r="T360">
            <v>231</v>
          </cell>
          <cell r="V360">
            <v>122</v>
          </cell>
        </row>
        <row r="361">
          <cell r="C361" t="str">
            <v>10851</v>
          </cell>
          <cell r="R361">
            <v>259</v>
          </cell>
          <cell r="S361">
            <v>288</v>
          </cell>
          <cell r="T361">
            <v>123</v>
          </cell>
          <cell r="V361">
            <v>78</v>
          </cell>
        </row>
        <row r="362">
          <cell r="C362" t="str">
            <v>10852</v>
          </cell>
          <cell r="R362">
            <v>195</v>
          </cell>
          <cell r="S362">
            <v>219</v>
          </cell>
          <cell r="T362">
            <v>125</v>
          </cell>
          <cell r="V362">
            <v>52</v>
          </cell>
        </row>
        <row r="363">
          <cell r="C363" t="str">
            <v>10853</v>
          </cell>
          <cell r="R363">
            <v>142</v>
          </cell>
          <cell r="S363">
            <v>259</v>
          </cell>
          <cell r="T363">
            <v>117</v>
          </cell>
          <cell r="V363">
            <v>122</v>
          </cell>
        </row>
        <row r="364">
          <cell r="C364" t="str">
            <v>10854</v>
          </cell>
          <cell r="R364">
            <v>131</v>
          </cell>
          <cell r="S364">
            <v>92</v>
          </cell>
          <cell r="T364">
            <v>135</v>
          </cell>
          <cell r="V364">
            <v>55</v>
          </cell>
        </row>
        <row r="365">
          <cell r="C365" t="str">
            <v>10855</v>
          </cell>
          <cell r="R365">
            <v>207</v>
          </cell>
          <cell r="S365">
            <v>123</v>
          </cell>
          <cell r="T365">
            <v>117</v>
          </cell>
          <cell r="V365">
            <v>48</v>
          </cell>
        </row>
        <row r="366">
          <cell r="C366" t="str">
            <v>10856</v>
          </cell>
          <cell r="R366">
            <v>234</v>
          </cell>
          <cell r="S366">
            <v>156</v>
          </cell>
          <cell r="T366">
            <v>899</v>
          </cell>
          <cell r="V366">
            <v>55</v>
          </cell>
        </row>
        <row r="367">
          <cell r="C367" t="str">
            <v>13747</v>
          </cell>
          <cell r="R367">
            <v>282</v>
          </cell>
          <cell r="S367">
            <v>92</v>
          </cell>
          <cell r="T367">
            <v>267</v>
          </cell>
          <cell r="V367">
            <v>76</v>
          </cell>
        </row>
        <row r="368">
          <cell r="C368" t="str">
            <v>31327</v>
          </cell>
          <cell r="R368">
            <v>82</v>
          </cell>
          <cell r="S368">
            <v>142</v>
          </cell>
          <cell r="T368">
            <v>92</v>
          </cell>
          <cell r="V368">
            <v>105</v>
          </cell>
        </row>
        <row r="369">
          <cell r="C369" t="str">
            <v>10662</v>
          </cell>
          <cell r="R369">
            <v>71</v>
          </cell>
          <cell r="S369">
            <v>199</v>
          </cell>
          <cell r="T369">
            <v>174</v>
          </cell>
          <cell r="V369">
            <v>50</v>
          </cell>
        </row>
        <row r="370">
          <cell r="C370" t="str">
            <v>10817</v>
          </cell>
          <cell r="R370">
            <v>51</v>
          </cell>
          <cell r="S370">
            <v>212</v>
          </cell>
          <cell r="T370">
            <v>126</v>
          </cell>
          <cell r="V370">
            <v>47</v>
          </cell>
        </row>
        <row r="371">
          <cell r="C371" t="str">
            <v>10818</v>
          </cell>
          <cell r="R371">
            <v>102</v>
          </cell>
          <cell r="S371">
            <v>240</v>
          </cell>
          <cell r="T371">
            <v>134</v>
          </cell>
          <cell r="V371">
            <v>56</v>
          </cell>
        </row>
        <row r="372">
          <cell r="C372" t="str">
            <v>10819</v>
          </cell>
          <cell r="R372">
            <v>337</v>
          </cell>
          <cell r="S372">
            <v>85</v>
          </cell>
          <cell r="T372">
            <v>85</v>
          </cell>
          <cell r="V372">
            <v>81</v>
          </cell>
        </row>
        <row r="373">
          <cell r="C373" t="str">
            <v>10820</v>
          </cell>
          <cell r="R373">
            <v>192</v>
          </cell>
          <cell r="S373">
            <v>202</v>
          </cell>
          <cell r="T373">
            <v>130</v>
          </cell>
          <cell r="V373">
            <v>95</v>
          </cell>
        </row>
        <row r="374">
          <cell r="C374" t="str">
            <v>10821</v>
          </cell>
          <cell r="R374">
            <v>105</v>
          </cell>
          <cell r="S374">
            <v>108</v>
          </cell>
          <cell r="T374">
            <v>97</v>
          </cell>
          <cell r="V374">
            <v>50</v>
          </cell>
        </row>
        <row r="375">
          <cell r="C375" t="str">
            <v>10822</v>
          </cell>
          <cell r="R375">
            <v>102</v>
          </cell>
          <cell r="S375">
            <v>70</v>
          </cell>
          <cell r="T375">
            <v>165</v>
          </cell>
          <cell r="V375">
            <v>57</v>
          </cell>
        </row>
        <row r="376">
          <cell r="C376" t="str">
            <v>10823</v>
          </cell>
          <cell r="R376">
            <v>141</v>
          </cell>
          <cell r="S376">
            <v>259</v>
          </cell>
          <cell r="T376">
            <v>196</v>
          </cell>
          <cell r="V376">
            <v>50</v>
          </cell>
        </row>
        <row r="377">
          <cell r="C377" t="str">
            <v>10824</v>
          </cell>
          <cell r="R377">
            <v>125</v>
          </cell>
          <cell r="S377">
            <v>177</v>
          </cell>
          <cell r="T377">
            <v>133</v>
          </cell>
          <cell r="V377">
            <v>144</v>
          </cell>
        </row>
        <row r="378">
          <cell r="C378" t="str">
            <v>10825</v>
          </cell>
          <cell r="R378">
            <v>138</v>
          </cell>
          <cell r="S378">
            <v>172</v>
          </cell>
          <cell r="T378">
            <v>137</v>
          </cell>
          <cell r="V378">
            <v>39</v>
          </cell>
        </row>
        <row r="379">
          <cell r="C379" t="str">
            <v>10826</v>
          </cell>
          <cell r="R379">
            <v>80</v>
          </cell>
          <cell r="S379">
            <v>74</v>
          </cell>
          <cell r="T379">
            <v>155</v>
          </cell>
          <cell r="V379">
            <v>43</v>
          </cell>
        </row>
        <row r="380">
          <cell r="C380" t="str">
            <v>28006</v>
          </cell>
          <cell r="R380">
            <v>173</v>
          </cell>
          <cell r="S380">
            <v>58</v>
          </cell>
          <cell r="T380">
            <v>147</v>
          </cell>
          <cell r="V380">
            <v>66</v>
          </cell>
        </row>
        <row r="381">
          <cell r="C381" t="str">
            <v>10696</v>
          </cell>
          <cell r="R381">
            <v>65</v>
          </cell>
          <cell r="S381">
            <v>59</v>
          </cell>
          <cell r="T381">
            <v>169</v>
          </cell>
          <cell r="V381">
            <v>23</v>
          </cell>
        </row>
        <row r="382">
          <cell r="C382" t="str">
            <v>10845</v>
          </cell>
          <cell r="R382">
            <v>81</v>
          </cell>
          <cell r="S382">
            <v>74</v>
          </cell>
          <cell r="T382">
            <v>68</v>
          </cell>
          <cell r="V382">
            <v>63</v>
          </cell>
        </row>
        <row r="383">
          <cell r="C383" t="str">
            <v>10846</v>
          </cell>
          <cell r="R383">
            <v>94</v>
          </cell>
          <cell r="S383">
            <v>114</v>
          </cell>
          <cell r="T383">
            <v>118</v>
          </cell>
          <cell r="V383">
            <v>46</v>
          </cell>
        </row>
        <row r="384">
          <cell r="C384" t="str">
            <v>10847</v>
          </cell>
          <cell r="R384">
            <v>28</v>
          </cell>
          <cell r="S384">
            <v>179</v>
          </cell>
          <cell r="T384">
            <v>109</v>
          </cell>
          <cell r="V384">
            <v>52</v>
          </cell>
        </row>
        <row r="385">
          <cell r="C385" t="str">
            <v>10848</v>
          </cell>
          <cell r="R385">
            <v>55</v>
          </cell>
          <cell r="S385">
            <v>117</v>
          </cell>
          <cell r="T385">
            <v>68</v>
          </cell>
          <cell r="V385">
            <v>59</v>
          </cell>
        </row>
        <row r="386">
          <cell r="C386" t="str">
            <v>10849</v>
          </cell>
          <cell r="R386">
            <v>78</v>
          </cell>
          <cell r="S386">
            <v>92</v>
          </cell>
          <cell r="T386">
            <v>96</v>
          </cell>
          <cell r="V386">
            <v>113</v>
          </cell>
        </row>
        <row r="387">
          <cell r="C387" t="str">
            <v>13816</v>
          </cell>
          <cell r="R387">
            <v>31</v>
          </cell>
          <cell r="S387">
            <v>63</v>
          </cell>
          <cell r="T387">
            <v>72</v>
          </cell>
          <cell r="V387">
            <v>70</v>
          </cell>
        </row>
        <row r="388">
          <cell r="C388" t="str">
            <v>10665</v>
          </cell>
          <cell r="R388">
            <v>83</v>
          </cell>
          <cell r="S388">
            <v>189</v>
          </cell>
          <cell r="T388">
            <v>119</v>
          </cell>
          <cell r="V388">
            <v>58</v>
          </cell>
        </row>
        <row r="389">
          <cell r="C389" t="str">
            <v>10857</v>
          </cell>
          <cell r="R389">
            <v>101</v>
          </cell>
          <cell r="S389">
            <v>84</v>
          </cell>
          <cell r="T389">
            <v>137</v>
          </cell>
          <cell r="V389">
            <v>67</v>
          </cell>
        </row>
        <row r="390">
          <cell r="C390" t="str">
            <v>10858</v>
          </cell>
          <cell r="R390">
            <v>154</v>
          </cell>
          <cell r="S390">
            <v>85</v>
          </cell>
          <cell r="T390">
            <v>145</v>
          </cell>
          <cell r="V390">
            <v>85</v>
          </cell>
        </row>
        <row r="391">
          <cell r="C391" t="str">
            <v>10859</v>
          </cell>
          <cell r="R391">
            <v>164</v>
          </cell>
          <cell r="S391">
            <v>113</v>
          </cell>
          <cell r="T391">
            <v>174</v>
          </cell>
          <cell r="V391">
            <v>90</v>
          </cell>
        </row>
        <row r="392">
          <cell r="C392" t="str">
            <v>10860</v>
          </cell>
          <cell r="R392">
            <v>82</v>
          </cell>
          <cell r="S392">
            <v>113</v>
          </cell>
          <cell r="T392">
            <v>77</v>
          </cell>
          <cell r="V392">
            <v>40</v>
          </cell>
        </row>
        <row r="393">
          <cell r="C393" t="str">
            <v>10861</v>
          </cell>
          <cell r="R393">
            <v>118</v>
          </cell>
          <cell r="S393">
            <v>56</v>
          </cell>
          <cell r="T393">
            <v>114</v>
          </cell>
          <cell r="V393">
            <v>41</v>
          </cell>
        </row>
        <row r="394">
          <cell r="C394" t="str">
            <v>10862</v>
          </cell>
          <cell r="R394">
            <v>217</v>
          </cell>
          <cell r="S394">
            <v>161</v>
          </cell>
          <cell r="T394">
            <v>167</v>
          </cell>
          <cell r="V394">
            <v>106</v>
          </cell>
        </row>
        <row r="395">
          <cell r="C395" t="str">
            <v>10663</v>
          </cell>
          <cell r="R395">
            <v>12</v>
          </cell>
          <cell r="S395">
            <v>98</v>
          </cell>
          <cell r="T395">
            <v>31</v>
          </cell>
          <cell r="V395">
            <v>56</v>
          </cell>
        </row>
        <row r="396">
          <cell r="C396" t="str">
            <v>10827</v>
          </cell>
          <cell r="R396">
            <v>273</v>
          </cell>
          <cell r="S396">
            <v>147</v>
          </cell>
          <cell r="T396">
            <v>78</v>
          </cell>
          <cell r="V396">
            <v>43</v>
          </cell>
        </row>
        <row r="397">
          <cell r="C397" t="str">
            <v>10828</v>
          </cell>
          <cell r="R397">
            <v>82</v>
          </cell>
          <cell r="S397">
            <v>178</v>
          </cell>
          <cell r="T397">
            <v>103</v>
          </cell>
          <cell r="V397">
            <v>45</v>
          </cell>
        </row>
        <row r="398">
          <cell r="C398" t="str">
            <v>10829</v>
          </cell>
          <cell r="R398">
            <v>123</v>
          </cell>
          <cell r="S398">
            <v>444</v>
          </cell>
          <cell r="T398">
            <v>107</v>
          </cell>
          <cell r="V398">
            <v>53</v>
          </cell>
        </row>
        <row r="399">
          <cell r="C399" t="str">
            <v>10830</v>
          </cell>
          <cell r="R399">
            <v>122</v>
          </cell>
          <cell r="S399">
            <v>190</v>
          </cell>
          <cell r="T399">
            <v>73</v>
          </cell>
          <cell r="V399">
            <v>51</v>
          </cell>
        </row>
        <row r="400">
          <cell r="C400" t="str">
            <v>10831</v>
          </cell>
          <cell r="R400">
            <v>126</v>
          </cell>
          <cell r="S400">
            <v>231</v>
          </cell>
          <cell r="T400">
            <v>215</v>
          </cell>
          <cell r="V400">
            <v>35</v>
          </cell>
        </row>
        <row r="401">
          <cell r="C401" t="str">
            <v>10832</v>
          </cell>
          <cell r="R401">
            <v>201</v>
          </cell>
          <cell r="S401">
            <v>277</v>
          </cell>
          <cell r="T401">
            <v>111</v>
          </cell>
          <cell r="V401">
            <v>66</v>
          </cell>
        </row>
        <row r="402">
          <cell r="C402" t="str">
            <v>22734</v>
          </cell>
          <cell r="R402">
            <v>229</v>
          </cell>
          <cell r="S402">
            <v>116</v>
          </cell>
          <cell r="T402">
            <v>97</v>
          </cell>
          <cell r="V402">
            <v>85</v>
          </cell>
        </row>
        <row r="403">
          <cell r="C403" t="str">
            <v>23962</v>
          </cell>
          <cell r="R403">
            <v>201</v>
          </cell>
          <cell r="S403">
            <v>231</v>
          </cell>
          <cell r="T403">
            <v>474</v>
          </cell>
          <cell r="V403">
            <v>71</v>
          </cell>
        </row>
        <row r="404">
          <cell r="C404" t="str">
            <v>10685</v>
          </cell>
          <cell r="R404">
            <v>63</v>
          </cell>
          <cell r="S404">
            <v>138</v>
          </cell>
          <cell r="T404">
            <v>85</v>
          </cell>
          <cell r="V404">
            <v>53</v>
          </cell>
        </row>
        <row r="405">
          <cell r="C405" t="str">
            <v>10752</v>
          </cell>
          <cell r="R405">
            <v>120</v>
          </cell>
          <cell r="S405">
            <v>146</v>
          </cell>
          <cell r="T405">
            <v>199</v>
          </cell>
          <cell r="V405">
            <v>43</v>
          </cell>
        </row>
        <row r="406">
          <cell r="C406" t="str">
            <v>10753</v>
          </cell>
          <cell r="R406">
            <v>186</v>
          </cell>
          <cell r="S406">
            <v>54</v>
          </cell>
          <cell r="T406">
            <v>40</v>
          </cell>
          <cell r="V406">
            <v>80</v>
          </cell>
        </row>
        <row r="407">
          <cell r="C407" t="str">
            <v>10754</v>
          </cell>
          <cell r="R407">
            <v>111</v>
          </cell>
          <cell r="S407">
            <v>109</v>
          </cell>
          <cell r="T407">
            <v>93</v>
          </cell>
          <cell r="V407">
            <v>73</v>
          </cell>
        </row>
        <row r="408">
          <cell r="C408" t="str">
            <v>10755</v>
          </cell>
          <cell r="R408">
            <v>93</v>
          </cell>
          <cell r="S408">
            <v>126</v>
          </cell>
          <cell r="T408">
            <v>120</v>
          </cell>
          <cell r="V408">
            <v>53</v>
          </cell>
        </row>
        <row r="409">
          <cell r="C409" t="str">
            <v>28785</v>
          </cell>
          <cell r="R409">
            <v>186</v>
          </cell>
          <cell r="S409">
            <v>176</v>
          </cell>
          <cell r="T409">
            <v>340</v>
          </cell>
          <cell r="V409">
            <v>162</v>
          </cell>
        </row>
        <row r="410">
          <cell r="C410" t="str">
            <v>10699</v>
          </cell>
          <cell r="R410">
            <v>78</v>
          </cell>
          <cell r="S410">
            <v>76</v>
          </cell>
          <cell r="T410">
            <v>51</v>
          </cell>
          <cell r="V410">
            <v>42</v>
          </cell>
        </row>
        <row r="411">
          <cell r="C411" t="str">
            <v>10866</v>
          </cell>
          <cell r="R411">
            <v>176</v>
          </cell>
          <cell r="S411">
            <v>118</v>
          </cell>
          <cell r="T411">
            <v>87</v>
          </cell>
          <cell r="V411">
            <v>85</v>
          </cell>
        </row>
        <row r="412">
          <cell r="C412" t="str">
            <v>10867</v>
          </cell>
          <cell r="R412">
            <v>44</v>
          </cell>
          <cell r="S412">
            <v>178</v>
          </cell>
          <cell r="T412">
            <v>95</v>
          </cell>
          <cell r="V412">
            <v>125</v>
          </cell>
        </row>
        <row r="413">
          <cell r="C413" t="str">
            <v>10868</v>
          </cell>
          <cell r="R413">
            <v>84</v>
          </cell>
          <cell r="S413">
            <v>125</v>
          </cell>
          <cell r="T413">
            <v>97</v>
          </cell>
          <cell r="V413">
            <v>135</v>
          </cell>
        </row>
        <row r="414">
          <cell r="C414" t="str">
            <v>10869</v>
          </cell>
          <cell r="R414">
            <v>80</v>
          </cell>
          <cell r="S414">
            <v>132</v>
          </cell>
          <cell r="T414">
            <v>57</v>
          </cell>
          <cell r="V414">
            <v>48</v>
          </cell>
        </row>
        <row r="415">
          <cell r="C415" t="str">
            <v>10870</v>
          </cell>
          <cell r="R415">
            <v>88</v>
          </cell>
          <cell r="S415">
            <v>206</v>
          </cell>
          <cell r="T415">
            <v>119</v>
          </cell>
          <cell r="V415">
            <v>60</v>
          </cell>
        </row>
        <row r="416">
          <cell r="C416" t="str">
            <v>13817</v>
          </cell>
          <cell r="R416">
            <v>103</v>
          </cell>
          <cell r="S416">
            <v>160</v>
          </cell>
          <cell r="T416">
            <v>114</v>
          </cell>
          <cell r="V416">
            <v>137</v>
          </cell>
        </row>
        <row r="417">
          <cell r="C417" t="str">
            <v>28849</v>
          </cell>
          <cell r="R417">
            <v>107</v>
          </cell>
          <cell r="S417">
            <v>15</v>
          </cell>
          <cell r="T417">
            <v>137</v>
          </cell>
          <cell r="V417">
            <v>141</v>
          </cell>
        </row>
        <row r="418">
          <cell r="C418" t="str">
            <v>28850</v>
          </cell>
          <cell r="R418">
            <v>131</v>
          </cell>
          <cell r="S418">
            <v>171</v>
          </cell>
          <cell r="T418">
            <v>66</v>
          </cell>
          <cell r="V418">
            <v>65</v>
          </cell>
        </row>
        <row r="419">
          <cell r="C419" t="str">
            <v>10709</v>
          </cell>
          <cell r="R419">
            <v>38</v>
          </cell>
          <cell r="S419">
            <v>53</v>
          </cell>
          <cell r="T419">
            <v>20</v>
          </cell>
          <cell r="V419">
            <v>18</v>
          </cell>
        </row>
        <row r="420">
          <cell r="C420" t="str">
            <v>11077</v>
          </cell>
          <cell r="R420">
            <v>151</v>
          </cell>
          <cell r="S420">
            <v>46</v>
          </cell>
          <cell r="T420">
            <v>58</v>
          </cell>
          <cell r="V420">
            <v>89</v>
          </cell>
        </row>
        <row r="421">
          <cell r="C421" t="str">
            <v>11078</v>
          </cell>
          <cell r="R421">
            <v>575</v>
          </cell>
          <cell r="S421">
            <v>107</v>
          </cell>
          <cell r="T421">
            <v>59</v>
          </cell>
          <cell r="V421">
            <v>54</v>
          </cell>
        </row>
        <row r="422">
          <cell r="C422" t="str">
            <v>11079</v>
          </cell>
          <cell r="R422">
            <v>223</v>
          </cell>
          <cell r="S422">
            <v>13</v>
          </cell>
          <cell r="T422">
            <v>39</v>
          </cell>
          <cell r="V422">
            <v>77</v>
          </cell>
        </row>
        <row r="423">
          <cell r="C423" t="str">
            <v>11080</v>
          </cell>
          <cell r="R423">
            <v>89</v>
          </cell>
          <cell r="S423">
            <v>59</v>
          </cell>
          <cell r="T423">
            <v>68</v>
          </cell>
          <cell r="V423">
            <v>65</v>
          </cell>
        </row>
        <row r="424">
          <cell r="C424" t="str">
            <v>11081</v>
          </cell>
          <cell r="R424">
            <v>92</v>
          </cell>
          <cell r="S424">
            <v>72</v>
          </cell>
          <cell r="T424">
            <v>67</v>
          </cell>
          <cell r="V424">
            <v>63</v>
          </cell>
        </row>
        <row r="425">
          <cell r="C425" t="str">
            <v>11082</v>
          </cell>
          <cell r="R425">
            <v>173</v>
          </cell>
          <cell r="S425">
            <v>126</v>
          </cell>
          <cell r="T425">
            <v>150</v>
          </cell>
          <cell r="V425">
            <v>75</v>
          </cell>
        </row>
        <row r="426">
          <cell r="C426" t="str">
            <v>11083</v>
          </cell>
          <cell r="R426">
            <v>170</v>
          </cell>
          <cell r="S426">
            <v>228</v>
          </cell>
          <cell r="T426">
            <v>74</v>
          </cell>
          <cell r="V426">
            <v>70</v>
          </cell>
        </row>
        <row r="427">
          <cell r="C427" t="str">
            <v>11084</v>
          </cell>
          <cell r="R427">
            <v>191</v>
          </cell>
          <cell r="S427">
            <v>62</v>
          </cell>
          <cell r="T427">
            <v>104</v>
          </cell>
          <cell r="V427">
            <v>72</v>
          </cell>
        </row>
        <row r="428">
          <cell r="C428" t="str">
            <v>11085</v>
          </cell>
          <cell r="R428">
            <v>189</v>
          </cell>
          <cell r="S428">
            <v>87</v>
          </cell>
          <cell r="T428">
            <v>47</v>
          </cell>
          <cell r="V428">
            <v>60</v>
          </cell>
        </row>
        <row r="429">
          <cell r="C429" t="str">
            <v>11086</v>
          </cell>
          <cell r="R429">
            <v>51</v>
          </cell>
          <cell r="S429">
            <v>103</v>
          </cell>
          <cell r="T429">
            <v>106</v>
          </cell>
          <cell r="V429">
            <v>54</v>
          </cell>
        </row>
        <row r="430">
          <cell r="C430" t="str">
            <v>11087</v>
          </cell>
          <cell r="R430">
            <v>140</v>
          </cell>
          <cell r="S430">
            <v>136</v>
          </cell>
          <cell r="T430">
            <v>36</v>
          </cell>
          <cell r="V430">
            <v>66</v>
          </cell>
        </row>
        <row r="431">
          <cell r="C431" t="str">
            <v>11088</v>
          </cell>
          <cell r="R431">
            <v>157</v>
          </cell>
          <cell r="S431">
            <v>57</v>
          </cell>
          <cell r="T431">
            <v>46</v>
          </cell>
          <cell r="V431">
            <v>66</v>
          </cell>
        </row>
        <row r="432">
          <cell r="C432" t="str">
            <v>11449</v>
          </cell>
          <cell r="R432">
            <v>174</v>
          </cell>
          <cell r="S432">
            <v>86</v>
          </cell>
          <cell r="T432">
            <v>50</v>
          </cell>
          <cell r="V432">
            <v>39</v>
          </cell>
        </row>
        <row r="433">
          <cell r="C433" t="str">
            <v>28017</v>
          </cell>
          <cell r="R433">
            <v>104</v>
          </cell>
          <cell r="S433">
            <v>64</v>
          </cell>
          <cell r="T433">
            <v>46</v>
          </cell>
          <cell r="V433">
            <v>76</v>
          </cell>
        </row>
        <row r="434">
          <cell r="C434" t="str">
            <v>28789</v>
          </cell>
          <cell r="R434">
            <v>195</v>
          </cell>
          <cell r="S434">
            <v>18</v>
          </cell>
          <cell r="T434">
            <v>133</v>
          </cell>
          <cell r="V434">
            <v>64</v>
          </cell>
        </row>
        <row r="435">
          <cell r="C435" t="str">
            <v>28790</v>
          </cell>
          <cell r="R435">
            <v>414</v>
          </cell>
          <cell r="S435">
            <v>458</v>
          </cell>
          <cell r="T435">
            <v>190</v>
          </cell>
          <cell r="V435">
            <v>57</v>
          </cell>
        </row>
        <row r="436">
          <cell r="C436" t="str">
            <v>28791</v>
          </cell>
          <cell r="R436">
            <v>161</v>
          </cell>
          <cell r="S436">
            <v>122</v>
          </cell>
          <cell r="T436">
            <v>19</v>
          </cell>
          <cell r="V436">
            <v>127</v>
          </cell>
        </row>
        <row r="437">
          <cell r="C437" t="str">
            <v>10670</v>
          </cell>
          <cell r="R437">
            <v>107</v>
          </cell>
          <cell r="S437">
            <v>58</v>
          </cell>
          <cell r="T437">
            <v>132</v>
          </cell>
          <cell r="V437">
            <v>44</v>
          </cell>
        </row>
        <row r="438">
          <cell r="C438" t="str">
            <v>10995</v>
          </cell>
          <cell r="R438">
            <v>529</v>
          </cell>
          <cell r="S438">
            <v>156</v>
          </cell>
          <cell r="T438">
            <v>393</v>
          </cell>
          <cell r="V438">
            <v>117</v>
          </cell>
        </row>
        <row r="439">
          <cell r="C439" t="str">
            <v>10996</v>
          </cell>
          <cell r="R439">
            <v>293</v>
          </cell>
          <cell r="S439">
            <v>100</v>
          </cell>
          <cell r="T439">
            <v>88</v>
          </cell>
          <cell r="V439">
            <v>39</v>
          </cell>
        </row>
        <row r="440">
          <cell r="C440" t="str">
            <v>10997</v>
          </cell>
          <cell r="R440">
            <v>72</v>
          </cell>
          <cell r="S440">
            <v>15</v>
          </cell>
          <cell r="T440">
            <v>60</v>
          </cell>
          <cell r="V440">
            <v>53</v>
          </cell>
        </row>
        <row r="441">
          <cell r="C441" t="str">
            <v>10998</v>
          </cell>
          <cell r="R441">
            <v>192</v>
          </cell>
          <cell r="S441">
            <v>59</v>
          </cell>
          <cell r="T441">
            <v>99</v>
          </cell>
          <cell r="V441">
            <v>38</v>
          </cell>
        </row>
        <row r="442">
          <cell r="C442" t="str">
            <v>10999</v>
          </cell>
          <cell r="R442">
            <v>460</v>
          </cell>
          <cell r="S442">
            <v>198</v>
          </cell>
          <cell r="T442">
            <v>154</v>
          </cell>
          <cell r="V442">
            <v>69</v>
          </cell>
        </row>
        <row r="443">
          <cell r="C443" t="str">
            <v>11000</v>
          </cell>
          <cell r="R443">
            <v>351</v>
          </cell>
          <cell r="S443">
            <v>47</v>
          </cell>
          <cell r="T443">
            <v>100</v>
          </cell>
          <cell r="V443">
            <v>51</v>
          </cell>
        </row>
        <row r="444">
          <cell r="C444" t="str">
            <v>11001</v>
          </cell>
          <cell r="R444">
            <v>338</v>
          </cell>
          <cell r="S444">
            <v>132</v>
          </cell>
          <cell r="T444">
            <v>120</v>
          </cell>
          <cell r="V444">
            <v>134</v>
          </cell>
        </row>
        <row r="445">
          <cell r="C445" t="str">
            <v>11002</v>
          </cell>
          <cell r="R445">
            <v>207</v>
          </cell>
          <cell r="S445">
            <v>43</v>
          </cell>
          <cell r="T445">
            <v>58</v>
          </cell>
          <cell r="V445">
            <v>54</v>
          </cell>
        </row>
        <row r="446">
          <cell r="C446" t="str">
            <v>11003</v>
          </cell>
          <cell r="R446">
            <v>230</v>
          </cell>
          <cell r="S446">
            <v>32</v>
          </cell>
          <cell r="T446">
            <v>121</v>
          </cell>
          <cell r="V446">
            <v>63</v>
          </cell>
        </row>
        <row r="447">
          <cell r="C447" t="str">
            <v>11004</v>
          </cell>
          <cell r="R447">
            <v>305</v>
          </cell>
          <cell r="S447">
            <v>206</v>
          </cell>
          <cell r="T447">
            <v>48</v>
          </cell>
          <cell r="V447">
            <v>42</v>
          </cell>
        </row>
        <row r="448">
          <cell r="C448" t="str">
            <v>11005</v>
          </cell>
          <cell r="R448">
            <v>346</v>
          </cell>
          <cell r="S448">
            <v>48</v>
          </cell>
          <cell r="T448">
            <v>87</v>
          </cell>
          <cell r="V448">
            <v>109</v>
          </cell>
        </row>
        <row r="449">
          <cell r="C449" t="str">
            <v>11006</v>
          </cell>
          <cell r="R449">
            <v>143</v>
          </cell>
          <cell r="S449">
            <v>47</v>
          </cell>
          <cell r="T449">
            <v>48</v>
          </cell>
          <cell r="V449">
            <v>33</v>
          </cell>
        </row>
        <row r="450">
          <cell r="C450" t="str">
            <v>11007</v>
          </cell>
          <cell r="R450">
            <v>182</v>
          </cell>
          <cell r="S450">
            <v>108</v>
          </cell>
          <cell r="T450">
            <v>75</v>
          </cell>
          <cell r="V450">
            <v>56</v>
          </cell>
        </row>
        <row r="451">
          <cell r="C451" t="str">
            <v>11008</v>
          </cell>
          <cell r="R451">
            <v>397</v>
          </cell>
          <cell r="S451">
            <v>153</v>
          </cell>
          <cell r="T451">
            <v>171</v>
          </cell>
          <cell r="V451">
            <v>45</v>
          </cell>
        </row>
        <row r="452">
          <cell r="C452" t="str">
            <v>11009</v>
          </cell>
          <cell r="R452">
            <v>141</v>
          </cell>
          <cell r="S452">
            <v>63</v>
          </cell>
          <cell r="T452">
            <v>63</v>
          </cell>
          <cell r="V452">
            <v>62</v>
          </cell>
        </row>
        <row r="453">
          <cell r="C453" t="str">
            <v>11010</v>
          </cell>
          <cell r="R453">
            <v>416</v>
          </cell>
          <cell r="S453">
            <v>98</v>
          </cell>
          <cell r="T453">
            <v>85</v>
          </cell>
          <cell r="V453">
            <v>30</v>
          </cell>
        </row>
        <row r="454">
          <cell r="C454" t="str">
            <v>11011</v>
          </cell>
          <cell r="R454">
            <v>394</v>
          </cell>
          <cell r="S454">
            <v>147</v>
          </cell>
          <cell r="T454">
            <v>204</v>
          </cell>
          <cell r="V454">
            <v>75</v>
          </cell>
        </row>
        <row r="455">
          <cell r="C455" t="str">
            <v>11012</v>
          </cell>
          <cell r="R455">
            <v>495</v>
          </cell>
          <cell r="S455">
            <v>9</v>
          </cell>
          <cell r="T455">
            <v>113</v>
          </cell>
          <cell r="V455">
            <v>73</v>
          </cell>
        </row>
        <row r="456">
          <cell r="C456" t="str">
            <v>11445</v>
          </cell>
          <cell r="R456">
            <v>216</v>
          </cell>
          <cell r="S456">
            <v>68</v>
          </cell>
          <cell r="T456">
            <v>75</v>
          </cell>
          <cell r="V456">
            <v>50</v>
          </cell>
        </row>
        <row r="457">
          <cell r="C457" t="str">
            <v>12275</v>
          </cell>
          <cell r="R457">
            <v>213</v>
          </cell>
          <cell r="S457">
            <v>111</v>
          </cell>
          <cell r="T457">
            <v>69</v>
          </cell>
          <cell r="V457">
            <v>66</v>
          </cell>
        </row>
        <row r="458">
          <cell r="C458" t="str">
            <v>14132</v>
          </cell>
          <cell r="R458">
            <v>446</v>
          </cell>
          <cell r="S458">
            <v>19</v>
          </cell>
          <cell r="T458">
            <v>111</v>
          </cell>
          <cell r="V458">
            <v>88</v>
          </cell>
        </row>
        <row r="459">
          <cell r="C459" t="str">
            <v>77649</v>
          </cell>
          <cell r="R459">
            <v>158</v>
          </cell>
          <cell r="S459">
            <v>224</v>
          </cell>
          <cell r="T459">
            <v>238</v>
          </cell>
          <cell r="V459">
            <v>78</v>
          </cell>
        </row>
        <row r="460">
          <cell r="C460" t="str">
            <v>77650</v>
          </cell>
          <cell r="R460">
            <v>430</v>
          </cell>
          <cell r="S460">
            <v>242</v>
          </cell>
          <cell r="T460">
            <v>196</v>
          </cell>
          <cell r="V460">
            <v>115</v>
          </cell>
        </row>
        <row r="461">
          <cell r="C461" t="str">
            <v>77651</v>
          </cell>
          <cell r="R461">
            <v>57</v>
          </cell>
          <cell r="S461">
            <v>153</v>
          </cell>
          <cell r="T461">
            <v>9</v>
          </cell>
          <cell r="V461">
            <v>53</v>
          </cell>
        </row>
        <row r="462">
          <cell r="C462" t="str">
            <v>77652</v>
          </cell>
          <cell r="R462">
            <v>321</v>
          </cell>
          <cell r="S462">
            <v>655</v>
          </cell>
          <cell r="T462">
            <v>0</v>
          </cell>
          <cell r="V462">
            <v>78</v>
          </cell>
        </row>
        <row r="463">
          <cell r="C463" t="str">
            <v>10707</v>
          </cell>
          <cell r="R463">
            <v>141</v>
          </cell>
          <cell r="S463">
            <v>77</v>
          </cell>
          <cell r="T463">
            <v>52</v>
          </cell>
          <cell r="V463">
            <v>60</v>
          </cell>
        </row>
        <row r="464">
          <cell r="C464" t="str">
            <v>11051</v>
          </cell>
          <cell r="R464">
            <v>185</v>
          </cell>
          <cell r="S464">
            <v>227</v>
          </cell>
          <cell r="T464">
            <v>178</v>
          </cell>
          <cell r="V464">
            <v>68</v>
          </cell>
        </row>
        <row r="465">
          <cell r="C465" t="str">
            <v>11052</v>
          </cell>
          <cell r="R465">
            <v>214</v>
          </cell>
          <cell r="S465">
            <v>290</v>
          </cell>
          <cell r="T465">
            <v>81</v>
          </cell>
          <cell r="V465">
            <v>44</v>
          </cell>
        </row>
        <row r="466">
          <cell r="C466" t="str">
            <v>11053</v>
          </cell>
          <cell r="R466">
            <v>70</v>
          </cell>
          <cell r="S466">
            <v>48</v>
          </cell>
          <cell r="T466">
            <v>62</v>
          </cell>
          <cell r="V466">
            <v>97</v>
          </cell>
        </row>
        <row r="467">
          <cell r="C467" t="str">
            <v>11054</v>
          </cell>
          <cell r="R467">
            <v>113</v>
          </cell>
          <cell r="S467">
            <v>73</v>
          </cell>
          <cell r="T467">
            <v>57</v>
          </cell>
          <cell r="V467">
            <v>68</v>
          </cell>
        </row>
        <row r="468">
          <cell r="C468" t="str">
            <v>11055</v>
          </cell>
          <cell r="R468">
            <v>209</v>
          </cell>
          <cell r="S468">
            <v>76</v>
          </cell>
          <cell r="T468">
            <v>57</v>
          </cell>
          <cell r="V468">
            <v>88</v>
          </cell>
        </row>
        <row r="469">
          <cell r="C469" t="str">
            <v>11056</v>
          </cell>
          <cell r="R469">
            <v>172</v>
          </cell>
          <cell r="S469">
            <v>189</v>
          </cell>
          <cell r="T469">
            <v>32</v>
          </cell>
          <cell r="V469">
            <v>37</v>
          </cell>
        </row>
        <row r="470">
          <cell r="C470" t="str">
            <v>11057</v>
          </cell>
          <cell r="R470">
            <v>202</v>
          </cell>
          <cell r="S470">
            <v>224</v>
          </cell>
          <cell r="T470">
            <v>124</v>
          </cell>
          <cell r="V470">
            <v>60</v>
          </cell>
        </row>
        <row r="471">
          <cell r="C471" t="str">
            <v>11058</v>
          </cell>
          <cell r="R471">
            <v>80</v>
          </cell>
          <cell r="S471">
            <v>44</v>
          </cell>
          <cell r="T471">
            <v>28</v>
          </cell>
          <cell r="V471">
            <v>55</v>
          </cell>
        </row>
        <row r="472">
          <cell r="C472" t="str">
            <v>11059</v>
          </cell>
          <cell r="R472">
            <v>440</v>
          </cell>
          <cell r="S472">
            <v>180</v>
          </cell>
          <cell r="T472">
            <v>96</v>
          </cell>
          <cell r="V472">
            <v>93</v>
          </cell>
        </row>
        <row r="473">
          <cell r="C473" t="str">
            <v>11060</v>
          </cell>
          <cell r="R473">
            <v>107</v>
          </cell>
          <cell r="S473">
            <v>66</v>
          </cell>
          <cell r="T473">
            <v>92</v>
          </cell>
          <cell r="V473">
            <v>92</v>
          </cell>
        </row>
        <row r="474">
          <cell r="C474" t="str">
            <v>24704</v>
          </cell>
          <cell r="R474">
            <v>23</v>
          </cell>
          <cell r="S474">
            <v>162</v>
          </cell>
          <cell r="T474">
            <v>128</v>
          </cell>
          <cell r="V474">
            <v>100</v>
          </cell>
        </row>
        <row r="475">
          <cell r="C475" t="str">
            <v>28843</v>
          </cell>
          <cell r="R475">
            <v>134</v>
          </cell>
          <cell r="S475">
            <v>36</v>
          </cell>
          <cell r="T475">
            <v>249</v>
          </cell>
          <cell r="V475">
            <v>124</v>
          </cell>
        </row>
        <row r="476">
          <cell r="C476" t="str">
            <v>10708</v>
          </cell>
          <cell r="R476">
            <v>117</v>
          </cell>
          <cell r="S476">
            <v>51</v>
          </cell>
          <cell r="T476">
            <v>26</v>
          </cell>
          <cell r="V476">
            <v>49</v>
          </cell>
        </row>
        <row r="477">
          <cell r="C477" t="str">
            <v>11061</v>
          </cell>
          <cell r="R477">
            <v>164</v>
          </cell>
          <cell r="S477">
            <v>88</v>
          </cell>
          <cell r="T477">
            <v>102</v>
          </cell>
          <cell r="V477">
            <v>38</v>
          </cell>
        </row>
        <row r="478">
          <cell r="C478" t="str">
            <v>11062</v>
          </cell>
          <cell r="R478">
            <v>87</v>
          </cell>
          <cell r="S478">
            <v>247</v>
          </cell>
          <cell r="T478">
            <v>230</v>
          </cell>
          <cell r="V478">
            <v>45</v>
          </cell>
        </row>
        <row r="479">
          <cell r="C479" t="str">
            <v>11063</v>
          </cell>
          <cell r="R479">
            <v>81</v>
          </cell>
          <cell r="S479">
            <v>139</v>
          </cell>
          <cell r="T479">
            <v>79</v>
          </cell>
          <cell r="V479">
            <v>83</v>
          </cell>
        </row>
        <row r="480">
          <cell r="C480" t="str">
            <v>11064</v>
          </cell>
          <cell r="R480">
            <v>325</v>
          </cell>
          <cell r="S480">
            <v>163</v>
          </cell>
          <cell r="T480">
            <v>163</v>
          </cell>
          <cell r="V480">
            <v>120</v>
          </cell>
        </row>
        <row r="481">
          <cell r="C481" t="str">
            <v>11065</v>
          </cell>
          <cell r="R481">
            <v>462</v>
          </cell>
          <cell r="S481">
            <v>115</v>
          </cell>
          <cell r="T481">
            <v>113</v>
          </cell>
          <cell r="V481">
            <v>136</v>
          </cell>
        </row>
        <row r="482">
          <cell r="C482" t="str">
            <v>11066</v>
          </cell>
          <cell r="R482">
            <v>180</v>
          </cell>
          <cell r="S482">
            <v>141</v>
          </cell>
          <cell r="T482">
            <v>82</v>
          </cell>
          <cell r="V482">
            <v>52</v>
          </cell>
        </row>
        <row r="483">
          <cell r="C483" t="str">
            <v>11067</v>
          </cell>
          <cell r="R483">
            <v>158</v>
          </cell>
          <cell r="S483">
            <v>41</v>
          </cell>
          <cell r="T483">
            <v>72</v>
          </cell>
          <cell r="V483">
            <v>75</v>
          </cell>
        </row>
        <row r="484">
          <cell r="C484" t="str">
            <v>11068</v>
          </cell>
          <cell r="R484">
            <v>84</v>
          </cell>
          <cell r="S484">
            <v>52</v>
          </cell>
          <cell r="T484">
            <v>42</v>
          </cell>
          <cell r="V484">
            <v>52</v>
          </cell>
        </row>
        <row r="485">
          <cell r="C485" t="str">
            <v>11069</v>
          </cell>
          <cell r="R485">
            <v>181</v>
          </cell>
          <cell r="S485">
            <v>34</v>
          </cell>
          <cell r="T485">
            <v>89</v>
          </cell>
          <cell r="V485">
            <v>68</v>
          </cell>
        </row>
        <row r="486">
          <cell r="C486" t="str">
            <v>11070</v>
          </cell>
          <cell r="R486">
            <v>123</v>
          </cell>
          <cell r="S486">
            <v>105</v>
          </cell>
          <cell r="T486">
            <v>133</v>
          </cell>
          <cell r="V486">
            <v>58</v>
          </cell>
        </row>
        <row r="487">
          <cell r="C487" t="str">
            <v>11071</v>
          </cell>
          <cell r="R487">
            <v>387</v>
          </cell>
          <cell r="S487">
            <v>894</v>
          </cell>
          <cell r="T487">
            <v>76</v>
          </cell>
          <cell r="V487">
            <v>144</v>
          </cell>
        </row>
        <row r="488">
          <cell r="C488" t="str">
            <v>11072</v>
          </cell>
          <cell r="R488">
            <v>336</v>
          </cell>
          <cell r="S488">
            <v>429</v>
          </cell>
          <cell r="T488">
            <v>153</v>
          </cell>
          <cell r="V488">
            <v>92</v>
          </cell>
        </row>
        <row r="489">
          <cell r="C489" t="str">
            <v>11073</v>
          </cell>
          <cell r="R489">
            <v>206</v>
          </cell>
          <cell r="S489">
            <v>50</v>
          </cell>
          <cell r="T489">
            <v>103</v>
          </cell>
          <cell r="V489">
            <v>92</v>
          </cell>
        </row>
        <row r="490">
          <cell r="C490" t="str">
            <v>11074</v>
          </cell>
          <cell r="R490">
            <v>123</v>
          </cell>
          <cell r="S490">
            <v>56</v>
          </cell>
          <cell r="T490">
            <v>112</v>
          </cell>
          <cell r="V490">
            <v>82</v>
          </cell>
        </row>
        <row r="491">
          <cell r="C491" t="str">
            <v>11075</v>
          </cell>
          <cell r="R491">
            <v>150</v>
          </cell>
          <cell r="S491">
            <v>241</v>
          </cell>
          <cell r="T491">
            <v>115</v>
          </cell>
          <cell r="V491">
            <v>155</v>
          </cell>
        </row>
        <row r="492">
          <cell r="C492" t="str">
            <v>11076</v>
          </cell>
          <cell r="R492">
            <v>200</v>
          </cell>
          <cell r="S492">
            <v>49</v>
          </cell>
          <cell r="T492">
            <v>102</v>
          </cell>
          <cell r="V492">
            <v>77</v>
          </cell>
        </row>
        <row r="493">
          <cell r="C493" t="str">
            <v>27988</v>
          </cell>
          <cell r="R493">
            <v>138</v>
          </cell>
          <cell r="S493">
            <v>53</v>
          </cell>
          <cell r="T493">
            <v>74</v>
          </cell>
          <cell r="V493">
            <v>134</v>
          </cell>
        </row>
        <row r="494">
          <cell r="C494" t="str">
            <v>27989</v>
          </cell>
          <cell r="R494">
            <v>215</v>
          </cell>
          <cell r="S494">
            <v>137</v>
          </cell>
          <cell r="T494">
            <v>36</v>
          </cell>
          <cell r="V494">
            <v>101</v>
          </cell>
        </row>
        <row r="495">
          <cell r="C495" t="str">
            <v>27990</v>
          </cell>
          <cell r="R495">
            <v>188</v>
          </cell>
          <cell r="S495">
            <v>116</v>
          </cell>
          <cell r="T495">
            <v>80</v>
          </cell>
          <cell r="V495">
            <v>152</v>
          </cell>
        </row>
        <row r="496">
          <cell r="C496" t="str">
            <v>10711</v>
          </cell>
          <cell r="R496">
            <v>93</v>
          </cell>
          <cell r="S496">
            <v>104</v>
          </cell>
          <cell r="T496">
            <v>333</v>
          </cell>
          <cell r="V496">
            <v>32</v>
          </cell>
        </row>
        <row r="497">
          <cell r="C497" t="str">
            <v>11104</v>
          </cell>
          <cell r="R497">
            <v>130</v>
          </cell>
          <cell r="S497">
            <v>174</v>
          </cell>
          <cell r="T497">
            <v>248</v>
          </cell>
          <cell r="V497">
            <v>38</v>
          </cell>
        </row>
        <row r="498">
          <cell r="C498" t="str">
            <v>11105</v>
          </cell>
          <cell r="R498">
            <v>89</v>
          </cell>
          <cell r="S498">
            <v>152</v>
          </cell>
          <cell r="T498">
            <v>80</v>
          </cell>
          <cell r="V498">
            <v>54</v>
          </cell>
        </row>
        <row r="499">
          <cell r="C499" t="str">
            <v>11106</v>
          </cell>
          <cell r="R499">
            <v>162</v>
          </cell>
          <cell r="S499">
            <v>184</v>
          </cell>
          <cell r="T499">
            <v>64</v>
          </cell>
          <cell r="V499">
            <v>62</v>
          </cell>
        </row>
        <row r="500">
          <cell r="C500" t="str">
            <v>11107</v>
          </cell>
          <cell r="R500">
            <v>161</v>
          </cell>
          <cell r="S500">
            <v>209</v>
          </cell>
          <cell r="T500">
            <v>100</v>
          </cell>
          <cell r="V500">
            <v>59</v>
          </cell>
        </row>
        <row r="501">
          <cell r="C501" t="str">
            <v>11108</v>
          </cell>
          <cell r="R501">
            <v>160</v>
          </cell>
          <cell r="S501">
            <v>69</v>
          </cell>
          <cell r="T501">
            <v>54</v>
          </cell>
          <cell r="V501">
            <v>70</v>
          </cell>
        </row>
        <row r="502">
          <cell r="C502" t="str">
            <v>11109</v>
          </cell>
          <cell r="R502">
            <v>192</v>
          </cell>
          <cell r="S502">
            <v>70</v>
          </cell>
          <cell r="T502">
            <v>74</v>
          </cell>
          <cell r="V502">
            <v>86</v>
          </cell>
        </row>
        <row r="503">
          <cell r="C503" t="str">
            <v>11110</v>
          </cell>
          <cell r="R503">
            <v>81</v>
          </cell>
          <cell r="S503">
            <v>166</v>
          </cell>
          <cell r="T503">
            <v>96</v>
          </cell>
          <cell r="V503">
            <v>42</v>
          </cell>
        </row>
        <row r="504">
          <cell r="C504" t="str">
            <v>11111</v>
          </cell>
          <cell r="R504">
            <v>180</v>
          </cell>
          <cell r="S504">
            <v>234</v>
          </cell>
          <cell r="T504">
            <v>157</v>
          </cell>
          <cell r="V504">
            <v>41</v>
          </cell>
        </row>
        <row r="505">
          <cell r="C505" t="str">
            <v>11112</v>
          </cell>
          <cell r="R505">
            <v>81</v>
          </cell>
          <cell r="S505">
            <v>301</v>
          </cell>
          <cell r="T505">
            <v>135</v>
          </cell>
          <cell r="V505">
            <v>70</v>
          </cell>
        </row>
        <row r="506">
          <cell r="C506" t="str">
            <v>11451</v>
          </cell>
          <cell r="R506">
            <v>236</v>
          </cell>
          <cell r="S506">
            <v>106</v>
          </cell>
          <cell r="T506">
            <v>91</v>
          </cell>
          <cell r="V506">
            <v>70</v>
          </cell>
        </row>
        <row r="507">
          <cell r="C507" t="str">
            <v>40840</v>
          </cell>
          <cell r="R507">
            <v>148</v>
          </cell>
          <cell r="S507">
            <v>372</v>
          </cell>
          <cell r="T507">
            <v>161</v>
          </cell>
          <cell r="V507">
            <v>118</v>
          </cell>
        </row>
        <row r="508">
          <cell r="C508" t="str">
            <v>11040</v>
          </cell>
          <cell r="R508">
            <v>85</v>
          </cell>
          <cell r="S508">
            <v>111</v>
          </cell>
          <cell r="T508">
            <v>78</v>
          </cell>
          <cell r="V508">
            <v>59</v>
          </cell>
        </row>
        <row r="509">
          <cell r="C509" t="str">
            <v>11041</v>
          </cell>
          <cell r="R509">
            <v>129</v>
          </cell>
          <cell r="S509">
            <v>87</v>
          </cell>
          <cell r="T509">
            <v>93</v>
          </cell>
          <cell r="V509">
            <v>78</v>
          </cell>
        </row>
        <row r="510">
          <cell r="C510" t="str">
            <v>11043</v>
          </cell>
          <cell r="R510">
            <v>176</v>
          </cell>
          <cell r="S510">
            <v>58</v>
          </cell>
          <cell r="T510">
            <v>59</v>
          </cell>
          <cell r="V510">
            <v>60</v>
          </cell>
        </row>
        <row r="511">
          <cell r="C511" t="str">
            <v>11046</v>
          </cell>
          <cell r="R511">
            <v>147</v>
          </cell>
          <cell r="S511">
            <v>97</v>
          </cell>
          <cell r="T511">
            <v>53</v>
          </cell>
          <cell r="V511">
            <v>51</v>
          </cell>
        </row>
        <row r="512">
          <cell r="C512" t="str">
            <v>11047</v>
          </cell>
          <cell r="R512">
            <v>100</v>
          </cell>
          <cell r="S512">
            <v>155</v>
          </cell>
          <cell r="T512">
            <v>72</v>
          </cell>
          <cell r="V512">
            <v>59</v>
          </cell>
        </row>
        <row r="513">
          <cell r="C513" t="str">
            <v>11048</v>
          </cell>
          <cell r="R513">
            <v>48</v>
          </cell>
          <cell r="S513">
            <v>61</v>
          </cell>
          <cell r="T513">
            <v>49</v>
          </cell>
          <cell r="V513">
            <v>113</v>
          </cell>
        </row>
        <row r="514">
          <cell r="C514" t="str">
            <v>11049</v>
          </cell>
          <cell r="R514">
            <v>56</v>
          </cell>
          <cell r="S514">
            <v>774</v>
          </cell>
          <cell r="T514">
            <v>64</v>
          </cell>
          <cell r="V514">
            <v>57</v>
          </cell>
        </row>
        <row r="515">
          <cell r="C515" t="str">
            <v>11050</v>
          </cell>
          <cell r="R515">
            <v>359</v>
          </cell>
          <cell r="S515">
            <v>90</v>
          </cell>
          <cell r="T515">
            <v>68</v>
          </cell>
          <cell r="V515">
            <v>61</v>
          </cell>
        </row>
        <row r="516">
          <cell r="C516" t="str">
            <v>10705</v>
          </cell>
          <cell r="R516">
            <v>160</v>
          </cell>
          <cell r="S516">
            <v>93</v>
          </cell>
          <cell r="T516">
            <v>117</v>
          </cell>
          <cell r="V516">
            <v>35</v>
          </cell>
        </row>
        <row r="517">
          <cell r="C517" t="str">
            <v>11030</v>
          </cell>
          <cell r="R517">
            <v>110</v>
          </cell>
          <cell r="S517">
            <v>108</v>
          </cell>
          <cell r="T517">
            <v>82</v>
          </cell>
          <cell r="V517">
            <v>52</v>
          </cell>
        </row>
        <row r="518">
          <cell r="C518" t="str">
            <v>11031</v>
          </cell>
          <cell r="R518">
            <v>92</v>
          </cell>
          <cell r="S518">
            <v>193</v>
          </cell>
          <cell r="T518">
            <v>73</v>
          </cell>
          <cell r="V518">
            <v>105</v>
          </cell>
        </row>
        <row r="519">
          <cell r="C519" t="str">
            <v>11032</v>
          </cell>
          <cell r="R519">
            <v>143</v>
          </cell>
          <cell r="S519">
            <v>67</v>
          </cell>
          <cell r="T519">
            <v>183</v>
          </cell>
          <cell r="V519">
            <v>70</v>
          </cell>
        </row>
        <row r="520">
          <cell r="C520" t="str">
            <v>11033</v>
          </cell>
          <cell r="R520">
            <v>87</v>
          </cell>
          <cell r="S520">
            <v>30</v>
          </cell>
          <cell r="T520">
            <v>90</v>
          </cell>
          <cell r="V520">
            <v>79</v>
          </cell>
        </row>
        <row r="521">
          <cell r="C521" t="str">
            <v>11034</v>
          </cell>
          <cell r="R521">
            <v>109</v>
          </cell>
          <cell r="S521">
            <v>68</v>
          </cell>
          <cell r="T521">
            <v>96</v>
          </cell>
          <cell r="V521">
            <v>75</v>
          </cell>
        </row>
        <row r="522">
          <cell r="C522" t="str">
            <v>11035</v>
          </cell>
          <cell r="R522">
            <v>53</v>
          </cell>
          <cell r="S522">
            <v>50</v>
          </cell>
          <cell r="T522">
            <v>74</v>
          </cell>
          <cell r="V522">
            <v>49</v>
          </cell>
        </row>
        <row r="523">
          <cell r="C523" t="str">
            <v>11036</v>
          </cell>
          <cell r="R523">
            <v>250</v>
          </cell>
          <cell r="S523">
            <v>109</v>
          </cell>
          <cell r="T523">
            <v>105</v>
          </cell>
          <cell r="V523">
            <v>77</v>
          </cell>
        </row>
        <row r="524">
          <cell r="C524" t="str">
            <v>11037</v>
          </cell>
          <cell r="R524">
            <v>211</v>
          </cell>
          <cell r="S524">
            <v>81</v>
          </cell>
          <cell r="T524">
            <v>91</v>
          </cell>
          <cell r="V524">
            <v>98</v>
          </cell>
        </row>
        <row r="525">
          <cell r="C525" t="str">
            <v>11038</v>
          </cell>
          <cell r="R525">
            <v>173</v>
          </cell>
          <cell r="S525">
            <v>158</v>
          </cell>
          <cell r="T525">
            <v>137</v>
          </cell>
          <cell r="V525">
            <v>88</v>
          </cell>
        </row>
        <row r="526">
          <cell r="C526" t="str">
            <v>11039</v>
          </cell>
          <cell r="R526">
            <v>84</v>
          </cell>
          <cell r="S526">
            <v>78</v>
          </cell>
          <cell r="T526">
            <v>66</v>
          </cell>
          <cell r="V526">
            <v>67</v>
          </cell>
        </row>
        <row r="527">
          <cell r="C527" t="str">
            <v>11447</v>
          </cell>
          <cell r="R527">
            <v>284</v>
          </cell>
          <cell r="S527">
            <v>44</v>
          </cell>
          <cell r="T527">
            <v>67</v>
          </cell>
          <cell r="V527">
            <v>47</v>
          </cell>
        </row>
        <row r="528">
          <cell r="C528" t="str">
            <v>14133</v>
          </cell>
          <cell r="R528">
            <v>92</v>
          </cell>
          <cell r="S528">
            <v>50</v>
          </cell>
          <cell r="T528">
            <v>83</v>
          </cell>
          <cell r="V528">
            <v>58</v>
          </cell>
        </row>
        <row r="529">
          <cell r="C529" t="str">
            <v>28861</v>
          </cell>
          <cell r="R529">
            <v>166</v>
          </cell>
          <cell r="S529">
            <v>78</v>
          </cell>
          <cell r="T529">
            <v>141</v>
          </cell>
          <cell r="V529">
            <v>103</v>
          </cell>
        </row>
        <row r="530">
          <cell r="C530" t="str">
            <v>10710</v>
          </cell>
          <cell r="R530">
            <v>162</v>
          </cell>
          <cell r="S530">
            <v>104</v>
          </cell>
          <cell r="T530">
            <v>75</v>
          </cell>
          <cell r="V530">
            <v>69</v>
          </cell>
        </row>
        <row r="531">
          <cell r="C531" t="str">
            <v>11089</v>
          </cell>
          <cell r="R531">
            <v>155</v>
          </cell>
          <cell r="S531">
            <v>389</v>
          </cell>
          <cell r="T531">
            <v>112</v>
          </cell>
          <cell r="V531">
            <v>84</v>
          </cell>
        </row>
        <row r="532">
          <cell r="C532" t="str">
            <v>11090</v>
          </cell>
          <cell r="R532">
            <v>405</v>
          </cell>
          <cell r="S532">
            <v>46</v>
          </cell>
          <cell r="T532">
            <v>54</v>
          </cell>
          <cell r="V532">
            <v>61</v>
          </cell>
        </row>
        <row r="533">
          <cell r="C533" t="str">
            <v>11091</v>
          </cell>
          <cell r="R533">
            <v>294</v>
          </cell>
          <cell r="S533">
            <v>126</v>
          </cell>
          <cell r="T533">
            <v>127</v>
          </cell>
          <cell r="V533">
            <v>200</v>
          </cell>
        </row>
        <row r="534">
          <cell r="C534" t="str">
            <v>11092</v>
          </cell>
          <cell r="R534">
            <v>188</v>
          </cell>
          <cell r="S534">
            <v>259</v>
          </cell>
          <cell r="T534">
            <v>80</v>
          </cell>
          <cell r="V534">
            <v>49</v>
          </cell>
        </row>
        <row r="535">
          <cell r="C535" t="str">
            <v>11093</v>
          </cell>
          <cell r="R535">
            <v>65</v>
          </cell>
          <cell r="S535">
            <v>58</v>
          </cell>
          <cell r="T535">
            <v>40</v>
          </cell>
          <cell r="V535">
            <v>57</v>
          </cell>
        </row>
        <row r="536">
          <cell r="C536" t="str">
            <v>11094</v>
          </cell>
          <cell r="R536">
            <v>316</v>
          </cell>
          <cell r="S536">
            <v>104</v>
          </cell>
          <cell r="T536">
            <v>54</v>
          </cell>
          <cell r="V536">
            <v>70</v>
          </cell>
        </row>
        <row r="537">
          <cell r="C537" t="str">
            <v>11095</v>
          </cell>
          <cell r="R537">
            <v>47</v>
          </cell>
          <cell r="S537">
            <v>126</v>
          </cell>
          <cell r="T537">
            <v>61</v>
          </cell>
          <cell r="V537">
            <v>37</v>
          </cell>
        </row>
        <row r="538">
          <cell r="C538" t="str">
            <v>11096</v>
          </cell>
          <cell r="R538">
            <v>114</v>
          </cell>
          <cell r="S538">
            <v>251</v>
          </cell>
          <cell r="T538">
            <v>106</v>
          </cell>
          <cell r="V538">
            <v>84</v>
          </cell>
        </row>
        <row r="539">
          <cell r="C539" t="str">
            <v>11097</v>
          </cell>
          <cell r="R539">
            <v>214</v>
          </cell>
          <cell r="S539">
            <v>60</v>
          </cell>
          <cell r="T539">
            <v>58</v>
          </cell>
          <cell r="V539">
            <v>62</v>
          </cell>
        </row>
        <row r="540">
          <cell r="C540" t="str">
            <v>11098</v>
          </cell>
          <cell r="R540">
            <v>206</v>
          </cell>
          <cell r="S540">
            <v>52</v>
          </cell>
          <cell r="T540">
            <v>84</v>
          </cell>
          <cell r="V540">
            <v>89</v>
          </cell>
        </row>
        <row r="541">
          <cell r="C541" t="str">
            <v>11099</v>
          </cell>
          <cell r="R541">
            <v>88</v>
          </cell>
          <cell r="S541">
            <v>58</v>
          </cell>
          <cell r="T541">
            <v>43</v>
          </cell>
          <cell r="V541">
            <v>55</v>
          </cell>
        </row>
        <row r="542">
          <cell r="C542" t="str">
            <v>11100</v>
          </cell>
          <cell r="R542">
            <v>169</v>
          </cell>
          <cell r="S542">
            <v>106</v>
          </cell>
          <cell r="T542">
            <v>145</v>
          </cell>
          <cell r="V542">
            <v>56</v>
          </cell>
        </row>
        <row r="543">
          <cell r="C543" t="str">
            <v>11101</v>
          </cell>
          <cell r="R543">
            <v>196</v>
          </cell>
          <cell r="S543">
            <v>127</v>
          </cell>
          <cell r="T543">
            <v>81</v>
          </cell>
          <cell r="V543">
            <v>53</v>
          </cell>
        </row>
        <row r="544">
          <cell r="C544" t="str">
            <v>11102</v>
          </cell>
          <cell r="R544">
            <v>211</v>
          </cell>
          <cell r="S544">
            <v>56</v>
          </cell>
          <cell r="T544">
            <v>38</v>
          </cell>
          <cell r="V544">
            <v>95</v>
          </cell>
        </row>
        <row r="545">
          <cell r="C545" t="str">
            <v>11103</v>
          </cell>
          <cell r="R545">
            <v>62</v>
          </cell>
          <cell r="S545">
            <v>309</v>
          </cell>
          <cell r="T545">
            <v>58</v>
          </cell>
          <cell r="V545">
            <v>77</v>
          </cell>
        </row>
        <row r="546">
          <cell r="C546" t="str">
            <v>11450</v>
          </cell>
          <cell r="R546">
            <v>99</v>
          </cell>
          <cell r="S546">
            <v>117</v>
          </cell>
          <cell r="T546">
            <v>97</v>
          </cell>
          <cell r="V546">
            <v>81</v>
          </cell>
        </row>
        <row r="547">
          <cell r="C547" t="str">
            <v>21323</v>
          </cell>
          <cell r="R547">
            <v>77</v>
          </cell>
          <cell r="S547">
            <v>167</v>
          </cell>
          <cell r="T547">
            <v>81</v>
          </cell>
          <cell r="V547">
            <v>97</v>
          </cell>
        </row>
        <row r="548">
          <cell r="C548" t="str">
            <v>10706</v>
          </cell>
          <cell r="R548">
            <v>75</v>
          </cell>
          <cell r="S548">
            <v>154</v>
          </cell>
          <cell r="T548">
            <v>46</v>
          </cell>
          <cell r="V548">
            <v>45</v>
          </cell>
        </row>
        <row r="549">
          <cell r="C549" t="str">
            <v>11042</v>
          </cell>
          <cell r="R549">
            <v>238</v>
          </cell>
          <cell r="S549">
            <v>142</v>
          </cell>
          <cell r="T549">
            <v>107</v>
          </cell>
          <cell r="V549">
            <v>65</v>
          </cell>
        </row>
        <row r="550">
          <cell r="C550" t="str">
            <v>11044</v>
          </cell>
          <cell r="R550">
            <v>370</v>
          </cell>
          <cell r="S550">
            <v>55</v>
          </cell>
          <cell r="T550">
            <v>62</v>
          </cell>
          <cell r="V550">
            <v>57</v>
          </cell>
        </row>
        <row r="551">
          <cell r="C551" t="str">
            <v>11045</v>
          </cell>
          <cell r="R551">
            <v>306</v>
          </cell>
          <cell r="S551">
            <v>105</v>
          </cell>
          <cell r="T551">
            <v>145</v>
          </cell>
          <cell r="V551">
            <v>73</v>
          </cell>
        </row>
        <row r="552">
          <cell r="C552" t="str">
            <v>11448</v>
          </cell>
          <cell r="R552">
            <v>344</v>
          </cell>
          <cell r="S552">
            <v>96</v>
          </cell>
          <cell r="T552">
            <v>70</v>
          </cell>
          <cell r="V552">
            <v>58</v>
          </cell>
        </row>
        <row r="553">
          <cell r="C553" t="str">
            <v>21356</v>
          </cell>
          <cell r="R553">
            <v>211</v>
          </cell>
          <cell r="S553">
            <v>293</v>
          </cell>
          <cell r="T553">
            <v>79</v>
          </cell>
          <cell r="V553">
            <v>66</v>
          </cell>
        </row>
        <row r="554">
          <cell r="C554" t="str">
            <v>28778</v>
          </cell>
          <cell r="R554">
            <v>324</v>
          </cell>
          <cell r="S554">
            <v>111</v>
          </cell>
          <cell r="T554">
            <v>86</v>
          </cell>
          <cell r="V554">
            <v>66</v>
          </cell>
        </row>
        <row r="555">
          <cell r="C555" t="str">
            <v>28811</v>
          </cell>
          <cell r="R555">
            <v>252</v>
          </cell>
          <cell r="S555">
            <v>217</v>
          </cell>
          <cell r="T555">
            <v>120</v>
          </cell>
          <cell r="V555">
            <v>75</v>
          </cell>
        </row>
        <row r="556">
          <cell r="C556" t="str">
            <v>28815</v>
          </cell>
          <cell r="R556">
            <v>142</v>
          </cell>
          <cell r="S556">
            <v>304</v>
          </cell>
          <cell r="T556">
            <v>156</v>
          </cell>
          <cell r="V556">
            <v>60</v>
          </cell>
        </row>
        <row r="557">
          <cell r="C557" t="str">
            <v>10704</v>
          </cell>
          <cell r="R557">
            <v>113</v>
          </cell>
          <cell r="S557">
            <v>152</v>
          </cell>
          <cell r="T557">
            <v>105</v>
          </cell>
          <cell r="V557">
            <v>35</v>
          </cell>
        </row>
        <row r="558">
          <cell r="C558" t="str">
            <v>10991</v>
          </cell>
          <cell r="R558">
            <v>226</v>
          </cell>
          <cell r="S558">
            <v>140</v>
          </cell>
          <cell r="T558">
            <v>51</v>
          </cell>
          <cell r="V558">
            <v>54</v>
          </cell>
        </row>
        <row r="559">
          <cell r="C559" t="str">
            <v>10992</v>
          </cell>
          <cell r="R559">
            <v>260</v>
          </cell>
          <cell r="S559">
            <v>169</v>
          </cell>
          <cell r="T559">
            <v>110</v>
          </cell>
          <cell r="V559">
            <v>71</v>
          </cell>
        </row>
        <row r="560">
          <cell r="C560" t="str">
            <v>10993</v>
          </cell>
          <cell r="R560">
            <v>279</v>
          </cell>
          <cell r="S560">
            <v>111</v>
          </cell>
          <cell r="T560">
            <v>83</v>
          </cell>
          <cell r="V560">
            <v>54</v>
          </cell>
        </row>
        <row r="561">
          <cell r="C561" t="str">
            <v>10994</v>
          </cell>
          <cell r="R561">
            <v>177</v>
          </cell>
          <cell r="S561">
            <v>152</v>
          </cell>
          <cell r="T561">
            <v>69</v>
          </cell>
          <cell r="V561">
            <v>82</v>
          </cell>
        </row>
        <row r="562">
          <cell r="C562" t="str">
            <v>23367</v>
          </cell>
          <cell r="R562">
            <v>222</v>
          </cell>
          <cell r="S562">
            <v>115</v>
          </cell>
          <cell r="T562">
            <v>106</v>
          </cell>
          <cell r="V562">
            <v>74</v>
          </cell>
        </row>
        <row r="563">
          <cell r="C563" t="str">
            <v>10671</v>
          </cell>
          <cell r="R563">
            <v>83</v>
          </cell>
          <cell r="S563">
            <v>143</v>
          </cell>
          <cell r="T563">
            <v>52</v>
          </cell>
          <cell r="V563">
            <v>39</v>
          </cell>
        </row>
        <row r="564">
          <cell r="C564" t="str">
            <v>11013</v>
          </cell>
          <cell r="R564">
            <v>231</v>
          </cell>
          <cell r="S564">
            <v>83</v>
          </cell>
          <cell r="T564">
            <v>101</v>
          </cell>
          <cell r="V564">
            <v>55</v>
          </cell>
        </row>
        <row r="565">
          <cell r="C565" t="str">
            <v>11014</v>
          </cell>
          <cell r="R565">
            <v>286</v>
          </cell>
          <cell r="S565">
            <v>99</v>
          </cell>
          <cell r="T565">
            <v>117</v>
          </cell>
          <cell r="V565">
            <v>72</v>
          </cell>
        </row>
        <row r="566">
          <cell r="C566" t="str">
            <v>11015</v>
          </cell>
          <cell r="R566">
            <v>155</v>
          </cell>
          <cell r="S566">
            <v>104</v>
          </cell>
          <cell r="T566">
            <v>78</v>
          </cell>
          <cell r="V566">
            <v>51</v>
          </cell>
        </row>
        <row r="567">
          <cell r="C567" t="str">
            <v>11016</v>
          </cell>
          <cell r="R567">
            <v>132</v>
          </cell>
          <cell r="S567">
            <v>221</v>
          </cell>
          <cell r="T567">
            <v>109</v>
          </cell>
          <cell r="V567">
            <v>73</v>
          </cell>
        </row>
        <row r="568">
          <cell r="C568" t="str">
            <v>11017</v>
          </cell>
          <cell r="R568">
            <v>189</v>
          </cell>
          <cell r="S568">
            <v>102</v>
          </cell>
          <cell r="T568">
            <v>119</v>
          </cell>
          <cell r="V568">
            <v>60</v>
          </cell>
        </row>
        <row r="569">
          <cell r="C569" t="str">
            <v>11018</v>
          </cell>
          <cell r="R569">
            <v>171</v>
          </cell>
          <cell r="S569">
            <v>128</v>
          </cell>
          <cell r="T569">
            <v>63</v>
          </cell>
          <cell r="V569">
            <v>55</v>
          </cell>
        </row>
        <row r="570">
          <cell r="C570" t="str">
            <v>11019</v>
          </cell>
          <cell r="R570">
            <v>143</v>
          </cell>
          <cell r="S570">
            <v>60</v>
          </cell>
          <cell r="T570">
            <v>60</v>
          </cell>
          <cell r="V570">
            <v>55</v>
          </cell>
        </row>
        <row r="571">
          <cell r="C571" t="str">
            <v>11020</v>
          </cell>
          <cell r="R571">
            <v>262</v>
          </cell>
          <cell r="S571">
            <v>117</v>
          </cell>
          <cell r="T571">
            <v>80</v>
          </cell>
          <cell r="V571">
            <v>58</v>
          </cell>
        </row>
        <row r="572">
          <cell r="C572" t="str">
            <v>11021</v>
          </cell>
          <cell r="R572">
            <v>58</v>
          </cell>
          <cell r="S572">
            <v>59</v>
          </cell>
          <cell r="T572">
            <v>85</v>
          </cell>
          <cell r="V572">
            <v>52</v>
          </cell>
        </row>
        <row r="573">
          <cell r="C573" t="str">
            <v>11022</v>
          </cell>
          <cell r="R573">
            <v>223</v>
          </cell>
          <cell r="S573">
            <v>164</v>
          </cell>
          <cell r="T573">
            <v>165</v>
          </cell>
          <cell r="V573">
            <v>55</v>
          </cell>
        </row>
        <row r="574">
          <cell r="C574" t="str">
            <v>11023</v>
          </cell>
          <cell r="R574">
            <v>150</v>
          </cell>
          <cell r="S574">
            <v>74</v>
          </cell>
          <cell r="T574">
            <v>69</v>
          </cell>
          <cell r="V574">
            <v>68</v>
          </cell>
        </row>
        <row r="575">
          <cell r="C575" t="str">
            <v>11024</v>
          </cell>
          <cell r="R575">
            <v>275</v>
          </cell>
          <cell r="S575">
            <v>96</v>
          </cell>
          <cell r="T575">
            <v>165</v>
          </cell>
          <cell r="V575">
            <v>106</v>
          </cell>
        </row>
        <row r="576">
          <cell r="C576" t="str">
            <v>11025</v>
          </cell>
          <cell r="R576">
            <v>80</v>
          </cell>
          <cell r="S576">
            <v>40</v>
          </cell>
          <cell r="T576">
            <v>64</v>
          </cell>
          <cell r="V576">
            <v>77</v>
          </cell>
        </row>
        <row r="577">
          <cell r="C577" t="str">
            <v>11026</v>
          </cell>
          <cell r="R577">
            <v>250</v>
          </cell>
          <cell r="S577">
            <v>45</v>
          </cell>
          <cell r="T577">
            <v>79</v>
          </cell>
          <cell r="V577">
            <v>102</v>
          </cell>
        </row>
        <row r="578">
          <cell r="C578" t="str">
            <v>11027</v>
          </cell>
          <cell r="R578">
            <v>301</v>
          </cell>
          <cell r="S578">
            <v>60</v>
          </cell>
          <cell r="T578">
            <v>94</v>
          </cell>
          <cell r="V578">
            <v>90</v>
          </cell>
        </row>
        <row r="579">
          <cell r="C579" t="str">
            <v>11028</v>
          </cell>
          <cell r="R579">
            <v>321</v>
          </cell>
          <cell r="S579">
            <v>61</v>
          </cell>
          <cell r="T579">
            <v>104</v>
          </cell>
          <cell r="V579">
            <v>99</v>
          </cell>
        </row>
        <row r="580">
          <cell r="C580" t="str">
            <v>11029</v>
          </cell>
          <cell r="R580">
            <v>217</v>
          </cell>
          <cell r="S580">
            <v>95</v>
          </cell>
          <cell r="T580">
            <v>114</v>
          </cell>
          <cell r="V580">
            <v>66</v>
          </cell>
        </row>
        <row r="581">
          <cell r="C581" t="str">
            <v>11446</v>
          </cell>
          <cell r="R581">
            <v>153</v>
          </cell>
          <cell r="S581">
            <v>45</v>
          </cell>
          <cell r="T581">
            <v>58</v>
          </cell>
          <cell r="V581">
            <v>52</v>
          </cell>
        </row>
        <row r="582">
          <cell r="C582" t="str">
            <v>25058</v>
          </cell>
          <cell r="R582">
            <v>215</v>
          </cell>
          <cell r="S582">
            <v>80</v>
          </cell>
          <cell r="T582">
            <v>189</v>
          </cell>
          <cell r="V582">
            <v>99</v>
          </cell>
        </row>
        <row r="583">
          <cell r="C583" t="str">
            <v>25059</v>
          </cell>
          <cell r="R583">
            <v>133</v>
          </cell>
          <cell r="S583">
            <v>40</v>
          </cell>
          <cell r="T583">
            <v>50</v>
          </cell>
          <cell r="V583">
            <v>75</v>
          </cell>
        </row>
        <row r="584">
          <cell r="C584" t="str">
            <v>04007</v>
          </cell>
          <cell r="R584">
            <v>106</v>
          </cell>
          <cell r="S584">
            <v>388</v>
          </cell>
          <cell r="T584">
            <v>439</v>
          </cell>
          <cell r="V584">
            <v>88</v>
          </cell>
        </row>
        <row r="585">
          <cell r="C585" t="str">
            <v>10702</v>
          </cell>
          <cell r="R585">
            <v>168</v>
          </cell>
          <cell r="S585">
            <v>118</v>
          </cell>
          <cell r="T585">
            <v>63</v>
          </cell>
          <cell r="V585">
            <v>36</v>
          </cell>
        </row>
        <row r="586">
          <cell r="C586" t="str">
            <v>10970</v>
          </cell>
          <cell r="R586">
            <v>196</v>
          </cell>
          <cell r="S586">
            <v>191</v>
          </cell>
          <cell r="T586">
            <v>246</v>
          </cell>
          <cell r="V586">
            <v>51</v>
          </cell>
        </row>
        <row r="587">
          <cell r="C587" t="str">
            <v>10971</v>
          </cell>
          <cell r="R587">
            <v>138</v>
          </cell>
          <cell r="S587">
            <v>66</v>
          </cell>
          <cell r="T587">
            <v>90</v>
          </cell>
          <cell r="V587">
            <v>69</v>
          </cell>
        </row>
        <row r="588">
          <cell r="C588" t="str">
            <v>10972</v>
          </cell>
          <cell r="R588">
            <v>154</v>
          </cell>
          <cell r="S588">
            <v>36</v>
          </cell>
          <cell r="T588">
            <v>32</v>
          </cell>
          <cell r="V588">
            <v>46</v>
          </cell>
        </row>
        <row r="589">
          <cell r="C589" t="str">
            <v>10973</v>
          </cell>
          <cell r="R589">
            <v>182</v>
          </cell>
          <cell r="S589">
            <v>122</v>
          </cell>
          <cell r="T589">
            <v>206</v>
          </cell>
          <cell r="V589">
            <v>48</v>
          </cell>
        </row>
        <row r="590">
          <cell r="C590" t="str">
            <v>10974</v>
          </cell>
          <cell r="R590">
            <v>157</v>
          </cell>
          <cell r="S590">
            <v>179</v>
          </cell>
          <cell r="T590">
            <v>119</v>
          </cell>
          <cell r="V590">
            <v>71</v>
          </cell>
        </row>
        <row r="591">
          <cell r="C591" t="str">
            <v>10975</v>
          </cell>
          <cell r="R591">
            <v>215</v>
          </cell>
          <cell r="S591">
            <v>182</v>
          </cell>
          <cell r="T591">
            <v>80</v>
          </cell>
          <cell r="V591">
            <v>31</v>
          </cell>
        </row>
        <row r="592">
          <cell r="C592" t="str">
            <v>10976</v>
          </cell>
          <cell r="R592">
            <v>120</v>
          </cell>
          <cell r="S592">
            <v>72</v>
          </cell>
          <cell r="T592">
            <v>128</v>
          </cell>
          <cell r="V592">
            <v>59</v>
          </cell>
        </row>
        <row r="593">
          <cell r="C593" t="str">
            <v>10977</v>
          </cell>
          <cell r="R593">
            <v>192</v>
          </cell>
          <cell r="S593">
            <v>277</v>
          </cell>
          <cell r="T593">
            <v>235</v>
          </cell>
          <cell r="V593">
            <v>79</v>
          </cell>
        </row>
        <row r="594">
          <cell r="C594" t="str">
            <v>10978</v>
          </cell>
          <cell r="R594">
            <v>190</v>
          </cell>
          <cell r="S594">
            <v>94</v>
          </cell>
          <cell r="T594">
            <v>159</v>
          </cell>
          <cell r="V594">
            <v>58</v>
          </cell>
        </row>
        <row r="595">
          <cell r="C595" t="str">
            <v>10979</v>
          </cell>
          <cell r="R595">
            <v>157</v>
          </cell>
          <cell r="S595">
            <v>106</v>
          </cell>
          <cell r="T595">
            <v>91</v>
          </cell>
          <cell r="V595">
            <v>48</v>
          </cell>
        </row>
        <row r="596">
          <cell r="C596" t="str">
            <v>10980</v>
          </cell>
          <cell r="R596">
            <v>123</v>
          </cell>
          <cell r="S596">
            <v>738</v>
          </cell>
          <cell r="T596">
            <v>79</v>
          </cell>
          <cell r="V596">
            <v>43</v>
          </cell>
        </row>
        <row r="597">
          <cell r="C597" t="str">
            <v>10981</v>
          </cell>
          <cell r="R597">
            <v>130</v>
          </cell>
          <cell r="S597">
            <v>86</v>
          </cell>
          <cell r="T597">
            <v>99</v>
          </cell>
          <cell r="V597">
            <v>52</v>
          </cell>
        </row>
        <row r="598">
          <cell r="C598" t="str">
            <v>10982</v>
          </cell>
          <cell r="R598">
            <v>65</v>
          </cell>
          <cell r="S598">
            <v>97</v>
          </cell>
          <cell r="T598">
            <v>68</v>
          </cell>
          <cell r="V598">
            <v>69</v>
          </cell>
        </row>
        <row r="599">
          <cell r="C599" t="str">
            <v>10983</v>
          </cell>
          <cell r="R599">
            <v>184</v>
          </cell>
          <cell r="S599">
            <v>167</v>
          </cell>
          <cell r="T599">
            <v>107</v>
          </cell>
          <cell r="V599">
            <v>63</v>
          </cell>
        </row>
        <row r="600">
          <cell r="C600" t="str">
            <v>10666</v>
          </cell>
          <cell r="R600">
            <v>99</v>
          </cell>
          <cell r="S600">
            <v>42</v>
          </cell>
          <cell r="T600">
            <v>89</v>
          </cell>
          <cell r="V600">
            <v>33</v>
          </cell>
        </row>
        <row r="601">
          <cell r="C601" t="str">
            <v>10871</v>
          </cell>
          <cell r="R601">
            <v>94</v>
          </cell>
          <cell r="S601">
            <v>60</v>
          </cell>
          <cell r="T601">
            <v>77</v>
          </cell>
          <cell r="V601">
            <v>58</v>
          </cell>
        </row>
        <row r="602">
          <cell r="C602" t="str">
            <v>10872</v>
          </cell>
          <cell r="R602">
            <v>78</v>
          </cell>
          <cell r="S602">
            <v>55</v>
          </cell>
          <cell r="T602">
            <v>57</v>
          </cell>
          <cell r="V602">
            <v>91</v>
          </cell>
        </row>
        <row r="603">
          <cell r="C603" t="str">
            <v>10873</v>
          </cell>
          <cell r="R603">
            <v>65</v>
          </cell>
          <cell r="S603">
            <v>34</v>
          </cell>
          <cell r="T603">
            <v>188</v>
          </cell>
          <cell r="V603">
            <v>77</v>
          </cell>
        </row>
        <row r="604">
          <cell r="C604" t="str">
            <v>10874</v>
          </cell>
          <cell r="R604">
            <v>108</v>
          </cell>
          <cell r="S604">
            <v>68</v>
          </cell>
          <cell r="T604">
            <v>39</v>
          </cell>
          <cell r="V604">
            <v>70</v>
          </cell>
        </row>
        <row r="605">
          <cell r="C605" t="str">
            <v>10875</v>
          </cell>
          <cell r="R605">
            <v>177</v>
          </cell>
          <cell r="S605">
            <v>76</v>
          </cell>
          <cell r="T605">
            <v>61</v>
          </cell>
          <cell r="V605">
            <v>76</v>
          </cell>
        </row>
        <row r="606">
          <cell r="C606" t="str">
            <v>10876</v>
          </cell>
          <cell r="R606">
            <v>187</v>
          </cell>
          <cell r="S606">
            <v>120</v>
          </cell>
          <cell r="T606">
            <v>41</v>
          </cell>
          <cell r="V606">
            <v>96</v>
          </cell>
        </row>
        <row r="607">
          <cell r="C607" t="str">
            <v>10877</v>
          </cell>
          <cell r="R607">
            <v>83</v>
          </cell>
          <cell r="S607">
            <v>42</v>
          </cell>
          <cell r="T607">
            <v>96</v>
          </cell>
          <cell r="V607">
            <v>53</v>
          </cell>
        </row>
        <row r="608">
          <cell r="C608" t="str">
            <v>10878</v>
          </cell>
          <cell r="R608">
            <v>105</v>
          </cell>
          <cell r="S608">
            <v>125</v>
          </cell>
          <cell r="T608">
            <v>65</v>
          </cell>
          <cell r="V608">
            <v>75</v>
          </cell>
        </row>
        <row r="609">
          <cell r="C609" t="str">
            <v>10879</v>
          </cell>
          <cell r="R609">
            <v>155</v>
          </cell>
          <cell r="S609">
            <v>44</v>
          </cell>
          <cell r="T609">
            <v>57</v>
          </cell>
          <cell r="V609">
            <v>77</v>
          </cell>
        </row>
        <row r="610">
          <cell r="C610" t="str">
            <v>10880</v>
          </cell>
          <cell r="R610">
            <v>116</v>
          </cell>
          <cell r="S610">
            <v>88</v>
          </cell>
          <cell r="T610">
            <v>80</v>
          </cell>
          <cell r="V610">
            <v>37</v>
          </cell>
        </row>
        <row r="611">
          <cell r="C611" t="str">
            <v>10881</v>
          </cell>
          <cell r="R611">
            <v>82</v>
          </cell>
          <cell r="S611">
            <v>45</v>
          </cell>
          <cell r="T611">
            <v>69</v>
          </cell>
          <cell r="V611">
            <v>49</v>
          </cell>
        </row>
        <row r="612">
          <cell r="C612" t="str">
            <v>10882</v>
          </cell>
          <cell r="R612">
            <v>84</v>
          </cell>
          <cell r="S612">
            <v>59</v>
          </cell>
          <cell r="T612">
            <v>57</v>
          </cell>
          <cell r="V612">
            <v>54</v>
          </cell>
        </row>
        <row r="613">
          <cell r="C613" t="str">
            <v>10883</v>
          </cell>
          <cell r="R613">
            <v>205</v>
          </cell>
          <cell r="S613">
            <v>128</v>
          </cell>
          <cell r="T613">
            <v>105</v>
          </cell>
          <cell r="V613">
            <v>72</v>
          </cell>
        </row>
        <row r="614">
          <cell r="C614" t="str">
            <v>10884</v>
          </cell>
          <cell r="R614">
            <v>132</v>
          </cell>
          <cell r="S614">
            <v>137</v>
          </cell>
          <cell r="T614">
            <v>128</v>
          </cell>
          <cell r="V614">
            <v>64</v>
          </cell>
        </row>
        <row r="615">
          <cell r="C615" t="str">
            <v>10885</v>
          </cell>
          <cell r="R615">
            <v>77</v>
          </cell>
          <cell r="S615">
            <v>216</v>
          </cell>
          <cell r="T615">
            <v>156</v>
          </cell>
          <cell r="V615">
            <v>60</v>
          </cell>
        </row>
        <row r="616">
          <cell r="C616" t="str">
            <v>10886</v>
          </cell>
          <cell r="R616">
            <v>109</v>
          </cell>
          <cell r="S616">
            <v>149</v>
          </cell>
          <cell r="T616">
            <v>75</v>
          </cell>
          <cell r="V616">
            <v>71</v>
          </cell>
        </row>
        <row r="617">
          <cell r="C617" t="str">
            <v>10887</v>
          </cell>
          <cell r="R617">
            <v>147</v>
          </cell>
          <cell r="S617">
            <v>79</v>
          </cell>
          <cell r="T617">
            <v>78</v>
          </cell>
          <cell r="V617">
            <v>65</v>
          </cell>
        </row>
        <row r="618">
          <cell r="C618" t="str">
            <v>10888</v>
          </cell>
          <cell r="R618">
            <v>77</v>
          </cell>
          <cell r="S618">
            <v>116</v>
          </cell>
          <cell r="T618">
            <v>119</v>
          </cell>
          <cell r="V618">
            <v>87</v>
          </cell>
        </row>
        <row r="619">
          <cell r="C619" t="str">
            <v>10889</v>
          </cell>
          <cell r="R619">
            <v>98</v>
          </cell>
          <cell r="S619">
            <v>69</v>
          </cell>
          <cell r="T619">
            <v>96</v>
          </cell>
          <cell r="V619">
            <v>75</v>
          </cell>
        </row>
        <row r="620">
          <cell r="C620" t="str">
            <v>10890</v>
          </cell>
          <cell r="R620">
            <v>127</v>
          </cell>
          <cell r="S620">
            <v>89</v>
          </cell>
          <cell r="T620">
            <v>68</v>
          </cell>
          <cell r="V620">
            <v>72</v>
          </cell>
        </row>
        <row r="621">
          <cell r="C621" t="str">
            <v>10891</v>
          </cell>
          <cell r="R621">
            <v>202</v>
          </cell>
          <cell r="S621">
            <v>161</v>
          </cell>
          <cell r="T621">
            <v>109</v>
          </cell>
          <cell r="V621">
            <v>83</v>
          </cell>
        </row>
        <row r="622">
          <cell r="C622" t="str">
            <v>10892</v>
          </cell>
          <cell r="R622">
            <v>235</v>
          </cell>
          <cell r="S622">
            <v>47</v>
          </cell>
          <cell r="T622">
            <v>42</v>
          </cell>
          <cell r="V622">
            <v>63</v>
          </cell>
        </row>
        <row r="623">
          <cell r="C623" t="str">
            <v>10893</v>
          </cell>
          <cell r="R623">
            <v>193</v>
          </cell>
          <cell r="S623">
            <v>326</v>
          </cell>
          <cell r="T623">
            <v>237</v>
          </cell>
          <cell r="V623">
            <v>98</v>
          </cell>
        </row>
        <row r="624">
          <cell r="C624" t="str">
            <v>10894</v>
          </cell>
          <cell r="R624">
            <v>217</v>
          </cell>
          <cell r="S624">
            <v>39</v>
          </cell>
          <cell r="T624">
            <v>103</v>
          </cell>
          <cell r="V624">
            <v>88</v>
          </cell>
        </row>
        <row r="625">
          <cell r="C625" t="str">
            <v>11602</v>
          </cell>
          <cell r="R625">
            <v>364</v>
          </cell>
          <cell r="S625">
            <v>219</v>
          </cell>
          <cell r="T625">
            <v>284</v>
          </cell>
          <cell r="V625">
            <v>68</v>
          </cell>
        </row>
        <row r="626">
          <cell r="C626" t="str">
            <v>11608</v>
          </cell>
          <cell r="R626">
            <v>148</v>
          </cell>
          <cell r="S626">
            <v>84</v>
          </cell>
          <cell r="T626">
            <v>74</v>
          </cell>
          <cell r="V626">
            <v>76</v>
          </cell>
        </row>
        <row r="627">
          <cell r="C627" t="str">
            <v>22456</v>
          </cell>
          <cell r="R627">
            <v>153</v>
          </cell>
          <cell r="S627">
            <v>138</v>
          </cell>
          <cell r="T627">
            <v>108</v>
          </cell>
          <cell r="V627">
            <v>69</v>
          </cell>
        </row>
        <row r="628">
          <cell r="C628" t="str">
            <v>23839</v>
          </cell>
          <cell r="R628">
            <v>99</v>
          </cell>
          <cell r="S628">
            <v>210</v>
          </cell>
          <cell r="T628">
            <v>117</v>
          </cell>
          <cell r="V628">
            <v>57</v>
          </cell>
        </row>
        <row r="629">
          <cell r="C629" t="str">
            <v>24692</v>
          </cell>
          <cell r="R629">
            <v>196</v>
          </cell>
          <cell r="S629">
            <v>148</v>
          </cell>
          <cell r="T629">
            <v>336</v>
          </cell>
          <cell r="V629">
            <v>119</v>
          </cell>
        </row>
        <row r="630">
          <cell r="C630" t="str">
            <v>27839</v>
          </cell>
          <cell r="R630">
            <v>89</v>
          </cell>
          <cell r="S630">
            <v>22</v>
          </cell>
          <cell r="T630">
            <v>86</v>
          </cell>
          <cell r="V630">
            <v>74</v>
          </cell>
        </row>
        <row r="631">
          <cell r="C631" t="str">
            <v>27840</v>
          </cell>
          <cell r="R631">
            <v>85</v>
          </cell>
          <cell r="S631">
            <v>131</v>
          </cell>
          <cell r="T631">
            <v>74</v>
          </cell>
          <cell r="V631">
            <v>61</v>
          </cell>
        </row>
        <row r="632">
          <cell r="C632" t="str">
            <v>27841</v>
          </cell>
          <cell r="R632">
            <v>164</v>
          </cell>
          <cell r="S632">
            <v>219</v>
          </cell>
          <cell r="T632">
            <v>531</v>
          </cell>
          <cell r="V632">
            <v>299</v>
          </cell>
        </row>
        <row r="633">
          <cell r="C633" t="str">
            <v>10667</v>
          </cell>
          <cell r="R633">
            <v>52</v>
          </cell>
          <cell r="S633">
            <v>112</v>
          </cell>
          <cell r="T633">
            <v>97</v>
          </cell>
          <cell r="V633">
            <v>55</v>
          </cell>
        </row>
        <row r="634">
          <cell r="C634" t="str">
            <v>10895</v>
          </cell>
          <cell r="R634">
            <v>159</v>
          </cell>
          <cell r="S634">
            <v>29</v>
          </cell>
          <cell r="T634">
            <v>98</v>
          </cell>
          <cell r="V634">
            <v>66</v>
          </cell>
        </row>
        <row r="635">
          <cell r="C635" t="str">
            <v>10896</v>
          </cell>
          <cell r="R635">
            <v>123</v>
          </cell>
          <cell r="S635">
            <v>25</v>
          </cell>
          <cell r="T635">
            <v>73</v>
          </cell>
          <cell r="V635">
            <v>82</v>
          </cell>
        </row>
        <row r="636">
          <cell r="C636" t="str">
            <v>10897</v>
          </cell>
          <cell r="R636">
            <v>91</v>
          </cell>
          <cell r="S636">
            <v>55</v>
          </cell>
          <cell r="T636">
            <v>176</v>
          </cell>
          <cell r="V636">
            <v>51</v>
          </cell>
        </row>
        <row r="637">
          <cell r="C637" t="str">
            <v>10898</v>
          </cell>
          <cell r="R637">
            <v>109</v>
          </cell>
          <cell r="S637">
            <v>61</v>
          </cell>
          <cell r="T637">
            <v>101</v>
          </cell>
          <cell r="V637">
            <v>76</v>
          </cell>
        </row>
        <row r="638">
          <cell r="C638" t="str">
            <v>10899</v>
          </cell>
          <cell r="R638">
            <v>50</v>
          </cell>
          <cell r="S638">
            <v>46</v>
          </cell>
          <cell r="T638">
            <v>71</v>
          </cell>
          <cell r="V638">
            <v>56</v>
          </cell>
        </row>
        <row r="639">
          <cell r="C639" t="str">
            <v>10900</v>
          </cell>
          <cell r="R639">
            <v>151</v>
          </cell>
          <cell r="S639">
            <v>44</v>
          </cell>
          <cell r="T639">
            <v>131</v>
          </cell>
          <cell r="V639">
            <v>71</v>
          </cell>
        </row>
        <row r="640">
          <cell r="C640" t="str">
            <v>10901</v>
          </cell>
          <cell r="R640">
            <v>113</v>
          </cell>
          <cell r="S640">
            <v>59</v>
          </cell>
          <cell r="T640">
            <v>75</v>
          </cell>
          <cell r="V640">
            <v>71</v>
          </cell>
        </row>
        <row r="641">
          <cell r="C641" t="str">
            <v>10902</v>
          </cell>
          <cell r="R641">
            <v>107</v>
          </cell>
          <cell r="S641">
            <v>83</v>
          </cell>
          <cell r="T641">
            <v>69</v>
          </cell>
          <cell r="V641">
            <v>62</v>
          </cell>
        </row>
        <row r="642">
          <cell r="C642" t="str">
            <v>10904</v>
          </cell>
          <cell r="R642">
            <v>98</v>
          </cell>
          <cell r="S642">
            <v>35</v>
          </cell>
          <cell r="T642">
            <v>50</v>
          </cell>
          <cell r="V642">
            <v>56</v>
          </cell>
        </row>
        <row r="643">
          <cell r="C643" t="str">
            <v>10905</v>
          </cell>
          <cell r="R643">
            <v>102</v>
          </cell>
          <cell r="S643">
            <v>122</v>
          </cell>
          <cell r="T643">
            <v>90</v>
          </cell>
          <cell r="V643">
            <v>58</v>
          </cell>
        </row>
        <row r="644">
          <cell r="C644" t="str">
            <v>10906</v>
          </cell>
          <cell r="R644">
            <v>131</v>
          </cell>
          <cell r="S644">
            <v>60</v>
          </cell>
          <cell r="T644">
            <v>93</v>
          </cell>
          <cell r="V644">
            <v>141</v>
          </cell>
        </row>
        <row r="645">
          <cell r="C645" t="str">
            <v>10907</v>
          </cell>
          <cell r="R645">
            <v>177</v>
          </cell>
          <cell r="S645">
            <v>47</v>
          </cell>
          <cell r="T645">
            <v>108</v>
          </cell>
          <cell r="V645">
            <v>59</v>
          </cell>
        </row>
        <row r="646">
          <cell r="C646" t="str">
            <v>10908</v>
          </cell>
          <cell r="R646">
            <v>74</v>
          </cell>
          <cell r="S646">
            <v>92</v>
          </cell>
          <cell r="T646">
            <v>95</v>
          </cell>
          <cell r="V646">
            <v>92</v>
          </cell>
        </row>
        <row r="647">
          <cell r="C647" t="str">
            <v>10909</v>
          </cell>
          <cell r="R647">
            <v>73</v>
          </cell>
          <cell r="S647">
            <v>41</v>
          </cell>
          <cell r="T647">
            <v>92</v>
          </cell>
          <cell r="V647">
            <v>67</v>
          </cell>
        </row>
        <row r="648">
          <cell r="C648" t="str">
            <v>10910</v>
          </cell>
          <cell r="R648">
            <v>131</v>
          </cell>
          <cell r="S648">
            <v>27</v>
          </cell>
          <cell r="T648">
            <v>26</v>
          </cell>
          <cell r="V648">
            <v>84</v>
          </cell>
        </row>
        <row r="649">
          <cell r="C649" t="str">
            <v>10911</v>
          </cell>
          <cell r="R649">
            <v>79</v>
          </cell>
          <cell r="S649">
            <v>112</v>
          </cell>
          <cell r="T649">
            <v>59</v>
          </cell>
          <cell r="V649">
            <v>69</v>
          </cell>
        </row>
        <row r="650">
          <cell r="C650" t="str">
            <v>10912</v>
          </cell>
          <cell r="R650">
            <v>175</v>
          </cell>
          <cell r="S650">
            <v>63</v>
          </cell>
          <cell r="T650">
            <v>139</v>
          </cell>
          <cell r="V650">
            <v>97</v>
          </cell>
        </row>
        <row r="651">
          <cell r="C651" t="str">
            <v>10913</v>
          </cell>
          <cell r="R651">
            <v>108</v>
          </cell>
          <cell r="S651">
            <v>46</v>
          </cell>
          <cell r="T651">
            <v>101</v>
          </cell>
          <cell r="V651">
            <v>60</v>
          </cell>
        </row>
        <row r="652">
          <cell r="C652" t="str">
            <v>10914</v>
          </cell>
          <cell r="R652">
            <v>68</v>
          </cell>
          <cell r="S652">
            <v>153</v>
          </cell>
          <cell r="T652">
            <v>124</v>
          </cell>
          <cell r="V652">
            <v>56</v>
          </cell>
        </row>
        <row r="653">
          <cell r="C653" t="str">
            <v>11619</v>
          </cell>
          <cell r="R653">
            <v>75</v>
          </cell>
          <cell r="S653">
            <v>151</v>
          </cell>
          <cell r="T653">
            <v>87</v>
          </cell>
          <cell r="V653">
            <v>71</v>
          </cell>
        </row>
        <row r="654">
          <cell r="C654" t="str">
            <v>23578</v>
          </cell>
          <cell r="R654">
            <v>155</v>
          </cell>
          <cell r="S654">
            <v>153</v>
          </cell>
          <cell r="T654">
            <v>113</v>
          </cell>
          <cell r="V654">
            <v>58</v>
          </cell>
        </row>
        <row r="655">
          <cell r="C655" t="str">
            <v>28020</v>
          </cell>
          <cell r="R655">
            <v>144</v>
          </cell>
          <cell r="S655">
            <v>13</v>
          </cell>
          <cell r="T655">
            <v>95</v>
          </cell>
          <cell r="V655">
            <v>112</v>
          </cell>
        </row>
        <row r="656">
          <cell r="C656" t="str">
            <v>10668</v>
          </cell>
          <cell r="R656">
            <v>56</v>
          </cell>
          <cell r="S656">
            <v>60</v>
          </cell>
          <cell r="T656">
            <v>42</v>
          </cell>
          <cell r="V656">
            <v>54</v>
          </cell>
        </row>
        <row r="657">
          <cell r="C657" t="str">
            <v>10915</v>
          </cell>
          <cell r="R657">
            <v>170</v>
          </cell>
          <cell r="S657">
            <v>54</v>
          </cell>
          <cell r="T657">
            <v>164</v>
          </cell>
          <cell r="V657">
            <v>39</v>
          </cell>
        </row>
        <row r="658">
          <cell r="C658" t="str">
            <v>10916</v>
          </cell>
          <cell r="R658">
            <v>153</v>
          </cell>
          <cell r="S658">
            <v>112</v>
          </cell>
          <cell r="T658">
            <v>113</v>
          </cell>
          <cell r="V658">
            <v>55</v>
          </cell>
        </row>
        <row r="659">
          <cell r="C659" t="str">
            <v>10917</v>
          </cell>
          <cell r="R659">
            <v>105</v>
          </cell>
          <cell r="S659">
            <v>45</v>
          </cell>
          <cell r="T659">
            <v>46</v>
          </cell>
          <cell r="V659">
            <v>40</v>
          </cell>
        </row>
        <row r="660">
          <cell r="C660" t="str">
            <v>10918</v>
          </cell>
          <cell r="R660">
            <v>132</v>
          </cell>
          <cell r="S660">
            <v>198</v>
          </cell>
          <cell r="T660">
            <v>49</v>
          </cell>
          <cell r="V660">
            <v>48</v>
          </cell>
        </row>
        <row r="661">
          <cell r="C661" t="str">
            <v>10919</v>
          </cell>
          <cell r="R661">
            <v>126</v>
          </cell>
          <cell r="S661">
            <v>1122</v>
          </cell>
          <cell r="T661">
            <v>141</v>
          </cell>
          <cell r="V661">
            <v>53</v>
          </cell>
        </row>
        <row r="662">
          <cell r="C662" t="str">
            <v>10920</v>
          </cell>
          <cell r="R662">
            <v>173</v>
          </cell>
          <cell r="S662">
            <v>205</v>
          </cell>
          <cell r="T662">
            <v>137</v>
          </cell>
          <cell r="V662">
            <v>52</v>
          </cell>
        </row>
        <row r="663">
          <cell r="C663" t="str">
            <v>10921</v>
          </cell>
          <cell r="R663">
            <v>152</v>
          </cell>
          <cell r="S663">
            <v>223</v>
          </cell>
          <cell r="T663">
            <v>122</v>
          </cell>
          <cell r="V663">
            <v>92</v>
          </cell>
        </row>
        <row r="664">
          <cell r="C664" t="str">
            <v>10922</v>
          </cell>
          <cell r="R664">
            <v>62</v>
          </cell>
          <cell r="S664">
            <v>69</v>
          </cell>
          <cell r="T664">
            <v>58</v>
          </cell>
          <cell r="V664">
            <v>92</v>
          </cell>
        </row>
        <row r="665">
          <cell r="C665" t="str">
            <v>10923</v>
          </cell>
          <cell r="R665">
            <v>189</v>
          </cell>
          <cell r="S665">
            <v>77</v>
          </cell>
          <cell r="T665">
            <v>80</v>
          </cell>
          <cell r="V665">
            <v>58</v>
          </cell>
        </row>
        <row r="666">
          <cell r="C666" t="str">
            <v>10924</v>
          </cell>
          <cell r="R666">
            <v>99</v>
          </cell>
          <cell r="S666">
            <v>72</v>
          </cell>
          <cell r="T666">
            <v>126</v>
          </cell>
          <cell r="V666">
            <v>52</v>
          </cell>
        </row>
        <row r="667">
          <cell r="C667" t="str">
            <v>10925</v>
          </cell>
          <cell r="R667">
            <v>206</v>
          </cell>
          <cell r="S667">
            <v>162</v>
          </cell>
          <cell r="T667">
            <v>113</v>
          </cell>
          <cell r="V667">
            <v>41</v>
          </cell>
        </row>
        <row r="668">
          <cell r="C668" t="str">
            <v>10926</v>
          </cell>
          <cell r="R668">
            <v>247</v>
          </cell>
          <cell r="S668">
            <v>74</v>
          </cell>
          <cell r="T668">
            <v>85</v>
          </cell>
          <cell r="V668">
            <v>37</v>
          </cell>
        </row>
        <row r="669">
          <cell r="C669" t="str">
            <v>22302</v>
          </cell>
          <cell r="R669">
            <v>153</v>
          </cell>
          <cell r="S669">
            <v>169</v>
          </cell>
          <cell r="T669">
            <v>127</v>
          </cell>
          <cell r="V669">
            <v>57</v>
          </cell>
        </row>
        <row r="670">
          <cell r="C670" t="str">
            <v>27842</v>
          </cell>
          <cell r="R670">
            <v>171</v>
          </cell>
          <cell r="S670">
            <v>92</v>
          </cell>
          <cell r="T670">
            <v>59</v>
          </cell>
          <cell r="V670">
            <v>83</v>
          </cell>
        </row>
        <row r="671">
          <cell r="C671" t="str">
            <v>27843</v>
          </cell>
          <cell r="R671">
            <v>255</v>
          </cell>
          <cell r="S671">
            <v>132</v>
          </cell>
          <cell r="T671">
            <v>157</v>
          </cell>
          <cell r="V671">
            <v>95</v>
          </cell>
        </row>
        <row r="672">
          <cell r="C672" t="str">
            <v>27844</v>
          </cell>
          <cell r="R672">
            <v>123</v>
          </cell>
          <cell r="S672">
            <v>103</v>
          </cell>
          <cell r="T672">
            <v>91</v>
          </cell>
          <cell r="V672">
            <v>28</v>
          </cell>
        </row>
        <row r="673">
          <cell r="C673" t="str">
            <v>10712</v>
          </cell>
          <cell r="R673">
            <v>65</v>
          </cell>
          <cell r="S673">
            <v>52</v>
          </cell>
          <cell r="T673">
            <v>127</v>
          </cell>
          <cell r="V673">
            <v>49</v>
          </cell>
        </row>
        <row r="674">
          <cell r="C674" t="str">
            <v>11113</v>
          </cell>
          <cell r="R674">
            <v>163</v>
          </cell>
          <cell r="S674">
            <v>32</v>
          </cell>
          <cell r="T674">
            <v>70</v>
          </cell>
          <cell r="V674">
            <v>43</v>
          </cell>
        </row>
        <row r="675">
          <cell r="C675" t="str">
            <v>11114</v>
          </cell>
          <cell r="R675">
            <v>66</v>
          </cell>
          <cell r="S675">
            <v>168</v>
          </cell>
          <cell r="T675">
            <v>101</v>
          </cell>
          <cell r="V675">
            <v>75</v>
          </cell>
        </row>
        <row r="676">
          <cell r="C676" t="str">
            <v>11115</v>
          </cell>
          <cell r="R676">
            <v>130</v>
          </cell>
          <cell r="S676">
            <v>72</v>
          </cell>
          <cell r="T676">
            <v>85</v>
          </cell>
          <cell r="V676">
            <v>51</v>
          </cell>
        </row>
        <row r="677">
          <cell r="C677" t="str">
            <v>11116</v>
          </cell>
          <cell r="R677">
            <v>88</v>
          </cell>
          <cell r="S677">
            <v>83</v>
          </cell>
          <cell r="T677">
            <v>141</v>
          </cell>
          <cell r="V677">
            <v>51</v>
          </cell>
        </row>
        <row r="678">
          <cell r="C678" t="str">
            <v>11117</v>
          </cell>
          <cell r="R678">
            <v>105</v>
          </cell>
          <cell r="S678">
            <v>78</v>
          </cell>
          <cell r="T678">
            <v>88</v>
          </cell>
          <cell r="V678">
            <v>85</v>
          </cell>
        </row>
        <row r="679">
          <cell r="C679" t="str">
            <v>11118</v>
          </cell>
          <cell r="R679">
            <v>90</v>
          </cell>
          <cell r="S679">
            <v>58</v>
          </cell>
          <cell r="T679">
            <v>76</v>
          </cell>
          <cell r="V679">
            <v>50</v>
          </cell>
        </row>
        <row r="680">
          <cell r="C680" t="str">
            <v>10701</v>
          </cell>
          <cell r="R680">
            <v>54</v>
          </cell>
          <cell r="S680">
            <v>107</v>
          </cell>
          <cell r="T680">
            <v>75</v>
          </cell>
          <cell r="V680">
            <v>76</v>
          </cell>
        </row>
        <row r="681">
          <cell r="C681" t="str">
            <v>10963</v>
          </cell>
          <cell r="R681">
            <v>62</v>
          </cell>
          <cell r="S681">
            <v>40</v>
          </cell>
          <cell r="T681">
            <v>41</v>
          </cell>
          <cell r="V681">
            <v>33</v>
          </cell>
        </row>
        <row r="682">
          <cell r="C682" t="str">
            <v>10964</v>
          </cell>
          <cell r="R682">
            <v>88</v>
          </cell>
          <cell r="S682">
            <v>71</v>
          </cell>
          <cell r="T682">
            <v>82</v>
          </cell>
          <cell r="V682">
            <v>62</v>
          </cell>
        </row>
        <row r="683">
          <cell r="C683" t="str">
            <v>10965</v>
          </cell>
          <cell r="R683">
            <v>85</v>
          </cell>
          <cell r="S683">
            <v>57</v>
          </cell>
          <cell r="T683">
            <v>53</v>
          </cell>
          <cell r="V683">
            <v>52</v>
          </cell>
        </row>
        <row r="684">
          <cell r="C684" t="str">
            <v>10966</v>
          </cell>
          <cell r="R684">
            <v>90</v>
          </cell>
          <cell r="S684">
            <v>93</v>
          </cell>
          <cell r="T684">
            <v>43</v>
          </cell>
          <cell r="V684">
            <v>58</v>
          </cell>
        </row>
        <row r="685">
          <cell r="C685" t="str">
            <v>10967</v>
          </cell>
          <cell r="R685">
            <v>53</v>
          </cell>
          <cell r="S685">
            <v>27</v>
          </cell>
          <cell r="T685">
            <v>53</v>
          </cell>
          <cell r="V685">
            <v>39</v>
          </cell>
        </row>
        <row r="686">
          <cell r="C686" t="str">
            <v>10968</v>
          </cell>
          <cell r="R686">
            <v>117</v>
          </cell>
          <cell r="S686">
            <v>67</v>
          </cell>
          <cell r="T686">
            <v>106</v>
          </cell>
          <cell r="V686">
            <v>45</v>
          </cell>
        </row>
        <row r="687">
          <cell r="C687" t="str">
            <v>10969</v>
          </cell>
          <cell r="R687">
            <v>90</v>
          </cell>
          <cell r="S687">
            <v>48</v>
          </cell>
          <cell r="T687">
            <v>55</v>
          </cell>
          <cell r="V687">
            <v>59</v>
          </cell>
        </row>
        <row r="688">
          <cell r="C688" t="str">
            <v>11444</v>
          </cell>
          <cell r="R688">
            <v>304</v>
          </cell>
          <cell r="S688">
            <v>106</v>
          </cell>
          <cell r="T688">
            <v>149</v>
          </cell>
          <cell r="V688">
            <v>41</v>
          </cell>
        </row>
        <row r="689">
          <cell r="C689" t="str">
            <v>10700</v>
          </cell>
          <cell r="R689">
            <v>113</v>
          </cell>
          <cell r="S689">
            <v>60</v>
          </cell>
          <cell r="T689">
            <v>32</v>
          </cell>
          <cell r="V689">
            <v>45</v>
          </cell>
        </row>
        <row r="690">
          <cell r="C690" t="str">
            <v>10927</v>
          </cell>
          <cell r="R690">
            <v>102</v>
          </cell>
          <cell r="S690">
            <v>435</v>
          </cell>
          <cell r="T690">
            <v>102</v>
          </cell>
          <cell r="V690">
            <v>49</v>
          </cell>
        </row>
        <row r="691">
          <cell r="C691" t="str">
            <v>10928</v>
          </cell>
          <cell r="R691">
            <v>143</v>
          </cell>
          <cell r="S691">
            <v>55</v>
          </cell>
          <cell r="T691">
            <v>60</v>
          </cell>
          <cell r="V691">
            <v>52</v>
          </cell>
        </row>
        <row r="692">
          <cell r="C692" t="str">
            <v>10929</v>
          </cell>
          <cell r="R692">
            <v>72</v>
          </cell>
          <cell r="S692">
            <v>42</v>
          </cell>
          <cell r="T692">
            <v>47</v>
          </cell>
          <cell r="V692">
            <v>32</v>
          </cell>
        </row>
        <row r="693">
          <cell r="C693" t="str">
            <v>10930</v>
          </cell>
          <cell r="R693">
            <v>130</v>
          </cell>
          <cell r="S693">
            <v>74</v>
          </cell>
          <cell r="T693">
            <v>62</v>
          </cell>
          <cell r="V693">
            <v>46</v>
          </cell>
        </row>
        <row r="694">
          <cell r="C694" t="str">
            <v>10931</v>
          </cell>
          <cell r="R694">
            <v>88</v>
          </cell>
          <cell r="S694">
            <v>99</v>
          </cell>
          <cell r="T694">
            <v>30</v>
          </cell>
          <cell r="V694">
            <v>59</v>
          </cell>
        </row>
        <row r="695">
          <cell r="C695" t="str">
            <v>10932</v>
          </cell>
          <cell r="R695">
            <v>88</v>
          </cell>
          <cell r="S695">
            <v>99</v>
          </cell>
          <cell r="T695">
            <v>59</v>
          </cell>
          <cell r="V695">
            <v>42</v>
          </cell>
        </row>
        <row r="696">
          <cell r="C696" t="str">
            <v>10933</v>
          </cell>
          <cell r="R696">
            <v>89</v>
          </cell>
          <cell r="S696">
            <v>59</v>
          </cell>
          <cell r="T696">
            <v>59</v>
          </cell>
          <cell r="V696">
            <v>59</v>
          </cell>
        </row>
        <row r="697">
          <cell r="C697" t="str">
            <v>10934</v>
          </cell>
          <cell r="R697">
            <v>81</v>
          </cell>
          <cell r="S697">
            <v>96</v>
          </cell>
          <cell r="T697">
            <v>44</v>
          </cell>
          <cell r="V697">
            <v>59</v>
          </cell>
        </row>
        <row r="698">
          <cell r="C698" t="str">
            <v>10935</v>
          </cell>
          <cell r="R698">
            <v>161</v>
          </cell>
          <cell r="S698">
            <v>76</v>
          </cell>
          <cell r="T698">
            <v>50</v>
          </cell>
          <cell r="V698">
            <v>54</v>
          </cell>
        </row>
        <row r="699">
          <cell r="C699" t="str">
            <v>10936</v>
          </cell>
          <cell r="R699">
            <v>138</v>
          </cell>
          <cell r="S699">
            <v>179</v>
          </cell>
          <cell r="T699">
            <v>124</v>
          </cell>
          <cell r="V699">
            <v>56</v>
          </cell>
        </row>
        <row r="700">
          <cell r="C700" t="str">
            <v>10937</v>
          </cell>
          <cell r="R700">
            <v>153</v>
          </cell>
          <cell r="S700">
            <v>248</v>
          </cell>
          <cell r="T700">
            <v>118</v>
          </cell>
          <cell r="V700">
            <v>102</v>
          </cell>
        </row>
        <row r="701">
          <cell r="C701" t="str">
            <v>10938</v>
          </cell>
          <cell r="R701">
            <v>119</v>
          </cell>
          <cell r="S701">
            <v>90</v>
          </cell>
          <cell r="T701">
            <v>59</v>
          </cell>
          <cell r="V701">
            <v>37</v>
          </cell>
        </row>
        <row r="702">
          <cell r="C702" t="str">
            <v>10939</v>
          </cell>
          <cell r="R702">
            <v>59</v>
          </cell>
          <cell r="S702">
            <v>109</v>
          </cell>
          <cell r="T702">
            <v>44</v>
          </cell>
          <cell r="V702">
            <v>23</v>
          </cell>
        </row>
        <row r="703">
          <cell r="C703" t="str">
            <v>10940</v>
          </cell>
          <cell r="R703">
            <v>112</v>
          </cell>
          <cell r="S703">
            <v>25</v>
          </cell>
          <cell r="T703">
            <v>58</v>
          </cell>
          <cell r="V703">
            <v>77</v>
          </cell>
        </row>
        <row r="704">
          <cell r="C704" t="str">
            <v>10941</v>
          </cell>
          <cell r="R704">
            <v>171</v>
          </cell>
          <cell r="S704">
            <v>99</v>
          </cell>
          <cell r="T704">
            <v>150</v>
          </cell>
          <cell r="V704">
            <v>80</v>
          </cell>
        </row>
        <row r="705">
          <cell r="C705" t="str">
            <v>10942</v>
          </cell>
          <cell r="R705">
            <v>119</v>
          </cell>
          <cell r="S705">
            <v>49</v>
          </cell>
          <cell r="T705">
            <v>127</v>
          </cell>
          <cell r="V705">
            <v>102</v>
          </cell>
        </row>
        <row r="706">
          <cell r="C706" t="str">
            <v>10943</v>
          </cell>
          <cell r="R706">
            <v>82</v>
          </cell>
          <cell r="S706">
            <v>27</v>
          </cell>
          <cell r="T706">
            <v>29</v>
          </cell>
          <cell r="V706">
            <v>50</v>
          </cell>
        </row>
        <row r="707">
          <cell r="C707" t="str">
            <v>23125</v>
          </cell>
          <cell r="R707">
            <v>175</v>
          </cell>
          <cell r="S707">
            <v>210</v>
          </cell>
          <cell r="T707">
            <v>47</v>
          </cell>
          <cell r="V707">
            <v>49</v>
          </cell>
        </row>
        <row r="708">
          <cell r="C708" t="str">
            <v>28014</v>
          </cell>
          <cell r="R708">
            <v>62</v>
          </cell>
          <cell r="S708">
            <v>196</v>
          </cell>
          <cell r="T708">
            <v>40</v>
          </cell>
          <cell r="V708">
            <v>53</v>
          </cell>
        </row>
        <row r="709">
          <cell r="C709" t="str">
            <v>28015</v>
          </cell>
          <cell r="R709">
            <v>67</v>
          </cell>
          <cell r="S709">
            <v>221</v>
          </cell>
          <cell r="T709">
            <v>43</v>
          </cell>
          <cell r="V709">
            <v>60</v>
          </cell>
        </row>
        <row r="710">
          <cell r="C710" t="str">
            <v>28016</v>
          </cell>
          <cell r="R710">
            <v>157</v>
          </cell>
          <cell r="S710">
            <v>114</v>
          </cell>
          <cell r="T710">
            <v>103</v>
          </cell>
          <cell r="V710">
            <v>54</v>
          </cell>
        </row>
        <row r="711">
          <cell r="C711" t="str">
            <v>10703</v>
          </cell>
          <cell r="R711">
            <v>97</v>
          </cell>
          <cell r="S711">
            <v>61</v>
          </cell>
          <cell r="T711">
            <v>81</v>
          </cell>
          <cell r="V711">
            <v>27</v>
          </cell>
        </row>
        <row r="712">
          <cell r="C712" t="str">
            <v>10985</v>
          </cell>
          <cell r="R712">
            <v>237</v>
          </cell>
          <cell r="S712">
            <v>21</v>
          </cell>
          <cell r="T712">
            <v>93</v>
          </cell>
          <cell r="V712">
            <v>64</v>
          </cell>
        </row>
        <row r="713">
          <cell r="C713" t="str">
            <v>10986</v>
          </cell>
          <cell r="R713">
            <v>228</v>
          </cell>
          <cell r="S713">
            <v>56</v>
          </cell>
          <cell r="T713">
            <v>207</v>
          </cell>
          <cell r="V713">
            <v>78</v>
          </cell>
        </row>
        <row r="714">
          <cell r="C714" t="str">
            <v>10987</v>
          </cell>
          <cell r="R714">
            <v>141</v>
          </cell>
          <cell r="S714">
            <v>85</v>
          </cell>
          <cell r="T714">
            <v>86</v>
          </cell>
          <cell r="V714">
            <v>74</v>
          </cell>
        </row>
        <row r="715">
          <cell r="C715" t="str">
            <v>10988</v>
          </cell>
          <cell r="R715">
            <v>81</v>
          </cell>
          <cell r="S715">
            <v>20</v>
          </cell>
          <cell r="T715">
            <v>88</v>
          </cell>
          <cell r="V715">
            <v>77</v>
          </cell>
        </row>
        <row r="716">
          <cell r="C716" t="str">
            <v>10989</v>
          </cell>
          <cell r="R716">
            <v>201</v>
          </cell>
          <cell r="S716">
            <v>76</v>
          </cell>
          <cell r="T716">
            <v>77</v>
          </cell>
          <cell r="V716">
            <v>52</v>
          </cell>
        </row>
        <row r="717">
          <cell r="C717" t="str">
            <v>10990</v>
          </cell>
          <cell r="R717">
            <v>66</v>
          </cell>
          <cell r="S717">
            <v>17</v>
          </cell>
          <cell r="T717">
            <v>84</v>
          </cell>
          <cell r="V717">
            <v>54</v>
          </cell>
        </row>
        <row r="718">
          <cell r="C718" t="str">
            <v>10669</v>
          </cell>
          <cell r="R718">
            <v>113</v>
          </cell>
          <cell r="S718">
            <v>98</v>
          </cell>
          <cell r="T718">
            <v>32</v>
          </cell>
          <cell r="V718">
            <v>40</v>
          </cell>
        </row>
        <row r="719">
          <cell r="C719" t="str">
            <v>10944</v>
          </cell>
          <cell r="R719">
            <v>229</v>
          </cell>
          <cell r="S719">
            <v>26</v>
          </cell>
          <cell r="T719">
            <v>70</v>
          </cell>
          <cell r="V719">
            <v>54</v>
          </cell>
        </row>
        <row r="720">
          <cell r="C720" t="str">
            <v>10945</v>
          </cell>
          <cell r="R720">
            <v>223</v>
          </cell>
          <cell r="S720">
            <v>70</v>
          </cell>
          <cell r="T720">
            <v>151</v>
          </cell>
          <cell r="V720">
            <v>84</v>
          </cell>
        </row>
        <row r="721">
          <cell r="C721" t="str">
            <v>10946</v>
          </cell>
          <cell r="R721">
            <v>105</v>
          </cell>
          <cell r="S721">
            <v>99</v>
          </cell>
          <cell r="T721">
            <v>89</v>
          </cell>
          <cell r="V721">
            <v>48</v>
          </cell>
        </row>
        <row r="722">
          <cell r="C722" t="str">
            <v>10947</v>
          </cell>
          <cell r="R722">
            <v>141</v>
          </cell>
          <cell r="S722">
            <v>72</v>
          </cell>
          <cell r="T722">
            <v>44</v>
          </cell>
          <cell r="V722">
            <v>49</v>
          </cell>
        </row>
        <row r="723">
          <cell r="C723" t="str">
            <v>10948</v>
          </cell>
          <cell r="R723">
            <v>152</v>
          </cell>
          <cell r="S723">
            <v>71</v>
          </cell>
          <cell r="T723">
            <v>79</v>
          </cell>
          <cell r="V723">
            <v>95</v>
          </cell>
        </row>
        <row r="724">
          <cell r="C724" t="str">
            <v>10949</v>
          </cell>
          <cell r="R724">
            <v>101</v>
          </cell>
          <cell r="S724">
            <v>73</v>
          </cell>
          <cell r="T724">
            <v>112</v>
          </cell>
          <cell r="V724">
            <v>138</v>
          </cell>
        </row>
        <row r="725">
          <cell r="C725" t="str">
            <v>10950</v>
          </cell>
          <cell r="R725">
            <v>88</v>
          </cell>
          <cell r="S725">
            <v>62</v>
          </cell>
          <cell r="T725">
            <v>66</v>
          </cell>
          <cell r="V725">
            <v>52</v>
          </cell>
        </row>
        <row r="726">
          <cell r="C726" t="str">
            <v>10951</v>
          </cell>
          <cell r="R726">
            <v>239</v>
          </cell>
          <cell r="S726">
            <v>97</v>
          </cell>
          <cell r="T726">
            <v>84</v>
          </cell>
          <cell r="V726">
            <v>85</v>
          </cell>
        </row>
        <row r="727">
          <cell r="C727" t="str">
            <v>10952</v>
          </cell>
          <cell r="R727">
            <v>283</v>
          </cell>
          <cell r="S727">
            <v>34</v>
          </cell>
          <cell r="T727">
            <v>82</v>
          </cell>
          <cell r="V727">
            <v>74</v>
          </cell>
        </row>
        <row r="728">
          <cell r="C728" t="str">
            <v>10953</v>
          </cell>
          <cell r="R728">
            <v>173</v>
          </cell>
          <cell r="S728">
            <v>49</v>
          </cell>
          <cell r="T728">
            <v>83</v>
          </cell>
          <cell r="V728">
            <v>58</v>
          </cell>
        </row>
        <row r="729">
          <cell r="C729" t="str">
            <v>10954</v>
          </cell>
          <cell r="R729">
            <v>191</v>
          </cell>
          <cell r="S729">
            <v>74</v>
          </cell>
          <cell r="T729">
            <v>73</v>
          </cell>
          <cell r="V729">
            <v>59</v>
          </cell>
        </row>
        <row r="730">
          <cell r="C730" t="str">
            <v>10956</v>
          </cell>
          <cell r="R730">
            <v>118</v>
          </cell>
          <cell r="S730">
            <v>37</v>
          </cell>
          <cell r="T730">
            <v>49</v>
          </cell>
          <cell r="V730">
            <v>38</v>
          </cell>
        </row>
        <row r="731">
          <cell r="C731" t="str">
            <v>10957</v>
          </cell>
          <cell r="R731">
            <v>185</v>
          </cell>
          <cell r="S731">
            <v>97</v>
          </cell>
          <cell r="T731">
            <v>50</v>
          </cell>
          <cell r="V731">
            <v>99</v>
          </cell>
        </row>
        <row r="732">
          <cell r="C732" t="str">
            <v>10958</v>
          </cell>
          <cell r="R732">
            <v>207</v>
          </cell>
          <cell r="S732">
            <v>23</v>
          </cell>
          <cell r="T732">
            <v>80</v>
          </cell>
          <cell r="V732">
            <v>56</v>
          </cell>
        </row>
        <row r="733">
          <cell r="C733" t="str">
            <v>10959</v>
          </cell>
          <cell r="R733">
            <v>188</v>
          </cell>
          <cell r="S733">
            <v>106</v>
          </cell>
          <cell r="T733">
            <v>78</v>
          </cell>
          <cell r="V733">
            <v>67</v>
          </cell>
        </row>
        <row r="734">
          <cell r="C734" t="str">
            <v>10960</v>
          </cell>
          <cell r="R734">
            <v>186</v>
          </cell>
          <cell r="S734">
            <v>130</v>
          </cell>
          <cell r="T734">
            <v>49</v>
          </cell>
          <cell r="V734">
            <v>78</v>
          </cell>
        </row>
        <row r="735">
          <cell r="C735" t="str">
            <v>10961</v>
          </cell>
          <cell r="R735">
            <v>140</v>
          </cell>
          <cell r="S735">
            <v>172</v>
          </cell>
          <cell r="T735">
            <v>115</v>
          </cell>
          <cell r="V735">
            <v>82</v>
          </cell>
        </row>
        <row r="736">
          <cell r="C736" t="str">
            <v>10962</v>
          </cell>
          <cell r="R736">
            <v>221</v>
          </cell>
          <cell r="S736">
            <v>68</v>
          </cell>
          <cell r="T736">
            <v>172</v>
          </cell>
          <cell r="V736">
            <v>72</v>
          </cell>
        </row>
        <row r="737">
          <cell r="C737" t="str">
            <v>11443</v>
          </cell>
          <cell r="R737">
            <v>118</v>
          </cell>
          <cell r="S737">
            <v>74</v>
          </cell>
          <cell r="T737">
            <v>69</v>
          </cell>
          <cell r="V737">
            <v>42</v>
          </cell>
        </row>
        <row r="738">
          <cell r="C738" t="str">
            <v>21984</v>
          </cell>
          <cell r="R738">
            <v>99</v>
          </cell>
          <cell r="S738">
            <v>47</v>
          </cell>
          <cell r="T738">
            <v>42</v>
          </cell>
          <cell r="V738">
            <v>45</v>
          </cell>
        </row>
        <row r="739">
          <cell r="C739" t="str">
            <v>24032</v>
          </cell>
          <cell r="R739">
            <v>337</v>
          </cell>
          <cell r="S739">
            <v>27</v>
          </cell>
          <cell r="T739">
            <v>147</v>
          </cell>
          <cell r="V739">
            <v>62</v>
          </cell>
        </row>
        <row r="740">
          <cell r="C740" t="str">
            <v>24821</v>
          </cell>
          <cell r="R740">
            <v>173</v>
          </cell>
          <cell r="S740">
            <v>-66</v>
          </cell>
          <cell r="T740">
            <v>24</v>
          </cell>
          <cell r="V740">
            <v>80</v>
          </cell>
        </row>
        <row r="741">
          <cell r="C741" t="str">
            <v>27967</v>
          </cell>
          <cell r="R741">
            <v>408</v>
          </cell>
          <cell r="S741">
            <v>75</v>
          </cell>
          <cell r="T741">
            <v>134</v>
          </cell>
          <cell r="V741">
            <v>139</v>
          </cell>
        </row>
        <row r="742">
          <cell r="C742" t="str">
            <v>27968</v>
          </cell>
          <cell r="R742">
            <v>90</v>
          </cell>
          <cell r="S742">
            <v>90</v>
          </cell>
          <cell r="T742">
            <v>95</v>
          </cell>
          <cell r="V742">
            <v>98</v>
          </cell>
        </row>
        <row r="743">
          <cell r="C743" t="str">
            <v>27976</v>
          </cell>
          <cell r="R743">
            <v>179</v>
          </cell>
          <cell r="S743">
            <v>42</v>
          </cell>
          <cell r="T743">
            <v>118</v>
          </cell>
          <cell r="V743">
            <v>118</v>
          </cell>
        </row>
        <row r="744">
          <cell r="C744" t="str">
            <v>10738</v>
          </cell>
          <cell r="R744">
            <v>103</v>
          </cell>
          <cell r="S744">
            <v>55</v>
          </cell>
          <cell r="T744">
            <v>79</v>
          </cell>
          <cell r="V744">
            <v>34</v>
          </cell>
        </row>
        <row r="745">
          <cell r="C745" t="str">
            <v>11340</v>
          </cell>
          <cell r="R745">
            <v>69</v>
          </cell>
          <cell r="S745">
            <v>20</v>
          </cell>
          <cell r="T745">
            <v>107</v>
          </cell>
          <cell r="V745">
            <v>48</v>
          </cell>
        </row>
        <row r="746">
          <cell r="C746" t="str">
            <v>11341</v>
          </cell>
          <cell r="R746">
            <v>276</v>
          </cell>
          <cell r="S746">
            <v>-288</v>
          </cell>
          <cell r="T746">
            <v>141</v>
          </cell>
          <cell r="V746">
            <v>59</v>
          </cell>
        </row>
        <row r="747">
          <cell r="C747" t="str">
            <v>11342</v>
          </cell>
          <cell r="R747">
            <v>137</v>
          </cell>
          <cell r="S747">
            <v>44</v>
          </cell>
          <cell r="T747">
            <v>55</v>
          </cell>
          <cell r="V747">
            <v>58</v>
          </cell>
        </row>
        <row r="748">
          <cell r="C748" t="str">
            <v>11343</v>
          </cell>
          <cell r="R748">
            <v>238</v>
          </cell>
          <cell r="S748">
            <v>36</v>
          </cell>
          <cell r="T748">
            <v>113</v>
          </cell>
          <cell r="V748">
            <v>42</v>
          </cell>
        </row>
        <row r="749">
          <cell r="C749" t="str">
            <v>11344</v>
          </cell>
          <cell r="R749">
            <v>179</v>
          </cell>
          <cell r="S749">
            <v>63</v>
          </cell>
          <cell r="T749">
            <v>111</v>
          </cell>
          <cell r="V749">
            <v>43</v>
          </cell>
        </row>
        <row r="750">
          <cell r="C750" t="str">
            <v>11345</v>
          </cell>
          <cell r="R750">
            <v>98</v>
          </cell>
          <cell r="S750">
            <v>17</v>
          </cell>
          <cell r="T750">
            <v>149</v>
          </cell>
          <cell r="V750">
            <v>98</v>
          </cell>
        </row>
        <row r="751">
          <cell r="C751" t="str">
            <v>11346</v>
          </cell>
          <cell r="R751">
            <v>111</v>
          </cell>
          <cell r="S751">
            <v>32</v>
          </cell>
          <cell r="T751">
            <v>97</v>
          </cell>
          <cell r="V751">
            <v>59</v>
          </cell>
        </row>
        <row r="752">
          <cell r="C752" t="str">
            <v>77753</v>
          </cell>
          <cell r="R752">
            <v>38</v>
          </cell>
          <cell r="S752">
            <v>15</v>
          </cell>
          <cell r="T752">
            <v>109</v>
          </cell>
          <cell r="V752">
            <v>42</v>
          </cell>
        </row>
        <row r="753">
          <cell r="C753" t="str">
            <v>10744</v>
          </cell>
          <cell r="R753">
            <v>334</v>
          </cell>
          <cell r="S753">
            <v>241</v>
          </cell>
          <cell r="T753">
            <v>90</v>
          </cell>
          <cell r="V753">
            <v>36</v>
          </cell>
        </row>
        <row r="754">
          <cell r="C754" t="str">
            <v>11375</v>
          </cell>
          <cell r="R754">
            <v>137</v>
          </cell>
          <cell r="S754">
            <v>222</v>
          </cell>
          <cell r="T754">
            <v>260</v>
          </cell>
          <cell r="V754">
            <v>38</v>
          </cell>
        </row>
        <row r="755">
          <cell r="C755" t="str">
            <v>11376</v>
          </cell>
          <cell r="R755">
            <v>81</v>
          </cell>
          <cell r="S755">
            <v>208</v>
          </cell>
          <cell r="T755">
            <v>107</v>
          </cell>
          <cell r="V755">
            <v>36</v>
          </cell>
        </row>
        <row r="756">
          <cell r="C756" t="str">
            <v>11377</v>
          </cell>
          <cell r="R756">
            <v>102</v>
          </cell>
          <cell r="S756">
            <v>35</v>
          </cell>
          <cell r="T756">
            <v>38</v>
          </cell>
          <cell r="V756">
            <v>54</v>
          </cell>
        </row>
        <row r="757">
          <cell r="C757" t="str">
            <v>11378</v>
          </cell>
          <cell r="R757">
            <v>136</v>
          </cell>
          <cell r="S757">
            <v>194</v>
          </cell>
          <cell r="T757">
            <v>52</v>
          </cell>
          <cell r="V757">
            <v>58</v>
          </cell>
        </row>
        <row r="758">
          <cell r="C758" t="str">
            <v>11379</v>
          </cell>
          <cell r="R758">
            <v>401</v>
          </cell>
          <cell r="S758">
            <v>121</v>
          </cell>
          <cell r="T758">
            <v>180</v>
          </cell>
          <cell r="V758">
            <v>30</v>
          </cell>
        </row>
        <row r="759">
          <cell r="C759" t="str">
            <v>11380</v>
          </cell>
          <cell r="R759">
            <v>127</v>
          </cell>
          <cell r="S759">
            <v>158</v>
          </cell>
          <cell r="T759">
            <v>82</v>
          </cell>
          <cell r="V759">
            <v>51</v>
          </cell>
        </row>
        <row r="760">
          <cell r="C760" t="str">
            <v>11381</v>
          </cell>
          <cell r="R760">
            <v>93</v>
          </cell>
          <cell r="S760">
            <v>116</v>
          </cell>
          <cell r="T760">
            <v>68</v>
          </cell>
          <cell r="V760">
            <v>51</v>
          </cell>
        </row>
        <row r="761">
          <cell r="C761" t="str">
            <v>11382</v>
          </cell>
          <cell r="R761">
            <v>233</v>
          </cell>
          <cell r="S761">
            <v>179</v>
          </cell>
          <cell r="T761">
            <v>106</v>
          </cell>
          <cell r="V761">
            <v>56</v>
          </cell>
        </row>
        <row r="762">
          <cell r="C762" t="str">
            <v>11383</v>
          </cell>
          <cell r="R762">
            <v>160</v>
          </cell>
          <cell r="S762">
            <v>278</v>
          </cell>
          <cell r="T762">
            <v>227</v>
          </cell>
          <cell r="V762">
            <v>44</v>
          </cell>
        </row>
        <row r="763">
          <cell r="C763" t="str">
            <v>11385</v>
          </cell>
          <cell r="R763">
            <v>240</v>
          </cell>
          <cell r="S763">
            <v>535</v>
          </cell>
          <cell r="T763">
            <v>197</v>
          </cell>
          <cell r="V763">
            <v>73</v>
          </cell>
        </row>
        <row r="764">
          <cell r="C764" t="str">
            <v>10680</v>
          </cell>
          <cell r="R764">
            <v>57</v>
          </cell>
          <cell r="S764">
            <v>180</v>
          </cell>
          <cell r="T764">
            <v>92</v>
          </cell>
          <cell r="V764">
            <v>47</v>
          </cell>
        </row>
        <row r="765">
          <cell r="C765" t="str">
            <v>11322</v>
          </cell>
          <cell r="R765">
            <v>89</v>
          </cell>
          <cell r="S765">
            <v>74</v>
          </cell>
          <cell r="T765">
            <v>46</v>
          </cell>
          <cell r="V765">
            <v>51</v>
          </cell>
        </row>
        <row r="766">
          <cell r="C766" t="str">
            <v>11324</v>
          </cell>
          <cell r="R766">
            <v>298</v>
          </cell>
          <cell r="S766">
            <v>115</v>
          </cell>
          <cell r="T766">
            <v>107</v>
          </cell>
          <cell r="V766">
            <v>45</v>
          </cell>
        </row>
        <row r="767">
          <cell r="C767" t="str">
            <v>11325</v>
          </cell>
          <cell r="R767">
            <v>338</v>
          </cell>
          <cell r="S767">
            <v>159</v>
          </cell>
          <cell r="T767">
            <v>41</v>
          </cell>
          <cell r="V767">
            <v>63</v>
          </cell>
        </row>
        <row r="768">
          <cell r="C768" t="str">
            <v>11326</v>
          </cell>
          <cell r="R768">
            <v>220</v>
          </cell>
          <cell r="S768">
            <v>2</v>
          </cell>
          <cell r="T768">
            <v>51</v>
          </cell>
          <cell r="V768">
            <v>76</v>
          </cell>
        </row>
        <row r="769">
          <cell r="C769" t="str">
            <v>11327</v>
          </cell>
          <cell r="R769">
            <v>463</v>
          </cell>
          <cell r="S769">
            <v>81</v>
          </cell>
          <cell r="T769">
            <v>77</v>
          </cell>
          <cell r="V769">
            <v>94</v>
          </cell>
        </row>
        <row r="770">
          <cell r="C770" t="str">
            <v>11328</v>
          </cell>
          <cell r="R770">
            <v>127</v>
          </cell>
          <cell r="S770">
            <v>113</v>
          </cell>
          <cell r="T770">
            <v>64</v>
          </cell>
          <cell r="V770">
            <v>54</v>
          </cell>
        </row>
        <row r="771">
          <cell r="C771" t="str">
            <v>11329</v>
          </cell>
          <cell r="R771">
            <v>134</v>
          </cell>
          <cell r="S771">
            <v>76</v>
          </cell>
          <cell r="T771">
            <v>53</v>
          </cell>
          <cell r="V771">
            <v>53</v>
          </cell>
        </row>
        <row r="772">
          <cell r="C772" t="str">
            <v>11330</v>
          </cell>
          <cell r="R772">
            <v>98</v>
          </cell>
          <cell r="S772">
            <v>75</v>
          </cell>
          <cell r="T772">
            <v>28</v>
          </cell>
          <cell r="V772">
            <v>42</v>
          </cell>
        </row>
        <row r="773">
          <cell r="C773" t="str">
            <v>11331</v>
          </cell>
          <cell r="R773">
            <v>436</v>
          </cell>
          <cell r="S773">
            <v>78</v>
          </cell>
          <cell r="T773">
            <v>115</v>
          </cell>
          <cell r="V773">
            <v>69</v>
          </cell>
        </row>
        <row r="774">
          <cell r="C774" t="str">
            <v>11332</v>
          </cell>
          <cell r="R774">
            <v>527</v>
          </cell>
          <cell r="S774">
            <v>294</v>
          </cell>
          <cell r="T774">
            <v>157</v>
          </cell>
          <cell r="V774">
            <v>63</v>
          </cell>
        </row>
        <row r="775">
          <cell r="C775" t="str">
            <v>11333</v>
          </cell>
          <cell r="R775">
            <v>261</v>
          </cell>
          <cell r="S775">
            <v>137</v>
          </cell>
          <cell r="T775">
            <v>185</v>
          </cell>
          <cell r="V775">
            <v>31</v>
          </cell>
        </row>
        <row r="776">
          <cell r="C776" t="str">
            <v>11334</v>
          </cell>
          <cell r="R776">
            <v>343</v>
          </cell>
          <cell r="S776">
            <v>15</v>
          </cell>
          <cell r="T776">
            <v>113</v>
          </cell>
          <cell r="V776">
            <v>88</v>
          </cell>
        </row>
        <row r="777">
          <cell r="C777" t="str">
            <v>11335</v>
          </cell>
          <cell r="R777">
            <v>73</v>
          </cell>
          <cell r="S777">
            <v>247</v>
          </cell>
          <cell r="T777">
            <v>42</v>
          </cell>
          <cell r="V777">
            <v>28</v>
          </cell>
        </row>
        <row r="778">
          <cell r="C778" t="str">
            <v>11336</v>
          </cell>
          <cell r="R778">
            <v>206</v>
          </cell>
          <cell r="S778">
            <v>162</v>
          </cell>
          <cell r="T778">
            <v>81</v>
          </cell>
          <cell r="V778">
            <v>47</v>
          </cell>
        </row>
        <row r="779">
          <cell r="C779" t="str">
            <v>11337</v>
          </cell>
          <cell r="R779">
            <v>130</v>
          </cell>
          <cell r="S779">
            <v>106</v>
          </cell>
          <cell r="T779">
            <v>79</v>
          </cell>
          <cell r="V779">
            <v>67</v>
          </cell>
        </row>
        <row r="780">
          <cell r="C780" t="str">
            <v>11338</v>
          </cell>
          <cell r="R780">
            <v>294</v>
          </cell>
          <cell r="S780">
            <v>27</v>
          </cell>
          <cell r="T780">
            <v>64</v>
          </cell>
          <cell r="V780">
            <v>38</v>
          </cell>
        </row>
        <row r="781">
          <cell r="C781" t="str">
            <v>11339</v>
          </cell>
          <cell r="R781">
            <v>543</v>
          </cell>
          <cell r="S781">
            <v>96</v>
          </cell>
          <cell r="T781">
            <v>99</v>
          </cell>
          <cell r="V781">
            <v>81</v>
          </cell>
        </row>
        <row r="782">
          <cell r="C782" t="str">
            <v>11660</v>
          </cell>
          <cell r="R782">
            <v>325</v>
          </cell>
          <cell r="S782">
            <v>70</v>
          </cell>
          <cell r="T782">
            <v>86</v>
          </cell>
          <cell r="V782">
            <v>31</v>
          </cell>
        </row>
        <row r="783">
          <cell r="C783" t="str">
            <v>40491</v>
          </cell>
          <cell r="R783">
            <v>236</v>
          </cell>
          <cell r="S783">
            <v>40</v>
          </cell>
          <cell r="T783">
            <v>414</v>
          </cell>
          <cell r="V783">
            <v>61</v>
          </cell>
        </row>
        <row r="784">
          <cell r="C784" t="str">
            <v>40492</v>
          </cell>
          <cell r="R784">
            <v>509</v>
          </cell>
          <cell r="S784">
            <v>122</v>
          </cell>
          <cell r="T784">
            <v>559</v>
          </cell>
          <cell r="V784">
            <v>78</v>
          </cell>
        </row>
        <row r="785">
          <cell r="C785" t="str">
            <v>40742</v>
          </cell>
          <cell r="R785">
            <v>264</v>
          </cell>
          <cell r="S785">
            <v>80</v>
          </cell>
          <cell r="T785">
            <v>87</v>
          </cell>
          <cell r="V785">
            <v>73</v>
          </cell>
        </row>
        <row r="786">
          <cell r="C786" t="str">
            <v>40743</v>
          </cell>
          <cell r="R786">
            <v>203</v>
          </cell>
          <cell r="S786">
            <v>170</v>
          </cell>
          <cell r="T786">
            <v>80</v>
          </cell>
          <cell r="V786">
            <v>83</v>
          </cell>
        </row>
        <row r="787">
          <cell r="C787" t="str">
            <v>10739</v>
          </cell>
          <cell r="R787">
            <v>221</v>
          </cell>
          <cell r="S787">
            <v>330</v>
          </cell>
          <cell r="T787">
            <v>33</v>
          </cell>
          <cell r="V787">
            <v>57</v>
          </cell>
        </row>
        <row r="788">
          <cell r="C788" t="str">
            <v>10740</v>
          </cell>
          <cell r="R788">
            <v>131</v>
          </cell>
          <cell r="S788">
            <v>168</v>
          </cell>
          <cell r="T788">
            <v>39</v>
          </cell>
          <cell r="V788">
            <v>35</v>
          </cell>
        </row>
        <row r="789">
          <cell r="C789" t="str">
            <v>11347</v>
          </cell>
          <cell r="R789">
            <v>101</v>
          </cell>
          <cell r="S789">
            <v>116</v>
          </cell>
          <cell r="T789">
            <v>125</v>
          </cell>
          <cell r="V789">
            <v>128</v>
          </cell>
        </row>
        <row r="790">
          <cell r="C790" t="str">
            <v>11348</v>
          </cell>
          <cell r="R790">
            <v>397</v>
          </cell>
          <cell r="S790">
            <v>222</v>
          </cell>
          <cell r="T790">
            <v>57</v>
          </cell>
          <cell r="V790">
            <v>66</v>
          </cell>
        </row>
        <row r="791">
          <cell r="C791" t="str">
            <v>11349</v>
          </cell>
          <cell r="R791">
            <v>650</v>
          </cell>
          <cell r="S791">
            <v>385</v>
          </cell>
          <cell r="T791">
            <v>96</v>
          </cell>
          <cell r="V791">
            <v>42</v>
          </cell>
        </row>
        <row r="792">
          <cell r="C792" t="str">
            <v>11350</v>
          </cell>
          <cell r="R792">
            <v>311</v>
          </cell>
          <cell r="S792">
            <v>459</v>
          </cell>
          <cell r="T792">
            <v>42</v>
          </cell>
          <cell r="V792">
            <v>100</v>
          </cell>
        </row>
        <row r="793">
          <cell r="C793" t="str">
            <v>11352</v>
          </cell>
          <cell r="R793">
            <v>154</v>
          </cell>
          <cell r="S793">
            <v>151</v>
          </cell>
          <cell r="T793">
            <v>198</v>
          </cell>
          <cell r="V793">
            <v>104</v>
          </cell>
        </row>
        <row r="794">
          <cell r="C794" t="str">
            <v>11353</v>
          </cell>
          <cell r="R794">
            <v>419</v>
          </cell>
          <cell r="S794">
            <v>95</v>
          </cell>
          <cell r="T794">
            <v>151</v>
          </cell>
          <cell r="V794">
            <v>53</v>
          </cell>
        </row>
        <row r="795">
          <cell r="C795" t="str">
            <v>11354</v>
          </cell>
          <cell r="R795">
            <v>442</v>
          </cell>
          <cell r="S795">
            <v>190</v>
          </cell>
          <cell r="T795">
            <v>119</v>
          </cell>
          <cell r="V795">
            <v>49</v>
          </cell>
        </row>
        <row r="796">
          <cell r="C796" t="str">
            <v>10741</v>
          </cell>
          <cell r="R796">
            <v>118</v>
          </cell>
          <cell r="S796">
            <v>41</v>
          </cell>
          <cell r="T796">
            <v>54</v>
          </cell>
          <cell r="V796">
            <v>20</v>
          </cell>
        </row>
        <row r="797">
          <cell r="C797" t="str">
            <v>11355</v>
          </cell>
          <cell r="R797">
            <v>235</v>
          </cell>
          <cell r="S797">
            <v>87</v>
          </cell>
          <cell r="T797">
            <v>66</v>
          </cell>
          <cell r="V797">
            <v>74</v>
          </cell>
        </row>
        <row r="798">
          <cell r="C798" t="str">
            <v>11356</v>
          </cell>
          <cell r="R798">
            <v>112</v>
          </cell>
          <cell r="S798">
            <v>68</v>
          </cell>
          <cell r="T798">
            <v>72</v>
          </cell>
          <cell r="V798">
            <v>33</v>
          </cell>
        </row>
        <row r="799">
          <cell r="C799" t="str">
            <v>41436</v>
          </cell>
          <cell r="R799">
            <v>90</v>
          </cell>
          <cell r="S799">
            <v>79</v>
          </cell>
          <cell r="T799">
            <v>57</v>
          </cell>
          <cell r="V799">
            <v>72</v>
          </cell>
        </row>
        <row r="800">
          <cell r="C800" t="str">
            <v>10743</v>
          </cell>
          <cell r="R800">
            <v>138</v>
          </cell>
          <cell r="S800">
            <v>86</v>
          </cell>
          <cell r="T800">
            <v>63</v>
          </cell>
          <cell r="V800">
            <v>26</v>
          </cell>
        </row>
        <row r="801">
          <cell r="C801" t="str">
            <v>11323</v>
          </cell>
          <cell r="R801">
            <v>152</v>
          </cell>
          <cell r="S801">
            <v>39</v>
          </cell>
          <cell r="T801">
            <v>65</v>
          </cell>
          <cell r="V801">
            <v>47</v>
          </cell>
        </row>
        <row r="802">
          <cell r="C802" t="str">
            <v>11372</v>
          </cell>
          <cell r="R802">
            <v>344</v>
          </cell>
          <cell r="S802">
            <v>387</v>
          </cell>
          <cell r="T802">
            <v>64</v>
          </cell>
          <cell r="V802">
            <v>35</v>
          </cell>
        </row>
        <row r="803">
          <cell r="C803" t="str">
            <v>11373</v>
          </cell>
          <cell r="R803">
            <v>84</v>
          </cell>
          <cell r="S803">
            <v>151</v>
          </cell>
          <cell r="T803">
            <v>16</v>
          </cell>
          <cell r="V803">
            <v>58</v>
          </cell>
        </row>
        <row r="804">
          <cell r="C804" t="str">
            <v>11374</v>
          </cell>
          <cell r="R804">
            <v>205</v>
          </cell>
          <cell r="S804">
            <v>60</v>
          </cell>
          <cell r="T804">
            <v>48</v>
          </cell>
          <cell r="V804">
            <v>53</v>
          </cell>
        </row>
        <row r="805">
          <cell r="C805" t="str">
            <v>09192</v>
          </cell>
          <cell r="R805">
            <v>134</v>
          </cell>
          <cell r="S805">
            <v>248</v>
          </cell>
          <cell r="T805">
            <v>206</v>
          </cell>
          <cell r="V805">
            <v>236</v>
          </cell>
        </row>
        <row r="806">
          <cell r="C806" t="str">
            <v>10681</v>
          </cell>
          <cell r="R806">
            <v>119</v>
          </cell>
          <cell r="S806">
            <v>71</v>
          </cell>
          <cell r="T806">
            <v>51</v>
          </cell>
          <cell r="V806">
            <v>24</v>
          </cell>
        </row>
        <row r="807">
          <cell r="C807" t="str">
            <v>10742</v>
          </cell>
          <cell r="R807">
            <v>42</v>
          </cell>
          <cell r="S807">
            <v>246</v>
          </cell>
          <cell r="T807">
            <v>142</v>
          </cell>
          <cell r="V807">
            <v>55</v>
          </cell>
        </row>
        <row r="808">
          <cell r="C808" t="str">
            <v>11357</v>
          </cell>
          <cell r="R808">
            <v>247</v>
          </cell>
          <cell r="S808">
            <v>137</v>
          </cell>
          <cell r="T808">
            <v>101</v>
          </cell>
          <cell r="V808">
            <v>48</v>
          </cell>
        </row>
        <row r="809">
          <cell r="C809" t="str">
            <v>11358</v>
          </cell>
          <cell r="R809">
            <v>373</v>
          </cell>
          <cell r="S809">
            <v>110</v>
          </cell>
          <cell r="T809">
            <v>75</v>
          </cell>
          <cell r="V809">
            <v>42</v>
          </cell>
        </row>
        <row r="810">
          <cell r="C810" t="str">
            <v>11359</v>
          </cell>
          <cell r="R810">
            <v>40</v>
          </cell>
          <cell r="S810">
            <v>153</v>
          </cell>
          <cell r="T810">
            <v>72</v>
          </cell>
          <cell r="V810">
            <v>35</v>
          </cell>
        </row>
        <row r="811">
          <cell r="C811" t="str">
            <v>11360</v>
          </cell>
          <cell r="R811">
            <v>247</v>
          </cell>
          <cell r="S811">
            <v>162</v>
          </cell>
          <cell r="T811">
            <v>52</v>
          </cell>
          <cell r="V811">
            <v>35</v>
          </cell>
        </row>
        <row r="812">
          <cell r="C812" t="str">
            <v>11361</v>
          </cell>
          <cell r="R812">
            <v>383</v>
          </cell>
          <cell r="S812">
            <v>56</v>
          </cell>
          <cell r="T812">
            <v>89</v>
          </cell>
          <cell r="V812">
            <v>59</v>
          </cell>
        </row>
        <row r="813">
          <cell r="C813" t="str">
            <v>11362</v>
          </cell>
          <cell r="R813">
            <v>187</v>
          </cell>
          <cell r="S813">
            <v>69</v>
          </cell>
          <cell r="T813">
            <v>44</v>
          </cell>
          <cell r="V813">
            <v>36</v>
          </cell>
        </row>
        <row r="814">
          <cell r="C814" t="str">
            <v>11363</v>
          </cell>
          <cell r="R814">
            <v>265</v>
          </cell>
          <cell r="S814">
            <v>107</v>
          </cell>
          <cell r="T814">
            <v>47</v>
          </cell>
          <cell r="V814">
            <v>46</v>
          </cell>
        </row>
        <row r="815">
          <cell r="C815" t="str">
            <v>11364</v>
          </cell>
          <cell r="R815">
            <v>70</v>
          </cell>
          <cell r="S815">
            <v>148</v>
          </cell>
          <cell r="T815">
            <v>56</v>
          </cell>
          <cell r="V815">
            <v>25</v>
          </cell>
        </row>
        <row r="816">
          <cell r="C816" t="str">
            <v>11365</v>
          </cell>
          <cell r="R816">
            <v>290</v>
          </cell>
          <cell r="S816">
            <v>42</v>
          </cell>
          <cell r="T816">
            <v>25</v>
          </cell>
          <cell r="V816">
            <v>37</v>
          </cell>
        </row>
        <row r="817">
          <cell r="C817" t="str">
            <v>11366</v>
          </cell>
          <cell r="R817">
            <v>86</v>
          </cell>
          <cell r="S817">
            <v>186</v>
          </cell>
          <cell r="T817">
            <v>132</v>
          </cell>
          <cell r="V817">
            <v>19</v>
          </cell>
        </row>
        <row r="818">
          <cell r="C818" t="str">
            <v>11367</v>
          </cell>
          <cell r="R818">
            <v>104</v>
          </cell>
          <cell r="S818">
            <v>80</v>
          </cell>
          <cell r="T818">
            <v>78</v>
          </cell>
          <cell r="V818">
            <v>40</v>
          </cell>
        </row>
        <row r="819">
          <cell r="C819" t="str">
            <v>11368</v>
          </cell>
          <cell r="R819">
            <v>135</v>
          </cell>
          <cell r="S819">
            <v>125</v>
          </cell>
          <cell r="T819">
            <v>70</v>
          </cell>
          <cell r="V819">
            <v>35</v>
          </cell>
        </row>
        <row r="820">
          <cell r="C820" t="str">
            <v>11369</v>
          </cell>
          <cell r="R820">
            <v>201</v>
          </cell>
          <cell r="S820">
            <v>143</v>
          </cell>
          <cell r="T820">
            <v>62</v>
          </cell>
          <cell r="V820">
            <v>39</v>
          </cell>
        </row>
        <row r="821">
          <cell r="C821" t="str">
            <v>11370</v>
          </cell>
          <cell r="R821">
            <v>191</v>
          </cell>
          <cell r="S821">
            <v>60</v>
          </cell>
          <cell r="T821">
            <v>56</v>
          </cell>
          <cell r="V821">
            <v>52</v>
          </cell>
        </row>
        <row r="822">
          <cell r="C822" t="str">
            <v>11371</v>
          </cell>
          <cell r="R822">
            <v>36</v>
          </cell>
          <cell r="S822">
            <v>57</v>
          </cell>
          <cell r="T822">
            <v>35</v>
          </cell>
          <cell r="V822">
            <v>43</v>
          </cell>
        </row>
        <row r="823">
          <cell r="C823" t="str">
            <v>11459</v>
          </cell>
          <cell r="R823">
            <v>377</v>
          </cell>
          <cell r="S823">
            <v>121</v>
          </cell>
          <cell r="T823">
            <v>65</v>
          </cell>
          <cell r="V823">
            <v>109</v>
          </cell>
        </row>
        <row r="824">
          <cell r="C824" t="str">
            <v>11654</v>
          </cell>
          <cell r="R824">
            <v>142</v>
          </cell>
          <cell r="S824">
            <v>176</v>
          </cell>
          <cell r="T824">
            <v>70</v>
          </cell>
          <cell r="V824">
            <v>57</v>
          </cell>
        </row>
        <row r="825">
          <cell r="C825" t="str">
            <v>14138</v>
          </cell>
          <cell r="R825">
            <v>193</v>
          </cell>
          <cell r="S825">
            <v>134</v>
          </cell>
          <cell r="T825">
            <v>99</v>
          </cell>
          <cell r="V825">
            <v>45</v>
          </cell>
        </row>
        <row r="826">
          <cell r="C826" t="str">
            <v>10683</v>
          </cell>
          <cell r="R826">
            <v>98</v>
          </cell>
          <cell r="S826">
            <v>94</v>
          </cell>
          <cell r="T826">
            <v>42</v>
          </cell>
          <cell r="V826">
            <v>38</v>
          </cell>
        </row>
        <row r="827">
          <cell r="C827" t="str">
            <v>11407</v>
          </cell>
          <cell r="R827">
            <v>179</v>
          </cell>
          <cell r="S827">
            <v>125</v>
          </cell>
          <cell r="T827">
            <v>97</v>
          </cell>
          <cell r="V827">
            <v>57</v>
          </cell>
        </row>
        <row r="828">
          <cell r="C828" t="str">
            <v>11408</v>
          </cell>
          <cell r="R828">
            <v>69</v>
          </cell>
          <cell r="S828">
            <v>63</v>
          </cell>
          <cell r="T828">
            <v>89</v>
          </cell>
          <cell r="V828">
            <v>57</v>
          </cell>
        </row>
        <row r="829">
          <cell r="C829" t="str">
            <v>11409</v>
          </cell>
          <cell r="R829">
            <v>149</v>
          </cell>
          <cell r="S829">
            <v>78</v>
          </cell>
          <cell r="T829">
            <v>37</v>
          </cell>
          <cell r="V829">
            <v>62</v>
          </cell>
        </row>
        <row r="830">
          <cell r="C830" t="str">
            <v>11410</v>
          </cell>
          <cell r="R830">
            <v>160</v>
          </cell>
          <cell r="S830">
            <v>49</v>
          </cell>
          <cell r="T830">
            <v>105</v>
          </cell>
          <cell r="V830">
            <v>57</v>
          </cell>
        </row>
        <row r="831">
          <cell r="C831" t="str">
            <v>11411</v>
          </cell>
          <cell r="R831">
            <v>269</v>
          </cell>
          <cell r="S831">
            <v>72</v>
          </cell>
          <cell r="T831">
            <v>103</v>
          </cell>
          <cell r="V831">
            <v>43</v>
          </cell>
        </row>
        <row r="832">
          <cell r="C832" t="str">
            <v>11412</v>
          </cell>
          <cell r="R832">
            <v>280</v>
          </cell>
          <cell r="S832">
            <v>74</v>
          </cell>
          <cell r="T832">
            <v>105</v>
          </cell>
          <cell r="V832">
            <v>84</v>
          </cell>
        </row>
        <row r="833">
          <cell r="C833" t="str">
            <v>11413</v>
          </cell>
          <cell r="R833">
            <v>273</v>
          </cell>
          <cell r="S833">
            <v>39</v>
          </cell>
          <cell r="T833">
            <v>99</v>
          </cell>
          <cell r="V833">
            <v>69</v>
          </cell>
        </row>
        <row r="834">
          <cell r="C834" t="str">
            <v>14139</v>
          </cell>
          <cell r="R834">
            <v>277</v>
          </cell>
          <cell r="S834">
            <v>24</v>
          </cell>
          <cell r="T834">
            <v>76</v>
          </cell>
          <cell r="V834">
            <v>51</v>
          </cell>
        </row>
        <row r="835">
          <cell r="C835" t="str">
            <v>28817</v>
          </cell>
          <cell r="R835">
            <v>227</v>
          </cell>
          <cell r="S835">
            <v>25</v>
          </cell>
          <cell r="T835">
            <v>55</v>
          </cell>
          <cell r="V835">
            <v>66</v>
          </cell>
        </row>
        <row r="836">
          <cell r="C836" t="str">
            <v>10750</v>
          </cell>
          <cell r="R836">
            <v>55</v>
          </cell>
          <cell r="S836">
            <v>32</v>
          </cell>
          <cell r="T836">
            <v>17</v>
          </cell>
          <cell r="V836">
            <v>41</v>
          </cell>
        </row>
        <row r="837">
          <cell r="C837" t="str">
            <v>10751</v>
          </cell>
          <cell r="R837">
            <v>34</v>
          </cell>
          <cell r="S837">
            <v>143</v>
          </cell>
          <cell r="T837">
            <v>141</v>
          </cell>
          <cell r="V837">
            <v>56</v>
          </cell>
        </row>
        <row r="838">
          <cell r="C838" t="str">
            <v>11435</v>
          </cell>
          <cell r="R838">
            <v>141</v>
          </cell>
          <cell r="S838">
            <v>33</v>
          </cell>
          <cell r="T838">
            <v>93</v>
          </cell>
          <cell r="V838">
            <v>59</v>
          </cell>
        </row>
        <row r="839">
          <cell r="C839" t="str">
            <v>11436</v>
          </cell>
          <cell r="R839">
            <v>165</v>
          </cell>
          <cell r="S839">
            <v>25</v>
          </cell>
          <cell r="T839">
            <v>79</v>
          </cell>
          <cell r="V839">
            <v>55</v>
          </cell>
        </row>
        <row r="840">
          <cell r="C840" t="str">
            <v>11437</v>
          </cell>
          <cell r="R840">
            <v>64</v>
          </cell>
          <cell r="S840">
            <v>33</v>
          </cell>
          <cell r="T840">
            <v>58</v>
          </cell>
          <cell r="V840">
            <v>25</v>
          </cell>
        </row>
        <row r="841">
          <cell r="C841" t="str">
            <v>11438</v>
          </cell>
          <cell r="R841">
            <v>104</v>
          </cell>
          <cell r="S841">
            <v>15</v>
          </cell>
          <cell r="T841">
            <v>103</v>
          </cell>
          <cell r="V841">
            <v>67</v>
          </cell>
        </row>
        <row r="842">
          <cell r="C842" t="str">
            <v>11439</v>
          </cell>
          <cell r="R842">
            <v>184</v>
          </cell>
          <cell r="S842">
            <v>23</v>
          </cell>
          <cell r="T842">
            <v>66</v>
          </cell>
          <cell r="V842">
            <v>58</v>
          </cell>
        </row>
        <row r="843">
          <cell r="C843" t="str">
            <v>11440</v>
          </cell>
          <cell r="R843">
            <v>180</v>
          </cell>
          <cell r="S843">
            <v>40</v>
          </cell>
          <cell r="T843">
            <v>56</v>
          </cell>
          <cell r="V843">
            <v>56</v>
          </cell>
        </row>
        <row r="844">
          <cell r="C844" t="str">
            <v>11441</v>
          </cell>
          <cell r="R844">
            <v>99</v>
          </cell>
          <cell r="S844">
            <v>261</v>
          </cell>
          <cell r="T844">
            <v>61</v>
          </cell>
          <cell r="V844">
            <v>118</v>
          </cell>
        </row>
        <row r="845">
          <cell r="C845" t="str">
            <v>11442</v>
          </cell>
          <cell r="R845">
            <v>213</v>
          </cell>
          <cell r="S845">
            <v>81</v>
          </cell>
          <cell r="T845">
            <v>70</v>
          </cell>
          <cell r="V845">
            <v>42</v>
          </cell>
        </row>
        <row r="846">
          <cell r="C846" t="str">
            <v>13818</v>
          </cell>
          <cell r="R846">
            <v>121</v>
          </cell>
          <cell r="S846">
            <v>91</v>
          </cell>
          <cell r="T846">
            <v>38</v>
          </cell>
          <cell r="V846">
            <v>95</v>
          </cell>
        </row>
        <row r="847">
          <cell r="C847" t="str">
            <v>15010</v>
          </cell>
          <cell r="R847">
            <v>90</v>
          </cell>
          <cell r="S847">
            <v>12</v>
          </cell>
          <cell r="T847">
            <v>46</v>
          </cell>
          <cell r="V847">
            <v>80</v>
          </cell>
        </row>
        <row r="848">
          <cell r="C848" t="str">
            <v>23771</v>
          </cell>
          <cell r="R848">
            <v>181</v>
          </cell>
          <cell r="S848">
            <v>28</v>
          </cell>
          <cell r="T848">
            <v>34</v>
          </cell>
          <cell r="V848">
            <v>60</v>
          </cell>
        </row>
        <row r="849">
          <cell r="C849" t="str">
            <v>10748</v>
          </cell>
          <cell r="R849">
            <v>205</v>
          </cell>
          <cell r="S849">
            <v>116</v>
          </cell>
          <cell r="T849">
            <v>54</v>
          </cell>
          <cell r="V849">
            <v>56</v>
          </cell>
        </row>
        <row r="850">
          <cell r="C850" t="str">
            <v>11423</v>
          </cell>
          <cell r="R850">
            <v>121</v>
          </cell>
          <cell r="S850">
            <v>86</v>
          </cell>
          <cell r="T850">
            <v>147</v>
          </cell>
          <cell r="V850">
            <v>34</v>
          </cell>
        </row>
        <row r="851">
          <cell r="C851" t="str">
            <v>11424</v>
          </cell>
          <cell r="R851">
            <v>174</v>
          </cell>
          <cell r="S851">
            <v>353</v>
          </cell>
          <cell r="T851">
            <v>27</v>
          </cell>
          <cell r="V851">
            <v>74</v>
          </cell>
        </row>
        <row r="852">
          <cell r="C852" t="str">
            <v>11425</v>
          </cell>
          <cell r="R852">
            <v>151</v>
          </cell>
          <cell r="S852">
            <v>91</v>
          </cell>
          <cell r="T852">
            <v>54</v>
          </cell>
          <cell r="V852">
            <v>56</v>
          </cell>
        </row>
        <row r="853">
          <cell r="C853" t="str">
            <v>11426</v>
          </cell>
          <cell r="R853">
            <v>208</v>
          </cell>
          <cell r="S853">
            <v>41</v>
          </cell>
          <cell r="T853">
            <v>24</v>
          </cell>
          <cell r="V853">
            <v>65</v>
          </cell>
        </row>
        <row r="854">
          <cell r="C854" t="str">
            <v>11427</v>
          </cell>
          <cell r="R854">
            <v>157</v>
          </cell>
          <cell r="S854">
            <v>82</v>
          </cell>
          <cell r="T854">
            <v>41</v>
          </cell>
          <cell r="V854">
            <v>32</v>
          </cell>
        </row>
        <row r="855">
          <cell r="C855" t="str">
            <v>11428</v>
          </cell>
          <cell r="R855">
            <v>187</v>
          </cell>
          <cell r="S855">
            <v>119</v>
          </cell>
          <cell r="T855">
            <v>99</v>
          </cell>
          <cell r="V855">
            <v>65</v>
          </cell>
        </row>
        <row r="856">
          <cell r="C856" t="str">
            <v>11429</v>
          </cell>
          <cell r="R856">
            <v>145</v>
          </cell>
          <cell r="S856">
            <v>40</v>
          </cell>
          <cell r="T856">
            <v>24</v>
          </cell>
          <cell r="V856">
            <v>64</v>
          </cell>
        </row>
        <row r="857">
          <cell r="C857" t="str">
            <v>11430</v>
          </cell>
          <cell r="R857">
            <v>135</v>
          </cell>
          <cell r="S857">
            <v>1000</v>
          </cell>
          <cell r="T857">
            <v>73</v>
          </cell>
          <cell r="V857">
            <v>107</v>
          </cell>
        </row>
        <row r="858">
          <cell r="C858" t="str">
            <v>11431</v>
          </cell>
          <cell r="R858">
            <v>191</v>
          </cell>
          <cell r="S858">
            <v>48</v>
          </cell>
          <cell r="T858">
            <v>15</v>
          </cell>
          <cell r="V858">
            <v>70</v>
          </cell>
        </row>
        <row r="859">
          <cell r="C859" t="str">
            <v>11460</v>
          </cell>
          <cell r="R859">
            <v>240</v>
          </cell>
          <cell r="S859">
            <v>85</v>
          </cell>
          <cell r="T859">
            <v>81</v>
          </cell>
          <cell r="V859">
            <v>44</v>
          </cell>
        </row>
        <row r="860">
          <cell r="C860" t="str">
            <v>11464</v>
          </cell>
          <cell r="R860">
            <v>118</v>
          </cell>
          <cell r="S860">
            <v>154</v>
          </cell>
          <cell r="T860">
            <v>89</v>
          </cell>
          <cell r="V860">
            <v>65</v>
          </cell>
        </row>
        <row r="861">
          <cell r="C861" t="str">
            <v>10747</v>
          </cell>
          <cell r="R861">
            <v>41</v>
          </cell>
          <cell r="S861">
            <v>43</v>
          </cell>
          <cell r="T861">
            <v>46</v>
          </cell>
          <cell r="V861">
            <v>21</v>
          </cell>
        </row>
        <row r="862">
          <cell r="C862" t="str">
            <v>11414</v>
          </cell>
          <cell r="R862">
            <v>184</v>
          </cell>
          <cell r="S862">
            <v>22</v>
          </cell>
          <cell r="T862">
            <v>71</v>
          </cell>
          <cell r="V862">
            <v>38</v>
          </cell>
        </row>
        <row r="863">
          <cell r="C863" t="str">
            <v>11415</v>
          </cell>
          <cell r="R863">
            <v>209</v>
          </cell>
          <cell r="S863">
            <v>115</v>
          </cell>
          <cell r="T863">
            <v>95</v>
          </cell>
          <cell r="V863">
            <v>42</v>
          </cell>
        </row>
        <row r="864">
          <cell r="C864" t="str">
            <v>11416</v>
          </cell>
          <cell r="R864">
            <v>281</v>
          </cell>
          <cell r="S864">
            <v>109</v>
          </cell>
          <cell r="T864">
            <v>112</v>
          </cell>
          <cell r="V864">
            <v>55</v>
          </cell>
        </row>
        <row r="865">
          <cell r="C865" t="str">
            <v>11417</v>
          </cell>
          <cell r="R865">
            <v>115</v>
          </cell>
          <cell r="S865">
            <v>80</v>
          </cell>
          <cell r="T865">
            <v>48</v>
          </cell>
          <cell r="V865">
            <v>46</v>
          </cell>
        </row>
        <row r="866">
          <cell r="C866" t="str">
            <v>11418</v>
          </cell>
          <cell r="R866">
            <v>259</v>
          </cell>
          <cell r="S866">
            <v>45</v>
          </cell>
          <cell r="T866">
            <v>32</v>
          </cell>
          <cell r="V866">
            <v>45</v>
          </cell>
        </row>
        <row r="867">
          <cell r="C867" t="str">
            <v>11419</v>
          </cell>
          <cell r="R867">
            <v>88</v>
          </cell>
          <cell r="S867">
            <v>206</v>
          </cell>
          <cell r="T867">
            <v>60</v>
          </cell>
          <cell r="V867">
            <v>21</v>
          </cell>
        </row>
        <row r="868">
          <cell r="C868" t="str">
            <v>11420</v>
          </cell>
          <cell r="R868">
            <v>195</v>
          </cell>
          <cell r="S868">
            <v>66</v>
          </cell>
          <cell r="T868">
            <v>49</v>
          </cell>
          <cell r="V868">
            <v>55</v>
          </cell>
        </row>
        <row r="869">
          <cell r="C869" t="str">
            <v>11421</v>
          </cell>
          <cell r="R869">
            <v>163</v>
          </cell>
          <cell r="S869">
            <v>65</v>
          </cell>
          <cell r="T869">
            <v>70</v>
          </cell>
          <cell r="V869">
            <v>44</v>
          </cell>
        </row>
        <row r="870">
          <cell r="C870" t="str">
            <v>11422</v>
          </cell>
          <cell r="R870">
            <v>168</v>
          </cell>
          <cell r="S870">
            <v>42</v>
          </cell>
          <cell r="T870">
            <v>41</v>
          </cell>
          <cell r="V870">
            <v>49</v>
          </cell>
        </row>
        <row r="871">
          <cell r="C871" t="str">
            <v>24673</v>
          </cell>
          <cell r="R871">
            <v>227</v>
          </cell>
          <cell r="S871">
            <v>73</v>
          </cell>
          <cell r="T871">
            <v>86</v>
          </cell>
          <cell r="V871">
            <v>65</v>
          </cell>
        </row>
        <row r="872">
          <cell r="C872" t="str">
            <v>10684</v>
          </cell>
          <cell r="R872">
            <v>42</v>
          </cell>
          <cell r="S872">
            <v>19</v>
          </cell>
          <cell r="T872">
            <v>93</v>
          </cell>
          <cell r="V872">
            <v>28</v>
          </cell>
        </row>
        <row r="873">
          <cell r="C873" t="str">
            <v>10749</v>
          </cell>
          <cell r="R873">
            <v>92</v>
          </cell>
          <cell r="S873">
            <v>66</v>
          </cell>
          <cell r="T873">
            <v>54</v>
          </cell>
          <cell r="V873">
            <v>29</v>
          </cell>
        </row>
        <row r="874">
          <cell r="C874" t="str">
            <v>11432</v>
          </cell>
          <cell r="R874">
            <v>46</v>
          </cell>
          <cell r="S874">
            <v>38</v>
          </cell>
          <cell r="T874">
            <v>56</v>
          </cell>
          <cell r="V874">
            <v>49</v>
          </cell>
        </row>
        <row r="875">
          <cell r="C875" t="str">
            <v>11433</v>
          </cell>
          <cell r="R875">
            <v>86</v>
          </cell>
          <cell r="S875">
            <v>86</v>
          </cell>
          <cell r="T875">
            <v>26</v>
          </cell>
          <cell r="V875">
            <v>79</v>
          </cell>
        </row>
        <row r="876">
          <cell r="C876" t="str">
            <v>11434</v>
          </cell>
          <cell r="R876">
            <v>56</v>
          </cell>
          <cell r="S876">
            <v>21</v>
          </cell>
          <cell r="T876">
            <v>35</v>
          </cell>
          <cell r="V876">
            <v>44</v>
          </cell>
        </row>
        <row r="877">
          <cell r="C877" t="str">
            <v>11461</v>
          </cell>
          <cell r="R877">
            <v>140</v>
          </cell>
          <cell r="S877">
            <v>60</v>
          </cell>
          <cell r="T877">
            <v>59</v>
          </cell>
          <cell r="V877">
            <v>32</v>
          </cell>
        </row>
        <row r="878">
          <cell r="C878" t="str">
            <v>13806</v>
          </cell>
          <cell r="R878">
            <v>115</v>
          </cell>
          <cell r="S878">
            <v>52</v>
          </cell>
          <cell r="T878">
            <v>41</v>
          </cell>
          <cell r="V878">
            <v>61</v>
          </cell>
        </row>
        <row r="879">
          <cell r="C879" t="str">
            <v>24689</v>
          </cell>
          <cell r="R879">
            <v>71</v>
          </cell>
          <cell r="S879">
            <v>131</v>
          </cell>
          <cell r="T879">
            <v>41</v>
          </cell>
          <cell r="V879">
            <v>55</v>
          </cell>
        </row>
        <row r="880">
          <cell r="C880" t="str">
            <v>10682</v>
          </cell>
          <cell r="R880">
            <v>114</v>
          </cell>
          <cell r="S880">
            <v>41</v>
          </cell>
          <cell r="T880">
            <v>80</v>
          </cell>
          <cell r="V880">
            <v>39</v>
          </cell>
        </row>
        <row r="881">
          <cell r="C881" t="str">
            <v>10745</v>
          </cell>
          <cell r="R881">
            <v>201</v>
          </cell>
          <cell r="S881">
            <v>70</v>
          </cell>
          <cell r="T881">
            <v>37</v>
          </cell>
          <cell r="V881">
            <v>40</v>
          </cell>
        </row>
        <row r="882">
          <cell r="C882" t="str">
            <v>11386</v>
          </cell>
          <cell r="R882">
            <v>263</v>
          </cell>
          <cell r="S882">
            <v>40</v>
          </cell>
          <cell r="T882">
            <v>47</v>
          </cell>
          <cell r="V882">
            <v>61</v>
          </cell>
        </row>
        <row r="883">
          <cell r="C883" t="str">
            <v>11387</v>
          </cell>
          <cell r="R883">
            <v>66</v>
          </cell>
          <cell r="S883">
            <v>59</v>
          </cell>
          <cell r="T883">
            <v>31</v>
          </cell>
          <cell r="V883">
            <v>36</v>
          </cell>
        </row>
        <row r="884">
          <cell r="C884" t="str">
            <v>11388</v>
          </cell>
          <cell r="R884">
            <v>89</v>
          </cell>
          <cell r="S884">
            <v>62</v>
          </cell>
          <cell r="T884">
            <v>48</v>
          </cell>
          <cell r="V884">
            <v>21</v>
          </cell>
        </row>
        <row r="885">
          <cell r="C885" t="str">
            <v>11390</v>
          </cell>
          <cell r="R885">
            <v>28</v>
          </cell>
          <cell r="S885">
            <v>25</v>
          </cell>
          <cell r="T885">
            <v>61</v>
          </cell>
          <cell r="V885">
            <v>53</v>
          </cell>
        </row>
        <row r="886">
          <cell r="C886" t="str">
            <v>11391</v>
          </cell>
          <cell r="R886">
            <v>75</v>
          </cell>
          <cell r="S886">
            <v>75</v>
          </cell>
          <cell r="T886">
            <v>62</v>
          </cell>
          <cell r="V886">
            <v>37</v>
          </cell>
        </row>
        <row r="887">
          <cell r="C887" t="str">
            <v>11392</v>
          </cell>
          <cell r="R887">
            <v>81</v>
          </cell>
          <cell r="S887">
            <v>66</v>
          </cell>
          <cell r="T887">
            <v>45</v>
          </cell>
          <cell r="V887">
            <v>41</v>
          </cell>
        </row>
        <row r="888">
          <cell r="C888" t="str">
            <v>11393</v>
          </cell>
          <cell r="R888">
            <v>107</v>
          </cell>
          <cell r="S888">
            <v>42</v>
          </cell>
          <cell r="T888">
            <v>46</v>
          </cell>
          <cell r="V888">
            <v>45</v>
          </cell>
        </row>
        <row r="889">
          <cell r="C889" t="str">
            <v>11394</v>
          </cell>
          <cell r="R889">
            <v>268</v>
          </cell>
          <cell r="S889">
            <v>162</v>
          </cell>
          <cell r="T889">
            <v>73</v>
          </cell>
          <cell r="V889">
            <v>31</v>
          </cell>
        </row>
        <row r="890">
          <cell r="C890" t="str">
            <v>11395</v>
          </cell>
          <cell r="R890">
            <v>127</v>
          </cell>
          <cell r="S890">
            <v>40</v>
          </cell>
          <cell r="T890">
            <v>53</v>
          </cell>
          <cell r="V890">
            <v>51</v>
          </cell>
        </row>
        <row r="891">
          <cell r="C891" t="str">
            <v>11396</v>
          </cell>
          <cell r="R891">
            <v>127</v>
          </cell>
          <cell r="S891">
            <v>11</v>
          </cell>
          <cell r="T891">
            <v>53</v>
          </cell>
          <cell r="V891">
            <v>50</v>
          </cell>
        </row>
        <row r="892">
          <cell r="C892" t="str">
            <v>11397</v>
          </cell>
          <cell r="R892">
            <v>224</v>
          </cell>
          <cell r="S892">
            <v>58</v>
          </cell>
          <cell r="T892">
            <v>30</v>
          </cell>
          <cell r="V892">
            <v>45</v>
          </cell>
        </row>
        <row r="893">
          <cell r="C893" t="str">
            <v>11398</v>
          </cell>
          <cell r="R893">
            <v>154</v>
          </cell>
          <cell r="S893">
            <v>12</v>
          </cell>
          <cell r="T893">
            <v>53</v>
          </cell>
          <cell r="V893">
            <v>39</v>
          </cell>
        </row>
        <row r="894">
          <cell r="C894" t="str">
            <v>11399</v>
          </cell>
          <cell r="R894">
            <v>25</v>
          </cell>
          <cell r="S894">
            <v>88</v>
          </cell>
          <cell r="T894">
            <v>32</v>
          </cell>
          <cell r="V894">
            <v>46</v>
          </cell>
        </row>
        <row r="895">
          <cell r="C895" t="str">
            <v>11400</v>
          </cell>
          <cell r="R895">
            <v>45</v>
          </cell>
          <cell r="S895">
            <v>159</v>
          </cell>
          <cell r="T895">
            <v>73</v>
          </cell>
          <cell r="V895">
            <v>37</v>
          </cell>
        </row>
        <row r="896">
          <cell r="C896" t="str">
            <v>11401</v>
          </cell>
          <cell r="R896">
            <v>169</v>
          </cell>
          <cell r="S896">
            <v>41</v>
          </cell>
          <cell r="T896">
            <v>55</v>
          </cell>
          <cell r="V896">
            <v>62</v>
          </cell>
        </row>
        <row r="897">
          <cell r="C897" t="str">
            <v>10746</v>
          </cell>
          <cell r="R897">
            <v>78</v>
          </cell>
          <cell r="S897">
            <v>96</v>
          </cell>
          <cell r="T897">
            <v>68</v>
          </cell>
          <cell r="V897">
            <v>39</v>
          </cell>
        </row>
        <row r="898">
          <cell r="C898" t="str">
            <v>11402</v>
          </cell>
          <cell r="R898">
            <v>115</v>
          </cell>
          <cell r="S898">
            <v>61</v>
          </cell>
          <cell r="T898">
            <v>111</v>
          </cell>
          <cell r="V898">
            <v>47</v>
          </cell>
        </row>
        <row r="899">
          <cell r="C899" t="str">
            <v>11403</v>
          </cell>
          <cell r="R899">
            <v>96</v>
          </cell>
          <cell r="S899">
            <v>35</v>
          </cell>
          <cell r="T899">
            <v>68</v>
          </cell>
          <cell r="V899">
            <v>50</v>
          </cell>
        </row>
        <row r="900">
          <cell r="C900" t="str">
            <v>11404</v>
          </cell>
          <cell r="R900">
            <v>133</v>
          </cell>
          <cell r="S900">
            <v>27</v>
          </cell>
          <cell r="T900">
            <v>55</v>
          </cell>
          <cell r="V900">
            <v>34</v>
          </cell>
        </row>
        <row r="901">
          <cell r="C901" t="str">
            <v>11405</v>
          </cell>
          <cell r="R901">
            <v>81</v>
          </cell>
          <cell r="S901">
            <v>63</v>
          </cell>
          <cell r="T901">
            <v>128</v>
          </cell>
          <cell r="V901">
            <v>50</v>
          </cell>
        </row>
        <row r="902">
          <cell r="C902" t="str">
            <v>11406</v>
          </cell>
          <cell r="R902">
            <v>66</v>
          </cell>
          <cell r="S902">
            <v>99</v>
          </cell>
          <cell r="T902">
            <v>93</v>
          </cell>
          <cell r="V902">
            <v>48</v>
          </cell>
        </row>
        <row r="903">
          <cell r="C903" t="str">
            <v>28786</v>
          </cell>
          <cell r="R903">
            <v>308</v>
          </cell>
          <cell r="S903">
            <v>26</v>
          </cell>
          <cell r="T903">
            <v>99</v>
          </cell>
          <cell r="V903">
            <v>54</v>
          </cell>
        </row>
      </sheetData>
      <sheetData sheetId="6" refreshError="1">
        <row r="1">
          <cell r="C1" t="str">
            <v>รหัส</v>
          </cell>
          <cell r="M1" t="str">
            <v>ผลการประเมิน</v>
          </cell>
        </row>
        <row r="2">
          <cell r="M2" t="str">
            <v>รายได้</v>
          </cell>
          <cell r="N2" t="str">
            <v xml:space="preserve"> คชจ.</v>
          </cell>
        </row>
        <row r="3">
          <cell r="C3" t="str">
            <v>10674</v>
          </cell>
          <cell r="M3">
            <v>0</v>
          </cell>
          <cell r="N3">
            <v>1</v>
          </cell>
        </row>
        <row r="4">
          <cell r="C4" t="str">
            <v>11189</v>
          </cell>
          <cell r="M4">
            <v>0</v>
          </cell>
          <cell r="N4">
            <v>1</v>
          </cell>
        </row>
        <row r="5">
          <cell r="C5" t="str">
            <v>11190</v>
          </cell>
          <cell r="M5">
            <v>0</v>
          </cell>
          <cell r="N5">
            <v>0</v>
          </cell>
        </row>
        <row r="6">
          <cell r="C6" t="str">
            <v>11191</v>
          </cell>
          <cell r="M6">
            <v>0</v>
          </cell>
          <cell r="N6">
            <v>1</v>
          </cell>
        </row>
        <row r="7">
          <cell r="C7" t="str">
            <v>11192</v>
          </cell>
          <cell r="M7">
            <v>0</v>
          </cell>
          <cell r="N7">
            <v>1</v>
          </cell>
        </row>
        <row r="8">
          <cell r="C8" t="str">
            <v>11193</v>
          </cell>
          <cell r="M8">
            <v>0</v>
          </cell>
          <cell r="N8">
            <v>1</v>
          </cell>
        </row>
        <row r="9">
          <cell r="C9" t="str">
            <v>11194</v>
          </cell>
          <cell r="M9">
            <v>0</v>
          </cell>
          <cell r="N9">
            <v>0</v>
          </cell>
        </row>
        <row r="10">
          <cell r="C10" t="str">
            <v>11195</v>
          </cell>
          <cell r="M10">
            <v>1</v>
          </cell>
          <cell r="N10">
            <v>0</v>
          </cell>
        </row>
        <row r="11">
          <cell r="C11" t="str">
            <v>11196</v>
          </cell>
          <cell r="M11">
            <v>0</v>
          </cell>
          <cell r="N11">
            <v>1</v>
          </cell>
        </row>
        <row r="12">
          <cell r="C12" t="str">
            <v>11197</v>
          </cell>
          <cell r="M12">
            <v>0</v>
          </cell>
          <cell r="N12">
            <v>0</v>
          </cell>
        </row>
        <row r="13">
          <cell r="C13" t="str">
            <v>11198</v>
          </cell>
          <cell r="M13">
            <v>0</v>
          </cell>
          <cell r="N13">
            <v>1</v>
          </cell>
        </row>
        <row r="14">
          <cell r="C14" t="str">
            <v>11199</v>
          </cell>
          <cell r="M14">
            <v>0</v>
          </cell>
          <cell r="N14">
            <v>1</v>
          </cell>
        </row>
        <row r="15">
          <cell r="C15" t="str">
            <v>11200</v>
          </cell>
          <cell r="M15">
            <v>0</v>
          </cell>
          <cell r="N15">
            <v>0</v>
          </cell>
        </row>
        <row r="16">
          <cell r="C16" t="str">
            <v>11201</v>
          </cell>
          <cell r="M16">
            <v>0</v>
          </cell>
          <cell r="N16">
            <v>1</v>
          </cell>
        </row>
        <row r="17">
          <cell r="C17" t="str">
            <v>11202</v>
          </cell>
          <cell r="M17">
            <v>0</v>
          </cell>
          <cell r="N17">
            <v>1</v>
          </cell>
        </row>
        <row r="18">
          <cell r="C18" t="str">
            <v>11454</v>
          </cell>
          <cell r="M18">
            <v>0</v>
          </cell>
          <cell r="N18">
            <v>1</v>
          </cell>
        </row>
        <row r="19">
          <cell r="C19" t="str">
            <v>15012</v>
          </cell>
          <cell r="M19">
            <v>0</v>
          </cell>
          <cell r="N19">
            <v>1</v>
          </cell>
        </row>
        <row r="20">
          <cell r="C20" t="str">
            <v>28823</v>
          </cell>
          <cell r="M20">
            <v>0</v>
          </cell>
          <cell r="N20">
            <v>1</v>
          </cell>
        </row>
        <row r="21">
          <cell r="C21" t="str">
            <v>10713</v>
          </cell>
          <cell r="M21">
            <v>0</v>
          </cell>
          <cell r="N21">
            <v>0</v>
          </cell>
        </row>
        <row r="22">
          <cell r="C22" t="str">
            <v>11119</v>
          </cell>
          <cell r="M22">
            <v>1</v>
          </cell>
          <cell r="N22">
            <v>1</v>
          </cell>
        </row>
        <row r="23">
          <cell r="C23" t="str">
            <v>11120</v>
          </cell>
          <cell r="M23">
            <v>0</v>
          </cell>
          <cell r="N23">
            <v>1</v>
          </cell>
        </row>
        <row r="24">
          <cell r="C24" t="str">
            <v>11121</v>
          </cell>
          <cell r="M24">
            <v>0</v>
          </cell>
          <cell r="N24">
            <v>0</v>
          </cell>
        </row>
        <row r="25">
          <cell r="C25" t="str">
            <v>11122</v>
          </cell>
          <cell r="M25">
            <v>0</v>
          </cell>
          <cell r="N25">
            <v>1</v>
          </cell>
        </row>
        <row r="26">
          <cell r="C26" t="str">
            <v>11123</v>
          </cell>
          <cell r="M26">
            <v>0</v>
          </cell>
          <cell r="N26">
            <v>1</v>
          </cell>
        </row>
        <row r="27">
          <cell r="C27" t="str">
            <v>11124</v>
          </cell>
          <cell r="M27">
            <v>0</v>
          </cell>
          <cell r="N27">
            <v>1</v>
          </cell>
        </row>
        <row r="28">
          <cell r="C28" t="str">
            <v>11125</v>
          </cell>
          <cell r="M28">
            <v>0</v>
          </cell>
          <cell r="N28">
            <v>1</v>
          </cell>
        </row>
        <row r="29">
          <cell r="C29" t="str">
            <v>11126</v>
          </cell>
          <cell r="M29">
            <v>0</v>
          </cell>
          <cell r="N29">
            <v>1</v>
          </cell>
        </row>
        <row r="30">
          <cell r="C30" t="str">
            <v>11127</v>
          </cell>
          <cell r="M30">
            <v>0</v>
          </cell>
          <cell r="N30">
            <v>0</v>
          </cell>
        </row>
        <row r="31">
          <cell r="C31" t="str">
            <v>11128</v>
          </cell>
          <cell r="M31">
            <v>0</v>
          </cell>
          <cell r="N31">
            <v>1</v>
          </cell>
        </row>
        <row r="32">
          <cell r="C32" t="str">
            <v>11129</v>
          </cell>
          <cell r="M32">
            <v>0</v>
          </cell>
          <cell r="N32">
            <v>1</v>
          </cell>
        </row>
        <row r="33">
          <cell r="C33" t="str">
            <v>11130</v>
          </cell>
          <cell r="M33">
            <v>1</v>
          </cell>
          <cell r="N33">
            <v>1</v>
          </cell>
        </row>
        <row r="34">
          <cell r="C34" t="str">
            <v>11131</v>
          </cell>
          <cell r="M34">
            <v>0</v>
          </cell>
          <cell r="N34">
            <v>0</v>
          </cell>
        </row>
        <row r="35">
          <cell r="C35" t="str">
            <v>11132</v>
          </cell>
          <cell r="M35">
            <v>0</v>
          </cell>
          <cell r="N35">
            <v>1</v>
          </cell>
        </row>
        <row r="36">
          <cell r="C36" t="str">
            <v>11133</v>
          </cell>
          <cell r="M36">
            <v>0</v>
          </cell>
          <cell r="N36">
            <v>0</v>
          </cell>
        </row>
        <row r="37">
          <cell r="C37" t="str">
            <v>11134</v>
          </cell>
          <cell r="M37">
            <v>0</v>
          </cell>
          <cell r="N37">
            <v>1</v>
          </cell>
        </row>
        <row r="38">
          <cell r="C38" t="str">
            <v>11135</v>
          </cell>
          <cell r="M38">
            <v>0</v>
          </cell>
          <cell r="N38">
            <v>0</v>
          </cell>
        </row>
        <row r="39">
          <cell r="C39" t="str">
            <v>11136</v>
          </cell>
          <cell r="M39">
            <v>0</v>
          </cell>
          <cell r="N39">
            <v>1</v>
          </cell>
        </row>
        <row r="40">
          <cell r="C40" t="str">
            <v>11137</v>
          </cell>
          <cell r="M40">
            <v>0</v>
          </cell>
          <cell r="N40">
            <v>1</v>
          </cell>
        </row>
        <row r="41">
          <cell r="C41" t="str">
            <v>11138</v>
          </cell>
          <cell r="M41">
            <v>0</v>
          </cell>
          <cell r="N41">
            <v>0</v>
          </cell>
        </row>
        <row r="42">
          <cell r="C42" t="str">
            <v>11139</v>
          </cell>
          <cell r="M42">
            <v>0</v>
          </cell>
          <cell r="N42">
            <v>1</v>
          </cell>
        </row>
        <row r="43">
          <cell r="C43" t="str">
            <v>11643</v>
          </cell>
          <cell r="M43">
            <v>0</v>
          </cell>
          <cell r="N43">
            <v>1</v>
          </cell>
        </row>
        <row r="44">
          <cell r="C44" t="str">
            <v>23736</v>
          </cell>
          <cell r="M44">
            <v>0</v>
          </cell>
          <cell r="N44">
            <v>0</v>
          </cell>
        </row>
        <row r="45">
          <cell r="C45" t="str">
            <v>10716</v>
          </cell>
          <cell r="M45">
            <v>1</v>
          </cell>
          <cell r="N45">
            <v>0</v>
          </cell>
        </row>
        <row r="46">
          <cell r="C46" t="str">
            <v>11173</v>
          </cell>
          <cell r="M46">
            <v>0</v>
          </cell>
          <cell r="N46">
            <v>0</v>
          </cell>
        </row>
        <row r="47">
          <cell r="C47" t="str">
            <v>11174</v>
          </cell>
          <cell r="M47">
            <v>0</v>
          </cell>
          <cell r="N47">
            <v>1</v>
          </cell>
        </row>
        <row r="48">
          <cell r="C48" t="str">
            <v>11175</v>
          </cell>
          <cell r="M48">
            <v>1</v>
          </cell>
          <cell r="N48">
            <v>0</v>
          </cell>
        </row>
        <row r="49">
          <cell r="C49" t="str">
            <v>11176</v>
          </cell>
          <cell r="M49">
            <v>0</v>
          </cell>
          <cell r="N49">
            <v>0</v>
          </cell>
        </row>
        <row r="50">
          <cell r="C50" t="str">
            <v>11177</v>
          </cell>
          <cell r="M50">
            <v>0</v>
          </cell>
          <cell r="N50">
            <v>0</v>
          </cell>
        </row>
        <row r="51">
          <cell r="C51" t="str">
            <v>11178</v>
          </cell>
          <cell r="M51">
            <v>0</v>
          </cell>
          <cell r="N51">
            <v>1</v>
          </cell>
        </row>
        <row r="52">
          <cell r="C52" t="str">
            <v>11179</v>
          </cell>
          <cell r="M52">
            <v>0</v>
          </cell>
          <cell r="N52">
            <v>1</v>
          </cell>
        </row>
        <row r="53">
          <cell r="C53" t="str">
            <v>11180</v>
          </cell>
          <cell r="M53">
            <v>0</v>
          </cell>
          <cell r="N53">
            <v>1</v>
          </cell>
        </row>
        <row r="54">
          <cell r="C54" t="str">
            <v>11181</v>
          </cell>
          <cell r="M54">
            <v>0</v>
          </cell>
          <cell r="N54">
            <v>0</v>
          </cell>
        </row>
        <row r="55">
          <cell r="C55" t="str">
            <v>11182</v>
          </cell>
          <cell r="M55">
            <v>1</v>
          </cell>
          <cell r="N55">
            <v>1</v>
          </cell>
        </row>
        <row r="56">
          <cell r="C56" t="str">
            <v>11183</v>
          </cell>
          <cell r="M56">
            <v>0</v>
          </cell>
          <cell r="N56">
            <v>0</v>
          </cell>
        </row>
        <row r="57">
          <cell r="C57" t="str">
            <v>11453</v>
          </cell>
          <cell r="M57">
            <v>0</v>
          </cell>
          <cell r="N57">
            <v>1</v>
          </cell>
        </row>
        <row r="58">
          <cell r="C58" t="str">
            <v>11625</v>
          </cell>
          <cell r="M58">
            <v>0</v>
          </cell>
          <cell r="N58">
            <v>0</v>
          </cell>
        </row>
        <row r="59">
          <cell r="C59" t="str">
            <v>25017</v>
          </cell>
          <cell r="M59">
            <v>0</v>
          </cell>
          <cell r="N59">
            <v>1</v>
          </cell>
        </row>
        <row r="60">
          <cell r="C60" t="str">
            <v>10717</v>
          </cell>
          <cell r="M60">
            <v>1</v>
          </cell>
          <cell r="N60">
            <v>0</v>
          </cell>
        </row>
        <row r="61">
          <cell r="C61" t="str">
            <v>10718</v>
          </cell>
          <cell r="M61">
            <v>0</v>
          </cell>
          <cell r="N61">
            <v>1</v>
          </cell>
        </row>
        <row r="62">
          <cell r="C62" t="str">
            <v>11184</v>
          </cell>
          <cell r="M62">
            <v>0</v>
          </cell>
          <cell r="N62">
            <v>1</v>
          </cell>
        </row>
        <row r="63">
          <cell r="C63" t="str">
            <v>11185</v>
          </cell>
          <cell r="M63">
            <v>0</v>
          </cell>
          <cell r="N63">
            <v>1</v>
          </cell>
        </row>
        <row r="64">
          <cell r="C64" t="str">
            <v>11186</v>
          </cell>
          <cell r="M64">
            <v>0</v>
          </cell>
          <cell r="N64">
            <v>1</v>
          </cell>
        </row>
        <row r="65">
          <cell r="C65" t="str">
            <v>11187</v>
          </cell>
          <cell r="M65">
            <v>1</v>
          </cell>
          <cell r="N65">
            <v>1</v>
          </cell>
        </row>
        <row r="66">
          <cell r="C66" t="str">
            <v>11188</v>
          </cell>
          <cell r="M66">
            <v>0</v>
          </cell>
          <cell r="N66">
            <v>1</v>
          </cell>
        </row>
        <row r="67">
          <cell r="C67" t="str">
            <v>40744</v>
          </cell>
          <cell r="M67">
            <v>1</v>
          </cell>
          <cell r="N67">
            <v>0</v>
          </cell>
        </row>
        <row r="68">
          <cell r="C68" t="str">
            <v>40745</v>
          </cell>
          <cell r="M68">
            <v>0</v>
          </cell>
          <cell r="N68">
            <v>0</v>
          </cell>
        </row>
        <row r="69">
          <cell r="C69" t="str">
            <v>10715</v>
          </cell>
          <cell r="M69">
            <v>0</v>
          </cell>
          <cell r="N69">
            <v>0</v>
          </cell>
        </row>
        <row r="70">
          <cell r="C70" t="str">
            <v>11166</v>
          </cell>
          <cell r="M70">
            <v>0</v>
          </cell>
          <cell r="N70">
            <v>1</v>
          </cell>
        </row>
        <row r="71">
          <cell r="C71" t="str">
            <v>11167</v>
          </cell>
          <cell r="M71">
            <v>0</v>
          </cell>
          <cell r="N71">
            <v>0</v>
          </cell>
        </row>
        <row r="72">
          <cell r="C72" t="str">
            <v>11169</v>
          </cell>
          <cell r="M72">
            <v>0</v>
          </cell>
          <cell r="N72">
            <v>1</v>
          </cell>
        </row>
        <row r="73">
          <cell r="C73" t="str">
            <v>11170</v>
          </cell>
          <cell r="M73">
            <v>0</v>
          </cell>
          <cell r="N73">
            <v>1</v>
          </cell>
        </row>
        <row r="74">
          <cell r="C74" t="str">
            <v>11171</v>
          </cell>
          <cell r="M74">
            <v>0</v>
          </cell>
          <cell r="N74">
            <v>1</v>
          </cell>
        </row>
        <row r="75">
          <cell r="C75" t="str">
            <v>11172</v>
          </cell>
          <cell r="M75">
            <v>0</v>
          </cell>
          <cell r="N75">
            <v>1</v>
          </cell>
        </row>
        <row r="76">
          <cell r="C76" t="str">
            <v>11452</v>
          </cell>
          <cell r="M76">
            <v>0</v>
          </cell>
          <cell r="N76">
            <v>1</v>
          </cell>
        </row>
        <row r="77">
          <cell r="C77" t="str">
            <v>10719</v>
          </cell>
          <cell r="M77">
            <v>0</v>
          </cell>
          <cell r="N77">
            <v>1</v>
          </cell>
        </row>
        <row r="78">
          <cell r="C78" t="str">
            <v>11203</v>
          </cell>
          <cell r="M78">
            <v>0</v>
          </cell>
          <cell r="N78">
            <v>1</v>
          </cell>
        </row>
        <row r="79">
          <cell r="C79" t="str">
            <v>11204</v>
          </cell>
          <cell r="M79">
            <v>0</v>
          </cell>
          <cell r="N79">
            <v>0</v>
          </cell>
        </row>
        <row r="80">
          <cell r="C80" t="str">
            <v>11205</v>
          </cell>
          <cell r="M80">
            <v>0</v>
          </cell>
          <cell r="N80">
            <v>1</v>
          </cell>
        </row>
        <row r="81">
          <cell r="C81" t="str">
            <v>11206</v>
          </cell>
          <cell r="M81">
            <v>0</v>
          </cell>
          <cell r="N81">
            <v>1</v>
          </cell>
        </row>
        <row r="82">
          <cell r="C82" t="str">
            <v>11207</v>
          </cell>
          <cell r="M82">
            <v>0</v>
          </cell>
          <cell r="N82">
            <v>1</v>
          </cell>
        </row>
        <row r="83">
          <cell r="C83" t="str">
            <v>11208</v>
          </cell>
          <cell r="M83">
            <v>0</v>
          </cell>
          <cell r="N83">
            <v>1</v>
          </cell>
        </row>
        <row r="84">
          <cell r="C84" t="str">
            <v>10672</v>
          </cell>
          <cell r="M84">
            <v>1</v>
          </cell>
          <cell r="N84">
            <v>1</v>
          </cell>
        </row>
        <row r="85">
          <cell r="C85" t="str">
            <v>11146</v>
          </cell>
          <cell r="M85">
            <v>0</v>
          </cell>
          <cell r="N85">
            <v>1</v>
          </cell>
        </row>
        <row r="86">
          <cell r="C86" t="str">
            <v>11147</v>
          </cell>
          <cell r="M86">
            <v>0</v>
          </cell>
          <cell r="N86">
            <v>0</v>
          </cell>
        </row>
        <row r="87">
          <cell r="C87" t="str">
            <v>11148</v>
          </cell>
          <cell r="M87">
            <v>0</v>
          </cell>
          <cell r="N87">
            <v>1</v>
          </cell>
        </row>
        <row r="88">
          <cell r="C88" t="str">
            <v>11149</v>
          </cell>
          <cell r="M88">
            <v>1</v>
          </cell>
          <cell r="N88">
            <v>1</v>
          </cell>
        </row>
        <row r="89">
          <cell r="C89" t="str">
            <v>11150</v>
          </cell>
          <cell r="M89">
            <v>0</v>
          </cell>
          <cell r="N89">
            <v>0</v>
          </cell>
        </row>
        <row r="90">
          <cell r="C90" t="str">
            <v>11151</v>
          </cell>
          <cell r="M90">
            <v>0</v>
          </cell>
          <cell r="N90">
            <v>1</v>
          </cell>
        </row>
        <row r="91">
          <cell r="C91" t="str">
            <v>11152</v>
          </cell>
          <cell r="M91">
            <v>1</v>
          </cell>
          <cell r="N91">
            <v>0</v>
          </cell>
        </row>
        <row r="92">
          <cell r="C92" t="str">
            <v>11153</v>
          </cell>
          <cell r="M92">
            <v>0</v>
          </cell>
          <cell r="N92">
            <v>1</v>
          </cell>
        </row>
        <row r="93">
          <cell r="C93" t="str">
            <v>11154</v>
          </cell>
          <cell r="M93">
            <v>1</v>
          </cell>
          <cell r="N93">
            <v>1</v>
          </cell>
        </row>
        <row r="94">
          <cell r="C94" t="str">
            <v>11155</v>
          </cell>
          <cell r="M94">
            <v>0</v>
          </cell>
          <cell r="N94">
            <v>1</v>
          </cell>
        </row>
        <row r="95">
          <cell r="C95" t="str">
            <v>11156</v>
          </cell>
          <cell r="M95">
            <v>0</v>
          </cell>
          <cell r="N95">
            <v>0</v>
          </cell>
        </row>
        <row r="96">
          <cell r="C96" t="str">
            <v>11157</v>
          </cell>
          <cell r="M96">
            <v>1</v>
          </cell>
          <cell r="N96">
            <v>0</v>
          </cell>
        </row>
        <row r="97">
          <cell r="C97" t="str">
            <v>10714</v>
          </cell>
          <cell r="M97">
            <v>0</v>
          </cell>
          <cell r="N97">
            <v>1</v>
          </cell>
        </row>
        <row r="98">
          <cell r="C98" t="str">
            <v>11140</v>
          </cell>
          <cell r="M98">
            <v>0</v>
          </cell>
          <cell r="N98">
            <v>1</v>
          </cell>
        </row>
        <row r="99">
          <cell r="C99" t="str">
            <v>11141</v>
          </cell>
          <cell r="M99">
            <v>0</v>
          </cell>
          <cell r="N99">
            <v>1</v>
          </cell>
        </row>
        <row r="100">
          <cell r="C100" t="str">
            <v>11142</v>
          </cell>
          <cell r="M100">
            <v>1</v>
          </cell>
          <cell r="N100">
            <v>1</v>
          </cell>
        </row>
        <row r="101">
          <cell r="C101" t="str">
            <v>11143</v>
          </cell>
          <cell r="M101">
            <v>0</v>
          </cell>
          <cell r="N101">
            <v>1</v>
          </cell>
        </row>
        <row r="102">
          <cell r="C102" t="str">
            <v>11144</v>
          </cell>
          <cell r="M102">
            <v>0</v>
          </cell>
          <cell r="N102">
            <v>1</v>
          </cell>
        </row>
        <row r="103">
          <cell r="C103" t="str">
            <v>11145</v>
          </cell>
          <cell r="M103">
            <v>1</v>
          </cell>
          <cell r="N103">
            <v>1</v>
          </cell>
        </row>
        <row r="104">
          <cell r="C104" t="str">
            <v>24956</v>
          </cell>
          <cell r="M104">
            <v>0</v>
          </cell>
          <cell r="N104">
            <v>1</v>
          </cell>
        </row>
        <row r="105">
          <cell r="C105" t="str">
            <v>10722</v>
          </cell>
          <cell r="M105">
            <v>1</v>
          </cell>
          <cell r="N105">
            <v>0</v>
          </cell>
        </row>
        <row r="106">
          <cell r="C106" t="str">
            <v>10723</v>
          </cell>
          <cell r="M106">
            <v>0</v>
          </cell>
          <cell r="N106">
            <v>0</v>
          </cell>
        </row>
        <row r="107">
          <cell r="C107" t="str">
            <v>11238</v>
          </cell>
          <cell r="M107">
            <v>0</v>
          </cell>
          <cell r="N107">
            <v>0</v>
          </cell>
        </row>
        <row r="108">
          <cell r="C108" t="str">
            <v>11239</v>
          </cell>
          <cell r="M108">
            <v>1</v>
          </cell>
          <cell r="N108">
            <v>1</v>
          </cell>
        </row>
        <row r="109">
          <cell r="C109" t="str">
            <v>11240</v>
          </cell>
          <cell r="M109">
            <v>0</v>
          </cell>
          <cell r="N109">
            <v>1</v>
          </cell>
        </row>
        <row r="110">
          <cell r="C110" t="str">
            <v>11241</v>
          </cell>
          <cell r="M110">
            <v>0</v>
          </cell>
          <cell r="N110">
            <v>1</v>
          </cell>
        </row>
        <row r="111">
          <cell r="C111" t="str">
            <v>11242</v>
          </cell>
          <cell r="M111">
            <v>0</v>
          </cell>
          <cell r="N111">
            <v>1</v>
          </cell>
        </row>
        <row r="112">
          <cell r="C112" t="str">
            <v>11243</v>
          </cell>
          <cell r="M112">
            <v>0</v>
          </cell>
          <cell r="N112">
            <v>0</v>
          </cell>
        </row>
        <row r="113">
          <cell r="C113" t="str">
            <v>27443</v>
          </cell>
          <cell r="M113">
            <v>0</v>
          </cell>
          <cell r="N113">
            <v>0</v>
          </cell>
        </row>
        <row r="114">
          <cell r="C114" t="str">
            <v>10676</v>
          </cell>
          <cell r="M114">
            <v>0</v>
          </cell>
          <cell r="N114">
            <v>1</v>
          </cell>
        </row>
        <row r="115">
          <cell r="C115" t="str">
            <v>11251</v>
          </cell>
          <cell r="M115">
            <v>0</v>
          </cell>
          <cell r="N115">
            <v>1</v>
          </cell>
        </row>
        <row r="116">
          <cell r="C116" t="str">
            <v>11252</v>
          </cell>
          <cell r="M116">
            <v>0</v>
          </cell>
          <cell r="N116">
            <v>1</v>
          </cell>
        </row>
        <row r="117">
          <cell r="C117" t="str">
            <v>11253</v>
          </cell>
          <cell r="M117">
            <v>0</v>
          </cell>
          <cell r="N117">
            <v>1</v>
          </cell>
        </row>
        <row r="118">
          <cell r="C118" t="str">
            <v>11254</v>
          </cell>
          <cell r="M118">
            <v>0</v>
          </cell>
          <cell r="N118">
            <v>1</v>
          </cell>
        </row>
        <row r="119">
          <cell r="C119" t="str">
            <v>11255</v>
          </cell>
          <cell r="M119">
            <v>0</v>
          </cell>
          <cell r="N119">
            <v>1</v>
          </cell>
        </row>
        <row r="120">
          <cell r="C120" t="str">
            <v>11256</v>
          </cell>
          <cell r="M120">
            <v>0</v>
          </cell>
          <cell r="N120">
            <v>0</v>
          </cell>
        </row>
        <row r="121">
          <cell r="C121" t="str">
            <v>11257</v>
          </cell>
          <cell r="M121">
            <v>0</v>
          </cell>
          <cell r="N121">
            <v>1</v>
          </cell>
        </row>
        <row r="122">
          <cell r="C122" t="str">
            <v>11455</v>
          </cell>
          <cell r="M122">
            <v>1</v>
          </cell>
          <cell r="N122">
            <v>0</v>
          </cell>
        </row>
        <row r="123">
          <cell r="C123" t="str">
            <v>10727</v>
          </cell>
          <cell r="M123">
            <v>0</v>
          </cell>
          <cell r="N123">
            <v>1</v>
          </cell>
        </row>
        <row r="124">
          <cell r="C124" t="str">
            <v>11264</v>
          </cell>
          <cell r="M124">
            <v>1</v>
          </cell>
          <cell r="N124">
            <v>1</v>
          </cell>
        </row>
        <row r="125">
          <cell r="C125" t="str">
            <v>11265</v>
          </cell>
          <cell r="M125">
            <v>0</v>
          </cell>
          <cell r="N125">
            <v>1</v>
          </cell>
        </row>
        <row r="126">
          <cell r="C126" t="str">
            <v>11266</v>
          </cell>
          <cell r="M126">
            <v>0</v>
          </cell>
          <cell r="N126">
            <v>1</v>
          </cell>
        </row>
        <row r="127">
          <cell r="C127" t="str">
            <v>11267</v>
          </cell>
          <cell r="M127">
            <v>0</v>
          </cell>
          <cell r="N127">
            <v>0</v>
          </cell>
        </row>
        <row r="128">
          <cell r="C128" t="str">
            <v>11268</v>
          </cell>
          <cell r="M128">
            <v>0</v>
          </cell>
          <cell r="N128">
            <v>0</v>
          </cell>
        </row>
        <row r="129">
          <cell r="C129" t="str">
            <v>11269</v>
          </cell>
          <cell r="M129">
            <v>0</v>
          </cell>
          <cell r="N129">
            <v>1</v>
          </cell>
        </row>
        <row r="130">
          <cell r="C130" t="str">
            <v>11270</v>
          </cell>
          <cell r="M130">
            <v>0</v>
          </cell>
          <cell r="N130">
            <v>1</v>
          </cell>
        </row>
        <row r="131">
          <cell r="C131" t="str">
            <v>11271</v>
          </cell>
          <cell r="M131">
            <v>0</v>
          </cell>
          <cell r="N131">
            <v>1</v>
          </cell>
        </row>
        <row r="132">
          <cell r="C132" t="str">
            <v>11272</v>
          </cell>
          <cell r="M132">
            <v>1</v>
          </cell>
          <cell r="N132">
            <v>1</v>
          </cell>
        </row>
        <row r="133">
          <cell r="C133" t="str">
            <v>11457</v>
          </cell>
          <cell r="M133">
            <v>1</v>
          </cell>
          <cell r="N133">
            <v>1</v>
          </cell>
        </row>
        <row r="134">
          <cell r="C134" t="str">
            <v>10724</v>
          </cell>
          <cell r="M134">
            <v>0</v>
          </cell>
          <cell r="N134">
            <v>1</v>
          </cell>
        </row>
        <row r="135">
          <cell r="C135" t="str">
            <v>10725</v>
          </cell>
          <cell r="M135">
            <v>1</v>
          </cell>
          <cell r="N135">
            <v>1</v>
          </cell>
        </row>
        <row r="136">
          <cell r="C136" t="str">
            <v>11244</v>
          </cell>
          <cell r="M136">
            <v>0</v>
          </cell>
          <cell r="N136">
            <v>1</v>
          </cell>
        </row>
        <row r="137">
          <cell r="C137" t="str">
            <v>11245</v>
          </cell>
          <cell r="M137">
            <v>1</v>
          </cell>
          <cell r="N137">
            <v>1</v>
          </cell>
        </row>
        <row r="138">
          <cell r="C138" t="str">
            <v>11246</v>
          </cell>
          <cell r="M138">
            <v>0</v>
          </cell>
          <cell r="N138">
            <v>0</v>
          </cell>
        </row>
        <row r="139">
          <cell r="C139" t="str">
            <v>11247</v>
          </cell>
          <cell r="M139">
            <v>0</v>
          </cell>
          <cell r="N139">
            <v>1</v>
          </cell>
        </row>
        <row r="140">
          <cell r="C140" t="str">
            <v>11248</v>
          </cell>
          <cell r="M140">
            <v>1</v>
          </cell>
          <cell r="N140">
            <v>1</v>
          </cell>
        </row>
        <row r="141">
          <cell r="C141" t="str">
            <v>11249</v>
          </cell>
          <cell r="M141">
            <v>0</v>
          </cell>
          <cell r="N141">
            <v>0</v>
          </cell>
        </row>
        <row r="142">
          <cell r="C142" t="str">
            <v>11250</v>
          </cell>
          <cell r="M142">
            <v>0</v>
          </cell>
          <cell r="N142">
            <v>0</v>
          </cell>
        </row>
        <row r="143">
          <cell r="C143" t="str">
            <v>10673</v>
          </cell>
          <cell r="M143">
            <v>0</v>
          </cell>
          <cell r="N143">
            <v>1</v>
          </cell>
        </row>
        <row r="144">
          <cell r="C144" t="str">
            <v>11158</v>
          </cell>
          <cell r="M144">
            <v>0</v>
          </cell>
          <cell r="N144">
            <v>0</v>
          </cell>
        </row>
        <row r="145">
          <cell r="C145" t="str">
            <v>11159</v>
          </cell>
          <cell r="M145">
            <v>0</v>
          </cell>
          <cell r="N145">
            <v>1</v>
          </cell>
        </row>
        <row r="146">
          <cell r="C146" t="str">
            <v>11160</v>
          </cell>
          <cell r="M146">
            <v>0</v>
          </cell>
          <cell r="N146">
            <v>1</v>
          </cell>
        </row>
        <row r="147">
          <cell r="C147" t="str">
            <v>11161</v>
          </cell>
          <cell r="M147">
            <v>0</v>
          </cell>
          <cell r="N147">
            <v>1</v>
          </cell>
        </row>
        <row r="148">
          <cell r="C148" t="str">
            <v>11162</v>
          </cell>
          <cell r="M148">
            <v>0</v>
          </cell>
          <cell r="N148">
            <v>0</v>
          </cell>
        </row>
        <row r="149">
          <cell r="C149" t="str">
            <v>11163</v>
          </cell>
          <cell r="M149">
            <v>1</v>
          </cell>
          <cell r="N149">
            <v>1</v>
          </cell>
        </row>
        <row r="150">
          <cell r="C150" t="str">
            <v>11164</v>
          </cell>
          <cell r="M150">
            <v>1</v>
          </cell>
          <cell r="N150">
            <v>1</v>
          </cell>
        </row>
        <row r="151">
          <cell r="C151" t="str">
            <v>11165</v>
          </cell>
          <cell r="M151">
            <v>0</v>
          </cell>
          <cell r="N151">
            <v>0</v>
          </cell>
        </row>
        <row r="152">
          <cell r="C152" t="str">
            <v>10721</v>
          </cell>
          <cell r="M152">
            <v>0</v>
          </cell>
          <cell r="N152">
            <v>1</v>
          </cell>
        </row>
        <row r="153">
          <cell r="C153" t="str">
            <v>11228</v>
          </cell>
          <cell r="M153">
            <v>0</v>
          </cell>
          <cell r="N153">
            <v>1</v>
          </cell>
        </row>
        <row r="154">
          <cell r="C154" t="str">
            <v>11229</v>
          </cell>
          <cell r="M154">
            <v>1</v>
          </cell>
          <cell r="N154">
            <v>1</v>
          </cell>
        </row>
        <row r="155">
          <cell r="C155" t="str">
            <v>11230</v>
          </cell>
          <cell r="M155">
            <v>0</v>
          </cell>
          <cell r="N155">
            <v>0</v>
          </cell>
        </row>
        <row r="156">
          <cell r="C156" t="str">
            <v>11231</v>
          </cell>
          <cell r="M156">
            <v>1</v>
          </cell>
          <cell r="N156">
            <v>1</v>
          </cell>
        </row>
        <row r="157">
          <cell r="C157" t="str">
            <v>11232</v>
          </cell>
          <cell r="M157">
            <v>0</v>
          </cell>
          <cell r="N157">
            <v>0</v>
          </cell>
        </row>
        <row r="158">
          <cell r="C158" t="str">
            <v>11233</v>
          </cell>
          <cell r="M158">
            <v>0</v>
          </cell>
          <cell r="N158">
            <v>0</v>
          </cell>
        </row>
        <row r="159">
          <cell r="C159" t="str">
            <v>11234</v>
          </cell>
          <cell r="M159">
            <v>0</v>
          </cell>
          <cell r="N159">
            <v>1</v>
          </cell>
        </row>
        <row r="160">
          <cell r="C160" t="str">
            <v>11235</v>
          </cell>
          <cell r="M160">
            <v>0</v>
          </cell>
          <cell r="N160">
            <v>0</v>
          </cell>
        </row>
        <row r="161">
          <cell r="C161" t="str">
            <v>11236</v>
          </cell>
          <cell r="M161">
            <v>0</v>
          </cell>
          <cell r="N161">
            <v>1</v>
          </cell>
        </row>
        <row r="162">
          <cell r="C162" t="str">
            <v>14135</v>
          </cell>
          <cell r="M162">
            <v>0</v>
          </cell>
          <cell r="N162">
            <v>1</v>
          </cell>
        </row>
        <row r="163">
          <cell r="C163" t="str">
            <v>28010</v>
          </cell>
          <cell r="M163">
            <v>0</v>
          </cell>
          <cell r="N163">
            <v>0</v>
          </cell>
        </row>
        <row r="164">
          <cell r="C164" t="str">
            <v>10694</v>
          </cell>
          <cell r="M164">
            <v>0</v>
          </cell>
          <cell r="N164">
            <v>1</v>
          </cell>
        </row>
        <row r="165">
          <cell r="C165" t="str">
            <v>10802</v>
          </cell>
          <cell r="M165">
            <v>0</v>
          </cell>
          <cell r="N165">
            <v>1</v>
          </cell>
        </row>
        <row r="166">
          <cell r="C166" t="str">
            <v>10803</v>
          </cell>
          <cell r="M166">
            <v>0</v>
          </cell>
          <cell r="N166">
            <v>1</v>
          </cell>
        </row>
        <row r="167">
          <cell r="C167" t="str">
            <v>10804</v>
          </cell>
          <cell r="M167">
            <v>0</v>
          </cell>
          <cell r="N167">
            <v>1</v>
          </cell>
        </row>
        <row r="168">
          <cell r="C168" t="str">
            <v>10805</v>
          </cell>
          <cell r="M168">
            <v>0</v>
          </cell>
          <cell r="N168">
            <v>1</v>
          </cell>
        </row>
        <row r="169">
          <cell r="C169" t="str">
            <v>10806</v>
          </cell>
          <cell r="M169">
            <v>0</v>
          </cell>
          <cell r="N169">
            <v>1</v>
          </cell>
        </row>
        <row r="170">
          <cell r="C170" t="str">
            <v>27974</v>
          </cell>
          <cell r="M170">
            <v>0</v>
          </cell>
          <cell r="N170">
            <v>1</v>
          </cell>
        </row>
        <row r="171">
          <cell r="C171" t="str">
            <v>27975</v>
          </cell>
          <cell r="M171">
            <v>1</v>
          </cell>
          <cell r="N171">
            <v>1</v>
          </cell>
        </row>
        <row r="172">
          <cell r="C172" t="str">
            <v>10675</v>
          </cell>
          <cell r="M172">
            <v>0</v>
          </cell>
          <cell r="N172">
            <v>1</v>
          </cell>
        </row>
        <row r="173">
          <cell r="C173" t="str">
            <v>11209</v>
          </cell>
          <cell r="M173">
            <v>0</v>
          </cell>
          <cell r="N173">
            <v>1</v>
          </cell>
        </row>
        <row r="174">
          <cell r="C174" t="str">
            <v>11210</v>
          </cell>
          <cell r="M174">
            <v>1</v>
          </cell>
          <cell r="N174">
            <v>1</v>
          </cell>
        </row>
        <row r="175">
          <cell r="C175" t="str">
            <v>11211</v>
          </cell>
          <cell r="M175">
            <v>0</v>
          </cell>
          <cell r="N175">
            <v>1</v>
          </cell>
        </row>
        <row r="176">
          <cell r="C176" t="str">
            <v>11212</v>
          </cell>
          <cell r="M176">
            <v>0</v>
          </cell>
          <cell r="N176">
            <v>1</v>
          </cell>
        </row>
        <row r="177">
          <cell r="C177" t="str">
            <v>11213</v>
          </cell>
          <cell r="M177">
            <v>0</v>
          </cell>
          <cell r="N177">
            <v>1</v>
          </cell>
        </row>
        <row r="178">
          <cell r="C178" t="str">
            <v>11214</v>
          </cell>
          <cell r="M178">
            <v>0</v>
          </cell>
          <cell r="N178">
            <v>1</v>
          </cell>
        </row>
        <row r="179">
          <cell r="C179" t="str">
            <v>11215</v>
          </cell>
          <cell r="M179">
            <v>0</v>
          </cell>
          <cell r="N179">
            <v>1</v>
          </cell>
        </row>
        <row r="180">
          <cell r="C180" t="str">
            <v>11216</v>
          </cell>
          <cell r="M180">
            <v>1</v>
          </cell>
          <cell r="N180">
            <v>1</v>
          </cell>
        </row>
        <row r="181">
          <cell r="C181" t="str">
            <v>11217</v>
          </cell>
          <cell r="M181">
            <v>0</v>
          </cell>
          <cell r="N181">
            <v>0</v>
          </cell>
        </row>
        <row r="182">
          <cell r="C182" t="str">
            <v>11218</v>
          </cell>
          <cell r="M182">
            <v>0</v>
          </cell>
          <cell r="N182">
            <v>1</v>
          </cell>
        </row>
        <row r="183">
          <cell r="C183" t="str">
            <v>11219</v>
          </cell>
          <cell r="M183">
            <v>0</v>
          </cell>
          <cell r="N183">
            <v>1</v>
          </cell>
        </row>
        <row r="184">
          <cell r="C184" t="str">
            <v>11220</v>
          </cell>
          <cell r="M184">
            <v>0</v>
          </cell>
          <cell r="N184">
            <v>1</v>
          </cell>
        </row>
        <row r="185">
          <cell r="C185" t="str">
            <v>40749</v>
          </cell>
          <cell r="M185">
            <v>0</v>
          </cell>
          <cell r="N185">
            <v>1</v>
          </cell>
        </row>
        <row r="186">
          <cell r="C186" t="str">
            <v>10726</v>
          </cell>
          <cell r="M186">
            <v>0</v>
          </cell>
          <cell r="N186">
            <v>1</v>
          </cell>
        </row>
        <row r="187">
          <cell r="C187" t="str">
            <v>11258</v>
          </cell>
          <cell r="M187">
            <v>0</v>
          </cell>
          <cell r="N187">
            <v>1</v>
          </cell>
        </row>
        <row r="188">
          <cell r="C188" t="str">
            <v>11259</v>
          </cell>
          <cell r="M188">
            <v>1</v>
          </cell>
          <cell r="N188">
            <v>1</v>
          </cell>
        </row>
        <row r="189">
          <cell r="C189" t="str">
            <v>11260</v>
          </cell>
          <cell r="M189">
            <v>0</v>
          </cell>
          <cell r="N189">
            <v>0</v>
          </cell>
        </row>
        <row r="190">
          <cell r="C190" t="str">
            <v>11261</v>
          </cell>
          <cell r="M190">
            <v>0</v>
          </cell>
          <cell r="N190">
            <v>1</v>
          </cell>
        </row>
        <row r="191">
          <cell r="C191" t="str">
            <v>11262</v>
          </cell>
          <cell r="M191">
            <v>0</v>
          </cell>
          <cell r="N191">
            <v>1</v>
          </cell>
        </row>
        <row r="192">
          <cell r="C192" t="str">
            <v>11263</v>
          </cell>
          <cell r="M192">
            <v>1</v>
          </cell>
          <cell r="N192">
            <v>1</v>
          </cell>
        </row>
        <row r="193">
          <cell r="C193" t="str">
            <v>11456</v>
          </cell>
          <cell r="M193">
            <v>1</v>
          </cell>
          <cell r="N193">
            <v>1</v>
          </cell>
        </row>
        <row r="194">
          <cell r="C194" t="str">
            <v>11631</v>
          </cell>
          <cell r="M194">
            <v>0</v>
          </cell>
          <cell r="N194">
            <v>0</v>
          </cell>
        </row>
        <row r="195">
          <cell r="C195" t="str">
            <v>27978</v>
          </cell>
          <cell r="M195">
            <v>1</v>
          </cell>
          <cell r="N195">
            <v>1</v>
          </cell>
        </row>
        <row r="196">
          <cell r="C196" t="str">
            <v>27979</v>
          </cell>
          <cell r="M196">
            <v>1</v>
          </cell>
          <cell r="N196">
            <v>1</v>
          </cell>
        </row>
        <row r="197">
          <cell r="C197" t="str">
            <v>27980</v>
          </cell>
          <cell r="M197">
            <v>1</v>
          </cell>
          <cell r="N197">
            <v>0</v>
          </cell>
        </row>
        <row r="198">
          <cell r="C198" t="str">
            <v>10720</v>
          </cell>
          <cell r="M198">
            <v>1</v>
          </cell>
          <cell r="N198">
            <v>1</v>
          </cell>
        </row>
        <row r="199">
          <cell r="C199" t="str">
            <v>11221</v>
          </cell>
          <cell r="M199">
            <v>1</v>
          </cell>
          <cell r="N199">
            <v>1</v>
          </cell>
        </row>
        <row r="200">
          <cell r="C200" t="str">
            <v>11222</v>
          </cell>
          <cell r="M200">
            <v>0</v>
          </cell>
          <cell r="N200">
            <v>1</v>
          </cell>
        </row>
        <row r="201">
          <cell r="C201" t="str">
            <v>11223</v>
          </cell>
          <cell r="M201">
            <v>0</v>
          </cell>
          <cell r="N201">
            <v>0</v>
          </cell>
        </row>
        <row r="202">
          <cell r="C202" t="str">
            <v>11224</v>
          </cell>
          <cell r="M202">
            <v>1</v>
          </cell>
          <cell r="N202">
            <v>1</v>
          </cell>
        </row>
        <row r="203">
          <cell r="C203" t="str">
            <v>11225</v>
          </cell>
          <cell r="M203">
            <v>0</v>
          </cell>
          <cell r="N203">
            <v>1</v>
          </cell>
        </row>
        <row r="204">
          <cell r="C204" t="str">
            <v>11226</v>
          </cell>
          <cell r="M204">
            <v>0</v>
          </cell>
          <cell r="N204">
            <v>1</v>
          </cell>
        </row>
        <row r="205">
          <cell r="C205" t="str">
            <v>11227</v>
          </cell>
          <cell r="M205">
            <v>0</v>
          </cell>
          <cell r="N205">
            <v>1</v>
          </cell>
        </row>
        <row r="206">
          <cell r="C206" t="str">
            <v>10698</v>
          </cell>
          <cell r="M206">
            <v>0</v>
          </cell>
          <cell r="N206">
            <v>1</v>
          </cell>
        </row>
        <row r="207">
          <cell r="C207" t="str">
            <v>10863</v>
          </cell>
          <cell r="M207">
            <v>1</v>
          </cell>
          <cell r="N207">
            <v>1</v>
          </cell>
        </row>
        <row r="208">
          <cell r="C208" t="str">
            <v>10864</v>
          </cell>
          <cell r="M208">
            <v>0</v>
          </cell>
          <cell r="N208">
            <v>1</v>
          </cell>
        </row>
        <row r="209">
          <cell r="C209" t="str">
            <v>10865</v>
          </cell>
          <cell r="M209">
            <v>0</v>
          </cell>
          <cell r="N209">
            <v>1</v>
          </cell>
        </row>
        <row r="210">
          <cell r="C210" t="str">
            <v>10686</v>
          </cell>
          <cell r="M210">
            <v>0</v>
          </cell>
          <cell r="N210">
            <v>1</v>
          </cell>
        </row>
        <row r="211">
          <cell r="C211" t="str">
            <v>10756</v>
          </cell>
          <cell r="M211">
            <v>0</v>
          </cell>
          <cell r="N211">
            <v>0</v>
          </cell>
        </row>
        <row r="212">
          <cell r="C212" t="str">
            <v>10757</v>
          </cell>
          <cell r="M212">
            <v>0</v>
          </cell>
          <cell r="N212">
            <v>1</v>
          </cell>
        </row>
        <row r="213">
          <cell r="C213" t="str">
            <v>10758</v>
          </cell>
          <cell r="M213">
            <v>0</v>
          </cell>
          <cell r="N213">
            <v>0</v>
          </cell>
        </row>
        <row r="214">
          <cell r="C214" t="str">
            <v>10759</v>
          </cell>
          <cell r="M214">
            <v>0</v>
          </cell>
          <cell r="N214">
            <v>0</v>
          </cell>
        </row>
        <row r="215">
          <cell r="C215" t="str">
            <v>10760</v>
          </cell>
          <cell r="M215">
            <v>0</v>
          </cell>
          <cell r="N215">
            <v>1</v>
          </cell>
        </row>
        <row r="216">
          <cell r="C216" t="str">
            <v>28875</v>
          </cell>
          <cell r="M216">
            <v>0</v>
          </cell>
          <cell r="N216">
            <v>1</v>
          </cell>
        </row>
        <row r="217">
          <cell r="C217" t="str">
            <v>10687</v>
          </cell>
          <cell r="M217">
            <v>0</v>
          </cell>
          <cell r="N217">
            <v>1</v>
          </cell>
        </row>
        <row r="218">
          <cell r="C218" t="str">
            <v>10761</v>
          </cell>
          <cell r="M218">
            <v>0</v>
          </cell>
          <cell r="N218">
            <v>1</v>
          </cell>
        </row>
        <row r="219">
          <cell r="C219" t="str">
            <v>10762</v>
          </cell>
          <cell r="M219">
            <v>0</v>
          </cell>
          <cell r="N219">
            <v>1</v>
          </cell>
        </row>
        <row r="220">
          <cell r="C220" t="str">
            <v>10763</v>
          </cell>
          <cell r="M220">
            <v>0</v>
          </cell>
          <cell r="N220">
            <v>1</v>
          </cell>
        </row>
        <row r="221">
          <cell r="C221" t="str">
            <v>10764</v>
          </cell>
          <cell r="M221">
            <v>0</v>
          </cell>
          <cell r="N221">
            <v>1</v>
          </cell>
        </row>
        <row r="222">
          <cell r="C222" t="str">
            <v>10765</v>
          </cell>
          <cell r="M222">
            <v>0</v>
          </cell>
          <cell r="N222">
            <v>1</v>
          </cell>
        </row>
        <row r="223">
          <cell r="C223" t="str">
            <v>10766</v>
          </cell>
          <cell r="M223">
            <v>0</v>
          </cell>
          <cell r="N223">
            <v>1</v>
          </cell>
        </row>
        <row r="224">
          <cell r="C224" t="str">
            <v>10767</v>
          </cell>
          <cell r="M224">
            <v>0</v>
          </cell>
          <cell r="N224">
            <v>1</v>
          </cell>
        </row>
        <row r="225">
          <cell r="C225" t="str">
            <v>10660</v>
          </cell>
          <cell r="M225">
            <v>1</v>
          </cell>
          <cell r="N225">
            <v>1</v>
          </cell>
        </row>
        <row r="226">
          <cell r="C226" t="str">
            <v>10688</v>
          </cell>
          <cell r="M226">
            <v>0</v>
          </cell>
          <cell r="N226">
            <v>1</v>
          </cell>
        </row>
        <row r="227">
          <cell r="C227" t="str">
            <v>10768</v>
          </cell>
          <cell r="M227">
            <v>1</v>
          </cell>
          <cell r="N227">
            <v>1</v>
          </cell>
        </row>
        <row r="228">
          <cell r="C228" t="str">
            <v>10769</v>
          </cell>
          <cell r="M228">
            <v>0</v>
          </cell>
          <cell r="N228">
            <v>0</v>
          </cell>
        </row>
        <row r="229">
          <cell r="C229" t="str">
            <v>10770</v>
          </cell>
          <cell r="M229">
            <v>0</v>
          </cell>
          <cell r="N229">
            <v>1</v>
          </cell>
        </row>
        <row r="230">
          <cell r="C230" t="str">
            <v>10771</v>
          </cell>
          <cell r="M230">
            <v>0</v>
          </cell>
          <cell r="N230">
            <v>0</v>
          </cell>
        </row>
        <row r="231">
          <cell r="C231" t="str">
            <v>10772</v>
          </cell>
          <cell r="M231">
            <v>0</v>
          </cell>
          <cell r="N231">
            <v>0</v>
          </cell>
        </row>
        <row r="232">
          <cell r="C232" t="str">
            <v>10773</v>
          </cell>
          <cell r="M232">
            <v>0</v>
          </cell>
          <cell r="N232">
            <v>1</v>
          </cell>
        </row>
        <row r="233">
          <cell r="C233" t="str">
            <v>10774</v>
          </cell>
          <cell r="M233">
            <v>1</v>
          </cell>
          <cell r="N233">
            <v>0</v>
          </cell>
        </row>
        <row r="234">
          <cell r="C234" t="str">
            <v>10775</v>
          </cell>
          <cell r="M234">
            <v>0</v>
          </cell>
          <cell r="N234">
            <v>1</v>
          </cell>
        </row>
        <row r="235">
          <cell r="C235" t="str">
            <v>10776</v>
          </cell>
          <cell r="M235">
            <v>0</v>
          </cell>
          <cell r="N235">
            <v>1</v>
          </cell>
        </row>
        <row r="236">
          <cell r="C236" t="str">
            <v>10777</v>
          </cell>
          <cell r="M236">
            <v>0</v>
          </cell>
          <cell r="N236">
            <v>1</v>
          </cell>
        </row>
        <row r="237">
          <cell r="C237" t="str">
            <v>10778</v>
          </cell>
          <cell r="M237">
            <v>0</v>
          </cell>
          <cell r="N237">
            <v>1</v>
          </cell>
        </row>
        <row r="238">
          <cell r="C238" t="str">
            <v>10779</v>
          </cell>
          <cell r="M238">
            <v>0</v>
          </cell>
          <cell r="N238">
            <v>0</v>
          </cell>
        </row>
        <row r="239">
          <cell r="C239" t="str">
            <v>10780</v>
          </cell>
          <cell r="M239">
            <v>0</v>
          </cell>
          <cell r="N239">
            <v>0</v>
          </cell>
        </row>
        <row r="240">
          <cell r="C240" t="str">
            <v>10781</v>
          </cell>
          <cell r="M240">
            <v>0</v>
          </cell>
          <cell r="N240">
            <v>1</v>
          </cell>
        </row>
        <row r="241">
          <cell r="C241" t="str">
            <v>10690</v>
          </cell>
          <cell r="M241">
            <v>1</v>
          </cell>
          <cell r="N241">
            <v>1</v>
          </cell>
        </row>
        <row r="242">
          <cell r="C242" t="str">
            <v>10691</v>
          </cell>
          <cell r="M242">
            <v>1</v>
          </cell>
          <cell r="N242">
            <v>0</v>
          </cell>
        </row>
        <row r="243">
          <cell r="C243" t="str">
            <v>10789</v>
          </cell>
          <cell r="M243">
            <v>0</v>
          </cell>
          <cell r="N243">
            <v>1</v>
          </cell>
        </row>
        <row r="244">
          <cell r="C244" t="str">
            <v>10790</v>
          </cell>
          <cell r="M244">
            <v>0</v>
          </cell>
          <cell r="N244">
            <v>1</v>
          </cell>
        </row>
        <row r="245">
          <cell r="C245" t="str">
            <v>10791</v>
          </cell>
          <cell r="M245">
            <v>0</v>
          </cell>
          <cell r="N245">
            <v>1</v>
          </cell>
        </row>
        <row r="246">
          <cell r="C246" t="str">
            <v>10792</v>
          </cell>
          <cell r="M246">
            <v>0</v>
          </cell>
          <cell r="N246">
            <v>0</v>
          </cell>
        </row>
        <row r="247">
          <cell r="C247" t="str">
            <v>10793</v>
          </cell>
          <cell r="M247">
            <v>0</v>
          </cell>
          <cell r="N247">
            <v>1</v>
          </cell>
        </row>
        <row r="248">
          <cell r="C248" t="str">
            <v>10794</v>
          </cell>
          <cell r="M248">
            <v>1</v>
          </cell>
          <cell r="N248">
            <v>1</v>
          </cell>
        </row>
        <row r="249">
          <cell r="C249" t="str">
            <v>10795</v>
          </cell>
          <cell r="M249">
            <v>0</v>
          </cell>
          <cell r="N249">
            <v>1</v>
          </cell>
        </row>
        <row r="250">
          <cell r="C250" t="str">
            <v>10796</v>
          </cell>
          <cell r="M250">
            <v>0</v>
          </cell>
          <cell r="N250">
            <v>1</v>
          </cell>
        </row>
        <row r="251">
          <cell r="C251" t="str">
            <v>10797</v>
          </cell>
          <cell r="M251">
            <v>1</v>
          </cell>
          <cell r="N251">
            <v>0</v>
          </cell>
        </row>
        <row r="252">
          <cell r="C252" t="str">
            <v>10661</v>
          </cell>
          <cell r="M252">
            <v>0</v>
          </cell>
          <cell r="N252">
            <v>1</v>
          </cell>
        </row>
        <row r="253">
          <cell r="C253" t="str">
            <v>10695</v>
          </cell>
          <cell r="M253">
            <v>0</v>
          </cell>
          <cell r="N253">
            <v>0</v>
          </cell>
        </row>
        <row r="254">
          <cell r="C254" t="str">
            <v>10807</v>
          </cell>
          <cell r="M254">
            <v>0</v>
          </cell>
          <cell r="N254">
            <v>1</v>
          </cell>
        </row>
        <row r="255">
          <cell r="C255" t="str">
            <v>10808</v>
          </cell>
          <cell r="M255">
            <v>0</v>
          </cell>
          <cell r="N255">
            <v>1</v>
          </cell>
        </row>
        <row r="256">
          <cell r="C256" t="str">
            <v>10809</v>
          </cell>
          <cell r="M256">
            <v>0</v>
          </cell>
          <cell r="N256">
            <v>0</v>
          </cell>
        </row>
        <row r="257">
          <cell r="C257" t="str">
            <v>10810</v>
          </cell>
          <cell r="M257">
            <v>0</v>
          </cell>
          <cell r="N257">
            <v>0</v>
          </cell>
        </row>
        <row r="258">
          <cell r="C258" t="str">
            <v>10811</v>
          </cell>
          <cell r="M258">
            <v>0</v>
          </cell>
          <cell r="N258">
            <v>1</v>
          </cell>
        </row>
        <row r="259">
          <cell r="C259" t="str">
            <v>10812</v>
          </cell>
          <cell r="M259">
            <v>0</v>
          </cell>
          <cell r="N259">
            <v>0</v>
          </cell>
        </row>
        <row r="260">
          <cell r="C260" t="str">
            <v>10813</v>
          </cell>
          <cell r="M260">
            <v>0</v>
          </cell>
          <cell r="N260">
            <v>0</v>
          </cell>
        </row>
        <row r="261">
          <cell r="C261" t="str">
            <v>10814</v>
          </cell>
          <cell r="M261">
            <v>0</v>
          </cell>
          <cell r="N261">
            <v>0</v>
          </cell>
        </row>
        <row r="262">
          <cell r="C262" t="str">
            <v>10815</v>
          </cell>
          <cell r="M262">
            <v>0</v>
          </cell>
          <cell r="N262">
            <v>1</v>
          </cell>
        </row>
        <row r="263">
          <cell r="C263" t="str">
            <v>10816</v>
          </cell>
          <cell r="M263">
            <v>1</v>
          </cell>
          <cell r="N263">
            <v>0</v>
          </cell>
        </row>
        <row r="264">
          <cell r="C264" t="str">
            <v>10692</v>
          </cell>
          <cell r="M264">
            <v>0</v>
          </cell>
          <cell r="N264">
            <v>0</v>
          </cell>
        </row>
        <row r="265">
          <cell r="C265" t="str">
            <v>10693</v>
          </cell>
          <cell r="M265">
            <v>0</v>
          </cell>
          <cell r="N265">
            <v>1</v>
          </cell>
        </row>
        <row r="266">
          <cell r="C266" t="str">
            <v>10798</v>
          </cell>
          <cell r="M266">
            <v>0</v>
          </cell>
          <cell r="N266">
            <v>1</v>
          </cell>
        </row>
        <row r="267">
          <cell r="C267" t="str">
            <v>10799</v>
          </cell>
          <cell r="M267">
            <v>0</v>
          </cell>
          <cell r="N267">
            <v>1</v>
          </cell>
        </row>
        <row r="268">
          <cell r="C268" t="str">
            <v>10800</v>
          </cell>
          <cell r="M268">
            <v>0</v>
          </cell>
          <cell r="N268">
            <v>0</v>
          </cell>
        </row>
        <row r="269">
          <cell r="C269" t="str">
            <v>10801</v>
          </cell>
          <cell r="M269">
            <v>0</v>
          </cell>
          <cell r="N269">
            <v>1</v>
          </cell>
        </row>
        <row r="270">
          <cell r="C270" t="str">
            <v>10689</v>
          </cell>
          <cell r="M270">
            <v>0</v>
          </cell>
          <cell r="N270">
            <v>0</v>
          </cell>
        </row>
        <row r="271">
          <cell r="C271" t="str">
            <v>10782</v>
          </cell>
          <cell r="M271">
            <v>1</v>
          </cell>
          <cell r="N271">
            <v>0</v>
          </cell>
        </row>
        <row r="272">
          <cell r="C272" t="str">
            <v>10784</v>
          </cell>
          <cell r="M272">
            <v>0</v>
          </cell>
          <cell r="N272">
            <v>0</v>
          </cell>
        </row>
        <row r="273">
          <cell r="C273" t="str">
            <v>10785</v>
          </cell>
          <cell r="M273">
            <v>0</v>
          </cell>
          <cell r="N273">
            <v>1</v>
          </cell>
        </row>
        <row r="274">
          <cell r="C274" t="str">
            <v>10786</v>
          </cell>
          <cell r="M274">
            <v>0</v>
          </cell>
          <cell r="N274">
            <v>0</v>
          </cell>
        </row>
        <row r="275">
          <cell r="C275" t="str">
            <v>10787</v>
          </cell>
          <cell r="M275">
            <v>0</v>
          </cell>
          <cell r="N275">
            <v>1</v>
          </cell>
        </row>
        <row r="276">
          <cell r="C276" t="str">
            <v>10788</v>
          </cell>
          <cell r="M276">
            <v>0</v>
          </cell>
          <cell r="N276">
            <v>1</v>
          </cell>
        </row>
        <row r="277">
          <cell r="C277" t="str">
            <v>10731</v>
          </cell>
          <cell r="M277">
            <v>0</v>
          </cell>
          <cell r="N277">
            <v>1</v>
          </cell>
        </row>
        <row r="278">
          <cell r="C278" t="str">
            <v>10732</v>
          </cell>
          <cell r="M278">
            <v>1</v>
          </cell>
          <cell r="N278">
            <v>0</v>
          </cell>
        </row>
        <row r="279">
          <cell r="C279" t="str">
            <v>11278</v>
          </cell>
          <cell r="M279">
            <v>0</v>
          </cell>
          <cell r="N279">
            <v>1</v>
          </cell>
        </row>
        <row r="280">
          <cell r="C280" t="str">
            <v>11279</v>
          </cell>
          <cell r="M280">
            <v>0</v>
          </cell>
          <cell r="N280">
            <v>1</v>
          </cell>
        </row>
        <row r="281">
          <cell r="C281" t="str">
            <v>11280</v>
          </cell>
          <cell r="M281">
            <v>1</v>
          </cell>
          <cell r="N281">
            <v>1</v>
          </cell>
        </row>
        <row r="282">
          <cell r="C282" t="str">
            <v>11281</v>
          </cell>
          <cell r="M282">
            <v>1</v>
          </cell>
          <cell r="N282">
            <v>1</v>
          </cell>
        </row>
        <row r="283">
          <cell r="C283" t="str">
            <v>11282</v>
          </cell>
          <cell r="M283">
            <v>1</v>
          </cell>
          <cell r="N283">
            <v>1</v>
          </cell>
        </row>
        <row r="284">
          <cell r="C284" t="str">
            <v>11283</v>
          </cell>
          <cell r="M284">
            <v>1</v>
          </cell>
          <cell r="N284">
            <v>0</v>
          </cell>
        </row>
        <row r="285">
          <cell r="C285" t="str">
            <v>11284</v>
          </cell>
          <cell r="M285">
            <v>0</v>
          </cell>
          <cell r="N285">
            <v>1</v>
          </cell>
        </row>
        <row r="286">
          <cell r="C286" t="str">
            <v>11285</v>
          </cell>
          <cell r="M286">
            <v>0</v>
          </cell>
          <cell r="N286">
            <v>1</v>
          </cell>
        </row>
        <row r="287">
          <cell r="C287" t="str">
            <v>11286</v>
          </cell>
          <cell r="M287">
            <v>1</v>
          </cell>
          <cell r="N287">
            <v>0</v>
          </cell>
        </row>
        <row r="288">
          <cell r="C288" t="str">
            <v>11287</v>
          </cell>
          <cell r="M288">
            <v>0</v>
          </cell>
          <cell r="N288">
            <v>0</v>
          </cell>
        </row>
        <row r="289">
          <cell r="C289" t="str">
            <v>11288</v>
          </cell>
          <cell r="M289">
            <v>0</v>
          </cell>
          <cell r="N289">
            <v>1</v>
          </cell>
        </row>
        <row r="290">
          <cell r="C290" t="str">
            <v>14136</v>
          </cell>
          <cell r="M290">
            <v>1</v>
          </cell>
          <cell r="N290">
            <v>1</v>
          </cell>
        </row>
        <row r="291">
          <cell r="C291" t="str">
            <v>21948</v>
          </cell>
          <cell r="M291">
            <v>0</v>
          </cell>
          <cell r="N291">
            <v>0</v>
          </cell>
        </row>
        <row r="292">
          <cell r="C292" t="str">
            <v>41701</v>
          </cell>
          <cell r="M292">
            <v>0</v>
          </cell>
          <cell r="N292">
            <v>0</v>
          </cell>
        </row>
        <row r="293">
          <cell r="C293" t="str">
            <v>10679</v>
          </cell>
          <cell r="M293">
            <v>0</v>
          </cell>
          <cell r="N293">
            <v>0</v>
          </cell>
        </row>
        <row r="294">
          <cell r="C294" t="str">
            <v>11297</v>
          </cell>
          <cell r="M294">
            <v>0</v>
          </cell>
          <cell r="N294">
            <v>0</v>
          </cell>
        </row>
        <row r="295">
          <cell r="C295" t="str">
            <v>11298</v>
          </cell>
          <cell r="M295">
            <v>0</v>
          </cell>
          <cell r="N295">
            <v>0</v>
          </cell>
        </row>
        <row r="296">
          <cell r="C296" t="str">
            <v>11299</v>
          </cell>
          <cell r="M296">
            <v>0</v>
          </cell>
          <cell r="N296">
            <v>1</v>
          </cell>
        </row>
        <row r="297">
          <cell r="C297" t="str">
            <v>11300</v>
          </cell>
          <cell r="M297">
            <v>0</v>
          </cell>
          <cell r="N297">
            <v>1</v>
          </cell>
        </row>
        <row r="298">
          <cell r="C298" t="str">
            <v>11301</v>
          </cell>
          <cell r="M298">
            <v>0</v>
          </cell>
          <cell r="N298">
            <v>0</v>
          </cell>
        </row>
        <row r="299">
          <cell r="C299" t="str">
            <v>11302</v>
          </cell>
          <cell r="M299">
            <v>0</v>
          </cell>
          <cell r="N299">
            <v>0</v>
          </cell>
        </row>
        <row r="300">
          <cell r="C300" t="str">
            <v>11303</v>
          </cell>
          <cell r="M300">
            <v>0</v>
          </cell>
          <cell r="N300">
            <v>0</v>
          </cell>
        </row>
        <row r="301">
          <cell r="C301" t="str">
            <v>13819</v>
          </cell>
          <cell r="M301">
            <v>0</v>
          </cell>
          <cell r="N301">
            <v>1</v>
          </cell>
        </row>
        <row r="302">
          <cell r="C302" t="str">
            <v>10737</v>
          </cell>
          <cell r="M302">
            <v>0</v>
          </cell>
          <cell r="N302">
            <v>1</v>
          </cell>
        </row>
        <row r="303">
          <cell r="C303" t="str">
            <v>11315</v>
          </cell>
          <cell r="M303">
            <v>0</v>
          </cell>
          <cell r="N303">
            <v>1</v>
          </cell>
        </row>
        <row r="304">
          <cell r="C304" t="str">
            <v>11316</v>
          </cell>
          <cell r="M304">
            <v>0</v>
          </cell>
          <cell r="N304">
            <v>1</v>
          </cell>
        </row>
        <row r="305">
          <cell r="C305" t="str">
            <v>11317</v>
          </cell>
          <cell r="M305">
            <v>0</v>
          </cell>
          <cell r="N305">
            <v>1</v>
          </cell>
        </row>
        <row r="306">
          <cell r="C306" t="str">
            <v>11318</v>
          </cell>
          <cell r="M306">
            <v>0</v>
          </cell>
          <cell r="N306">
            <v>1</v>
          </cell>
        </row>
        <row r="307">
          <cell r="C307" t="str">
            <v>11319</v>
          </cell>
          <cell r="M307">
            <v>0</v>
          </cell>
          <cell r="N307">
            <v>1</v>
          </cell>
        </row>
        <row r="308">
          <cell r="C308" t="str">
            <v>11320</v>
          </cell>
          <cell r="M308">
            <v>1</v>
          </cell>
          <cell r="N308">
            <v>1</v>
          </cell>
        </row>
        <row r="309">
          <cell r="C309" t="str">
            <v>11321</v>
          </cell>
          <cell r="M309">
            <v>0</v>
          </cell>
          <cell r="N309">
            <v>1</v>
          </cell>
        </row>
        <row r="310">
          <cell r="C310" t="str">
            <v>10736</v>
          </cell>
          <cell r="M310">
            <v>0</v>
          </cell>
          <cell r="N310">
            <v>0</v>
          </cell>
        </row>
        <row r="311">
          <cell r="C311" t="str">
            <v>11308</v>
          </cell>
          <cell r="M311">
            <v>1</v>
          </cell>
          <cell r="N311">
            <v>0</v>
          </cell>
        </row>
        <row r="312">
          <cell r="C312" t="str">
            <v>11309</v>
          </cell>
          <cell r="M312">
            <v>0</v>
          </cell>
          <cell r="N312">
            <v>1</v>
          </cell>
        </row>
        <row r="313">
          <cell r="C313" t="str">
            <v>11310</v>
          </cell>
          <cell r="M313">
            <v>0</v>
          </cell>
          <cell r="N313">
            <v>1</v>
          </cell>
        </row>
        <row r="314">
          <cell r="C314" t="str">
            <v>11311</v>
          </cell>
          <cell r="M314">
            <v>0</v>
          </cell>
          <cell r="N314">
            <v>1</v>
          </cell>
        </row>
        <row r="315">
          <cell r="C315" t="str">
            <v>11312</v>
          </cell>
          <cell r="M315">
            <v>1</v>
          </cell>
          <cell r="N315">
            <v>0</v>
          </cell>
        </row>
        <row r="316">
          <cell r="C316" t="str">
            <v>11313</v>
          </cell>
          <cell r="M316">
            <v>0</v>
          </cell>
          <cell r="N316">
            <v>1</v>
          </cell>
        </row>
        <row r="317">
          <cell r="C317" t="str">
            <v>11314</v>
          </cell>
          <cell r="M317">
            <v>0</v>
          </cell>
          <cell r="N317">
            <v>0</v>
          </cell>
        </row>
        <row r="318">
          <cell r="C318" t="str">
            <v>10677</v>
          </cell>
          <cell r="M318">
            <v>0</v>
          </cell>
          <cell r="N318">
            <v>0</v>
          </cell>
        </row>
        <row r="319">
          <cell r="C319" t="str">
            <v>10728</v>
          </cell>
          <cell r="M319">
            <v>0</v>
          </cell>
          <cell r="N319">
            <v>1</v>
          </cell>
        </row>
        <row r="320">
          <cell r="C320" t="str">
            <v>10729</v>
          </cell>
          <cell r="M320">
            <v>1</v>
          </cell>
          <cell r="N320">
            <v>1</v>
          </cell>
        </row>
        <row r="321">
          <cell r="C321" t="str">
            <v>10730</v>
          </cell>
          <cell r="M321">
            <v>0</v>
          </cell>
          <cell r="N321">
            <v>1</v>
          </cell>
        </row>
        <row r="322">
          <cell r="C322" t="str">
            <v>11273</v>
          </cell>
          <cell r="M322">
            <v>0</v>
          </cell>
          <cell r="N322">
            <v>1</v>
          </cell>
        </row>
        <row r="323">
          <cell r="C323" t="str">
            <v>11274</v>
          </cell>
          <cell r="M323">
            <v>0</v>
          </cell>
          <cell r="N323">
            <v>0</v>
          </cell>
        </row>
        <row r="324">
          <cell r="C324" t="str">
            <v>11275</v>
          </cell>
          <cell r="M324">
            <v>0</v>
          </cell>
          <cell r="N324">
            <v>1</v>
          </cell>
        </row>
        <row r="325">
          <cell r="C325" t="str">
            <v>11276</v>
          </cell>
          <cell r="M325">
            <v>0</v>
          </cell>
          <cell r="N325">
            <v>0</v>
          </cell>
        </row>
        <row r="326">
          <cell r="C326" t="str">
            <v>11277</v>
          </cell>
          <cell r="M326">
            <v>0</v>
          </cell>
          <cell r="N326">
            <v>0</v>
          </cell>
        </row>
        <row r="327">
          <cell r="C327" t="str">
            <v>11458</v>
          </cell>
          <cell r="M327">
            <v>0</v>
          </cell>
          <cell r="N327">
            <v>0</v>
          </cell>
        </row>
        <row r="328">
          <cell r="C328" t="str">
            <v>28858</v>
          </cell>
          <cell r="M328">
            <v>1</v>
          </cell>
          <cell r="N328">
            <v>0</v>
          </cell>
        </row>
        <row r="329">
          <cell r="C329" t="str">
            <v>10735</v>
          </cell>
          <cell r="M329">
            <v>0</v>
          </cell>
          <cell r="N329">
            <v>0</v>
          </cell>
        </row>
        <row r="330">
          <cell r="C330" t="str">
            <v>11306</v>
          </cell>
          <cell r="M330">
            <v>0</v>
          </cell>
          <cell r="N330">
            <v>1</v>
          </cell>
        </row>
        <row r="331">
          <cell r="C331" t="str">
            <v>11307</v>
          </cell>
          <cell r="M331">
            <v>0</v>
          </cell>
          <cell r="N331">
            <v>0</v>
          </cell>
        </row>
        <row r="332">
          <cell r="C332" t="str">
            <v>10734</v>
          </cell>
          <cell r="M332">
            <v>0</v>
          </cell>
          <cell r="N332">
            <v>1</v>
          </cell>
        </row>
        <row r="333">
          <cell r="C333" t="str">
            <v>11304</v>
          </cell>
          <cell r="M333">
            <v>0</v>
          </cell>
          <cell r="N333">
            <v>1</v>
          </cell>
        </row>
        <row r="334">
          <cell r="C334" t="str">
            <v>10678</v>
          </cell>
          <cell r="M334">
            <v>1</v>
          </cell>
          <cell r="N334">
            <v>1</v>
          </cell>
        </row>
        <row r="335">
          <cell r="C335" t="str">
            <v>10733</v>
          </cell>
          <cell r="M335">
            <v>0</v>
          </cell>
          <cell r="N335">
            <v>0</v>
          </cell>
        </row>
        <row r="336">
          <cell r="C336" t="str">
            <v>11289</v>
          </cell>
          <cell r="M336">
            <v>0</v>
          </cell>
          <cell r="N336">
            <v>1</v>
          </cell>
        </row>
        <row r="337">
          <cell r="C337" t="str">
            <v>11290</v>
          </cell>
          <cell r="M337">
            <v>0</v>
          </cell>
          <cell r="N337">
            <v>1</v>
          </cell>
        </row>
        <row r="338">
          <cell r="C338" t="str">
            <v>11291</v>
          </cell>
          <cell r="M338">
            <v>0</v>
          </cell>
          <cell r="N338">
            <v>1</v>
          </cell>
        </row>
        <row r="339">
          <cell r="C339" t="str">
            <v>11292</v>
          </cell>
          <cell r="M339">
            <v>0</v>
          </cell>
          <cell r="N339">
            <v>1</v>
          </cell>
        </row>
        <row r="340">
          <cell r="C340" t="str">
            <v>11293</v>
          </cell>
          <cell r="M340">
            <v>1</v>
          </cell>
          <cell r="N340">
            <v>1</v>
          </cell>
        </row>
        <row r="341">
          <cell r="C341" t="str">
            <v>11294</v>
          </cell>
          <cell r="M341">
            <v>0</v>
          </cell>
          <cell r="N341">
            <v>1</v>
          </cell>
        </row>
        <row r="342">
          <cell r="C342" t="str">
            <v>11295</v>
          </cell>
          <cell r="M342">
            <v>0</v>
          </cell>
          <cell r="N342">
            <v>1</v>
          </cell>
        </row>
        <row r="343">
          <cell r="C343" t="str">
            <v>11296</v>
          </cell>
          <cell r="M343">
            <v>0</v>
          </cell>
          <cell r="N343">
            <v>1</v>
          </cell>
        </row>
        <row r="344">
          <cell r="C344" t="str">
            <v>10664</v>
          </cell>
          <cell r="M344">
            <v>0</v>
          </cell>
          <cell r="N344">
            <v>1</v>
          </cell>
        </row>
        <row r="345">
          <cell r="C345" t="str">
            <v>10834</v>
          </cell>
          <cell r="M345">
            <v>0</v>
          </cell>
          <cell r="N345">
            <v>0</v>
          </cell>
        </row>
        <row r="346">
          <cell r="C346" t="str">
            <v>10835</v>
          </cell>
          <cell r="M346">
            <v>1</v>
          </cell>
          <cell r="N346">
            <v>1</v>
          </cell>
        </row>
        <row r="347">
          <cell r="C347" t="str">
            <v>10836</v>
          </cell>
          <cell r="M347">
            <v>0</v>
          </cell>
          <cell r="N347">
            <v>1</v>
          </cell>
        </row>
        <row r="348">
          <cell r="C348" t="str">
            <v>10837</v>
          </cell>
          <cell r="M348">
            <v>0</v>
          </cell>
          <cell r="N348">
            <v>1</v>
          </cell>
        </row>
        <row r="349">
          <cell r="C349" t="str">
            <v>10838</v>
          </cell>
          <cell r="M349">
            <v>0</v>
          </cell>
          <cell r="N349">
            <v>0</v>
          </cell>
        </row>
        <row r="350">
          <cell r="C350" t="str">
            <v>10839</v>
          </cell>
          <cell r="M350">
            <v>0</v>
          </cell>
          <cell r="N350">
            <v>1</v>
          </cell>
        </row>
        <row r="351">
          <cell r="C351" t="str">
            <v>10840</v>
          </cell>
          <cell r="M351">
            <v>0</v>
          </cell>
          <cell r="N351">
            <v>0</v>
          </cell>
        </row>
        <row r="352">
          <cell r="C352" t="str">
            <v>10841</v>
          </cell>
          <cell r="M352">
            <v>0</v>
          </cell>
          <cell r="N352">
            <v>1</v>
          </cell>
        </row>
        <row r="353">
          <cell r="C353" t="str">
            <v>10842</v>
          </cell>
          <cell r="M353">
            <v>0</v>
          </cell>
          <cell r="N353">
            <v>0</v>
          </cell>
        </row>
        <row r="354">
          <cell r="C354" t="str">
            <v>10843</v>
          </cell>
          <cell r="M354">
            <v>0</v>
          </cell>
          <cell r="N354">
            <v>0</v>
          </cell>
        </row>
        <row r="355">
          <cell r="C355" t="str">
            <v>10844</v>
          </cell>
          <cell r="M355">
            <v>0</v>
          </cell>
          <cell r="N355">
            <v>0</v>
          </cell>
        </row>
        <row r="356">
          <cell r="C356" t="str">
            <v>10697</v>
          </cell>
          <cell r="M356">
            <v>0</v>
          </cell>
          <cell r="N356">
            <v>0</v>
          </cell>
        </row>
        <row r="357">
          <cell r="C357" t="str">
            <v>10833</v>
          </cell>
          <cell r="M357">
            <v>0</v>
          </cell>
          <cell r="N357">
            <v>0</v>
          </cell>
        </row>
        <row r="358">
          <cell r="C358" t="str">
            <v>10850</v>
          </cell>
          <cell r="M358">
            <v>1</v>
          </cell>
          <cell r="N358">
            <v>0</v>
          </cell>
        </row>
        <row r="359">
          <cell r="C359" t="str">
            <v>10851</v>
          </cell>
          <cell r="M359">
            <v>0</v>
          </cell>
          <cell r="N359">
            <v>1</v>
          </cell>
        </row>
        <row r="360">
          <cell r="C360" t="str">
            <v>10852</v>
          </cell>
          <cell r="M360">
            <v>1</v>
          </cell>
          <cell r="N360">
            <v>1</v>
          </cell>
        </row>
        <row r="361">
          <cell r="C361" t="str">
            <v>10853</v>
          </cell>
          <cell r="M361">
            <v>0</v>
          </cell>
          <cell r="N361">
            <v>1</v>
          </cell>
        </row>
        <row r="362">
          <cell r="C362" t="str">
            <v>10854</v>
          </cell>
          <cell r="M362">
            <v>0</v>
          </cell>
          <cell r="N362">
            <v>0</v>
          </cell>
        </row>
        <row r="363">
          <cell r="C363" t="str">
            <v>10855</v>
          </cell>
          <cell r="M363">
            <v>0</v>
          </cell>
          <cell r="N363">
            <v>0</v>
          </cell>
        </row>
        <row r="364">
          <cell r="C364" t="str">
            <v>10856</v>
          </cell>
          <cell r="M364">
            <v>0</v>
          </cell>
          <cell r="N364">
            <v>0</v>
          </cell>
        </row>
        <row r="365">
          <cell r="C365" t="str">
            <v>13747</v>
          </cell>
          <cell r="M365">
            <v>0</v>
          </cell>
          <cell r="N365">
            <v>0</v>
          </cell>
        </row>
        <row r="366">
          <cell r="C366" t="str">
            <v>31327</v>
          </cell>
          <cell r="M366">
            <v>0</v>
          </cell>
          <cell r="N366">
            <v>0</v>
          </cell>
        </row>
        <row r="367">
          <cell r="C367" t="str">
            <v>10662</v>
          </cell>
          <cell r="M367">
            <v>1</v>
          </cell>
          <cell r="N367">
            <v>0</v>
          </cell>
        </row>
        <row r="368">
          <cell r="C368" t="str">
            <v>10817</v>
          </cell>
          <cell r="M368">
            <v>0</v>
          </cell>
          <cell r="N368">
            <v>1</v>
          </cell>
        </row>
        <row r="369">
          <cell r="C369" t="str">
            <v>10818</v>
          </cell>
          <cell r="M369">
            <v>0</v>
          </cell>
          <cell r="N369">
            <v>1</v>
          </cell>
        </row>
        <row r="370">
          <cell r="C370" t="str">
            <v>10819</v>
          </cell>
          <cell r="M370">
            <v>0</v>
          </cell>
          <cell r="N370">
            <v>0</v>
          </cell>
        </row>
        <row r="371">
          <cell r="C371" t="str">
            <v>10820</v>
          </cell>
          <cell r="M371">
            <v>0</v>
          </cell>
          <cell r="N371">
            <v>0</v>
          </cell>
        </row>
        <row r="372">
          <cell r="C372" t="str">
            <v>10821</v>
          </cell>
          <cell r="M372">
            <v>0</v>
          </cell>
          <cell r="N372">
            <v>1</v>
          </cell>
        </row>
        <row r="373">
          <cell r="C373" t="str">
            <v>10822</v>
          </cell>
          <cell r="M373">
            <v>0</v>
          </cell>
          <cell r="N373">
            <v>1</v>
          </cell>
        </row>
        <row r="374">
          <cell r="C374" t="str">
            <v>10823</v>
          </cell>
          <cell r="M374">
            <v>0</v>
          </cell>
          <cell r="N374">
            <v>0</v>
          </cell>
        </row>
        <row r="375">
          <cell r="C375" t="str">
            <v>10824</v>
          </cell>
          <cell r="M375">
            <v>0</v>
          </cell>
          <cell r="N375">
            <v>1</v>
          </cell>
        </row>
        <row r="376">
          <cell r="C376" t="str">
            <v>10825</v>
          </cell>
          <cell r="M376">
            <v>0</v>
          </cell>
          <cell r="N376">
            <v>0</v>
          </cell>
        </row>
        <row r="377">
          <cell r="C377" t="str">
            <v>10826</v>
          </cell>
          <cell r="M377">
            <v>0</v>
          </cell>
          <cell r="N377">
            <v>0</v>
          </cell>
        </row>
        <row r="378">
          <cell r="C378" t="str">
            <v>28006</v>
          </cell>
          <cell r="M378">
            <v>0</v>
          </cell>
          <cell r="N378">
            <v>1</v>
          </cell>
        </row>
        <row r="379">
          <cell r="C379" t="str">
            <v>10696</v>
          </cell>
          <cell r="M379">
            <v>1</v>
          </cell>
          <cell r="N379">
            <v>1</v>
          </cell>
        </row>
        <row r="380">
          <cell r="C380" t="str">
            <v>10845</v>
          </cell>
          <cell r="M380">
            <v>0</v>
          </cell>
          <cell r="N380">
            <v>0</v>
          </cell>
        </row>
        <row r="381">
          <cell r="C381" t="str">
            <v>10846</v>
          </cell>
          <cell r="M381">
            <v>0</v>
          </cell>
          <cell r="N381">
            <v>0</v>
          </cell>
        </row>
        <row r="382">
          <cell r="C382" t="str">
            <v>10847</v>
          </cell>
          <cell r="M382">
            <v>0</v>
          </cell>
          <cell r="N382">
            <v>0</v>
          </cell>
        </row>
        <row r="383">
          <cell r="C383" t="str">
            <v>10848</v>
          </cell>
          <cell r="M383">
            <v>0</v>
          </cell>
          <cell r="N383">
            <v>0</v>
          </cell>
        </row>
        <row r="384">
          <cell r="C384" t="str">
            <v>10849</v>
          </cell>
          <cell r="M384">
            <v>1</v>
          </cell>
          <cell r="N384">
            <v>1</v>
          </cell>
        </row>
        <row r="385">
          <cell r="C385" t="str">
            <v>13816</v>
          </cell>
          <cell r="M385">
            <v>1</v>
          </cell>
          <cell r="N385">
            <v>1</v>
          </cell>
        </row>
        <row r="386">
          <cell r="C386" t="str">
            <v>10665</v>
          </cell>
          <cell r="M386">
            <v>0</v>
          </cell>
          <cell r="N386">
            <v>1</v>
          </cell>
        </row>
        <row r="387">
          <cell r="C387" t="str">
            <v>10857</v>
          </cell>
          <cell r="M387">
            <v>0</v>
          </cell>
          <cell r="N387">
            <v>1</v>
          </cell>
        </row>
        <row r="388">
          <cell r="C388" t="str">
            <v>10858</v>
          </cell>
          <cell r="M388">
            <v>0</v>
          </cell>
          <cell r="N388">
            <v>1</v>
          </cell>
        </row>
        <row r="389">
          <cell r="C389" t="str">
            <v>10859</v>
          </cell>
          <cell r="M389">
            <v>0</v>
          </cell>
          <cell r="N389">
            <v>1</v>
          </cell>
        </row>
        <row r="390">
          <cell r="C390" t="str">
            <v>10860</v>
          </cell>
          <cell r="M390">
            <v>0</v>
          </cell>
          <cell r="N390">
            <v>1</v>
          </cell>
        </row>
        <row r="391">
          <cell r="C391" t="str">
            <v>10861</v>
          </cell>
          <cell r="M391">
            <v>0</v>
          </cell>
          <cell r="N391">
            <v>1</v>
          </cell>
        </row>
        <row r="392">
          <cell r="C392" t="str">
            <v>10862</v>
          </cell>
          <cell r="M392">
            <v>0</v>
          </cell>
          <cell r="N392">
            <v>0</v>
          </cell>
        </row>
        <row r="393">
          <cell r="C393" t="str">
            <v>10663</v>
          </cell>
          <cell r="M393">
            <v>0</v>
          </cell>
          <cell r="N393">
            <v>1</v>
          </cell>
        </row>
        <row r="394">
          <cell r="C394" t="str">
            <v>10827</v>
          </cell>
          <cell r="M394">
            <v>0</v>
          </cell>
          <cell r="N394">
            <v>1</v>
          </cell>
        </row>
        <row r="395">
          <cell r="C395" t="str">
            <v>10828</v>
          </cell>
          <cell r="M395">
            <v>0</v>
          </cell>
          <cell r="N395">
            <v>1</v>
          </cell>
        </row>
        <row r="396">
          <cell r="C396" t="str">
            <v>10829</v>
          </cell>
          <cell r="M396">
            <v>0</v>
          </cell>
          <cell r="N396">
            <v>1</v>
          </cell>
        </row>
        <row r="397">
          <cell r="C397" t="str">
            <v>10830</v>
          </cell>
          <cell r="M397">
            <v>0</v>
          </cell>
          <cell r="N397">
            <v>1</v>
          </cell>
        </row>
        <row r="398">
          <cell r="C398" t="str">
            <v>10831</v>
          </cell>
          <cell r="M398">
            <v>0</v>
          </cell>
          <cell r="N398">
            <v>1</v>
          </cell>
        </row>
        <row r="399">
          <cell r="C399" t="str">
            <v>10832</v>
          </cell>
          <cell r="M399">
            <v>0</v>
          </cell>
          <cell r="N399">
            <v>0</v>
          </cell>
        </row>
        <row r="400">
          <cell r="C400" t="str">
            <v>22734</v>
          </cell>
          <cell r="M400">
            <v>0</v>
          </cell>
          <cell r="N400">
            <v>0</v>
          </cell>
        </row>
        <row r="401">
          <cell r="C401" t="str">
            <v>23962</v>
          </cell>
          <cell r="M401">
            <v>0</v>
          </cell>
          <cell r="N401">
            <v>0</v>
          </cell>
        </row>
        <row r="402">
          <cell r="C402" t="str">
            <v>10685</v>
          </cell>
          <cell r="M402">
            <v>1</v>
          </cell>
          <cell r="N402">
            <v>0</v>
          </cell>
        </row>
        <row r="403">
          <cell r="C403" t="str">
            <v>10752</v>
          </cell>
          <cell r="M403">
            <v>0</v>
          </cell>
          <cell r="N403">
            <v>0</v>
          </cell>
        </row>
        <row r="404">
          <cell r="C404" t="str">
            <v>10753</v>
          </cell>
          <cell r="M404">
            <v>1</v>
          </cell>
          <cell r="N404">
            <v>1</v>
          </cell>
        </row>
        <row r="405">
          <cell r="C405" t="str">
            <v>10754</v>
          </cell>
          <cell r="M405">
            <v>0</v>
          </cell>
          <cell r="N405">
            <v>0</v>
          </cell>
        </row>
        <row r="406">
          <cell r="C406" t="str">
            <v>10755</v>
          </cell>
          <cell r="M406">
            <v>0</v>
          </cell>
          <cell r="N406">
            <v>0</v>
          </cell>
        </row>
        <row r="407">
          <cell r="C407" t="str">
            <v>28785</v>
          </cell>
          <cell r="M407">
            <v>0</v>
          </cell>
          <cell r="N407">
            <v>0</v>
          </cell>
        </row>
        <row r="408">
          <cell r="C408" t="str">
            <v>10699</v>
          </cell>
          <cell r="M408">
            <v>0</v>
          </cell>
          <cell r="N408">
            <v>1</v>
          </cell>
        </row>
        <row r="409">
          <cell r="C409" t="str">
            <v>10866</v>
          </cell>
          <cell r="M409">
            <v>0</v>
          </cell>
          <cell r="N409">
            <v>1</v>
          </cell>
        </row>
        <row r="410">
          <cell r="C410" t="str">
            <v>10867</v>
          </cell>
          <cell r="M410">
            <v>0</v>
          </cell>
          <cell r="N410">
            <v>1</v>
          </cell>
        </row>
        <row r="411">
          <cell r="C411" t="str">
            <v>10868</v>
          </cell>
          <cell r="M411">
            <v>0</v>
          </cell>
          <cell r="N411">
            <v>1</v>
          </cell>
        </row>
        <row r="412">
          <cell r="C412" t="str">
            <v>10869</v>
          </cell>
          <cell r="M412">
            <v>0</v>
          </cell>
          <cell r="N412">
            <v>1</v>
          </cell>
        </row>
        <row r="413">
          <cell r="C413" t="str">
            <v>10870</v>
          </cell>
          <cell r="M413">
            <v>0</v>
          </cell>
          <cell r="N413">
            <v>0</v>
          </cell>
        </row>
        <row r="414">
          <cell r="C414" t="str">
            <v>13817</v>
          </cell>
          <cell r="M414">
            <v>0</v>
          </cell>
          <cell r="N414">
            <v>0</v>
          </cell>
        </row>
        <row r="415">
          <cell r="C415" t="str">
            <v>28849</v>
          </cell>
          <cell r="M415">
            <v>0</v>
          </cell>
          <cell r="N415">
            <v>0</v>
          </cell>
        </row>
        <row r="416">
          <cell r="C416" t="str">
            <v>28850</v>
          </cell>
          <cell r="M416">
            <v>0</v>
          </cell>
          <cell r="N416">
            <v>0</v>
          </cell>
        </row>
        <row r="417">
          <cell r="C417" t="str">
            <v>10709</v>
          </cell>
          <cell r="M417">
            <v>0</v>
          </cell>
          <cell r="N417">
            <v>1</v>
          </cell>
        </row>
        <row r="418">
          <cell r="C418" t="str">
            <v>11077</v>
          </cell>
          <cell r="M418">
            <v>1</v>
          </cell>
          <cell r="N418">
            <v>0</v>
          </cell>
        </row>
        <row r="419">
          <cell r="C419" t="str">
            <v>11078</v>
          </cell>
          <cell r="M419">
            <v>0</v>
          </cell>
          <cell r="N419">
            <v>0</v>
          </cell>
        </row>
        <row r="420">
          <cell r="C420" t="str">
            <v>11079</v>
          </cell>
          <cell r="M420">
            <v>0</v>
          </cell>
          <cell r="N420">
            <v>1</v>
          </cell>
        </row>
        <row r="421">
          <cell r="C421" t="str">
            <v>11080</v>
          </cell>
          <cell r="M421">
            <v>0</v>
          </cell>
          <cell r="N421">
            <v>1</v>
          </cell>
        </row>
        <row r="422">
          <cell r="C422" t="str">
            <v>11081</v>
          </cell>
          <cell r="M422">
            <v>0</v>
          </cell>
          <cell r="N422">
            <v>0</v>
          </cell>
        </row>
        <row r="423">
          <cell r="C423" t="str">
            <v>11082</v>
          </cell>
          <cell r="M423">
            <v>0</v>
          </cell>
          <cell r="N423">
            <v>0</v>
          </cell>
        </row>
        <row r="424">
          <cell r="C424" t="str">
            <v>11083</v>
          </cell>
          <cell r="M424">
            <v>0</v>
          </cell>
          <cell r="N424">
            <v>0</v>
          </cell>
        </row>
        <row r="425">
          <cell r="C425" t="str">
            <v>11084</v>
          </cell>
          <cell r="M425">
            <v>0</v>
          </cell>
          <cell r="N425">
            <v>1</v>
          </cell>
        </row>
        <row r="426">
          <cell r="C426" t="str">
            <v>11085</v>
          </cell>
          <cell r="M426">
            <v>1</v>
          </cell>
          <cell r="N426">
            <v>1</v>
          </cell>
        </row>
        <row r="427">
          <cell r="C427" t="str">
            <v>11086</v>
          </cell>
          <cell r="M427">
            <v>0</v>
          </cell>
          <cell r="N427">
            <v>0</v>
          </cell>
        </row>
        <row r="428">
          <cell r="C428" t="str">
            <v>11087</v>
          </cell>
          <cell r="M428">
            <v>1</v>
          </cell>
          <cell r="N428">
            <v>1</v>
          </cell>
        </row>
        <row r="429">
          <cell r="C429" t="str">
            <v>11088</v>
          </cell>
          <cell r="M429">
            <v>0</v>
          </cell>
          <cell r="N429">
            <v>1</v>
          </cell>
        </row>
        <row r="430">
          <cell r="C430" t="str">
            <v>11449</v>
          </cell>
          <cell r="M430">
            <v>0</v>
          </cell>
          <cell r="N430">
            <v>1</v>
          </cell>
        </row>
        <row r="431">
          <cell r="C431" t="str">
            <v>28017</v>
          </cell>
          <cell r="M431">
            <v>1</v>
          </cell>
          <cell r="N431">
            <v>1</v>
          </cell>
        </row>
        <row r="432">
          <cell r="C432" t="str">
            <v>28789</v>
          </cell>
          <cell r="M432">
            <v>0</v>
          </cell>
          <cell r="N432">
            <v>1</v>
          </cell>
        </row>
        <row r="433">
          <cell r="C433" t="str">
            <v>28790</v>
          </cell>
          <cell r="M433">
            <v>0</v>
          </cell>
          <cell r="N433">
            <v>0</v>
          </cell>
        </row>
        <row r="434">
          <cell r="C434" t="str">
            <v>28791</v>
          </cell>
          <cell r="M434">
            <v>0</v>
          </cell>
          <cell r="N434">
            <v>0</v>
          </cell>
        </row>
        <row r="435">
          <cell r="C435" t="str">
            <v>10670</v>
          </cell>
          <cell r="M435">
            <v>0</v>
          </cell>
          <cell r="N435">
            <v>1</v>
          </cell>
        </row>
        <row r="436">
          <cell r="C436" t="str">
            <v>10995</v>
          </cell>
          <cell r="M436">
            <v>0</v>
          </cell>
          <cell r="N436">
            <v>0</v>
          </cell>
        </row>
        <row r="437">
          <cell r="C437" t="str">
            <v>10996</v>
          </cell>
          <cell r="M437">
            <v>1</v>
          </cell>
          <cell r="N437">
            <v>0</v>
          </cell>
        </row>
        <row r="438">
          <cell r="C438" t="str">
            <v>10997</v>
          </cell>
          <cell r="M438">
            <v>0</v>
          </cell>
          <cell r="N438">
            <v>1</v>
          </cell>
        </row>
        <row r="439">
          <cell r="C439" t="str">
            <v>10998</v>
          </cell>
          <cell r="M439">
            <v>0</v>
          </cell>
          <cell r="N439">
            <v>0</v>
          </cell>
        </row>
        <row r="440">
          <cell r="C440" t="str">
            <v>10999</v>
          </cell>
          <cell r="M440">
            <v>0</v>
          </cell>
          <cell r="N440">
            <v>1</v>
          </cell>
        </row>
        <row r="441">
          <cell r="C441" t="str">
            <v>11000</v>
          </cell>
          <cell r="M441">
            <v>0</v>
          </cell>
          <cell r="N441">
            <v>0</v>
          </cell>
        </row>
        <row r="442">
          <cell r="C442" t="str">
            <v>11001</v>
          </cell>
          <cell r="M442">
            <v>0</v>
          </cell>
          <cell r="N442">
            <v>0</v>
          </cell>
        </row>
        <row r="443">
          <cell r="C443" t="str">
            <v>11002</v>
          </cell>
          <cell r="M443">
            <v>0</v>
          </cell>
          <cell r="N443">
            <v>1</v>
          </cell>
        </row>
        <row r="444">
          <cell r="C444" t="str">
            <v>11003</v>
          </cell>
          <cell r="M444">
            <v>1</v>
          </cell>
          <cell r="N444">
            <v>0</v>
          </cell>
        </row>
        <row r="445">
          <cell r="C445" t="str">
            <v>11004</v>
          </cell>
          <cell r="M445">
            <v>0</v>
          </cell>
          <cell r="N445">
            <v>1</v>
          </cell>
        </row>
        <row r="446">
          <cell r="C446" t="str">
            <v>11005</v>
          </cell>
          <cell r="M446">
            <v>0</v>
          </cell>
          <cell r="N446">
            <v>1</v>
          </cell>
        </row>
        <row r="447">
          <cell r="C447" t="str">
            <v>11006</v>
          </cell>
          <cell r="M447">
            <v>0</v>
          </cell>
          <cell r="N447">
            <v>1</v>
          </cell>
        </row>
        <row r="448">
          <cell r="C448" t="str">
            <v>11007</v>
          </cell>
          <cell r="M448">
            <v>0</v>
          </cell>
          <cell r="N448">
            <v>1</v>
          </cell>
        </row>
        <row r="449">
          <cell r="C449" t="str">
            <v>11008</v>
          </cell>
          <cell r="M449">
            <v>1</v>
          </cell>
          <cell r="N449">
            <v>1</v>
          </cell>
        </row>
        <row r="450">
          <cell r="C450" t="str">
            <v>11009</v>
          </cell>
          <cell r="M450">
            <v>0</v>
          </cell>
          <cell r="N450">
            <v>0</v>
          </cell>
        </row>
        <row r="451">
          <cell r="C451" t="str">
            <v>11010</v>
          </cell>
          <cell r="M451">
            <v>0</v>
          </cell>
          <cell r="N451">
            <v>1</v>
          </cell>
        </row>
        <row r="452">
          <cell r="C452" t="str">
            <v>11011</v>
          </cell>
          <cell r="M452">
            <v>1</v>
          </cell>
          <cell r="N452">
            <v>0</v>
          </cell>
        </row>
        <row r="453">
          <cell r="C453" t="str">
            <v>11012</v>
          </cell>
          <cell r="M453">
            <v>0</v>
          </cell>
          <cell r="N453">
            <v>1</v>
          </cell>
        </row>
        <row r="454">
          <cell r="C454" t="str">
            <v>11445</v>
          </cell>
          <cell r="M454">
            <v>0</v>
          </cell>
          <cell r="N454">
            <v>0</v>
          </cell>
        </row>
        <row r="455">
          <cell r="C455" t="str">
            <v>12275</v>
          </cell>
          <cell r="M455">
            <v>0</v>
          </cell>
          <cell r="N455">
            <v>0</v>
          </cell>
        </row>
        <row r="456">
          <cell r="C456" t="str">
            <v>14132</v>
          </cell>
          <cell r="M456">
            <v>1</v>
          </cell>
          <cell r="N456">
            <v>0</v>
          </cell>
        </row>
        <row r="457">
          <cell r="C457" t="str">
            <v>77649</v>
          </cell>
          <cell r="M457">
            <v>0</v>
          </cell>
          <cell r="N457">
            <v>0</v>
          </cell>
        </row>
        <row r="458">
          <cell r="C458" t="str">
            <v>77650</v>
          </cell>
          <cell r="M458">
            <v>0</v>
          </cell>
          <cell r="N458">
            <v>0</v>
          </cell>
        </row>
        <row r="459">
          <cell r="C459" t="str">
            <v>77651</v>
          </cell>
          <cell r="M459">
            <v>0</v>
          </cell>
          <cell r="N459">
            <v>0</v>
          </cell>
        </row>
        <row r="460">
          <cell r="C460" t="str">
            <v>77652</v>
          </cell>
          <cell r="M460">
            <v>0</v>
          </cell>
          <cell r="N460">
            <v>0</v>
          </cell>
        </row>
        <row r="461">
          <cell r="C461" t="str">
            <v>10707</v>
          </cell>
          <cell r="M461">
            <v>0</v>
          </cell>
          <cell r="N461">
            <v>0</v>
          </cell>
        </row>
        <row r="462">
          <cell r="C462" t="str">
            <v>11051</v>
          </cell>
          <cell r="M462">
            <v>1</v>
          </cell>
          <cell r="N462">
            <v>1</v>
          </cell>
        </row>
        <row r="463">
          <cell r="C463" t="str">
            <v>11052</v>
          </cell>
          <cell r="M463">
            <v>0</v>
          </cell>
          <cell r="N463">
            <v>1</v>
          </cell>
        </row>
        <row r="464">
          <cell r="C464" t="str">
            <v>11053</v>
          </cell>
          <cell r="M464">
            <v>0</v>
          </cell>
          <cell r="N464">
            <v>1</v>
          </cell>
        </row>
        <row r="465">
          <cell r="C465" t="str">
            <v>11054</v>
          </cell>
          <cell r="M465">
            <v>0</v>
          </cell>
          <cell r="N465">
            <v>0</v>
          </cell>
        </row>
        <row r="466">
          <cell r="C466" t="str">
            <v>11055</v>
          </cell>
          <cell r="M466">
            <v>1</v>
          </cell>
          <cell r="N466">
            <v>1</v>
          </cell>
        </row>
        <row r="467">
          <cell r="C467" t="str">
            <v>11056</v>
          </cell>
          <cell r="M467">
            <v>0</v>
          </cell>
          <cell r="N467">
            <v>0</v>
          </cell>
        </row>
        <row r="468">
          <cell r="C468" t="str">
            <v>11057</v>
          </cell>
          <cell r="M468">
            <v>0</v>
          </cell>
          <cell r="N468">
            <v>1</v>
          </cell>
        </row>
        <row r="469">
          <cell r="C469" t="str">
            <v>11058</v>
          </cell>
          <cell r="M469">
            <v>0</v>
          </cell>
          <cell r="N469">
            <v>1</v>
          </cell>
        </row>
        <row r="470">
          <cell r="C470" t="str">
            <v>11059</v>
          </cell>
          <cell r="M470">
            <v>0</v>
          </cell>
          <cell r="N470">
            <v>1</v>
          </cell>
        </row>
        <row r="471">
          <cell r="C471" t="str">
            <v>11060</v>
          </cell>
          <cell r="M471">
            <v>0</v>
          </cell>
          <cell r="N471">
            <v>0</v>
          </cell>
        </row>
        <row r="472">
          <cell r="C472" t="str">
            <v>24704</v>
          </cell>
          <cell r="M472">
            <v>1</v>
          </cell>
          <cell r="N472">
            <v>0</v>
          </cell>
        </row>
        <row r="473">
          <cell r="C473" t="str">
            <v>28843</v>
          </cell>
          <cell r="M473">
            <v>0</v>
          </cell>
          <cell r="N473">
            <v>0</v>
          </cell>
        </row>
        <row r="474">
          <cell r="C474" t="str">
            <v>10708</v>
          </cell>
          <cell r="M474">
            <v>0</v>
          </cell>
          <cell r="N474">
            <v>0</v>
          </cell>
        </row>
        <row r="475">
          <cell r="C475" t="str">
            <v>11061</v>
          </cell>
          <cell r="M475">
            <v>0</v>
          </cell>
          <cell r="N475">
            <v>1</v>
          </cell>
        </row>
        <row r="476">
          <cell r="C476" t="str">
            <v>11062</v>
          </cell>
          <cell r="M476">
            <v>0</v>
          </cell>
          <cell r="N476">
            <v>1</v>
          </cell>
        </row>
        <row r="477">
          <cell r="C477" t="str">
            <v>11063</v>
          </cell>
          <cell r="M477">
            <v>0</v>
          </cell>
          <cell r="N477">
            <v>1</v>
          </cell>
        </row>
        <row r="478">
          <cell r="C478" t="str">
            <v>11064</v>
          </cell>
          <cell r="M478">
            <v>0</v>
          </cell>
          <cell r="N478">
            <v>0</v>
          </cell>
        </row>
        <row r="479">
          <cell r="C479" t="str">
            <v>11065</v>
          </cell>
          <cell r="M479">
            <v>0</v>
          </cell>
          <cell r="N479">
            <v>0</v>
          </cell>
        </row>
        <row r="480">
          <cell r="C480" t="str">
            <v>11066</v>
          </cell>
          <cell r="M480">
            <v>0</v>
          </cell>
          <cell r="N480">
            <v>0</v>
          </cell>
        </row>
        <row r="481">
          <cell r="C481" t="str">
            <v>11067</v>
          </cell>
          <cell r="M481">
            <v>0</v>
          </cell>
          <cell r="N481">
            <v>1</v>
          </cell>
        </row>
        <row r="482">
          <cell r="C482" t="str">
            <v>11068</v>
          </cell>
          <cell r="M482">
            <v>0</v>
          </cell>
          <cell r="N482">
            <v>1</v>
          </cell>
        </row>
        <row r="483">
          <cell r="C483" t="str">
            <v>11069</v>
          </cell>
          <cell r="M483">
            <v>0</v>
          </cell>
          <cell r="N483">
            <v>0</v>
          </cell>
        </row>
        <row r="484">
          <cell r="C484" t="str">
            <v>11070</v>
          </cell>
          <cell r="M484">
            <v>0</v>
          </cell>
          <cell r="N484">
            <v>1</v>
          </cell>
        </row>
        <row r="485">
          <cell r="C485" t="str">
            <v>11071</v>
          </cell>
          <cell r="M485">
            <v>0</v>
          </cell>
          <cell r="N485">
            <v>1</v>
          </cell>
        </row>
        <row r="486">
          <cell r="C486" t="str">
            <v>11072</v>
          </cell>
          <cell r="M486">
            <v>0</v>
          </cell>
          <cell r="N486">
            <v>1</v>
          </cell>
        </row>
        <row r="487">
          <cell r="C487" t="str">
            <v>11073</v>
          </cell>
          <cell r="M487">
            <v>1</v>
          </cell>
          <cell r="N487">
            <v>0</v>
          </cell>
        </row>
        <row r="488">
          <cell r="C488" t="str">
            <v>11074</v>
          </cell>
          <cell r="M488">
            <v>0</v>
          </cell>
          <cell r="N488">
            <v>1</v>
          </cell>
        </row>
        <row r="489">
          <cell r="C489" t="str">
            <v>11075</v>
          </cell>
          <cell r="M489">
            <v>0</v>
          </cell>
          <cell r="N489">
            <v>1</v>
          </cell>
        </row>
        <row r="490">
          <cell r="C490" t="str">
            <v>11076</v>
          </cell>
          <cell r="M490">
            <v>0</v>
          </cell>
          <cell r="N490">
            <v>0</v>
          </cell>
        </row>
        <row r="491">
          <cell r="C491" t="str">
            <v>27988</v>
          </cell>
          <cell r="M491">
            <v>1</v>
          </cell>
          <cell r="N491">
            <v>0</v>
          </cell>
        </row>
        <row r="492">
          <cell r="C492" t="str">
            <v>27989</v>
          </cell>
          <cell r="M492">
            <v>0</v>
          </cell>
          <cell r="N492">
            <v>0</v>
          </cell>
        </row>
        <row r="493">
          <cell r="C493" t="str">
            <v>27990</v>
          </cell>
          <cell r="M493">
            <v>0</v>
          </cell>
          <cell r="N493">
            <v>1</v>
          </cell>
        </row>
        <row r="494">
          <cell r="C494" t="str">
            <v>10711</v>
          </cell>
          <cell r="M494">
            <v>0</v>
          </cell>
          <cell r="N494">
            <v>1</v>
          </cell>
        </row>
        <row r="495">
          <cell r="C495" t="str">
            <v>11104</v>
          </cell>
          <cell r="M495">
            <v>0</v>
          </cell>
          <cell r="N495">
            <v>0</v>
          </cell>
        </row>
        <row r="496">
          <cell r="C496" t="str">
            <v>11105</v>
          </cell>
          <cell r="M496">
            <v>0</v>
          </cell>
          <cell r="N496">
            <v>1</v>
          </cell>
        </row>
        <row r="497">
          <cell r="C497" t="str">
            <v>11106</v>
          </cell>
          <cell r="M497">
            <v>0</v>
          </cell>
          <cell r="N497">
            <v>0</v>
          </cell>
        </row>
        <row r="498">
          <cell r="C498" t="str">
            <v>11107</v>
          </cell>
          <cell r="M498">
            <v>0</v>
          </cell>
          <cell r="N498">
            <v>1</v>
          </cell>
        </row>
        <row r="499">
          <cell r="C499" t="str">
            <v>11108</v>
          </cell>
          <cell r="M499">
            <v>0</v>
          </cell>
          <cell r="N499">
            <v>1</v>
          </cell>
        </row>
        <row r="500">
          <cell r="C500" t="str">
            <v>11109</v>
          </cell>
          <cell r="M500">
            <v>0</v>
          </cell>
          <cell r="N500">
            <v>0</v>
          </cell>
        </row>
        <row r="501">
          <cell r="C501" t="str">
            <v>11110</v>
          </cell>
          <cell r="M501">
            <v>0</v>
          </cell>
          <cell r="N501">
            <v>1</v>
          </cell>
        </row>
        <row r="502">
          <cell r="C502" t="str">
            <v>11111</v>
          </cell>
          <cell r="M502">
            <v>1</v>
          </cell>
          <cell r="N502">
            <v>1</v>
          </cell>
        </row>
        <row r="503">
          <cell r="C503" t="str">
            <v>11112</v>
          </cell>
          <cell r="M503">
            <v>0</v>
          </cell>
          <cell r="N503">
            <v>1</v>
          </cell>
        </row>
        <row r="504">
          <cell r="C504" t="str">
            <v>11451</v>
          </cell>
          <cell r="M504">
            <v>1</v>
          </cell>
          <cell r="N504">
            <v>1</v>
          </cell>
        </row>
        <row r="505">
          <cell r="C505" t="str">
            <v>40840</v>
          </cell>
          <cell r="M505">
            <v>0</v>
          </cell>
          <cell r="N505">
            <v>0</v>
          </cell>
        </row>
        <row r="506">
          <cell r="C506" t="str">
            <v>11040</v>
          </cell>
          <cell r="M506">
            <v>0</v>
          </cell>
          <cell r="N506">
            <v>1</v>
          </cell>
        </row>
        <row r="507">
          <cell r="C507" t="str">
            <v>11041</v>
          </cell>
          <cell r="M507">
            <v>0</v>
          </cell>
          <cell r="N507">
            <v>0</v>
          </cell>
        </row>
        <row r="508">
          <cell r="C508" t="str">
            <v>11043</v>
          </cell>
          <cell r="M508">
            <v>0</v>
          </cell>
          <cell r="N508">
            <v>0</v>
          </cell>
        </row>
        <row r="509">
          <cell r="C509" t="str">
            <v>11046</v>
          </cell>
          <cell r="M509">
            <v>0</v>
          </cell>
          <cell r="N509">
            <v>0</v>
          </cell>
        </row>
        <row r="510">
          <cell r="C510" t="str">
            <v>11047</v>
          </cell>
          <cell r="M510">
            <v>0</v>
          </cell>
          <cell r="N510">
            <v>0</v>
          </cell>
        </row>
        <row r="511">
          <cell r="C511" t="str">
            <v>11048</v>
          </cell>
          <cell r="M511">
            <v>0</v>
          </cell>
          <cell r="N511">
            <v>1</v>
          </cell>
        </row>
        <row r="512">
          <cell r="C512" t="str">
            <v>11049</v>
          </cell>
          <cell r="M512">
            <v>0</v>
          </cell>
          <cell r="N512">
            <v>1</v>
          </cell>
        </row>
        <row r="513">
          <cell r="C513" t="str">
            <v>11050</v>
          </cell>
          <cell r="M513">
            <v>0</v>
          </cell>
          <cell r="N513">
            <v>1</v>
          </cell>
        </row>
        <row r="514">
          <cell r="C514" t="str">
            <v>10705</v>
          </cell>
          <cell r="M514">
            <v>0</v>
          </cell>
          <cell r="N514">
            <v>1</v>
          </cell>
        </row>
        <row r="515">
          <cell r="C515" t="str">
            <v>11030</v>
          </cell>
          <cell r="M515">
            <v>0</v>
          </cell>
          <cell r="N515">
            <v>1</v>
          </cell>
        </row>
        <row r="516">
          <cell r="C516" t="str">
            <v>11031</v>
          </cell>
          <cell r="M516">
            <v>0</v>
          </cell>
          <cell r="N516">
            <v>1</v>
          </cell>
        </row>
        <row r="517">
          <cell r="C517" t="str">
            <v>11032</v>
          </cell>
          <cell r="M517">
            <v>0</v>
          </cell>
          <cell r="N517">
            <v>1</v>
          </cell>
        </row>
        <row r="518">
          <cell r="C518" t="str">
            <v>11033</v>
          </cell>
          <cell r="M518">
            <v>0</v>
          </cell>
          <cell r="N518">
            <v>0</v>
          </cell>
        </row>
        <row r="519">
          <cell r="C519" t="str">
            <v>11034</v>
          </cell>
          <cell r="M519">
            <v>0</v>
          </cell>
          <cell r="N519">
            <v>1</v>
          </cell>
        </row>
        <row r="520">
          <cell r="C520" t="str">
            <v>11035</v>
          </cell>
          <cell r="M520">
            <v>0</v>
          </cell>
          <cell r="N520">
            <v>1</v>
          </cell>
        </row>
        <row r="521">
          <cell r="C521" t="str">
            <v>11036</v>
          </cell>
          <cell r="M521">
            <v>1</v>
          </cell>
          <cell r="N521">
            <v>1</v>
          </cell>
        </row>
        <row r="522">
          <cell r="C522" t="str">
            <v>11037</v>
          </cell>
          <cell r="M522">
            <v>0</v>
          </cell>
          <cell r="N522">
            <v>1</v>
          </cell>
        </row>
        <row r="523">
          <cell r="C523" t="str">
            <v>11038</v>
          </cell>
          <cell r="M523">
            <v>0</v>
          </cell>
          <cell r="N523">
            <v>0</v>
          </cell>
        </row>
        <row r="524">
          <cell r="C524" t="str">
            <v>11039</v>
          </cell>
          <cell r="M524">
            <v>0</v>
          </cell>
          <cell r="N524">
            <v>1</v>
          </cell>
        </row>
        <row r="525">
          <cell r="C525" t="str">
            <v>11447</v>
          </cell>
          <cell r="M525">
            <v>0</v>
          </cell>
          <cell r="N525">
            <v>1</v>
          </cell>
        </row>
        <row r="526">
          <cell r="C526" t="str">
            <v>14133</v>
          </cell>
          <cell r="M526">
            <v>0</v>
          </cell>
          <cell r="N526">
            <v>0</v>
          </cell>
        </row>
        <row r="527">
          <cell r="C527" t="str">
            <v>28861</v>
          </cell>
          <cell r="M527">
            <v>0</v>
          </cell>
          <cell r="N527">
            <v>1</v>
          </cell>
        </row>
        <row r="528">
          <cell r="C528" t="str">
            <v>10710</v>
          </cell>
          <cell r="M528">
            <v>0</v>
          </cell>
          <cell r="N528">
            <v>0</v>
          </cell>
        </row>
        <row r="529">
          <cell r="C529" t="str">
            <v>11089</v>
          </cell>
          <cell r="M529">
            <v>0</v>
          </cell>
          <cell r="N529">
            <v>1</v>
          </cell>
        </row>
        <row r="530">
          <cell r="C530" t="str">
            <v>11090</v>
          </cell>
          <cell r="M530">
            <v>0</v>
          </cell>
          <cell r="N530">
            <v>1</v>
          </cell>
        </row>
        <row r="531">
          <cell r="C531" t="str">
            <v>11091</v>
          </cell>
          <cell r="M531">
            <v>0</v>
          </cell>
          <cell r="N531">
            <v>1</v>
          </cell>
        </row>
        <row r="532">
          <cell r="C532" t="str">
            <v>11092</v>
          </cell>
          <cell r="M532">
            <v>1</v>
          </cell>
          <cell r="N532">
            <v>1</v>
          </cell>
        </row>
        <row r="533">
          <cell r="C533" t="str">
            <v>11093</v>
          </cell>
          <cell r="M533">
            <v>1</v>
          </cell>
          <cell r="N533">
            <v>1</v>
          </cell>
        </row>
        <row r="534">
          <cell r="C534" t="str">
            <v>11094</v>
          </cell>
          <cell r="M534">
            <v>0</v>
          </cell>
          <cell r="N534">
            <v>0</v>
          </cell>
        </row>
        <row r="535">
          <cell r="C535" t="str">
            <v>11095</v>
          </cell>
          <cell r="M535">
            <v>0</v>
          </cell>
          <cell r="N535">
            <v>0</v>
          </cell>
        </row>
        <row r="536">
          <cell r="C536" t="str">
            <v>11096</v>
          </cell>
          <cell r="M536">
            <v>0</v>
          </cell>
          <cell r="N536">
            <v>1</v>
          </cell>
        </row>
        <row r="537">
          <cell r="C537" t="str">
            <v>11097</v>
          </cell>
          <cell r="M537">
            <v>0</v>
          </cell>
          <cell r="N537">
            <v>1</v>
          </cell>
        </row>
        <row r="538">
          <cell r="C538" t="str">
            <v>11098</v>
          </cell>
          <cell r="M538">
            <v>0</v>
          </cell>
          <cell r="N538">
            <v>1</v>
          </cell>
        </row>
        <row r="539">
          <cell r="C539" t="str">
            <v>11099</v>
          </cell>
          <cell r="M539">
            <v>1</v>
          </cell>
          <cell r="N539">
            <v>1</v>
          </cell>
        </row>
        <row r="540">
          <cell r="C540" t="str">
            <v>11100</v>
          </cell>
          <cell r="M540">
            <v>0</v>
          </cell>
          <cell r="N540">
            <v>1</v>
          </cell>
        </row>
        <row r="541">
          <cell r="C541" t="str">
            <v>11101</v>
          </cell>
          <cell r="M541">
            <v>0</v>
          </cell>
          <cell r="N541">
            <v>1</v>
          </cell>
        </row>
        <row r="542">
          <cell r="C542" t="str">
            <v>11102</v>
          </cell>
          <cell r="M542">
            <v>0</v>
          </cell>
          <cell r="N542">
            <v>1</v>
          </cell>
        </row>
        <row r="543">
          <cell r="C543" t="str">
            <v>11103</v>
          </cell>
          <cell r="M543">
            <v>0</v>
          </cell>
          <cell r="N543">
            <v>1</v>
          </cell>
        </row>
        <row r="544">
          <cell r="C544" t="str">
            <v>11450</v>
          </cell>
          <cell r="M544">
            <v>1</v>
          </cell>
          <cell r="N544">
            <v>0</v>
          </cell>
        </row>
        <row r="545">
          <cell r="C545" t="str">
            <v>21323</v>
          </cell>
          <cell r="M545">
            <v>1</v>
          </cell>
          <cell r="N545">
            <v>1</v>
          </cell>
        </row>
        <row r="546">
          <cell r="C546" t="str">
            <v>10706</v>
          </cell>
          <cell r="M546">
            <v>0</v>
          </cell>
          <cell r="N546">
            <v>1</v>
          </cell>
        </row>
        <row r="547">
          <cell r="C547" t="str">
            <v>11042</v>
          </cell>
          <cell r="M547">
            <v>1</v>
          </cell>
          <cell r="N547">
            <v>1</v>
          </cell>
        </row>
        <row r="548">
          <cell r="C548" t="str">
            <v>11044</v>
          </cell>
          <cell r="M548">
            <v>0</v>
          </cell>
          <cell r="N548">
            <v>1</v>
          </cell>
        </row>
        <row r="549">
          <cell r="C549" t="str">
            <v>11045</v>
          </cell>
          <cell r="M549">
            <v>0</v>
          </cell>
          <cell r="N549">
            <v>1</v>
          </cell>
        </row>
        <row r="550">
          <cell r="C550" t="str">
            <v>11448</v>
          </cell>
          <cell r="M550">
            <v>0</v>
          </cell>
          <cell r="N550">
            <v>1</v>
          </cell>
        </row>
        <row r="551">
          <cell r="C551" t="str">
            <v>21356</v>
          </cell>
          <cell r="M551">
            <v>1</v>
          </cell>
          <cell r="N551">
            <v>1</v>
          </cell>
        </row>
        <row r="552">
          <cell r="C552" t="str">
            <v>28778</v>
          </cell>
          <cell r="M552">
            <v>0</v>
          </cell>
          <cell r="N552">
            <v>1</v>
          </cell>
        </row>
        <row r="553">
          <cell r="C553" t="str">
            <v>28811</v>
          </cell>
          <cell r="M553">
            <v>0</v>
          </cell>
          <cell r="N553">
            <v>0</v>
          </cell>
        </row>
        <row r="554">
          <cell r="C554" t="str">
            <v>28815</v>
          </cell>
          <cell r="M554">
            <v>0</v>
          </cell>
          <cell r="N554">
            <v>1</v>
          </cell>
        </row>
        <row r="555">
          <cell r="C555" t="str">
            <v>10704</v>
          </cell>
          <cell r="M555">
            <v>0</v>
          </cell>
          <cell r="N555">
            <v>1</v>
          </cell>
        </row>
        <row r="556">
          <cell r="C556" t="str">
            <v>10991</v>
          </cell>
          <cell r="M556">
            <v>0</v>
          </cell>
          <cell r="N556">
            <v>1</v>
          </cell>
        </row>
        <row r="557">
          <cell r="C557" t="str">
            <v>10992</v>
          </cell>
          <cell r="M557">
            <v>0</v>
          </cell>
          <cell r="N557">
            <v>1</v>
          </cell>
        </row>
        <row r="558">
          <cell r="C558" t="str">
            <v>10993</v>
          </cell>
          <cell r="M558">
            <v>1</v>
          </cell>
          <cell r="N558">
            <v>1</v>
          </cell>
        </row>
        <row r="559">
          <cell r="C559" t="str">
            <v>10994</v>
          </cell>
          <cell r="M559">
            <v>0</v>
          </cell>
          <cell r="N559">
            <v>1</v>
          </cell>
        </row>
        <row r="560">
          <cell r="C560" t="str">
            <v>23367</v>
          </cell>
          <cell r="M560">
            <v>0</v>
          </cell>
          <cell r="N560">
            <v>1</v>
          </cell>
        </row>
        <row r="561">
          <cell r="C561" t="str">
            <v>10671</v>
          </cell>
          <cell r="M561">
            <v>1</v>
          </cell>
          <cell r="N561">
            <v>1</v>
          </cell>
        </row>
        <row r="562">
          <cell r="C562" t="str">
            <v>11013</v>
          </cell>
          <cell r="M562">
            <v>0</v>
          </cell>
          <cell r="N562">
            <v>1</v>
          </cell>
        </row>
        <row r="563">
          <cell r="C563" t="str">
            <v>11014</v>
          </cell>
          <cell r="M563">
            <v>0</v>
          </cell>
          <cell r="N563">
            <v>0</v>
          </cell>
        </row>
        <row r="564">
          <cell r="C564" t="str">
            <v>11015</v>
          </cell>
          <cell r="M564">
            <v>1</v>
          </cell>
          <cell r="N564">
            <v>1</v>
          </cell>
        </row>
        <row r="565">
          <cell r="C565" t="str">
            <v>11016</v>
          </cell>
          <cell r="M565">
            <v>0</v>
          </cell>
          <cell r="N565">
            <v>0</v>
          </cell>
        </row>
        <row r="566">
          <cell r="C566" t="str">
            <v>11017</v>
          </cell>
          <cell r="M566">
            <v>0</v>
          </cell>
          <cell r="N566">
            <v>1</v>
          </cell>
        </row>
        <row r="567">
          <cell r="C567" t="str">
            <v>11018</v>
          </cell>
          <cell r="M567">
            <v>1</v>
          </cell>
          <cell r="N567">
            <v>1</v>
          </cell>
        </row>
        <row r="568">
          <cell r="C568" t="str">
            <v>11019</v>
          </cell>
          <cell r="M568">
            <v>0</v>
          </cell>
          <cell r="N568">
            <v>0</v>
          </cell>
        </row>
        <row r="569">
          <cell r="C569" t="str">
            <v>11020</v>
          </cell>
          <cell r="M569">
            <v>0</v>
          </cell>
          <cell r="N569">
            <v>1</v>
          </cell>
        </row>
        <row r="570">
          <cell r="C570" t="str">
            <v>11021</v>
          </cell>
          <cell r="M570">
            <v>0</v>
          </cell>
          <cell r="N570">
            <v>0</v>
          </cell>
        </row>
        <row r="571">
          <cell r="C571" t="str">
            <v>11022</v>
          </cell>
          <cell r="M571">
            <v>0</v>
          </cell>
          <cell r="N571">
            <v>1</v>
          </cell>
        </row>
        <row r="572">
          <cell r="C572" t="str">
            <v>11023</v>
          </cell>
          <cell r="M572">
            <v>0</v>
          </cell>
          <cell r="N572">
            <v>0</v>
          </cell>
        </row>
        <row r="573">
          <cell r="C573" t="str">
            <v>11024</v>
          </cell>
          <cell r="M573">
            <v>0</v>
          </cell>
          <cell r="N573">
            <v>1</v>
          </cell>
        </row>
        <row r="574">
          <cell r="C574" t="str">
            <v>11025</v>
          </cell>
          <cell r="M574">
            <v>0</v>
          </cell>
          <cell r="N574">
            <v>1</v>
          </cell>
        </row>
        <row r="575">
          <cell r="C575" t="str">
            <v>11026</v>
          </cell>
          <cell r="M575">
            <v>0</v>
          </cell>
          <cell r="N575">
            <v>0</v>
          </cell>
        </row>
        <row r="576">
          <cell r="C576" t="str">
            <v>11027</v>
          </cell>
          <cell r="M576">
            <v>0</v>
          </cell>
          <cell r="N576">
            <v>0</v>
          </cell>
        </row>
        <row r="577">
          <cell r="C577" t="str">
            <v>11028</v>
          </cell>
          <cell r="M577">
            <v>0</v>
          </cell>
          <cell r="N577">
            <v>1</v>
          </cell>
        </row>
        <row r="578">
          <cell r="C578" t="str">
            <v>11029</v>
          </cell>
          <cell r="M578">
            <v>0</v>
          </cell>
          <cell r="N578">
            <v>1</v>
          </cell>
        </row>
        <row r="579">
          <cell r="C579" t="str">
            <v>11446</v>
          </cell>
          <cell r="M579">
            <v>0</v>
          </cell>
          <cell r="N579">
            <v>1</v>
          </cell>
        </row>
        <row r="580">
          <cell r="C580" t="str">
            <v>25058</v>
          </cell>
          <cell r="M580">
            <v>0</v>
          </cell>
          <cell r="N580">
            <v>0</v>
          </cell>
        </row>
        <row r="581">
          <cell r="C581" t="str">
            <v>25059</v>
          </cell>
          <cell r="M581">
            <v>0</v>
          </cell>
          <cell r="N581">
            <v>0</v>
          </cell>
        </row>
        <row r="582">
          <cell r="C582" t="str">
            <v>04007</v>
          </cell>
          <cell r="M582">
            <v>0</v>
          </cell>
          <cell r="N582">
            <v>1</v>
          </cell>
        </row>
        <row r="583">
          <cell r="C583" t="str">
            <v>10702</v>
          </cell>
          <cell r="M583">
            <v>1</v>
          </cell>
          <cell r="N583">
            <v>0</v>
          </cell>
        </row>
        <row r="584">
          <cell r="C584" t="str">
            <v>10970</v>
          </cell>
          <cell r="M584">
            <v>0</v>
          </cell>
          <cell r="N584">
            <v>1</v>
          </cell>
        </row>
        <row r="585">
          <cell r="C585" t="str">
            <v>10971</v>
          </cell>
          <cell r="M585">
            <v>0</v>
          </cell>
          <cell r="N585">
            <v>1</v>
          </cell>
        </row>
        <row r="586">
          <cell r="C586" t="str">
            <v>10972</v>
          </cell>
          <cell r="M586">
            <v>0</v>
          </cell>
          <cell r="N586">
            <v>0</v>
          </cell>
        </row>
        <row r="587">
          <cell r="C587" t="str">
            <v>10973</v>
          </cell>
          <cell r="M587">
            <v>0</v>
          </cell>
          <cell r="N587">
            <v>1</v>
          </cell>
        </row>
        <row r="588">
          <cell r="C588" t="str">
            <v>10974</v>
          </cell>
          <cell r="M588">
            <v>0</v>
          </cell>
          <cell r="N588">
            <v>0</v>
          </cell>
        </row>
        <row r="589">
          <cell r="C589" t="str">
            <v>10975</v>
          </cell>
          <cell r="M589">
            <v>0</v>
          </cell>
          <cell r="N589">
            <v>0</v>
          </cell>
        </row>
        <row r="590">
          <cell r="C590" t="str">
            <v>10976</v>
          </cell>
          <cell r="M590">
            <v>0</v>
          </cell>
          <cell r="N590">
            <v>0</v>
          </cell>
        </row>
        <row r="591">
          <cell r="C591" t="str">
            <v>10977</v>
          </cell>
          <cell r="M591">
            <v>0</v>
          </cell>
          <cell r="N591">
            <v>1</v>
          </cell>
        </row>
        <row r="592">
          <cell r="C592" t="str">
            <v>10978</v>
          </cell>
          <cell r="M592">
            <v>0</v>
          </cell>
          <cell r="N592">
            <v>1</v>
          </cell>
        </row>
        <row r="593">
          <cell r="C593" t="str">
            <v>10979</v>
          </cell>
          <cell r="M593">
            <v>0</v>
          </cell>
          <cell r="N593">
            <v>1</v>
          </cell>
        </row>
        <row r="594">
          <cell r="C594" t="str">
            <v>10980</v>
          </cell>
          <cell r="M594">
            <v>0</v>
          </cell>
          <cell r="N594">
            <v>1</v>
          </cell>
        </row>
        <row r="595">
          <cell r="C595" t="str">
            <v>10981</v>
          </cell>
          <cell r="M595">
            <v>0</v>
          </cell>
          <cell r="N595">
            <v>1</v>
          </cell>
        </row>
        <row r="596">
          <cell r="C596" t="str">
            <v>10982</v>
          </cell>
          <cell r="M596">
            <v>0</v>
          </cell>
          <cell r="N596">
            <v>0</v>
          </cell>
        </row>
        <row r="597">
          <cell r="C597" t="str">
            <v>10983</v>
          </cell>
          <cell r="M597">
            <v>0</v>
          </cell>
          <cell r="N597">
            <v>1</v>
          </cell>
        </row>
        <row r="598">
          <cell r="C598" t="str">
            <v>10666</v>
          </cell>
          <cell r="M598">
            <v>0</v>
          </cell>
          <cell r="N598">
            <v>0</v>
          </cell>
        </row>
        <row r="599">
          <cell r="C599" t="str">
            <v>10871</v>
          </cell>
          <cell r="M599">
            <v>0</v>
          </cell>
          <cell r="N599">
            <v>1</v>
          </cell>
        </row>
        <row r="600">
          <cell r="C600" t="str">
            <v>10872</v>
          </cell>
          <cell r="M600">
            <v>0</v>
          </cell>
          <cell r="N600">
            <v>1</v>
          </cell>
        </row>
        <row r="601">
          <cell r="C601" t="str">
            <v>10873</v>
          </cell>
          <cell r="M601">
            <v>0</v>
          </cell>
          <cell r="N601">
            <v>1</v>
          </cell>
        </row>
        <row r="602">
          <cell r="C602" t="str">
            <v>10874</v>
          </cell>
          <cell r="M602">
            <v>0</v>
          </cell>
          <cell r="N602">
            <v>1</v>
          </cell>
        </row>
        <row r="603">
          <cell r="C603" t="str">
            <v>10875</v>
          </cell>
          <cell r="M603">
            <v>0</v>
          </cell>
          <cell r="N603">
            <v>1</v>
          </cell>
        </row>
        <row r="604">
          <cell r="C604" t="str">
            <v>10876</v>
          </cell>
          <cell r="M604">
            <v>1</v>
          </cell>
          <cell r="N604">
            <v>1</v>
          </cell>
        </row>
        <row r="605">
          <cell r="C605" t="str">
            <v>10877</v>
          </cell>
          <cell r="M605">
            <v>0</v>
          </cell>
          <cell r="N605">
            <v>1</v>
          </cell>
        </row>
        <row r="606">
          <cell r="C606" t="str">
            <v>10878</v>
          </cell>
          <cell r="M606">
            <v>1</v>
          </cell>
          <cell r="N606">
            <v>1</v>
          </cell>
        </row>
        <row r="607">
          <cell r="C607" t="str">
            <v>10879</v>
          </cell>
          <cell r="M607">
            <v>1</v>
          </cell>
          <cell r="N607">
            <v>1</v>
          </cell>
        </row>
        <row r="608">
          <cell r="C608" t="str">
            <v>10880</v>
          </cell>
          <cell r="M608">
            <v>0</v>
          </cell>
          <cell r="N608">
            <v>1</v>
          </cell>
        </row>
        <row r="609">
          <cell r="C609" t="str">
            <v>10881</v>
          </cell>
          <cell r="M609">
            <v>0</v>
          </cell>
          <cell r="N609">
            <v>1</v>
          </cell>
        </row>
        <row r="610">
          <cell r="C610" t="str">
            <v>10882</v>
          </cell>
          <cell r="M610">
            <v>0</v>
          </cell>
          <cell r="N610">
            <v>1</v>
          </cell>
        </row>
        <row r="611">
          <cell r="C611" t="str">
            <v>10883</v>
          </cell>
          <cell r="M611">
            <v>1</v>
          </cell>
          <cell r="N611">
            <v>1</v>
          </cell>
        </row>
        <row r="612">
          <cell r="C612" t="str">
            <v>10884</v>
          </cell>
          <cell r="M612">
            <v>0</v>
          </cell>
          <cell r="N612">
            <v>1</v>
          </cell>
        </row>
        <row r="613">
          <cell r="C613" t="str">
            <v>10885</v>
          </cell>
          <cell r="M613">
            <v>0</v>
          </cell>
          <cell r="N613">
            <v>1</v>
          </cell>
        </row>
        <row r="614">
          <cell r="C614" t="str">
            <v>10886</v>
          </cell>
          <cell r="M614">
            <v>1</v>
          </cell>
          <cell r="N614">
            <v>1</v>
          </cell>
        </row>
        <row r="615">
          <cell r="C615" t="str">
            <v>10887</v>
          </cell>
          <cell r="M615">
            <v>0</v>
          </cell>
          <cell r="N615">
            <v>1</v>
          </cell>
        </row>
        <row r="616">
          <cell r="C616" t="str">
            <v>10888</v>
          </cell>
          <cell r="M616">
            <v>0</v>
          </cell>
          <cell r="N616">
            <v>1</v>
          </cell>
        </row>
        <row r="617">
          <cell r="C617" t="str">
            <v>10889</v>
          </cell>
          <cell r="M617">
            <v>0</v>
          </cell>
          <cell r="N617">
            <v>1</v>
          </cell>
        </row>
        <row r="618">
          <cell r="C618" t="str">
            <v>10890</v>
          </cell>
          <cell r="M618">
            <v>1</v>
          </cell>
          <cell r="N618">
            <v>0</v>
          </cell>
        </row>
        <row r="619">
          <cell r="C619" t="str">
            <v>10891</v>
          </cell>
          <cell r="M619">
            <v>0</v>
          </cell>
          <cell r="N619">
            <v>1</v>
          </cell>
        </row>
        <row r="620">
          <cell r="C620" t="str">
            <v>10892</v>
          </cell>
          <cell r="M620">
            <v>0</v>
          </cell>
          <cell r="N620">
            <v>1</v>
          </cell>
        </row>
        <row r="621">
          <cell r="C621" t="str">
            <v>10893</v>
          </cell>
          <cell r="M621">
            <v>0</v>
          </cell>
          <cell r="N621">
            <v>1</v>
          </cell>
        </row>
        <row r="622">
          <cell r="C622" t="str">
            <v>10894</v>
          </cell>
          <cell r="M622">
            <v>1</v>
          </cell>
          <cell r="N622">
            <v>0</v>
          </cell>
        </row>
        <row r="623">
          <cell r="C623" t="str">
            <v>11602</v>
          </cell>
          <cell r="M623">
            <v>1</v>
          </cell>
          <cell r="N623">
            <v>1</v>
          </cell>
        </row>
        <row r="624">
          <cell r="C624" t="str">
            <v>11608</v>
          </cell>
          <cell r="M624">
            <v>0</v>
          </cell>
          <cell r="N624">
            <v>1</v>
          </cell>
        </row>
        <row r="625">
          <cell r="C625" t="str">
            <v>22456</v>
          </cell>
          <cell r="M625">
            <v>0</v>
          </cell>
          <cell r="N625">
            <v>1</v>
          </cell>
        </row>
        <row r="626">
          <cell r="C626" t="str">
            <v>23839</v>
          </cell>
          <cell r="M626">
            <v>0</v>
          </cell>
          <cell r="N626">
            <v>0</v>
          </cell>
        </row>
        <row r="627">
          <cell r="C627" t="str">
            <v>24692</v>
          </cell>
          <cell r="M627">
            <v>0</v>
          </cell>
          <cell r="N627">
            <v>1</v>
          </cell>
        </row>
        <row r="628">
          <cell r="C628" t="str">
            <v>27839</v>
          </cell>
          <cell r="M628">
            <v>0</v>
          </cell>
          <cell r="N628">
            <v>0</v>
          </cell>
        </row>
        <row r="629">
          <cell r="C629" t="str">
            <v>27840</v>
          </cell>
          <cell r="M629">
            <v>0</v>
          </cell>
          <cell r="N629">
            <v>1</v>
          </cell>
        </row>
        <row r="630">
          <cell r="C630" t="str">
            <v>27841</v>
          </cell>
          <cell r="M630">
            <v>0</v>
          </cell>
          <cell r="N630">
            <v>1</v>
          </cell>
        </row>
        <row r="631">
          <cell r="C631" t="str">
            <v>10667</v>
          </cell>
          <cell r="M631">
            <v>0</v>
          </cell>
          <cell r="N631">
            <v>1</v>
          </cell>
        </row>
        <row r="632">
          <cell r="C632" t="str">
            <v>10895</v>
          </cell>
          <cell r="M632">
            <v>0</v>
          </cell>
          <cell r="N632">
            <v>1</v>
          </cell>
        </row>
        <row r="633">
          <cell r="C633" t="str">
            <v>10896</v>
          </cell>
          <cell r="M633">
            <v>0</v>
          </cell>
          <cell r="N633">
            <v>0</v>
          </cell>
        </row>
        <row r="634">
          <cell r="C634" t="str">
            <v>10897</v>
          </cell>
          <cell r="M634">
            <v>0</v>
          </cell>
          <cell r="N634">
            <v>1</v>
          </cell>
        </row>
        <row r="635">
          <cell r="C635" t="str">
            <v>10898</v>
          </cell>
          <cell r="M635">
            <v>1</v>
          </cell>
          <cell r="N635">
            <v>1</v>
          </cell>
        </row>
        <row r="636">
          <cell r="C636" t="str">
            <v>10899</v>
          </cell>
          <cell r="M636">
            <v>1</v>
          </cell>
          <cell r="N636">
            <v>1</v>
          </cell>
        </row>
        <row r="637">
          <cell r="C637" t="str">
            <v>10900</v>
          </cell>
          <cell r="M637">
            <v>0</v>
          </cell>
          <cell r="N637">
            <v>1</v>
          </cell>
        </row>
        <row r="638">
          <cell r="C638" t="str">
            <v>10901</v>
          </cell>
          <cell r="M638">
            <v>1</v>
          </cell>
          <cell r="N638">
            <v>1</v>
          </cell>
        </row>
        <row r="639">
          <cell r="C639" t="str">
            <v>10902</v>
          </cell>
          <cell r="M639">
            <v>0</v>
          </cell>
          <cell r="N639">
            <v>1</v>
          </cell>
        </row>
        <row r="640">
          <cell r="C640" t="str">
            <v>10904</v>
          </cell>
          <cell r="M640">
            <v>0</v>
          </cell>
          <cell r="N640">
            <v>1</v>
          </cell>
        </row>
        <row r="641">
          <cell r="C641" t="str">
            <v>10905</v>
          </cell>
          <cell r="M641">
            <v>0</v>
          </cell>
          <cell r="N641">
            <v>1</v>
          </cell>
        </row>
        <row r="642">
          <cell r="C642" t="str">
            <v>10906</v>
          </cell>
          <cell r="M642">
            <v>0</v>
          </cell>
          <cell r="N642">
            <v>1</v>
          </cell>
        </row>
        <row r="643">
          <cell r="C643" t="str">
            <v>10907</v>
          </cell>
          <cell r="M643">
            <v>0</v>
          </cell>
          <cell r="N643">
            <v>1</v>
          </cell>
        </row>
        <row r="644">
          <cell r="C644" t="str">
            <v>10908</v>
          </cell>
          <cell r="M644">
            <v>1</v>
          </cell>
          <cell r="N644">
            <v>1</v>
          </cell>
        </row>
        <row r="645">
          <cell r="C645" t="str">
            <v>10909</v>
          </cell>
          <cell r="M645">
            <v>0</v>
          </cell>
          <cell r="N645">
            <v>1</v>
          </cell>
        </row>
        <row r="646">
          <cell r="C646" t="str">
            <v>10910</v>
          </cell>
          <cell r="M646">
            <v>0</v>
          </cell>
          <cell r="N646">
            <v>0</v>
          </cell>
        </row>
        <row r="647">
          <cell r="C647" t="str">
            <v>10911</v>
          </cell>
          <cell r="M647">
            <v>0</v>
          </cell>
          <cell r="N647">
            <v>1</v>
          </cell>
        </row>
        <row r="648">
          <cell r="C648" t="str">
            <v>10912</v>
          </cell>
          <cell r="M648">
            <v>0</v>
          </cell>
          <cell r="N648">
            <v>1</v>
          </cell>
        </row>
        <row r="649">
          <cell r="C649" t="str">
            <v>10913</v>
          </cell>
          <cell r="M649">
            <v>0</v>
          </cell>
          <cell r="N649">
            <v>1</v>
          </cell>
        </row>
        <row r="650">
          <cell r="C650" t="str">
            <v>10914</v>
          </cell>
          <cell r="M650">
            <v>1</v>
          </cell>
          <cell r="N650">
            <v>1</v>
          </cell>
        </row>
        <row r="651">
          <cell r="C651" t="str">
            <v>11619</v>
          </cell>
          <cell r="M651">
            <v>0</v>
          </cell>
          <cell r="N651">
            <v>1</v>
          </cell>
        </row>
        <row r="652">
          <cell r="C652" t="str">
            <v>23578</v>
          </cell>
          <cell r="M652">
            <v>0</v>
          </cell>
          <cell r="N652">
            <v>0</v>
          </cell>
        </row>
        <row r="653">
          <cell r="C653" t="str">
            <v>28020</v>
          </cell>
          <cell r="M653">
            <v>0</v>
          </cell>
          <cell r="N653">
            <v>0</v>
          </cell>
        </row>
        <row r="654">
          <cell r="C654" t="str">
            <v>10668</v>
          </cell>
          <cell r="M654">
            <v>0</v>
          </cell>
          <cell r="N654">
            <v>1</v>
          </cell>
        </row>
        <row r="655">
          <cell r="C655" t="str">
            <v>10915</v>
          </cell>
          <cell r="M655">
            <v>0</v>
          </cell>
          <cell r="N655">
            <v>1</v>
          </cell>
        </row>
        <row r="656">
          <cell r="C656" t="str">
            <v>10916</v>
          </cell>
          <cell r="M656">
            <v>1</v>
          </cell>
          <cell r="N656">
            <v>0</v>
          </cell>
        </row>
        <row r="657">
          <cell r="C657" t="str">
            <v>10917</v>
          </cell>
          <cell r="M657">
            <v>0</v>
          </cell>
          <cell r="N657">
            <v>1</v>
          </cell>
        </row>
        <row r="658">
          <cell r="C658" t="str">
            <v>10918</v>
          </cell>
          <cell r="M658">
            <v>0</v>
          </cell>
          <cell r="N658">
            <v>1</v>
          </cell>
        </row>
        <row r="659">
          <cell r="C659" t="str">
            <v>10919</v>
          </cell>
          <cell r="M659">
            <v>0</v>
          </cell>
          <cell r="N659">
            <v>1</v>
          </cell>
        </row>
        <row r="660">
          <cell r="C660" t="str">
            <v>10920</v>
          </cell>
          <cell r="M660">
            <v>0</v>
          </cell>
          <cell r="N660">
            <v>0</v>
          </cell>
        </row>
        <row r="661">
          <cell r="C661" t="str">
            <v>10921</v>
          </cell>
          <cell r="M661">
            <v>0</v>
          </cell>
          <cell r="N661">
            <v>1</v>
          </cell>
        </row>
        <row r="662">
          <cell r="C662" t="str">
            <v>10922</v>
          </cell>
          <cell r="M662">
            <v>0</v>
          </cell>
          <cell r="N662">
            <v>0</v>
          </cell>
        </row>
        <row r="663">
          <cell r="C663" t="str">
            <v>10923</v>
          </cell>
          <cell r="M663">
            <v>0</v>
          </cell>
          <cell r="N663">
            <v>1</v>
          </cell>
        </row>
        <row r="664">
          <cell r="C664" t="str">
            <v>10924</v>
          </cell>
          <cell r="M664">
            <v>1</v>
          </cell>
          <cell r="N664">
            <v>1</v>
          </cell>
        </row>
        <row r="665">
          <cell r="C665" t="str">
            <v>10925</v>
          </cell>
          <cell r="M665">
            <v>0</v>
          </cell>
          <cell r="N665">
            <v>1</v>
          </cell>
        </row>
        <row r="666">
          <cell r="C666" t="str">
            <v>10926</v>
          </cell>
          <cell r="M666">
            <v>0</v>
          </cell>
          <cell r="N666">
            <v>1</v>
          </cell>
        </row>
        <row r="667">
          <cell r="C667" t="str">
            <v>22302</v>
          </cell>
          <cell r="M667">
            <v>0</v>
          </cell>
          <cell r="N667">
            <v>1</v>
          </cell>
        </row>
        <row r="668">
          <cell r="C668" t="str">
            <v>27842</v>
          </cell>
          <cell r="M668">
            <v>0</v>
          </cell>
          <cell r="N668">
            <v>1</v>
          </cell>
        </row>
        <row r="669">
          <cell r="C669" t="str">
            <v>27843</v>
          </cell>
          <cell r="M669">
            <v>0</v>
          </cell>
          <cell r="N669">
            <v>1</v>
          </cell>
        </row>
        <row r="670">
          <cell r="C670" t="str">
            <v>27844</v>
          </cell>
          <cell r="M670">
            <v>0</v>
          </cell>
          <cell r="N670">
            <v>1</v>
          </cell>
        </row>
        <row r="671">
          <cell r="C671" t="str">
            <v>10712</v>
          </cell>
          <cell r="M671">
            <v>0</v>
          </cell>
          <cell r="N671">
            <v>1</v>
          </cell>
        </row>
        <row r="672">
          <cell r="C672" t="str">
            <v>11113</v>
          </cell>
          <cell r="M672">
            <v>0</v>
          </cell>
          <cell r="N672">
            <v>1</v>
          </cell>
        </row>
        <row r="673">
          <cell r="C673" t="str">
            <v>11114</v>
          </cell>
          <cell r="M673">
            <v>0</v>
          </cell>
          <cell r="N673">
            <v>0</v>
          </cell>
        </row>
        <row r="674">
          <cell r="C674" t="str">
            <v>11115</v>
          </cell>
          <cell r="M674">
            <v>0</v>
          </cell>
          <cell r="N674">
            <v>1</v>
          </cell>
        </row>
        <row r="675">
          <cell r="C675" t="str">
            <v>11116</v>
          </cell>
          <cell r="M675">
            <v>1</v>
          </cell>
          <cell r="N675">
            <v>1</v>
          </cell>
        </row>
        <row r="676">
          <cell r="C676" t="str">
            <v>11117</v>
          </cell>
          <cell r="M676">
            <v>0</v>
          </cell>
          <cell r="N676">
            <v>0</v>
          </cell>
        </row>
        <row r="677">
          <cell r="C677" t="str">
            <v>11118</v>
          </cell>
          <cell r="M677">
            <v>0</v>
          </cell>
          <cell r="N677">
            <v>1</v>
          </cell>
        </row>
        <row r="678">
          <cell r="C678" t="str">
            <v>10701</v>
          </cell>
          <cell r="M678">
            <v>0</v>
          </cell>
          <cell r="N678">
            <v>0</v>
          </cell>
        </row>
        <row r="679">
          <cell r="C679" t="str">
            <v>10963</v>
          </cell>
          <cell r="M679">
            <v>1</v>
          </cell>
          <cell r="N679">
            <v>1</v>
          </cell>
        </row>
        <row r="680">
          <cell r="C680" t="str">
            <v>10964</v>
          </cell>
          <cell r="M680">
            <v>0</v>
          </cell>
          <cell r="N680">
            <v>0</v>
          </cell>
        </row>
        <row r="681">
          <cell r="C681" t="str">
            <v>10965</v>
          </cell>
          <cell r="M681">
            <v>1</v>
          </cell>
          <cell r="N681">
            <v>1</v>
          </cell>
        </row>
        <row r="682">
          <cell r="C682" t="str">
            <v>10966</v>
          </cell>
          <cell r="M682">
            <v>0</v>
          </cell>
          <cell r="N682">
            <v>1</v>
          </cell>
        </row>
        <row r="683">
          <cell r="C683" t="str">
            <v>10967</v>
          </cell>
          <cell r="M683">
            <v>1</v>
          </cell>
          <cell r="N683">
            <v>1</v>
          </cell>
        </row>
        <row r="684">
          <cell r="C684" t="str">
            <v>10968</v>
          </cell>
          <cell r="M684">
            <v>1</v>
          </cell>
          <cell r="N684">
            <v>1</v>
          </cell>
        </row>
        <row r="685">
          <cell r="C685" t="str">
            <v>10969</v>
          </cell>
          <cell r="M685">
            <v>0</v>
          </cell>
          <cell r="N685">
            <v>1</v>
          </cell>
        </row>
        <row r="686">
          <cell r="C686" t="str">
            <v>11444</v>
          </cell>
          <cell r="M686">
            <v>1</v>
          </cell>
          <cell r="N686">
            <v>1</v>
          </cell>
        </row>
        <row r="687">
          <cell r="C687" t="str">
            <v>10700</v>
          </cell>
          <cell r="M687">
            <v>0</v>
          </cell>
          <cell r="N687">
            <v>0</v>
          </cell>
        </row>
        <row r="688">
          <cell r="C688" t="str">
            <v>10927</v>
          </cell>
          <cell r="M688">
            <v>0</v>
          </cell>
          <cell r="N688">
            <v>1</v>
          </cell>
        </row>
        <row r="689">
          <cell r="C689" t="str">
            <v>10928</v>
          </cell>
          <cell r="M689">
            <v>1</v>
          </cell>
          <cell r="N689">
            <v>1</v>
          </cell>
        </row>
        <row r="690">
          <cell r="C690" t="str">
            <v>10929</v>
          </cell>
          <cell r="M690">
            <v>1</v>
          </cell>
          <cell r="N690">
            <v>1</v>
          </cell>
        </row>
        <row r="691">
          <cell r="C691" t="str">
            <v>10930</v>
          </cell>
          <cell r="M691">
            <v>1</v>
          </cell>
          <cell r="N691">
            <v>1</v>
          </cell>
        </row>
        <row r="692">
          <cell r="C692" t="str">
            <v>10931</v>
          </cell>
          <cell r="M692">
            <v>1</v>
          </cell>
          <cell r="N692">
            <v>1</v>
          </cell>
        </row>
        <row r="693">
          <cell r="C693" t="str">
            <v>10932</v>
          </cell>
          <cell r="M693">
            <v>1</v>
          </cell>
          <cell r="N693">
            <v>1</v>
          </cell>
        </row>
        <row r="694">
          <cell r="C694" t="str">
            <v>10933</v>
          </cell>
          <cell r="M694">
            <v>1</v>
          </cell>
          <cell r="N694">
            <v>1</v>
          </cell>
        </row>
        <row r="695">
          <cell r="C695" t="str">
            <v>10934</v>
          </cell>
          <cell r="M695">
            <v>1</v>
          </cell>
          <cell r="N695">
            <v>1</v>
          </cell>
        </row>
        <row r="696">
          <cell r="C696" t="str">
            <v>10935</v>
          </cell>
          <cell r="M696">
            <v>0</v>
          </cell>
          <cell r="N696">
            <v>0</v>
          </cell>
        </row>
        <row r="697">
          <cell r="C697" t="str">
            <v>10936</v>
          </cell>
          <cell r="M697">
            <v>1</v>
          </cell>
          <cell r="N697">
            <v>1</v>
          </cell>
        </row>
        <row r="698">
          <cell r="C698" t="str">
            <v>10937</v>
          </cell>
          <cell r="M698">
            <v>0</v>
          </cell>
          <cell r="N698">
            <v>1</v>
          </cell>
        </row>
        <row r="699">
          <cell r="C699" t="str">
            <v>10938</v>
          </cell>
          <cell r="M699">
            <v>1</v>
          </cell>
          <cell r="N699">
            <v>1</v>
          </cell>
        </row>
        <row r="700">
          <cell r="C700" t="str">
            <v>10939</v>
          </cell>
          <cell r="M700">
            <v>0</v>
          </cell>
          <cell r="N700">
            <v>1</v>
          </cell>
        </row>
        <row r="701">
          <cell r="C701" t="str">
            <v>10940</v>
          </cell>
          <cell r="M701">
            <v>1</v>
          </cell>
          <cell r="N701">
            <v>1</v>
          </cell>
        </row>
        <row r="702">
          <cell r="C702" t="str">
            <v>10941</v>
          </cell>
          <cell r="M702">
            <v>0</v>
          </cell>
          <cell r="N702">
            <v>0</v>
          </cell>
        </row>
        <row r="703">
          <cell r="C703" t="str">
            <v>10942</v>
          </cell>
          <cell r="M703">
            <v>1</v>
          </cell>
          <cell r="N703">
            <v>0</v>
          </cell>
        </row>
        <row r="704">
          <cell r="C704" t="str">
            <v>10943</v>
          </cell>
          <cell r="M704">
            <v>0</v>
          </cell>
          <cell r="N704">
            <v>1</v>
          </cell>
        </row>
        <row r="705">
          <cell r="C705" t="str">
            <v>23125</v>
          </cell>
          <cell r="M705">
            <v>1</v>
          </cell>
          <cell r="N705">
            <v>1</v>
          </cell>
        </row>
        <row r="706">
          <cell r="C706" t="str">
            <v>28014</v>
          </cell>
          <cell r="M706">
            <v>1</v>
          </cell>
          <cell r="N706">
            <v>1</v>
          </cell>
        </row>
        <row r="707">
          <cell r="C707" t="str">
            <v>28015</v>
          </cell>
          <cell r="M707">
            <v>1</v>
          </cell>
          <cell r="N707">
            <v>1</v>
          </cell>
        </row>
        <row r="708">
          <cell r="C708" t="str">
            <v>28016</v>
          </cell>
          <cell r="M708">
            <v>0</v>
          </cell>
          <cell r="N708">
            <v>1</v>
          </cell>
        </row>
        <row r="709">
          <cell r="C709" t="str">
            <v>10703</v>
          </cell>
          <cell r="M709">
            <v>0</v>
          </cell>
          <cell r="N709">
            <v>1</v>
          </cell>
        </row>
        <row r="710">
          <cell r="C710" t="str">
            <v>10985</v>
          </cell>
          <cell r="M710">
            <v>0</v>
          </cell>
          <cell r="N710">
            <v>0</v>
          </cell>
        </row>
        <row r="711">
          <cell r="C711" t="str">
            <v>10986</v>
          </cell>
          <cell r="M711">
            <v>0</v>
          </cell>
          <cell r="N711">
            <v>1</v>
          </cell>
        </row>
        <row r="712">
          <cell r="C712" t="str">
            <v>10987</v>
          </cell>
          <cell r="M712">
            <v>0</v>
          </cell>
          <cell r="N712">
            <v>0</v>
          </cell>
        </row>
        <row r="713">
          <cell r="C713" t="str">
            <v>10988</v>
          </cell>
          <cell r="M713">
            <v>0</v>
          </cell>
          <cell r="N713">
            <v>1</v>
          </cell>
        </row>
        <row r="714">
          <cell r="C714" t="str">
            <v>10989</v>
          </cell>
          <cell r="M714">
            <v>0</v>
          </cell>
          <cell r="N714">
            <v>1</v>
          </cell>
        </row>
        <row r="715">
          <cell r="C715" t="str">
            <v>10990</v>
          </cell>
          <cell r="M715">
            <v>0</v>
          </cell>
          <cell r="N715">
            <v>0</v>
          </cell>
        </row>
        <row r="716">
          <cell r="C716" t="str">
            <v>10669</v>
          </cell>
          <cell r="M716">
            <v>0</v>
          </cell>
          <cell r="N716">
            <v>0</v>
          </cell>
        </row>
        <row r="717">
          <cell r="C717" t="str">
            <v>10944</v>
          </cell>
          <cell r="M717">
            <v>0</v>
          </cell>
          <cell r="N717">
            <v>0</v>
          </cell>
        </row>
        <row r="718">
          <cell r="C718" t="str">
            <v>10945</v>
          </cell>
          <cell r="M718">
            <v>0</v>
          </cell>
          <cell r="N718">
            <v>0</v>
          </cell>
        </row>
        <row r="719">
          <cell r="C719" t="str">
            <v>10946</v>
          </cell>
          <cell r="M719">
            <v>0</v>
          </cell>
          <cell r="N719">
            <v>0</v>
          </cell>
        </row>
        <row r="720">
          <cell r="C720" t="str">
            <v>10947</v>
          </cell>
          <cell r="M720">
            <v>0</v>
          </cell>
          <cell r="N720">
            <v>0</v>
          </cell>
        </row>
        <row r="721">
          <cell r="C721" t="str">
            <v>10948</v>
          </cell>
          <cell r="M721">
            <v>0</v>
          </cell>
          <cell r="N721">
            <v>1</v>
          </cell>
        </row>
        <row r="722">
          <cell r="C722" t="str">
            <v>10949</v>
          </cell>
          <cell r="M722">
            <v>0</v>
          </cell>
          <cell r="N722">
            <v>0</v>
          </cell>
        </row>
        <row r="723">
          <cell r="C723" t="str">
            <v>10950</v>
          </cell>
          <cell r="M723">
            <v>0</v>
          </cell>
          <cell r="N723">
            <v>0</v>
          </cell>
        </row>
        <row r="724">
          <cell r="C724" t="str">
            <v>10951</v>
          </cell>
          <cell r="M724">
            <v>0</v>
          </cell>
          <cell r="N724">
            <v>1</v>
          </cell>
        </row>
        <row r="725">
          <cell r="C725" t="str">
            <v>10952</v>
          </cell>
          <cell r="M725">
            <v>0</v>
          </cell>
          <cell r="N725">
            <v>1</v>
          </cell>
        </row>
        <row r="726">
          <cell r="C726" t="str">
            <v>10953</v>
          </cell>
          <cell r="M726">
            <v>0</v>
          </cell>
          <cell r="N726">
            <v>1</v>
          </cell>
        </row>
        <row r="727">
          <cell r="C727" t="str">
            <v>10954</v>
          </cell>
          <cell r="M727">
            <v>0</v>
          </cell>
          <cell r="N727">
            <v>1</v>
          </cell>
        </row>
        <row r="728">
          <cell r="C728" t="str">
            <v>10956</v>
          </cell>
          <cell r="M728">
            <v>0</v>
          </cell>
          <cell r="N728">
            <v>1</v>
          </cell>
        </row>
        <row r="729">
          <cell r="C729" t="str">
            <v>10957</v>
          </cell>
          <cell r="M729">
            <v>0</v>
          </cell>
          <cell r="N729">
            <v>0</v>
          </cell>
        </row>
        <row r="730">
          <cell r="C730" t="str">
            <v>10958</v>
          </cell>
          <cell r="M730">
            <v>0</v>
          </cell>
          <cell r="N730">
            <v>1</v>
          </cell>
        </row>
        <row r="731">
          <cell r="C731" t="str">
            <v>10959</v>
          </cell>
          <cell r="M731">
            <v>0</v>
          </cell>
          <cell r="N731">
            <v>0</v>
          </cell>
        </row>
        <row r="732">
          <cell r="C732" t="str">
            <v>10960</v>
          </cell>
          <cell r="M732">
            <v>0</v>
          </cell>
          <cell r="N732">
            <v>0</v>
          </cell>
        </row>
        <row r="733">
          <cell r="C733" t="str">
            <v>10961</v>
          </cell>
          <cell r="M733">
            <v>0</v>
          </cell>
          <cell r="N733">
            <v>0</v>
          </cell>
        </row>
        <row r="734">
          <cell r="C734" t="str">
            <v>10962</v>
          </cell>
          <cell r="M734">
            <v>0</v>
          </cell>
          <cell r="N734">
            <v>0</v>
          </cell>
        </row>
        <row r="735">
          <cell r="C735" t="str">
            <v>11443</v>
          </cell>
          <cell r="M735">
            <v>0</v>
          </cell>
          <cell r="N735">
            <v>0</v>
          </cell>
        </row>
        <row r="736">
          <cell r="C736" t="str">
            <v>21984</v>
          </cell>
          <cell r="M736">
            <v>0</v>
          </cell>
          <cell r="N736">
            <v>0</v>
          </cell>
        </row>
        <row r="737">
          <cell r="C737" t="str">
            <v>24032</v>
          </cell>
          <cell r="M737">
            <v>0</v>
          </cell>
          <cell r="N737">
            <v>0</v>
          </cell>
        </row>
        <row r="738">
          <cell r="C738" t="str">
            <v>24821</v>
          </cell>
          <cell r="M738">
            <v>0</v>
          </cell>
          <cell r="N738">
            <v>0</v>
          </cell>
        </row>
        <row r="739">
          <cell r="C739" t="str">
            <v>27967</v>
          </cell>
          <cell r="M739">
            <v>0</v>
          </cell>
          <cell r="N739">
            <v>0</v>
          </cell>
        </row>
        <row r="740">
          <cell r="C740" t="str">
            <v>27968</v>
          </cell>
          <cell r="M740">
            <v>0</v>
          </cell>
          <cell r="N740">
            <v>0</v>
          </cell>
        </row>
        <row r="741">
          <cell r="C741" t="str">
            <v>27976</v>
          </cell>
          <cell r="M741">
            <v>0</v>
          </cell>
          <cell r="N741">
            <v>0</v>
          </cell>
        </row>
        <row r="742">
          <cell r="C742" t="str">
            <v>10738</v>
          </cell>
          <cell r="M742">
            <v>0</v>
          </cell>
          <cell r="N742">
            <v>1</v>
          </cell>
        </row>
        <row r="743">
          <cell r="C743" t="str">
            <v>11340</v>
          </cell>
          <cell r="M743">
            <v>0</v>
          </cell>
          <cell r="N743">
            <v>1</v>
          </cell>
        </row>
        <row r="744">
          <cell r="C744" t="str">
            <v>11341</v>
          </cell>
          <cell r="M744">
            <v>0</v>
          </cell>
          <cell r="N744">
            <v>0</v>
          </cell>
        </row>
        <row r="745">
          <cell r="C745" t="str">
            <v>11342</v>
          </cell>
          <cell r="M745">
            <v>0</v>
          </cell>
          <cell r="N745">
            <v>1</v>
          </cell>
        </row>
        <row r="746">
          <cell r="C746" t="str">
            <v>11343</v>
          </cell>
          <cell r="M746">
            <v>0</v>
          </cell>
          <cell r="N746">
            <v>1</v>
          </cell>
        </row>
        <row r="747">
          <cell r="C747" t="str">
            <v>11344</v>
          </cell>
          <cell r="M747">
            <v>0</v>
          </cell>
          <cell r="N747">
            <v>0</v>
          </cell>
        </row>
        <row r="748">
          <cell r="C748" t="str">
            <v>11345</v>
          </cell>
          <cell r="M748">
            <v>0</v>
          </cell>
          <cell r="N748">
            <v>1</v>
          </cell>
        </row>
        <row r="749">
          <cell r="C749" t="str">
            <v>11346</v>
          </cell>
          <cell r="M749">
            <v>0</v>
          </cell>
          <cell r="N749">
            <v>1</v>
          </cell>
        </row>
        <row r="750">
          <cell r="C750" t="str">
            <v>77753</v>
          </cell>
          <cell r="M750">
            <v>0</v>
          </cell>
          <cell r="N750">
            <v>1</v>
          </cell>
        </row>
        <row r="751">
          <cell r="C751" t="str">
            <v>10744</v>
          </cell>
          <cell r="M751">
            <v>0</v>
          </cell>
          <cell r="N751">
            <v>1</v>
          </cell>
        </row>
        <row r="752">
          <cell r="C752" t="str">
            <v>11375</v>
          </cell>
          <cell r="M752">
            <v>0</v>
          </cell>
          <cell r="N752">
            <v>0</v>
          </cell>
        </row>
        <row r="753">
          <cell r="C753" t="str">
            <v>11376</v>
          </cell>
          <cell r="M753">
            <v>0</v>
          </cell>
          <cell r="N753">
            <v>1</v>
          </cell>
        </row>
        <row r="754">
          <cell r="C754" t="str">
            <v>11377</v>
          </cell>
          <cell r="M754">
            <v>0</v>
          </cell>
          <cell r="N754">
            <v>0</v>
          </cell>
        </row>
        <row r="755">
          <cell r="C755" t="str">
            <v>11378</v>
          </cell>
          <cell r="M755">
            <v>0</v>
          </cell>
          <cell r="N755">
            <v>1</v>
          </cell>
        </row>
        <row r="756">
          <cell r="C756" t="str">
            <v>11379</v>
          </cell>
          <cell r="M756">
            <v>1</v>
          </cell>
          <cell r="N756">
            <v>1</v>
          </cell>
        </row>
        <row r="757">
          <cell r="C757" t="str">
            <v>11380</v>
          </cell>
          <cell r="M757">
            <v>0</v>
          </cell>
          <cell r="N757">
            <v>0</v>
          </cell>
        </row>
        <row r="758">
          <cell r="C758" t="str">
            <v>11381</v>
          </cell>
          <cell r="M758">
            <v>0</v>
          </cell>
          <cell r="N758">
            <v>1</v>
          </cell>
        </row>
        <row r="759">
          <cell r="C759" t="str">
            <v>11382</v>
          </cell>
          <cell r="M759">
            <v>0</v>
          </cell>
          <cell r="N759">
            <v>0</v>
          </cell>
        </row>
        <row r="760">
          <cell r="C760" t="str">
            <v>11383</v>
          </cell>
          <cell r="M760">
            <v>0</v>
          </cell>
          <cell r="N760">
            <v>0</v>
          </cell>
        </row>
        <row r="761">
          <cell r="C761" t="str">
            <v>11385</v>
          </cell>
          <cell r="M761">
            <v>0</v>
          </cell>
          <cell r="N761">
            <v>0</v>
          </cell>
        </row>
        <row r="762">
          <cell r="C762" t="str">
            <v>10680</v>
          </cell>
          <cell r="M762">
            <v>0</v>
          </cell>
          <cell r="N762">
            <v>0</v>
          </cell>
        </row>
        <row r="763">
          <cell r="C763" t="str">
            <v>11322</v>
          </cell>
          <cell r="M763">
            <v>0</v>
          </cell>
          <cell r="N763">
            <v>1</v>
          </cell>
        </row>
        <row r="764">
          <cell r="C764" t="str">
            <v>11324</v>
          </cell>
          <cell r="M764">
            <v>1</v>
          </cell>
          <cell r="N764">
            <v>0</v>
          </cell>
        </row>
        <row r="765">
          <cell r="C765" t="str">
            <v>11325</v>
          </cell>
          <cell r="M765">
            <v>0</v>
          </cell>
          <cell r="N765">
            <v>1</v>
          </cell>
        </row>
        <row r="766">
          <cell r="C766" t="str">
            <v>11326</v>
          </cell>
          <cell r="M766">
            <v>0</v>
          </cell>
          <cell r="N766">
            <v>0</v>
          </cell>
        </row>
        <row r="767">
          <cell r="C767" t="str">
            <v>11327</v>
          </cell>
          <cell r="M767">
            <v>0</v>
          </cell>
          <cell r="N767">
            <v>0</v>
          </cell>
        </row>
        <row r="768">
          <cell r="C768" t="str">
            <v>11328</v>
          </cell>
          <cell r="M768">
            <v>0</v>
          </cell>
          <cell r="N768">
            <v>0</v>
          </cell>
        </row>
        <row r="769">
          <cell r="C769" t="str">
            <v>11329</v>
          </cell>
          <cell r="M769">
            <v>0</v>
          </cell>
          <cell r="N769">
            <v>0</v>
          </cell>
        </row>
        <row r="770">
          <cell r="C770" t="str">
            <v>11330</v>
          </cell>
          <cell r="M770">
            <v>0</v>
          </cell>
          <cell r="N770">
            <v>1</v>
          </cell>
        </row>
        <row r="771">
          <cell r="C771" t="str">
            <v>11331</v>
          </cell>
          <cell r="M771">
            <v>0</v>
          </cell>
          <cell r="N771">
            <v>1</v>
          </cell>
        </row>
        <row r="772">
          <cell r="C772" t="str">
            <v>11332</v>
          </cell>
          <cell r="M772">
            <v>0</v>
          </cell>
          <cell r="N772">
            <v>1</v>
          </cell>
        </row>
        <row r="773">
          <cell r="C773" t="str">
            <v>11333</v>
          </cell>
          <cell r="M773">
            <v>1</v>
          </cell>
          <cell r="N773">
            <v>1</v>
          </cell>
        </row>
        <row r="774">
          <cell r="C774" t="str">
            <v>11334</v>
          </cell>
          <cell r="M774">
            <v>1</v>
          </cell>
          <cell r="N774">
            <v>0</v>
          </cell>
        </row>
        <row r="775">
          <cell r="C775" t="str">
            <v>11335</v>
          </cell>
          <cell r="M775">
            <v>0</v>
          </cell>
          <cell r="N775">
            <v>0</v>
          </cell>
        </row>
        <row r="776">
          <cell r="C776" t="str">
            <v>11336</v>
          </cell>
          <cell r="M776">
            <v>0</v>
          </cell>
          <cell r="N776">
            <v>0</v>
          </cell>
        </row>
        <row r="777">
          <cell r="C777" t="str">
            <v>11337</v>
          </cell>
          <cell r="M777">
            <v>0</v>
          </cell>
          <cell r="N777">
            <v>1</v>
          </cell>
        </row>
        <row r="778">
          <cell r="C778" t="str">
            <v>11338</v>
          </cell>
          <cell r="M778">
            <v>0</v>
          </cell>
          <cell r="N778">
            <v>0</v>
          </cell>
        </row>
        <row r="779">
          <cell r="C779" t="str">
            <v>11339</v>
          </cell>
          <cell r="M779">
            <v>0</v>
          </cell>
          <cell r="N779">
            <v>0</v>
          </cell>
        </row>
        <row r="780">
          <cell r="C780" t="str">
            <v>11660</v>
          </cell>
          <cell r="M780">
            <v>0</v>
          </cell>
          <cell r="N780">
            <v>0</v>
          </cell>
        </row>
        <row r="781">
          <cell r="C781" t="str">
            <v>40491</v>
          </cell>
          <cell r="M781">
            <v>0</v>
          </cell>
          <cell r="N781">
            <v>1</v>
          </cell>
        </row>
        <row r="782">
          <cell r="C782" t="str">
            <v>40492</v>
          </cell>
          <cell r="M782">
            <v>0</v>
          </cell>
          <cell r="N782">
            <v>1</v>
          </cell>
        </row>
        <row r="783">
          <cell r="C783" t="str">
            <v>40742</v>
          </cell>
          <cell r="M783">
            <v>1</v>
          </cell>
          <cell r="N783">
            <v>0</v>
          </cell>
        </row>
        <row r="784">
          <cell r="C784" t="str">
            <v>40743</v>
          </cell>
          <cell r="M784">
            <v>0</v>
          </cell>
          <cell r="N784">
            <v>1</v>
          </cell>
        </row>
        <row r="785">
          <cell r="C785" t="str">
            <v>10739</v>
          </cell>
          <cell r="M785">
            <v>0</v>
          </cell>
          <cell r="N785">
            <v>0</v>
          </cell>
        </row>
        <row r="786">
          <cell r="C786" t="str">
            <v>10740</v>
          </cell>
          <cell r="M786">
            <v>0</v>
          </cell>
          <cell r="N786">
            <v>1</v>
          </cell>
        </row>
        <row r="787">
          <cell r="C787" t="str">
            <v>11347</v>
          </cell>
          <cell r="M787">
            <v>0</v>
          </cell>
          <cell r="N787">
            <v>1</v>
          </cell>
        </row>
        <row r="788">
          <cell r="C788" t="str">
            <v>11348</v>
          </cell>
          <cell r="M788">
            <v>1</v>
          </cell>
          <cell r="N788">
            <v>1</v>
          </cell>
        </row>
        <row r="789">
          <cell r="C789" t="str">
            <v>11349</v>
          </cell>
          <cell r="M789">
            <v>0</v>
          </cell>
          <cell r="N789">
            <v>0</v>
          </cell>
        </row>
        <row r="790">
          <cell r="C790" t="str">
            <v>11350</v>
          </cell>
          <cell r="M790">
            <v>0</v>
          </cell>
          <cell r="N790">
            <v>0</v>
          </cell>
        </row>
        <row r="791">
          <cell r="C791" t="str">
            <v>11352</v>
          </cell>
          <cell r="M791">
            <v>0</v>
          </cell>
          <cell r="N791">
            <v>0</v>
          </cell>
        </row>
        <row r="792">
          <cell r="C792" t="str">
            <v>11353</v>
          </cell>
          <cell r="M792">
            <v>0</v>
          </cell>
          <cell r="N792">
            <v>1</v>
          </cell>
        </row>
        <row r="793">
          <cell r="C793" t="str">
            <v>11354</v>
          </cell>
          <cell r="M793">
            <v>0</v>
          </cell>
          <cell r="N793">
            <v>1</v>
          </cell>
        </row>
        <row r="794">
          <cell r="C794" t="str">
            <v>10741</v>
          </cell>
          <cell r="M794">
            <v>0</v>
          </cell>
          <cell r="N794">
            <v>1</v>
          </cell>
        </row>
        <row r="795">
          <cell r="C795" t="str">
            <v>11355</v>
          </cell>
          <cell r="M795">
            <v>1</v>
          </cell>
          <cell r="N795">
            <v>1</v>
          </cell>
        </row>
        <row r="796">
          <cell r="C796" t="str">
            <v>11356</v>
          </cell>
          <cell r="M796">
            <v>0</v>
          </cell>
          <cell r="N796">
            <v>1</v>
          </cell>
        </row>
        <row r="797">
          <cell r="C797" t="str">
            <v>41436</v>
          </cell>
          <cell r="M797">
            <v>1</v>
          </cell>
          <cell r="N797">
            <v>1</v>
          </cell>
        </row>
        <row r="798">
          <cell r="C798" t="str">
            <v>10743</v>
          </cell>
          <cell r="M798">
            <v>1</v>
          </cell>
          <cell r="N798">
            <v>0</v>
          </cell>
        </row>
        <row r="799">
          <cell r="C799" t="str">
            <v>11323</v>
          </cell>
          <cell r="M799">
            <v>0</v>
          </cell>
          <cell r="N799">
            <v>1</v>
          </cell>
        </row>
        <row r="800">
          <cell r="C800" t="str">
            <v>11372</v>
          </cell>
          <cell r="M800">
            <v>0</v>
          </cell>
          <cell r="N800">
            <v>1</v>
          </cell>
        </row>
        <row r="801">
          <cell r="C801" t="str">
            <v>11373</v>
          </cell>
          <cell r="M801">
            <v>1</v>
          </cell>
          <cell r="N801">
            <v>0</v>
          </cell>
        </row>
        <row r="802">
          <cell r="C802" t="str">
            <v>11374</v>
          </cell>
          <cell r="M802">
            <v>1</v>
          </cell>
          <cell r="N802">
            <v>1</v>
          </cell>
        </row>
        <row r="803">
          <cell r="C803" t="str">
            <v>09192</v>
          </cell>
          <cell r="M803">
            <v>0</v>
          </cell>
          <cell r="N803">
            <v>1</v>
          </cell>
        </row>
        <row r="804">
          <cell r="C804" t="str">
            <v>10681</v>
          </cell>
          <cell r="M804">
            <v>1</v>
          </cell>
          <cell r="N804">
            <v>1</v>
          </cell>
        </row>
        <row r="805">
          <cell r="C805" t="str">
            <v>10742</v>
          </cell>
          <cell r="M805">
            <v>0</v>
          </cell>
          <cell r="N805">
            <v>0</v>
          </cell>
        </row>
        <row r="806">
          <cell r="C806" t="str">
            <v>11357</v>
          </cell>
          <cell r="M806">
            <v>0</v>
          </cell>
          <cell r="N806">
            <v>1</v>
          </cell>
        </row>
        <row r="807">
          <cell r="C807" t="str">
            <v>11358</v>
          </cell>
          <cell r="M807">
            <v>0</v>
          </cell>
          <cell r="N807">
            <v>1</v>
          </cell>
        </row>
        <row r="808">
          <cell r="C808" t="str">
            <v>11359</v>
          </cell>
          <cell r="M808">
            <v>0</v>
          </cell>
          <cell r="N808">
            <v>0</v>
          </cell>
        </row>
        <row r="809">
          <cell r="C809" t="str">
            <v>11360</v>
          </cell>
          <cell r="M809">
            <v>0</v>
          </cell>
          <cell r="N809">
            <v>1</v>
          </cell>
        </row>
        <row r="810">
          <cell r="C810" t="str">
            <v>11361</v>
          </cell>
          <cell r="M810">
            <v>1</v>
          </cell>
          <cell r="N810">
            <v>1</v>
          </cell>
        </row>
        <row r="811">
          <cell r="C811" t="str">
            <v>11362</v>
          </cell>
          <cell r="M811">
            <v>0</v>
          </cell>
          <cell r="N811">
            <v>0</v>
          </cell>
        </row>
        <row r="812">
          <cell r="C812" t="str">
            <v>11363</v>
          </cell>
          <cell r="M812">
            <v>0</v>
          </cell>
          <cell r="N812">
            <v>1</v>
          </cell>
        </row>
        <row r="813">
          <cell r="C813" t="str">
            <v>11364</v>
          </cell>
          <cell r="M813">
            <v>0</v>
          </cell>
          <cell r="N813">
            <v>0</v>
          </cell>
        </row>
        <row r="814">
          <cell r="C814" t="str">
            <v>11365</v>
          </cell>
          <cell r="M814">
            <v>0</v>
          </cell>
          <cell r="N814">
            <v>1</v>
          </cell>
        </row>
        <row r="815">
          <cell r="C815" t="str">
            <v>11366</v>
          </cell>
          <cell r="M815">
            <v>0</v>
          </cell>
          <cell r="N815">
            <v>0</v>
          </cell>
        </row>
        <row r="816">
          <cell r="C816" t="str">
            <v>11367</v>
          </cell>
          <cell r="M816">
            <v>0</v>
          </cell>
          <cell r="N816">
            <v>0</v>
          </cell>
        </row>
        <row r="817">
          <cell r="C817" t="str">
            <v>11368</v>
          </cell>
          <cell r="M817">
            <v>0</v>
          </cell>
          <cell r="N817">
            <v>0</v>
          </cell>
        </row>
        <row r="818">
          <cell r="C818" t="str">
            <v>11369</v>
          </cell>
          <cell r="M818">
            <v>0</v>
          </cell>
          <cell r="N818">
            <v>1</v>
          </cell>
        </row>
        <row r="819">
          <cell r="C819" t="str">
            <v>11370</v>
          </cell>
          <cell r="M819">
            <v>1</v>
          </cell>
          <cell r="N819">
            <v>0</v>
          </cell>
        </row>
        <row r="820">
          <cell r="C820" t="str">
            <v>11371</v>
          </cell>
          <cell r="M820">
            <v>1</v>
          </cell>
          <cell r="N820">
            <v>1</v>
          </cell>
        </row>
        <row r="821">
          <cell r="C821" t="str">
            <v>11459</v>
          </cell>
          <cell r="M821">
            <v>0</v>
          </cell>
          <cell r="N821">
            <v>1</v>
          </cell>
        </row>
        <row r="822">
          <cell r="C822" t="str">
            <v>11654</v>
          </cell>
          <cell r="M822">
            <v>0</v>
          </cell>
          <cell r="N822">
            <v>0</v>
          </cell>
        </row>
        <row r="823">
          <cell r="C823" t="str">
            <v>14138</v>
          </cell>
          <cell r="M823">
            <v>0</v>
          </cell>
          <cell r="N823">
            <v>1</v>
          </cell>
        </row>
        <row r="824">
          <cell r="C824" t="str">
            <v>10683</v>
          </cell>
          <cell r="M824">
            <v>1</v>
          </cell>
          <cell r="N824">
            <v>0</v>
          </cell>
        </row>
        <row r="825">
          <cell r="C825" t="str">
            <v>11407</v>
          </cell>
          <cell r="M825">
            <v>0</v>
          </cell>
          <cell r="N825">
            <v>1</v>
          </cell>
        </row>
        <row r="826">
          <cell r="C826" t="str">
            <v>11408</v>
          </cell>
          <cell r="M826">
            <v>0</v>
          </cell>
          <cell r="N826">
            <v>0</v>
          </cell>
        </row>
        <row r="827">
          <cell r="C827" t="str">
            <v>11409</v>
          </cell>
          <cell r="M827">
            <v>0</v>
          </cell>
          <cell r="N827">
            <v>1</v>
          </cell>
        </row>
        <row r="828">
          <cell r="C828" t="str">
            <v>11410</v>
          </cell>
          <cell r="M828">
            <v>0</v>
          </cell>
          <cell r="N828">
            <v>1</v>
          </cell>
        </row>
        <row r="829">
          <cell r="C829" t="str">
            <v>11411</v>
          </cell>
          <cell r="M829">
            <v>0</v>
          </cell>
          <cell r="N829">
            <v>0</v>
          </cell>
        </row>
        <row r="830">
          <cell r="C830" t="str">
            <v>11412</v>
          </cell>
          <cell r="M830">
            <v>0</v>
          </cell>
          <cell r="N830">
            <v>1</v>
          </cell>
        </row>
        <row r="831">
          <cell r="C831" t="str">
            <v>11413</v>
          </cell>
          <cell r="M831">
            <v>0</v>
          </cell>
          <cell r="N831">
            <v>0</v>
          </cell>
        </row>
        <row r="832">
          <cell r="C832" t="str">
            <v>14139</v>
          </cell>
          <cell r="M832">
            <v>0</v>
          </cell>
          <cell r="N832">
            <v>1</v>
          </cell>
        </row>
        <row r="833">
          <cell r="C833" t="str">
            <v>28817</v>
          </cell>
          <cell r="M833">
            <v>0</v>
          </cell>
          <cell r="N833">
            <v>1</v>
          </cell>
        </row>
        <row r="834">
          <cell r="C834" t="str">
            <v>10750</v>
          </cell>
          <cell r="M834">
            <v>1</v>
          </cell>
          <cell r="N834">
            <v>1</v>
          </cell>
        </row>
        <row r="835">
          <cell r="C835" t="str">
            <v>10751</v>
          </cell>
          <cell r="M835">
            <v>0</v>
          </cell>
          <cell r="N835">
            <v>1</v>
          </cell>
        </row>
        <row r="836">
          <cell r="C836" t="str">
            <v>11435</v>
          </cell>
          <cell r="M836">
            <v>1</v>
          </cell>
          <cell r="N836">
            <v>1</v>
          </cell>
        </row>
        <row r="837">
          <cell r="C837" t="str">
            <v>11436</v>
          </cell>
          <cell r="M837">
            <v>1</v>
          </cell>
          <cell r="N837">
            <v>1</v>
          </cell>
        </row>
        <row r="838">
          <cell r="C838" t="str">
            <v>11437</v>
          </cell>
          <cell r="M838">
            <v>0</v>
          </cell>
          <cell r="N838">
            <v>0</v>
          </cell>
        </row>
        <row r="839">
          <cell r="C839" t="str">
            <v>11438</v>
          </cell>
          <cell r="M839">
            <v>0</v>
          </cell>
          <cell r="N839">
            <v>0</v>
          </cell>
        </row>
        <row r="840">
          <cell r="C840" t="str">
            <v>11439</v>
          </cell>
          <cell r="M840">
            <v>0</v>
          </cell>
          <cell r="N840">
            <v>1</v>
          </cell>
        </row>
        <row r="841">
          <cell r="C841" t="str">
            <v>11440</v>
          </cell>
          <cell r="M841">
            <v>0</v>
          </cell>
          <cell r="N841">
            <v>1</v>
          </cell>
        </row>
        <row r="842">
          <cell r="C842" t="str">
            <v>11441</v>
          </cell>
          <cell r="M842">
            <v>0</v>
          </cell>
          <cell r="N842">
            <v>1</v>
          </cell>
        </row>
        <row r="843">
          <cell r="C843" t="str">
            <v>11442</v>
          </cell>
          <cell r="M843">
            <v>1</v>
          </cell>
          <cell r="N843">
            <v>1</v>
          </cell>
        </row>
        <row r="844">
          <cell r="C844" t="str">
            <v>13818</v>
          </cell>
          <cell r="M844">
            <v>0</v>
          </cell>
          <cell r="N844">
            <v>0</v>
          </cell>
        </row>
        <row r="845">
          <cell r="C845" t="str">
            <v>15010</v>
          </cell>
          <cell r="M845">
            <v>0</v>
          </cell>
          <cell r="N845">
            <v>0</v>
          </cell>
        </row>
        <row r="846">
          <cell r="C846" t="str">
            <v>23771</v>
          </cell>
          <cell r="M846">
            <v>0</v>
          </cell>
          <cell r="N846">
            <v>0</v>
          </cell>
        </row>
        <row r="847">
          <cell r="C847" t="str">
            <v>10748</v>
          </cell>
          <cell r="M847">
            <v>1</v>
          </cell>
          <cell r="N847">
            <v>0</v>
          </cell>
        </row>
        <row r="848">
          <cell r="C848" t="str">
            <v>11423</v>
          </cell>
          <cell r="M848">
            <v>0</v>
          </cell>
          <cell r="N848">
            <v>1</v>
          </cell>
        </row>
        <row r="849">
          <cell r="C849" t="str">
            <v>11424</v>
          </cell>
          <cell r="M849">
            <v>0</v>
          </cell>
          <cell r="N849">
            <v>1</v>
          </cell>
        </row>
        <row r="850">
          <cell r="C850" t="str">
            <v>11425</v>
          </cell>
          <cell r="M850">
            <v>0</v>
          </cell>
          <cell r="N850">
            <v>1</v>
          </cell>
        </row>
        <row r="851">
          <cell r="C851" t="str">
            <v>11426</v>
          </cell>
          <cell r="M851">
            <v>0</v>
          </cell>
          <cell r="N851">
            <v>1</v>
          </cell>
        </row>
        <row r="852">
          <cell r="C852" t="str">
            <v>11427</v>
          </cell>
          <cell r="M852">
            <v>0</v>
          </cell>
          <cell r="N852">
            <v>0</v>
          </cell>
        </row>
        <row r="853">
          <cell r="C853" t="str">
            <v>11428</v>
          </cell>
          <cell r="M853">
            <v>0</v>
          </cell>
          <cell r="N853">
            <v>1</v>
          </cell>
        </row>
        <row r="854">
          <cell r="C854" t="str">
            <v>11429</v>
          </cell>
          <cell r="M854">
            <v>0</v>
          </cell>
          <cell r="N854">
            <v>1</v>
          </cell>
        </row>
        <row r="855">
          <cell r="C855" t="str">
            <v>11430</v>
          </cell>
          <cell r="M855">
            <v>0</v>
          </cell>
          <cell r="N855">
            <v>0</v>
          </cell>
        </row>
        <row r="856">
          <cell r="C856" t="str">
            <v>11431</v>
          </cell>
          <cell r="M856">
            <v>0</v>
          </cell>
          <cell r="N856">
            <v>1</v>
          </cell>
        </row>
        <row r="857">
          <cell r="C857" t="str">
            <v>11460</v>
          </cell>
          <cell r="M857">
            <v>0</v>
          </cell>
          <cell r="N857">
            <v>1</v>
          </cell>
        </row>
        <row r="858">
          <cell r="C858" t="str">
            <v>11464</v>
          </cell>
          <cell r="M858">
            <v>0</v>
          </cell>
          <cell r="N858">
            <v>0</v>
          </cell>
        </row>
        <row r="859">
          <cell r="C859" t="str">
            <v>10747</v>
          </cell>
          <cell r="M859">
            <v>0</v>
          </cell>
          <cell r="N859">
            <v>1</v>
          </cell>
        </row>
        <row r="860">
          <cell r="C860" t="str">
            <v>11414</v>
          </cell>
          <cell r="M860">
            <v>0</v>
          </cell>
          <cell r="N860">
            <v>1</v>
          </cell>
        </row>
        <row r="861">
          <cell r="C861" t="str">
            <v>11415</v>
          </cell>
          <cell r="M861">
            <v>0</v>
          </cell>
          <cell r="N861">
            <v>0</v>
          </cell>
        </row>
        <row r="862">
          <cell r="C862" t="str">
            <v>11416</v>
          </cell>
          <cell r="M862">
            <v>0</v>
          </cell>
          <cell r="N862">
            <v>0</v>
          </cell>
        </row>
        <row r="863">
          <cell r="C863" t="str">
            <v>11417</v>
          </cell>
          <cell r="M863">
            <v>0</v>
          </cell>
          <cell r="N863">
            <v>0</v>
          </cell>
        </row>
        <row r="864">
          <cell r="C864" t="str">
            <v>11418</v>
          </cell>
          <cell r="M864">
            <v>0</v>
          </cell>
          <cell r="N864">
            <v>0</v>
          </cell>
        </row>
        <row r="865">
          <cell r="C865" t="str">
            <v>11419</v>
          </cell>
          <cell r="M865">
            <v>0</v>
          </cell>
          <cell r="N865">
            <v>0</v>
          </cell>
        </row>
        <row r="866">
          <cell r="C866" t="str">
            <v>11420</v>
          </cell>
          <cell r="M866">
            <v>0</v>
          </cell>
          <cell r="N866">
            <v>1</v>
          </cell>
        </row>
        <row r="867">
          <cell r="C867" t="str">
            <v>11421</v>
          </cell>
          <cell r="M867">
            <v>0</v>
          </cell>
          <cell r="N867">
            <v>1</v>
          </cell>
        </row>
        <row r="868">
          <cell r="C868" t="str">
            <v>11422</v>
          </cell>
          <cell r="M868">
            <v>0</v>
          </cell>
          <cell r="N868">
            <v>0</v>
          </cell>
        </row>
        <row r="869">
          <cell r="C869" t="str">
            <v>24673</v>
          </cell>
          <cell r="M869">
            <v>0</v>
          </cell>
          <cell r="N869">
            <v>1</v>
          </cell>
        </row>
        <row r="870">
          <cell r="C870" t="str">
            <v>10684</v>
          </cell>
          <cell r="M870">
            <v>1</v>
          </cell>
          <cell r="N870">
            <v>1</v>
          </cell>
        </row>
        <row r="871">
          <cell r="C871" t="str">
            <v>10749</v>
          </cell>
          <cell r="M871">
            <v>0</v>
          </cell>
          <cell r="N871">
            <v>0</v>
          </cell>
        </row>
        <row r="872">
          <cell r="C872" t="str">
            <v>11432</v>
          </cell>
          <cell r="M872">
            <v>1</v>
          </cell>
          <cell r="N872">
            <v>1</v>
          </cell>
        </row>
        <row r="873">
          <cell r="C873" t="str">
            <v>11433</v>
          </cell>
          <cell r="M873">
            <v>0</v>
          </cell>
          <cell r="N873">
            <v>0</v>
          </cell>
        </row>
        <row r="874">
          <cell r="C874" t="str">
            <v>11434</v>
          </cell>
          <cell r="M874">
            <v>0</v>
          </cell>
          <cell r="N874">
            <v>0</v>
          </cell>
        </row>
        <row r="875">
          <cell r="C875" t="str">
            <v>11461</v>
          </cell>
          <cell r="M875">
            <v>1</v>
          </cell>
          <cell r="N875">
            <v>1</v>
          </cell>
        </row>
        <row r="876">
          <cell r="C876" t="str">
            <v>13806</v>
          </cell>
          <cell r="M876">
            <v>0</v>
          </cell>
          <cell r="N876">
            <v>1</v>
          </cell>
        </row>
        <row r="877">
          <cell r="C877" t="str">
            <v>24689</v>
          </cell>
          <cell r="M877">
            <v>1</v>
          </cell>
          <cell r="N877">
            <v>0</v>
          </cell>
        </row>
        <row r="878">
          <cell r="C878" t="str">
            <v>10682</v>
          </cell>
          <cell r="M878">
            <v>0</v>
          </cell>
          <cell r="N878">
            <v>0</v>
          </cell>
        </row>
        <row r="879">
          <cell r="C879" t="str">
            <v>10745</v>
          </cell>
          <cell r="M879">
            <v>0</v>
          </cell>
          <cell r="N879">
            <v>1</v>
          </cell>
        </row>
        <row r="880">
          <cell r="C880" t="str">
            <v>11386</v>
          </cell>
          <cell r="M880">
            <v>0</v>
          </cell>
          <cell r="N880">
            <v>0</v>
          </cell>
        </row>
        <row r="881">
          <cell r="C881" t="str">
            <v>11387</v>
          </cell>
          <cell r="M881">
            <v>0</v>
          </cell>
          <cell r="N881">
            <v>1</v>
          </cell>
        </row>
        <row r="882">
          <cell r="C882" t="str">
            <v>11388</v>
          </cell>
          <cell r="M882">
            <v>0</v>
          </cell>
          <cell r="N882">
            <v>1</v>
          </cell>
        </row>
        <row r="883">
          <cell r="C883" t="str">
            <v>11390</v>
          </cell>
          <cell r="M883">
            <v>0</v>
          </cell>
          <cell r="N883">
            <v>1</v>
          </cell>
        </row>
        <row r="884">
          <cell r="C884" t="str">
            <v>11391</v>
          </cell>
          <cell r="M884">
            <v>0</v>
          </cell>
          <cell r="N884">
            <v>1</v>
          </cell>
        </row>
        <row r="885">
          <cell r="C885" t="str">
            <v>11392</v>
          </cell>
          <cell r="M885">
            <v>0</v>
          </cell>
          <cell r="N885">
            <v>1</v>
          </cell>
        </row>
        <row r="886">
          <cell r="C886" t="str">
            <v>11393</v>
          </cell>
          <cell r="M886">
            <v>0</v>
          </cell>
          <cell r="N886">
            <v>0</v>
          </cell>
        </row>
        <row r="887">
          <cell r="C887" t="str">
            <v>11394</v>
          </cell>
          <cell r="M887">
            <v>0</v>
          </cell>
          <cell r="N887">
            <v>0</v>
          </cell>
        </row>
        <row r="888">
          <cell r="C888" t="str">
            <v>11395</v>
          </cell>
          <cell r="M888">
            <v>0</v>
          </cell>
          <cell r="N888">
            <v>1</v>
          </cell>
        </row>
        <row r="889">
          <cell r="C889" t="str">
            <v>11396</v>
          </cell>
          <cell r="M889">
            <v>0</v>
          </cell>
          <cell r="N889">
            <v>1</v>
          </cell>
        </row>
        <row r="890">
          <cell r="C890" t="str">
            <v>11397</v>
          </cell>
          <cell r="M890">
            <v>0</v>
          </cell>
          <cell r="N890">
            <v>0</v>
          </cell>
        </row>
        <row r="891">
          <cell r="C891" t="str">
            <v>11398</v>
          </cell>
          <cell r="M891">
            <v>0</v>
          </cell>
          <cell r="N891">
            <v>1</v>
          </cell>
        </row>
        <row r="892">
          <cell r="C892" t="str">
            <v>11399</v>
          </cell>
          <cell r="M892">
            <v>0</v>
          </cell>
          <cell r="N892">
            <v>1</v>
          </cell>
        </row>
        <row r="893">
          <cell r="C893" t="str">
            <v>11400</v>
          </cell>
          <cell r="M893">
            <v>0</v>
          </cell>
          <cell r="N893">
            <v>1</v>
          </cell>
        </row>
        <row r="894">
          <cell r="C894" t="str">
            <v>11401</v>
          </cell>
          <cell r="M894">
            <v>0</v>
          </cell>
          <cell r="N894">
            <v>1</v>
          </cell>
        </row>
        <row r="895">
          <cell r="C895" t="str">
            <v>10746</v>
          </cell>
          <cell r="M895">
            <v>0</v>
          </cell>
          <cell r="N895">
            <v>0</v>
          </cell>
        </row>
        <row r="896">
          <cell r="C896" t="str">
            <v>11402</v>
          </cell>
          <cell r="M896">
            <v>0</v>
          </cell>
          <cell r="N896">
            <v>1</v>
          </cell>
        </row>
        <row r="897">
          <cell r="C897" t="str">
            <v>11403</v>
          </cell>
          <cell r="M897">
            <v>1</v>
          </cell>
          <cell r="N897">
            <v>1</v>
          </cell>
        </row>
        <row r="898">
          <cell r="C898" t="str">
            <v>11404</v>
          </cell>
          <cell r="M898">
            <v>0</v>
          </cell>
          <cell r="N898">
            <v>0</v>
          </cell>
        </row>
        <row r="899">
          <cell r="C899" t="str">
            <v>11405</v>
          </cell>
          <cell r="M899">
            <v>0</v>
          </cell>
          <cell r="N899">
            <v>0</v>
          </cell>
        </row>
        <row r="900">
          <cell r="C900" t="str">
            <v>11406</v>
          </cell>
          <cell r="M900">
            <v>0</v>
          </cell>
          <cell r="N900">
            <v>1</v>
          </cell>
        </row>
        <row r="901">
          <cell r="C901" t="str">
            <v>28786</v>
          </cell>
          <cell r="M901">
            <v>0</v>
          </cell>
          <cell r="N901">
            <v>0</v>
          </cell>
        </row>
        <row r="902">
          <cell r="C902" t="str">
            <v>41768</v>
          </cell>
          <cell r="M902">
            <v>0</v>
          </cell>
          <cell r="N902">
            <v>0</v>
          </cell>
        </row>
        <row r="903">
          <cell r="M903">
            <v>164</v>
          </cell>
          <cell r="N903">
            <v>576</v>
          </cell>
        </row>
      </sheetData>
      <sheetData sheetId="7" refreshError="1">
        <row r="1">
          <cell r="C1" t="str">
            <v>รหัส</v>
          </cell>
          <cell r="P1" t="str">
            <v>ผลการประเมิน</v>
          </cell>
        </row>
        <row r="2">
          <cell r="P2" t="str">
            <v>OP</v>
          </cell>
          <cell r="Q2" t="str">
            <v>IP</v>
          </cell>
        </row>
        <row r="3">
          <cell r="C3" t="str">
            <v>10674</v>
          </cell>
          <cell r="P3" t="str">
            <v>0</v>
          </cell>
          <cell r="Q3" t="str">
            <v>1</v>
          </cell>
        </row>
        <row r="4">
          <cell r="C4" t="str">
            <v>11189</v>
          </cell>
          <cell r="P4" t="str">
            <v>1</v>
          </cell>
          <cell r="Q4" t="str">
            <v>1</v>
          </cell>
        </row>
        <row r="5">
          <cell r="C5" t="str">
            <v>11190</v>
          </cell>
          <cell r="P5" t="str">
            <v>1</v>
          </cell>
          <cell r="Q5" t="str">
            <v>1</v>
          </cell>
        </row>
        <row r="6">
          <cell r="C6" t="str">
            <v>11191</v>
          </cell>
          <cell r="P6" t="str">
            <v>1</v>
          </cell>
          <cell r="Q6" t="str">
            <v>1</v>
          </cell>
        </row>
        <row r="7">
          <cell r="C7" t="str">
            <v>11192</v>
          </cell>
          <cell r="P7" t="str">
            <v>1</v>
          </cell>
          <cell r="Q7" t="str">
            <v>1</v>
          </cell>
        </row>
        <row r="8">
          <cell r="C8" t="str">
            <v>11193</v>
          </cell>
          <cell r="P8" t="str">
            <v>1</v>
          </cell>
          <cell r="Q8" t="str">
            <v>1</v>
          </cell>
        </row>
        <row r="9">
          <cell r="C9" t="str">
            <v>11194</v>
          </cell>
          <cell r="P9" t="str">
            <v>1</v>
          </cell>
          <cell r="Q9" t="str">
            <v>1</v>
          </cell>
        </row>
        <row r="10">
          <cell r="C10" t="str">
            <v>11195</v>
          </cell>
          <cell r="P10" t="str">
            <v>1</v>
          </cell>
          <cell r="Q10" t="str">
            <v>1</v>
          </cell>
        </row>
        <row r="11">
          <cell r="C11" t="str">
            <v>11196</v>
          </cell>
          <cell r="P11" t="str">
            <v>1</v>
          </cell>
          <cell r="Q11" t="str">
            <v>1</v>
          </cell>
        </row>
        <row r="12">
          <cell r="C12" t="str">
            <v>11197</v>
          </cell>
          <cell r="P12" t="str">
            <v>1</v>
          </cell>
          <cell r="Q12" t="str">
            <v>1</v>
          </cell>
        </row>
        <row r="13">
          <cell r="C13" t="str">
            <v>11198</v>
          </cell>
          <cell r="P13" t="str">
            <v>1</v>
          </cell>
          <cell r="Q13" t="str">
            <v>1</v>
          </cell>
        </row>
        <row r="14">
          <cell r="C14" t="str">
            <v>11199</v>
          </cell>
          <cell r="P14" t="str">
            <v>1</v>
          </cell>
          <cell r="Q14" t="str">
            <v>1</v>
          </cell>
        </row>
        <row r="15">
          <cell r="C15" t="str">
            <v>11200</v>
          </cell>
          <cell r="P15" t="str">
            <v>1</v>
          </cell>
          <cell r="Q15" t="str">
            <v>1</v>
          </cell>
        </row>
        <row r="16">
          <cell r="C16" t="str">
            <v>11201</v>
          </cell>
          <cell r="P16" t="str">
            <v>1</v>
          </cell>
          <cell r="Q16" t="str">
            <v>1</v>
          </cell>
        </row>
        <row r="17">
          <cell r="C17" t="str">
            <v>11202</v>
          </cell>
          <cell r="P17" t="str">
            <v>1</v>
          </cell>
          <cell r="Q17" t="str">
            <v>1</v>
          </cell>
        </row>
        <row r="18">
          <cell r="C18" t="str">
            <v>11454</v>
          </cell>
          <cell r="P18" t="str">
            <v>1</v>
          </cell>
          <cell r="Q18" t="str">
            <v>1</v>
          </cell>
        </row>
        <row r="19">
          <cell r="C19" t="str">
            <v>15012</v>
          </cell>
          <cell r="P19" t="str">
            <v>0</v>
          </cell>
          <cell r="Q19" t="str">
            <v>1</v>
          </cell>
        </row>
        <row r="20">
          <cell r="C20" t="str">
            <v>28823</v>
          </cell>
          <cell r="P20" t="str">
            <v>1</v>
          </cell>
          <cell r="Q20" t="str">
            <v>1</v>
          </cell>
        </row>
        <row r="21">
          <cell r="C21" t="str">
            <v>10713</v>
          </cell>
          <cell r="P21" t="str">
            <v>1</v>
          </cell>
          <cell r="Q21" t="str">
            <v>1</v>
          </cell>
        </row>
        <row r="22">
          <cell r="C22" t="str">
            <v>11119</v>
          </cell>
          <cell r="P22" t="str">
            <v>1</v>
          </cell>
          <cell r="Q22" t="str">
            <v>1</v>
          </cell>
        </row>
        <row r="23">
          <cell r="C23" t="str">
            <v>11120</v>
          </cell>
          <cell r="P23" t="str">
            <v>1</v>
          </cell>
          <cell r="Q23" t="str">
            <v>1</v>
          </cell>
        </row>
        <row r="24">
          <cell r="C24" t="str">
            <v>11121</v>
          </cell>
          <cell r="P24" t="str">
            <v>0</v>
          </cell>
          <cell r="Q24" t="str">
            <v>1</v>
          </cell>
        </row>
        <row r="25">
          <cell r="C25" t="str">
            <v>11122</v>
          </cell>
          <cell r="P25" t="str">
            <v>1</v>
          </cell>
          <cell r="Q25" t="str">
            <v>1</v>
          </cell>
        </row>
        <row r="26">
          <cell r="C26" t="str">
            <v>11123</v>
          </cell>
          <cell r="P26" t="str">
            <v>1</v>
          </cell>
          <cell r="Q26" t="str">
            <v>1</v>
          </cell>
        </row>
        <row r="27">
          <cell r="C27" t="str">
            <v>11124</v>
          </cell>
          <cell r="P27" t="str">
            <v>0</v>
          </cell>
          <cell r="Q27" t="str">
            <v>1</v>
          </cell>
        </row>
        <row r="28">
          <cell r="C28" t="str">
            <v>11125</v>
          </cell>
          <cell r="P28" t="str">
            <v>1</v>
          </cell>
          <cell r="Q28" t="str">
            <v>1</v>
          </cell>
        </row>
        <row r="29">
          <cell r="C29" t="str">
            <v>11126</v>
          </cell>
          <cell r="P29" t="str">
            <v>1</v>
          </cell>
          <cell r="Q29" t="str">
            <v>1</v>
          </cell>
        </row>
        <row r="30">
          <cell r="C30" t="str">
            <v>11127</v>
          </cell>
          <cell r="P30" t="str">
            <v>1</v>
          </cell>
          <cell r="Q30" t="str">
            <v>1</v>
          </cell>
        </row>
        <row r="31">
          <cell r="C31" t="str">
            <v>11128</v>
          </cell>
          <cell r="P31" t="str">
            <v>0</v>
          </cell>
          <cell r="Q31" t="str">
            <v>1</v>
          </cell>
        </row>
        <row r="32">
          <cell r="C32" t="str">
            <v>11129</v>
          </cell>
          <cell r="P32" t="str">
            <v>0</v>
          </cell>
          <cell r="Q32" t="str">
            <v>1</v>
          </cell>
        </row>
        <row r="33">
          <cell r="C33" t="str">
            <v>11130</v>
          </cell>
          <cell r="P33" t="str">
            <v>1</v>
          </cell>
          <cell r="Q33" t="str">
            <v>1</v>
          </cell>
        </row>
        <row r="34">
          <cell r="C34" t="str">
            <v>11131</v>
          </cell>
          <cell r="P34" t="str">
            <v>0</v>
          </cell>
          <cell r="Q34" t="str">
            <v>1</v>
          </cell>
        </row>
        <row r="35">
          <cell r="C35" t="str">
            <v>11132</v>
          </cell>
          <cell r="P35" t="str">
            <v>1</v>
          </cell>
          <cell r="Q35" t="str">
            <v>1</v>
          </cell>
        </row>
        <row r="36">
          <cell r="C36" t="str">
            <v>11133</v>
          </cell>
          <cell r="P36" t="str">
            <v>1</v>
          </cell>
          <cell r="Q36" t="str">
            <v>1</v>
          </cell>
        </row>
        <row r="37">
          <cell r="C37" t="str">
            <v>11134</v>
          </cell>
          <cell r="P37" t="str">
            <v>0</v>
          </cell>
          <cell r="Q37" t="str">
            <v>1</v>
          </cell>
        </row>
        <row r="38">
          <cell r="C38" t="str">
            <v>11135</v>
          </cell>
          <cell r="P38" t="str">
            <v>0</v>
          </cell>
          <cell r="Q38" t="str">
            <v>0</v>
          </cell>
        </row>
        <row r="39">
          <cell r="C39" t="str">
            <v>11136</v>
          </cell>
          <cell r="P39" t="str">
            <v>1</v>
          </cell>
          <cell r="Q39" t="str">
            <v>1</v>
          </cell>
        </row>
        <row r="40">
          <cell r="C40" t="str">
            <v>11137</v>
          </cell>
          <cell r="P40" t="str">
            <v>1</v>
          </cell>
          <cell r="Q40" t="str">
            <v>1</v>
          </cell>
        </row>
        <row r="41">
          <cell r="C41" t="str">
            <v>11138</v>
          </cell>
          <cell r="P41" t="str">
            <v>0</v>
          </cell>
          <cell r="Q41" t="str">
            <v>1</v>
          </cell>
        </row>
        <row r="42">
          <cell r="C42" t="str">
            <v>11139</v>
          </cell>
          <cell r="P42" t="str">
            <v>0</v>
          </cell>
          <cell r="Q42" t="str">
            <v>1</v>
          </cell>
        </row>
        <row r="43">
          <cell r="C43" t="str">
            <v>11643</v>
          </cell>
          <cell r="P43" t="str">
            <v>0</v>
          </cell>
          <cell r="Q43" t="str">
            <v>1</v>
          </cell>
        </row>
        <row r="44">
          <cell r="C44" t="str">
            <v>23736</v>
          </cell>
          <cell r="P44" t="str">
            <v>0</v>
          </cell>
          <cell r="Q44" t="str">
            <v>1</v>
          </cell>
        </row>
        <row r="45">
          <cell r="C45" t="str">
            <v>10716</v>
          </cell>
          <cell r="P45" t="str">
            <v>1</v>
          </cell>
          <cell r="Q45" t="str">
            <v>1</v>
          </cell>
        </row>
        <row r="46">
          <cell r="C46" t="str">
            <v>11173</v>
          </cell>
          <cell r="P46" t="str">
            <v>1</v>
          </cell>
          <cell r="Q46" t="str">
            <v>1</v>
          </cell>
        </row>
        <row r="47">
          <cell r="C47" t="str">
            <v>11174</v>
          </cell>
          <cell r="P47" t="str">
            <v>1</v>
          </cell>
          <cell r="Q47" t="str">
            <v>1</v>
          </cell>
        </row>
        <row r="48">
          <cell r="C48" t="str">
            <v>11175</v>
          </cell>
          <cell r="P48" t="str">
            <v>1</v>
          </cell>
          <cell r="Q48" t="str">
            <v>1</v>
          </cell>
        </row>
        <row r="49">
          <cell r="C49" t="str">
            <v>11176</v>
          </cell>
          <cell r="P49" t="str">
            <v>1</v>
          </cell>
          <cell r="Q49" t="str">
            <v>1</v>
          </cell>
        </row>
        <row r="50">
          <cell r="C50" t="str">
            <v>11177</v>
          </cell>
          <cell r="P50" t="str">
            <v>1</v>
          </cell>
          <cell r="Q50" t="str">
            <v>1</v>
          </cell>
        </row>
        <row r="51">
          <cell r="C51" t="str">
            <v>11178</v>
          </cell>
          <cell r="P51" t="str">
            <v>1</v>
          </cell>
          <cell r="Q51" t="str">
            <v>1</v>
          </cell>
        </row>
        <row r="52">
          <cell r="C52" t="str">
            <v>11179</v>
          </cell>
          <cell r="P52" t="str">
            <v>1</v>
          </cell>
          <cell r="Q52" t="str">
            <v>1</v>
          </cell>
        </row>
        <row r="53">
          <cell r="C53" t="str">
            <v>11180</v>
          </cell>
          <cell r="P53" t="str">
            <v>1</v>
          </cell>
          <cell r="Q53" t="str">
            <v>1</v>
          </cell>
        </row>
        <row r="54">
          <cell r="C54" t="str">
            <v>11181</v>
          </cell>
          <cell r="P54" t="str">
            <v>1</v>
          </cell>
          <cell r="Q54" t="str">
            <v>1</v>
          </cell>
        </row>
        <row r="55">
          <cell r="C55" t="str">
            <v>11182</v>
          </cell>
          <cell r="P55" t="str">
            <v>1</v>
          </cell>
          <cell r="Q55" t="str">
            <v>1</v>
          </cell>
        </row>
        <row r="56">
          <cell r="C56" t="str">
            <v>11183</v>
          </cell>
          <cell r="P56" t="str">
            <v>1</v>
          </cell>
          <cell r="Q56" t="str">
            <v>1</v>
          </cell>
        </row>
        <row r="57">
          <cell r="C57" t="str">
            <v>11453</v>
          </cell>
          <cell r="P57" t="str">
            <v>0</v>
          </cell>
          <cell r="Q57" t="str">
            <v>1</v>
          </cell>
        </row>
        <row r="58">
          <cell r="C58" t="str">
            <v>11625</v>
          </cell>
          <cell r="P58" t="str">
            <v>0</v>
          </cell>
          <cell r="Q58" t="str">
            <v>1</v>
          </cell>
        </row>
        <row r="59">
          <cell r="C59" t="str">
            <v>25017</v>
          </cell>
          <cell r="P59" t="str">
            <v>1</v>
          </cell>
          <cell r="Q59" t="str">
            <v>1</v>
          </cell>
        </row>
        <row r="60">
          <cell r="C60" t="str">
            <v>10717</v>
          </cell>
          <cell r="P60" t="str">
            <v>1</v>
          </cell>
          <cell r="Q60" t="str">
            <v>1</v>
          </cell>
        </row>
        <row r="61">
          <cell r="C61" t="str">
            <v>10718</v>
          </cell>
          <cell r="P61" t="str">
            <v>1</v>
          </cell>
          <cell r="Q61" t="str">
            <v>1</v>
          </cell>
        </row>
        <row r="62">
          <cell r="C62" t="str">
            <v>11184</v>
          </cell>
          <cell r="P62" t="str">
            <v>1</v>
          </cell>
          <cell r="Q62" t="str">
            <v>1</v>
          </cell>
        </row>
        <row r="63">
          <cell r="C63" t="str">
            <v>11185</v>
          </cell>
          <cell r="P63" t="str">
            <v>0</v>
          </cell>
          <cell r="Q63" t="str">
            <v>1</v>
          </cell>
        </row>
        <row r="64">
          <cell r="C64" t="str">
            <v>11186</v>
          </cell>
          <cell r="P64" t="str">
            <v>1</v>
          </cell>
          <cell r="Q64" t="str">
            <v>1</v>
          </cell>
        </row>
        <row r="65">
          <cell r="C65" t="str">
            <v>11187</v>
          </cell>
          <cell r="P65" t="str">
            <v>1</v>
          </cell>
          <cell r="Q65" t="str">
            <v>1</v>
          </cell>
        </row>
        <row r="66">
          <cell r="C66" t="str">
            <v>11188</v>
          </cell>
          <cell r="P66" t="str">
            <v>1</v>
          </cell>
          <cell r="Q66" t="str">
            <v>1</v>
          </cell>
        </row>
        <row r="67">
          <cell r="C67" t="str">
            <v>40744</v>
          </cell>
          <cell r="P67" t="str">
            <v>1</v>
          </cell>
          <cell r="Q67" t="str">
            <v>1</v>
          </cell>
        </row>
        <row r="68">
          <cell r="C68" t="str">
            <v>40745</v>
          </cell>
          <cell r="P68" t="str">
            <v>1</v>
          </cell>
          <cell r="Q68" t="str">
            <v>1</v>
          </cell>
        </row>
        <row r="69">
          <cell r="C69" t="str">
            <v>10715</v>
          </cell>
          <cell r="P69" t="str">
            <v>1</v>
          </cell>
          <cell r="Q69" t="str">
            <v>1</v>
          </cell>
        </row>
        <row r="70">
          <cell r="C70" t="str">
            <v>11166</v>
          </cell>
          <cell r="P70" t="str">
            <v>0</v>
          </cell>
          <cell r="Q70" t="str">
            <v>1</v>
          </cell>
        </row>
        <row r="71">
          <cell r="C71" t="str">
            <v>11167</v>
          </cell>
          <cell r="P71" t="str">
            <v>1</v>
          </cell>
          <cell r="Q71" t="str">
            <v>1</v>
          </cell>
        </row>
        <row r="72">
          <cell r="C72" t="str">
            <v>11169</v>
          </cell>
          <cell r="P72" t="str">
            <v>1</v>
          </cell>
          <cell r="Q72" t="str">
            <v>1</v>
          </cell>
        </row>
        <row r="73">
          <cell r="C73" t="str">
            <v>11170</v>
          </cell>
          <cell r="P73" t="str">
            <v>1</v>
          </cell>
          <cell r="Q73" t="str">
            <v>1</v>
          </cell>
        </row>
        <row r="74">
          <cell r="C74" t="str">
            <v>11171</v>
          </cell>
          <cell r="P74" t="str">
            <v>1</v>
          </cell>
          <cell r="Q74" t="str">
            <v>1</v>
          </cell>
        </row>
        <row r="75">
          <cell r="C75" t="str">
            <v>11172</v>
          </cell>
          <cell r="P75" t="str">
            <v>1</v>
          </cell>
          <cell r="Q75" t="str">
            <v>1</v>
          </cell>
        </row>
        <row r="76">
          <cell r="C76" t="str">
            <v>11452</v>
          </cell>
          <cell r="P76" t="str">
            <v>0</v>
          </cell>
          <cell r="Q76" t="str">
            <v>1</v>
          </cell>
        </row>
        <row r="77">
          <cell r="C77" t="str">
            <v>10719</v>
          </cell>
          <cell r="P77" t="str">
            <v>1</v>
          </cell>
          <cell r="Q77" t="str">
            <v>1</v>
          </cell>
        </row>
        <row r="78">
          <cell r="C78" t="str">
            <v>11203</v>
          </cell>
          <cell r="P78" t="str">
            <v>1</v>
          </cell>
          <cell r="Q78" t="str">
            <v>1</v>
          </cell>
        </row>
        <row r="79">
          <cell r="C79" t="str">
            <v>11204</v>
          </cell>
          <cell r="P79" t="str">
            <v>1</v>
          </cell>
          <cell r="Q79" t="str">
            <v>1</v>
          </cell>
        </row>
        <row r="80">
          <cell r="C80" t="str">
            <v>11205</v>
          </cell>
          <cell r="P80" t="str">
            <v>0</v>
          </cell>
          <cell r="Q80" t="str">
            <v>1</v>
          </cell>
        </row>
        <row r="81">
          <cell r="C81" t="str">
            <v>11206</v>
          </cell>
          <cell r="P81" t="str">
            <v>1</v>
          </cell>
          <cell r="Q81" t="str">
            <v>1</v>
          </cell>
        </row>
        <row r="82">
          <cell r="C82" t="str">
            <v>11207</v>
          </cell>
          <cell r="P82" t="str">
            <v>1</v>
          </cell>
          <cell r="Q82" t="str">
            <v>1</v>
          </cell>
        </row>
        <row r="83">
          <cell r="C83" t="str">
            <v>11208</v>
          </cell>
          <cell r="P83" t="str">
            <v>1</v>
          </cell>
          <cell r="Q83" t="str">
            <v>1</v>
          </cell>
        </row>
        <row r="84">
          <cell r="C84" t="str">
            <v>10672</v>
          </cell>
          <cell r="P84" t="str">
            <v>1</v>
          </cell>
          <cell r="Q84" t="str">
            <v>1</v>
          </cell>
        </row>
        <row r="85">
          <cell r="C85" t="str">
            <v>11146</v>
          </cell>
          <cell r="P85" t="str">
            <v>1</v>
          </cell>
          <cell r="Q85" t="str">
            <v>1</v>
          </cell>
        </row>
        <row r="86">
          <cell r="C86" t="str">
            <v>11147</v>
          </cell>
          <cell r="P86" t="str">
            <v>1</v>
          </cell>
          <cell r="Q86" t="str">
            <v>1</v>
          </cell>
        </row>
        <row r="87">
          <cell r="C87" t="str">
            <v>11148</v>
          </cell>
          <cell r="P87" t="str">
            <v>1</v>
          </cell>
          <cell r="Q87" t="str">
            <v>1</v>
          </cell>
        </row>
        <row r="88">
          <cell r="C88" t="str">
            <v>11149</v>
          </cell>
          <cell r="P88" t="str">
            <v>1</v>
          </cell>
          <cell r="Q88" t="str">
            <v>1</v>
          </cell>
        </row>
        <row r="89">
          <cell r="C89" t="str">
            <v>11150</v>
          </cell>
          <cell r="P89" t="str">
            <v>1</v>
          </cell>
          <cell r="Q89" t="str">
            <v>1</v>
          </cell>
        </row>
        <row r="90">
          <cell r="C90" t="str">
            <v>11151</v>
          </cell>
          <cell r="P90" t="str">
            <v>1</v>
          </cell>
          <cell r="Q90" t="str">
            <v>1</v>
          </cell>
        </row>
        <row r="91">
          <cell r="C91" t="str">
            <v>11152</v>
          </cell>
          <cell r="P91" t="str">
            <v>1</v>
          </cell>
          <cell r="Q91" t="str">
            <v>1</v>
          </cell>
        </row>
        <row r="92">
          <cell r="C92" t="str">
            <v>11153</v>
          </cell>
          <cell r="P92" t="str">
            <v>1</v>
          </cell>
          <cell r="Q92" t="str">
            <v>1</v>
          </cell>
        </row>
        <row r="93">
          <cell r="C93" t="str">
            <v>11154</v>
          </cell>
          <cell r="P93" t="str">
            <v>1</v>
          </cell>
          <cell r="Q93" t="str">
            <v>1</v>
          </cell>
        </row>
        <row r="94">
          <cell r="C94" t="str">
            <v>11155</v>
          </cell>
          <cell r="P94" t="str">
            <v>1</v>
          </cell>
          <cell r="Q94" t="str">
            <v>1</v>
          </cell>
        </row>
        <row r="95">
          <cell r="C95" t="str">
            <v>11156</v>
          </cell>
          <cell r="P95" t="str">
            <v>1</v>
          </cell>
          <cell r="Q95" t="str">
            <v>1</v>
          </cell>
        </row>
        <row r="96">
          <cell r="C96" t="str">
            <v>11157</v>
          </cell>
          <cell r="P96" t="str">
            <v>1</v>
          </cell>
          <cell r="Q96" t="str">
            <v>1</v>
          </cell>
        </row>
        <row r="97">
          <cell r="C97" t="str">
            <v>10714</v>
          </cell>
          <cell r="P97" t="str">
            <v>1</v>
          </cell>
          <cell r="Q97" t="str">
            <v>1</v>
          </cell>
        </row>
        <row r="98">
          <cell r="C98" t="str">
            <v>11140</v>
          </cell>
          <cell r="P98" t="str">
            <v>1</v>
          </cell>
          <cell r="Q98" t="str">
            <v>1</v>
          </cell>
        </row>
        <row r="99">
          <cell r="C99" t="str">
            <v>11141</v>
          </cell>
          <cell r="P99" t="str">
            <v>1</v>
          </cell>
          <cell r="Q99" t="str">
            <v>1</v>
          </cell>
        </row>
        <row r="100">
          <cell r="C100" t="str">
            <v>11142</v>
          </cell>
          <cell r="P100" t="str">
            <v>1</v>
          </cell>
          <cell r="Q100" t="str">
            <v>1</v>
          </cell>
        </row>
        <row r="101">
          <cell r="C101" t="str">
            <v>11143</v>
          </cell>
          <cell r="P101" t="str">
            <v>1</v>
          </cell>
          <cell r="Q101" t="str">
            <v>1</v>
          </cell>
        </row>
        <row r="102">
          <cell r="C102" t="str">
            <v>11144</v>
          </cell>
          <cell r="P102" t="str">
            <v>1</v>
          </cell>
          <cell r="Q102" t="str">
            <v>1</v>
          </cell>
        </row>
        <row r="103">
          <cell r="C103" t="str">
            <v>11145</v>
          </cell>
          <cell r="P103" t="str">
            <v>1</v>
          </cell>
          <cell r="Q103" t="str">
            <v>1</v>
          </cell>
        </row>
        <row r="104">
          <cell r="C104" t="str">
            <v>24956</v>
          </cell>
          <cell r="P104" t="str">
            <v>1</v>
          </cell>
          <cell r="Q104" t="str">
            <v>1</v>
          </cell>
        </row>
        <row r="105">
          <cell r="C105" t="str">
            <v>10722</v>
          </cell>
          <cell r="P105" t="str">
            <v>1</v>
          </cell>
          <cell r="Q105" t="str">
            <v>1</v>
          </cell>
        </row>
        <row r="106">
          <cell r="C106" t="str">
            <v>10723</v>
          </cell>
          <cell r="P106" t="str">
            <v>1</v>
          </cell>
          <cell r="Q106" t="str">
            <v>1</v>
          </cell>
        </row>
        <row r="107">
          <cell r="C107" t="str">
            <v>11238</v>
          </cell>
          <cell r="P107" t="str">
            <v>1</v>
          </cell>
          <cell r="Q107" t="str">
            <v>1</v>
          </cell>
        </row>
        <row r="108">
          <cell r="C108" t="str">
            <v>11239</v>
          </cell>
          <cell r="P108" t="str">
            <v>1</v>
          </cell>
          <cell r="Q108" t="str">
            <v>0</v>
          </cell>
        </row>
        <row r="109">
          <cell r="C109" t="str">
            <v>11240</v>
          </cell>
          <cell r="P109" t="str">
            <v>1</v>
          </cell>
          <cell r="Q109" t="str">
            <v>1</v>
          </cell>
        </row>
        <row r="110">
          <cell r="C110" t="str">
            <v>11241</v>
          </cell>
          <cell r="P110" t="str">
            <v>1</v>
          </cell>
          <cell r="Q110" t="str">
            <v>1</v>
          </cell>
        </row>
        <row r="111">
          <cell r="C111" t="str">
            <v>11242</v>
          </cell>
          <cell r="P111" t="str">
            <v>1</v>
          </cell>
          <cell r="Q111" t="str">
            <v>1</v>
          </cell>
        </row>
        <row r="112">
          <cell r="C112" t="str">
            <v>11243</v>
          </cell>
          <cell r="P112" t="str">
            <v>0</v>
          </cell>
          <cell r="Q112" t="str">
            <v>1</v>
          </cell>
        </row>
        <row r="113">
          <cell r="C113" t="str">
            <v>27443</v>
          </cell>
          <cell r="P113" t="str">
            <v>1</v>
          </cell>
          <cell r="Q113" t="str">
            <v>1</v>
          </cell>
        </row>
        <row r="114">
          <cell r="C114" t="str">
            <v>10676</v>
          </cell>
          <cell r="P114" t="str">
            <v>0</v>
          </cell>
          <cell r="Q114" t="str">
            <v>1</v>
          </cell>
        </row>
        <row r="115">
          <cell r="C115" t="str">
            <v>11251</v>
          </cell>
          <cell r="P115" t="str">
            <v>1</v>
          </cell>
          <cell r="Q115" t="str">
            <v>1</v>
          </cell>
        </row>
        <row r="116">
          <cell r="C116" t="str">
            <v>11252</v>
          </cell>
          <cell r="P116" t="str">
            <v>1</v>
          </cell>
          <cell r="Q116" t="str">
            <v>1</v>
          </cell>
        </row>
        <row r="117">
          <cell r="C117" t="str">
            <v>11253</v>
          </cell>
          <cell r="P117" t="str">
            <v>1</v>
          </cell>
          <cell r="Q117" t="str">
            <v>1</v>
          </cell>
        </row>
        <row r="118">
          <cell r="C118" t="str">
            <v>11254</v>
          </cell>
          <cell r="P118" t="str">
            <v>1</v>
          </cell>
          <cell r="Q118" t="str">
            <v>1</v>
          </cell>
        </row>
        <row r="119">
          <cell r="C119" t="str">
            <v>11255</v>
          </cell>
          <cell r="P119" t="str">
            <v>1</v>
          </cell>
          <cell r="Q119" t="str">
            <v>1</v>
          </cell>
        </row>
        <row r="120">
          <cell r="C120" t="str">
            <v>11256</v>
          </cell>
          <cell r="P120" t="str">
            <v>1</v>
          </cell>
          <cell r="Q120" t="str">
            <v>1</v>
          </cell>
        </row>
        <row r="121">
          <cell r="C121" t="str">
            <v>11257</v>
          </cell>
          <cell r="P121" t="str">
            <v>1</v>
          </cell>
          <cell r="Q121" t="str">
            <v>1</v>
          </cell>
        </row>
        <row r="122">
          <cell r="C122" t="str">
            <v>11455</v>
          </cell>
          <cell r="P122" t="str">
            <v>1</v>
          </cell>
          <cell r="Q122" t="str">
            <v>0</v>
          </cell>
        </row>
        <row r="123">
          <cell r="C123" t="str">
            <v>10727</v>
          </cell>
          <cell r="P123" t="str">
            <v>0</v>
          </cell>
          <cell r="Q123" t="str">
            <v>1</v>
          </cell>
        </row>
        <row r="124">
          <cell r="C124" t="str">
            <v>11264</v>
          </cell>
          <cell r="P124" t="str">
            <v>1</v>
          </cell>
          <cell r="Q124" t="str">
            <v>1</v>
          </cell>
        </row>
        <row r="125">
          <cell r="C125" t="str">
            <v>11265</v>
          </cell>
          <cell r="P125" t="str">
            <v>0</v>
          </cell>
          <cell r="Q125" t="str">
            <v>1</v>
          </cell>
        </row>
        <row r="126">
          <cell r="C126" t="str">
            <v>11266</v>
          </cell>
          <cell r="P126" t="str">
            <v>1</v>
          </cell>
          <cell r="Q126" t="str">
            <v>1</v>
          </cell>
        </row>
        <row r="127">
          <cell r="C127" t="str">
            <v>11267</v>
          </cell>
          <cell r="P127" t="str">
            <v>1</v>
          </cell>
          <cell r="Q127" t="str">
            <v>1</v>
          </cell>
        </row>
        <row r="128">
          <cell r="C128" t="str">
            <v>11268</v>
          </cell>
          <cell r="P128" t="str">
            <v>1</v>
          </cell>
          <cell r="Q128" t="str">
            <v>1</v>
          </cell>
        </row>
        <row r="129">
          <cell r="C129" t="str">
            <v>11269</v>
          </cell>
          <cell r="P129" t="str">
            <v>1</v>
          </cell>
          <cell r="Q129" t="str">
            <v>1</v>
          </cell>
        </row>
        <row r="130">
          <cell r="C130" t="str">
            <v>11270</v>
          </cell>
          <cell r="P130" t="str">
            <v>1</v>
          </cell>
          <cell r="Q130" t="str">
            <v>1</v>
          </cell>
        </row>
        <row r="131">
          <cell r="C131" t="str">
            <v>11271</v>
          </cell>
          <cell r="P131" t="str">
            <v>0</v>
          </cell>
          <cell r="Q131" t="str">
            <v>1</v>
          </cell>
        </row>
        <row r="132">
          <cell r="C132" t="str">
            <v>11272</v>
          </cell>
          <cell r="P132" t="str">
            <v>0</v>
          </cell>
          <cell r="Q132" t="str">
            <v>1</v>
          </cell>
        </row>
        <row r="133">
          <cell r="C133" t="str">
            <v>11457</v>
          </cell>
          <cell r="P133" t="str">
            <v>0</v>
          </cell>
          <cell r="Q133" t="str">
            <v>1</v>
          </cell>
        </row>
        <row r="134">
          <cell r="C134" t="str">
            <v>10724</v>
          </cell>
          <cell r="P134" t="str">
            <v>1</v>
          </cell>
          <cell r="Q134" t="str">
            <v>1</v>
          </cell>
        </row>
        <row r="135">
          <cell r="C135" t="str">
            <v>10725</v>
          </cell>
          <cell r="P135" t="str">
            <v>0</v>
          </cell>
          <cell r="Q135" t="str">
            <v>1</v>
          </cell>
        </row>
        <row r="136">
          <cell r="C136" t="str">
            <v>11244</v>
          </cell>
          <cell r="P136" t="str">
            <v>1</v>
          </cell>
          <cell r="Q136" t="str">
            <v>1</v>
          </cell>
        </row>
        <row r="137">
          <cell r="C137" t="str">
            <v>11245</v>
          </cell>
          <cell r="P137" t="str">
            <v>1</v>
          </cell>
          <cell r="Q137" t="str">
            <v>1</v>
          </cell>
        </row>
        <row r="138">
          <cell r="C138" t="str">
            <v>11246</v>
          </cell>
          <cell r="P138" t="str">
            <v>1</v>
          </cell>
          <cell r="Q138" t="str">
            <v>1</v>
          </cell>
        </row>
        <row r="139">
          <cell r="C139" t="str">
            <v>11247</v>
          </cell>
          <cell r="P139" t="str">
            <v>1</v>
          </cell>
          <cell r="Q139" t="str">
            <v>1</v>
          </cell>
        </row>
        <row r="140">
          <cell r="C140" t="str">
            <v>11248</v>
          </cell>
          <cell r="P140" t="str">
            <v>1</v>
          </cell>
          <cell r="Q140" t="str">
            <v>1</v>
          </cell>
        </row>
        <row r="141">
          <cell r="C141" t="str">
            <v>11249</v>
          </cell>
          <cell r="P141" t="str">
            <v>1</v>
          </cell>
          <cell r="Q141" t="str">
            <v>1</v>
          </cell>
        </row>
        <row r="142">
          <cell r="C142" t="str">
            <v>11250</v>
          </cell>
          <cell r="P142" t="str">
            <v>1</v>
          </cell>
          <cell r="Q142" t="str">
            <v>1</v>
          </cell>
        </row>
        <row r="143">
          <cell r="C143" t="str">
            <v>10673</v>
          </cell>
          <cell r="P143" t="str">
            <v>1</v>
          </cell>
          <cell r="Q143" t="str">
            <v>1</v>
          </cell>
        </row>
        <row r="144">
          <cell r="C144" t="str">
            <v>11158</v>
          </cell>
          <cell r="P144" t="str">
            <v>1</v>
          </cell>
          <cell r="Q144" t="str">
            <v>1</v>
          </cell>
        </row>
        <row r="145">
          <cell r="C145" t="str">
            <v>11159</v>
          </cell>
          <cell r="P145" t="str">
            <v>1</v>
          </cell>
          <cell r="Q145" t="str">
            <v>1</v>
          </cell>
        </row>
        <row r="146">
          <cell r="C146" t="str">
            <v>11160</v>
          </cell>
          <cell r="P146" t="str">
            <v>1</v>
          </cell>
          <cell r="Q146" t="str">
            <v>1</v>
          </cell>
        </row>
        <row r="147">
          <cell r="C147" t="str">
            <v>11161</v>
          </cell>
          <cell r="P147" t="str">
            <v>0</v>
          </cell>
          <cell r="Q147" t="str">
            <v>1</v>
          </cell>
        </row>
        <row r="148">
          <cell r="C148" t="str">
            <v>11162</v>
          </cell>
          <cell r="P148" t="str">
            <v>1</v>
          </cell>
          <cell r="Q148" t="str">
            <v>1</v>
          </cell>
        </row>
        <row r="149">
          <cell r="C149" t="str">
            <v>11163</v>
          </cell>
          <cell r="P149" t="str">
            <v>1</v>
          </cell>
          <cell r="Q149" t="str">
            <v>0</v>
          </cell>
        </row>
        <row r="150">
          <cell r="C150" t="str">
            <v>11164</v>
          </cell>
          <cell r="P150" t="str">
            <v>1</v>
          </cell>
          <cell r="Q150" t="str">
            <v>1</v>
          </cell>
        </row>
        <row r="151">
          <cell r="C151" t="str">
            <v>11165</v>
          </cell>
          <cell r="P151" t="str">
            <v>0</v>
          </cell>
          <cell r="Q151" t="str">
            <v>1</v>
          </cell>
        </row>
        <row r="152">
          <cell r="C152" t="str">
            <v>10721</v>
          </cell>
          <cell r="P152" t="str">
            <v>0</v>
          </cell>
          <cell r="Q152" t="str">
            <v>1</v>
          </cell>
        </row>
        <row r="153">
          <cell r="C153" t="str">
            <v>11228</v>
          </cell>
          <cell r="P153" t="str">
            <v>1</v>
          </cell>
          <cell r="Q153" t="str">
            <v>1</v>
          </cell>
        </row>
        <row r="154">
          <cell r="C154" t="str">
            <v>11229</v>
          </cell>
          <cell r="P154" t="str">
            <v>1</v>
          </cell>
          <cell r="Q154" t="str">
            <v>1</v>
          </cell>
        </row>
        <row r="155">
          <cell r="C155" t="str">
            <v>11230</v>
          </cell>
          <cell r="P155" t="str">
            <v>0</v>
          </cell>
          <cell r="Q155" t="str">
            <v>1</v>
          </cell>
        </row>
        <row r="156">
          <cell r="C156" t="str">
            <v>11231</v>
          </cell>
          <cell r="P156" t="str">
            <v>1</v>
          </cell>
          <cell r="Q156" t="str">
            <v>1</v>
          </cell>
        </row>
        <row r="157">
          <cell r="C157" t="str">
            <v>11232</v>
          </cell>
          <cell r="P157" t="str">
            <v>1</v>
          </cell>
          <cell r="Q157" t="str">
            <v>1</v>
          </cell>
        </row>
        <row r="158">
          <cell r="C158" t="str">
            <v>11233</v>
          </cell>
          <cell r="P158" t="str">
            <v>1</v>
          </cell>
          <cell r="Q158" t="str">
            <v>1</v>
          </cell>
        </row>
        <row r="159">
          <cell r="C159" t="str">
            <v>11234</v>
          </cell>
          <cell r="P159" t="str">
            <v>1</v>
          </cell>
          <cell r="Q159" t="str">
            <v>1</v>
          </cell>
        </row>
        <row r="160">
          <cell r="C160" t="str">
            <v>11235</v>
          </cell>
          <cell r="P160" t="str">
            <v>1</v>
          </cell>
          <cell r="Q160" t="str">
            <v>1</v>
          </cell>
        </row>
        <row r="161">
          <cell r="C161" t="str">
            <v>11236</v>
          </cell>
          <cell r="P161" t="str">
            <v>1</v>
          </cell>
          <cell r="Q161" t="str">
            <v>1</v>
          </cell>
        </row>
        <row r="162">
          <cell r="C162" t="str">
            <v>14135</v>
          </cell>
          <cell r="P162" t="str">
            <v>1</v>
          </cell>
          <cell r="Q162" t="str">
            <v>1</v>
          </cell>
        </row>
        <row r="163">
          <cell r="C163" t="str">
            <v>28010</v>
          </cell>
          <cell r="P163" t="str">
            <v>1</v>
          </cell>
          <cell r="Q163" t="str">
            <v>0</v>
          </cell>
        </row>
        <row r="164">
          <cell r="C164" t="str">
            <v>10694</v>
          </cell>
          <cell r="P164" t="str">
            <v>1</v>
          </cell>
          <cell r="Q164" t="str">
            <v>1</v>
          </cell>
        </row>
        <row r="165">
          <cell r="C165" t="str">
            <v>10802</v>
          </cell>
          <cell r="P165" t="str">
            <v>0</v>
          </cell>
          <cell r="Q165" t="str">
            <v>1</v>
          </cell>
        </row>
        <row r="166">
          <cell r="C166" t="str">
            <v>10803</v>
          </cell>
          <cell r="P166" t="str">
            <v>1</v>
          </cell>
          <cell r="Q166" t="str">
            <v>1</v>
          </cell>
        </row>
        <row r="167">
          <cell r="C167" t="str">
            <v>10804</v>
          </cell>
          <cell r="P167" t="str">
            <v>1</v>
          </cell>
          <cell r="Q167" t="str">
            <v>1</v>
          </cell>
        </row>
        <row r="168">
          <cell r="C168" t="str">
            <v>10805</v>
          </cell>
          <cell r="P168" t="str">
            <v>1</v>
          </cell>
          <cell r="Q168" t="str">
            <v>1</v>
          </cell>
        </row>
        <row r="169">
          <cell r="C169" t="str">
            <v>10806</v>
          </cell>
          <cell r="P169" t="str">
            <v>1</v>
          </cell>
          <cell r="Q169" t="str">
            <v>1</v>
          </cell>
        </row>
        <row r="170">
          <cell r="C170" t="str">
            <v>27974</v>
          </cell>
          <cell r="P170" t="str">
            <v>1</v>
          </cell>
          <cell r="Q170" t="str">
            <v>1</v>
          </cell>
        </row>
        <row r="171">
          <cell r="C171" t="str">
            <v>27975</v>
          </cell>
          <cell r="P171" t="str">
            <v>1</v>
          </cell>
          <cell r="Q171" t="str">
            <v>1</v>
          </cell>
        </row>
        <row r="172">
          <cell r="C172" t="str">
            <v>10675</v>
          </cell>
          <cell r="P172" t="str">
            <v>1</v>
          </cell>
          <cell r="Q172" t="str">
            <v>1</v>
          </cell>
        </row>
        <row r="173">
          <cell r="C173" t="str">
            <v>11209</v>
          </cell>
          <cell r="P173" t="str">
            <v>1</v>
          </cell>
          <cell r="Q173" t="str">
            <v>1</v>
          </cell>
        </row>
        <row r="174">
          <cell r="C174" t="str">
            <v>11210</v>
          </cell>
          <cell r="P174" t="str">
            <v>1</v>
          </cell>
          <cell r="Q174" t="str">
            <v>1</v>
          </cell>
        </row>
        <row r="175">
          <cell r="C175" t="str">
            <v>11211</v>
          </cell>
          <cell r="P175" t="str">
            <v>1</v>
          </cell>
          <cell r="Q175" t="str">
            <v>1</v>
          </cell>
        </row>
        <row r="176">
          <cell r="C176" t="str">
            <v>11212</v>
          </cell>
          <cell r="P176" t="str">
            <v>1</v>
          </cell>
          <cell r="Q176" t="str">
            <v>1</v>
          </cell>
        </row>
        <row r="177">
          <cell r="C177" t="str">
            <v>11213</v>
          </cell>
          <cell r="P177" t="str">
            <v>1</v>
          </cell>
          <cell r="Q177" t="str">
            <v>1</v>
          </cell>
        </row>
        <row r="178">
          <cell r="C178" t="str">
            <v>11214</v>
          </cell>
          <cell r="P178" t="str">
            <v>1</v>
          </cell>
          <cell r="Q178" t="str">
            <v>1</v>
          </cell>
        </row>
        <row r="179">
          <cell r="C179" t="str">
            <v>11215</v>
          </cell>
          <cell r="P179" t="str">
            <v>1</v>
          </cell>
          <cell r="Q179" t="str">
            <v>1</v>
          </cell>
        </row>
        <row r="180">
          <cell r="C180" t="str">
            <v>11216</v>
          </cell>
          <cell r="P180" t="str">
            <v>1</v>
          </cell>
          <cell r="Q180" t="str">
            <v>1</v>
          </cell>
        </row>
        <row r="181">
          <cell r="C181" t="str">
            <v>11217</v>
          </cell>
          <cell r="P181" t="str">
            <v>1</v>
          </cell>
          <cell r="Q181" t="str">
            <v>1</v>
          </cell>
        </row>
        <row r="182">
          <cell r="C182" t="str">
            <v>11218</v>
          </cell>
          <cell r="P182" t="str">
            <v>1</v>
          </cell>
          <cell r="Q182" t="str">
            <v>1</v>
          </cell>
        </row>
        <row r="183">
          <cell r="C183" t="str">
            <v>11219</v>
          </cell>
          <cell r="P183" t="str">
            <v>1</v>
          </cell>
          <cell r="Q183" t="str">
            <v>1</v>
          </cell>
        </row>
        <row r="184">
          <cell r="C184" t="str">
            <v>11220</v>
          </cell>
          <cell r="P184" t="str">
            <v>0</v>
          </cell>
          <cell r="Q184" t="str">
            <v>1</v>
          </cell>
        </row>
        <row r="185">
          <cell r="C185" t="str">
            <v>40749</v>
          </cell>
          <cell r="P185" t="str">
            <v>0</v>
          </cell>
          <cell r="Q185" t="str">
            <v>1</v>
          </cell>
        </row>
        <row r="186">
          <cell r="C186" t="str">
            <v>10726</v>
          </cell>
          <cell r="P186" t="str">
            <v>1</v>
          </cell>
          <cell r="Q186" t="str">
            <v>1</v>
          </cell>
        </row>
        <row r="187">
          <cell r="C187" t="str">
            <v>11258</v>
          </cell>
          <cell r="P187" t="str">
            <v>1</v>
          </cell>
          <cell r="Q187" t="str">
            <v>1</v>
          </cell>
        </row>
        <row r="188">
          <cell r="C188" t="str">
            <v>11259</v>
          </cell>
          <cell r="P188" t="str">
            <v>1</v>
          </cell>
          <cell r="Q188" t="str">
            <v>1</v>
          </cell>
        </row>
        <row r="189">
          <cell r="C189" t="str">
            <v>11260</v>
          </cell>
          <cell r="P189" t="str">
            <v>1</v>
          </cell>
          <cell r="Q189" t="str">
            <v>1</v>
          </cell>
        </row>
        <row r="190">
          <cell r="C190" t="str">
            <v>11261</v>
          </cell>
          <cell r="P190" t="str">
            <v>1</v>
          </cell>
          <cell r="Q190" t="str">
            <v>1</v>
          </cell>
        </row>
        <row r="191">
          <cell r="C191" t="str">
            <v>11262</v>
          </cell>
          <cell r="P191" t="str">
            <v>1</v>
          </cell>
          <cell r="Q191" t="str">
            <v>1</v>
          </cell>
        </row>
        <row r="192">
          <cell r="C192" t="str">
            <v>11263</v>
          </cell>
          <cell r="P192" t="str">
            <v>1</v>
          </cell>
          <cell r="Q192" t="str">
            <v>1</v>
          </cell>
        </row>
        <row r="193">
          <cell r="C193" t="str">
            <v>11456</v>
          </cell>
          <cell r="P193" t="str">
            <v>1</v>
          </cell>
          <cell r="Q193" t="str">
            <v>1</v>
          </cell>
        </row>
        <row r="194">
          <cell r="C194" t="str">
            <v>11631</v>
          </cell>
          <cell r="P194" t="str">
            <v>1</v>
          </cell>
          <cell r="Q194" t="str">
            <v>1</v>
          </cell>
        </row>
        <row r="195">
          <cell r="C195" t="str">
            <v>27978</v>
          </cell>
          <cell r="P195" t="str">
            <v>1</v>
          </cell>
          <cell r="Q195" t="str">
            <v>1</v>
          </cell>
        </row>
        <row r="196">
          <cell r="C196" t="str">
            <v>27979</v>
          </cell>
          <cell r="P196" t="str">
            <v>1</v>
          </cell>
          <cell r="Q196" t="str">
            <v>1</v>
          </cell>
        </row>
        <row r="197">
          <cell r="C197" t="str">
            <v>27980</v>
          </cell>
          <cell r="P197" t="str">
            <v>1</v>
          </cell>
          <cell r="Q197" t="str">
            <v>1</v>
          </cell>
        </row>
        <row r="198">
          <cell r="C198" t="str">
            <v>10720</v>
          </cell>
          <cell r="P198" t="str">
            <v>1</v>
          </cell>
          <cell r="Q198" t="str">
            <v>1</v>
          </cell>
        </row>
        <row r="199">
          <cell r="C199" t="str">
            <v>11221</v>
          </cell>
          <cell r="P199" t="str">
            <v>1</v>
          </cell>
          <cell r="Q199" t="str">
            <v>1</v>
          </cell>
        </row>
        <row r="200">
          <cell r="C200" t="str">
            <v>11222</v>
          </cell>
          <cell r="P200" t="str">
            <v>1</v>
          </cell>
          <cell r="Q200" t="str">
            <v>1</v>
          </cell>
        </row>
        <row r="201">
          <cell r="C201" t="str">
            <v>11223</v>
          </cell>
          <cell r="P201" t="str">
            <v>1</v>
          </cell>
          <cell r="Q201" t="str">
            <v>1</v>
          </cell>
        </row>
        <row r="202">
          <cell r="C202" t="str">
            <v>11224</v>
          </cell>
          <cell r="P202" t="str">
            <v>1</v>
          </cell>
          <cell r="Q202" t="str">
            <v>1</v>
          </cell>
        </row>
        <row r="203">
          <cell r="C203" t="str">
            <v>11225</v>
          </cell>
          <cell r="P203" t="str">
            <v>1</v>
          </cell>
          <cell r="Q203" t="str">
            <v>1</v>
          </cell>
        </row>
        <row r="204">
          <cell r="C204" t="str">
            <v>11226</v>
          </cell>
          <cell r="P204" t="str">
            <v>1</v>
          </cell>
          <cell r="Q204" t="str">
            <v>1</v>
          </cell>
        </row>
        <row r="205">
          <cell r="C205" t="str">
            <v>11227</v>
          </cell>
          <cell r="P205" t="str">
            <v>1</v>
          </cell>
          <cell r="Q205" t="str">
            <v>1</v>
          </cell>
        </row>
        <row r="206">
          <cell r="C206" t="str">
            <v>10698</v>
          </cell>
          <cell r="P206" t="str">
            <v>1</v>
          </cell>
          <cell r="Q206" t="str">
            <v>1</v>
          </cell>
        </row>
        <row r="207">
          <cell r="C207" t="str">
            <v>10863</v>
          </cell>
          <cell r="P207" t="str">
            <v>1</v>
          </cell>
          <cell r="Q207" t="str">
            <v>1</v>
          </cell>
        </row>
        <row r="208">
          <cell r="C208" t="str">
            <v>10864</v>
          </cell>
          <cell r="P208" t="str">
            <v>1</v>
          </cell>
          <cell r="Q208" t="str">
            <v>1</v>
          </cell>
        </row>
        <row r="209">
          <cell r="C209" t="str">
            <v>10865</v>
          </cell>
          <cell r="P209" t="str">
            <v>1</v>
          </cell>
          <cell r="Q209" t="str">
            <v>1</v>
          </cell>
        </row>
        <row r="210">
          <cell r="C210" t="str">
            <v>10686</v>
          </cell>
          <cell r="P210" t="str">
            <v>1</v>
          </cell>
          <cell r="Q210" t="str">
            <v>0</v>
          </cell>
        </row>
        <row r="211">
          <cell r="C211" t="str">
            <v>10756</v>
          </cell>
          <cell r="P211" t="str">
            <v>1</v>
          </cell>
          <cell r="Q211" t="str">
            <v>0</v>
          </cell>
        </row>
        <row r="212">
          <cell r="C212" t="str">
            <v>10757</v>
          </cell>
          <cell r="P212" t="str">
            <v>0</v>
          </cell>
          <cell r="Q212" t="str">
            <v>0</v>
          </cell>
        </row>
        <row r="213">
          <cell r="C213" t="str">
            <v>10758</v>
          </cell>
          <cell r="P213" t="str">
            <v>1</v>
          </cell>
          <cell r="Q213" t="str">
            <v>0</v>
          </cell>
        </row>
        <row r="214">
          <cell r="C214" t="str">
            <v>10759</v>
          </cell>
          <cell r="P214" t="str">
            <v>1</v>
          </cell>
          <cell r="Q214" t="str">
            <v>1</v>
          </cell>
        </row>
        <row r="215">
          <cell r="C215" t="str">
            <v>10760</v>
          </cell>
          <cell r="P215" t="str">
            <v>0</v>
          </cell>
          <cell r="Q215" t="str">
            <v>1</v>
          </cell>
        </row>
        <row r="216">
          <cell r="C216" t="str">
            <v>28875</v>
          </cell>
          <cell r="P216" t="str">
            <v>1</v>
          </cell>
          <cell r="Q216" t="str">
            <v>0</v>
          </cell>
        </row>
        <row r="217">
          <cell r="C217" t="str">
            <v>41768</v>
          </cell>
          <cell r="P217" t="str">
            <v>1</v>
          </cell>
          <cell r="Q217" t="str">
            <v>0</v>
          </cell>
        </row>
        <row r="218">
          <cell r="C218" t="str">
            <v>10687</v>
          </cell>
          <cell r="P218" t="str">
            <v>1</v>
          </cell>
          <cell r="Q218" t="str">
            <v>1</v>
          </cell>
        </row>
        <row r="219">
          <cell r="C219" t="str">
            <v>10761</v>
          </cell>
          <cell r="P219" t="str">
            <v>1</v>
          </cell>
          <cell r="Q219" t="str">
            <v>1</v>
          </cell>
        </row>
        <row r="220">
          <cell r="C220" t="str">
            <v>10762</v>
          </cell>
          <cell r="P220" t="str">
            <v>1</v>
          </cell>
          <cell r="Q220" t="str">
            <v>0</v>
          </cell>
        </row>
        <row r="221">
          <cell r="C221" t="str">
            <v>10763</v>
          </cell>
          <cell r="P221" t="str">
            <v>1</v>
          </cell>
          <cell r="Q221" t="str">
            <v>1</v>
          </cell>
        </row>
        <row r="222">
          <cell r="C222" t="str">
            <v>10764</v>
          </cell>
          <cell r="P222" t="str">
            <v>1</v>
          </cell>
          <cell r="Q222" t="str">
            <v>0</v>
          </cell>
        </row>
        <row r="223">
          <cell r="C223" t="str">
            <v>10765</v>
          </cell>
          <cell r="P223" t="str">
            <v>1</v>
          </cell>
          <cell r="Q223" t="str">
            <v>1</v>
          </cell>
        </row>
        <row r="224">
          <cell r="C224" t="str">
            <v>10766</v>
          </cell>
          <cell r="P224" t="str">
            <v>1</v>
          </cell>
          <cell r="Q224" t="str">
            <v>1</v>
          </cell>
        </row>
        <row r="225">
          <cell r="C225" t="str">
            <v>10767</v>
          </cell>
          <cell r="P225" t="str">
            <v>1</v>
          </cell>
          <cell r="Q225" t="str">
            <v>1</v>
          </cell>
        </row>
        <row r="226">
          <cell r="C226" t="str">
            <v>10660</v>
          </cell>
          <cell r="P226" t="str">
            <v>1</v>
          </cell>
          <cell r="Q226" t="str">
            <v>1</v>
          </cell>
        </row>
        <row r="227">
          <cell r="C227" t="str">
            <v>10688</v>
          </cell>
          <cell r="P227" t="str">
            <v>1</v>
          </cell>
          <cell r="Q227" t="str">
            <v>1</v>
          </cell>
        </row>
        <row r="228">
          <cell r="C228" t="str">
            <v>10768</v>
          </cell>
          <cell r="P228" t="str">
            <v>1</v>
          </cell>
          <cell r="Q228" t="str">
            <v>1</v>
          </cell>
        </row>
        <row r="229">
          <cell r="C229" t="str">
            <v>10769</v>
          </cell>
          <cell r="P229" t="str">
            <v>1</v>
          </cell>
          <cell r="Q229" t="str">
            <v>1</v>
          </cell>
        </row>
        <row r="230">
          <cell r="C230" t="str">
            <v>10770</v>
          </cell>
          <cell r="P230" t="str">
            <v>1</v>
          </cell>
          <cell r="Q230" t="str">
            <v>1</v>
          </cell>
        </row>
        <row r="231">
          <cell r="C231" t="str">
            <v>10771</v>
          </cell>
          <cell r="P231" t="str">
            <v>1</v>
          </cell>
          <cell r="Q231" t="str">
            <v>1</v>
          </cell>
        </row>
        <row r="232">
          <cell r="C232" t="str">
            <v>10772</v>
          </cell>
          <cell r="P232" t="str">
            <v>1</v>
          </cell>
          <cell r="Q232" t="str">
            <v>1</v>
          </cell>
        </row>
        <row r="233">
          <cell r="C233" t="str">
            <v>10773</v>
          </cell>
          <cell r="P233" t="str">
            <v>1</v>
          </cell>
          <cell r="Q233" t="str">
            <v>1</v>
          </cell>
        </row>
        <row r="234">
          <cell r="C234" t="str">
            <v>10774</v>
          </cell>
          <cell r="P234" t="str">
            <v>1</v>
          </cell>
          <cell r="Q234" t="str">
            <v>1</v>
          </cell>
        </row>
        <row r="235">
          <cell r="C235" t="str">
            <v>10775</v>
          </cell>
          <cell r="P235" t="str">
            <v>1</v>
          </cell>
          <cell r="Q235" t="str">
            <v>1</v>
          </cell>
        </row>
        <row r="236">
          <cell r="C236" t="str">
            <v>10776</v>
          </cell>
          <cell r="P236" t="str">
            <v>1</v>
          </cell>
          <cell r="Q236" t="str">
            <v>1</v>
          </cell>
        </row>
        <row r="237">
          <cell r="C237" t="str">
            <v>10777</v>
          </cell>
          <cell r="P237" t="str">
            <v>1</v>
          </cell>
          <cell r="Q237" t="str">
            <v>1</v>
          </cell>
        </row>
        <row r="238">
          <cell r="C238" t="str">
            <v>10778</v>
          </cell>
          <cell r="P238" t="str">
            <v>1</v>
          </cell>
          <cell r="Q238" t="str">
            <v>1</v>
          </cell>
        </row>
        <row r="239">
          <cell r="C239" t="str">
            <v>10779</v>
          </cell>
          <cell r="P239" t="str">
            <v>1</v>
          </cell>
          <cell r="Q239" t="str">
            <v>0</v>
          </cell>
        </row>
        <row r="240">
          <cell r="C240" t="str">
            <v>10780</v>
          </cell>
          <cell r="P240" t="str">
            <v>1</v>
          </cell>
          <cell r="Q240" t="str">
            <v>1</v>
          </cell>
        </row>
        <row r="241">
          <cell r="C241" t="str">
            <v>10781</v>
          </cell>
          <cell r="P241" t="str">
            <v>1</v>
          </cell>
          <cell r="Q241" t="str">
            <v>1</v>
          </cell>
        </row>
        <row r="242">
          <cell r="C242" t="str">
            <v>10690</v>
          </cell>
          <cell r="P242" t="str">
            <v>1</v>
          </cell>
          <cell r="Q242" t="str">
            <v>1</v>
          </cell>
        </row>
        <row r="243">
          <cell r="C243" t="str">
            <v>10691</v>
          </cell>
          <cell r="P243" t="str">
            <v>1</v>
          </cell>
          <cell r="Q243" t="str">
            <v>1</v>
          </cell>
        </row>
        <row r="244">
          <cell r="C244" t="str">
            <v>10789</v>
          </cell>
          <cell r="P244" t="str">
            <v>1</v>
          </cell>
          <cell r="Q244" t="str">
            <v>1</v>
          </cell>
        </row>
        <row r="245">
          <cell r="C245" t="str">
            <v>10790</v>
          </cell>
          <cell r="P245" t="str">
            <v>1</v>
          </cell>
          <cell r="Q245" t="str">
            <v>1</v>
          </cell>
        </row>
        <row r="246">
          <cell r="C246" t="str">
            <v>10791</v>
          </cell>
          <cell r="P246" t="str">
            <v>1</v>
          </cell>
          <cell r="Q246" t="str">
            <v>1</v>
          </cell>
        </row>
        <row r="247">
          <cell r="C247" t="str">
            <v>10792</v>
          </cell>
          <cell r="P247" t="str">
            <v>1</v>
          </cell>
          <cell r="Q247" t="str">
            <v>0</v>
          </cell>
        </row>
        <row r="248">
          <cell r="C248" t="str">
            <v>10793</v>
          </cell>
          <cell r="P248" t="str">
            <v>1</v>
          </cell>
          <cell r="Q248" t="str">
            <v>1</v>
          </cell>
        </row>
        <row r="249">
          <cell r="C249" t="str">
            <v>10794</v>
          </cell>
          <cell r="P249" t="str">
            <v>1</v>
          </cell>
          <cell r="Q249" t="str">
            <v>1</v>
          </cell>
        </row>
        <row r="250">
          <cell r="C250" t="str">
            <v>10795</v>
          </cell>
          <cell r="P250" t="str">
            <v>1</v>
          </cell>
          <cell r="Q250" t="str">
            <v>1</v>
          </cell>
        </row>
        <row r="251">
          <cell r="C251" t="str">
            <v>10796</v>
          </cell>
          <cell r="P251" t="str">
            <v>1</v>
          </cell>
          <cell r="Q251" t="str">
            <v>1</v>
          </cell>
        </row>
        <row r="252">
          <cell r="C252" t="str">
            <v>10797</v>
          </cell>
          <cell r="P252" t="str">
            <v>1</v>
          </cell>
          <cell r="Q252" t="str">
            <v>1</v>
          </cell>
        </row>
        <row r="253">
          <cell r="C253" t="str">
            <v>10661</v>
          </cell>
          <cell r="P253" t="str">
            <v>1</v>
          </cell>
          <cell r="Q253" t="str">
            <v>1</v>
          </cell>
        </row>
        <row r="254">
          <cell r="C254" t="str">
            <v>10695</v>
          </cell>
          <cell r="P254" t="str">
            <v>0</v>
          </cell>
          <cell r="Q254" t="str">
            <v>0</v>
          </cell>
        </row>
        <row r="255">
          <cell r="C255" t="str">
            <v>10807</v>
          </cell>
          <cell r="P255" t="str">
            <v>1</v>
          </cell>
          <cell r="Q255" t="str">
            <v>1</v>
          </cell>
        </row>
        <row r="256">
          <cell r="C256" t="str">
            <v>10808</v>
          </cell>
          <cell r="P256" t="str">
            <v>1</v>
          </cell>
          <cell r="Q256" t="str">
            <v>0</v>
          </cell>
        </row>
        <row r="257">
          <cell r="C257" t="str">
            <v>10809</v>
          </cell>
          <cell r="P257" t="str">
            <v>1</v>
          </cell>
          <cell r="Q257" t="str">
            <v>1</v>
          </cell>
        </row>
        <row r="258">
          <cell r="C258" t="str">
            <v>10810</v>
          </cell>
          <cell r="P258" t="str">
            <v>1</v>
          </cell>
          <cell r="Q258" t="str">
            <v>1</v>
          </cell>
        </row>
        <row r="259">
          <cell r="C259" t="str">
            <v>10811</v>
          </cell>
          <cell r="P259" t="str">
            <v>1</v>
          </cell>
          <cell r="Q259" t="str">
            <v>1</v>
          </cell>
        </row>
        <row r="260">
          <cell r="C260" t="str">
            <v>10812</v>
          </cell>
          <cell r="P260" t="str">
            <v>1</v>
          </cell>
          <cell r="Q260" t="str">
            <v>1</v>
          </cell>
        </row>
        <row r="261">
          <cell r="C261" t="str">
            <v>10813</v>
          </cell>
          <cell r="P261" t="str">
            <v>1</v>
          </cell>
          <cell r="Q261" t="str">
            <v>0</v>
          </cell>
        </row>
        <row r="262">
          <cell r="C262" t="str">
            <v>10814</v>
          </cell>
          <cell r="P262" t="str">
            <v>1</v>
          </cell>
          <cell r="Q262" t="str">
            <v>1</v>
          </cell>
        </row>
        <row r="263">
          <cell r="C263" t="str">
            <v>10815</v>
          </cell>
          <cell r="P263" t="str">
            <v>1</v>
          </cell>
          <cell r="Q263" t="str">
            <v>0</v>
          </cell>
        </row>
        <row r="264">
          <cell r="C264" t="str">
            <v>10816</v>
          </cell>
          <cell r="P264" t="str">
            <v>1</v>
          </cell>
          <cell r="Q264" t="str">
            <v>1</v>
          </cell>
        </row>
        <row r="265">
          <cell r="C265" t="str">
            <v>10692</v>
          </cell>
          <cell r="P265" t="str">
            <v>1</v>
          </cell>
          <cell r="Q265" t="str">
            <v>0</v>
          </cell>
        </row>
        <row r="266">
          <cell r="C266" t="str">
            <v>10693</v>
          </cell>
          <cell r="P266" t="str">
            <v>0</v>
          </cell>
          <cell r="Q266" t="str">
            <v>1</v>
          </cell>
        </row>
        <row r="267">
          <cell r="C267" t="str">
            <v>10798</v>
          </cell>
          <cell r="P267" t="str">
            <v>1</v>
          </cell>
          <cell r="Q267" t="str">
            <v>1</v>
          </cell>
        </row>
        <row r="268">
          <cell r="C268" t="str">
            <v>10799</v>
          </cell>
          <cell r="P268" t="str">
            <v>1</v>
          </cell>
          <cell r="Q268" t="str">
            <v>1</v>
          </cell>
        </row>
        <row r="269">
          <cell r="C269" t="str">
            <v>10800</v>
          </cell>
          <cell r="P269" t="str">
            <v>1</v>
          </cell>
          <cell r="Q269" t="str">
            <v>1</v>
          </cell>
        </row>
        <row r="270">
          <cell r="C270" t="str">
            <v>10801</v>
          </cell>
          <cell r="P270" t="str">
            <v>1</v>
          </cell>
          <cell r="Q270" t="str">
            <v>1</v>
          </cell>
        </row>
        <row r="271">
          <cell r="C271" t="str">
            <v>10689</v>
          </cell>
          <cell r="P271" t="str">
            <v>1</v>
          </cell>
          <cell r="Q271" t="str">
            <v>1</v>
          </cell>
        </row>
        <row r="272">
          <cell r="C272" t="str">
            <v>10782</v>
          </cell>
          <cell r="P272" t="str">
            <v>1</v>
          </cell>
          <cell r="Q272" t="str">
            <v>1</v>
          </cell>
        </row>
        <row r="273">
          <cell r="C273" t="str">
            <v>10784</v>
          </cell>
          <cell r="P273" t="str">
            <v>1</v>
          </cell>
          <cell r="Q273" t="str">
            <v>1</v>
          </cell>
        </row>
        <row r="274">
          <cell r="C274" t="str">
            <v>10785</v>
          </cell>
          <cell r="P274" t="str">
            <v>1</v>
          </cell>
          <cell r="Q274" t="str">
            <v>1</v>
          </cell>
        </row>
        <row r="275">
          <cell r="C275" t="str">
            <v>10786</v>
          </cell>
          <cell r="P275" t="str">
            <v>1</v>
          </cell>
          <cell r="Q275" t="str">
            <v>1</v>
          </cell>
        </row>
        <row r="276">
          <cell r="C276" t="str">
            <v>10787</v>
          </cell>
          <cell r="P276" t="str">
            <v>1</v>
          </cell>
          <cell r="Q276" t="str">
            <v>1</v>
          </cell>
        </row>
        <row r="277">
          <cell r="C277" t="str">
            <v>10788</v>
          </cell>
          <cell r="P277" t="str">
            <v>1</v>
          </cell>
          <cell r="Q277" t="str">
            <v>1</v>
          </cell>
        </row>
        <row r="278">
          <cell r="C278" t="str">
            <v>10731</v>
          </cell>
          <cell r="P278" t="str">
            <v>1</v>
          </cell>
          <cell r="Q278" t="str">
            <v>1</v>
          </cell>
        </row>
        <row r="279">
          <cell r="C279" t="str">
            <v>10732</v>
          </cell>
          <cell r="P279" t="str">
            <v>1</v>
          </cell>
          <cell r="Q279" t="str">
            <v>1</v>
          </cell>
        </row>
        <row r="280">
          <cell r="C280" t="str">
            <v>11278</v>
          </cell>
          <cell r="P280" t="str">
            <v>1</v>
          </cell>
          <cell r="Q280" t="str">
            <v>1</v>
          </cell>
        </row>
        <row r="281">
          <cell r="C281" t="str">
            <v>11279</v>
          </cell>
          <cell r="P281" t="str">
            <v>1</v>
          </cell>
          <cell r="Q281" t="str">
            <v>1</v>
          </cell>
        </row>
        <row r="282">
          <cell r="C282" t="str">
            <v>11280</v>
          </cell>
          <cell r="P282" t="str">
            <v>1</v>
          </cell>
          <cell r="Q282" t="str">
            <v>0</v>
          </cell>
        </row>
        <row r="283">
          <cell r="C283" t="str">
            <v>11281</v>
          </cell>
          <cell r="P283" t="str">
            <v>1</v>
          </cell>
          <cell r="Q283" t="str">
            <v>1</v>
          </cell>
        </row>
        <row r="284">
          <cell r="C284" t="str">
            <v>11282</v>
          </cell>
          <cell r="P284" t="str">
            <v>1</v>
          </cell>
          <cell r="Q284" t="str">
            <v>1</v>
          </cell>
        </row>
        <row r="285">
          <cell r="C285" t="str">
            <v>11283</v>
          </cell>
          <cell r="P285" t="str">
            <v>1</v>
          </cell>
          <cell r="Q285" t="str">
            <v>1</v>
          </cell>
        </row>
        <row r="286">
          <cell r="C286" t="str">
            <v>11284</v>
          </cell>
          <cell r="P286" t="str">
            <v>1</v>
          </cell>
          <cell r="Q286" t="str">
            <v>1</v>
          </cell>
        </row>
        <row r="287">
          <cell r="C287" t="str">
            <v>11285</v>
          </cell>
          <cell r="P287" t="str">
            <v>1</v>
          </cell>
          <cell r="Q287" t="str">
            <v>1</v>
          </cell>
        </row>
        <row r="288">
          <cell r="C288" t="str">
            <v>11286</v>
          </cell>
          <cell r="P288" t="str">
            <v>1</v>
          </cell>
          <cell r="Q288" t="str">
            <v>1</v>
          </cell>
        </row>
        <row r="289">
          <cell r="C289" t="str">
            <v>11287</v>
          </cell>
          <cell r="P289" t="str">
            <v>1</v>
          </cell>
          <cell r="Q289" t="str">
            <v>1</v>
          </cell>
        </row>
        <row r="290">
          <cell r="C290" t="str">
            <v>11288</v>
          </cell>
          <cell r="P290" t="str">
            <v>1</v>
          </cell>
          <cell r="Q290" t="str">
            <v>0</v>
          </cell>
        </row>
        <row r="291">
          <cell r="C291" t="str">
            <v>14136</v>
          </cell>
          <cell r="P291" t="str">
            <v>1</v>
          </cell>
          <cell r="Q291" t="str">
            <v>1</v>
          </cell>
        </row>
        <row r="292">
          <cell r="C292" t="str">
            <v>21948</v>
          </cell>
          <cell r="P292" t="str">
            <v>1</v>
          </cell>
          <cell r="Q292" t="str">
            <v>1</v>
          </cell>
        </row>
        <row r="293">
          <cell r="C293" t="str">
            <v>41701</v>
          </cell>
          <cell r="P293" t="str">
            <v>1</v>
          </cell>
          <cell r="Q293" t="str">
            <v>1</v>
          </cell>
        </row>
        <row r="294">
          <cell r="C294" t="str">
            <v>10679</v>
          </cell>
          <cell r="P294" t="str">
            <v>1</v>
          </cell>
          <cell r="Q294" t="str">
            <v>1</v>
          </cell>
        </row>
        <row r="295">
          <cell r="C295" t="str">
            <v>11297</v>
          </cell>
          <cell r="P295" t="str">
            <v>1</v>
          </cell>
          <cell r="Q295" t="str">
            <v>1</v>
          </cell>
        </row>
        <row r="296">
          <cell r="C296" t="str">
            <v>11298</v>
          </cell>
          <cell r="P296" t="str">
            <v>1</v>
          </cell>
          <cell r="Q296" t="str">
            <v>1</v>
          </cell>
        </row>
        <row r="297">
          <cell r="C297" t="str">
            <v>11299</v>
          </cell>
          <cell r="P297" t="str">
            <v>1</v>
          </cell>
          <cell r="Q297" t="str">
            <v>1</v>
          </cell>
        </row>
        <row r="298">
          <cell r="C298" t="str">
            <v>11300</v>
          </cell>
          <cell r="P298" t="str">
            <v>1</v>
          </cell>
          <cell r="Q298" t="str">
            <v>1</v>
          </cell>
        </row>
        <row r="299">
          <cell r="C299" t="str">
            <v>11301</v>
          </cell>
          <cell r="P299" t="str">
            <v>1</v>
          </cell>
          <cell r="Q299" t="str">
            <v>1</v>
          </cell>
        </row>
        <row r="300">
          <cell r="C300" t="str">
            <v>11302</v>
          </cell>
          <cell r="P300" t="str">
            <v>1</v>
          </cell>
          <cell r="Q300" t="str">
            <v>1</v>
          </cell>
        </row>
        <row r="301">
          <cell r="C301" t="str">
            <v>11303</v>
          </cell>
          <cell r="P301" t="str">
            <v>1</v>
          </cell>
          <cell r="Q301" t="str">
            <v>1</v>
          </cell>
        </row>
        <row r="302">
          <cell r="C302" t="str">
            <v>13819</v>
          </cell>
          <cell r="P302" t="str">
            <v>1</v>
          </cell>
          <cell r="Q302" t="str">
            <v>1</v>
          </cell>
        </row>
        <row r="303">
          <cell r="C303" t="str">
            <v>10737</v>
          </cell>
          <cell r="P303" t="str">
            <v>1</v>
          </cell>
          <cell r="Q303" t="str">
            <v>0</v>
          </cell>
        </row>
        <row r="304">
          <cell r="C304" t="str">
            <v>11315</v>
          </cell>
          <cell r="P304" t="str">
            <v>1</v>
          </cell>
          <cell r="Q304" t="str">
            <v>1</v>
          </cell>
        </row>
        <row r="305">
          <cell r="C305" t="str">
            <v>11316</v>
          </cell>
          <cell r="P305" t="str">
            <v>1</v>
          </cell>
          <cell r="Q305" t="str">
            <v>1</v>
          </cell>
        </row>
        <row r="306">
          <cell r="C306" t="str">
            <v>11317</v>
          </cell>
          <cell r="P306" t="str">
            <v>1</v>
          </cell>
          <cell r="Q306" t="str">
            <v>1</v>
          </cell>
        </row>
        <row r="307">
          <cell r="C307" t="str">
            <v>11318</v>
          </cell>
          <cell r="P307" t="str">
            <v>1</v>
          </cell>
          <cell r="Q307" t="str">
            <v>1</v>
          </cell>
        </row>
        <row r="308">
          <cell r="C308" t="str">
            <v>11319</v>
          </cell>
          <cell r="P308" t="str">
            <v>1</v>
          </cell>
          <cell r="Q308" t="str">
            <v>1</v>
          </cell>
        </row>
        <row r="309">
          <cell r="C309" t="str">
            <v>11320</v>
          </cell>
          <cell r="P309" t="str">
            <v>1</v>
          </cell>
          <cell r="Q309" t="str">
            <v>0</v>
          </cell>
        </row>
        <row r="310">
          <cell r="C310" t="str">
            <v>11321</v>
          </cell>
          <cell r="P310" t="str">
            <v>1</v>
          </cell>
          <cell r="Q310" t="str">
            <v>1</v>
          </cell>
        </row>
        <row r="311">
          <cell r="C311" t="str">
            <v>10736</v>
          </cell>
          <cell r="P311" t="str">
            <v>1</v>
          </cell>
          <cell r="Q311" t="str">
            <v>0</v>
          </cell>
        </row>
        <row r="312">
          <cell r="C312" t="str">
            <v>11308</v>
          </cell>
          <cell r="P312" t="str">
            <v>0</v>
          </cell>
          <cell r="Q312" t="str">
            <v>1</v>
          </cell>
        </row>
        <row r="313">
          <cell r="C313" t="str">
            <v>11309</v>
          </cell>
          <cell r="P313" t="str">
            <v>1</v>
          </cell>
          <cell r="Q313" t="str">
            <v>1</v>
          </cell>
        </row>
        <row r="314">
          <cell r="C314" t="str">
            <v>11310</v>
          </cell>
          <cell r="P314" t="str">
            <v>1</v>
          </cell>
          <cell r="Q314" t="str">
            <v>1</v>
          </cell>
        </row>
        <row r="315">
          <cell r="C315" t="str">
            <v>11311</v>
          </cell>
          <cell r="P315" t="str">
            <v>1</v>
          </cell>
          <cell r="Q315" t="str">
            <v>0</v>
          </cell>
        </row>
        <row r="316">
          <cell r="C316" t="str">
            <v>11312</v>
          </cell>
          <cell r="P316" t="str">
            <v>1</v>
          </cell>
          <cell r="Q316" t="str">
            <v>0</v>
          </cell>
        </row>
        <row r="317">
          <cell r="C317" t="str">
            <v>11313</v>
          </cell>
          <cell r="P317" t="str">
            <v>1</v>
          </cell>
          <cell r="Q317" t="str">
            <v>0</v>
          </cell>
        </row>
        <row r="318">
          <cell r="C318" t="str">
            <v>11314</v>
          </cell>
          <cell r="P318" t="str">
            <v>1</v>
          </cell>
          <cell r="Q318" t="str">
            <v>1</v>
          </cell>
        </row>
        <row r="319">
          <cell r="C319" t="str">
            <v>10677</v>
          </cell>
          <cell r="P319" t="str">
            <v>1</v>
          </cell>
          <cell r="Q319" t="str">
            <v>1</v>
          </cell>
        </row>
        <row r="320">
          <cell r="C320" t="str">
            <v>10728</v>
          </cell>
          <cell r="P320" t="str">
            <v>1</v>
          </cell>
          <cell r="Q320" t="str">
            <v>1</v>
          </cell>
        </row>
        <row r="321">
          <cell r="C321" t="str">
            <v>10729</v>
          </cell>
          <cell r="P321" t="str">
            <v>1</v>
          </cell>
          <cell r="Q321" t="str">
            <v>1</v>
          </cell>
        </row>
        <row r="322">
          <cell r="C322" t="str">
            <v>10730</v>
          </cell>
          <cell r="P322" t="str">
            <v>1</v>
          </cell>
          <cell r="Q322" t="str">
            <v>1</v>
          </cell>
        </row>
        <row r="323">
          <cell r="C323" t="str">
            <v>11273</v>
          </cell>
          <cell r="P323" t="str">
            <v>0</v>
          </cell>
          <cell r="Q323" t="str">
            <v>1</v>
          </cell>
        </row>
        <row r="324">
          <cell r="C324" t="str">
            <v>11274</v>
          </cell>
          <cell r="P324" t="str">
            <v>1</v>
          </cell>
          <cell r="Q324" t="str">
            <v>1</v>
          </cell>
        </row>
        <row r="325">
          <cell r="C325" t="str">
            <v>11275</v>
          </cell>
          <cell r="P325" t="str">
            <v>1</v>
          </cell>
          <cell r="Q325" t="str">
            <v>0</v>
          </cell>
        </row>
        <row r="326">
          <cell r="C326" t="str">
            <v>11276</v>
          </cell>
          <cell r="P326" t="str">
            <v>1</v>
          </cell>
          <cell r="Q326" t="str">
            <v>1</v>
          </cell>
        </row>
        <row r="327">
          <cell r="C327" t="str">
            <v>11277</v>
          </cell>
          <cell r="P327" t="str">
            <v>1</v>
          </cell>
          <cell r="Q327" t="str">
            <v>1</v>
          </cell>
        </row>
        <row r="328">
          <cell r="C328" t="str">
            <v>11458</v>
          </cell>
          <cell r="P328" t="str">
            <v>1</v>
          </cell>
          <cell r="Q328" t="str">
            <v>1</v>
          </cell>
        </row>
        <row r="329">
          <cell r="C329" t="str">
            <v>28858</v>
          </cell>
          <cell r="P329" t="str">
            <v>1</v>
          </cell>
          <cell r="Q329" t="str">
            <v>1</v>
          </cell>
        </row>
        <row r="330">
          <cell r="C330" t="str">
            <v>10735</v>
          </cell>
          <cell r="P330" t="str">
            <v>0</v>
          </cell>
          <cell r="Q330" t="str">
            <v>1</v>
          </cell>
        </row>
        <row r="331">
          <cell r="C331" t="str">
            <v>11306</v>
          </cell>
          <cell r="P331" t="str">
            <v>1</v>
          </cell>
          <cell r="Q331" t="str">
            <v>1</v>
          </cell>
        </row>
        <row r="332">
          <cell r="C332" t="str">
            <v>11307</v>
          </cell>
          <cell r="P332" t="str">
            <v>0</v>
          </cell>
          <cell r="Q332" t="str">
            <v>0</v>
          </cell>
        </row>
        <row r="333">
          <cell r="C333" t="str">
            <v>10734</v>
          </cell>
          <cell r="P333" t="str">
            <v>1</v>
          </cell>
          <cell r="Q333" t="str">
            <v>1</v>
          </cell>
        </row>
        <row r="334">
          <cell r="C334" t="str">
            <v>11304</v>
          </cell>
          <cell r="P334" t="str">
            <v>1</v>
          </cell>
          <cell r="Q334" t="str">
            <v>1</v>
          </cell>
        </row>
        <row r="335">
          <cell r="C335" t="str">
            <v>10678</v>
          </cell>
          <cell r="P335" t="str">
            <v>1</v>
          </cell>
          <cell r="Q335" t="str">
            <v>0</v>
          </cell>
        </row>
        <row r="336">
          <cell r="C336" t="str">
            <v>10733</v>
          </cell>
          <cell r="P336" t="str">
            <v>0</v>
          </cell>
          <cell r="Q336" t="str">
            <v>1</v>
          </cell>
        </row>
        <row r="337">
          <cell r="C337" t="str">
            <v>11289</v>
          </cell>
          <cell r="P337" t="str">
            <v>0</v>
          </cell>
          <cell r="Q337" t="str">
            <v>1</v>
          </cell>
        </row>
        <row r="338">
          <cell r="C338" t="str">
            <v>11290</v>
          </cell>
          <cell r="P338" t="str">
            <v>1</v>
          </cell>
          <cell r="Q338" t="str">
            <v>1</v>
          </cell>
        </row>
        <row r="339">
          <cell r="C339" t="str">
            <v>11291</v>
          </cell>
          <cell r="P339" t="str">
            <v>1</v>
          </cell>
          <cell r="Q339" t="str">
            <v>1</v>
          </cell>
        </row>
        <row r="340">
          <cell r="C340" t="str">
            <v>11292</v>
          </cell>
          <cell r="P340" t="str">
            <v>1</v>
          </cell>
          <cell r="Q340" t="str">
            <v>1</v>
          </cell>
        </row>
        <row r="341">
          <cell r="C341" t="str">
            <v>11293</v>
          </cell>
          <cell r="P341" t="str">
            <v>1</v>
          </cell>
          <cell r="Q341" t="str">
            <v>1</v>
          </cell>
        </row>
        <row r="342">
          <cell r="C342" t="str">
            <v>11294</v>
          </cell>
          <cell r="P342" t="str">
            <v>0</v>
          </cell>
          <cell r="Q342" t="str">
            <v>1</v>
          </cell>
        </row>
        <row r="343">
          <cell r="C343" t="str">
            <v>11295</v>
          </cell>
          <cell r="P343" t="str">
            <v>1</v>
          </cell>
          <cell r="Q343" t="str">
            <v>1</v>
          </cell>
        </row>
        <row r="344">
          <cell r="C344" t="str">
            <v>11296</v>
          </cell>
          <cell r="P344" t="str">
            <v>1</v>
          </cell>
          <cell r="Q344" t="str">
            <v>1</v>
          </cell>
        </row>
        <row r="345">
          <cell r="C345" t="str">
            <v>10664</v>
          </cell>
          <cell r="P345" t="str">
            <v>1</v>
          </cell>
          <cell r="Q345" t="str">
            <v>1</v>
          </cell>
        </row>
        <row r="346">
          <cell r="C346" t="str">
            <v>10834</v>
          </cell>
          <cell r="P346" t="str">
            <v>0</v>
          </cell>
          <cell r="Q346" t="str">
            <v>1</v>
          </cell>
        </row>
        <row r="347">
          <cell r="C347" t="str">
            <v>10835</v>
          </cell>
          <cell r="P347" t="str">
            <v>0</v>
          </cell>
          <cell r="Q347" t="str">
            <v>1</v>
          </cell>
        </row>
        <row r="348">
          <cell r="C348" t="str">
            <v>10836</v>
          </cell>
          <cell r="P348" t="str">
            <v>0</v>
          </cell>
          <cell r="Q348" t="str">
            <v>1</v>
          </cell>
        </row>
        <row r="349">
          <cell r="C349" t="str">
            <v>10837</v>
          </cell>
          <cell r="P349" t="str">
            <v>1</v>
          </cell>
          <cell r="Q349" t="str">
            <v>1</v>
          </cell>
        </row>
        <row r="350">
          <cell r="C350" t="str">
            <v>10838</v>
          </cell>
          <cell r="P350" t="str">
            <v>1</v>
          </cell>
          <cell r="Q350" t="str">
            <v>1</v>
          </cell>
        </row>
        <row r="351">
          <cell r="C351" t="str">
            <v>10839</v>
          </cell>
          <cell r="P351" t="str">
            <v>1</v>
          </cell>
          <cell r="Q351" t="str">
            <v>1</v>
          </cell>
        </row>
        <row r="352">
          <cell r="C352" t="str">
            <v>10840</v>
          </cell>
          <cell r="P352" t="str">
            <v>1</v>
          </cell>
          <cell r="Q352" t="str">
            <v>1</v>
          </cell>
        </row>
        <row r="353">
          <cell r="C353" t="str">
            <v>10841</v>
          </cell>
          <cell r="P353" t="str">
            <v>0</v>
          </cell>
          <cell r="Q353" t="str">
            <v>1</v>
          </cell>
        </row>
        <row r="354">
          <cell r="C354" t="str">
            <v>10842</v>
          </cell>
          <cell r="P354" t="str">
            <v>0</v>
          </cell>
          <cell r="Q354" t="str">
            <v>1</v>
          </cell>
        </row>
        <row r="355">
          <cell r="C355" t="str">
            <v>10843</v>
          </cell>
          <cell r="P355" t="str">
            <v>1</v>
          </cell>
          <cell r="Q355" t="str">
            <v>1</v>
          </cell>
        </row>
        <row r="356">
          <cell r="C356" t="str">
            <v>10844</v>
          </cell>
          <cell r="P356" t="str">
            <v>1</v>
          </cell>
          <cell r="Q356" t="str">
            <v>1</v>
          </cell>
        </row>
        <row r="357">
          <cell r="C357" t="str">
            <v>10697</v>
          </cell>
          <cell r="P357" t="str">
            <v>0</v>
          </cell>
          <cell r="Q357" t="str">
            <v>1</v>
          </cell>
        </row>
        <row r="358">
          <cell r="C358" t="str">
            <v>10833</v>
          </cell>
          <cell r="P358" t="str">
            <v>1</v>
          </cell>
          <cell r="Q358" t="str">
            <v>1</v>
          </cell>
        </row>
        <row r="359">
          <cell r="C359" t="str">
            <v>10850</v>
          </cell>
          <cell r="P359" t="str">
            <v>1</v>
          </cell>
          <cell r="Q359" t="str">
            <v>0</v>
          </cell>
        </row>
        <row r="360">
          <cell r="C360" t="str">
            <v>10851</v>
          </cell>
          <cell r="P360" t="str">
            <v>1</v>
          </cell>
          <cell r="Q360" t="str">
            <v>1</v>
          </cell>
        </row>
        <row r="361">
          <cell r="C361" t="str">
            <v>10852</v>
          </cell>
          <cell r="P361" t="str">
            <v>1</v>
          </cell>
          <cell r="Q361" t="str">
            <v>1</v>
          </cell>
        </row>
        <row r="362">
          <cell r="C362" t="str">
            <v>10853</v>
          </cell>
          <cell r="P362" t="str">
            <v>1</v>
          </cell>
          <cell r="Q362" t="str">
            <v>1</v>
          </cell>
        </row>
        <row r="363">
          <cell r="C363" t="str">
            <v>10854</v>
          </cell>
          <cell r="P363" t="str">
            <v>1</v>
          </cell>
          <cell r="Q363" t="str">
            <v>1</v>
          </cell>
        </row>
        <row r="364">
          <cell r="C364" t="str">
            <v>10855</v>
          </cell>
          <cell r="P364" t="str">
            <v>1</v>
          </cell>
          <cell r="Q364" t="str">
            <v>1</v>
          </cell>
        </row>
        <row r="365">
          <cell r="C365" t="str">
            <v>10856</v>
          </cell>
          <cell r="P365" t="str">
            <v>1</v>
          </cell>
          <cell r="Q365" t="str">
            <v>1</v>
          </cell>
        </row>
        <row r="366">
          <cell r="C366" t="str">
            <v>13747</v>
          </cell>
          <cell r="P366" t="str">
            <v>1</v>
          </cell>
          <cell r="Q366" t="str">
            <v>1</v>
          </cell>
        </row>
        <row r="367">
          <cell r="C367" t="str">
            <v>31327</v>
          </cell>
          <cell r="P367" t="str">
            <v>1</v>
          </cell>
          <cell r="Q367" t="str">
            <v>1</v>
          </cell>
        </row>
        <row r="368">
          <cell r="C368" t="str">
            <v>10662</v>
          </cell>
          <cell r="P368" t="str">
            <v>1</v>
          </cell>
          <cell r="Q368" t="str">
            <v>0</v>
          </cell>
        </row>
        <row r="369">
          <cell r="C369" t="str">
            <v>10817</v>
          </cell>
          <cell r="P369" t="str">
            <v>1</v>
          </cell>
          <cell r="Q369" t="str">
            <v>1</v>
          </cell>
        </row>
        <row r="370">
          <cell r="C370" t="str">
            <v>10818</v>
          </cell>
          <cell r="P370" t="str">
            <v>1</v>
          </cell>
          <cell r="Q370" t="str">
            <v>0</v>
          </cell>
        </row>
        <row r="371">
          <cell r="C371" t="str">
            <v>10819</v>
          </cell>
          <cell r="P371" t="str">
            <v>1</v>
          </cell>
          <cell r="Q371" t="str">
            <v>1</v>
          </cell>
        </row>
        <row r="372">
          <cell r="C372" t="str">
            <v>10820</v>
          </cell>
          <cell r="P372" t="str">
            <v>1</v>
          </cell>
          <cell r="Q372" t="str">
            <v>0</v>
          </cell>
        </row>
        <row r="373">
          <cell r="C373" t="str">
            <v>10821</v>
          </cell>
          <cell r="P373" t="str">
            <v>1</v>
          </cell>
          <cell r="Q373" t="str">
            <v>1</v>
          </cell>
        </row>
        <row r="374">
          <cell r="C374" t="str">
            <v>10822</v>
          </cell>
          <cell r="P374" t="str">
            <v>1</v>
          </cell>
          <cell r="Q374" t="str">
            <v>0</v>
          </cell>
        </row>
        <row r="375">
          <cell r="C375" t="str">
            <v>10823</v>
          </cell>
          <cell r="P375" t="str">
            <v>1</v>
          </cell>
          <cell r="Q375" t="str">
            <v>1</v>
          </cell>
        </row>
        <row r="376">
          <cell r="C376" t="str">
            <v>10824</v>
          </cell>
          <cell r="P376" t="str">
            <v>0</v>
          </cell>
          <cell r="Q376" t="str">
            <v>1</v>
          </cell>
        </row>
        <row r="377">
          <cell r="C377" t="str">
            <v>10825</v>
          </cell>
          <cell r="P377" t="str">
            <v>1</v>
          </cell>
          <cell r="Q377" t="str">
            <v>0</v>
          </cell>
        </row>
        <row r="378">
          <cell r="C378" t="str">
            <v>10826</v>
          </cell>
          <cell r="P378" t="str">
            <v>1</v>
          </cell>
          <cell r="Q378" t="str">
            <v>1</v>
          </cell>
        </row>
        <row r="379">
          <cell r="C379" t="str">
            <v>28006</v>
          </cell>
          <cell r="P379" t="str">
            <v>1</v>
          </cell>
          <cell r="Q379" t="str">
            <v>1</v>
          </cell>
        </row>
        <row r="380">
          <cell r="C380" t="str">
            <v>10696</v>
          </cell>
          <cell r="P380" t="str">
            <v>1</v>
          </cell>
          <cell r="Q380" t="str">
            <v>1</v>
          </cell>
        </row>
        <row r="381">
          <cell r="C381" t="str">
            <v>10845</v>
          </cell>
          <cell r="P381" t="str">
            <v>1</v>
          </cell>
          <cell r="Q381" t="str">
            <v>0</v>
          </cell>
        </row>
        <row r="382">
          <cell r="C382" t="str">
            <v>10846</v>
          </cell>
          <cell r="P382" t="str">
            <v>1</v>
          </cell>
          <cell r="Q382" t="str">
            <v>1</v>
          </cell>
        </row>
        <row r="383">
          <cell r="C383" t="str">
            <v>10847</v>
          </cell>
          <cell r="P383" t="str">
            <v>1</v>
          </cell>
          <cell r="Q383" t="str">
            <v>1</v>
          </cell>
        </row>
        <row r="384">
          <cell r="C384" t="str">
            <v>10848</v>
          </cell>
          <cell r="P384" t="str">
            <v>1</v>
          </cell>
          <cell r="Q384" t="str">
            <v>1</v>
          </cell>
        </row>
        <row r="385">
          <cell r="C385" t="str">
            <v>10849</v>
          </cell>
          <cell r="P385" t="str">
            <v>0</v>
          </cell>
          <cell r="Q385" t="str">
            <v>0</v>
          </cell>
        </row>
        <row r="386">
          <cell r="C386" t="str">
            <v>13816</v>
          </cell>
          <cell r="P386" t="str">
            <v>0</v>
          </cell>
          <cell r="Q386" t="str">
            <v>1</v>
          </cell>
        </row>
        <row r="387">
          <cell r="C387" t="str">
            <v>10665</v>
          </cell>
          <cell r="P387" t="str">
            <v>1</v>
          </cell>
          <cell r="Q387" t="str">
            <v>1</v>
          </cell>
        </row>
        <row r="388">
          <cell r="C388" t="str">
            <v>10857</v>
          </cell>
          <cell r="P388" t="str">
            <v>1</v>
          </cell>
          <cell r="Q388" t="str">
            <v>1</v>
          </cell>
        </row>
        <row r="389">
          <cell r="C389" t="str">
            <v>10858</v>
          </cell>
          <cell r="P389" t="str">
            <v>1</v>
          </cell>
          <cell r="Q389" t="str">
            <v>1</v>
          </cell>
        </row>
        <row r="390">
          <cell r="C390" t="str">
            <v>10859</v>
          </cell>
          <cell r="P390" t="str">
            <v>1</v>
          </cell>
          <cell r="Q390" t="str">
            <v>1</v>
          </cell>
        </row>
        <row r="391">
          <cell r="C391" t="str">
            <v>10860</v>
          </cell>
          <cell r="P391" t="str">
            <v>1</v>
          </cell>
          <cell r="Q391" t="str">
            <v>1</v>
          </cell>
        </row>
        <row r="392">
          <cell r="C392" t="str">
            <v>10861</v>
          </cell>
          <cell r="P392" t="str">
            <v>1</v>
          </cell>
          <cell r="Q392" t="str">
            <v>0</v>
          </cell>
        </row>
        <row r="393">
          <cell r="C393" t="str">
            <v>10862</v>
          </cell>
          <cell r="P393" t="str">
            <v>1</v>
          </cell>
          <cell r="Q393" t="str">
            <v>0</v>
          </cell>
        </row>
        <row r="394">
          <cell r="C394" t="str">
            <v>10663</v>
          </cell>
          <cell r="P394" t="str">
            <v>1</v>
          </cell>
          <cell r="Q394" t="str">
            <v>1</v>
          </cell>
        </row>
        <row r="395">
          <cell r="C395" t="str">
            <v>10827</v>
          </cell>
          <cell r="P395" t="str">
            <v>1</v>
          </cell>
          <cell r="Q395" t="str">
            <v>0</v>
          </cell>
        </row>
        <row r="396">
          <cell r="C396" t="str">
            <v>10828</v>
          </cell>
          <cell r="P396" t="str">
            <v>1</v>
          </cell>
          <cell r="Q396" t="str">
            <v>1</v>
          </cell>
        </row>
        <row r="397">
          <cell r="C397" t="str">
            <v>10829</v>
          </cell>
          <cell r="P397" t="str">
            <v>0</v>
          </cell>
          <cell r="Q397" t="str">
            <v>0</v>
          </cell>
        </row>
        <row r="398">
          <cell r="C398" t="str">
            <v>10830</v>
          </cell>
          <cell r="P398" t="str">
            <v>1</v>
          </cell>
          <cell r="Q398" t="str">
            <v>1</v>
          </cell>
        </row>
        <row r="399">
          <cell r="C399" t="str">
            <v>10831</v>
          </cell>
          <cell r="P399" t="str">
            <v>1</v>
          </cell>
          <cell r="Q399" t="str">
            <v>1</v>
          </cell>
        </row>
        <row r="400">
          <cell r="C400" t="str">
            <v>10832</v>
          </cell>
          <cell r="P400" t="str">
            <v>1</v>
          </cell>
          <cell r="Q400" t="str">
            <v>1</v>
          </cell>
        </row>
        <row r="401">
          <cell r="C401" t="str">
            <v>22734</v>
          </cell>
          <cell r="P401" t="str">
            <v>0</v>
          </cell>
          <cell r="Q401" t="str">
            <v>1</v>
          </cell>
        </row>
        <row r="402">
          <cell r="C402" t="str">
            <v>23962</v>
          </cell>
          <cell r="P402" t="str">
            <v>1</v>
          </cell>
          <cell r="Q402" t="str">
            <v>1</v>
          </cell>
        </row>
        <row r="403">
          <cell r="C403" t="str">
            <v>10685</v>
          </cell>
          <cell r="P403" t="str">
            <v>1</v>
          </cell>
          <cell r="Q403" t="str">
            <v>0</v>
          </cell>
        </row>
        <row r="404">
          <cell r="C404" t="str">
            <v>10752</v>
          </cell>
          <cell r="P404" t="str">
            <v>1</v>
          </cell>
          <cell r="Q404" t="str">
            <v>1</v>
          </cell>
        </row>
        <row r="405">
          <cell r="C405" t="str">
            <v>10753</v>
          </cell>
          <cell r="P405" t="str">
            <v>0</v>
          </cell>
          <cell r="Q405" t="str">
            <v>1</v>
          </cell>
        </row>
        <row r="406">
          <cell r="C406" t="str">
            <v>10754</v>
          </cell>
          <cell r="P406" t="str">
            <v>1</v>
          </cell>
          <cell r="Q406" t="str">
            <v>1</v>
          </cell>
        </row>
        <row r="407">
          <cell r="C407" t="str">
            <v>10755</v>
          </cell>
          <cell r="P407" t="str">
            <v>1</v>
          </cell>
          <cell r="Q407" t="str">
            <v>0</v>
          </cell>
        </row>
        <row r="408">
          <cell r="C408" t="str">
            <v>28785</v>
          </cell>
          <cell r="P408" t="str">
            <v>0</v>
          </cell>
          <cell r="Q408" t="str">
            <v>0</v>
          </cell>
        </row>
        <row r="409">
          <cell r="C409" t="str">
            <v>10699</v>
          </cell>
          <cell r="P409" t="str">
            <v>1</v>
          </cell>
          <cell r="Q409" t="str">
            <v>1</v>
          </cell>
        </row>
        <row r="410">
          <cell r="C410" t="str">
            <v>10866</v>
          </cell>
          <cell r="P410" t="str">
            <v>1</v>
          </cell>
          <cell r="Q410" t="str">
            <v>1</v>
          </cell>
        </row>
        <row r="411">
          <cell r="C411" t="str">
            <v>10867</v>
          </cell>
          <cell r="P411" t="str">
            <v>1</v>
          </cell>
          <cell r="Q411" t="str">
            <v>1</v>
          </cell>
        </row>
        <row r="412">
          <cell r="C412" t="str">
            <v>10868</v>
          </cell>
          <cell r="P412" t="str">
            <v>1</v>
          </cell>
          <cell r="Q412" t="str">
            <v>1</v>
          </cell>
        </row>
        <row r="413">
          <cell r="C413" t="str">
            <v>10869</v>
          </cell>
          <cell r="P413" t="str">
            <v>1</v>
          </cell>
          <cell r="Q413" t="str">
            <v>1</v>
          </cell>
        </row>
        <row r="414">
          <cell r="C414" t="str">
            <v>10870</v>
          </cell>
          <cell r="P414" t="str">
            <v>1</v>
          </cell>
          <cell r="Q414" t="str">
            <v>1</v>
          </cell>
        </row>
        <row r="415">
          <cell r="C415" t="str">
            <v>13817</v>
          </cell>
          <cell r="P415" t="str">
            <v>1</v>
          </cell>
          <cell r="Q415" t="str">
            <v>1</v>
          </cell>
        </row>
        <row r="416">
          <cell r="C416" t="str">
            <v>28849</v>
          </cell>
          <cell r="P416" t="str">
            <v>1</v>
          </cell>
          <cell r="Q416" t="str">
            <v>1</v>
          </cell>
        </row>
        <row r="417">
          <cell r="C417" t="str">
            <v>28850</v>
          </cell>
          <cell r="P417" t="str">
            <v>1</v>
          </cell>
          <cell r="Q417" t="str">
            <v>1</v>
          </cell>
        </row>
        <row r="418">
          <cell r="C418" t="str">
            <v>10709</v>
          </cell>
          <cell r="P418" t="str">
            <v>1</v>
          </cell>
          <cell r="Q418" t="str">
            <v>1</v>
          </cell>
        </row>
        <row r="419">
          <cell r="C419" t="str">
            <v>11077</v>
          </cell>
          <cell r="P419" t="str">
            <v>1</v>
          </cell>
          <cell r="Q419" t="str">
            <v>1</v>
          </cell>
        </row>
        <row r="420">
          <cell r="C420" t="str">
            <v>11078</v>
          </cell>
          <cell r="P420" t="str">
            <v>1</v>
          </cell>
          <cell r="Q420" t="str">
            <v>1</v>
          </cell>
        </row>
        <row r="421">
          <cell r="C421" t="str">
            <v>11079</v>
          </cell>
          <cell r="P421" t="str">
            <v>1</v>
          </cell>
          <cell r="Q421" t="str">
            <v>1</v>
          </cell>
        </row>
        <row r="422">
          <cell r="C422" t="str">
            <v>11080</v>
          </cell>
          <cell r="P422" t="str">
            <v>1</v>
          </cell>
          <cell r="Q422" t="str">
            <v>1</v>
          </cell>
        </row>
        <row r="423">
          <cell r="C423" t="str">
            <v>11081</v>
          </cell>
          <cell r="P423" t="str">
            <v>1</v>
          </cell>
          <cell r="Q423" t="str">
            <v>1</v>
          </cell>
        </row>
        <row r="424">
          <cell r="C424" t="str">
            <v>11082</v>
          </cell>
          <cell r="P424" t="str">
            <v>1</v>
          </cell>
          <cell r="Q424" t="str">
            <v>1</v>
          </cell>
        </row>
        <row r="425">
          <cell r="C425" t="str">
            <v>11083</v>
          </cell>
          <cell r="P425" t="str">
            <v>1</v>
          </cell>
          <cell r="Q425" t="str">
            <v>1</v>
          </cell>
        </row>
        <row r="426">
          <cell r="C426" t="str">
            <v>11084</v>
          </cell>
          <cell r="P426" t="str">
            <v>1</v>
          </cell>
          <cell r="Q426" t="str">
            <v>1</v>
          </cell>
        </row>
        <row r="427">
          <cell r="C427" t="str">
            <v>11085</v>
          </cell>
          <cell r="P427" t="str">
            <v>1</v>
          </cell>
          <cell r="Q427" t="str">
            <v>1</v>
          </cell>
        </row>
        <row r="428">
          <cell r="C428" t="str">
            <v>11086</v>
          </cell>
          <cell r="P428" t="str">
            <v>1</v>
          </cell>
          <cell r="Q428" t="str">
            <v>1</v>
          </cell>
        </row>
        <row r="429">
          <cell r="C429" t="str">
            <v>11087</v>
          </cell>
          <cell r="P429" t="str">
            <v>1</v>
          </cell>
          <cell r="Q429" t="str">
            <v>1</v>
          </cell>
        </row>
        <row r="430">
          <cell r="C430" t="str">
            <v>11088</v>
          </cell>
          <cell r="P430" t="str">
            <v>1</v>
          </cell>
          <cell r="Q430" t="str">
            <v>1</v>
          </cell>
        </row>
        <row r="431">
          <cell r="C431" t="str">
            <v>11449</v>
          </cell>
          <cell r="P431" t="str">
            <v>1</v>
          </cell>
          <cell r="Q431" t="str">
            <v>1</v>
          </cell>
        </row>
        <row r="432">
          <cell r="C432" t="str">
            <v>28017</v>
          </cell>
          <cell r="P432" t="str">
            <v>1</v>
          </cell>
          <cell r="Q432" t="str">
            <v>1</v>
          </cell>
        </row>
        <row r="433">
          <cell r="C433" t="str">
            <v>28789</v>
          </cell>
          <cell r="P433" t="str">
            <v>0</v>
          </cell>
          <cell r="Q433" t="str">
            <v>1</v>
          </cell>
        </row>
        <row r="434">
          <cell r="C434" t="str">
            <v>28790</v>
          </cell>
          <cell r="P434" t="str">
            <v>0</v>
          </cell>
          <cell r="Q434" t="str">
            <v>1</v>
          </cell>
        </row>
        <row r="435">
          <cell r="C435" t="str">
            <v>28791</v>
          </cell>
          <cell r="P435" t="str">
            <v>1</v>
          </cell>
          <cell r="Q435" t="str">
            <v>1</v>
          </cell>
        </row>
        <row r="436">
          <cell r="C436" t="str">
            <v>10670</v>
          </cell>
          <cell r="P436" t="str">
            <v>1</v>
          </cell>
          <cell r="Q436" t="str">
            <v>1</v>
          </cell>
        </row>
        <row r="437">
          <cell r="C437" t="str">
            <v>10995</v>
          </cell>
          <cell r="P437" t="str">
            <v>0</v>
          </cell>
          <cell r="Q437" t="str">
            <v>1</v>
          </cell>
        </row>
        <row r="438">
          <cell r="C438" t="str">
            <v>10996</v>
          </cell>
          <cell r="P438" t="str">
            <v>0</v>
          </cell>
          <cell r="Q438" t="str">
            <v>1</v>
          </cell>
        </row>
        <row r="439">
          <cell r="C439" t="str">
            <v>10997</v>
          </cell>
          <cell r="P439" t="str">
            <v>1</v>
          </cell>
          <cell r="Q439" t="str">
            <v>1</v>
          </cell>
        </row>
        <row r="440">
          <cell r="C440" t="str">
            <v>10998</v>
          </cell>
          <cell r="P440" t="str">
            <v>1</v>
          </cell>
          <cell r="Q440" t="str">
            <v>1</v>
          </cell>
        </row>
        <row r="441">
          <cell r="C441" t="str">
            <v>10999</v>
          </cell>
          <cell r="P441" t="str">
            <v>1</v>
          </cell>
          <cell r="Q441" t="str">
            <v>1</v>
          </cell>
        </row>
        <row r="442">
          <cell r="C442" t="str">
            <v>11000</v>
          </cell>
          <cell r="P442" t="str">
            <v>0</v>
          </cell>
          <cell r="Q442" t="str">
            <v>1</v>
          </cell>
        </row>
        <row r="443">
          <cell r="C443" t="str">
            <v>11001</v>
          </cell>
          <cell r="P443" t="str">
            <v>1</v>
          </cell>
          <cell r="Q443" t="str">
            <v>1</v>
          </cell>
        </row>
        <row r="444">
          <cell r="C444" t="str">
            <v>11002</v>
          </cell>
          <cell r="P444" t="str">
            <v>1</v>
          </cell>
          <cell r="Q444" t="str">
            <v>1</v>
          </cell>
        </row>
        <row r="445">
          <cell r="C445" t="str">
            <v>11003</v>
          </cell>
          <cell r="P445" t="str">
            <v>1</v>
          </cell>
          <cell r="Q445" t="str">
            <v>1</v>
          </cell>
        </row>
        <row r="446">
          <cell r="C446" t="str">
            <v>11004</v>
          </cell>
          <cell r="P446" t="str">
            <v>1</v>
          </cell>
          <cell r="Q446" t="str">
            <v>1</v>
          </cell>
        </row>
        <row r="447">
          <cell r="C447" t="str">
            <v>11005</v>
          </cell>
          <cell r="P447" t="str">
            <v>1</v>
          </cell>
          <cell r="Q447" t="str">
            <v>1</v>
          </cell>
        </row>
        <row r="448">
          <cell r="C448" t="str">
            <v>11006</v>
          </cell>
          <cell r="P448" t="str">
            <v>1</v>
          </cell>
          <cell r="Q448" t="str">
            <v>1</v>
          </cell>
        </row>
        <row r="449">
          <cell r="C449" t="str">
            <v>11007</v>
          </cell>
          <cell r="P449" t="str">
            <v>1</v>
          </cell>
          <cell r="Q449" t="str">
            <v>1</v>
          </cell>
        </row>
        <row r="450">
          <cell r="C450" t="str">
            <v>11008</v>
          </cell>
          <cell r="P450" t="str">
            <v>1</v>
          </cell>
          <cell r="Q450" t="str">
            <v>0</v>
          </cell>
        </row>
        <row r="451">
          <cell r="C451" t="str">
            <v>11009</v>
          </cell>
          <cell r="P451" t="str">
            <v>1</v>
          </cell>
          <cell r="Q451" t="str">
            <v>1</v>
          </cell>
        </row>
        <row r="452">
          <cell r="C452" t="str">
            <v>11010</v>
          </cell>
          <cell r="P452" t="str">
            <v>1</v>
          </cell>
          <cell r="Q452" t="str">
            <v>1</v>
          </cell>
        </row>
        <row r="453">
          <cell r="C453" t="str">
            <v>11011</v>
          </cell>
          <cell r="P453" t="str">
            <v>1</v>
          </cell>
          <cell r="Q453" t="str">
            <v>1</v>
          </cell>
        </row>
        <row r="454">
          <cell r="C454" t="str">
            <v>11012</v>
          </cell>
          <cell r="P454" t="str">
            <v>1</v>
          </cell>
          <cell r="Q454" t="str">
            <v>1</v>
          </cell>
        </row>
        <row r="455">
          <cell r="C455" t="str">
            <v>11445</v>
          </cell>
          <cell r="P455" t="str">
            <v>1</v>
          </cell>
          <cell r="Q455" t="str">
            <v>1</v>
          </cell>
        </row>
        <row r="456">
          <cell r="C456" t="str">
            <v>12275</v>
          </cell>
          <cell r="P456" t="str">
            <v>1</v>
          </cell>
          <cell r="Q456" t="str">
            <v>1</v>
          </cell>
        </row>
        <row r="457">
          <cell r="C457" t="str">
            <v>14132</v>
          </cell>
          <cell r="P457" t="str">
            <v>1</v>
          </cell>
          <cell r="Q457" t="str">
            <v>1</v>
          </cell>
        </row>
        <row r="458">
          <cell r="C458" t="str">
            <v>77649</v>
          </cell>
          <cell r="P458" t="str">
            <v>0</v>
          </cell>
          <cell r="Q458" t="str">
            <v>0</v>
          </cell>
        </row>
        <row r="459">
          <cell r="C459" t="str">
            <v>77650</v>
          </cell>
          <cell r="P459" t="str">
            <v>1</v>
          </cell>
          <cell r="Q459" t="str">
            <v>1</v>
          </cell>
        </row>
        <row r="460">
          <cell r="C460" t="str">
            <v>77651</v>
          </cell>
          <cell r="P460" t="str">
            <v>1</v>
          </cell>
          <cell r="Q460" t="str">
            <v>1</v>
          </cell>
        </row>
        <row r="461">
          <cell r="C461" t="str">
            <v>77652</v>
          </cell>
          <cell r="P461" t="str">
            <v>0</v>
          </cell>
          <cell r="Q461" t="str">
            <v>1</v>
          </cell>
        </row>
        <row r="462">
          <cell r="C462" t="str">
            <v>10707</v>
          </cell>
          <cell r="P462" t="str">
            <v>1</v>
          </cell>
          <cell r="Q462" t="str">
            <v>1</v>
          </cell>
        </row>
        <row r="463">
          <cell r="C463" t="str">
            <v>11051</v>
          </cell>
          <cell r="P463" t="str">
            <v>1</v>
          </cell>
          <cell r="Q463" t="str">
            <v>0</v>
          </cell>
        </row>
        <row r="464">
          <cell r="C464" t="str">
            <v>11052</v>
          </cell>
          <cell r="P464" t="str">
            <v>1</v>
          </cell>
          <cell r="Q464" t="str">
            <v>1</v>
          </cell>
        </row>
        <row r="465">
          <cell r="C465" t="str">
            <v>11053</v>
          </cell>
          <cell r="P465" t="str">
            <v>1</v>
          </cell>
          <cell r="Q465" t="str">
            <v>1</v>
          </cell>
        </row>
        <row r="466">
          <cell r="C466" t="str">
            <v>11054</v>
          </cell>
          <cell r="P466" t="str">
            <v>1</v>
          </cell>
          <cell r="Q466" t="str">
            <v>1</v>
          </cell>
        </row>
        <row r="467">
          <cell r="C467" t="str">
            <v>11055</v>
          </cell>
          <cell r="P467" t="str">
            <v>1</v>
          </cell>
          <cell r="Q467" t="str">
            <v>1</v>
          </cell>
        </row>
        <row r="468">
          <cell r="C468" t="str">
            <v>11056</v>
          </cell>
          <cell r="P468" t="str">
            <v>1</v>
          </cell>
          <cell r="Q468" t="str">
            <v>1</v>
          </cell>
        </row>
        <row r="469">
          <cell r="C469" t="str">
            <v>11057</v>
          </cell>
          <cell r="P469" t="str">
            <v>1</v>
          </cell>
          <cell r="Q469" t="str">
            <v>1</v>
          </cell>
        </row>
        <row r="470">
          <cell r="C470" t="str">
            <v>11058</v>
          </cell>
          <cell r="P470" t="str">
            <v>1</v>
          </cell>
          <cell r="Q470" t="str">
            <v>1</v>
          </cell>
        </row>
        <row r="471">
          <cell r="C471" t="str">
            <v>11059</v>
          </cell>
          <cell r="P471" t="str">
            <v>1</v>
          </cell>
          <cell r="Q471" t="str">
            <v>1</v>
          </cell>
        </row>
        <row r="472">
          <cell r="C472" t="str">
            <v>11060</v>
          </cell>
          <cell r="P472" t="str">
            <v>1</v>
          </cell>
          <cell r="Q472" t="str">
            <v>1</v>
          </cell>
        </row>
        <row r="473">
          <cell r="C473" t="str">
            <v>24704</v>
          </cell>
          <cell r="P473" t="str">
            <v>1</v>
          </cell>
          <cell r="Q473" t="str">
            <v>1</v>
          </cell>
        </row>
        <row r="474">
          <cell r="C474" t="str">
            <v>28843</v>
          </cell>
          <cell r="P474" t="str">
            <v>1</v>
          </cell>
          <cell r="Q474" t="str">
            <v>1</v>
          </cell>
        </row>
        <row r="475">
          <cell r="C475" t="str">
            <v>10708</v>
          </cell>
          <cell r="P475" t="str">
            <v>1</v>
          </cell>
          <cell r="Q475" t="str">
            <v>1</v>
          </cell>
        </row>
        <row r="476">
          <cell r="C476" t="str">
            <v>11061</v>
          </cell>
          <cell r="P476" t="str">
            <v>1</v>
          </cell>
          <cell r="Q476" t="str">
            <v>0</v>
          </cell>
        </row>
        <row r="477">
          <cell r="C477" t="str">
            <v>11062</v>
          </cell>
          <cell r="P477" t="str">
            <v>1</v>
          </cell>
          <cell r="Q477" t="str">
            <v>1</v>
          </cell>
        </row>
        <row r="478">
          <cell r="C478" t="str">
            <v>11063</v>
          </cell>
          <cell r="P478" t="str">
            <v>1</v>
          </cell>
          <cell r="Q478" t="str">
            <v>1</v>
          </cell>
        </row>
        <row r="479">
          <cell r="C479" t="str">
            <v>11064</v>
          </cell>
          <cell r="P479" t="str">
            <v>1</v>
          </cell>
          <cell r="Q479" t="str">
            <v>1</v>
          </cell>
        </row>
        <row r="480">
          <cell r="C480" t="str">
            <v>11065</v>
          </cell>
          <cell r="P480" t="str">
            <v>0</v>
          </cell>
          <cell r="Q480" t="str">
            <v>1</v>
          </cell>
        </row>
        <row r="481">
          <cell r="C481" t="str">
            <v>11066</v>
          </cell>
          <cell r="P481" t="str">
            <v>1</v>
          </cell>
          <cell r="Q481" t="str">
            <v>0</v>
          </cell>
        </row>
        <row r="482">
          <cell r="C482" t="str">
            <v>11067</v>
          </cell>
          <cell r="P482" t="str">
            <v>1</v>
          </cell>
          <cell r="Q482" t="str">
            <v>1</v>
          </cell>
        </row>
        <row r="483">
          <cell r="C483" t="str">
            <v>11068</v>
          </cell>
          <cell r="P483" t="str">
            <v>1</v>
          </cell>
          <cell r="Q483" t="str">
            <v>1</v>
          </cell>
        </row>
        <row r="484">
          <cell r="C484" t="str">
            <v>11069</v>
          </cell>
          <cell r="P484" t="str">
            <v>0</v>
          </cell>
          <cell r="Q484" t="str">
            <v>1</v>
          </cell>
        </row>
        <row r="485">
          <cell r="C485" t="str">
            <v>11070</v>
          </cell>
          <cell r="P485" t="str">
            <v>1</v>
          </cell>
          <cell r="Q485" t="str">
            <v>1</v>
          </cell>
        </row>
        <row r="486">
          <cell r="C486" t="str">
            <v>11071</v>
          </cell>
          <cell r="P486" t="str">
            <v>1</v>
          </cell>
          <cell r="Q486" t="str">
            <v>1</v>
          </cell>
        </row>
        <row r="487">
          <cell r="C487" t="str">
            <v>11072</v>
          </cell>
          <cell r="P487" t="str">
            <v>1</v>
          </cell>
          <cell r="Q487" t="str">
            <v>1</v>
          </cell>
        </row>
        <row r="488">
          <cell r="C488" t="str">
            <v>11073</v>
          </cell>
          <cell r="P488" t="str">
            <v>1</v>
          </cell>
          <cell r="Q488" t="str">
            <v>0</v>
          </cell>
        </row>
        <row r="489">
          <cell r="C489" t="str">
            <v>11074</v>
          </cell>
          <cell r="P489" t="str">
            <v>1</v>
          </cell>
          <cell r="Q489" t="str">
            <v>1</v>
          </cell>
        </row>
        <row r="490">
          <cell r="C490" t="str">
            <v>11075</v>
          </cell>
          <cell r="P490" t="str">
            <v>1</v>
          </cell>
          <cell r="Q490" t="str">
            <v>1</v>
          </cell>
        </row>
        <row r="491">
          <cell r="C491" t="str">
            <v>11076</v>
          </cell>
          <cell r="P491" t="str">
            <v>1</v>
          </cell>
          <cell r="Q491" t="str">
            <v>1</v>
          </cell>
        </row>
        <row r="492">
          <cell r="C492" t="str">
            <v>27988</v>
          </cell>
          <cell r="P492" t="str">
            <v>1</v>
          </cell>
          <cell r="Q492" t="str">
            <v>1</v>
          </cell>
        </row>
        <row r="493">
          <cell r="C493" t="str">
            <v>27989</v>
          </cell>
          <cell r="P493" t="str">
            <v>1</v>
          </cell>
          <cell r="Q493" t="str">
            <v>1</v>
          </cell>
        </row>
        <row r="494">
          <cell r="C494" t="str">
            <v>27990</v>
          </cell>
          <cell r="P494" t="str">
            <v>1</v>
          </cell>
          <cell r="Q494" t="str">
            <v>1</v>
          </cell>
        </row>
        <row r="495">
          <cell r="C495" t="str">
            <v>10711</v>
          </cell>
          <cell r="P495" t="str">
            <v>1</v>
          </cell>
          <cell r="Q495" t="str">
            <v>1</v>
          </cell>
        </row>
        <row r="496">
          <cell r="C496" t="str">
            <v>11104</v>
          </cell>
          <cell r="P496" t="str">
            <v>0</v>
          </cell>
          <cell r="Q496" t="str">
            <v>1</v>
          </cell>
        </row>
        <row r="497">
          <cell r="C497" t="str">
            <v>11105</v>
          </cell>
          <cell r="P497" t="str">
            <v>1</v>
          </cell>
          <cell r="Q497" t="str">
            <v>1</v>
          </cell>
        </row>
        <row r="498">
          <cell r="C498" t="str">
            <v>11106</v>
          </cell>
          <cell r="P498" t="str">
            <v>1</v>
          </cell>
          <cell r="Q498" t="str">
            <v>1</v>
          </cell>
        </row>
        <row r="499">
          <cell r="C499" t="str">
            <v>11107</v>
          </cell>
          <cell r="P499" t="str">
            <v>0</v>
          </cell>
          <cell r="Q499" t="str">
            <v>1</v>
          </cell>
        </row>
        <row r="500">
          <cell r="C500" t="str">
            <v>11108</v>
          </cell>
          <cell r="P500" t="str">
            <v>1</v>
          </cell>
          <cell r="Q500" t="str">
            <v>1</v>
          </cell>
        </row>
        <row r="501">
          <cell r="C501" t="str">
            <v>11109</v>
          </cell>
          <cell r="P501" t="str">
            <v>0</v>
          </cell>
          <cell r="Q501" t="str">
            <v>1</v>
          </cell>
        </row>
        <row r="502">
          <cell r="C502" t="str">
            <v>11110</v>
          </cell>
          <cell r="P502" t="str">
            <v>0</v>
          </cell>
          <cell r="Q502" t="str">
            <v>1</v>
          </cell>
        </row>
        <row r="503">
          <cell r="C503" t="str">
            <v>11111</v>
          </cell>
          <cell r="P503" t="str">
            <v>1</v>
          </cell>
          <cell r="Q503" t="str">
            <v>0</v>
          </cell>
        </row>
        <row r="504">
          <cell r="C504" t="str">
            <v>11112</v>
          </cell>
          <cell r="P504" t="str">
            <v>1</v>
          </cell>
          <cell r="Q504" t="str">
            <v>1</v>
          </cell>
        </row>
        <row r="505">
          <cell r="C505" t="str">
            <v>11451</v>
          </cell>
          <cell r="P505" t="str">
            <v>1</v>
          </cell>
          <cell r="Q505" t="str">
            <v>1</v>
          </cell>
        </row>
        <row r="506">
          <cell r="C506" t="str">
            <v>40840</v>
          </cell>
          <cell r="P506" t="str">
            <v>1</v>
          </cell>
          <cell r="Q506" t="str">
            <v>1</v>
          </cell>
        </row>
        <row r="507">
          <cell r="C507" t="str">
            <v>11040</v>
          </cell>
          <cell r="P507" t="str">
            <v>1</v>
          </cell>
          <cell r="Q507" t="str">
            <v>1</v>
          </cell>
        </row>
        <row r="508">
          <cell r="C508" t="str">
            <v>11041</v>
          </cell>
          <cell r="P508" t="str">
            <v>1</v>
          </cell>
          <cell r="Q508" t="str">
            <v>1</v>
          </cell>
        </row>
        <row r="509">
          <cell r="C509" t="str">
            <v>11043</v>
          </cell>
          <cell r="P509" t="str">
            <v>1</v>
          </cell>
          <cell r="Q509" t="str">
            <v>1</v>
          </cell>
        </row>
        <row r="510">
          <cell r="C510" t="str">
            <v>11046</v>
          </cell>
          <cell r="P510" t="str">
            <v>1</v>
          </cell>
          <cell r="Q510" t="str">
            <v>1</v>
          </cell>
        </row>
        <row r="511">
          <cell r="C511" t="str">
            <v>11047</v>
          </cell>
          <cell r="P511" t="str">
            <v>1</v>
          </cell>
          <cell r="Q511" t="str">
            <v>1</v>
          </cell>
        </row>
        <row r="512">
          <cell r="C512" t="str">
            <v>11048</v>
          </cell>
          <cell r="P512" t="str">
            <v>1</v>
          </cell>
          <cell r="Q512" t="str">
            <v>1</v>
          </cell>
        </row>
        <row r="513">
          <cell r="C513" t="str">
            <v>11049</v>
          </cell>
          <cell r="P513" t="str">
            <v>1</v>
          </cell>
          <cell r="Q513" t="str">
            <v>1</v>
          </cell>
        </row>
        <row r="514">
          <cell r="C514" t="str">
            <v>11050</v>
          </cell>
          <cell r="P514" t="str">
            <v>1</v>
          </cell>
          <cell r="Q514" t="str">
            <v>1</v>
          </cell>
        </row>
        <row r="515">
          <cell r="C515" t="str">
            <v>10705</v>
          </cell>
          <cell r="P515" t="str">
            <v>1</v>
          </cell>
          <cell r="Q515" t="str">
            <v>1</v>
          </cell>
        </row>
        <row r="516">
          <cell r="C516" t="str">
            <v>11030</v>
          </cell>
          <cell r="P516" t="str">
            <v>1</v>
          </cell>
          <cell r="Q516" t="str">
            <v>1</v>
          </cell>
        </row>
        <row r="517">
          <cell r="C517" t="str">
            <v>11031</v>
          </cell>
          <cell r="P517" t="str">
            <v>1</v>
          </cell>
          <cell r="Q517" t="str">
            <v>1</v>
          </cell>
        </row>
        <row r="518">
          <cell r="C518" t="str">
            <v>11032</v>
          </cell>
          <cell r="P518" t="str">
            <v>1</v>
          </cell>
          <cell r="Q518" t="str">
            <v>1</v>
          </cell>
        </row>
        <row r="519">
          <cell r="C519" t="str">
            <v>11033</v>
          </cell>
          <cell r="P519" t="str">
            <v>1</v>
          </cell>
          <cell r="Q519" t="str">
            <v>1</v>
          </cell>
        </row>
        <row r="520">
          <cell r="C520" t="str">
            <v>11034</v>
          </cell>
          <cell r="P520" t="str">
            <v>1</v>
          </cell>
          <cell r="Q520" t="str">
            <v>0</v>
          </cell>
        </row>
        <row r="521">
          <cell r="C521" t="str">
            <v>11035</v>
          </cell>
          <cell r="P521" t="str">
            <v>1</v>
          </cell>
          <cell r="Q521" t="str">
            <v>1</v>
          </cell>
        </row>
        <row r="522">
          <cell r="C522" t="str">
            <v>11036</v>
          </cell>
          <cell r="P522" t="str">
            <v>1</v>
          </cell>
          <cell r="Q522" t="str">
            <v>1</v>
          </cell>
        </row>
        <row r="523">
          <cell r="C523" t="str">
            <v>11037</v>
          </cell>
          <cell r="P523" t="str">
            <v>1</v>
          </cell>
          <cell r="Q523" t="str">
            <v>1</v>
          </cell>
        </row>
        <row r="524">
          <cell r="C524" t="str">
            <v>11038</v>
          </cell>
          <cell r="P524" t="str">
            <v>1</v>
          </cell>
          <cell r="Q524" t="str">
            <v>1</v>
          </cell>
        </row>
        <row r="525">
          <cell r="C525" t="str">
            <v>11039</v>
          </cell>
          <cell r="P525" t="str">
            <v>1</v>
          </cell>
          <cell r="Q525" t="str">
            <v>1</v>
          </cell>
        </row>
        <row r="526">
          <cell r="C526" t="str">
            <v>11447</v>
          </cell>
          <cell r="P526" t="str">
            <v>1</v>
          </cell>
          <cell r="Q526" t="str">
            <v>1</v>
          </cell>
        </row>
        <row r="527">
          <cell r="C527" t="str">
            <v>14133</v>
          </cell>
          <cell r="P527" t="str">
            <v>1</v>
          </cell>
          <cell r="Q527" t="str">
            <v>1</v>
          </cell>
        </row>
        <row r="528">
          <cell r="C528" t="str">
            <v>28861</v>
          </cell>
          <cell r="P528" t="str">
            <v>1</v>
          </cell>
          <cell r="Q528" t="str">
            <v>1</v>
          </cell>
        </row>
        <row r="529">
          <cell r="C529" t="str">
            <v>10710</v>
          </cell>
          <cell r="P529" t="str">
            <v>1</v>
          </cell>
          <cell r="Q529" t="str">
            <v>1</v>
          </cell>
        </row>
        <row r="530">
          <cell r="C530" t="str">
            <v>11089</v>
          </cell>
          <cell r="P530" t="str">
            <v>0</v>
          </cell>
          <cell r="Q530" t="str">
            <v>1</v>
          </cell>
        </row>
        <row r="531">
          <cell r="C531" t="str">
            <v>11090</v>
          </cell>
          <cell r="P531" t="str">
            <v>1</v>
          </cell>
          <cell r="Q531" t="str">
            <v>1</v>
          </cell>
        </row>
        <row r="532">
          <cell r="C532" t="str">
            <v>11091</v>
          </cell>
          <cell r="P532" t="str">
            <v>1</v>
          </cell>
          <cell r="Q532" t="str">
            <v>1</v>
          </cell>
        </row>
        <row r="533">
          <cell r="C533" t="str">
            <v>11092</v>
          </cell>
          <cell r="P533" t="str">
            <v>1</v>
          </cell>
          <cell r="Q533" t="str">
            <v>1</v>
          </cell>
        </row>
        <row r="534">
          <cell r="C534" t="str">
            <v>11093</v>
          </cell>
          <cell r="P534" t="str">
            <v>1</v>
          </cell>
          <cell r="Q534" t="str">
            <v>1</v>
          </cell>
        </row>
        <row r="535">
          <cell r="C535" t="str">
            <v>11094</v>
          </cell>
          <cell r="P535" t="str">
            <v>1</v>
          </cell>
          <cell r="Q535" t="str">
            <v>1</v>
          </cell>
        </row>
        <row r="536">
          <cell r="C536" t="str">
            <v>11095</v>
          </cell>
          <cell r="P536" t="str">
            <v>0</v>
          </cell>
          <cell r="Q536" t="str">
            <v>1</v>
          </cell>
        </row>
        <row r="537">
          <cell r="C537" t="str">
            <v>11096</v>
          </cell>
          <cell r="P537" t="str">
            <v>1</v>
          </cell>
          <cell r="Q537" t="str">
            <v>1</v>
          </cell>
        </row>
        <row r="538">
          <cell r="C538" t="str">
            <v>11097</v>
          </cell>
          <cell r="P538" t="str">
            <v>1</v>
          </cell>
          <cell r="Q538" t="str">
            <v>1</v>
          </cell>
        </row>
        <row r="539">
          <cell r="C539" t="str">
            <v>11098</v>
          </cell>
          <cell r="P539" t="str">
            <v>1</v>
          </cell>
          <cell r="Q539" t="str">
            <v>1</v>
          </cell>
        </row>
        <row r="540">
          <cell r="C540" t="str">
            <v>11099</v>
          </cell>
          <cell r="P540" t="str">
            <v>1</v>
          </cell>
          <cell r="Q540" t="str">
            <v>1</v>
          </cell>
        </row>
        <row r="541">
          <cell r="C541" t="str">
            <v>11100</v>
          </cell>
          <cell r="P541" t="str">
            <v>1</v>
          </cell>
          <cell r="Q541" t="str">
            <v>1</v>
          </cell>
        </row>
        <row r="542">
          <cell r="C542" t="str">
            <v>11101</v>
          </cell>
          <cell r="P542" t="str">
            <v>0</v>
          </cell>
          <cell r="Q542" t="str">
            <v>1</v>
          </cell>
        </row>
        <row r="543">
          <cell r="C543" t="str">
            <v>11102</v>
          </cell>
          <cell r="P543" t="str">
            <v>1</v>
          </cell>
          <cell r="Q543" t="str">
            <v>1</v>
          </cell>
        </row>
        <row r="544">
          <cell r="C544" t="str">
            <v>11103</v>
          </cell>
          <cell r="P544" t="str">
            <v>1</v>
          </cell>
          <cell r="Q544" t="str">
            <v>1</v>
          </cell>
        </row>
        <row r="545">
          <cell r="C545" t="str">
            <v>11450</v>
          </cell>
          <cell r="P545" t="str">
            <v>1</v>
          </cell>
          <cell r="Q545" t="str">
            <v>1</v>
          </cell>
        </row>
        <row r="546">
          <cell r="C546" t="str">
            <v>21323</v>
          </cell>
          <cell r="P546" t="str">
            <v>1</v>
          </cell>
          <cell r="Q546" t="str">
            <v>1</v>
          </cell>
        </row>
        <row r="547">
          <cell r="C547" t="str">
            <v>10706</v>
          </cell>
          <cell r="P547" t="str">
            <v>1</v>
          </cell>
          <cell r="Q547" t="str">
            <v>1</v>
          </cell>
        </row>
        <row r="548">
          <cell r="C548" t="str">
            <v>11042</v>
          </cell>
          <cell r="P548" t="str">
            <v>1</v>
          </cell>
          <cell r="Q548" t="str">
            <v>1</v>
          </cell>
        </row>
        <row r="549">
          <cell r="C549" t="str">
            <v>11044</v>
          </cell>
          <cell r="P549" t="str">
            <v>1</v>
          </cell>
          <cell r="Q549" t="str">
            <v>1</v>
          </cell>
        </row>
        <row r="550">
          <cell r="C550" t="str">
            <v>11045</v>
          </cell>
          <cell r="P550" t="str">
            <v>1</v>
          </cell>
          <cell r="Q550" t="str">
            <v>1</v>
          </cell>
        </row>
        <row r="551">
          <cell r="C551" t="str">
            <v>11448</v>
          </cell>
          <cell r="P551" t="str">
            <v>1</v>
          </cell>
          <cell r="Q551" t="str">
            <v>1</v>
          </cell>
        </row>
        <row r="552">
          <cell r="C552" t="str">
            <v>21356</v>
          </cell>
          <cell r="P552" t="str">
            <v>1</v>
          </cell>
          <cell r="Q552" t="str">
            <v>1</v>
          </cell>
        </row>
        <row r="553">
          <cell r="C553" t="str">
            <v>28778</v>
          </cell>
          <cell r="P553" t="str">
            <v>1</v>
          </cell>
          <cell r="Q553" t="str">
            <v>1</v>
          </cell>
        </row>
        <row r="554">
          <cell r="C554" t="str">
            <v>28811</v>
          </cell>
          <cell r="P554" t="str">
            <v>1</v>
          </cell>
          <cell r="Q554" t="str">
            <v>1</v>
          </cell>
        </row>
        <row r="555">
          <cell r="C555" t="str">
            <v>28815</v>
          </cell>
          <cell r="P555" t="str">
            <v>1</v>
          </cell>
          <cell r="Q555" t="str">
            <v>1</v>
          </cell>
        </row>
        <row r="556">
          <cell r="C556" t="str">
            <v>10704</v>
          </cell>
          <cell r="P556" t="str">
            <v>1</v>
          </cell>
          <cell r="Q556" t="str">
            <v>1</v>
          </cell>
        </row>
        <row r="557">
          <cell r="C557" t="str">
            <v>10991</v>
          </cell>
          <cell r="P557" t="str">
            <v>0</v>
          </cell>
          <cell r="Q557" t="str">
            <v>1</v>
          </cell>
        </row>
        <row r="558">
          <cell r="C558" t="str">
            <v>10992</v>
          </cell>
          <cell r="P558" t="str">
            <v>1</v>
          </cell>
          <cell r="Q558" t="str">
            <v>1</v>
          </cell>
        </row>
        <row r="559">
          <cell r="C559" t="str">
            <v>10993</v>
          </cell>
          <cell r="P559" t="str">
            <v>1</v>
          </cell>
          <cell r="Q559" t="str">
            <v>1</v>
          </cell>
        </row>
        <row r="560">
          <cell r="C560" t="str">
            <v>10994</v>
          </cell>
          <cell r="P560" t="str">
            <v>1</v>
          </cell>
          <cell r="Q560" t="str">
            <v>1</v>
          </cell>
        </row>
        <row r="561">
          <cell r="C561" t="str">
            <v>23367</v>
          </cell>
          <cell r="P561" t="str">
            <v>1</v>
          </cell>
          <cell r="Q561" t="str">
            <v>1</v>
          </cell>
        </row>
        <row r="562">
          <cell r="C562" t="str">
            <v>10671</v>
          </cell>
          <cell r="P562" t="str">
            <v>1</v>
          </cell>
          <cell r="Q562" t="str">
            <v>1</v>
          </cell>
        </row>
        <row r="563">
          <cell r="C563" t="str">
            <v>11013</v>
          </cell>
          <cell r="P563" t="str">
            <v>1</v>
          </cell>
          <cell r="Q563" t="str">
            <v>1</v>
          </cell>
        </row>
        <row r="564">
          <cell r="C564" t="str">
            <v>11014</v>
          </cell>
          <cell r="P564" t="str">
            <v>1</v>
          </cell>
          <cell r="Q564" t="str">
            <v>1</v>
          </cell>
        </row>
        <row r="565">
          <cell r="C565" t="str">
            <v>11015</v>
          </cell>
          <cell r="P565" t="str">
            <v>0</v>
          </cell>
          <cell r="Q565" t="str">
            <v>1</v>
          </cell>
        </row>
        <row r="566">
          <cell r="C566" t="str">
            <v>11016</v>
          </cell>
          <cell r="P566" t="str">
            <v>1</v>
          </cell>
          <cell r="Q566" t="str">
            <v>0</v>
          </cell>
        </row>
        <row r="567">
          <cell r="C567" t="str">
            <v>11017</v>
          </cell>
          <cell r="P567" t="str">
            <v>1</v>
          </cell>
          <cell r="Q567" t="str">
            <v>1</v>
          </cell>
        </row>
        <row r="568">
          <cell r="C568" t="str">
            <v>11018</v>
          </cell>
          <cell r="P568" t="str">
            <v>1</v>
          </cell>
          <cell r="Q568" t="str">
            <v>1</v>
          </cell>
        </row>
        <row r="569">
          <cell r="C569" t="str">
            <v>11019</v>
          </cell>
          <cell r="P569" t="str">
            <v>1</v>
          </cell>
          <cell r="Q569" t="str">
            <v>1</v>
          </cell>
        </row>
        <row r="570">
          <cell r="C570" t="str">
            <v>11020</v>
          </cell>
          <cell r="P570" t="str">
            <v>1</v>
          </cell>
          <cell r="Q570" t="str">
            <v>1</v>
          </cell>
        </row>
        <row r="571">
          <cell r="C571" t="str">
            <v>11021</v>
          </cell>
          <cell r="P571" t="str">
            <v>1</v>
          </cell>
          <cell r="Q571" t="str">
            <v>1</v>
          </cell>
        </row>
        <row r="572">
          <cell r="C572" t="str">
            <v>11022</v>
          </cell>
          <cell r="P572" t="str">
            <v>1</v>
          </cell>
          <cell r="Q572" t="str">
            <v>1</v>
          </cell>
        </row>
        <row r="573">
          <cell r="C573" t="str">
            <v>11023</v>
          </cell>
          <cell r="P573" t="str">
            <v>1</v>
          </cell>
          <cell r="Q573" t="str">
            <v>1</v>
          </cell>
        </row>
        <row r="574">
          <cell r="C574" t="str">
            <v>11024</v>
          </cell>
          <cell r="P574" t="str">
            <v>1</v>
          </cell>
          <cell r="Q574" t="str">
            <v>1</v>
          </cell>
        </row>
        <row r="575">
          <cell r="C575" t="str">
            <v>11025</v>
          </cell>
          <cell r="P575" t="str">
            <v>1</v>
          </cell>
          <cell r="Q575" t="str">
            <v>1</v>
          </cell>
        </row>
        <row r="576">
          <cell r="C576" t="str">
            <v>11026</v>
          </cell>
          <cell r="P576" t="str">
            <v>1</v>
          </cell>
          <cell r="Q576" t="str">
            <v>1</v>
          </cell>
        </row>
        <row r="577">
          <cell r="C577" t="str">
            <v>11027</v>
          </cell>
          <cell r="P577" t="str">
            <v>1</v>
          </cell>
          <cell r="Q577" t="str">
            <v>1</v>
          </cell>
        </row>
        <row r="578">
          <cell r="C578" t="str">
            <v>11028</v>
          </cell>
          <cell r="P578" t="str">
            <v>1</v>
          </cell>
          <cell r="Q578" t="str">
            <v>1</v>
          </cell>
        </row>
        <row r="579">
          <cell r="C579" t="str">
            <v>11029</v>
          </cell>
          <cell r="P579" t="str">
            <v>1</v>
          </cell>
          <cell r="Q579" t="str">
            <v>1</v>
          </cell>
        </row>
        <row r="580">
          <cell r="C580" t="str">
            <v>11446</v>
          </cell>
          <cell r="P580" t="str">
            <v>1</v>
          </cell>
          <cell r="Q580" t="str">
            <v>1</v>
          </cell>
        </row>
        <row r="581">
          <cell r="C581" t="str">
            <v>25058</v>
          </cell>
          <cell r="P581" t="str">
            <v>1</v>
          </cell>
          <cell r="Q581" t="str">
            <v>1</v>
          </cell>
        </row>
        <row r="582">
          <cell r="C582" t="str">
            <v>25059</v>
          </cell>
          <cell r="P582" t="str">
            <v>1</v>
          </cell>
          <cell r="Q582" t="str">
            <v>1</v>
          </cell>
        </row>
        <row r="583">
          <cell r="C583" t="str">
            <v>04007</v>
          </cell>
          <cell r="P583" t="str">
            <v>1</v>
          </cell>
          <cell r="Q583" t="str">
            <v>1</v>
          </cell>
        </row>
        <row r="584">
          <cell r="C584" t="str">
            <v>10702</v>
          </cell>
          <cell r="P584" t="str">
            <v>1</v>
          </cell>
          <cell r="Q584" t="str">
            <v>1</v>
          </cell>
        </row>
        <row r="585">
          <cell r="C585" t="str">
            <v>10970</v>
          </cell>
          <cell r="P585" t="str">
            <v>1</v>
          </cell>
          <cell r="Q585" t="str">
            <v>0</v>
          </cell>
        </row>
        <row r="586">
          <cell r="C586" t="str">
            <v>10971</v>
          </cell>
          <cell r="P586" t="str">
            <v>1</v>
          </cell>
          <cell r="Q586" t="str">
            <v>1</v>
          </cell>
        </row>
        <row r="587">
          <cell r="C587" t="str">
            <v>10972</v>
          </cell>
          <cell r="P587" t="str">
            <v>1</v>
          </cell>
          <cell r="Q587" t="str">
            <v>1</v>
          </cell>
        </row>
        <row r="588">
          <cell r="C588" t="str">
            <v>10973</v>
          </cell>
          <cell r="P588" t="str">
            <v>1</v>
          </cell>
          <cell r="Q588" t="str">
            <v>1</v>
          </cell>
        </row>
        <row r="589">
          <cell r="C589" t="str">
            <v>10974</v>
          </cell>
          <cell r="P589" t="str">
            <v>1</v>
          </cell>
          <cell r="Q589" t="str">
            <v>1</v>
          </cell>
        </row>
        <row r="590">
          <cell r="C590" t="str">
            <v>10975</v>
          </cell>
          <cell r="P590" t="str">
            <v>0</v>
          </cell>
          <cell r="Q590" t="str">
            <v>1</v>
          </cell>
        </row>
        <row r="591">
          <cell r="C591" t="str">
            <v>10976</v>
          </cell>
          <cell r="P591" t="str">
            <v>0</v>
          </cell>
          <cell r="Q591" t="str">
            <v>1</v>
          </cell>
        </row>
        <row r="592">
          <cell r="C592" t="str">
            <v>10977</v>
          </cell>
          <cell r="P592" t="str">
            <v>1</v>
          </cell>
          <cell r="Q592" t="str">
            <v>1</v>
          </cell>
        </row>
        <row r="593">
          <cell r="C593" t="str">
            <v>10978</v>
          </cell>
          <cell r="P593" t="str">
            <v>1</v>
          </cell>
          <cell r="Q593" t="str">
            <v>1</v>
          </cell>
        </row>
        <row r="594">
          <cell r="C594" t="str">
            <v>10979</v>
          </cell>
          <cell r="P594" t="str">
            <v>1</v>
          </cell>
          <cell r="Q594" t="str">
            <v>1</v>
          </cell>
        </row>
        <row r="595">
          <cell r="C595" t="str">
            <v>10980</v>
          </cell>
          <cell r="P595" t="str">
            <v>1</v>
          </cell>
          <cell r="Q595" t="str">
            <v>0</v>
          </cell>
        </row>
        <row r="596">
          <cell r="C596" t="str">
            <v>10981</v>
          </cell>
          <cell r="P596" t="str">
            <v>1</v>
          </cell>
          <cell r="Q596" t="str">
            <v>1</v>
          </cell>
        </row>
        <row r="597">
          <cell r="C597" t="str">
            <v>10982</v>
          </cell>
          <cell r="P597" t="str">
            <v>1</v>
          </cell>
          <cell r="Q597" t="str">
            <v>1</v>
          </cell>
        </row>
        <row r="598">
          <cell r="C598" t="str">
            <v>10983</v>
          </cell>
          <cell r="P598" t="str">
            <v>1</v>
          </cell>
          <cell r="Q598" t="str">
            <v>1</v>
          </cell>
        </row>
        <row r="599">
          <cell r="C599" t="str">
            <v>10666</v>
          </cell>
          <cell r="P599" t="str">
            <v>1</v>
          </cell>
          <cell r="Q599" t="str">
            <v>1</v>
          </cell>
        </row>
        <row r="600">
          <cell r="C600" t="str">
            <v>10871</v>
          </cell>
          <cell r="P600" t="str">
            <v>1</v>
          </cell>
          <cell r="Q600" t="str">
            <v>1</v>
          </cell>
        </row>
        <row r="601">
          <cell r="C601" t="str">
            <v>10872</v>
          </cell>
          <cell r="P601" t="str">
            <v>1</v>
          </cell>
          <cell r="Q601" t="str">
            <v>1</v>
          </cell>
        </row>
        <row r="602">
          <cell r="C602" t="str">
            <v>10873</v>
          </cell>
          <cell r="P602" t="str">
            <v>1</v>
          </cell>
          <cell r="Q602" t="str">
            <v>1</v>
          </cell>
        </row>
        <row r="603">
          <cell r="C603" t="str">
            <v>10874</v>
          </cell>
          <cell r="P603" t="str">
            <v>1</v>
          </cell>
          <cell r="Q603" t="str">
            <v>1</v>
          </cell>
        </row>
        <row r="604">
          <cell r="C604" t="str">
            <v>10875</v>
          </cell>
          <cell r="P604" t="str">
            <v>1</v>
          </cell>
          <cell r="Q604" t="str">
            <v>1</v>
          </cell>
        </row>
        <row r="605">
          <cell r="C605" t="str">
            <v>10876</v>
          </cell>
          <cell r="P605" t="str">
            <v>1</v>
          </cell>
          <cell r="Q605" t="str">
            <v>1</v>
          </cell>
        </row>
        <row r="606">
          <cell r="C606" t="str">
            <v>10877</v>
          </cell>
          <cell r="P606" t="str">
            <v>1</v>
          </cell>
          <cell r="Q606" t="str">
            <v>1</v>
          </cell>
        </row>
        <row r="607">
          <cell r="C607" t="str">
            <v>10878</v>
          </cell>
          <cell r="P607" t="str">
            <v>1</v>
          </cell>
          <cell r="Q607" t="str">
            <v>1</v>
          </cell>
        </row>
        <row r="608">
          <cell r="C608" t="str">
            <v>10879</v>
          </cell>
          <cell r="P608" t="str">
            <v>1</v>
          </cell>
          <cell r="Q608" t="str">
            <v>1</v>
          </cell>
        </row>
        <row r="609">
          <cell r="C609" t="str">
            <v>10880</v>
          </cell>
          <cell r="P609" t="str">
            <v>1</v>
          </cell>
          <cell r="Q609" t="str">
            <v>1</v>
          </cell>
        </row>
        <row r="610">
          <cell r="C610" t="str">
            <v>10881</v>
          </cell>
          <cell r="P610" t="str">
            <v>1</v>
          </cell>
          <cell r="Q610" t="str">
            <v>1</v>
          </cell>
        </row>
        <row r="611">
          <cell r="C611" t="str">
            <v>10882</v>
          </cell>
          <cell r="P611" t="str">
            <v>1</v>
          </cell>
          <cell r="Q611" t="str">
            <v>1</v>
          </cell>
        </row>
        <row r="612">
          <cell r="C612" t="str">
            <v>10883</v>
          </cell>
          <cell r="P612" t="str">
            <v>1</v>
          </cell>
          <cell r="Q612" t="str">
            <v>1</v>
          </cell>
        </row>
        <row r="613">
          <cell r="C613" t="str">
            <v>10884</v>
          </cell>
          <cell r="P613" t="str">
            <v>1</v>
          </cell>
          <cell r="Q613" t="str">
            <v>1</v>
          </cell>
        </row>
        <row r="614">
          <cell r="C614" t="str">
            <v>10885</v>
          </cell>
          <cell r="P614" t="str">
            <v>1</v>
          </cell>
          <cell r="Q614" t="str">
            <v>1</v>
          </cell>
        </row>
        <row r="615">
          <cell r="C615" t="str">
            <v>10886</v>
          </cell>
          <cell r="P615" t="str">
            <v>1</v>
          </cell>
          <cell r="Q615" t="str">
            <v>1</v>
          </cell>
        </row>
        <row r="616">
          <cell r="C616" t="str">
            <v>10887</v>
          </cell>
          <cell r="P616" t="str">
            <v>1</v>
          </cell>
          <cell r="Q616" t="str">
            <v>1</v>
          </cell>
        </row>
        <row r="617">
          <cell r="C617" t="str">
            <v>10888</v>
          </cell>
          <cell r="P617" t="str">
            <v>1</v>
          </cell>
          <cell r="Q617" t="str">
            <v>1</v>
          </cell>
        </row>
        <row r="618">
          <cell r="C618" t="str">
            <v>10889</v>
          </cell>
          <cell r="P618" t="str">
            <v>1</v>
          </cell>
          <cell r="Q618" t="str">
            <v>1</v>
          </cell>
        </row>
        <row r="619">
          <cell r="C619" t="str">
            <v>10890</v>
          </cell>
          <cell r="P619" t="str">
            <v>1</v>
          </cell>
          <cell r="Q619" t="str">
            <v>1</v>
          </cell>
        </row>
        <row r="620">
          <cell r="C620" t="str">
            <v>10891</v>
          </cell>
          <cell r="P620" t="str">
            <v>0</v>
          </cell>
          <cell r="Q620" t="str">
            <v>1</v>
          </cell>
        </row>
        <row r="621">
          <cell r="C621" t="str">
            <v>10892</v>
          </cell>
          <cell r="P621" t="str">
            <v>1</v>
          </cell>
          <cell r="Q621" t="str">
            <v>1</v>
          </cell>
        </row>
        <row r="622">
          <cell r="C622" t="str">
            <v>10893</v>
          </cell>
          <cell r="P622" t="str">
            <v>1</v>
          </cell>
          <cell r="Q622" t="str">
            <v>1</v>
          </cell>
        </row>
        <row r="623">
          <cell r="C623" t="str">
            <v>10894</v>
          </cell>
          <cell r="P623" t="str">
            <v>1</v>
          </cell>
          <cell r="Q623" t="str">
            <v>1</v>
          </cell>
        </row>
        <row r="624">
          <cell r="C624" t="str">
            <v>11602</v>
          </cell>
          <cell r="P624" t="str">
            <v>0</v>
          </cell>
          <cell r="Q624" t="str">
            <v>1</v>
          </cell>
        </row>
        <row r="625">
          <cell r="C625" t="str">
            <v>11608</v>
          </cell>
          <cell r="P625" t="str">
            <v>1</v>
          </cell>
          <cell r="Q625" t="str">
            <v>1</v>
          </cell>
        </row>
        <row r="626">
          <cell r="C626" t="str">
            <v>22456</v>
          </cell>
          <cell r="P626" t="str">
            <v>1</v>
          </cell>
          <cell r="Q626" t="str">
            <v>1</v>
          </cell>
        </row>
        <row r="627">
          <cell r="C627" t="str">
            <v>23839</v>
          </cell>
          <cell r="P627" t="str">
            <v>0</v>
          </cell>
          <cell r="Q627" t="str">
            <v>1</v>
          </cell>
        </row>
        <row r="628">
          <cell r="C628" t="str">
            <v>24692</v>
          </cell>
          <cell r="P628" t="str">
            <v>1</v>
          </cell>
          <cell r="Q628" t="str">
            <v>0</v>
          </cell>
        </row>
        <row r="629">
          <cell r="C629" t="str">
            <v>27839</v>
          </cell>
          <cell r="P629" t="str">
            <v>1</v>
          </cell>
          <cell r="Q629" t="str">
            <v>1</v>
          </cell>
        </row>
        <row r="630">
          <cell r="C630" t="str">
            <v>27840</v>
          </cell>
          <cell r="P630" t="str">
            <v>1</v>
          </cell>
          <cell r="Q630" t="str">
            <v>1</v>
          </cell>
        </row>
        <row r="631">
          <cell r="C631" t="str">
            <v>27841</v>
          </cell>
          <cell r="P631" t="str">
            <v>1</v>
          </cell>
          <cell r="Q631" t="str">
            <v>1</v>
          </cell>
        </row>
        <row r="632">
          <cell r="C632" t="str">
            <v>10667</v>
          </cell>
          <cell r="P632" t="str">
            <v>1</v>
          </cell>
          <cell r="Q632" t="str">
            <v>1</v>
          </cell>
        </row>
        <row r="633">
          <cell r="C633" t="str">
            <v>10895</v>
          </cell>
          <cell r="P633" t="str">
            <v>1</v>
          </cell>
          <cell r="Q633" t="str">
            <v>1</v>
          </cell>
        </row>
        <row r="634">
          <cell r="C634" t="str">
            <v>10896</v>
          </cell>
          <cell r="P634" t="str">
            <v>0</v>
          </cell>
          <cell r="Q634" t="str">
            <v>1</v>
          </cell>
        </row>
        <row r="635">
          <cell r="C635" t="str">
            <v>10897</v>
          </cell>
          <cell r="P635" t="str">
            <v>1</v>
          </cell>
          <cell r="Q635" t="str">
            <v>1</v>
          </cell>
        </row>
        <row r="636">
          <cell r="C636" t="str">
            <v>10898</v>
          </cell>
          <cell r="P636" t="str">
            <v>1</v>
          </cell>
          <cell r="Q636" t="str">
            <v>1</v>
          </cell>
        </row>
        <row r="637">
          <cell r="C637" t="str">
            <v>10899</v>
          </cell>
          <cell r="P637" t="str">
            <v>1</v>
          </cell>
          <cell r="Q637" t="str">
            <v>1</v>
          </cell>
        </row>
        <row r="638">
          <cell r="C638" t="str">
            <v>10900</v>
          </cell>
          <cell r="P638" t="str">
            <v>1</v>
          </cell>
          <cell r="Q638" t="str">
            <v>1</v>
          </cell>
        </row>
        <row r="639">
          <cell r="C639" t="str">
            <v>10901</v>
          </cell>
          <cell r="P639" t="str">
            <v>1</v>
          </cell>
          <cell r="Q639" t="str">
            <v>1</v>
          </cell>
        </row>
        <row r="640">
          <cell r="C640" t="str">
            <v>10902</v>
          </cell>
          <cell r="P640" t="str">
            <v>1</v>
          </cell>
          <cell r="Q640" t="str">
            <v>1</v>
          </cell>
        </row>
        <row r="641">
          <cell r="C641" t="str">
            <v>10904</v>
          </cell>
          <cell r="P641" t="str">
            <v>1</v>
          </cell>
          <cell r="Q641" t="str">
            <v>1</v>
          </cell>
        </row>
        <row r="642">
          <cell r="C642" t="str">
            <v>10905</v>
          </cell>
          <cell r="P642" t="str">
            <v>1</v>
          </cell>
          <cell r="Q642" t="str">
            <v>1</v>
          </cell>
        </row>
        <row r="643">
          <cell r="C643" t="str">
            <v>10906</v>
          </cell>
          <cell r="P643" t="str">
            <v>1</v>
          </cell>
          <cell r="Q643" t="str">
            <v>1</v>
          </cell>
        </row>
        <row r="644">
          <cell r="C644" t="str">
            <v>10907</v>
          </cell>
          <cell r="P644" t="str">
            <v>1</v>
          </cell>
          <cell r="Q644" t="str">
            <v>1</v>
          </cell>
        </row>
        <row r="645">
          <cell r="C645" t="str">
            <v>10908</v>
          </cell>
          <cell r="P645" t="str">
            <v>1</v>
          </cell>
          <cell r="Q645" t="str">
            <v>1</v>
          </cell>
        </row>
        <row r="646">
          <cell r="C646" t="str">
            <v>10909</v>
          </cell>
          <cell r="P646" t="str">
            <v>1</v>
          </cell>
          <cell r="Q646" t="str">
            <v>1</v>
          </cell>
        </row>
        <row r="647">
          <cell r="C647" t="str">
            <v>10910</v>
          </cell>
          <cell r="P647" t="str">
            <v>1</v>
          </cell>
          <cell r="Q647" t="str">
            <v>1</v>
          </cell>
        </row>
        <row r="648">
          <cell r="C648" t="str">
            <v>10911</v>
          </cell>
          <cell r="P648" t="str">
            <v>1</v>
          </cell>
          <cell r="Q648" t="str">
            <v>1</v>
          </cell>
        </row>
        <row r="649">
          <cell r="C649" t="str">
            <v>10912</v>
          </cell>
          <cell r="P649" t="str">
            <v>1</v>
          </cell>
          <cell r="Q649" t="str">
            <v>1</v>
          </cell>
        </row>
        <row r="650">
          <cell r="C650" t="str">
            <v>10913</v>
          </cell>
          <cell r="P650" t="str">
            <v>1</v>
          </cell>
          <cell r="Q650" t="str">
            <v>1</v>
          </cell>
        </row>
        <row r="651">
          <cell r="C651" t="str">
            <v>10914</v>
          </cell>
          <cell r="P651" t="str">
            <v>1</v>
          </cell>
          <cell r="Q651" t="str">
            <v>1</v>
          </cell>
        </row>
        <row r="652">
          <cell r="C652" t="str">
            <v>11619</v>
          </cell>
          <cell r="P652" t="str">
            <v>1</v>
          </cell>
          <cell r="Q652" t="str">
            <v>1</v>
          </cell>
        </row>
        <row r="653">
          <cell r="C653" t="str">
            <v>23578</v>
          </cell>
          <cell r="P653" t="str">
            <v>1</v>
          </cell>
          <cell r="Q653" t="str">
            <v>1</v>
          </cell>
        </row>
        <row r="654">
          <cell r="C654" t="str">
            <v>28020</v>
          </cell>
          <cell r="P654" t="str">
            <v>1</v>
          </cell>
          <cell r="Q654" t="str">
            <v>1</v>
          </cell>
        </row>
        <row r="655">
          <cell r="C655" t="str">
            <v>10668</v>
          </cell>
          <cell r="P655" t="str">
            <v>1</v>
          </cell>
          <cell r="Q655" t="str">
            <v>1</v>
          </cell>
        </row>
        <row r="656">
          <cell r="C656" t="str">
            <v>10915</v>
          </cell>
          <cell r="P656" t="str">
            <v>1</v>
          </cell>
          <cell r="Q656" t="str">
            <v>1</v>
          </cell>
        </row>
        <row r="657">
          <cell r="C657" t="str">
            <v>10916</v>
          </cell>
          <cell r="P657" t="str">
            <v>1</v>
          </cell>
          <cell r="Q657" t="str">
            <v>1</v>
          </cell>
        </row>
        <row r="658">
          <cell r="C658" t="str">
            <v>10917</v>
          </cell>
          <cell r="P658" t="str">
            <v>1</v>
          </cell>
          <cell r="Q658" t="str">
            <v>1</v>
          </cell>
        </row>
        <row r="659">
          <cell r="C659" t="str">
            <v>10918</v>
          </cell>
          <cell r="P659" t="str">
            <v>1</v>
          </cell>
          <cell r="Q659" t="str">
            <v>1</v>
          </cell>
        </row>
        <row r="660">
          <cell r="C660" t="str">
            <v>10919</v>
          </cell>
          <cell r="P660" t="str">
            <v>1</v>
          </cell>
          <cell r="Q660" t="str">
            <v>1</v>
          </cell>
        </row>
        <row r="661">
          <cell r="C661" t="str">
            <v>10920</v>
          </cell>
          <cell r="P661" t="str">
            <v>1</v>
          </cell>
          <cell r="Q661" t="str">
            <v>1</v>
          </cell>
        </row>
        <row r="662">
          <cell r="C662" t="str">
            <v>10921</v>
          </cell>
          <cell r="P662" t="str">
            <v>1</v>
          </cell>
          <cell r="Q662" t="str">
            <v>1</v>
          </cell>
        </row>
        <row r="663">
          <cell r="C663" t="str">
            <v>10922</v>
          </cell>
          <cell r="P663" t="str">
            <v>1</v>
          </cell>
          <cell r="Q663" t="str">
            <v>1</v>
          </cell>
        </row>
        <row r="664">
          <cell r="C664" t="str">
            <v>10923</v>
          </cell>
          <cell r="P664" t="str">
            <v>1</v>
          </cell>
          <cell r="Q664" t="str">
            <v>1</v>
          </cell>
        </row>
        <row r="665">
          <cell r="C665" t="str">
            <v>10924</v>
          </cell>
          <cell r="P665" t="str">
            <v>1</v>
          </cell>
          <cell r="Q665" t="str">
            <v>1</v>
          </cell>
        </row>
        <row r="666">
          <cell r="C666" t="str">
            <v>10925</v>
          </cell>
          <cell r="P666" t="str">
            <v>1</v>
          </cell>
          <cell r="Q666" t="str">
            <v>1</v>
          </cell>
        </row>
        <row r="667">
          <cell r="C667" t="str">
            <v>10926</v>
          </cell>
          <cell r="P667" t="str">
            <v>1</v>
          </cell>
          <cell r="Q667" t="str">
            <v>1</v>
          </cell>
        </row>
        <row r="668">
          <cell r="C668" t="str">
            <v>22302</v>
          </cell>
          <cell r="P668" t="str">
            <v>1</v>
          </cell>
          <cell r="Q668" t="str">
            <v>1</v>
          </cell>
        </row>
        <row r="669">
          <cell r="C669" t="str">
            <v>27842</v>
          </cell>
          <cell r="P669" t="str">
            <v>1</v>
          </cell>
          <cell r="Q669" t="str">
            <v>1</v>
          </cell>
        </row>
        <row r="670">
          <cell r="C670" t="str">
            <v>27843</v>
          </cell>
          <cell r="P670" t="str">
            <v>1</v>
          </cell>
          <cell r="Q670" t="str">
            <v>1</v>
          </cell>
        </row>
        <row r="671">
          <cell r="C671" t="str">
            <v>27844</v>
          </cell>
          <cell r="P671" t="str">
            <v>1</v>
          </cell>
          <cell r="Q671" t="str">
            <v>1</v>
          </cell>
        </row>
        <row r="672">
          <cell r="C672" t="str">
            <v>10712</v>
          </cell>
          <cell r="P672" t="str">
            <v>1</v>
          </cell>
          <cell r="Q672" t="str">
            <v>1</v>
          </cell>
        </row>
        <row r="673">
          <cell r="C673" t="str">
            <v>11113</v>
          </cell>
          <cell r="P673" t="str">
            <v>0</v>
          </cell>
          <cell r="Q673" t="str">
            <v>1</v>
          </cell>
        </row>
        <row r="674">
          <cell r="C674" t="str">
            <v>11114</v>
          </cell>
          <cell r="P674" t="str">
            <v>0</v>
          </cell>
          <cell r="Q674" t="str">
            <v>1</v>
          </cell>
        </row>
        <row r="675">
          <cell r="C675" t="str">
            <v>11115</v>
          </cell>
          <cell r="P675" t="str">
            <v>0</v>
          </cell>
          <cell r="Q675" t="str">
            <v>1</v>
          </cell>
        </row>
        <row r="676">
          <cell r="C676" t="str">
            <v>11116</v>
          </cell>
          <cell r="P676" t="str">
            <v>0</v>
          </cell>
          <cell r="Q676" t="str">
            <v>0</v>
          </cell>
        </row>
        <row r="677">
          <cell r="C677" t="str">
            <v>11117</v>
          </cell>
          <cell r="P677" t="str">
            <v>0</v>
          </cell>
          <cell r="Q677" t="str">
            <v>1</v>
          </cell>
        </row>
        <row r="678">
          <cell r="C678" t="str">
            <v>11118</v>
          </cell>
          <cell r="P678" t="str">
            <v>1</v>
          </cell>
          <cell r="Q678" t="str">
            <v>1</v>
          </cell>
        </row>
        <row r="679">
          <cell r="C679" t="str">
            <v>10701</v>
          </cell>
          <cell r="P679" t="str">
            <v>1</v>
          </cell>
          <cell r="Q679" t="str">
            <v>0</v>
          </cell>
        </row>
        <row r="680">
          <cell r="C680" t="str">
            <v>10963</v>
          </cell>
          <cell r="P680" t="str">
            <v>1</v>
          </cell>
          <cell r="Q680" t="str">
            <v>1</v>
          </cell>
        </row>
        <row r="681">
          <cell r="C681" t="str">
            <v>10964</v>
          </cell>
          <cell r="P681" t="str">
            <v>1</v>
          </cell>
          <cell r="Q681" t="str">
            <v>1</v>
          </cell>
        </row>
        <row r="682">
          <cell r="C682" t="str">
            <v>10965</v>
          </cell>
          <cell r="P682" t="str">
            <v>1</v>
          </cell>
          <cell r="Q682" t="str">
            <v>1</v>
          </cell>
        </row>
        <row r="683">
          <cell r="C683" t="str">
            <v>10966</v>
          </cell>
          <cell r="P683" t="str">
            <v>1</v>
          </cell>
          <cell r="Q683" t="str">
            <v>1</v>
          </cell>
        </row>
        <row r="684">
          <cell r="C684" t="str">
            <v>10967</v>
          </cell>
          <cell r="P684" t="str">
            <v>1</v>
          </cell>
          <cell r="Q684" t="str">
            <v>1</v>
          </cell>
        </row>
        <row r="685">
          <cell r="C685" t="str">
            <v>10968</v>
          </cell>
          <cell r="P685" t="str">
            <v>1</v>
          </cell>
          <cell r="Q685" t="str">
            <v>1</v>
          </cell>
        </row>
        <row r="686">
          <cell r="C686" t="str">
            <v>10969</v>
          </cell>
          <cell r="P686" t="str">
            <v>1</v>
          </cell>
          <cell r="Q686" t="str">
            <v>1</v>
          </cell>
        </row>
        <row r="687">
          <cell r="C687" t="str">
            <v>11444</v>
          </cell>
          <cell r="P687" t="str">
            <v>1</v>
          </cell>
          <cell r="Q687" t="str">
            <v>1</v>
          </cell>
        </row>
        <row r="688">
          <cell r="C688" t="str">
            <v>10700</v>
          </cell>
          <cell r="P688" t="str">
            <v>1</v>
          </cell>
          <cell r="Q688" t="str">
            <v>1</v>
          </cell>
        </row>
        <row r="689">
          <cell r="C689" t="str">
            <v>10927</v>
          </cell>
          <cell r="P689" t="str">
            <v>1</v>
          </cell>
          <cell r="Q689" t="str">
            <v>1</v>
          </cell>
        </row>
        <row r="690">
          <cell r="C690" t="str">
            <v>10928</v>
          </cell>
          <cell r="P690" t="str">
            <v>1</v>
          </cell>
          <cell r="Q690" t="str">
            <v>1</v>
          </cell>
        </row>
        <row r="691">
          <cell r="C691" t="str">
            <v>10929</v>
          </cell>
          <cell r="P691" t="str">
            <v>1</v>
          </cell>
          <cell r="Q691" t="str">
            <v>1</v>
          </cell>
        </row>
        <row r="692">
          <cell r="C692" t="str">
            <v>10930</v>
          </cell>
          <cell r="P692" t="str">
            <v>1</v>
          </cell>
          <cell r="Q692" t="str">
            <v>1</v>
          </cell>
        </row>
        <row r="693">
          <cell r="C693" t="str">
            <v>10931</v>
          </cell>
          <cell r="P693" t="str">
            <v>1</v>
          </cell>
          <cell r="Q693" t="str">
            <v>1</v>
          </cell>
        </row>
        <row r="694">
          <cell r="C694" t="str">
            <v>10932</v>
          </cell>
          <cell r="P694" t="str">
            <v>1</v>
          </cell>
          <cell r="Q694" t="str">
            <v>1</v>
          </cell>
        </row>
        <row r="695">
          <cell r="C695" t="str">
            <v>10933</v>
          </cell>
          <cell r="P695" t="str">
            <v>1</v>
          </cell>
          <cell r="Q695" t="str">
            <v>1</v>
          </cell>
        </row>
        <row r="696">
          <cell r="C696" t="str">
            <v>10934</v>
          </cell>
          <cell r="P696" t="str">
            <v>1</v>
          </cell>
          <cell r="Q696" t="str">
            <v>1</v>
          </cell>
        </row>
        <row r="697">
          <cell r="C697" t="str">
            <v>10935</v>
          </cell>
          <cell r="P697" t="str">
            <v>0</v>
          </cell>
          <cell r="Q697" t="str">
            <v>1</v>
          </cell>
        </row>
        <row r="698">
          <cell r="C698" t="str">
            <v>10936</v>
          </cell>
          <cell r="P698" t="str">
            <v>0</v>
          </cell>
          <cell r="Q698" t="str">
            <v>1</v>
          </cell>
        </row>
        <row r="699">
          <cell r="C699" t="str">
            <v>10937</v>
          </cell>
          <cell r="P699" t="str">
            <v>1</v>
          </cell>
          <cell r="Q699" t="str">
            <v>1</v>
          </cell>
        </row>
        <row r="700">
          <cell r="C700" t="str">
            <v>10938</v>
          </cell>
          <cell r="P700" t="str">
            <v>1</v>
          </cell>
          <cell r="Q700" t="str">
            <v>1</v>
          </cell>
        </row>
        <row r="701">
          <cell r="C701" t="str">
            <v>10939</v>
          </cell>
          <cell r="P701" t="str">
            <v>0</v>
          </cell>
          <cell r="Q701" t="str">
            <v>1</v>
          </cell>
        </row>
        <row r="702">
          <cell r="C702" t="str">
            <v>10940</v>
          </cell>
          <cell r="P702" t="str">
            <v>0</v>
          </cell>
          <cell r="Q702" t="str">
            <v>1</v>
          </cell>
        </row>
        <row r="703">
          <cell r="C703" t="str">
            <v>10941</v>
          </cell>
          <cell r="P703" t="str">
            <v>1</v>
          </cell>
          <cell r="Q703" t="str">
            <v>1</v>
          </cell>
        </row>
        <row r="704">
          <cell r="C704" t="str">
            <v>10942</v>
          </cell>
          <cell r="P704" t="str">
            <v>1</v>
          </cell>
          <cell r="Q704" t="str">
            <v>1</v>
          </cell>
        </row>
        <row r="705">
          <cell r="C705" t="str">
            <v>10943</v>
          </cell>
          <cell r="P705" t="str">
            <v>1</v>
          </cell>
          <cell r="Q705" t="str">
            <v>1</v>
          </cell>
        </row>
        <row r="706">
          <cell r="C706" t="str">
            <v>23125</v>
          </cell>
          <cell r="P706" t="str">
            <v>1</v>
          </cell>
          <cell r="Q706" t="str">
            <v>1</v>
          </cell>
        </row>
        <row r="707">
          <cell r="C707" t="str">
            <v>28014</v>
          </cell>
          <cell r="P707" t="str">
            <v>1</v>
          </cell>
          <cell r="Q707" t="str">
            <v>1</v>
          </cell>
        </row>
        <row r="708">
          <cell r="C708" t="str">
            <v>28015</v>
          </cell>
          <cell r="P708" t="str">
            <v>1</v>
          </cell>
          <cell r="Q708" t="str">
            <v>1</v>
          </cell>
        </row>
        <row r="709">
          <cell r="C709" t="str">
            <v>28016</v>
          </cell>
          <cell r="P709" t="str">
            <v>1</v>
          </cell>
          <cell r="Q709" t="str">
            <v>1</v>
          </cell>
        </row>
        <row r="710">
          <cell r="C710" t="str">
            <v>10703</v>
          </cell>
          <cell r="P710" t="str">
            <v>1</v>
          </cell>
          <cell r="Q710" t="str">
            <v>1</v>
          </cell>
        </row>
        <row r="711">
          <cell r="C711" t="str">
            <v>10985</v>
          </cell>
          <cell r="P711" t="str">
            <v>0</v>
          </cell>
          <cell r="Q711" t="str">
            <v>1</v>
          </cell>
        </row>
        <row r="712">
          <cell r="C712" t="str">
            <v>10986</v>
          </cell>
          <cell r="P712" t="str">
            <v>0</v>
          </cell>
          <cell r="Q712" t="str">
            <v>1</v>
          </cell>
        </row>
        <row r="713">
          <cell r="C713" t="str">
            <v>10987</v>
          </cell>
          <cell r="P713" t="str">
            <v>1</v>
          </cell>
          <cell r="Q713" t="str">
            <v>1</v>
          </cell>
        </row>
        <row r="714">
          <cell r="C714" t="str">
            <v>10988</v>
          </cell>
          <cell r="P714" t="str">
            <v>1</v>
          </cell>
          <cell r="Q714" t="str">
            <v>1</v>
          </cell>
        </row>
        <row r="715">
          <cell r="C715" t="str">
            <v>10989</v>
          </cell>
          <cell r="P715" t="str">
            <v>1</v>
          </cell>
          <cell r="Q715" t="str">
            <v>1</v>
          </cell>
        </row>
        <row r="716">
          <cell r="C716" t="str">
            <v>10990</v>
          </cell>
          <cell r="P716" t="str">
            <v>0</v>
          </cell>
          <cell r="Q716" t="str">
            <v>1</v>
          </cell>
        </row>
        <row r="717">
          <cell r="C717" t="str">
            <v>10669</v>
          </cell>
          <cell r="P717" t="str">
            <v>0</v>
          </cell>
          <cell r="Q717" t="str">
            <v>0</v>
          </cell>
        </row>
        <row r="718">
          <cell r="C718" t="str">
            <v>10944</v>
          </cell>
          <cell r="P718" t="str">
            <v>1</v>
          </cell>
          <cell r="Q718" t="str">
            <v>1</v>
          </cell>
        </row>
        <row r="719">
          <cell r="C719" t="str">
            <v>10945</v>
          </cell>
          <cell r="P719" t="str">
            <v>1</v>
          </cell>
          <cell r="Q719" t="str">
            <v>1</v>
          </cell>
        </row>
        <row r="720">
          <cell r="C720" t="str">
            <v>10946</v>
          </cell>
          <cell r="P720" t="str">
            <v>1</v>
          </cell>
          <cell r="Q720" t="str">
            <v>1</v>
          </cell>
        </row>
        <row r="721">
          <cell r="C721" t="str">
            <v>10947</v>
          </cell>
          <cell r="P721" t="str">
            <v>1</v>
          </cell>
          <cell r="Q721" t="str">
            <v>1</v>
          </cell>
        </row>
        <row r="722">
          <cell r="C722" t="str">
            <v>10948</v>
          </cell>
          <cell r="P722" t="str">
            <v>1</v>
          </cell>
          <cell r="Q722" t="str">
            <v>1</v>
          </cell>
        </row>
        <row r="723">
          <cell r="C723" t="str">
            <v>10949</v>
          </cell>
          <cell r="P723" t="str">
            <v>1</v>
          </cell>
          <cell r="Q723" t="str">
            <v>1</v>
          </cell>
        </row>
        <row r="724">
          <cell r="C724" t="str">
            <v>10950</v>
          </cell>
          <cell r="P724" t="str">
            <v>0</v>
          </cell>
          <cell r="Q724" t="str">
            <v>1</v>
          </cell>
        </row>
        <row r="725">
          <cell r="C725" t="str">
            <v>10951</v>
          </cell>
          <cell r="P725" t="str">
            <v>1</v>
          </cell>
          <cell r="Q725" t="str">
            <v>1</v>
          </cell>
        </row>
        <row r="726">
          <cell r="C726" t="str">
            <v>10952</v>
          </cell>
          <cell r="P726" t="str">
            <v>1</v>
          </cell>
          <cell r="Q726" t="str">
            <v>1</v>
          </cell>
        </row>
        <row r="727">
          <cell r="C727" t="str">
            <v>10953</v>
          </cell>
          <cell r="P727" t="str">
            <v>1</v>
          </cell>
          <cell r="Q727" t="str">
            <v>1</v>
          </cell>
        </row>
        <row r="728">
          <cell r="C728" t="str">
            <v>10954</v>
          </cell>
          <cell r="P728" t="str">
            <v>1</v>
          </cell>
          <cell r="Q728" t="str">
            <v>1</v>
          </cell>
        </row>
        <row r="729">
          <cell r="C729" t="str">
            <v>10956</v>
          </cell>
          <cell r="P729" t="str">
            <v>1</v>
          </cell>
          <cell r="Q729" t="str">
            <v>1</v>
          </cell>
        </row>
        <row r="730">
          <cell r="C730" t="str">
            <v>10957</v>
          </cell>
          <cell r="P730" t="str">
            <v>1</v>
          </cell>
          <cell r="Q730" t="str">
            <v>0</v>
          </cell>
        </row>
        <row r="731">
          <cell r="C731" t="str">
            <v>10958</v>
          </cell>
          <cell r="P731" t="str">
            <v>0</v>
          </cell>
          <cell r="Q731" t="str">
            <v>1</v>
          </cell>
        </row>
        <row r="732">
          <cell r="C732" t="str">
            <v>10959</v>
          </cell>
          <cell r="P732" t="str">
            <v>1</v>
          </cell>
          <cell r="Q732" t="str">
            <v>1</v>
          </cell>
        </row>
        <row r="733">
          <cell r="C733" t="str">
            <v>10960</v>
          </cell>
          <cell r="P733" t="str">
            <v>1</v>
          </cell>
          <cell r="Q733" t="str">
            <v>1</v>
          </cell>
        </row>
        <row r="734">
          <cell r="C734" t="str">
            <v>10961</v>
          </cell>
          <cell r="P734" t="str">
            <v>1</v>
          </cell>
          <cell r="Q734" t="str">
            <v>1</v>
          </cell>
        </row>
        <row r="735">
          <cell r="C735" t="str">
            <v>10962</v>
          </cell>
          <cell r="P735" t="str">
            <v>1</v>
          </cell>
          <cell r="Q735" t="str">
            <v>0</v>
          </cell>
        </row>
        <row r="736">
          <cell r="C736" t="str">
            <v>11443</v>
          </cell>
          <cell r="P736" t="str">
            <v>1</v>
          </cell>
          <cell r="Q736" t="str">
            <v>0</v>
          </cell>
        </row>
        <row r="737">
          <cell r="C737" t="str">
            <v>21984</v>
          </cell>
          <cell r="P737" t="str">
            <v>1</v>
          </cell>
          <cell r="Q737" t="str">
            <v>1</v>
          </cell>
        </row>
        <row r="738">
          <cell r="C738" t="str">
            <v>24032</v>
          </cell>
          <cell r="P738" t="str">
            <v>1</v>
          </cell>
          <cell r="Q738" t="str">
            <v>1</v>
          </cell>
        </row>
        <row r="739">
          <cell r="C739" t="str">
            <v>24821</v>
          </cell>
          <cell r="P739" t="str">
            <v>1</v>
          </cell>
          <cell r="Q739" t="str">
            <v>1</v>
          </cell>
        </row>
        <row r="740">
          <cell r="C740" t="str">
            <v>27967</v>
          </cell>
          <cell r="P740" t="str">
            <v>1</v>
          </cell>
          <cell r="Q740" t="str">
            <v>0</v>
          </cell>
        </row>
        <row r="741">
          <cell r="C741" t="str">
            <v>27968</v>
          </cell>
          <cell r="P741" t="str">
            <v>1</v>
          </cell>
          <cell r="Q741" t="str">
            <v>1</v>
          </cell>
        </row>
        <row r="742">
          <cell r="C742" t="str">
            <v>27976</v>
          </cell>
          <cell r="P742" t="str">
            <v>1</v>
          </cell>
          <cell r="Q742" t="str">
            <v>1</v>
          </cell>
        </row>
        <row r="743">
          <cell r="C743" t="str">
            <v>10738</v>
          </cell>
          <cell r="P743" t="str">
            <v>0</v>
          </cell>
          <cell r="Q743" t="str">
            <v>1</v>
          </cell>
        </row>
        <row r="744">
          <cell r="C744" t="str">
            <v>11340</v>
          </cell>
          <cell r="P744" t="str">
            <v>0</v>
          </cell>
          <cell r="Q744" t="str">
            <v>1</v>
          </cell>
        </row>
        <row r="745">
          <cell r="C745" t="str">
            <v>11341</v>
          </cell>
          <cell r="P745" t="str">
            <v>1</v>
          </cell>
          <cell r="Q745" t="str">
            <v>1</v>
          </cell>
        </row>
        <row r="746">
          <cell r="C746" t="str">
            <v>11342</v>
          </cell>
          <cell r="P746" t="str">
            <v>1</v>
          </cell>
          <cell r="Q746" t="str">
            <v>0</v>
          </cell>
        </row>
        <row r="747">
          <cell r="C747" t="str">
            <v>11343</v>
          </cell>
          <cell r="P747" t="str">
            <v>1</v>
          </cell>
          <cell r="Q747" t="str">
            <v>1</v>
          </cell>
        </row>
        <row r="748">
          <cell r="C748" t="str">
            <v>11344</v>
          </cell>
          <cell r="P748" t="str">
            <v>1</v>
          </cell>
          <cell r="Q748" t="str">
            <v>1</v>
          </cell>
        </row>
        <row r="749">
          <cell r="C749" t="str">
            <v>11345</v>
          </cell>
          <cell r="P749" t="str">
            <v>1</v>
          </cell>
          <cell r="Q749" t="str">
            <v>1</v>
          </cell>
        </row>
        <row r="750">
          <cell r="C750" t="str">
            <v>11346</v>
          </cell>
          <cell r="P750" t="str">
            <v>1</v>
          </cell>
          <cell r="Q750" t="str">
            <v>1</v>
          </cell>
        </row>
        <row r="751">
          <cell r="C751" t="str">
            <v>77753</v>
          </cell>
          <cell r="P751" t="str">
            <v>0</v>
          </cell>
          <cell r="Q751" t="str">
            <v>1</v>
          </cell>
        </row>
        <row r="752">
          <cell r="C752" t="str">
            <v>10744</v>
          </cell>
          <cell r="P752" t="str">
            <v>0</v>
          </cell>
          <cell r="Q752" t="str">
            <v>1</v>
          </cell>
        </row>
        <row r="753">
          <cell r="C753" t="str">
            <v>11375</v>
          </cell>
          <cell r="P753" t="str">
            <v>1</v>
          </cell>
          <cell r="Q753" t="str">
            <v>1</v>
          </cell>
        </row>
        <row r="754">
          <cell r="C754" t="str">
            <v>11376</v>
          </cell>
          <cell r="P754" t="str">
            <v>1</v>
          </cell>
          <cell r="Q754" t="str">
            <v>1</v>
          </cell>
        </row>
        <row r="755">
          <cell r="C755" t="str">
            <v>11377</v>
          </cell>
          <cell r="P755" t="str">
            <v>1</v>
          </cell>
          <cell r="Q755" t="str">
            <v>1</v>
          </cell>
        </row>
        <row r="756">
          <cell r="C756" t="str">
            <v>11378</v>
          </cell>
          <cell r="P756" t="str">
            <v>1</v>
          </cell>
          <cell r="Q756" t="str">
            <v>1</v>
          </cell>
        </row>
        <row r="757">
          <cell r="C757" t="str">
            <v>11379</v>
          </cell>
          <cell r="P757" t="str">
            <v>1</v>
          </cell>
          <cell r="Q757" t="str">
            <v>1</v>
          </cell>
        </row>
        <row r="758">
          <cell r="C758" t="str">
            <v>11380</v>
          </cell>
          <cell r="P758" t="str">
            <v>1</v>
          </cell>
          <cell r="Q758" t="str">
            <v>0</v>
          </cell>
        </row>
        <row r="759">
          <cell r="C759" t="str">
            <v>11381</v>
          </cell>
          <cell r="P759" t="str">
            <v>1</v>
          </cell>
          <cell r="Q759" t="str">
            <v>1</v>
          </cell>
        </row>
        <row r="760">
          <cell r="C760" t="str">
            <v>11382</v>
          </cell>
          <cell r="P760" t="str">
            <v>1</v>
          </cell>
          <cell r="Q760" t="str">
            <v>1</v>
          </cell>
        </row>
        <row r="761">
          <cell r="C761" t="str">
            <v>11383</v>
          </cell>
          <cell r="P761" t="str">
            <v>1</v>
          </cell>
          <cell r="Q761" t="str">
            <v>1</v>
          </cell>
        </row>
        <row r="762">
          <cell r="C762" t="str">
            <v>11385</v>
          </cell>
          <cell r="P762" t="str">
            <v>1</v>
          </cell>
          <cell r="Q762" t="str">
            <v>1</v>
          </cell>
        </row>
        <row r="763">
          <cell r="C763" t="str">
            <v>10680</v>
          </cell>
          <cell r="P763" t="str">
            <v>1</v>
          </cell>
          <cell r="Q763" t="str">
            <v>0</v>
          </cell>
        </row>
        <row r="764">
          <cell r="C764" t="str">
            <v>11322</v>
          </cell>
          <cell r="P764" t="str">
            <v>1</v>
          </cell>
          <cell r="Q764" t="str">
            <v>1</v>
          </cell>
        </row>
        <row r="765">
          <cell r="C765" t="str">
            <v>11324</v>
          </cell>
          <cell r="P765" t="str">
            <v>1</v>
          </cell>
          <cell r="Q765" t="str">
            <v>1</v>
          </cell>
        </row>
        <row r="766">
          <cell r="C766" t="str">
            <v>11325</v>
          </cell>
          <cell r="P766" t="str">
            <v>1</v>
          </cell>
          <cell r="Q766" t="str">
            <v>1</v>
          </cell>
        </row>
        <row r="767">
          <cell r="C767" t="str">
            <v>11326</v>
          </cell>
          <cell r="P767" t="str">
            <v>1</v>
          </cell>
          <cell r="Q767" t="str">
            <v>0</v>
          </cell>
        </row>
        <row r="768">
          <cell r="C768" t="str">
            <v>11327</v>
          </cell>
          <cell r="P768" t="str">
            <v>1</v>
          </cell>
          <cell r="Q768" t="str">
            <v>1</v>
          </cell>
        </row>
        <row r="769">
          <cell r="C769" t="str">
            <v>11328</v>
          </cell>
          <cell r="P769" t="str">
            <v>1</v>
          </cell>
          <cell r="Q769" t="str">
            <v>1</v>
          </cell>
        </row>
        <row r="770">
          <cell r="C770" t="str">
            <v>11329</v>
          </cell>
          <cell r="P770" t="str">
            <v>1</v>
          </cell>
          <cell r="Q770" t="str">
            <v>0</v>
          </cell>
        </row>
        <row r="771">
          <cell r="C771" t="str">
            <v>11330</v>
          </cell>
          <cell r="P771" t="str">
            <v>1</v>
          </cell>
          <cell r="Q771" t="str">
            <v>1</v>
          </cell>
        </row>
        <row r="772">
          <cell r="C772" t="str">
            <v>11331</v>
          </cell>
          <cell r="P772" t="str">
            <v>1</v>
          </cell>
          <cell r="Q772" t="str">
            <v>0</v>
          </cell>
        </row>
        <row r="773">
          <cell r="C773" t="str">
            <v>11332</v>
          </cell>
          <cell r="P773" t="str">
            <v>1</v>
          </cell>
          <cell r="Q773" t="str">
            <v>1</v>
          </cell>
        </row>
        <row r="774">
          <cell r="C774" t="str">
            <v>11333</v>
          </cell>
          <cell r="P774" t="str">
            <v>1</v>
          </cell>
          <cell r="Q774" t="str">
            <v>1</v>
          </cell>
        </row>
        <row r="775">
          <cell r="C775" t="str">
            <v>11334</v>
          </cell>
          <cell r="P775" t="str">
            <v>1</v>
          </cell>
          <cell r="Q775" t="str">
            <v>0</v>
          </cell>
        </row>
        <row r="776">
          <cell r="C776" t="str">
            <v>11335</v>
          </cell>
          <cell r="P776" t="str">
            <v>1</v>
          </cell>
          <cell r="Q776" t="str">
            <v>1</v>
          </cell>
        </row>
        <row r="777">
          <cell r="C777" t="str">
            <v>11336</v>
          </cell>
          <cell r="P777" t="str">
            <v>1</v>
          </cell>
          <cell r="Q777" t="str">
            <v>1</v>
          </cell>
        </row>
        <row r="778">
          <cell r="C778" t="str">
            <v>11337</v>
          </cell>
          <cell r="P778" t="str">
            <v>1</v>
          </cell>
          <cell r="Q778" t="str">
            <v>1</v>
          </cell>
        </row>
        <row r="779">
          <cell r="C779" t="str">
            <v>11338</v>
          </cell>
          <cell r="P779" t="str">
            <v>1</v>
          </cell>
          <cell r="Q779" t="str">
            <v>1</v>
          </cell>
        </row>
        <row r="780">
          <cell r="C780" t="str">
            <v>11339</v>
          </cell>
          <cell r="P780" t="str">
            <v>1</v>
          </cell>
          <cell r="Q780" t="str">
            <v>0</v>
          </cell>
        </row>
        <row r="781">
          <cell r="C781" t="str">
            <v>11660</v>
          </cell>
          <cell r="P781" t="str">
            <v>1</v>
          </cell>
          <cell r="Q781" t="str">
            <v>1</v>
          </cell>
        </row>
        <row r="782">
          <cell r="C782" t="str">
            <v>40491</v>
          </cell>
          <cell r="P782" t="str">
            <v>1</v>
          </cell>
          <cell r="Q782" t="str">
            <v>1</v>
          </cell>
        </row>
        <row r="783">
          <cell r="C783" t="str">
            <v>40492</v>
          </cell>
          <cell r="P783" t="str">
            <v>1</v>
          </cell>
          <cell r="Q783" t="str">
            <v>1</v>
          </cell>
        </row>
        <row r="784">
          <cell r="C784" t="str">
            <v>40742</v>
          </cell>
          <cell r="P784" t="str">
            <v>1</v>
          </cell>
          <cell r="Q784" t="str">
            <v>1</v>
          </cell>
        </row>
        <row r="785">
          <cell r="C785" t="str">
            <v>40743</v>
          </cell>
          <cell r="P785" t="str">
            <v>1</v>
          </cell>
          <cell r="Q785" t="str">
            <v>1</v>
          </cell>
        </row>
        <row r="786">
          <cell r="C786" t="str">
            <v>10739</v>
          </cell>
          <cell r="P786" t="str">
            <v>0</v>
          </cell>
          <cell r="Q786" t="str">
            <v>1</v>
          </cell>
        </row>
        <row r="787">
          <cell r="C787" t="str">
            <v>10740</v>
          </cell>
          <cell r="P787" t="str">
            <v>1</v>
          </cell>
          <cell r="Q787" t="str">
            <v>1</v>
          </cell>
        </row>
        <row r="788">
          <cell r="C788" t="str">
            <v>11347</v>
          </cell>
          <cell r="P788" t="str">
            <v>0</v>
          </cell>
          <cell r="Q788" t="str">
            <v>0</v>
          </cell>
        </row>
        <row r="789">
          <cell r="C789" t="str">
            <v>11348</v>
          </cell>
          <cell r="P789" t="str">
            <v>0</v>
          </cell>
          <cell r="Q789" t="str">
            <v>1</v>
          </cell>
        </row>
        <row r="790">
          <cell r="C790" t="str">
            <v>11349</v>
          </cell>
          <cell r="P790" t="str">
            <v>1</v>
          </cell>
          <cell r="Q790" t="str">
            <v>1</v>
          </cell>
        </row>
        <row r="791">
          <cell r="C791" t="str">
            <v>11350</v>
          </cell>
          <cell r="P791" t="str">
            <v>0</v>
          </cell>
          <cell r="Q791" t="str">
            <v>1</v>
          </cell>
        </row>
        <row r="792">
          <cell r="C792" t="str">
            <v>11352</v>
          </cell>
          <cell r="P792" t="str">
            <v>0</v>
          </cell>
          <cell r="Q792" t="str">
            <v>1</v>
          </cell>
        </row>
        <row r="793">
          <cell r="C793" t="str">
            <v>11353</v>
          </cell>
          <cell r="P793" t="str">
            <v>1</v>
          </cell>
          <cell r="Q793" t="str">
            <v>1</v>
          </cell>
        </row>
        <row r="794">
          <cell r="C794" t="str">
            <v>11354</v>
          </cell>
          <cell r="P794" t="str">
            <v>1</v>
          </cell>
          <cell r="Q794" t="str">
            <v>1</v>
          </cell>
        </row>
        <row r="795">
          <cell r="C795" t="str">
            <v>10741</v>
          </cell>
          <cell r="P795" t="str">
            <v>1</v>
          </cell>
          <cell r="Q795" t="str">
            <v>0</v>
          </cell>
        </row>
        <row r="796">
          <cell r="C796" t="str">
            <v>11355</v>
          </cell>
          <cell r="P796" t="str">
            <v>0</v>
          </cell>
          <cell r="Q796" t="str">
            <v>1</v>
          </cell>
        </row>
        <row r="797">
          <cell r="C797" t="str">
            <v>11356</v>
          </cell>
          <cell r="P797" t="str">
            <v>1</v>
          </cell>
          <cell r="Q797" t="str">
            <v>1</v>
          </cell>
        </row>
        <row r="798">
          <cell r="C798" t="str">
            <v>41436</v>
          </cell>
          <cell r="P798" t="str">
            <v>1</v>
          </cell>
          <cell r="Q798" t="str">
            <v>0</v>
          </cell>
        </row>
        <row r="799">
          <cell r="C799" t="str">
            <v>10743</v>
          </cell>
          <cell r="P799" t="str">
            <v>1</v>
          </cell>
          <cell r="Q799" t="str">
            <v>0</v>
          </cell>
        </row>
        <row r="800">
          <cell r="C800" t="str">
            <v>11323</v>
          </cell>
          <cell r="P800" t="str">
            <v>0</v>
          </cell>
          <cell r="Q800" t="str">
            <v>1</v>
          </cell>
        </row>
        <row r="801">
          <cell r="C801" t="str">
            <v>11372</v>
          </cell>
          <cell r="P801" t="str">
            <v>0</v>
          </cell>
          <cell r="Q801" t="str">
            <v>1</v>
          </cell>
        </row>
        <row r="802">
          <cell r="C802" t="str">
            <v>11373</v>
          </cell>
          <cell r="P802" t="str">
            <v>1</v>
          </cell>
          <cell r="Q802" t="str">
            <v>1</v>
          </cell>
        </row>
        <row r="803">
          <cell r="C803" t="str">
            <v>11374</v>
          </cell>
          <cell r="P803" t="str">
            <v>1</v>
          </cell>
          <cell r="Q803" t="str">
            <v>1</v>
          </cell>
        </row>
        <row r="804">
          <cell r="C804" t="str">
            <v>09192</v>
          </cell>
          <cell r="P804" t="str">
            <v>1</v>
          </cell>
          <cell r="Q804" t="str">
            <v>0</v>
          </cell>
        </row>
        <row r="805">
          <cell r="C805" t="str">
            <v>10681</v>
          </cell>
          <cell r="P805" t="str">
            <v>0</v>
          </cell>
          <cell r="Q805" t="str">
            <v>1</v>
          </cell>
        </row>
        <row r="806">
          <cell r="C806" t="str">
            <v>10742</v>
          </cell>
          <cell r="P806" t="str">
            <v>1</v>
          </cell>
          <cell r="Q806" t="str">
            <v>1</v>
          </cell>
        </row>
        <row r="807">
          <cell r="C807" t="str">
            <v>11357</v>
          </cell>
          <cell r="P807" t="str">
            <v>0</v>
          </cell>
          <cell r="Q807" t="str">
            <v>1</v>
          </cell>
        </row>
        <row r="808">
          <cell r="C808" t="str">
            <v>11358</v>
          </cell>
          <cell r="P808" t="str">
            <v>1</v>
          </cell>
          <cell r="Q808" t="str">
            <v>1</v>
          </cell>
        </row>
        <row r="809">
          <cell r="C809" t="str">
            <v>11359</v>
          </cell>
          <cell r="P809" t="str">
            <v>1</v>
          </cell>
          <cell r="Q809" t="str">
            <v>1</v>
          </cell>
        </row>
        <row r="810">
          <cell r="C810" t="str">
            <v>11360</v>
          </cell>
          <cell r="P810" t="str">
            <v>1</v>
          </cell>
          <cell r="Q810" t="str">
            <v>1</v>
          </cell>
        </row>
        <row r="811">
          <cell r="C811" t="str">
            <v>11361</v>
          </cell>
          <cell r="P811" t="str">
            <v>1</v>
          </cell>
          <cell r="Q811" t="str">
            <v>1</v>
          </cell>
        </row>
        <row r="812">
          <cell r="C812" t="str">
            <v>11362</v>
          </cell>
          <cell r="P812" t="str">
            <v>1</v>
          </cell>
          <cell r="Q812" t="str">
            <v>1</v>
          </cell>
        </row>
        <row r="813">
          <cell r="C813" t="str">
            <v>11363</v>
          </cell>
          <cell r="P813" t="str">
            <v>1</v>
          </cell>
          <cell r="Q813" t="str">
            <v>1</v>
          </cell>
        </row>
        <row r="814">
          <cell r="C814" t="str">
            <v>11364</v>
          </cell>
          <cell r="P814" t="str">
            <v>1</v>
          </cell>
          <cell r="Q814" t="str">
            <v>1</v>
          </cell>
        </row>
        <row r="815">
          <cell r="C815" t="str">
            <v>11365</v>
          </cell>
          <cell r="P815" t="str">
            <v>1</v>
          </cell>
          <cell r="Q815" t="str">
            <v>1</v>
          </cell>
        </row>
        <row r="816">
          <cell r="C816" t="str">
            <v>11366</v>
          </cell>
          <cell r="P816" t="str">
            <v>1</v>
          </cell>
          <cell r="Q816" t="str">
            <v>1</v>
          </cell>
        </row>
        <row r="817">
          <cell r="C817" t="str">
            <v>11367</v>
          </cell>
          <cell r="P817" t="str">
            <v>1</v>
          </cell>
          <cell r="Q817" t="str">
            <v>1</v>
          </cell>
        </row>
        <row r="818">
          <cell r="C818" t="str">
            <v>11368</v>
          </cell>
          <cell r="P818" t="str">
            <v>1</v>
          </cell>
          <cell r="Q818" t="str">
            <v>1</v>
          </cell>
        </row>
        <row r="819">
          <cell r="C819" t="str">
            <v>11369</v>
          </cell>
          <cell r="P819" t="str">
            <v>1</v>
          </cell>
          <cell r="Q819" t="str">
            <v>1</v>
          </cell>
        </row>
        <row r="820">
          <cell r="C820" t="str">
            <v>11370</v>
          </cell>
          <cell r="P820" t="str">
            <v>1</v>
          </cell>
          <cell r="Q820" t="str">
            <v>1</v>
          </cell>
        </row>
        <row r="821">
          <cell r="C821" t="str">
            <v>11371</v>
          </cell>
          <cell r="P821" t="str">
            <v>1</v>
          </cell>
          <cell r="Q821" t="str">
            <v>1</v>
          </cell>
        </row>
        <row r="822">
          <cell r="C822" t="str">
            <v>11459</v>
          </cell>
          <cell r="P822" t="str">
            <v>1</v>
          </cell>
          <cell r="Q822" t="str">
            <v>1</v>
          </cell>
        </row>
        <row r="823">
          <cell r="C823" t="str">
            <v>11654</v>
          </cell>
          <cell r="P823" t="str">
            <v>1</v>
          </cell>
          <cell r="Q823" t="str">
            <v>1</v>
          </cell>
        </row>
        <row r="824">
          <cell r="C824" t="str">
            <v>14138</v>
          </cell>
          <cell r="P824" t="str">
            <v>1</v>
          </cell>
          <cell r="Q824" t="str">
            <v>1</v>
          </cell>
        </row>
        <row r="825">
          <cell r="C825" t="str">
            <v>10683</v>
          </cell>
          <cell r="P825" t="str">
            <v>1</v>
          </cell>
          <cell r="Q825" t="str">
            <v>1</v>
          </cell>
        </row>
        <row r="826">
          <cell r="C826" t="str">
            <v>11407</v>
          </cell>
          <cell r="P826" t="str">
            <v>1</v>
          </cell>
          <cell r="Q826" t="str">
            <v>1</v>
          </cell>
        </row>
        <row r="827">
          <cell r="C827" t="str">
            <v>11408</v>
          </cell>
          <cell r="P827" t="str">
            <v>1</v>
          </cell>
          <cell r="Q827" t="str">
            <v>1</v>
          </cell>
        </row>
        <row r="828">
          <cell r="C828" t="str">
            <v>11409</v>
          </cell>
          <cell r="P828" t="str">
            <v>1</v>
          </cell>
          <cell r="Q828" t="str">
            <v>1</v>
          </cell>
        </row>
        <row r="829">
          <cell r="C829" t="str">
            <v>11410</v>
          </cell>
          <cell r="P829" t="str">
            <v>1</v>
          </cell>
          <cell r="Q829" t="str">
            <v>1</v>
          </cell>
        </row>
        <row r="830">
          <cell r="C830" t="str">
            <v>11411</v>
          </cell>
          <cell r="P830" t="str">
            <v>1</v>
          </cell>
          <cell r="Q830" t="str">
            <v>1</v>
          </cell>
        </row>
        <row r="831">
          <cell r="C831" t="str">
            <v>11412</v>
          </cell>
          <cell r="P831" t="str">
            <v>1</v>
          </cell>
          <cell r="Q831" t="str">
            <v>1</v>
          </cell>
        </row>
        <row r="832">
          <cell r="C832" t="str">
            <v>11413</v>
          </cell>
          <cell r="P832" t="str">
            <v>1</v>
          </cell>
          <cell r="Q832" t="str">
            <v>1</v>
          </cell>
        </row>
        <row r="833">
          <cell r="C833" t="str">
            <v>14139</v>
          </cell>
          <cell r="P833" t="str">
            <v>1</v>
          </cell>
          <cell r="Q833" t="str">
            <v>1</v>
          </cell>
        </row>
        <row r="834">
          <cell r="C834" t="str">
            <v>28817</v>
          </cell>
          <cell r="P834" t="str">
            <v>1</v>
          </cell>
          <cell r="Q834" t="str">
            <v>1</v>
          </cell>
        </row>
        <row r="835">
          <cell r="C835" t="str">
            <v>10750</v>
          </cell>
          <cell r="P835" t="str">
            <v>0</v>
          </cell>
          <cell r="Q835" t="str">
            <v>0</v>
          </cell>
        </row>
        <row r="836">
          <cell r="C836" t="str">
            <v>10751</v>
          </cell>
          <cell r="P836" t="str">
            <v>1</v>
          </cell>
          <cell r="Q836" t="str">
            <v>0</v>
          </cell>
        </row>
        <row r="837">
          <cell r="C837" t="str">
            <v>11435</v>
          </cell>
          <cell r="P837" t="str">
            <v>0</v>
          </cell>
          <cell r="Q837" t="str">
            <v>0</v>
          </cell>
        </row>
        <row r="838">
          <cell r="C838" t="str">
            <v>11436</v>
          </cell>
          <cell r="P838" t="str">
            <v>1</v>
          </cell>
          <cell r="Q838" t="str">
            <v>1</v>
          </cell>
        </row>
        <row r="839">
          <cell r="C839" t="str">
            <v>11437</v>
          </cell>
          <cell r="P839" t="str">
            <v>1</v>
          </cell>
          <cell r="Q839" t="str">
            <v>1</v>
          </cell>
        </row>
        <row r="840">
          <cell r="C840" t="str">
            <v>11438</v>
          </cell>
          <cell r="P840" t="str">
            <v>0</v>
          </cell>
          <cell r="Q840" t="str">
            <v>1</v>
          </cell>
        </row>
        <row r="841">
          <cell r="C841" t="str">
            <v>11439</v>
          </cell>
          <cell r="P841" t="str">
            <v>1</v>
          </cell>
          <cell r="Q841" t="str">
            <v>1</v>
          </cell>
        </row>
        <row r="842">
          <cell r="C842" t="str">
            <v>11440</v>
          </cell>
          <cell r="P842" t="str">
            <v>0</v>
          </cell>
          <cell r="Q842" t="str">
            <v>0</v>
          </cell>
        </row>
        <row r="843">
          <cell r="C843" t="str">
            <v>11441</v>
          </cell>
          <cell r="P843" t="str">
            <v>1</v>
          </cell>
          <cell r="Q843" t="str">
            <v>0</v>
          </cell>
        </row>
        <row r="844">
          <cell r="C844" t="str">
            <v>11442</v>
          </cell>
          <cell r="P844" t="str">
            <v>1</v>
          </cell>
          <cell r="Q844" t="str">
            <v>0</v>
          </cell>
        </row>
        <row r="845">
          <cell r="C845" t="str">
            <v>13818</v>
          </cell>
          <cell r="P845" t="str">
            <v>1</v>
          </cell>
          <cell r="Q845" t="str">
            <v>0</v>
          </cell>
        </row>
        <row r="846">
          <cell r="C846" t="str">
            <v>15010</v>
          </cell>
          <cell r="P846" t="str">
            <v>1</v>
          </cell>
          <cell r="Q846" t="str">
            <v>0</v>
          </cell>
        </row>
        <row r="847">
          <cell r="C847" t="str">
            <v>23771</v>
          </cell>
          <cell r="P847" t="str">
            <v>0</v>
          </cell>
          <cell r="Q847" t="str">
            <v>0</v>
          </cell>
        </row>
        <row r="848">
          <cell r="C848" t="str">
            <v>10748</v>
          </cell>
          <cell r="P848" t="str">
            <v>1</v>
          </cell>
          <cell r="Q848" t="str">
            <v>0</v>
          </cell>
        </row>
        <row r="849">
          <cell r="C849" t="str">
            <v>11423</v>
          </cell>
          <cell r="P849" t="str">
            <v>1</v>
          </cell>
          <cell r="Q849" t="str">
            <v>1</v>
          </cell>
        </row>
        <row r="850">
          <cell r="C850" t="str">
            <v>11424</v>
          </cell>
          <cell r="P850" t="str">
            <v>1</v>
          </cell>
          <cell r="Q850" t="str">
            <v>0</v>
          </cell>
        </row>
        <row r="851">
          <cell r="C851" t="str">
            <v>11425</v>
          </cell>
          <cell r="P851" t="str">
            <v>1</v>
          </cell>
          <cell r="Q851" t="str">
            <v>0</v>
          </cell>
        </row>
        <row r="852">
          <cell r="C852" t="str">
            <v>11426</v>
          </cell>
          <cell r="P852" t="str">
            <v>1</v>
          </cell>
          <cell r="Q852" t="str">
            <v>1</v>
          </cell>
        </row>
        <row r="853">
          <cell r="C853" t="str">
            <v>11427</v>
          </cell>
          <cell r="P853" t="str">
            <v>1</v>
          </cell>
          <cell r="Q853" t="str">
            <v>1</v>
          </cell>
        </row>
        <row r="854">
          <cell r="C854" t="str">
            <v>11428</v>
          </cell>
          <cell r="P854" t="str">
            <v>1</v>
          </cell>
          <cell r="Q854" t="str">
            <v>0</v>
          </cell>
        </row>
        <row r="855">
          <cell r="C855" t="str">
            <v>11429</v>
          </cell>
          <cell r="P855" t="str">
            <v>1</v>
          </cell>
          <cell r="Q855" t="str">
            <v>1</v>
          </cell>
        </row>
        <row r="856">
          <cell r="C856" t="str">
            <v>11430</v>
          </cell>
          <cell r="P856" t="str">
            <v>0</v>
          </cell>
          <cell r="Q856" t="str">
            <v>1</v>
          </cell>
        </row>
        <row r="857">
          <cell r="C857" t="str">
            <v>11431</v>
          </cell>
          <cell r="P857" t="str">
            <v>0</v>
          </cell>
          <cell r="Q857" t="str">
            <v>1</v>
          </cell>
        </row>
        <row r="858">
          <cell r="C858" t="str">
            <v>11460</v>
          </cell>
          <cell r="P858" t="str">
            <v>1</v>
          </cell>
          <cell r="Q858" t="str">
            <v>1</v>
          </cell>
        </row>
        <row r="859">
          <cell r="C859" t="str">
            <v>11464</v>
          </cell>
          <cell r="P859" t="str">
            <v>1</v>
          </cell>
          <cell r="Q859" t="str">
            <v>1</v>
          </cell>
        </row>
        <row r="860">
          <cell r="C860" t="str">
            <v>10747</v>
          </cell>
          <cell r="P860" t="str">
            <v>0</v>
          </cell>
          <cell r="Q860" t="str">
            <v>1</v>
          </cell>
        </row>
        <row r="861">
          <cell r="C861" t="str">
            <v>11414</v>
          </cell>
          <cell r="P861" t="str">
            <v>1</v>
          </cell>
          <cell r="Q861" t="str">
            <v>1</v>
          </cell>
        </row>
        <row r="862">
          <cell r="C862" t="str">
            <v>11415</v>
          </cell>
          <cell r="P862" t="str">
            <v>1</v>
          </cell>
          <cell r="Q862" t="str">
            <v>0</v>
          </cell>
        </row>
        <row r="863">
          <cell r="C863" t="str">
            <v>11416</v>
          </cell>
          <cell r="P863" t="str">
            <v>1</v>
          </cell>
          <cell r="Q863" t="str">
            <v>1</v>
          </cell>
        </row>
        <row r="864">
          <cell r="C864" t="str">
            <v>11417</v>
          </cell>
          <cell r="P864" t="str">
            <v>0</v>
          </cell>
          <cell r="Q864" t="str">
            <v>1</v>
          </cell>
        </row>
        <row r="865">
          <cell r="C865" t="str">
            <v>11418</v>
          </cell>
          <cell r="P865" t="str">
            <v>1</v>
          </cell>
          <cell r="Q865" t="str">
            <v>1</v>
          </cell>
        </row>
        <row r="866">
          <cell r="C866" t="str">
            <v>11419</v>
          </cell>
          <cell r="P866" t="str">
            <v>0</v>
          </cell>
          <cell r="Q866" t="str">
            <v>0</v>
          </cell>
        </row>
        <row r="867">
          <cell r="C867" t="str">
            <v>11420</v>
          </cell>
          <cell r="P867" t="str">
            <v>1</v>
          </cell>
          <cell r="Q867" t="str">
            <v>0</v>
          </cell>
        </row>
        <row r="868">
          <cell r="C868" t="str">
            <v>11421</v>
          </cell>
          <cell r="P868" t="str">
            <v>1</v>
          </cell>
          <cell r="Q868" t="str">
            <v>1</v>
          </cell>
        </row>
        <row r="869">
          <cell r="C869" t="str">
            <v>11422</v>
          </cell>
          <cell r="P869" t="str">
            <v>1</v>
          </cell>
          <cell r="Q869" t="str">
            <v>0</v>
          </cell>
        </row>
        <row r="870">
          <cell r="C870" t="str">
            <v>24673</v>
          </cell>
          <cell r="P870" t="str">
            <v>1</v>
          </cell>
          <cell r="Q870" t="str">
            <v>1</v>
          </cell>
        </row>
        <row r="871">
          <cell r="C871" t="str">
            <v>10684</v>
          </cell>
          <cell r="P871" t="str">
            <v>1</v>
          </cell>
          <cell r="Q871" t="str">
            <v>1</v>
          </cell>
        </row>
        <row r="872">
          <cell r="C872" t="str">
            <v>10749</v>
          </cell>
          <cell r="P872" t="str">
            <v>1</v>
          </cell>
          <cell r="Q872" t="str">
            <v>1</v>
          </cell>
        </row>
        <row r="873">
          <cell r="C873" t="str">
            <v>11432</v>
          </cell>
          <cell r="P873" t="str">
            <v>1</v>
          </cell>
          <cell r="Q873" t="str">
            <v>1</v>
          </cell>
        </row>
        <row r="874">
          <cell r="C874" t="str">
            <v>11433</v>
          </cell>
          <cell r="P874" t="str">
            <v>0</v>
          </cell>
          <cell r="Q874" t="str">
            <v>0</v>
          </cell>
        </row>
        <row r="875">
          <cell r="C875" t="str">
            <v>11434</v>
          </cell>
          <cell r="P875" t="str">
            <v>1</v>
          </cell>
          <cell r="Q875" t="str">
            <v>1</v>
          </cell>
        </row>
        <row r="876">
          <cell r="C876" t="str">
            <v>11461</v>
          </cell>
          <cell r="P876" t="str">
            <v>0</v>
          </cell>
          <cell r="Q876" t="str">
            <v>1</v>
          </cell>
        </row>
        <row r="877">
          <cell r="C877" t="str">
            <v>13806</v>
          </cell>
          <cell r="P877" t="str">
            <v>0</v>
          </cell>
          <cell r="Q877" t="str">
            <v>1</v>
          </cell>
        </row>
        <row r="878">
          <cell r="C878" t="str">
            <v>24689</v>
          </cell>
          <cell r="P878" t="str">
            <v>1</v>
          </cell>
          <cell r="Q878" t="str">
            <v>1</v>
          </cell>
        </row>
        <row r="879">
          <cell r="C879" t="str">
            <v>10682</v>
          </cell>
          <cell r="P879" t="str">
            <v>1</v>
          </cell>
          <cell r="Q879" t="str">
            <v>1</v>
          </cell>
        </row>
        <row r="880">
          <cell r="C880" t="str">
            <v>10745</v>
          </cell>
          <cell r="P880" t="str">
            <v>1</v>
          </cell>
          <cell r="Q880" t="str">
            <v>1</v>
          </cell>
        </row>
        <row r="881">
          <cell r="C881" t="str">
            <v>11386</v>
          </cell>
          <cell r="P881" t="str">
            <v>1</v>
          </cell>
          <cell r="Q881" t="str">
            <v>1</v>
          </cell>
        </row>
        <row r="882">
          <cell r="C882" t="str">
            <v>11387</v>
          </cell>
          <cell r="P882" t="str">
            <v>1</v>
          </cell>
          <cell r="Q882" t="str">
            <v>1</v>
          </cell>
        </row>
        <row r="883">
          <cell r="C883" t="str">
            <v>11388</v>
          </cell>
          <cell r="P883" t="str">
            <v>1</v>
          </cell>
          <cell r="Q883" t="str">
            <v>1</v>
          </cell>
        </row>
        <row r="884">
          <cell r="C884" t="str">
            <v>11390</v>
          </cell>
          <cell r="P884" t="str">
            <v>1</v>
          </cell>
          <cell r="Q884" t="str">
            <v>1</v>
          </cell>
        </row>
        <row r="885">
          <cell r="C885" t="str">
            <v>11391</v>
          </cell>
          <cell r="P885" t="str">
            <v>1</v>
          </cell>
          <cell r="Q885" t="str">
            <v>0</v>
          </cell>
        </row>
        <row r="886">
          <cell r="C886" t="str">
            <v>11392</v>
          </cell>
          <cell r="P886" t="str">
            <v>0</v>
          </cell>
          <cell r="Q886" t="str">
            <v>1</v>
          </cell>
        </row>
        <row r="887">
          <cell r="C887" t="str">
            <v>11393</v>
          </cell>
          <cell r="P887" t="str">
            <v>1</v>
          </cell>
          <cell r="Q887" t="str">
            <v>1</v>
          </cell>
        </row>
        <row r="888">
          <cell r="C888" t="str">
            <v>11394</v>
          </cell>
          <cell r="P888" t="str">
            <v>1</v>
          </cell>
          <cell r="Q888" t="str">
            <v>1</v>
          </cell>
        </row>
        <row r="889">
          <cell r="C889" t="str">
            <v>11395</v>
          </cell>
          <cell r="P889" t="str">
            <v>1</v>
          </cell>
          <cell r="Q889" t="str">
            <v>0</v>
          </cell>
        </row>
        <row r="890">
          <cell r="C890" t="str">
            <v>11396</v>
          </cell>
          <cell r="P890" t="str">
            <v>1</v>
          </cell>
          <cell r="Q890" t="str">
            <v>1</v>
          </cell>
        </row>
        <row r="891">
          <cell r="C891" t="str">
            <v>11397</v>
          </cell>
          <cell r="P891" t="str">
            <v>1</v>
          </cell>
          <cell r="Q891" t="str">
            <v>1</v>
          </cell>
        </row>
        <row r="892">
          <cell r="C892" t="str">
            <v>11398</v>
          </cell>
          <cell r="P892" t="str">
            <v>1</v>
          </cell>
          <cell r="Q892" t="str">
            <v>0</v>
          </cell>
        </row>
        <row r="893">
          <cell r="C893" t="str">
            <v>11399</v>
          </cell>
          <cell r="P893" t="str">
            <v>1</v>
          </cell>
          <cell r="Q893" t="str">
            <v>1</v>
          </cell>
        </row>
        <row r="894">
          <cell r="C894" t="str">
            <v>11400</v>
          </cell>
          <cell r="P894" t="str">
            <v>1</v>
          </cell>
          <cell r="Q894" t="str">
            <v>1</v>
          </cell>
        </row>
        <row r="895">
          <cell r="C895" t="str">
            <v>11401</v>
          </cell>
          <cell r="P895" t="str">
            <v>1</v>
          </cell>
          <cell r="Q895" t="str">
            <v>1</v>
          </cell>
        </row>
        <row r="896">
          <cell r="C896" t="str">
            <v>10746</v>
          </cell>
          <cell r="P896" t="str">
            <v>0</v>
          </cell>
          <cell r="Q896" t="str">
            <v>1</v>
          </cell>
        </row>
        <row r="897">
          <cell r="C897" t="str">
            <v>11402</v>
          </cell>
          <cell r="P897" t="str">
            <v>0</v>
          </cell>
          <cell r="Q897" t="str">
            <v>1</v>
          </cell>
        </row>
        <row r="898">
          <cell r="C898" t="str">
            <v>11403</v>
          </cell>
          <cell r="P898" t="str">
            <v>0</v>
          </cell>
          <cell r="Q898" t="str">
            <v>1</v>
          </cell>
        </row>
        <row r="899">
          <cell r="C899" t="str">
            <v>11404</v>
          </cell>
          <cell r="P899" t="str">
            <v>1</v>
          </cell>
          <cell r="Q899" t="str">
            <v>1</v>
          </cell>
        </row>
        <row r="900">
          <cell r="C900" t="str">
            <v>11405</v>
          </cell>
          <cell r="P900" t="str">
            <v>1</v>
          </cell>
          <cell r="Q900" t="str">
            <v>1</v>
          </cell>
        </row>
        <row r="901">
          <cell r="C901" t="str">
            <v>11406</v>
          </cell>
          <cell r="P901" t="str">
            <v>0</v>
          </cell>
          <cell r="Q901" t="str">
            <v>1</v>
          </cell>
        </row>
        <row r="902">
          <cell r="C902" t="str">
            <v>28786</v>
          </cell>
          <cell r="P902" t="str">
            <v>1</v>
          </cell>
          <cell r="Q902" t="str">
            <v>1</v>
          </cell>
        </row>
        <row r="903">
          <cell r="P903">
            <v>771</v>
          </cell>
          <cell r="Q903">
            <v>801</v>
          </cell>
        </row>
      </sheetData>
      <sheetData sheetId="8" refreshError="1">
        <row r="2">
          <cell r="C2" t="str">
            <v>รหัส</v>
          </cell>
        </row>
        <row r="4">
          <cell r="C4" t="str">
            <v>10674</v>
          </cell>
          <cell r="J4">
            <v>1</v>
          </cell>
        </row>
        <row r="5">
          <cell r="C5" t="str">
            <v>11189</v>
          </cell>
          <cell r="J5">
            <v>1</v>
          </cell>
        </row>
        <row r="6">
          <cell r="C6" t="str">
            <v>11190</v>
          </cell>
          <cell r="J6">
            <v>1</v>
          </cell>
        </row>
        <row r="7">
          <cell r="C7" t="str">
            <v>11191</v>
          </cell>
          <cell r="J7">
            <v>1</v>
          </cell>
        </row>
        <row r="8">
          <cell r="C8" t="str">
            <v>11192</v>
          </cell>
          <cell r="J8">
            <v>1</v>
          </cell>
        </row>
        <row r="9">
          <cell r="C9" t="str">
            <v>11193</v>
          </cell>
          <cell r="J9">
            <v>1</v>
          </cell>
        </row>
        <row r="10">
          <cell r="C10" t="str">
            <v>11194</v>
          </cell>
          <cell r="J10">
            <v>1</v>
          </cell>
        </row>
        <row r="11">
          <cell r="C11" t="str">
            <v>11195</v>
          </cell>
          <cell r="J11">
            <v>1</v>
          </cell>
        </row>
        <row r="12">
          <cell r="C12" t="str">
            <v>11196</v>
          </cell>
          <cell r="J12">
            <v>1</v>
          </cell>
        </row>
        <row r="13">
          <cell r="C13" t="str">
            <v>11197</v>
          </cell>
          <cell r="J13">
            <v>1</v>
          </cell>
        </row>
        <row r="14">
          <cell r="C14" t="str">
            <v>11198</v>
          </cell>
          <cell r="J14">
            <v>1</v>
          </cell>
        </row>
        <row r="15">
          <cell r="C15" t="str">
            <v>11199</v>
          </cell>
          <cell r="J15">
            <v>1</v>
          </cell>
        </row>
        <row r="16">
          <cell r="C16" t="str">
            <v>11200</v>
          </cell>
          <cell r="J16">
            <v>1</v>
          </cell>
        </row>
        <row r="17">
          <cell r="C17" t="str">
            <v>11201</v>
          </cell>
          <cell r="J17">
            <v>1</v>
          </cell>
        </row>
        <row r="18">
          <cell r="C18" t="str">
            <v>11202</v>
          </cell>
          <cell r="J18">
            <v>1</v>
          </cell>
        </row>
        <row r="19">
          <cell r="C19" t="str">
            <v>11454</v>
          </cell>
          <cell r="J19">
            <v>1</v>
          </cell>
        </row>
        <row r="20">
          <cell r="C20" t="str">
            <v>15012</v>
          </cell>
          <cell r="J20">
            <v>1</v>
          </cell>
        </row>
        <row r="21">
          <cell r="C21" t="str">
            <v>28823</v>
          </cell>
          <cell r="J21">
            <v>1</v>
          </cell>
        </row>
        <row r="22">
          <cell r="C22" t="str">
            <v>10713</v>
          </cell>
          <cell r="J22">
            <v>0</v>
          </cell>
        </row>
        <row r="23">
          <cell r="C23" t="str">
            <v>11119</v>
          </cell>
          <cell r="J23">
            <v>1</v>
          </cell>
        </row>
        <row r="24">
          <cell r="C24" t="str">
            <v>11120</v>
          </cell>
          <cell r="J24">
            <v>1</v>
          </cell>
        </row>
        <row r="25">
          <cell r="C25" t="str">
            <v>11121</v>
          </cell>
          <cell r="J25">
            <v>1</v>
          </cell>
        </row>
        <row r="26">
          <cell r="C26" t="str">
            <v>11122</v>
          </cell>
          <cell r="J26">
            <v>1</v>
          </cell>
        </row>
        <row r="27">
          <cell r="C27" t="str">
            <v>11123</v>
          </cell>
          <cell r="J27">
            <v>1</v>
          </cell>
        </row>
        <row r="28">
          <cell r="C28" t="str">
            <v>11124</v>
          </cell>
          <cell r="J28">
            <v>1</v>
          </cell>
        </row>
        <row r="29">
          <cell r="C29" t="str">
            <v>11125</v>
          </cell>
          <cell r="J29">
            <v>1</v>
          </cell>
        </row>
        <row r="30">
          <cell r="C30" t="str">
            <v>11126</v>
          </cell>
          <cell r="J30">
            <v>1</v>
          </cell>
        </row>
        <row r="31">
          <cell r="C31" t="str">
            <v>11127</v>
          </cell>
          <cell r="J31">
            <v>1</v>
          </cell>
        </row>
        <row r="32">
          <cell r="C32" t="str">
            <v>11128</v>
          </cell>
          <cell r="J32">
            <v>1</v>
          </cell>
        </row>
        <row r="33">
          <cell r="C33" t="str">
            <v>11129</v>
          </cell>
          <cell r="J33">
            <v>1</v>
          </cell>
        </row>
        <row r="34">
          <cell r="C34" t="str">
            <v>11130</v>
          </cell>
          <cell r="J34">
            <v>1</v>
          </cell>
        </row>
        <row r="35">
          <cell r="C35" t="str">
            <v>11131</v>
          </cell>
          <cell r="J35">
            <v>1</v>
          </cell>
        </row>
        <row r="36">
          <cell r="C36" t="str">
            <v>11132</v>
          </cell>
          <cell r="J36">
            <v>1</v>
          </cell>
        </row>
        <row r="37">
          <cell r="C37" t="str">
            <v>11133</v>
          </cell>
          <cell r="J37">
            <v>1</v>
          </cell>
        </row>
        <row r="38">
          <cell r="C38" t="str">
            <v>11134</v>
          </cell>
          <cell r="J38">
            <v>1</v>
          </cell>
        </row>
        <row r="39">
          <cell r="C39" t="str">
            <v>11135</v>
          </cell>
          <cell r="J39">
            <v>1</v>
          </cell>
        </row>
        <row r="40">
          <cell r="C40" t="str">
            <v>11136</v>
          </cell>
          <cell r="J40">
            <v>1</v>
          </cell>
        </row>
        <row r="41">
          <cell r="C41" t="str">
            <v>11137</v>
          </cell>
          <cell r="J41">
            <v>1</v>
          </cell>
        </row>
        <row r="42">
          <cell r="C42" t="str">
            <v>11138</v>
          </cell>
          <cell r="J42">
            <v>1</v>
          </cell>
        </row>
        <row r="43">
          <cell r="C43" t="str">
            <v>11139</v>
          </cell>
          <cell r="J43">
            <v>1</v>
          </cell>
        </row>
        <row r="44">
          <cell r="C44" t="str">
            <v>11643</v>
          </cell>
          <cell r="J44">
            <v>1</v>
          </cell>
        </row>
        <row r="45">
          <cell r="C45" t="str">
            <v>23736</v>
          </cell>
          <cell r="J45">
            <v>1</v>
          </cell>
        </row>
        <row r="46">
          <cell r="C46" t="str">
            <v>10716</v>
          </cell>
          <cell r="J46">
            <v>1</v>
          </cell>
        </row>
        <row r="47">
          <cell r="C47" t="str">
            <v>11173</v>
          </cell>
          <cell r="J47">
            <v>1</v>
          </cell>
        </row>
        <row r="48">
          <cell r="C48" t="str">
            <v>11174</v>
          </cell>
          <cell r="J48">
            <v>1</v>
          </cell>
        </row>
        <row r="49">
          <cell r="C49" t="str">
            <v>11175</v>
          </cell>
          <cell r="J49">
            <v>1</v>
          </cell>
        </row>
        <row r="50">
          <cell r="C50" t="str">
            <v>11176</v>
          </cell>
          <cell r="J50">
            <v>1</v>
          </cell>
        </row>
        <row r="51">
          <cell r="C51" t="str">
            <v>11177</v>
          </cell>
          <cell r="J51">
            <v>1</v>
          </cell>
        </row>
        <row r="52">
          <cell r="C52" t="str">
            <v>11178</v>
          </cell>
          <cell r="J52">
            <v>1</v>
          </cell>
        </row>
        <row r="53">
          <cell r="C53" t="str">
            <v>11179</v>
          </cell>
          <cell r="J53">
            <v>1</v>
          </cell>
        </row>
        <row r="54">
          <cell r="C54" t="str">
            <v>11180</v>
          </cell>
          <cell r="J54">
            <v>0</v>
          </cell>
        </row>
        <row r="55">
          <cell r="C55" t="str">
            <v>11181</v>
          </cell>
          <cell r="J55">
            <v>1</v>
          </cell>
        </row>
        <row r="56">
          <cell r="C56" t="str">
            <v>11182</v>
          </cell>
          <cell r="J56">
            <v>1</v>
          </cell>
        </row>
        <row r="57">
          <cell r="C57" t="str">
            <v>11183</v>
          </cell>
          <cell r="J57">
            <v>1</v>
          </cell>
        </row>
        <row r="58">
          <cell r="C58" t="str">
            <v>11453</v>
          </cell>
          <cell r="J58">
            <v>1</v>
          </cell>
        </row>
        <row r="59">
          <cell r="C59" t="str">
            <v>11625</v>
          </cell>
          <cell r="J59">
            <v>1</v>
          </cell>
        </row>
        <row r="60">
          <cell r="C60" t="str">
            <v>25017</v>
          </cell>
          <cell r="J60">
            <v>1</v>
          </cell>
        </row>
        <row r="61">
          <cell r="C61" t="str">
            <v>10717</v>
          </cell>
          <cell r="J61">
            <v>1</v>
          </cell>
        </row>
        <row r="62">
          <cell r="C62" t="str">
            <v>10718</v>
          </cell>
          <cell r="J62">
            <v>1</v>
          </cell>
        </row>
        <row r="63">
          <cell r="C63" t="str">
            <v>11184</v>
          </cell>
          <cell r="J63">
            <v>1</v>
          </cell>
        </row>
        <row r="64">
          <cell r="C64" t="str">
            <v>11185</v>
          </cell>
          <cell r="J64">
            <v>1</v>
          </cell>
        </row>
        <row r="65">
          <cell r="C65" t="str">
            <v>11186</v>
          </cell>
          <cell r="J65">
            <v>1</v>
          </cell>
        </row>
        <row r="66">
          <cell r="C66" t="str">
            <v>11187</v>
          </cell>
          <cell r="J66">
            <v>1</v>
          </cell>
        </row>
        <row r="67">
          <cell r="C67" t="str">
            <v>11188</v>
          </cell>
          <cell r="J67">
            <v>1</v>
          </cell>
        </row>
        <row r="68">
          <cell r="C68" t="str">
            <v>40744</v>
          </cell>
          <cell r="J68">
            <v>1</v>
          </cell>
        </row>
        <row r="69">
          <cell r="C69" t="str">
            <v>40745</v>
          </cell>
          <cell r="J69">
            <v>1</v>
          </cell>
        </row>
        <row r="70">
          <cell r="C70" t="str">
            <v>10715</v>
          </cell>
          <cell r="J70">
            <v>1</v>
          </cell>
        </row>
        <row r="71">
          <cell r="C71" t="str">
            <v>11166</v>
          </cell>
          <cell r="J71">
            <v>1</v>
          </cell>
        </row>
        <row r="72">
          <cell r="C72" t="str">
            <v>11167</v>
          </cell>
          <cell r="J72">
            <v>1</v>
          </cell>
        </row>
        <row r="73">
          <cell r="C73" t="str">
            <v>11169</v>
          </cell>
          <cell r="J73">
            <v>1</v>
          </cell>
        </row>
        <row r="74">
          <cell r="C74" t="str">
            <v>11170</v>
          </cell>
          <cell r="J74">
            <v>1</v>
          </cell>
        </row>
        <row r="75">
          <cell r="C75" t="str">
            <v>11171</v>
          </cell>
          <cell r="J75">
            <v>0</v>
          </cell>
        </row>
        <row r="76">
          <cell r="C76" t="str">
            <v>11172</v>
          </cell>
          <cell r="J76">
            <v>1</v>
          </cell>
        </row>
        <row r="77">
          <cell r="C77" t="str">
            <v>11452</v>
          </cell>
          <cell r="J77">
            <v>1</v>
          </cell>
        </row>
        <row r="78">
          <cell r="C78" t="str">
            <v>10719</v>
          </cell>
          <cell r="J78">
            <v>1</v>
          </cell>
        </row>
        <row r="79">
          <cell r="C79" t="str">
            <v>11203</v>
          </cell>
          <cell r="J79">
            <v>1</v>
          </cell>
        </row>
        <row r="80">
          <cell r="C80" t="str">
            <v>11204</v>
          </cell>
          <cell r="J80">
            <v>1</v>
          </cell>
        </row>
        <row r="81">
          <cell r="C81" t="str">
            <v>11205</v>
          </cell>
          <cell r="J81">
            <v>1</v>
          </cell>
        </row>
        <row r="82">
          <cell r="C82" t="str">
            <v>11206</v>
          </cell>
          <cell r="J82">
            <v>1</v>
          </cell>
        </row>
        <row r="83">
          <cell r="C83" t="str">
            <v>11207</v>
          </cell>
          <cell r="J83">
            <v>1</v>
          </cell>
        </row>
        <row r="84">
          <cell r="C84" t="str">
            <v>11208</v>
          </cell>
          <cell r="J84">
            <v>1</v>
          </cell>
        </row>
        <row r="85">
          <cell r="C85" t="str">
            <v>10672</v>
          </cell>
          <cell r="J85">
            <v>1</v>
          </cell>
        </row>
        <row r="86">
          <cell r="C86" t="str">
            <v>11146</v>
          </cell>
          <cell r="J86">
            <v>1</v>
          </cell>
        </row>
        <row r="87">
          <cell r="C87" t="str">
            <v>11147</v>
          </cell>
          <cell r="J87">
            <v>1</v>
          </cell>
        </row>
        <row r="88">
          <cell r="C88" t="str">
            <v>11148</v>
          </cell>
          <cell r="J88">
            <v>1</v>
          </cell>
        </row>
        <row r="89">
          <cell r="C89" t="str">
            <v>11149</v>
          </cell>
          <cell r="J89">
            <v>1</v>
          </cell>
        </row>
        <row r="90">
          <cell r="C90" t="str">
            <v>11150</v>
          </cell>
          <cell r="J90">
            <v>1</v>
          </cell>
        </row>
        <row r="91">
          <cell r="C91" t="str">
            <v>11151</v>
          </cell>
          <cell r="J91">
            <v>1</v>
          </cell>
        </row>
        <row r="92">
          <cell r="C92" t="str">
            <v>11152</v>
          </cell>
          <cell r="J92">
            <v>1</v>
          </cell>
        </row>
        <row r="93">
          <cell r="C93" t="str">
            <v>11153</v>
          </cell>
          <cell r="J93">
            <v>1</v>
          </cell>
        </row>
        <row r="94">
          <cell r="C94" t="str">
            <v>11154</v>
          </cell>
          <cell r="J94">
            <v>1</v>
          </cell>
        </row>
        <row r="95">
          <cell r="C95" t="str">
            <v>11155</v>
          </cell>
          <cell r="J95">
            <v>1</v>
          </cell>
        </row>
        <row r="96">
          <cell r="C96" t="str">
            <v>11156</v>
          </cell>
          <cell r="J96">
            <v>1</v>
          </cell>
        </row>
        <row r="97">
          <cell r="C97" t="str">
            <v>11157</v>
          </cell>
          <cell r="J97">
            <v>1</v>
          </cell>
        </row>
        <row r="98">
          <cell r="C98" t="str">
            <v>10714</v>
          </cell>
          <cell r="J98">
            <v>1</v>
          </cell>
        </row>
        <row r="99">
          <cell r="C99" t="str">
            <v>11140</v>
          </cell>
          <cell r="J99">
            <v>1</v>
          </cell>
        </row>
        <row r="100">
          <cell r="C100" t="str">
            <v>11141</v>
          </cell>
          <cell r="J100">
            <v>1</v>
          </cell>
        </row>
        <row r="101">
          <cell r="C101" t="str">
            <v>11142</v>
          </cell>
          <cell r="J101">
            <v>1</v>
          </cell>
        </row>
        <row r="102">
          <cell r="C102" t="str">
            <v>11143</v>
          </cell>
          <cell r="J102">
            <v>1</v>
          </cell>
        </row>
        <row r="103">
          <cell r="C103" t="str">
            <v>11144</v>
          </cell>
          <cell r="J103">
            <v>1</v>
          </cell>
        </row>
        <row r="104">
          <cell r="C104" t="str">
            <v>11145</v>
          </cell>
          <cell r="J104">
            <v>1</v>
          </cell>
        </row>
        <row r="105">
          <cell r="C105" t="str">
            <v>24956</v>
          </cell>
          <cell r="J105">
            <v>1</v>
          </cell>
        </row>
        <row r="106">
          <cell r="C106" t="str">
            <v>10722</v>
          </cell>
          <cell r="J106">
            <v>1</v>
          </cell>
        </row>
        <row r="107">
          <cell r="C107" t="str">
            <v>10723</v>
          </cell>
          <cell r="J107">
            <v>1</v>
          </cell>
        </row>
        <row r="108">
          <cell r="C108" t="str">
            <v>11238</v>
          </cell>
          <cell r="J108">
            <v>1</v>
          </cell>
        </row>
        <row r="109">
          <cell r="C109" t="str">
            <v>11239</v>
          </cell>
          <cell r="J109">
            <v>1</v>
          </cell>
        </row>
        <row r="110">
          <cell r="C110" t="str">
            <v>11240</v>
          </cell>
          <cell r="J110">
            <v>1</v>
          </cell>
        </row>
        <row r="111">
          <cell r="C111" t="str">
            <v>11241</v>
          </cell>
          <cell r="J111">
            <v>1</v>
          </cell>
        </row>
        <row r="112">
          <cell r="C112" t="str">
            <v>11242</v>
          </cell>
          <cell r="J112">
            <v>1</v>
          </cell>
        </row>
        <row r="113">
          <cell r="C113" t="str">
            <v>11243</v>
          </cell>
          <cell r="J113">
            <v>1</v>
          </cell>
        </row>
        <row r="114">
          <cell r="C114" t="str">
            <v>27443</v>
          </cell>
          <cell r="J114">
            <v>1</v>
          </cell>
        </row>
        <row r="115">
          <cell r="C115" t="str">
            <v>10676</v>
          </cell>
          <cell r="J115">
            <v>1</v>
          </cell>
        </row>
        <row r="116">
          <cell r="C116" t="str">
            <v>11251</v>
          </cell>
          <cell r="J116">
            <v>1</v>
          </cell>
        </row>
        <row r="117">
          <cell r="C117" t="str">
            <v>11252</v>
          </cell>
          <cell r="J117">
            <v>1</v>
          </cell>
        </row>
        <row r="118">
          <cell r="C118" t="str">
            <v>11253</v>
          </cell>
          <cell r="J118">
            <v>1</v>
          </cell>
        </row>
        <row r="119">
          <cell r="C119" t="str">
            <v>11254</v>
          </cell>
          <cell r="J119">
            <v>1</v>
          </cell>
        </row>
        <row r="120">
          <cell r="C120" t="str">
            <v>11255</v>
          </cell>
          <cell r="J120">
            <v>1</v>
          </cell>
        </row>
        <row r="121">
          <cell r="C121" t="str">
            <v>11256</v>
          </cell>
          <cell r="J121">
            <v>1</v>
          </cell>
        </row>
        <row r="122">
          <cell r="C122" t="str">
            <v>11257</v>
          </cell>
          <cell r="J122">
            <v>1</v>
          </cell>
        </row>
        <row r="123">
          <cell r="C123" t="str">
            <v>11455</v>
          </cell>
          <cell r="J123">
            <v>1</v>
          </cell>
        </row>
        <row r="124">
          <cell r="C124" t="str">
            <v>10727</v>
          </cell>
          <cell r="J124">
            <v>1</v>
          </cell>
        </row>
        <row r="125">
          <cell r="C125" t="str">
            <v>11264</v>
          </cell>
          <cell r="J125">
            <v>1</v>
          </cell>
        </row>
        <row r="126">
          <cell r="C126" t="str">
            <v>11265</v>
          </cell>
          <cell r="J126">
            <v>0</v>
          </cell>
        </row>
        <row r="127">
          <cell r="C127" t="str">
            <v>11266</v>
          </cell>
          <cell r="J127">
            <v>1</v>
          </cell>
        </row>
        <row r="128">
          <cell r="C128" t="str">
            <v>11267</v>
          </cell>
          <cell r="J128">
            <v>1</v>
          </cell>
        </row>
        <row r="129">
          <cell r="C129" t="str">
            <v>11268</v>
          </cell>
          <cell r="J129">
            <v>0</v>
          </cell>
        </row>
        <row r="130">
          <cell r="C130" t="str">
            <v>11269</v>
          </cell>
          <cell r="J130">
            <v>1</v>
          </cell>
        </row>
        <row r="131">
          <cell r="C131" t="str">
            <v>11270</v>
          </cell>
          <cell r="J131">
            <v>1</v>
          </cell>
        </row>
        <row r="132">
          <cell r="C132" t="str">
            <v>11271</v>
          </cell>
          <cell r="J132">
            <v>1</v>
          </cell>
        </row>
        <row r="133">
          <cell r="C133" t="str">
            <v>11272</v>
          </cell>
          <cell r="J133">
            <v>1</v>
          </cell>
        </row>
        <row r="134">
          <cell r="C134" t="str">
            <v>11457</v>
          </cell>
          <cell r="J134">
            <v>0</v>
          </cell>
        </row>
        <row r="135">
          <cell r="C135" t="str">
            <v>10724</v>
          </cell>
          <cell r="J135">
            <v>1</v>
          </cell>
        </row>
        <row r="136">
          <cell r="C136" t="str">
            <v>10725</v>
          </cell>
          <cell r="J136">
            <v>1</v>
          </cell>
        </row>
        <row r="137">
          <cell r="C137" t="str">
            <v>11244</v>
          </cell>
          <cell r="J137">
            <v>1</v>
          </cell>
        </row>
        <row r="138">
          <cell r="C138" t="str">
            <v>11245</v>
          </cell>
          <cell r="J138">
            <v>1</v>
          </cell>
        </row>
        <row r="139">
          <cell r="C139" t="str">
            <v>11246</v>
          </cell>
          <cell r="J139">
            <v>0</v>
          </cell>
        </row>
        <row r="140">
          <cell r="C140" t="str">
            <v>11247</v>
          </cell>
          <cell r="J140">
            <v>1</v>
          </cell>
        </row>
        <row r="141">
          <cell r="C141" t="str">
            <v>11248</v>
          </cell>
          <cell r="J141">
            <v>1</v>
          </cell>
        </row>
        <row r="142">
          <cell r="C142" t="str">
            <v>11249</v>
          </cell>
          <cell r="J142">
            <v>1</v>
          </cell>
        </row>
        <row r="143">
          <cell r="C143" t="str">
            <v>11250</v>
          </cell>
          <cell r="J143">
            <v>1</v>
          </cell>
        </row>
        <row r="144">
          <cell r="C144" t="str">
            <v>10673</v>
          </cell>
          <cell r="J144">
            <v>1</v>
          </cell>
        </row>
        <row r="145">
          <cell r="C145" t="str">
            <v>11158</v>
          </cell>
          <cell r="J145">
            <v>1</v>
          </cell>
        </row>
        <row r="146">
          <cell r="C146" t="str">
            <v>11159</v>
          </cell>
          <cell r="J146">
            <v>1</v>
          </cell>
        </row>
        <row r="147">
          <cell r="C147" t="str">
            <v>11160</v>
          </cell>
          <cell r="J147">
            <v>1</v>
          </cell>
        </row>
        <row r="148">
          <cell r="C148" t="str">
            <v>11161</v>
          </cell>
          <cell r="J148">
            <v>1</v>
          </cell>
        </row>
        <row r="149">
          <cell r="C149" t="str">
            <v>11162</v>
          </cell>
          <cell r="J149">
            <v>1</v>
          </cell>
        </row>
        <row r="150">
          <cell r="C150" t="str">
            <v>11163</v>
          </cell>
          <cell r="J150">
            <v>1</v>
          </cell>
        </row>
        <row r="151">
          <cell r="C151" t="str">
            <v>11164</v>
          </cell>
          <cell r="J151">
            <v>1</v>
          </cell>
        </row>
        <row r="152">
          <cell r="C152" t="str">
            <v>11165</v>
          </cell>
          <cell r="J152">
            <v>0</v>
          </cell>
        </row>
        <row r="153">
          <cell r="C153" t="str">
            <v>10721</v>
          </cell>
          <cell r="J153">
            <v>1</v>
          </cell>
        </row>
        <row r="154">
          <cell r="C154" t="str">
            <v>11228</v>
          </cell>
          <cell r="J154">
            <v>1</v>
          </cell>
        </row>
        <row r="155">
          <cell r="C155" t="str">
            <v>11229</v>
          </cell>
          <cell r="J155">
            <v>1</v>
          </cell>
        </row>
        <row r="156">
          <cell r="C156" t="str">
            <v>11230</v>
          </cell>
          <cell r="J156">
            <v>1</v>
          </cell>
        </row>
        <row r="157">
          <cell r="C157" t="str">
            <v>11231</v>
          </cell>
          <cell r="J157">
            <v>1</v>
          </cell>
        </row>
        <row r="158">
          <cell r="C158" t="str">
            <v>11232</v>
          </cell>
          <cell r="J158">
            <v>1</v>
          </cell>
        </row>
        <row r="159">
          <cell r="C159" t="str">
            <v>11233</v>
          </cell>
          <cell r="J159">
            <v>1</v>
          </cell>
        </row>
        <row r="160">
          <cell r="C160" t="str">
            <v>11234</v>
          </cell>
          <cell r="J160">
            <v>1</v>
          </cell>
        </row>
        <row r="161">
          <cell r="C161" t="str">
            <v>11235</v>
          </cell>
          <cell r="J161">
            <v>1</v>
          </cell>
        </row>
        <row r="162">
          <cell r="C162" t="str">
            <v>11236</v>
          </cell>
          <cell r="J162">
            <v>1</v>
          </cell>
        </row>
        <row r="163">
          <cell r="C163" t="str">
            <v>14135</v>
          </cell>
          <cell r="J163">
            <v>1</v>
          </cell>
        </row>
        <row r="164">
          <cell r="C164" t="str">
            <v>28010</v>
          </cell>
          <cell r="J164">
            <v>1</v>
          </cell>
        </row>
        <row r="165">
          <cell r="C165" t="str">
            <v>10694</v>
          </cell>
          <cell r="J165">
            <v>1</v>
          </cell>
        </row>
        <row r="166">
          <cell r="C166" t="str">
            <v>10802</v>
          </cell>
          <cell r="J166">
            <v>1</v>
          </cell>
        </row>
        <row r="167">
          <cell r="C167" t="str">
            <v>10803</v>
          </cell>
          <cell r="J167">
            <v>1</v>
          </cell>
        </row>
        <row r="168">
          <cell r="C168" t="str">
            <v>10804</v>
          </cell>
          <cell r="J168">
            <v>1</v>
          </cell>
        </row>
        <row r="169">
          <cell r="C169" t="str">
            <v>10805</v>
          </cell>
          <cell r="J169">
            <v>1</v>
          </cell>
        </row>
        <row r="170">
          <cell r="C170" t="str">
            <v>10806</v>
          </cell>
          <cell r="J170">
            <v>1</v>
          </cell>
        </row>
        <row r="171">
          <cell r="C171" t="str">
            <v>27974</v>
          </cell>
          <cell r="J171">
            <v>1</v>
          </cell>
        </row>
        <row r="172">
          <cell r="C172" t="str">
            <v>27975</v>
          </cell>
          <cell r="J172">
            <v>1</v>
          </cell>
        </row>
        <row r="173">
          <cell r="C173" t="str">
            <v>10675</v>
          </cell>
          <cell r="J173">
            <v>1</v>
          </cell>
        </row>
        <row r="174">
          <cell r="C174" t="str">
            <v>11209</v>
          </cell>
          <cell r="J174">
            <v>1</v>
          </cell>
        </row>
        <row r="175">
          <cell r="C175" t="str">
            <v>11210</v>
          </cell>
          <cell r="J175">
            <v>1</v>
          </cell>
        </row>
        <row r="176">
          <cell r="C176" t="str">
            <v>11211</v>
          </cell>
          <cell r="J176">
            <v>1</v>
          </cell>
        </row>
        <row r="177">
          <cell r="C177" t="str">
            <v>11212</v>
          </cell>
          <cell r="J177">
            <v>1</v>
          </cell>
        </row>
        <row r="178">
          <cell r="C178" t="str">
            <v>11213</v>
          </cell>
          <cell r="J178">
            <v>1</v>
          </cell>
        </row>
        <row r="179">
          <cell r="C179" t="str">
            <v>11214</v>
          </cell>
          <cell r="J179">
            <v>1</v>
          </cell>
        </row>
        <row r="180">
          <cell r="C180" t="str">
            <v>11215</v>
          </cell>
          <cell r="J180">
            <v>1</v>
          </cell>
        </row>
        <row r="181">
          <cell r="C181" t="str">
            <v>11216</v>
          </cell>
          <cell r="J181">
            <v>1</v>
          </cell>
        </row>
        <row r="182">
          <cell r="C182" t="str">
            <v>11217</v>
          </cell>
          <cell r="J182">
            <v>1</v>
          </cell>
        </row>
        <row r="183">
          <cell r="C183" t="str">
            <v>11218</v>
          </cell>
          <cell r="J183">
            <v>1</v>
          </cell>
        </row>
        <row r="184">
          <cell r="C184" t="str">
            <v>11219</v>
          </cell>
          <cell r="J184">
            <v>1</v>
          </cell>
        </row>
        <row r="185">
          <cell r="C185" t="str">
            <v>11220</v>
          </cell>
          <cell r="J185">
            <v>1</v>
          </cell>
        </row>
        <row r="186">
          <cell r="C186" t="str">
            <v>40749</v>
          </cell>
          <cell r="J186">
            <v>1</v>
          </cell>
        </row>
        <row r="187">
          <cell r="C187" t="str">
            <v>10726</v>
          </cell>
          <cell r="J187">
            <v>1</v>
          </cell>
        </row>
        <row r="188">
          <cell r="C188" t="str">
            <v>11258</v>
          </cell>
          <cell r="J188">
            <v>1</v>
          </cell>
        </row>
        <row r="189">
          <cell r="C189" t="str">
            <v>11259</v>
          </cell>
          <cell r="J189">
            <v>1</v>
          </cell>
        </row>
        <row r="190">
          <cell r="C190" t="str">
            <v>11260</v>
          </cell>
          <cell r="J190">
            <v>1</v>
          </cell>
        </row>
        <row r="191">
          <cell r="C191" t="str">
            <v>11261</v>
          </cell>
          <cell r="J191">
            <v>1</v>
          </cell>
        </row>
        <row r="192">
          <cell r="C192" t="str">
            <v>11262</v>
          </cell>
          <cell r="J192">
            <v>1</v>
          </cell>
        </row>
        <row r="193">
          <cell r="C193" t="str">
            <v>11263</v>
          </cell>
          <cell r="J193">
            <v>1</v>
          </cell>
        </row>
        <row r="194">
          <cell r="C194" t="str">
            <v>11456</v>
          </cell>
          <cell r="J194">
            <v>1</v>
          </cell>
        </row>
        <row r="195">
          <cell r="C195" t="str">
            <v>11631</v>
          </cell>
          <cell r="J195">
            <v>1</v>
          </cell>
        </row>
        <row r="196">
          <cell r="C196" t="str">
            <v>27978</v>
          </cell>
          <cell r="J196">
            <v>1</v>
          </cell>
        </row>
        <row r="197">
          <cell r="C197" t="str">
            <v>27979</v>
          </cell>
          <cell r="J197">
            <v>1</v>
          </cell>
        </row>
        <row r="198">
          <cell r="C198" t="str">
            <v>27980</v>
          </cell>
          <cell r="J198">
            <v>1</v>
          </cell>
        </row>
        <row r="199">
          <cell r="C199" t="str">
            <v>10720</v>
          </cell>
          <cell r="J199">
            <v>1</v>
          </cell>
        </row>
        <row r="200">
          <cell r="C200" t="str">
            <v>11221</v>
          </cell>
          <cell r="J200">
            <v>1</v>
          </cell>
        </row>
        <row r="201">
          <cell r="C201" t="str">
            <v>11222</v>
          </cell>
          <cell r="J201">
            <v>1</v>
          </cell>
        </row>
        <row r="202">
          <cell r="C202" t="str">
            <v>11223</v>
          </cell>
          <cell r="J202">
            <v>1</v>
          </cell>
        </row>
        <row r="203">
          <cell r="C203" t="str">
            <v>11224</v>
          </cell>
          <cell r="J203">
            <v>1</v>
          </cell>
        </row>
        <row r="204">
          <cell r="C204" t="str">
            <v>11225</v>
          </cell>
          <cell r="J204">
            <v>1</v>
          </cell>
        </row>
        <row r="205">
          <cell r="C205" t="str">
            <v>11226</v>
          </cell>
          <cell r="J205">
            <v>1</v>
          </cell>
        </row>
        <row r="206">
          <cell r="C206" t="str">
            <v>11227</v>
          </cell>
          <cell r="J206">
            <v>1</v>
          </cell>
        </row>
        <row r="207">
          <cell r="C207" t="str">
            <v>10698</v>
          </cell>
          <cell r="J207">
            <v>1</v>
          </cell>
        </row>
        <row r="208">
          <cell r="C208" t="str">
            <v>10863</v>
          </cell>
          <cell r="J208">
            <v>1</v>
          </cell>
        </row>
        <row r="209">
          <cell r="C209" t="str">
            <v>10864</v>
          </cell>
          <cell r="J209">
            <v>1</v>
          </cell>
        </row>
        <row r="210">
          <cell r="C210" t="str">
            <v>10865</v>
          </cell>
          <cell r="J210">
            <v>1</v>
          </cell>
        </row>
        <row r="211">
          <cell r="C211" t="str">
            <v>10686</v>
          </cell>
          <cell r="J211">
            <v>1</v>
          </cell>
        </row>
        <row r="212">
          <cell r="C212" t="str">
            <v>10756</v>
          </cell>
          <cell r="J212">
            <v>1</v>
          </cell>
        </row>
        <row r="213">
          <cell r="C213" t="str">
            <v>10757</v>
          </cell>
          <cell r="J213">
            <v>0</v>
          </cell>
        </row>
        <row r="214">
          <cell r="C214" t="str">
            <v>10758</v>
          </cell>
          <cell r="J214">
            <v>1</v>
          </cell>
        </row>
        <row r="215">
          <cell r="C215" t="str">
            <v>10759</v>
          </cell>
          <cell r="J215">
            <v>1</v>
          </cell>
        </row>
        <row r="216">
          <cell r="C216" t="str">
            <v>10760</v>
          </cell>
          <cell r="J216">
            <v>1</v>
          </cell>
        </row>
        <row r="217">
          <cell r="C217" t="str">
            <v>28875</v>
          </cell>
          <cell r="J217">
            <v>1</v>
          </cell>
        </row>
        <row r="218">
          <cell r="C218" t="str">
            <v>41768</v>
          </cell>
          <cell r="J218">
            <v>0</v>
          </cell>
        </row>
        <row r="219">
          <cell r="C219" t="str">
            <v>10687</v>
          </cell>
          <cell r="J219">
            <v>1</v>
          </cell>
        </row>
        <row r="220">
          <cell r="C220" t="str">
            <v>10761</v>
          </cell>
          <cell r="J220">
            <v>1</v>
          </cell>
        </row>
        <row r="221">
          <cell r="C221" t="str">
            <v>10762</v>
          </cell>
          <cell r="J221">
            <v>1</v>
          </cell>
        </row>
        <row r="222">
          <cell r="C222" t="str">
            <v>10763</v>
          </cell>
          <cell r="J222">
            <v>1</v>
          </cell>
        </row>
        <row r="223">
          <cell r="C223" t="str">
            <v>10764</v>
          </cell>
          <cell r="J223">
            <v>1</v>
          </cell>
        </row>
        <row r="224">
          <cell r="C224" t="str">
            <v>10765</v>
          </cell>
          <cell r="J224">
            <v>1</v>
          </cell>
        </row>
        <row r="225">
          <cell r="C225" t="str">
            <v>10766</v>
          </cell>
          <cell r="J225">
            <v>1</v>
          </cell>
        </row>
        <row r="226">
          <cell r="C226" t="str">
            <v>10767</v>
          </cell>
          <cell r="J226">
            <v>1</v>
          </cell>
        </row>
        <row r="227">
          <cell r="C227" t="str">
            <v>10660</v>
          </cell>
          <cell r="J227">
            <v>1</v>
          </cell>
        </row>
        <row r="228">
          <cell r="C228" t="str">
            <v>10688</v>
          </cell>
          <cell r="J228">
            <v>1</v>
          </cell>
        </row>
        <row r="229">
          <cell r="C229" t="str">
            <v>10768</v>
          </cell>
          <cell r="J229">
            <v>1</v>
          </cell>
        </row>
        <row r="230">
          <cell r="C230" t="str">
            <v>10769</v>
          </cell>
          <cell r="J230">
            <v>1</v>
          </cell>
        </row>
        <row r="231">
          <cell r="C231" t="str">
            <v>10770</v>
          </cell>
          <cell r="J231">
            <v>1</v>
          </cell>
        </row>
        <row r="232">
          <cell r="C232" t="str">
            <v>10771</v>
          </cell>
          <cell r="J232">
            <v>1</v>
          </cell>
        </row>
        <row r="233">
          <cell r="C233" t="str">
            <v>10772</v>
          </cell>
          <cell r="J233">
            <v>1</v>
          </cell>
        </row>
        <row r="234">
          <cell r="C234" t="str">
            <v>10773</v>
          </cell>
          <cell r="J234">
            <v>1</v>
          </cell>
        </row>
        <row r="235">
          <cell r="C235" t="str">
            <v>10774</v>
          </cell>
          <cell r="J235">
            <v>1</v>
          </cell>
        </row>
        <row r="236">
          <cell r="C236" t="str">
            <v>10775</v>
          </cell>
          <cell r="J236">
            <v>1</v>
          </cell>
        </row>
        <row r="237">
          <cell r="C237" t="str">
            <v>10776</v>
          </cell>
          <cell r="J237">
            <v>1</v>
          </cell>
        </row>
        <row r="238">
          <cell r="C238" t="str">
            <v>10777</v>
          </cell>
          <cell r="J238">
            <v>1</v>
          </cell>
        </row>
        <row r="239">
          <cell r="C239" t="str">
            <v>10778</v>
          </cell>
          <cell r="J239">
            <v>1</v>
          </cell>
        </row>
        <row r="240">
          <cell r="C240" t="str">
            <v>10779</v>
          </cell>
          <cell r="J240">
            <v>1</v>
          </cell>
        </row>
        <row r="241">
          <cell r="C241" t="str">
            <v>10780</v>
          </cell>
          <cell r="J241">
            <v>1</v>
          </cell>
        </row>
        <row r="242">
          <cell r="C242" t="str">
            <v>10781</v>
          </cell>
          <cell r="J242">
            <v>1</v>
          </cell>
        </row>
        <row r="243">
          <cell r="C243" t="str">
            <v>10690</v>
          </cell>
          <cell r="J243">
            <v>1</v>
          </cell>
        </row>
        <row r="244">
          <cell r="C244" t="str">
            <v>10691</v>
          </cell>
          <cell r="J244">
            <v>1</v>
          </cell>
        </row>
        <row r="245">
          <cell r="C245" t="str">
            <v>10789</v>
          </cell>
          <cell r="J245">
            <v>1</v>
          </cell>
        </row>
        <row r="246">
          <cell r="C246" t="str">
            <v>10790</v>
          </cell>
          <cell r="J246">
            <v>1</v>
          </cell>
        </row>
        <row r="247">
          <cell r="C247" t="str">
            <v>10791</v>
          </cell>
          <cell r="J247">
            <v>1</v>
          </cell>
        </row>
        <row r="248">
          <cell r="C248" t="str">
            <v>10792</v>
          </cell>
          <cell r="J248">
            <v>1</v>
          </cell>
        </row>
        <row r="249">
          <cell r="C249" t="str">
            <v>10793</v>
          </cell>
          <cell r="J249">
            <v>1</v>
          </cell>
        </row>
        <row r="250">
          <cell r="C250" t="str">
            <v>10794</v>
          </cell>
          <cell r="J250">
            <v>1</v>
          </cell>
        </row>
        <row r="251">
          <cell r="C251" t="str">
            <v>10795</v>
          </cell>
          <cell r="J251">
            <v>0</v>
          </cell>
        </row>
        <row r="252">
          <cell r="C252" t="str">
            <v>10796</v>
          </cell>
          <cell r="J252">
            <v>1</v>
          </cell>
        </row>
        <row r="253">
          <cell r="C253" t="str">
            <v>10797</v>
          </cell>
          <cell r="J253">
            <v>0</v>
          </cell>
        </row>
        <row r="254">
          <cell r="C254" t="str">
            <v>10661</v>
          </cell>
          <cell r="J254">
            <v>1</v>
          </cell>
        </row>
        <row r="255">
          <cell r="C255" t="str">
            <v>10695</v>
          </cell>
          <cell r="J255">
            <v>0</v>
          </cell>
        </row>
        <row r="256">
          <cell r="C256" t="str">
            <v>10807</v>
          </cell>
          <cell r="J256">
            <v>1</v>
          </cell>
        </row>
        <row r="257">
          <cell r="C257" t="str">
            <v>10808</v>
          </cell>
          <cell r="J257">
            <v>1</v>
          </cell>
        </row>
        <row r="258">
          <cell r="C258" t="str">
            <v>10809</v>
          </cell>
          <cell r="J258">
            <v>1</v>
          </cell>
        </row>
        <row r="259">
          <cell r="C259" t="str">
            <v>10810</v>
          </cell>
          <cell r="J259">
            <v>0</v>
          </cell>
        </row>
        <row r="260">
          <cell r="C260" t="str">
            <v>10811</v>
          </cell>
          <cell r="J260">
            <v>1</v>
          </cell>
        </row>
        <row r="261">
          <cell r="C261" t="str">
            <v>10812</v>
          </cell>
          <cell r="J261">
            <v>1</v>
          </cell>
        </row>
        <row r="262">
          <cell r="C262" t="str">
            <v>10813</v>
          </cell>
          <cell r="J262">
            <v>1</v>
          </cell>
        </row>
        <row r="263">
          <cell r="C263" t="str">
            <v>10814</v>
          </cell>
          <cell r="J263">
            <v>0</v>
          </cell>
        </row>
        <row r="264">
          <cell r="C264" t="str">
            <v>10815</v>
          </cell>
          <cell r="J264">
            <v>0</v>
          </cell>
        </row>
        <row r="265">
          <cell r="C265" t="str">
            <v>10816</v>
          </cell>
          <cell r="J265">
            <v>1</v>
          </cell>
        </row>
        <row r="266">
          <cell r="C266" t="str">
            <v>10692</v>
          </cell>
          <cell r="J266">
            <v>1</v>
          </cell>
        </row>
        <row r="267">
          <cell r="C267" t="str">
            <v>10693</v>
          </cell>
          <cell r="J267">
            <v>1</v>
          </cell>
        </row>
        <row r="268">
          <cell r="C268" t="str">
            <v>10798</v>
          </cell>
          <cell r="J268">
            <v>1</v>
          </cell>
        </row>
        <row r="269">
          <cell r="C269" t="str">
            <v>10799</v>
          </cell>
          <cell r="J269">
            <v>1</v>
          </cell>
        </row>
        <row r="270">
          <cell r="C270" t="str">
            <v>10800</v>
          </cell>
          <cell r="J270">
            <v>1</v>
          </cell>
        </row>
        <row r="271">
          <cell r="C271" t="str">
            <v>10801</v>
          </cell>
          <cell r="J271">
            <v>1</v>
          </cell>
        </row>
        <row r="272">
          <cell r="C272" t="str">
            <v>10689</v>
          </cell>
          <cell r="J272">
            <v>0</v>
          </cell>
        </row>
        <row r="273">
          <cell r="C273" t="str">
            <v>10782</v>
          </cell>
          <cell r="J273">
            <v>1</v>
          </cell>
        </row>
        <row r="274">
          <cell r="C274" t="str">
            <v>10784</v>
          </cell>
          <cell r="J274">
            <v>1</v>
          </cell>
        </row>
        <row r="275">
          <cell r="C275" t="str">
            <v>10785</v>
          </cell>
          <cell r="J275">
            <v>1</v>
          </cell>
        </row>
        <row r="276">
          <cell r="C276" t="str">
            <v>10786</v>
          </cell>
          <cell r="J276">
            <v>0</v>
          </cell>
        </row>
        <row r="277">
          <cell r="C277" t="str">
            <v>10787</v>
          </cell>
          <cell r="J277">
            <v>1</v>
          </cell>
        </row>
        <row r="278">
          <cell r="C278" t="str">
            <v>10788</v>
          </cell>
          <cell r="J278">
            <v>1</v>
          </cell>
        </row>
        <row r="279">
          <cell r="C279" t="str">
            <v>10731</v>
          </cell>
          <cell r="J279">
            <v>1</v>
          </cell>
        </row>
        <row r="280">
          <cell r="C280" t="str">
            <v>10732</v>
          </cell>
          <cell r="J280">
            <v>1</v>
          </cell>
        </row>
        <row r="281">
          <cell r="C281" t="str">
            <v>11278</v>
          </cell>
          <cell r="J281">
            <v>1</v>
          </cell>
        </row>
        <row r="282">
          <cell r="C282" t="str">
            <v>11279</v>
          </cell>
          <cell r="J282">
            <v>1</v>
          </cell>
        </row>
        <row r="283">
          <cell r="C283" t="str">
            <v>11280</v>
          </cell>
          <cell r="J283">
            <v>1</v>
          </cell>
        </row>
        <row r="284">
          <cell r="C284" t="str">
            <v>11281</v>
          </cell>
          <cell r="J284">
            <v>1</v>
          </cell>
        </row>
        <row r="285">
          <cell r="C285" t="str">
            <v>11282</v>
          </cell>
          <cell r="J285">
            <v>1</v>
          </cell>
        </row>
        <row r="286">
          <cell r="C286" t="str">
            <v>11283</v>
          </cell>
          <cell r="J286">
            <v>1</v>
          </cell>
        </row>
        <row r="287">
          <cell r="C287" t="str">
            <v>11284</v>
          </cell>
          <cell r="J287">
            <v>1</v>
          </cell>
        </row>
        <row r="288">
          <cell r="C288" t="str">
            <v>11285</v>
          </cell>
          <cell r="J288">
            <v>1</v>
          </cell>
        </row>
        <row r="289">
          <cell r="C289" t="str">
            <v>11286</v>
          </cell>
          <cell r="J289">
            <v>1</v>
          </cell>
        </row>
        <row r="290">
          <cell r="C290" t="str">
            <v>11287</v>
          </cell>
          <cell r="J290">
            <v>1</v>
          </cell>
        </row>
        <row r="291">
          <cell r="C291" t="str">
            <v>11288</v>
          </cell>
          <cell r="J291">
            <v>1</v>
          </cell>
        </row>
        <row r="292">
          <cell r="C292" t="str">
            <v>14136</v>
          </cell>
          <cell r="J292">
            <v>1</v>
          </cell>
        </row>
        <row r="293">
          <cell r="C293" t="str">
            <v>21948</v>
          </cell>
          <cell r="J293">
            <v>1</v>
          </cell>
        </row>
        <row r="294">
          <cell r="C294" t="str">
            <v>41701</v>
          </cell>
          <cell r="J294">
            <v>1</v>
          </cell>
        </row>
        <row r="295">
          <cell r="C295" t="str">
            <v>10679</v>
          </cell>
          <cell r="J295">
            <v>1</v>
          </cell>
        </row>
        <row r="296">
          <cell r="C296" t="str">
            <v>11297</v>
          </cell>
          <cell r="J296">
            <v>1</v>
          </cell>
        </row>
        <row r="297">
          <cell r="C297" t="str">
            <v>11298</v>
          </cell>
          <cell r="J297">
            <v>1</v>
          </cell>
        </row>
        <row r="298">
          <cell r="C298" t="str">
            <v>11299</v>
          </cell>
          <cell r="J298">
            <v>1</v>
          </cell>
        </row>
        <row r="299">
          <cell r="C299" t="str">
            <v>11300</v>
          </cell>
          <cell r="J299">
            <v>1</v>
          </cell>
        </row>
        <row r="300">
          <cell r="C300" t="str">
            <v>11301</v>
          </cell>
          <cell r="J300">
            <v>1</v>
          </cell>
        </row>
        <row r="301">
          <cell r="C301" t="str">
            <v>11302</v>
          </cell>
          <cell r="J301">
            <v>1</v>
          </cell>
        </row>
        <row r="302">
          <cell r="C302" t="str">
            <v>11303</v>
          </cell>
          <cell r="J302">
            <v>1</v>
          </cell>
        </row>
        <row r="303">
          <cell r="C303" t="str">
            <v>13819</v>
          </cell>
          <cell r="J303">
            <v>1</v>
          </cell>
        </row>
        <row r="304">
          <cell r="C304" t="str">
            <v>10737</v>
          </cell>
          <cell r="J304">
            <v>1</v>
          </cell>
        </row>
        <row r="305">
          <cell r="C305" t="str">
            <v>11315</v>
          </cell>
          <cell r="J305">
            <v>1</v>
          </cell>
        </row>
        <row r="306">
          <cell r="C306" t="str">
            <v>11316</v>
          </cell>
          <cell r="J306">
            <v>1</v>
          </cell>
        </row>
        <row r="307">
          <cell r="C307" t="str">
            <v>11317</v>
          </cell>
          <cell r="J307">
            <v>1</v>
          </cell>
        </row>
        <row r="308">
          <cell r="C308" t="str">
            <v>11318</v>
          </cell>
          <cell r="J308">
            <v>1</v>
          </cell>
        </row>
        <row r="309">
          <cell r="C309" t="str">
            <v>11319</v>
          </cell>
          <cell r="J309">
            <v>1</v>
          </cell>
        </row>
        <row r="310">
          <cell r="C310" t="str">
            <v>11320</v>
          </cell>
          <cell r="J310">
            <v>1</v>
          </cell>
        </row>
        <row r="311">
          <cell r="C311" t="str">
            <v>11321</v>
          </cell>
          <cell r="J311">
            <v>1</v>
          </cell>
        </row>
        <row r="312">
          <cell r="C312" t="str">
            <v>10736</v>
          </cell>
          <cell r="J312">
            <v>1</v>
          </cell>
        </row>
        <row r="313">
          <cell r="C313" t="str">
            <v>11308</v>
          </cell>
          <cell r="J313">
            <v>1</v>
          </cell>
        </row>
        <row r="314">
          <cell r="C314" t="str">
            <v>11309</v>
          </cell>
          <cell r="J314">
            <v>1</v>
          </cell>
        </row>
        <row r="315">
          <cell r="C315" t="str">
            <v>11310</v>
          </cell>
          <cell r="J315">
            <v>1</v>
          </cell>
        </row>
        <row r="316">
          <cell r="C316" t="str">
            <v>11311</v>
          </cell>
          <cell r="J316">
            <v>1</v>
          </cell>
        </row>
        <row r="317">
          <cell r="C317" t="str">
            <v>11312</v>
          </cell>
          <cell r="J317">
            <v>1</v>
          </cell>
        </row>
        <row r="318">
          <cell r="C318" t="str">
            <v>11313</v>
          </cell>
          <cell r="J318">
            <v>1</v>
          </cell>
        </row>
        <row r="319">
          <cell r="C319" t="str">
            <v>11314</v>
          </cell>
          <cell r="J319">
            <v>1</v>
          </cell>
        </row>
        <row r="320">
          <cell r="C320" t="str">
            <v>10677</v>
          </cell>
          <cell r="J320">
            <v>1</v>
          </cell>
        </row>
        <row r="321">
          <cell r="C321" t="str">
            <v>10728</v>
          </cell>
          <cell r="J321">
            <v>0</v>
          </cell>
        </row>
        <row r="322">
          <cell r="C322" t="str">
            <v>10729</v>
          </cell>
          <cell r="J322">
            <v>1</v>
          </cell>
        </row>
        <row r="323">
          <cell r="C323" t="str">
            <v>10730</v>
          </cell>
          <cell r="J323">
            <v>1</v>
          </cell>
        </row>
        <row r="324">
          <cell r="C324" t="str">
            <v>11273</v>
          </cell>
          <cell r="J324">
            <v>0</v>
          </cell>
        </row>
        <row r="325">
          <cell r="C325" t="str">
            <v>11274</v>
          </cell>
          <cell r="J325">
            <v>1</v>
          </cell>
        </row>
        <row r="326">
          <cell r="C326" t="str">
            <v>11275</v>
          </cell>
          <cell r="J326">
            <v>1</v>
          </cell>
        </row>
        <row r="327">
          <cell r="C327" t="str">
            <v>11276</v>
          </cell>
          <cell r="J327">
            <v>0</v>
          </cell>
        </row>
        <row r="328">
          <cell r="C328" t="str">
            <v>11277</v>
          </cell>
          <cell r="J328">
            <v>0</v>
          </cell>
        </row>
        <row r="329">
          <cell r="C329" t="str">
            <v>11458</v>
          </cell>
          <cell r="J329">
            <v>1</v>
          </cell>
        </row>
        <row r="330">
          <cell r="C330" t="str">
            <v>28858</v>
          </cell>
          <cell r="J330">
            <v>0</v>
          </cell>
        </row>
        <row r="331">
          <cell r="C331" t="str">
            <v>10735</v>
          </cell>
          <cell r="J331">
            <v>1</v>
          </cell>
        </row>
        <row r="332">
          <cell r="C332" t="str">
            <v>11306</v>
          </cell>
          <cell r="J332">
            <v>1</v>
          </cell>
        </row>
        <row r="333">
          <cell r="C333" t="str">
            <v>11307</v>
          </cell>
          <cell r="J333">
            <v>1</v>
          </cell>
        </row>
        <row r="334">
          <cell r="C334" t="str">
            <v>10734</v>
          </cell>
          <cell r="J334">
            <v>0</v>
          </cell>
        </row>
        <row r="335">
          <cell r="C335" t="str">
            <v>11304</v>
          </cell>
          <cell r="J335">
            <v>1</v>
          </cell>
        </row>
        <row r="336">
          <cell r="C336" t="str">
            <v>10678</v>
          </cell>
          <cell r="J336">
            <v>0</v>
          </cell>
        </row>
        <row r="337">
          <cell r="C337" t="str">
            <v>10733</v>
          </cell>
          <cell r="J337">
            <v>1</v>
          </cell>
        </row>
        <row r="338">
          <cell r="C338" t="str">
            <v>11289</v>
          </cell>
          <cell r="J338">
            <v>1</v>
          </cell>
        </row>
        <row r="339">
          <cell r="C339" t="str">
            <v>11290</v>
          </cell>
          <cell r="J339">
            <v>1</v>
          </cell>
        </row>
        <row r="340">
          <cell r="C340" t="str">
            <v>11291</v>
          </cell>
          <cell r="J340">
            <v>1</v>
          </cell>
        </row>
        <row r="341">
          <cell r="C341" t="str">
            <v>11292</v>
          </cell>
          <cell r="J341">
            <v>0</v>
          </cell>
        </row>
        <row r="342">
          <cell r="C342" t="str">
            <v>11293</v>
          </cell>
          <cell r="J342">
            <v>1</v>
          </cell>
        </row>
        <row r="343">
          <cell r="C343" t="str">
            <v>11294</v>
          </cell>
          <cell r="J343">
            <v>1</v>
          </cell>
        </row>
        <row r="344">
          <cell r="C344" t="str">
            <v>11295</v>
          </cell>
          <cell r="J344">
            <v>1</v>
          </cell>
        </row>
        <row r="345">
          <cell r="C345" t="str">
            <v>11296</v>
          </cell>
          <cell r="J345">
            <v>1</v>
          </cell>
        </row>
        <row r="346">
          <cell r="C346" t="str">
            <v>10664</v>
          </cell>
          <cell r="J346">
            <v>0</v>
          </cell>
        </row>
        <row r="347">
          <cell r="C347" t="str">
            <v>10834</v>
          </cell>
          <cell r="J347">
            <v>1</v>
          </cell>
        </row>
        <row r="348">
          <cell r="C348" t="str">
            <v>10835</v>
          </cell>
          <cell r="J348">
            <v>1</v>
          </cell>
        </row>
        <row r="349">
          <cell r="C349" t="str">
            <v>10836</v>
          </cell>
          <cell r="J349">
            <v>0</v>
          </cell>
        </row>
        <row r="350">
          <cell r="C350" t="str">
            <v>10837</v>
          </cell>
          <cell r="J350">
            <v>1</v>
          </cell>
        </row>
        <row r="351">
          <cell r="C351" t="str">
            <v>10838</v>
          </cell>
          <cell r="J351">
            <v>1</v>
          </cell>
        </row>
        <row r="352">
          <cell r="C352" t="str">
            <v>10839</v>
          </cell>
          <cell r="J352">
            <v>1</v>
          </cell>
        </row>
        <row r="353">
          <cell r="C353" t="str">
            <v>10840</v>
          </cell>
          <cell r="J353">
            <v>1</v>
          </cell>
        </row>
        <row r="354">
          <cell r="C354" t="str">
            <v>10841</v>
          </cell>
          <cell r="J354">
            <v>0</v>
          </cell>
        </row>
        <row r="355">
          <cell r="C355" t="str">
            <v>10842</v>
          </cell>
          <cell r="J355">
            <v>1</v>
          </cell>
        </row>
        <row r="356">
          <cell r="C356" t="str">
            <v>10843</v>
          </cell>
          <cell r="J356">
            <v>1</v>
          </cell>
        </row>
        <row r="357">
          <cell r="C357" t="str">
            <v>10844</v>
          </cell>
          <cell r="J357">
            <v>1</v>
          </cell>
        </row>
        <row r="358">
          <cell r="C358" t="str">
            <v>10697</v>
          </cell>
          <cell r="J358">
            <v>1</v>
          </cell>
        </row>
        <row r="359">
          <cell r="C359" t="str">
            <v>10833</v>
          </cell>
          <cell r="J359">
            <v>1</v>
          </cell>
        </row>
        <row r="360">
          <cell r="C360" t="str">
            <v>10850</v>
          </cell>
          <cell r="J360">
            <v>1</v>
          </cell>
        </row>
        <row r="361">
          <cell r="C361" t="str">
            <v>10851</v>
          </cell>
          <cell r="J361">
            <v>1</v>
          </cell>
        </row>
        <row r="362">
          <cell r="C362" t="str">
            <v>10852</v>
          </cell>
          <cell r="J362">
            <v>1</v>
          </cell>
        </row>
        <row r="363">
          <cell r="C363" t="str">
            <v>10853</v>
          </cell>
          <cell r="J363">
            <v>1</v>
          </cell>
        </row>
        <row r="364">
          <cell r="C364" t="str">
            <v>10854</v>
          </cell>
          <cell r="J364">
            <v>1</v>
          </cell>
        </row>
        <row r="365">
          <cell r="C365" t="str">
            <v>10855</v>
          </cell>
          <cell r="J365">
            <v>1</v>
          </cell>
        </row>
        <row r="366">
          <cell r="C366" t="str">
            <v>10856</v>
          </cell>
          <cell r="J366">
            <v>0</v>
          </cell>
        </row>
        <row r="367">
          <cell r="C367" t="str">
            <v>13747</v>
          </cell>
          <cell r="J367">
            <v>1</v>
          </cell>
        </row>
        <row r="368">
          <cell r="C368" t="str">
            <v>31327</v>
          </cell>
          <cell r="J368">
            <v>1</v>
          </cell>
        </row>
        <row r="369">
          <cell r="C369" t="str">
            <v>10662</v>
          </cell>
          <cell r="J369">
            <v>1</v>
          </cell>
        </row>
        <row r="370">
          <cell r="C370" t="str">
            <v>10817</v>
          </cell>
          <cell r="J370">
            <v>1</v>
          </cell>
        </row>
        <row r="371">
          <cell r="C371" t="str">
            <v>10818</v>
          </cell>
          <cell r="J371">
            <v>1</v>
          </cell>
        </row>
        <row r="372">
          <cell r="C372" t="str">
            <v>10819</v>
          </cell>
          <cell r="J372">
            <v>1</v>
          </cell>
        </row>
        <row r="373">
          <cell r="C373" t="str">
            <v>10820</v>
          </cell>
          <cell r="J373">
            <v>1</v>
          </cell>
        </row>
        <row r="374">
          <cell r="C374" t="str">
            <v>10821</v>
          </cell>
          <cell r="J374">
            <v>1</v>
          </cell>
        </row>
        <row r="375">
          <cell r="C375" t="str">
            <v>10822</v>
          </cell>
          <cell r="J375">
            <v>1</v>
          </cell>
        </row>
        <row r="376">
          <cell r="C376" t="str">
            <v>10823</v>
          </cell>
          <cell r="J376">
            <v>1</v>
          </cell>
        </row>
        <row r="377">
          <cell r="C377" t="str">
            <v>10824</v>
          </cell>
          <cell r="J377">
            <v>1</v>
          </cell>
        </row>
        <row r="378">
          <cell r="C378" t="str">
            <v>10825</v>
          </cell>
          <cell r="J378">
            <v>1</v>
          </cell>
        </row>
        <row r="379">
          <cell r="C379" t="str">
            <v>10826</v>
          </cell>
          <cell r="J379">
            <v>1</v>
          </cell>
        </row>
        <row r="380">
          <cell r="C380" t="str">
            <v>28006</v>
          </cell>
          <cell r="J380">
            <v>1</v>
          </cell>
        </row>
        <row r="381">
          <cell r="C381" t="str">
            <v>10696</v>
          </cell>
          <cell r="J381">
            <v>1</v>
          </cell>
        </row>
        <row r="382">
          <cell r="C382" t="str">
            <v>10845</v>
          </cell>
          <cell r="J382">
            <v>1</v>
          </cell>
        </row>
        <row r="383">
          <cell r="C383" t="str">
            <v>10846</v>
          </cell>
          <cell r="J383">
            <v>1</v>
          </cell>
        </row>
        <row r="384">
          <cell r="C384" t="str">
            <v>10847</v>
          </cell>
          <cell r="J384">
            <v>1</v>
          </cell>
        </row>
        <row r="385">
          <cell r="C385" t="str">
            <v>10848</v>
          </cell>
          <cell r="J385">
            <v>1</v>
          </cell>
        </row>
        <row r="386">
          <cell r="C386" t="str">
            <v>10849</v>
          </cell>
          <cell r="J386">
            <v>1</v>
          </cell>
        </row>
        <row r="387">
          <cell r="C387" t="str">
            <v>13816</v>
          </cell>
          <cell r="J387">
            <v>1</v>
          </cell>
        </row>
        <row r="388">
          <cell r="C388" t="str">
            <v>10665</v>
          </cell>
          <cell r="J388">
            <v>1</v>
          </cell>
        </row>
        <row r="389">
          <cell r="C389" t="str">
            <v>10857</v>
          </cell>
          <cell r="J389">
            <v>0</v>
          </cell>
        </row>
        <row r="390">
          <cell r="C390" t="str">
            <v>10858</v>
          </cell>
          <cell r="J390">
            <v>1</v>
          </cell>
        </row>
        <row r="391">
          <cell r="C391" t="str">
            <v>10859</v>
          </cell>
          <cell r="J391">
            <v>1</v>
          </cell>
        </row>
        <row r="392">
          <cell r="C392" t="str">
            <v>10860</v>
          </cell>
          <cell r="J392">
            <v>1</v>
          </cell>
        </row>
        <row r="393">
          <cell r="C393" t="str">
            <v>10861</v>
          </cell>
          <cell r="J393">
            <v>1</v>
          </cell>
        </row>
        <row r="394">
          <cell r="C394" t="str">
            <v>10862</v>
          </cell>
          <cell r="J394">
            <v>0</v>
          </cell>
        </row>
        <row r="395">
          <cell r="C395" t="str">
            <v>10663</v>
          </cell>
          <cell r="J395">
            <v>1</v>
          </cell>
        </row>
        <row r="396">
          <cell r="C396" t="str">
            <v>10827</v>
          </cell>
          <cell r="J396">
            <v>1</v>
          </cell>
        </row>
        <row r="397">
          <cell r="C397" t="str">
            <v>10828</v>
          </cell>
          <cell r="J397">
            <v>1</v>
          </cell>
        </row>
        <row r="398">
          <cell r="C398" t="str">
            <v>10829</v>
          </cell>
          <cell r="J398">
            <v>0</v>
          </cell>
        </row>
        <row r="399">
          <cell r="C399" t="str">
            <v>10830</v>
          </cell>
          <cell r="J399">
            <v>1</v>
          </cell>
        </row>
        <row r="400">
          <cell r="C400" t="str">
            <v>10831</v>
          </cell>
          <cell r="J400">
            <v>1</v>
          </cell>
        </row>
        <row r="401">
          <cell r="C401" t="str">
            <v>10832</v>
          </cell>
          <cell r="J401">
            <v>1</v>
          </cell>
        </row>
        <row r="402">
          <cell r="C402" t="str">
            <v>22734</v>
          </cell>
          <cell r="J402">
            <v>0</v>
          </cell>
        </row>
        <row r="403">
          <cell r="C403" t="str">
            <v>23962</v>
          </cell>
          <cell r="J403">
            <v>1</v>
          </cell>
        </row>
        <row r="404">
          <cell r="C404" t="str">
            <v>10685</v>
          </cell>
          <cell r="J404">
            <v>1</v>
          </cell>
        </row>
        <row r="405">
          <cell r="C405" t="str">
            <v>10752</v>
          </cell>
          <cell r="J405">
            <v>1</v>
          </cell>
        </row>
        <row r="406">
          <cell r="C406" t="str">
            <v>10753</v>
          </cell>
          <cell r="J406">
            <v>1</v>
          </cell>
        </row>
        <row r="407">
          <cell r="C407" t="str">
            <v>10754</v>
          </cell>
          <cell r="J407">
            <v>1</v>
          </cell>
        </row>
        <row r="408">
          <cell r="C408" t="str">
            <v>10755</v>
          </cell>
          <cell r="J408">
            <v>1</v>
          </cell>
        </row>
        <row r="409">
          <cell r="C409" t="str">
            <v>28785</v>
          </cell>
          <cell r="J409">
            <v>1</v>
          </cell>
        </row>
        <row r="410">
          <cell r="C410" t="str">
            <v>10699</v>
          </cell>
          <cell r="J410">
            <v>1</v>
          </cell>
        </row>
        <row r="411">
          <cell r="C411" t="str">
            <v>10866</v>
          </cell>
          <cell r="J411">
            <v>0</v>
          </cell>
        </row>
        <row r="412">
          <cell r="C412" t="str">
            <v>10867</v>
          </cell>
          <cell r="J412">
            <v>1</v>
          </cell>
        </row>
        <row r="413">
          <cell r="C413" t="str">
            <v>10868</v>
          </cell>
          <cell r="J413">
            <v>1</v>
          </cell>
        </row>
        <row r="414">
          <cell r="C414" t="str">
            <v>10869</v>
          </cell>
          <cell r="J414">
            <v>1</v>
          </cell>
        </row>
        <row r="415">
          <cell r="C415" t="str">
            <v>10870</v>
          </cell>
          <cell r="J415">
            <v>1</v>
          </cell>
        </row>
        <row r="416">
          <cell r="C416" t="str">
            <v>13817</v>
          </cell>
          <cell r="J416">
            <v>1</v>
          </cell>
        </row>
        <row r="417">
          <cell r="C417" t="str">
            <v>28849</v>
          </cell>
          <cell r="J417">
            <v>1</v>
          </cell>
        </row>
        <row r="418">
          <cell r="C418" t="str">
            <v>28850</v>
          </cell>
          <cell r="J418">
            <v>1</v>
          </cell>
        </row>
        <row r="419">
          <cell r="C419" t="str">
            <v>10709</v>
          </cell>
          <cell r="J419">
            <v>0</v>
          </cell>
        </row>
        <row r="420">
          <cell r="C420" t="str">
            <v>11077</v>
          </cell>
          <cell r="J420">
            <v>1</v>
          </cell>
        </row>
        <row r="421">
          <cell r="C421" t="str">
            <v>11078</v>
          </cell>
          <cell r="J421">
            <v>1</v>
          </cell>
        </row>
        <row r="422">
          <cell r="C422" t="str">
            <v>11079</v>
          </cell>
          <cell r="J422">
            <v>1</v>
          </cell>
        </row>
        <row r="423">
          <cell r="C423" t="str">
            <v>11080</v>
          </cell>
          <cell r="J423">
            <v>1</v>
          </cell>
        </row>
        <row r="424">
          <cell r="C424" t="str">
            <v>11081</v>
          </cell>
          <cell r="J424">
            <v>1</v>
          </cell>
        </row>
        <row r="425">
          <cell r="C425" t="str">
            <v>11082</v>
          </cell>
          <cell r="J425">
            <v>1</v>
          </cell>
        </row>
        <row r="426">
          <cell r="C426" t="str">
            <v>11083</v>
          </cell>
          <cell r="J426">
            <v>1</v>
          </cell>
        </row>
        <row r="427">
          <cell r="C427" t="str">
            <v>11084</v>
          </cell>
          <cell r="J427">
            <v>1</v>
          </cell>
        </row>
        <row r="428">
          <cell r="C428" t="str">
            <v>11085</v>
          </cell>
          <cell r="J428">
            <v>1</v>
          </cell>
        </row>
        <row r="429">
          <cell r="C429" t="str">
            <v>11086</v>
          </cell>
          <cell r="J429">
            <v>1</v>
          </cell>
        </row>
        <row r="430">
          <cell r="C430" t="str">
            <v>11087</v>
          </cell>
          <cell r="J430">
            <v>1</v>
          </cell>
        </row>
        <row r="431">
          <cell r="C431" t="str">
            <v>11088</v>
          </cell>
          <cell r="J431">
            <v>1</v>
          </cell>
        </row>
        <row r="432">
          <cell r="C432" t="str">
            <v>11449</v>
          </cell>
          <cell r="J432">
            <v>1</v>
          </cell>
        </row>
        <row r="433">
          <cell r="C433" t="str">
            <v>28017</v>
          </cell>
          <cell r="J433">
            <v>1</v>
          </cell>
        </row>
        <row r="434">
          <cell r="C434" t="str">
            <v>28789</v>
          </cell>
          <cell r="J434">
            <v>1</v>
          </cell>
        </row>
        <row r="435">
          <cell r="C435" t="str">
            <v>28790</v>
          </cell>
          <cell r="J435">
            <v>0</v>
          </cell>
        </row>
        <row r="436">
          <cell r="C436" t="str">
            <v>28791</v>
          </cell>
          <cell r="J436">
            <v>1</v>
          </cell>
        </row>
        <row r="437">
          <cell r="C437" t="str">
            <v>10670</v>
          </cell>
          <cell r="J437">
            <v>0</v>
          </cell>
        </row>
        <row r="438">
          <cell r="C438" t="str">
            <v>10995</v>
          </cell>
          <cell r="J438">
            <v>0</v>
          </cell>
        </row>
        <row r="439">
          <cell r="C439" t="str">
            <v>10996</v>
          </cell>
          <cell r="J439">
            <v>1</v>
          </cell>
        </row>
        <row r="440">
          <cell r="C440" t="str">
            <v>10997</v>
          </cell>
          <cell r="J440">
            <v>1</v>
          </cell>
        </row>
        <row r="441">
          <cell r="C441" t="str">
            <v>10998</v>
          </cell>
          <cell r="J441">
            <v>1</v>
          </cell>
        </row>
        <row r="442">
          <cell r="C442" t="str">
            <v>10999</v>
          </cell>
          <cell r="J442">
            <v>1</v>
          </cell>
        </row>
        <row r="443">
          <cell r="C443" t="str">
            <v>11000</v>
          </cell>
          <cell r="J443">
            <v>1</v>
          </cell>
        </row>
        <row r="444">
          <cell r="C444" t="str">
            <v>11001</v>
          </cell>
          <cell r="J444">
            <v>1</v>
          </cell>
        </row>
        <row r="445">
          <cell r="C445" t="str">
            <v>11002</v>
          </cell>
          <cell r="J445">
            <v>1</v>
          </cell>
        </row>
        <row r="446">
          <cell r="C446" t="str">
            <v>11003</v>
          </cell>
          <cell r="J446">
            <v>1</v>
          </cell>
        </row>
        <row r="447">
          <cell r="C447" t="str">
            <v>11004</v>
          </cell>
          <cell r="J447">
            <v>1</v>
          </cell>
        </row>
        <row r="448">
          <cell r="C448" t="str">
            <v>11005</v>
          </cell>
          <cell r="J448">
            <v>1</v>
          </cell>
        </row>
        <row r="449">
          <cell r="C449" t="str">
            <v>11006</v>
          </cell>
          <cell r="J449">
            <v>1</v>
          </cell>
        </row>
        <row r="450">
          <cell r="C450" t="str">
            <v>11007</v>
          </cell>
          <cell r="J450">
            <v>1</v>
          </cell>
        </row>
        <row r="451">
          <cell r="C451" t="str">
            <v>11008</v>
          </cell>
          <cell r="J451">
            <v>1</v>
          </cell>
        </row>
        <row r="452">
          <cell r="C452" t="str">
            <v>11009</v>
          </cell>
          <cell r="J452">
            <v>1</v>
          </cell>
        </row>
        <row r="453">
          <cell r="C453" t="str">
            <v>11010</v>
          </cell>
          <cell r="J453">
            <v>1</v>
          </cell>
        </row>
        <row r="454">
          <cell r="C454" t="str">
            <v>11011</v>
          </cell>
          <cell r="J454">
            <v>1</v>
          </cell>
        </row>
        <row r="455">
          <cell r="C455" t="str">
            <v>11012</v>
          </cell>
          <cell r="J455">
            <v>1</v>
          </cell>
        </row>
        <row r="456">
          <cell r="C456" t="str">
            <v>11445</v>
          </cell>
          <cell r="J456">
            <v>1</v>
          </cell>
        </row>
        <row r="457">
          <cell r="C457" t="str">
            <v>12275</v>
          </cell>
          <cell r="J457">
            <v>1</v>
          </cell>
        </row>
        <row r="458">
          <cell r="C458" t="str">
            <v>14132</v>
          </cell>
          <cell r="J458">
            <v>1</v>
          </cell>
        </row>
        <row r="459">
          <cell r="C459" t="str">
            <v>77649</v>
          </cell>
          <cell r="J459">
            <v>1</v>
          </cell>
        </row>
        <row r="460">
          <cell r="C460" t="str">
            <v>77650</v>
          </cell>
          <cell r="J460">
            <v>1</v>
          </cell>
        </row>
        <row r="461">
          <cell r="C461" t="str">
            <v>77651</v>
          </cell>
          <cell r="J461">
            <v>1</v>
          </cell>
        </row>
        <row r="462">
          <cell r="C462" t="str">
            <v>77652</v>
          </cell>
          <cell r="J462">
            <v>1</v>
          </cell>
        </row>
        <row r="463">
          <cell r="C463" t="str">
            <v>10707</v>
          </cell>
          <cell r="J463">
            <v>1</v>
          </cell>
        </row>
        <row r="464">
          <cell r="C464" t="str">
            <v>11051</v>
          </cell>
          <cell r="J464">
            <v>1</v>
          </cell>
        </row>
        <row r="465">
          <cell r="C465" t="str">
            <v>11052</v>
          </cell>
          <cell r="J465">
            <v>1</v>
          </cell>
        </row>
        <row r="466">
          <cell r="C466" t="str">
            <v>11053</v>
          </cell>
          <cell r="J466">
            <v>1</v>
          </cell>
        </row>
        <row r="467">
          <cell r="C467" t="str">
            <v>11054</v>
          </cell>
          <cell r="J467">
            <v>1</v>
          </cell>
        </row>
        <row r="468">
          <cell r="C468" t="str">
            <v>11055</v>
          </cell>
          <cell r="J468">
            <v>1</v>
          </cell>
        </row>
        <row r="469">
          <cell r="C469" t="str">
            <v>11056</v>
          </cell>
          <cell r="J469">
            <v>1</v>
          </cell>
        </row>
        <row r="470">
          <cell r="C470" t="str">
            <v>11057</v>
          </cell>
          <cell r="J470">
            <v>1</v>
          </cell>
        </row>
        <row r="471">
          <cell r="C471" t="str">
            <v>11058</v>
          </cell>
          <cell r="J471">
            <v>1</v>
          </cell>
        </row>
        <row r="472">
          <cell r="C472" t="str">
            <v>11059</v>
          </cell>
          <cell r="J472">
            <v>1</v>
          </cell>
        </row>
        <row r="473">
          <cell r="C473" t="str">
            <v>11060</v>
          </cell>
          <cell r="J473">
            <v>1</v>
          </cell>
        </row>
        <row r="474">
          <cell r="C474" t="str">
            <v>24704</v>
          </cell>
          <cell r="J474">
            <v>1</v>
          </cell>
        </row>
        <row r="475">
          <cell r="C475" t="str">
            <v>28843</v>
          </cell>
          <cell r="J475">
            <v>1</v>
          </cell>
        </row>
        <row r="476">
          <cell r="C476" t="str">
            <v>10708</v>
          </cell>
          <cell r="J476">
            <v>1</v>
          </cell>
        </row>
        <row r="477">
          <cell r="C477" t="str">
            <v>11061</v>
          </cell>
          <cell r="J477">
            <v>1</v>
          </cell>
        </row>
        <row r="478">
          <cell r="C478" t="str">
            <v>11062</v>
          </cell>
          <cell r="J478">
            <v>1</v>
          </cell>
        </row>
        <row r="479">
          <cell r="C479" t="str">
            <v>11063</v>
          </cell>
          <cell r="J479">
            <v>1</v>
          </cell>
        </row>
        <row r="480">
          <cell r="C480" t="str">
            <v>11064</v>
          </cell>
          <cell r="J480">
            <v>1</v>
          </cell>
        </row>
        <row r="481">
          <cell r="C481" t="str">
            <v>11065</v>
          </cell>
          <cell r="J481">
            <v>1</v>
          </cell>
        </row>
        <row r="482">
          <cell r="C482" t="str">
            <v>11066</v>
          </cell>
          <cell r="J482">
            <v>1</v>
          </cell>
        </row>
        <row r="483">
          <cell r="C483" t="str">
            <v>11067</v>
          </cell>
          <cell r="J483">
            <v>1</v>
          </cell>
        </row>
        <row r="484">
          <cell r="C484" t="str">
            <v>11068</v>
          </cell>
          <cell r="J484">
            <v>1</v>
          </cell>
        </row>
        <row r="485">
          <cell r="C485" t="str">
            <v>11069</v>
          </cell>
          <cell r="J485">
            <v>1</v>
          </cell>
        </row>
        <row r="486">
          <cell r="C486" t="str">
            <v>11070</v>
          </cell>
          <cell r="J486">
            <v>1</v>
          </cell>
        </row>
        <row r="487">
          <cell r="C487" t="str">
            <v>11071</v>
          </cell>
          <cell r="J487">
            <v>1</v>
          </cell>
        </row>
        <row r="488">
          <cell r="C488" t="str">
            <v>11072</v>
          </cell>
          <cell r="J488">
            <v>1</v>
          </cell>
        </row>
        <row r="489">
          <cell r="C489" t="str">
            <v>11073</v>
          </cell>
          <cell r="J489">
            <v>1</v>
          </cell>
        </row>
        <row r="490">
          <cell r="C490" t="str">
            <v>11074</v>
          </cell>
          <cell r="J490">
            <v>1</v>
          </cell>
        </row>
        <row r="491">
          <cell r="C491" t="str">
            <v>11075</v>
          </cell>
          <cell r="J491">
            <v>1</v>
          </cell>
        </row>
        <row r="492">
          <cell r="C492" t="str">
            <v>11076</v>
          </cell>
          <cell r="J492">
            <v>1</v>
          </cell>
        </row>
        <row r="493">
          <cell r="C493" t="str">
            <v>27988</v>
          </cell>
          <cell r="J493">
            <v>1</v>
          </cell>
        </row>
        <row r="494">
          <cell r="C494" t="str">
            <v>27989</v>
          </cell>
          <cell r="J494">
            <v>1</v>
          </cell>
        </row>
        <row r="495">
          <cell r="C495" t="str">
            <v>27990</v>
          </cell>
          <cell r="J495">
            <v>1</v>
          </cell>
        </row>
        <row r="496">
          <cell r="C496" t="str">
            <v>10711</v>
          </cell>
          <cell r="J496">
            <v>1</v>
          </cell>
        </row>
        <row r="497">
          <cell r="C497" t="str">
            <v>11104</v>
          </cell>
          <cell r="J497">
            <v>1</v>
          </cell>
        </row>
        <row r="498">
          <cell r="C498" t="str">
            <v>11105</v>
          </cell>
          <cell r="J498">
            <v>1</v>
          </cell>
        </row>
        <row r="499">
          <cell r="C499" t="str">
            <v>11106</v>
          </cell>
          <cell r="J499">
            <v>1</v>
          </cell>
        </row>
        <row r="500">
          <cell r="C500" t="str">
            <v>11107</v>
          </cell>
          <cell r="J500">
            <v>1</v>
          </cell>
        </row>
        <row r="501">
          <cell r="C501" t="str">
            <v>11108</v>
          </cell>
          <cell r="J501">
            <v>1</v>
          </cell>
        </row>
        <row r="502">
          <cell r="C502" t="str">
            <v>11109</v>
          </cell>
          <cell r="J502">
            <v>1</v>
          </cell>
        </row>
        <row r="503">
          <cell r="C503" t="str">
            <v>11110</v>
          </cell>
          <cell r="J503">
            <v>1</v>
          </cell>
        </row>
        <row r="504">
          <cell r="C504" t="str">
            <v>11111</v>
          </cell>
          <cell r="J504">
            <v>1</v>
          </cell>
        </row>
        <row r="505">
          <cell r="C505" t="str">
            <v>11112</v>
          </cell>
          <cell r="J505">
            <v>1</v>
          </cell>
        </row>
        <row r="506">
          <cell r="C506" t="str">
            <v>11451</v>
          </cell>
          <cell r="J506">
            <v>1</v>
          </cell>
        </row>
        <row r="507">
          <cell r="C507" t="str">
            <v>40840</v>
          </cell>
          <cell r="J507">
            <v>1</v>
          </cell>
        </row>
        <row r="508">
          <cell r="C508" t="str">
            <v>11040</v>
          </cell>
          <cell r="J508">
            <v>1</v>
          </cell>
        </row>
        <row r="509">
          <cell r="C509" t="str">
            <v>11041</v>
          </cell>
          <cell r="J509">
            <v>1</v>
          </cell>
        </row>
        <row r="510">
          <cell r="C510" t="str">
            <v>11043</v>
          </cell>
          <cell r="J510">
            <v>1</v>
          </cell>
        </row>
        <row r="511">
          <cell r="C511" t="str">
            <v>11046</v>
          </cell>
          <cell r="J511">
            <v>1</v>
          </cell>
        </row>
        <row r="512">
          <cell r="C512" t="str">
            <v>11047</v>
          </cell>
          <cell r="J512">
            <v>1</v>
          </cell>
        </row>
        <row r="513">
          <cell r="C513" t="str">
            <v>11048</v>
          </cell>
          <cell r="J513">
            <v>1</v>
          </cell>
        </row>
        <row r="514">
          <cell r="C514" t="str">
            <v>11049</v>
          </cell>
          <cell r="J514">
            <v>1</v>
          </cell>
        </row>
        <row r="515">
          <cell r="C515" t="str">
            <v>11050</v>
          </cell>
          <cell r="J515">
            <v>1</v>
          </cell>
        </row>
        <row r="516">
          <cell r="C516" t="str">
            <v>10705</v>
          </cell>
          <cell r="J516">
            <v>1</v>
          </cell>
        </row>
        <row r="517">
          <cell r="C517" t="str">
            <v>11030</v>
          </cell>
          <cell r="J517">
            <v>1</v>
          </cell>
        </row>
        <row r="518">
          <cell r="C518" t="str">
            <v>11031</v>
          </cell>
          <cell r="J518">
            <v>1</v>
          </cell>
        </row>
        <row r="519">
          <cell r="C519" t="str">
            <v>11032</v>
          </cell>
          <cell r="J519">
            <v>1</v>
          </cell>
        </row>
        <row r="520">
          <cell r="C520" t="str">
            <v>11033</v>
          </cell>
          <cell r="J520">
            <v>1</v>
          </cell>
        </row>
        <row r="521">
          <cell r="C521" t="str">
            <v>11034</v>
          </cell>
          <cell r="J521">
            <v>1</v>
          </cell>
        </row>
        <row r="522">
          <cell r="C522" t="str">
            <v>11035</v>
          </cell>
          <cell r="J522">
            <v>1</v>
          </cell>
        </row>
        <row r="523">
          <cell r="C523" t="str">
            <v>11036</v>
          </cell>
          <cell r="J523">
            <v>1</v>
          </cell>
        </row>
        <row r="524">
          <cell r="C524" t="str">
            <v>11037</v>
          </cell>
          <cell r="J524">
            <v>1</v>
          </cell>
        </row>
        <row r="525">
          <cell r="C525" t="str">
            <v>11038</v>
          </cell>
          <cell r="J525">
            <v>1</v>
          </cell>
        </row>
        <row r="526">
          <cell r="C526" t="str">
            <v>11039</v>
          </cell>
          <cell r="J526">
            <v>1</v>
          </cell>
        </row>
        <row r="527">
          <cell r="C527" t="str">
            <v>11447</v>
          </cell>
          <cell r="J527">
            <v>1</v>
          </cell>
        </row>
        <row r="528">
          <cell r="C528" t="str">
            <v>14133</v>
          </cell>
          <cell r="J528">
            <v>1</v>
          </cell>
        </row>
        <row r="529">
          <cell r="C529" t="str">
            <v>28861</v>
          </cell>
          <cell r="J529">
            <v>1</v>
          </cell>
        </row>
        <row r="530">
          <cell r="C530" t="str">
            <v>10710</v>
          </cell>
          <cell r="J530">
            <v>1</v>
          </cell>
        </row>
        <row r="531">
          <cell r="C531" t="str">
            <v>11089</v>
          </cell>
          <cell r="J531">
            <v>1</v>
          </cell>
        </row>
        <row r="532">
          <cell r="C532" t="str">
            <v>11090</v>
          </cell>
          <cell r="J532">
            <v>1</v>
          </cell>
        </row>
        <row r="533">
          <cell r="C533" t="str">
            <v>11091</v>
          </cell>
          <cell r="J533">
            <v>1</v>
          </cell>
        </row>
        <row r="534">
          <cell r="C534" t="str">
            <v>11092</v>
          </cell>
          <cell r="J534">
            <v>1</v>
          </cell>
        </row>
        <row r="535">
          <cell r="C535" t="str">
            <v>11093</v>
          </cell>
          <cell r="J535">
            <v>1</v>
          </cell>
        </row>
        <row r="536">
          <cell r="C536" t="str">
            <v>11094</v>
          </cell>
          <cell r="J536">
            <v>1</v>
          </cell>
        </row>
        <row r="537">
          <cell r="C537" t="str">
            <v>11095</v>
          </cell>
          <cell r="J537">
            <v>1</v>
          </cell>
        </row>
        <row r="538">
          <cell r="C538" t="str">
            <v>11096</v>
          </cell>
          <cell r="J538">
            <v>1</v>
          </cell>
        </row>
        <row r="539">
          <cell r="C539" t="str">
            <v>11097</v>
          </cell>
          <cell r="J539">
            <v>1</v>
          </cell>
        </row>
        <row r="540">
          <cell r="C540" t="str">
            <v>11098</v>
          </cell>
          <cell r="J540">
            <v>1</v>
          </cell>
        </row>
        <row r="541">
          <cell r="C541" t="str">
            <v>11099</v>
          </cell>
          <cell r="J541">
            <v>1</v>
          </cell>
        </row>
        <row r="542">
          <cell r="C542" t="str">
            <v>11100</v>
          </cell>
          <cell r="J542">
            <v>1</v>
          </cell>
        </row>
        <row r="543">
          <cell r="C543" t="str">
            <v>11101</v>
          </cell>
          <cell r="J543">
            <v>1</v>
          </cell>
        </row>
        <row r="544">
          <cell r="C544" t="str">
            <v>11102</v>
          </cell>
          <cell r="J544">
            <v>1</v>
          </cell>
        </row>
        <row r="545">
          <cell r="C545" t="str">
            <v>11103</v>
          </cell>
          <cell r="J545">
            <v>1</v>
          </cell>
        </row>
        <row r="546">
          <cell r="C546" t="str">
            <v>11450</v>
          </cell>
          <cell r="J546">
            <v>1</v>
          </cell>
        </row>
        <row r="547">
          <cell r="C547" t="str">
            <v>21323</v>
          </cell>
          <cell r="J547">
            <v>1</v>
          </cell>
        </row>
        <row r="548">
          <cell r="C548" t="str">
            <v>10706</v>
          </cell>
          <cell r="J548">
            <v>1</v>
          </cell>
        </row>
        <row r="549">
          <cell r="C549" t="str">
            <v>11042</v>
          </cell>
          <cell r="J549">
            <v>1</v>
          </cell>
        </row>
        <row r="550">
          <cell r="C550" t="str">
            <v>11044</v>
          </cell>
          <cell r="J550">
            <v>1</v>
          </cell>
        </row>
        <row r="551">
          <cell r="C551" t="str">
            <v>11045</v>
          </cell>
          <cell r="J551">
            <v>1</v>
          </cell>
        </row>
        <row r="552">
          <cell r="C552" t="str">
            <v>11448</v>
          </cell>
          <cell r="J552">
            <v>1</v>
          </cell>
        </row>
        <row r="553">
          <cell r="C553" t="str">
            <v>21356</v>
          </cell>
          <cell r="J553">
            <v>1</v>
          </cell>
        </row>
        <row r="554">
          <cell r="C554" t="str">
            <v>28778</v>
          </cell>
          <cell r="J554">
            <v>1</v>
          </cell>
        </row>
        <row r="555">
          <cell r="C555" t="str">
            <v>28811</v>
          </cell>
          <cell r="J555">
            <v>1</v>
          </cell>
        </row>
        <row r="556">
          <cell r="C556" t="str">
            <v>28815</v>
          </cell>
          <cell r="J556">
            <v>1</v>
          </cell>
        </row>
        <row r="557">
          <cell r="C557" t="str">
            <v>10704</v>
          </cell>
          <cell r="J557">
            <v>1</v>
          </cell>
        </row>
        <row r="558">
          <cell r="C558" t="str">
            <v>10991</v>
          </cell>
          <cell r="J558">
            <v>1</v>
          </cell>
        </row>
        <row r="559">
          <cell r="C559" t="str">
            <v>10992</v>
          </cell>
          <cell r="J559">
            <v>1</v>
          </cell>
        </row>
        <row r="560">
          <cell r="C560" t="str">
            <v>10993</v>
          </cell>
          <cell r="J560">
            <v>1</v>
          </cell>
        </row>
        <row r="561">
          <cell r="C561" t="str">
            <v>10994</v>
          </cell>
          <cell r="J561">
            <v>1</v>
          </cell>
        </row>
        <row r="562">
          <cell r="C562" t="str">
            <v>23367</v>
          </cell>
          <cell r="J562">
            <v>1</v>
          </cell>
        </row>
        <row r="563">
          <cell r="C563" t="str">
            <v>10671</v>
          </cell>
          <cell r="J563">
            <v>1</v>
          </cell>
        </row>
        <row r="564">
          <cell r="C564" t="str">
            <v>11013</v>
          </cell>
          <cell r="J564">
            <v>1</v>
          </cell>
        </row>
        <row r="565">
          <cell r="C565" t="str">
            <v>11014</v>
          </cell>
          <cell r="J565">
            <v>1</v>
          </cell>
        </row>
        <row r="566">
          <cell r="C566" t="str">
            <v>11015</v>
          </cell>
          <cell r="J566">
            <v>1</v>
          </cell>
        </row>
        <row r="567">
          <cell r="C567" t="str">
            <v>11016</v>
          </cell>
          <cell r="J567">
            <v>1</v>
          </cell>
        </row>
        <row r="568">
          <cell r="C568" t="str">
            <v>11017</v>
          </cell>
          <cell r="J568">
            <v>1</v>
          </cell>
        </row>
        <row r="569">
          <cell r="C569" t="str">
            <v>11018</v>
          </cell>
          <cell r="J569">
            <v>1</v>
          </cell>
        </row>
        <row r="570">
          <cell r="C570" t="str">
            <v>11019</v>
          </cell>
          <cell r="J570">
            <v>1</v>
          </cell>
        </row>
        <row r="571">
          <cell r="C571" t="str">
            <v>11020</v>
          </cell>
          <cell r="J571">
            <v>1</v>
          </cell>
        </row>
        <row r="572">
          <cell r="C572" t="str">
            <v>11021</v>
          </cell>
          <cell r="J572">
            <v>1</v>
          </cell>
        </row>
        <row r="573">
          <cell r="C573" t="str">
            <v>11022</v>
          </cell>
          <cell r="J573">
            <v>1</v>
          </cell>
        </row>
        <row r="574">
          <cell r="C574" t="str">
            <v>11023</v>
          </cell>
          <cell r="J574">
            <v>1</v>
          </cell>
        </row>
        <row r="575">
          <cell r="C575" t="str">
            <v>11024</v>
          </cell>
          <cell r="J575">
            <v>1</v>
          </cell>
        </row>
        <row r="576">
          <cell r="C576" t="str">
            <v>11025</v>
          </cell>
          <cell r="J576">
            <v>1</v>
          </cell>
        </row>
        <row r="577">
          <cell r="C577" t="str">
            <v>11026</v>
          </cell>
          <cell r="J577">
            <v>1</v>
          </cell>
        </row>
        <row r="578">
          <cell r="C578" t="str">
            <v>11027</v>
          </cell>
          <cell r="J578">
            <v>1</v>
          </cell>
        </row>
        <row r="579">
          <cell r="C579" t="str">
            <v>11028</v>
          </cell>
          <cell r="J579">
            <v>1</v>
          </cell>
        </row>
        <row r="580">
          <cell r="C580" t="str">
            <v>11029</v>
          </cell>
          <cell r="J580">
            <v>1</v>
          </cell>
        </row>
        <row r="581">
          <cell r="C581" t="str">
            <v>11446</v>
          </cell>
          <cell r="J581">
            <v>1</v>
          </cell>
        </row>
        <row r="582">
          <cell r="C582" t="str">
            <v>25058</v>
          </cell>
          <cell r="J582">
            <v>1</v>
          </cell>
        </row>
        <row r="583">
          <cell r="C583" t="str">
            <v>25059</v>
          </cell>
          <cell r="J583">
            <v>1</v>
          </cell>
        </row>
        <row r="584">
          <cell r="C584" t="str">
            <v>04007</v>
          </cell>
          <cell r="J584">
            <v>1</v>
          </cell>
        </row>
        <row r="585">
          <cell r="C585" t="str">
            <v>10702</v>
          </cell>
          <cell r="J585">
            <v>1</v>
          </cell>
        </row>
        <row r="586">
          <cell r="C586" t="str">
            <v>10970</v>
          </cell>
          <cell r="J586">
            <v>1</v>
          </cell>
        </row>
        <row r="587">
          <cell r="C587" t="str">
            <v>10971</v>
          </cell>
          <cell r="J587">
            <v>1</v>
          </cell>
        </row>
        <row r="588">
          <cell r="C588" t="str">
            <v>10972</v>
          </cell>
          <cell r="J588">
            <v>1</v>
          </cell>
        </row>
        <row r="589">
          <cell r="C589" t="str">
            <v>10973</v>
          </cell>
          <cell r="J589">
            <v>1</v>
          </cell>
        </row>
        <row r="590">
          <cell r="C590" t="str">
            <v>10974</v>
          </cell>
          <cell r="J590">
            <v>1</v>
          </cell>
        </row>
        <row r="591">
          <cell r="C591" t="str">
            <v>10975</v>
          </cell>
          <cell r="J591">
            <v>1</v>
          </cell>
        </row>
        <row r="592">
          <cell r="C592" t="str">
            <v>10976</v>
          </cell>
          <cell r="J592">
            <v>1</v>
          </cell>
        </row>
        <row r="593">
          <cell r="C593" t="str">
            <v>10977</v>
          </cell>
          <cell r="J593">
            <v>1</v>
          </cell>
        </row>
        <row r="594">
          <cell r="C594" t="str">
            <v>10978</v>
          </cell>
          <cell r="J594">
            <v>1</v>
          </cell>
        </row>
        <row r="595">
          <cell r="C595" t="str">
            <v>10979</v>
          </cell>
          <cell r="J595">
            <v>1</v>
          </cell>
        </row>
        <row r="596">
          <cell r="C596" t="str">
            <v>10980</v>
          </cell>
          <cell r="J596">
            <v>1</v>
          </cell>
        </row>
        <row r="597">
          <cell r="C597" t="str">
            <v>10981</v>
          </cell>
          <cell r="J597">
            <v>1</v>
          </cell>
        </row>
        <row r="598">
          <cell r="C598" t="str">
            <v>10982</v>
          </cell>
          <cell r="J598">
            <v>1</v>
          </cell>
        </row>
        <row r="599">
          <cell r="C599" t="str">
            <v>10983</v>
          </cell>
          <cell r="J599">
            <v>1</v>
          </cell>
        </row>
        <row r="600">
          <cell r="C600" t="str">
            <v>10666</v>
          </cell>
          <cell r="J600">
            <v>1</v>
          </cell>
        </row>
        <row r="601">
          <cell r="C601" t="str">
            <v>10871</v>
          </cell>
          <cell r="J601">
            <v>1</v>
          </cell>
        </row>
        <row r="602">
          <cell r="C602" t="str">
            <v>10872</v>
          </cell>
          <cell r="J602">
            <v>1</v>
          </cell>
        </row>
        <row r="603">
          <cell r="C603" t="str">
            <v>10873</v>
          </cell>
          <cell r="J603">
            <v>1</v>
          </cell>
        </row>
        <row r="604">
          <cell r="C604" t="str">
            <v>10874</v>
          </cell>
          <cell r="J604">
            <v>1</v>
          </cell>
        </row>
        <row r="605">
          <cell r="C605" t="str">
            <v>10875</v>
          </cell>
          <cell r="J605">
            <v>1</v>
          </cell>
        </row>
        <row r="606">
          <cell r="C606" t="str">
            <v>10876</v>
          </cell>
          <cell r="J606">
            <v>1</v>
          </cell>
        </row>
        <row r="607">
          <cell r="C607" t="str">
            <v>10877</v>
          </cell>
          <cell r="J607">
            <v>1</v>
          </cell>
        </row>
        <row r="608">
          <cell r="C608" t="str">
            <v>10878</v>
          </cell>
          <cell r="J608">
            <v>1</v>
          </cell>
        </row>
        <row r="609">
          <cell r="C609" t="str">
            <v>10879</v>
          </cell>
          <cell r="J609">
            <v>1</v>
          </cell>
        </row>
        <row r="610">
          <cell r="C610" t="str">
            <v>10880</v>
          </cell>
          <cell r="J610">
            <v>1</v>
          </cell>
        </row>
        <row r="611">
          <cell r="C611" t="str">
            <v>10881</v>
          </cell>
          <cell r="J611">
            <v>1</v>
          </cell>
        </row>
        <row r="612">
          <cell r="C612" t="str">
            <v>10882</v>
          </cell>
          <cell r="J612">
            <v>1</v>
          </cell>
        </row>
        <row r="613">
          <cell r="C613" t="str">
            <v>10883</v>
          </cell>
          <cell r="J613">
            <v>1</v>
          </cell>
        </row>
        <row r="614">
          <cell r="C614" t="str">
            <v>10884</v>
          </cell>
          <cell r="J614">
            <v>1</v>
          </cell>
        </row>
        <row r="615">
          <cell r="C615" t="str">
            <v>10885</v>
          </cell>
          <cell r="J615">
            <v>1</v>
          </cell>
        </row>
        <row r="616">
          <cell r="C616" t="str">
            <v>10886</v>
          </cell>
          <cell r="J616">
            <v>1</v>
          </cell>
        </row>
        <row r="617">
          <cell r="C617" t="str">
            <v>10887</v>
          </cell>
          <cell r="J617">
            <v>1</v>
          </cell>
        </row>
        <row r="618">
          <cell r="C618" t="str">
            <v>10888</v>
          </cell>
          <cell r="J618">
            <v>1</v>
          </cell>
        </row>
        <row r="619">
          <cell r="C619" t="str">
            <v>10889</v>
          </cell>
          <cell r="J619">
            <v>1</v>
          </cell>
        </row>
        <row r="620">
          <cell r="C620" t="str">
            <v>10890</v>
          </cell>
          <cell r="J620">
            <v>1</v>
          </cell>
        </row>
        <row r="621">
          <cell r="C621" t="str">
            <v>10891</v>
          </cell>
          <cell r="J621">
            <v>1</v>
          </cell>
        </row>
        <row r="622">
          <cell r="C622" t="str">
            <v>10892</v>
          </cell>
          <cell r="J622">
            <v>1</v>
          </cell>
        </row>
        <row r="623">
          <cell r="C623" t="str">
            <v>10893</v>
          </cell>
          <cell r="J623">
            <v>1</v>
          </cell>
        </row>
        <row r="624">
          <cell r="C624" t="str">
            <v>10894</v>
          </cell>
          <cell r="J624">
            <v>1</v>
          </cell>
        </row>
        <row r="625">
          <cell r="C625" t="str">
            <v>11602</v>
          </cell>
          <cell r="J625">
            <v>1</v>
          </cell>
        </row>
        <row r="626">
          <cell r="C626" t="str">
            <v>11608</v>
          </cell>
          <cell r="J626">
            <v>1</v>
          </cell>
        </row>
        <row r="627">
          <cell r="C627" t="str">
            <v>22456</v>
          </cell>
          <cell r="J627">
            <v>1</v>
          </cell>
        </row>
        <row r="628">
          <cell r="C628" t="str">
            <v>23839</v>
          </cell>
          <cell r="J628">
            <v>1</v>
          </cell>
        </row>
        <row r="629">
          <cell r="C629" t="str">
            <v>24692</v>
          </cell>
          <cell r="J629">
            <v>1</v>
          </cell>
        </row>
        <row r="630">
          <cell r="C630" t="str">
            <v>27839</v>
          </cell>
          <cell r="J630">
            <v>1</v>
          </cell>
        </row>
        <row r="631">
          <cell r="C631" t="str">
            <v>27840</v>
          </cell>
          <cell r="J631">
            <v>1</v>
          </cell>
        </row>
        <row r="632">
          <cell r="C632" t="str">
            <v>27841</v>
          </cell>
          <cell r="J632">
            <v>1</v>
          </cell>
        </row>
        <row r="633">
          <cell r="C633" t="str">
            <v>10667</v>
          </cell>
          <cell r="J633">
            <v>1</v>
          </cell>
        </row>
        <row r="634">
          <cell r="C634" t="str">
            <v>10895</v>
          </cell>
          <cell r="J634">
            <v>1</v>
          </cell>
        </row>
        <row r="635">
          <cell r="C635" t="str">
            <v>10896</v>
          </cell>
          <cell r="J635">
            <v>1</v>
          </cell>
        </row>
        <row r="636">
          <cell r="C636" t="str">
            <v>10897</v>
          </cell>
          <cell r="J636">
            <v>1</v>
          </cell>
        </row>
        <row r="637">
          <cell r="C637" t="str">
            <v>10898</v>
          </cell>
          <cell r="J637">
            <v>1</v>
          </cell>
        </row>
        <row r="638">
          <cell r="C638" t="str">
            <v>10899</v>
          </cell>
          <cell r="J638">
            <v>1</v>
          </cell>
        </row>
        <row r="639">
          <cell r="C639" t="str">
            <v>10900</v>
          </cell>
          <cell r="J639">
            <v>1</v>
          </cell>
        </row>
        <row r="640">
          <cell r="C640" t="str">
            <v>10901</v>
          </cell>
          <cell r="J640">
            <v>1</v>
          </cell>
        </row>
        <row r="641">
          <cell r="C641" t="str">
            <v>10902</v>
          </cell>
          <cell r="J641">
            <v>1</v>
          </cell>
        </row>
        <row r="642">
          <cell r="C642" t="str">
            <v>10904</v>
          </cell>
          <cell r="J642">
            <v>1</v>
          </cell>
        </row>
        <row r="643">
          <cell r="C643" t="str">
            <v>10905</v>
          </cell>
          <cell r="J643">
            <v>1</v>
          </cell>
        </row>
        <row r="644">
          <cell r="C644" t="str">
            <v>10906</v>
          </cell>
          <cell r="J644">
            <v>1</v>
          </cell>
        </row>
        <row r="645">
          <cell r="C645" t="str">
            <v>10907</v>
          </cell>
          <cell r="J645">
            <v>1</v>
          </cell>
        </row>
        <row r="646">
          <cell r="C646" t="str">
            <v>10908</v>
          </cell>
          <cell r="J646">
            <v>1</v>
          </cell>
        </row>
        <row r="647">
          <cell r="C647" t="str">
            <v>10909</v>
          </cell>
          <cell r="J647">
            <v>1</v>
          </cell>
        </row>
        <row r="648">
          <cell r="C648" t="str">
            <v>10910</v>
          </cell>
          <cell r="J648">
            <v>1</v>
          </cell>
        </row>
        <row r="649">
          <cell r="C649" t="str">
            <v>10911</v>
          </cell>
          <cell r="J649">
            <v>1</v>
          </cell>
        </row>
        <row r="650">
          <cell r="C650" t="str">
            <v>10912</v>
          </cell>
          <cell r="J650">
            <v>1</v>
          </cell>
        </row>
        <row r="651">
          <cell r="C651" t="str">
            <v>10913</v>
          </cell>
          <cell r="J651">
            <v>1</v>
          </cell>
        </row>
        <row r="652">
          <cell r="C652" t="str">
            <v>10914</v>
          </cell>
          <cell r="J652">
            <v>1</v>
          </cell>
        </row>
        <row r="653">
          <cell r="C653" t="str">
            <v>11619</v>
          </cell>
          <cell r="J653">
            <v>1</v>
          </cell>
        </row>
        <row r="654">
          <cell r="C654" t="str">
            <v>23578</v>
          </cell>
          <cell r="J654">
            <v>1</v>
          </cell>
        </row>
        <row r="655">
          <cell r="C655" t="str">
            <v>28020</v>
          </cell>
          <cell r="J655">
            <v>1</v>
          </cell>
        </row>
        <row r="656">
          <cell r="C656" t="str">
            <v>10668</v>
          </cell>
          <cell r="J656">
            <v>1</v>
          </cell>
        </row>
        <row r="657">
          <cell r="C657" t="str">
            <v>10915</v>
          </cell>
          <cell r="J657">
            <v>0</v>
          </cell>
        </row>
        <row r="658">
          <cell r="C658" t="str">
            <v>10916</v>
          </cell>
          <cell r="J658">
            <v>1</v>
          </cell>
        </row>
        <row r="659">
          <cell r="C659" t="str">
            <v>10917</v>
          </cell>
          <cell r="J659">
            <v>1</v>
          </cell>
        </row>
        <row r="660">
          <cell r="C660" t="str">
            <v>10918</v>
          </cell>
          <cell r="J660">
            <v>1</v>
          </cell>
        </row>
        <row r="661">
          <cell r="C661" t="str">
            <v>10919</v>
          </cell>
          <cell r="J661">
            <v>1</v>
          </cell>
        </row>
        <row r="662">
          <cell r="C662" t="str">
            <v>10920</v>
          </cell>
          <cell r="J662">
            <v>1</v>
          </cell>
        </row>
        <row r="663">
          <cell r="C663" t="str">
            <v>10921</v>
          </cell>
          <cell r="J663">
            <v>1</v>
          </cell>
        </row>
        <row r="664">
          <cell r="C664" t="str">
            <v>10922</v>
          </cell>
          <cell r="J664">
            <v>0</v>
          </cell>
        </row>
        <row r="665">
          <cell r="C665" t="str">
            <v>10923</v>
          </cell>
          <cell r="J665">
            <v>1</v>
          </cell>
        </row>
        <row r="666">
          <cell r="C666" t="str">
            <v>10924</v>
          </cell>
          <cell r="J666">
            <v>1</v>
          </cell>
        </row>
        <row r="667">
          <cell r="C667" t="str">
            <v>10925</v>
          </cell>
          <cell r="J667">
            <v>1</v>
          </cell>
        </row>
        <row r="668">
          <cell r="C668" t="str">
            <v>10926</v>
          </cell>
          <cell r="J668">
            <v>1</v>
          </cell>
        </row>
        <row r="669">
          <cell r="C669" t="str">
            <v>22302</v>
          </cell>
          <cell r="J669">
            <v>1</v>
          </cell>
        </row>
        <row r="670">
          <cell r="C670" t="str">
            <v>27842</v>
          </cell>
          <cell r="J670">
            <v>1</v>
          </cell>
        </row>
        <row r="671">
          <cell r="C671" t="str">
            <v>27843</v>
          </cell>
          <cell r="J671">
            <v>1</v>
          </cell>
        </row>
        <row r="672">
          <cell r="C672" t="str">
            <v>27844</v>
          </cell>
          <cell r="J672">
            <v>1</v>
          </cell>
        </row>
        <row r="673">
          <cell r="C673" t="str">
            <v>10712</v>
          </cell>
          <cell r="J673">
            <v>1</v>
          </cell>
        </row>
        <row r="674">
          <cell r="C674" t="str">
            <v>11113</v>
          </cell>
          <cell r="J674">
            <v>1</v>
          </cell>
        </row>
        <row r="675">
          <cell r="C675" t="str">
            <v>11114</v>
          </cell>
          <cell r="J675">
            <v>1</v>
          </cell>
        </row>
        <row r="676">
          <cell r="C676" t="str">
            <v>11115</v>
          </cell>
          <cell r="J676">
            <v>1</v>
          </cell>
        </row>
        <row r="677">
          <cell r="C677" t="str">
            <v>11116</v>
          </cell>
          <cell r="J677">
            <v>1</v>
          </cell>
        </row>
        <row r="678">
          <cell r="C678" t="str">
            <v>11117</v>
          </cell>
          <cell r="J678">
            <v>1</v>
          </cell>
        </row>
        <row r="679">
          <cell r="C679" t="str">
            <v>11118</v>
          </cell>
          <cell r="J679">
            <v>1</v>
          </cell>
        </row>
        <row r="680">
          <cell r="C680" t="str">
            <v>10701</v>
          </cell>
          <cell r="J680">
            <v>1</v>
          </cell>
        </row>
        <row r="681">
          <cell r="C681" t="str">
            <v>10963</v>
          </cell>
          <cell r="J681">
            <v>1</v>
          </cell>
        </row>
        <row r="682">
          <cell r="C682" t="str">
            <v>10964</v>
          </cell>
          <cell r="J682">
            <v>1</v>
          </cell>
        </row>
        <row r="683">
          <cell r="C683" t="str">
            <v>10965</v>
          </cell>
          <cell r="J683">
            <v>1</v>
          </cell>
        </row>
        <row r="684">
          <cell r="C684" t="str">
            <v>10966</v>
          </cell>
          <cell r="J684">
            <v>1</v>
          </cell>
        </row>
        <row r="685">
          <cell r="C685" t="str">
            <v>10967</v>
          </cell>
          <cell r="J685">
            <v>1</v>
          </cell>
        </row>
        <row r="686">
          <cell r="C686" t="str">
            <v>10968</v>
          </cell>
          <cell r="J686">
            <v>1</v>
          </cell>
        </row>
        <row r="687">
          <cell r="C687" t="str">
            <v>10969</v>
          </cell>
          <cell r="J687">
            <v>1</v>
          </cell>
        </row>
        <row r="688">
          <cell r="C688" t="str">
            <v>11444</v>
          </cell>
          <cell r="J688">
            <v>1</v>
          </cell>
        </row>
        <row r="689">
          <cell r="C689" t="str">
            <v>10700</v>
          </cell>
          <cell r="J689">
            <v>1</v>
          </cell>
        </row>
        <row r="690">
          <cell r="C690" t="str">
            <v>10927</v>
          </cell>
          <cell r="J690">
            <v>1</v>
          </cell>
        </row>
        <row r="691">
          <cell r="C691" t="str">
            <v>10928</v>
          </cell>
          <cell r="J691">
            <v>1</v>
          </cell>
        </row>
        <row r="692">
          <cell r="C692" t="str">
            <v>10929</v>
          </cell>
          <cell r="J692">
            <v>1</v>
          </cell>
        </row>
        <row r="693">
          <cell r="C693" t="str">
            <v>10930</v>
          </cell>
          <cell r="J693">
            <v>1</v>
          </cell>
        </row>
        <row r="694">
          <cell r="C694" t="str">
            <v>10931</v>
          </cell>
          <cell r="J694">
            <v>1</v>
          </cell>
        </row>
        <row r="695">
          <cell r="C695" t="str">
            <v>10932</v>
          </cell>
          <cell r="J695">
            <v>1</v>
          </cell>
        </row>
        <row r="696">
          <cell r="C696" t="str">
            <v>10933</v>
          </cell>
          <cell r="J696">
            <v>1</v>
          </cell>
        </row>
        <row r="697">
          <cell r="C697" t="str">
            <v>10934</v>
          </cell>
          <cell r="J697">
            <v>1</v>
          </cell>
        </row>
        <row r="698">
          <cell r="C698" t="str">
            <v>10935</v>
          </cell>
          <cell r="J698">
            <v>1</v>
          </cell>
        </row>
        <row r="699">
          <cell r="C699" t="str">
            <v>10936</v>
          </cell>
          <cell r="J699">
            <v>1</v>
          </cell>
        </row>
        <row r="700">
          <cell r="C700" t="str">
            <v>10937</v>
          </cell>
          <cell r="J700">
            <v>1</v>
          </cell>
        </row>
        <row r="701">
          <cell r="C701" t="str">
            <v>10938</v>
          </cell>
          <cell r="J701">
            <v>1</v>
          </cell>
        </row>
        <row r="702">
          <cell r="C702" t="str">
            <v>10939</v>
          </cell>
          <cell r="J702">
            <v>1</v>
          </cell>
        </row>
        <row r="703">
          <cell r="C703" t="str">
            <v>10940</v>
          </cell>
          <cell r="J703">
            <v>1</v>
          </cell>
        </row>
        <row r="704">
          <cell r="C704" t="str">
            <v>10941</v>
          </cell>
          <cell r="J704">
            <v>1</v>
          </cell>
        </row>
        <row r="705">
          <cell r="C705" t="str">
            <v>10942</v>
          </cell>
          <cell r="J705">
            <v>1</v>
          </cell>
        </row>
        <row r="706">
          <cell r="C706" t="str">
            <v>10943</v>
          </cell>
          <cell r="J706">
            <v>1</v>
          </cell>
        </row>
        <row r="707">
          <cell r="C707" t="str">
            <v>23125</v>
          </cell>
          <cell r="J707">
            <v>1</v>
          </cell>
        </row>
        <row r="708">
          <cell r="C708" t="str">
            <v>28014</v>
          </cell>
          <cell r="J708">
            <v>1</v>
          </cell>
        </row>
        <row r="709">
          <cell r="C709" t="str">
            <v>28015</v>
          </cell>
          <cell r="J709">
            <v>1</v>
          </cell>
        </row>
        <row r="710">
          <cell r="C710" t="str">
            <v>28016</v>
          </cell>
          <cell r="J710">
            <v>1</v>
          </cell>
        </row>
        <row r="711">
          <cell r="C711" t="str">
            <v>10703</v>
          </cell>
          <cell r="J711">
            <v>0</v>
          </cell>
        </row>
        <row r="712">
          <cell r="C712" t="str">
            <v>10985</v>
          </cell>
          <cell r="J712">
            <v>1</v>
          </cell>
        </row>
        <row r="713">
          <cell r="C713" t="str">
            <v>10986</v>
          </cell>
          <cell r="J713">
            <v>1</v>
          </cell>
        </row>
        <row r="714">
          <cell r="C714" t="str">
            <v>10987</v>
          </cell>
          <cell r="J714">
            <v>1</v>
          </cell>
        </row>
        <row r="715">
          <cell r="C715" t="str">
            <v>10988</v>
          </cell>
          <cell r="J715">
            <v>1</v>
          </cell>
        </row>
        <row r="716">
          <cell r="C716" t="str">
            <v>10989</v>
          </cell>
          <cell r="J716">
            <v>1</v>
          </cell>
        </row>
        <row r="717">
          <cell r="C717" t="str">
            <v>10990</v>
          </cell>
          <cell r="J717">
            <v>1</v>
          </cell>
        </row>
        <row r="718">
          <cell r="C718" t="str">
            <v>10669</v>
          </cell>
          <cell r="J718">
            <v>1</v>
          </cell>
        </row>
        <row r="719">
          <cell r="C719" t="str">
            <v>10944</v>
          </cell>
          <cell r="J719">
            <v>1</v>
          </cell>
        </row>
        <row r="720">
          <cell r="C720" t="str">
            <v>10945</v>
          </cell>
          <cell r="J720">
            <v>1</v>
          </cell>
        </row>
        <row r="721">
          <cell r="C721" t="str">
            <v>10946</v>
          </cell>
          <cell r="J721">
            <v>1</v>
          </cell>
        </row>
        <row r="722">
          <cell r="C722" t="str">
            <v>10947</v>
          </cell>
          <cell r="J722">
            <v>1</v>
          </cell>
        </row>
        <row r="723">
          <cell r="C723" t="str">
            <v>10948</v>
          </cell>
          <cell r="J723">
            <v>1</v>
          </cell>
        </row>
        <row r="724">
          <cell r="C724" t="str">
            <v>10949</v>
          </cell>
          <cell r="J724">
            <v>1</v>
          </cell>
        </row>
        <row r="725">
          <cell r="C725" t="str">
            <v>10950</v>
          </cell>
          <cell r="J725">
            <v>1</v>
          </cell>
        </row>
        <row r="726">
          <cell r="C726" t="str">
            <v>10951</v>
          </cell>
          <cell r="J726">
            <v>1</v>
          </cell>
        </row>
        <row r="727">
          <cell r="C727" t="str">
            <v>10952</v>
          </cell>
          <cell r="J727">
            <v>1</v>
          </cell>
        </row>
        <row r="728">
          <cell r="C728" t="str">
            <v>10953</v>
          </cell>
          <cell r="J728">
            <v>1</v>
          </cell>
        </row>
        <row r="729">
          <cell r="C729" t="str">
            <v>10954</v>
          </cell>
          <cell r="J729">
            <v>1</v>
          </cell>
        </row>
        <row r="730">
          <cell r="C730" t="str">
            <v>10956</v>
          </cell>
          <cell r="J730">
            <v>1</v>
          </cell>
        </row>
        <row r="731">
          <cell r="C731" t="str">
            <v>10957</v>
          </cell>
          <cell r="J731">
            <v>1</v>
          </cell>
        </row>
        <row r="732">
          <cell r="C732" t="str">
            <v>10958</v>
          </cell>
          <cell r="J732">
            <v>1</v>
          </cell>
        </row>
        <row r="733">
          <cell r="C733" t="str">
            <v>10959</v>
          </cell>
          <cell r="J733">
            <v>1</v>
          </cell>
        </row>
        <row r="734">
          <cell r="C734" t="str">
            <v>10960</v>
          </cell>
          <cell r="J734">
            <v>1</v>
          </cell>
        </row>
        <row r="735">
          <cell r="C735" t="str">
            <v>10961</v>
          </cell>
          <cell r="J735">
            <v>1</v>
          </cell>
        </row>
        <row r="736">
          <cell r="C736" t="str">
            <v>10962</v>
          </cell>
          <cell r="J736">
            <v>1</v>
          </cell>
        </row>
        <row r="737">
          <cell r="C737" t="str">
            <v>11443</v>
          </cell>
          <cell r="J737">
            <v>1</v>
          </cell>
        </row>
        <row r="738">
          <cell r="C738" t="str">
            <v>21984</v>
          </cell>
          <cell r="J738">
            <v>1</v>
          </cell>
        </row>
        <row r="739">
          <cell r="C739" t="str">
            <v>24032</v>
          </cell>
          <cell r="J739">
            <v>1</v>
          </cell>
        </row>
        <row r="740">
          <cell r="C740" t="str">
            <v>24821</v>
          </cell>
          <cell r="J740">
            <v>1</v>
          </cell>
        </row>
        <row r="741">
          <cell r="C741" t="str">
            <v>27967</v>
          </cell>
          <cell r="J741">
            <v>1</v>
          </cell>
        </row>
        <row r="742">
          <cell r="C742" t="str">
            <v>27968</v>
          </cell>
          <cell r="J742">
            <v>1</v>
          </cell>
        </row>
        <row r="743">
          <cell r="C743" t="str">
            <v>27976</v>
          </cell>
          <cell r="J743">
            <v>1</v>
          </cell>
        </row>
        <row r="744">
          <cell r="C744" t="str">
            <v>10738</v>
          </cell>
          <cell r="J744">
            <v>1</v>
          </cell>
        </row>
        <row r="745">
          <cell r="C745" t="str">
            <v>11340</v>
          </cell>
          <cell r="J745">
            <v>1</v>
          </cell>
        </row>
        <row r="746">
          <cell r="C746" t="str">
            <v>11341</v>
          </cell>
          <cell r="J746">
            <v>1</v>
          </cell>
        </row>
        <row r="747">
          <cell r="C747" t="str">
            <v>11342</v>
          </cell>
          <cell r="J747">
            <v>1</v>
          </cell>
        </row>
        <row r="748">
          <cell r="C748" t="str">
            <v>11343</v>
          </cell>
          <cell r="J748">
            <v>1</v>
          </cell>
        </row>
        <row r="749">
          <cell r="C749" t="str">
            <v>11344</v>
          </cell>
          <cell r="J749">
            <v>1</v>
          </cell>
        </row>
        <row r="750">
          <cell r="C750" t="str">
            <v>11345</v>
          </cell>
          <cell r="J750">
            <v>1</v>
          </cell>
        </row>
        <row r="751">
          <cell r="C751" t="str">
            <v>11346</v>
          </cell>
          <cell r="J751">
            <v>1</v>
          </cell>
        </row>
        <row r="752">
          <cell r="C752" t="str">
            <v>77753</v>
          </cell>
          <cell r="J752">
            <v>1</v>
          </cell>
        </row>
        <row r="753">
          <cell r="C753" t="str">
            <v>10744</v>
          </cell>
          <cell r="J753">
            <v>1</v>
          </cell>
        </row>
        <row r="754">
          <cell r="C754" t="str">
            <v>11375</v>
          </cell>
          <cell r="J754">
            <v>0</v>
          </cell>
        </row>
        <row r="755">
          <cell r="C755" t="str">
            <v>11376</v>
          </cell>
          <cell r="J755">
            <v>0</v>
          </cell>
        </row>
        <row r="756">
          <cell r="C756" t="str">
            <v>11377</v>
          </cell>
          <cell r="J756">
            <v>1</v>
          </cell>
        </row>
        <row r="757">
          <cell r="C757" t="str">
            <v>11378</v>
          </cell>
          <cell r="J757">
            <v>0</v>
          </cell>
        </row>
        <row r="758">
          <cell r="C758" t="str">
            <v>11379</v>
          </cell>
          <cell r="J758">
            <v>0</v>
          </cell>
        </row>
        <row r="759">
          <cell r="C759" t="str">
            <v>11380</v>
          </cell>
          <cell r="J759">
            <v>1</v>
          </cell>
        </row>
        <row r="760">
          <cell r="C760" t="str">
            <v>11381</v>
          </cell>
          <cell r="J760">
            <v>1</v>
          </cell>
        </row>
        <row r="761">
          <cell r="C761" t="str">
            <v>11382</v>
          </cell>
          <cell r="J761">
            <v>0</v>
          </cell>
        </row>
        <row r="762">
          <cell r="C762" t="str">
            <v>11383</v>
          </cell>
          <cell r="J762">
            <v>0</v>
          </cell>
        </row>
        <row r="763">
          <cell r="C763" t="str">
            <v>11385</v>
          </cell>
          <cell r="J763">
            <v>0</v>
          </cell>
        </row>
        <row r="764">
          <cell r="C764" t="str">
            <v>10680</v>
          </cell>
          <cell r="J764">
            <v>1</v>
          </cell>
        </row>
        <row r="765">
          <cell r="C765" t="str">
            <v>11322</v>
          </cell>
          <cell r="J765">
            <v>1</v>
          </cell>
        </row>
        <row r="766">
          <cell r="C766" t="str">
            <v>11324</v>
          </cell>
          <cell r="J766">
            <v>1</v>
          </cell>
        </row>
        <row r="767">
          <cell r="C767" t="str">
            <v>11325</v>
          </cell>
          <cell r="J767">
            <v>1</v>
          </cell>
        </row>
        <row r="768">
          <cell r="C768" t="str">
            <v>11326</v>
          </cell>
          <cell r="J768">
            <v>1</v>
          </cell>
        </row>
        <row r="769">
          <cell r="C769" t="str">
            <v>11327</v>
          </cell>
          <cell r="J769">
            <v>1</v>
          </cell>
        </row>
        <row r="770">
          <cell r="C770" t="str">
            <v>11328</v>
          </cell>
          <cell r="J770">
            <v>1</v>
          </cell>
        </row>
        <row r="771">
          <cell r="C771" t="str">
            <v>11329</v>
          </cell>
          <cell r="J771">
            <v>1</v>
          </cell>
        </row>
        <row r="772">
          <cell r="C772" t="str">
            <v>11330</v>
          </cell>
          <cell r="J772">
            <v>1</v>
          </cell>
        </row>
        <row r="773">
          <cell r="C773" t="str">
            <v>11331</v>
          </cell>
          <cell r="J773">
            <v>1</v>
          </cell>
        </row>
        <row r="774">
          <cell r="C774" t="str">
            <v>11332</v>
          </cell>
          <cell r="J774">
            <v>1</v>
          </cell>
        </row>
        <row r="775">
          <cell r="C775" t="str">
            <v>11333</v>
          </cell>
          <cell r="J775">
            <v>1</v>
          </cell>
        </row>
        <row r="776">
          <cell r="C776" t="str">
            <v>11334</v>
          </cell>
          <cell r="J776">
            <v>0</v>
          </cell>
        </row>
        <row r="777">
          <cell r="C777" t="str">
            <v>11335</v>
          </cell>
          <cell r="J777">
            <v>1</v>
          </cell>
        </row>
        <row r="778">
          <cell r="C778" t="str">
            <v>11336</v>
          </cell>
          <cell r="J778">
            <v>1</v>
          </cell>
        </row>
        <row r="779">
          <cell r="C779" t="str">
            <v>11337</v>
          </cell>
          <cell r="J779">
            <v>1</v>
          </cell>
        </row>
        <row r="780">
          <cell r="C780" t="str">
            <v>11338</v>
          </cell>
          <cell r="J780">
            <v>1</v>
          </cell>
        </row>
        <row r="781">
          <cell r="C781" t="str">
            <v>11339</v>
          </cell>
          <cell r="J781">
            <v>1</v>
          </cell>
        </row>
        <row r="782">
          <cell r="C782" t="str">
            <v>11660</v>
          </cell>
          <cell r="J782">
            <v>1</v>
          </cell>
        </row>
        <row r="783">
          <cell r="C783" t="str">
            <v>40491</v>
          </cell>
          <cell r="J783">
            <v>1</v>
          </cell>
        </row>
        <row r="784">
          <cell r="C784" t="str">
            <v>40492</v>
          </cell>
          <cell r="J784">
            <v>1</v>
          </cell>
        </row>
        <row r="785">
          <cell r="C785" t="str">
            <v>40742</v>
          </cell>
          <cell r="J785">
            <v>1</v>
          </cell>
        </row>
        <row r="786">
          <cell r="C786" t="str">
            <v>40743</v>
          </cell>
          <cell r="J786">
            <v>1</v>
          </cell>
        </row>
        <row r="787">
          <cell r="C787" t="str">
            <v>10739</v>
          </cell>
          <cell r="J787">
            <v>1</v>
          </cell>
        </row>
        <row r="788">
          <cell r="C788" t="str">
            <v>10740</v>
          </cell>
          <cell r="J788">
            <v>1</v>
          </cell>
        </row>
        <row r="789">
          <cell r="C789" t="str">
            <v>11347</v>
          </cell>
          <cell r="J789">
            <v>1</v>
          </cell>
        </row>
        <row r="790">
          <cell r="C790" t="str">
            <v>11348</v>
          </cell>
          <cell r="J790">
            <v>1</v>
          </cell>
        </row>
        <row r="791">
          <cell r="C791" t="str">
            <v>11349</v>
          </cell>
          <cell r="J791">
            <v>0</v>
          </cell>
        </row>
        <row r="792">
          <cell r="C792" t="str">
            <v>11350</v>
          </cell>
          <cell r="J792">
            <v>1</v>
          </cell>
        </row>
        <row r="793">
          <cell r="C793" t="str">
            <v>11352</v>
          </cell>
          <cell r="J793">
            <v>1</v>
          </cell>
        </row>
        <row r="794">
          <cell r="C794" t="str">
            <v>11353</v>
          </cell>
          <cell r="J794">
            <v>1</v>
          </cell>
        </row>
        <row r="795">
          <cell r="C795" t="str">
            <v>11354</v>
          </cell>
          <cell r="J795">
            <v>1</v>
          </cell>
        </row>
        <row r="796">
          <cell r="C796" t="str">
            <v>10741</v>
          </cell>
          <cell r="J796">
            <v>1</v>
          </cell>
        </row>
        <row r="797">
          <cell r="C797" t="str">
            <v>11355</v>
          </cell>
          <cell r="J797">
            <v>1</v>
          </cell>
        </row>
        <row r="798">
          <cell r="C798" t="str">
            <v>11356</v>
          </cell>
          <cell r="J798">
            <v>1</v>
          </cell>
        </row>
        <row r="799">
          <cell r="C799" t="str">
            <v>41436</v>
          </cell>
          <cell r="J799">
            <v>1</v>
          </cell>
        </row>
        <row r="800">
          <cell r="C800" t="str">
            <v>10743</v>
          </cell>
          <cell r="J800">
            <v>1</v>
          </cell>
        </row>
        <row r="801">
          <cell r="C801" t="str">
            <v>11323</v>
          </cell>
          <cell r="J801">
            <v>1</v>
          </cell>
        </row>
        <row r="802">
          <cell r="C802" t="str">
            <v>11372</v>
          </cell>
          <cell r="J802">
            <v>0</v>
          </cell>
        </row>
        <row r="803">
          <cell r="C803" t="str">
            <v>11373</v>
          </cell>
          <cell r="J803">
            <v>0</v>
          </cell>
        </row>
        <row r="804">
          <cell r="C804" t="str">
            <v>11374</v>
          </cell>
          <cell r="J804">
            <v>0</v>
          </cell>
        </row>
        <row r="805">
          <cell r="C805" t="str">
            <v>09192</v>
          </cell>
          <cell r="J805">
            <v>1</v>
          </cell>
        </row>
        <row r="806">
          <cell r="C806" t="str">
            <v>10681</v>
          </cell>
          <cell r="J806">
            <v>1</v>
          </cell>
        </row>
        <row r="807">
          <cell r="C807" t="str">
            <v>10742</v>
          </cell>
          <cell r="J807">
            <v>1</v>
          </cell>
        </row>
        <row r="808">
          <cell r="C808" t="str">
            <v>11357</v>
          </cell>
          <cell r="J808">
            <v>1</v>
          </cell>
        </row>
        <row r="809">
          <cell r="C809" t="str">
            <v>11358</v>
          </cell>
          <cell r="J809">
            <v>1</v>
          </cell>
        </row>
        <row r="810">
          <cell r="C810" t="str">
            <v>11359</v>
          </cell>
          <cell r="J810">
            <v>1</v>
          </cell>
        </row>
        <row r="811">
          <cell r="C811" t="str">
            <v>11360</v>
          </cell>
          <cell r="J811">
            <v>1</v>
          </cell>
        </row>
        <row r="812">
          <cell r="C812" t="str">
            <v>11361</v>
          </cell>
          <cell r="J812">
            <v>1</v>
          </cell>
        </row>
        <row r="813">
          <cell r="C813" t="str">
            <v>11362</v>
          </cell>
          <cell r="J813">
            <v>1</v>
          </cell>
        </row>
        <row r="814">
          <cell r="C814" t="str">
            <v>11363</v>
          </cell>
          <cell r="J814">
            <v>1</v>
          </cell>
        </row>
        <row r="815">
          <cell r="C815" t="str">
            <v>11364</v>
          </cell>
          <cell r="J815">
            <v>1</v>
          </cell>
        </row>
        <row r="816">
          <cell r="C816" t="str">
            <v>11365</v>
          </cell>
          <cell r="J816">
            <v>1</v>
          </cell>
        </row>
        <row r="817">
          <cell r="C817" t="str">
            <v>11366</v>
          </cell>
          <cell r="J817">
            <v>1</v>
          </cell>
        </row>
        <row r="818">
          <cell r="C818" t="str">
            <v>11367</v>
          </cell>
          <cell r="J818">
            <v>1</v>
          </cell>
        </row>
        <row r="819">
          <cell r="C819" t="str">
            <v>11368</v>
          </cell>
          <cell r="J819">
            <v>1</v>
          </cell>
        </row>
        <row r="820">
          <cell r="C820" t="str">
            <v>11369</v>
          </cell>
          <cell r="J820">
            <v>1</v>
          </cell>
        </row>
        <row r="821">
          <cell r="C821" t="str">
            <v>11370</v>
          </cell>
          <cell r="J821">
            <v>1</v>
          </cell>
        </row>
        <row r="822">
          <cell r="C822" t="str">
            <v>11371</v>
          </cell>
          <cell r="J822">
            <v>1</v>
          </cell>
        </row>
        <row r="823">
          <cell r="C823" t="str">
            <v>11459</v>
          </cell>
          <cell r="J823">
            <v>1</v>
          </cell>
        </row>
        <row r="824">
          <cell r="C824" t="str">
            <v>11654</v>
          </cell>
          <cell r="J824">
            <v>1</v>
          </cell>
        </row>
        <row r="825">
          <cell r="C825" t="str">
            <v>14138</v>
          </cell>
          <cell r="J825">
            <v>1</v>
          </cell>
        </row>
        <row r="826">
          <cell r="C826" t="str">
            <v>10683</v>
          </cell>
          <cell r="J826">
            <v>1</v>
          </cell>
        </row>
        <row r="827">
          <cell r="C827" t="str">
            <v>11407</v>
          </cell>
          <cell r="J827">
            <v>1</v>
          </cell>
        </row>
        <row r="828">
          <cell r="C828" t="str">
            <v>11408</v>
          </cell>
          <cell r="J828">
            <v>1</v>
          </cell>
        </row>
        <row r="829">
          <cell r="C829" t="str">
            <v>11409</v>
          </cell>
          <cell r="J829">
            <v>1</v>
          </cell>
        </row>
        <row r="830">
          <cell r="C830" t="str">
            <v>11410</v>
          </cell>
          <cell r="J830">
            <v>1</v>
          </cell>
        </row>
        <row r="831">
          <cell r="C831" t="str">
            <v>11411</v>
          </cell>
          <cell r="J831">
            <v>1</v>
          </cell>
        </row>
        <row r="832">
          <cell r="C832" t="str">
            <v>11412</v>
          </cell>
          <cell r="J832">
            <v>1</v>
          </cell>
        </row>
        <row r="833">
          <cell r="C833" t="str">
            <v>11413</v>
          </cell>
          <cell r="J833">
            <v>1</v>
          </cell>
        </row>
        <row r="834">
          <cell r="C834" t="str">
            <v>14139</v>
          </cell>
          <cell r="J834">
            <v>1</v>
          </cell>
        </row>
        <row r="835">
          <cell r="C835" t="str">
            <v>28817</v>
          </cell>
          <cell r="J835">
            <v>1</v>
          </cell>
        </row>
        <row r="836">
          <cell r="C836" t="str">
            <v>10750</v>
          </cell>
          <cell r="J836">
            <v>0</v>
          </cell>
        </row>
        <row r="837">
          <cell r="C837" t="str">
            <v>10751</v>
          </cell>
          <cell r="J837">
            <v>1</v>
          </cell>
        </row>
        <row r="838">
          <cell r="C838" t="str">
            <v>11435</v>
          </cell>
          <cell r="J838">
            <v>1</v>
          </cell>
        </row>
        <row r="839">
          <cell r="C839" t="str">
            <v>11436</v>
          </cell>
          <cell r="J839">
            <v>1</v>
          </cell>
        </row>
        <row r="840">
          <cell r="C840" t="str">
            <v>11437</v>
          </cell>
          <cell r="J840">
            <v>1</v>
          </cell>
        </row>
        <row r="841">
          <cell r="C841" t="str">
            <v>11438</v>
          </cell>
          <cell r="J841">
            <v>1</v>
          </cell>
        </row>
        <row r="842">
          <cell r="C842" t="str">
            <v>11439</v>
          </cell>
          <cell r="J842">
            <v>1</v>
          </cell>
        </row>
        <row r="843">
          <cell r="C843" t="str">
            <v>11440</v>
          </cell>
          <cell r="J843">
            <v>1</v>
          </cell>
        </row>
        <row r="844">
          <cell r="C844" t="str">
            <v>11441</v>
          </cell>
          <cell r="J844">
            <v>1</v>
          </cell>
        </row>
        <row r="845">
          <cell r="C845" t="str">
            <v>11442</v>
          </cell>
          <cell r="J845">
            <v>1</v>
          </cell>
        </row>
        <row r="846">
          <cell r="C846" t="str">
            <v>13818</v>
          </cell>
          <cell r="J846">
            <v>1</v>
          </cell>
        </row>
        <row r="847">
          <cell r="C847" t="str">
            <v>15010</v>
          </cell>
          <cell r="J847">
            <v>1</v>
          </cell>
        </row>
        <row r="848">
          <cell r="C848" t="str">
            <v>23771</v>
          </cell>
          <cell r="J848">
            <v>1</v>
          </cell>
        </row>
        <row r="849">
          <cell r="C849" t="str">
            <v>10748</v>
          </cell>
          <cell r="J849">
            <v>1</v>
          </cell>
        </row>
        <row r="850">
          <cell r="C850" t="str">
            <v>11423</v>
          </cell>
          <cell r="J850">
            <v>1</v>
          </cell>
        </row>
        <row r="851">
          <cell r="C851" t="str">
            <v>11424</v>
          </cell>
          <cell r="J851">
            <v>1</v>
          </cell>
        </row>
        <row r="852">
          <cell r="C852" t="str">
            <v>11425</v>
          </cell>
          <cell r="J852">
            <v>1</v>
          </cell>
        </row>
        <row r="853">
          <cell r="C853" t="str">
            <v>11426</v>
          </cell>
          <cell r="J853">
            <v>1</v>
          </cell>
        </row>
        <row r="854">
          <cell r="C854" t="str">
            <v>11427</v>
          </cell>
          <cell r="J854">
            <v>1</v>
          </cell>
        </row>
        <row r="855">
          <cell r="C855" t="str">
            <v>11428</v>
          </cell>
          <cell r="J855">
            <v>1</v>
          </cell>
        </row>
        <row r="856">
          <cell r="C856" t="str">
            <v>11429</v>
          </cell>
          <cell r="J856">
            <v>1</v>
          </cell>
        </row>
        <row r="857">
          <cell r="C857" t="str">
            <v>11430</v>
          </cell>
          <cell r="J857">
            <v>1</v>
          </cell>
        </row>
        <row r="858">
          <cell r="C858" t="str">
            <v>11431</v>
          </cell>
          <cell r="J858">
            <v>1</v>
          </cell>
        </row>
        <row r="859">
          <cell r="C859" t="str">
            <v>11460</v>
          </cell>
          <cell r="J859">
            <v>1</v>
          </cell>
        </row>
        <row r="860">
          <cell r="C860" t="str">
            <v>11464</v>
          </cell>
          <cell r="J860">
            <v>1</v>
          </cell>
        </row>
        <row r="861">
          <cell r="C861" t="str">
            <v>10747</v>
          </cell>
          <cell r="J861">
            <v>1</v>
          </cell>
        </row>
        <row r="862">
          <cell r="C862" t="str">
            <v>11414</v>
          </cell>
          <cell r="J862">
            <v>1</v>
          </cell>
        </row>
        <row r="863">
          <cell r="C863" t="str">
            <v>11415</v>
          </cell>
          <cell r="J863">
            <v>1</v>
          </cell>
        </row>
        <row r="864">
          <cell r="C864" t="str">
            <v>11416</v>
          </cell>
          <cell r="J864">
            <v>1</v>
          </cell>
        </row>
        <row r="865">
          <cell r="C865" t="str">
            <v>11417</v>
          </cell>
          <cell r="J865">
            <v>1</v>
          </cell>
        </row>
        <row r="866">
          <cell r="C866" t="str">
            <v>11418</v>
          </cell>
          <cell r="J866">
            <v>1</v>
          </cell>
        </row>
        <row r="867">
          <cell r="C867" t="str">
            <v>11419</v>
          </cell>
          <cell r="J867">
            <v>1</v>
          </cell>
        </row>
        <row r="868">
          <cell r="C868" t="str">
            <v>11420</v>
          </cell>
          <cell r="J868">
            <v>1</v>
          </cell>
        </row>
        <row r="869">
          <cell r="C869" t="str">
            <v>11421</v>
          </cell>
          <cell r="J869">
            <v>1</v>
          </cell>
        </row>
        <row r="870">
          <cell r="C870" t="str">
            <v>11422</v>
          </cell>
          <cell r="J870">
            <v>1</v>
          </cell>
        </row>
        <row r="871">
          <cell r="C871" t="str">
            <v>24673</v>
          </cell>
          <cell r="J871">
            <v>1</v>
          </cell>
        </row>
        <row r="872">
          <cell r="C872" t="str">
            <v>10684</v>
          </cell>
          <cell r="J872">
            <v>1</v>
          </cell>
        </row>
        <row r="873">
          <cell r="C873" t="str">
            <v>10749</v>
          </cell>
          <cell r="J873">
            <v>1</v>
          </cell>
        </row>
        <row r="874">
          <cell r="C874" t="str">
            <v>11432</v>
          </cell>
          <cell r="J874">
            <v>1</v>
          </cell>
        </row>
        <row r="875">
          <cell r="C875" t="str">
            <v>11433</v>
          </cell>
          <cell r="J875">
            <v>1</v>
          </cell>
        </row>
        <row r="876">
          <cell r="C876" t="str">
            <v>11434</v>
          </cell>
          <cell r="J876">
            <v>1</v>
          </cell>
        </row>
        <row r="877">
          <cell r="C877" t="str">
            <v>11461</v>
          </cell>
          <cell r="J877">
            <v>1</v>
          </cell>
        </row>
        <row r="878">
          <cell r="C878" t="str">
            <v>13806</v>
          </cell>
          <cell r="J878">
            <v>1</v>
          </cell>
        </row>
        <row r="879">
          <cell r="C879" t="str">
            <v>24689</v>
          </cell>
          <cell r="J879">
            <v>1</v>
          </cell>
        </row>
        <row r="880">
          <cell r="C880" t="str">
            <v>10682</v>
          </cell>
          <cell r="J880">
            <v>1</v>
          </cell>
        </row>
        <row r="881">
          <cell r="C881" t="str">
            <v>10745</v>
          </cell>
          <cell r="J881">
            <v>1</v>
          </cell>
        </row>
        <row r="882">
          <cell r="C882" t="str">
            <v>11386</v>
          </cell>
          <cell r="J882">
            <v>1</v>
          </cell>
        </row>
        <row r="883">
          <cell r="C883" t="str">
            <v>11387</v>
          </cell>
          <cell r="J883">
            <v>1</v>
          </cell>
        </row>
        <row r="884">
          <cell r="C884" t="str">
            <v>11388</v>
          </cell>
          <cell r="J884">
            <v>1</v>
          </cell>
        </row>
        <row r="885">
          <cell r="C885" t="str">
            <v>11390</v>
          </cell>
          <cell r="J885">
            <v>1</v>
          </cell>
        </row>
        <row r="886">
          <cell r="C886" t="str">
            <v>11391</v>
          </cell>
          <cell r="J886">
            <v>1</v>
          </cell>
        </row>
        <row r="887">
          <cell r="C887" t="str">
            <v>11392</v>
          </cell>
          <cell r="J887">
            <v>1</v>
          </cell>
        </row>
        <row r="888">
          <cell r="C888" t="str">
            <v>11393</v>
          </cell>
          <cell r="J888">
            <v>1</v>
          </cell>
        </row>
        <row r="889">
          <cell r="C889" t="str">
            <v>11394</v>
          </cell>
          <cell r="J889">
            <v>1</v>
          </cell>
        </row>
        <row r="890">
          <cell r="C890" t="str">
            <v>11395</v>
          </cell>
          <cell r="J890">
            <v>1</v>
          </cell>
        </row>
        <row r="891">
          <cell r="C891" t="str">
            <v>11396</v>
          </cell>
          <cell r="J891">
            <v>1</v>
          </cell>
        </row>
        <row r="892">
          <cell r="C892" t="str">
            <v>11397</v>
          </cell>
          <cell r="J892">
            <v>1</v>
          </cell>
        </row>
        <row r="893">
          <cell r="C893" t="str">
            <v>11398</v>
          </cell>
          <cell r="J893">
            <v>1</v>
          </cell>
        </row>
        <row r="894">
          <cell r="C894" t="str">
            <v>11399</v>
          </cell>
          <cell r="J894">
            <v>1</v>
          </cell>
        </row>
        <row r="895">
          <cell r="C895" t="str">
            <v>11400</v>
          </cell>
          <cell r="J895">
            <v>1</v>
          </cell>
        </row>
        <row r="896">
          <cell r="C896" t="str">
            <v>11401</v>
          </cell>
          <cell r="J896">
            <v>1</v>
          </cell>
        </row>
        <row r="897">
          <cell r="C897" t="str">
            <v>10746</v>
          </cell>
          <cell r="J897">
            <v>1</v>
          </cell>
        </row>
        <row r="898">
          <cell r="C898" t="str">
            <v>11402</v>
          </cell>
          <cell r="J898">
            <v>1</v>
          </cell>
        </row>
        <row r="899">
          <cell r="C899" t="str">
            <v>11403</v>
          </cell>
          <cell r="J899">
            <v>1</v>
          </cell>
        </row>
        <row r="900">
          <cell r="C900" t="str">
            <v>11404</v>
          </cell>
          <cell r="J900">
            <v>1</v>
          </cell>
        </row>
        <row r="901">
          <cell r="C901" t="str">
            <v>11405</v>
          </cell>
          <cell r="J901">
            <v>1</v>
          </cell>
        </row>
        <row r="902">
          <cell r="C902" t="str">
            <v>11406</v>
          </cell>
          <cell r="J902">
            <v>1</v>
          </cell>
        </row>
        <row r="903">
          <cell r="C903" t="str">
            <v>28786</v>
          </cell>
          <cell r="J903">
            <v>1</v>
          </cell>
        </row>
        <row r="905">
          <cell r="J905">
            <v>845</v>
          </cell>
        </row>
        <row r="906">
          <cell r="J906">
            <v>55</v>
          </cell>
        </row>
        <row r="907">
          <cell r="J907">
            <v>900</v>
          </cell>
        </row>
      </sheetData>
      <sheetData sheetId="9" refreshError="1">
        <row r="1">
          <cell r="C1" t="str">
            <v>รหัส</v>
          </cell>
        </row>
        <row r="2">
          <cell r="C2" t="str">
            <v>รหัส</v>
          </cell>
          <cell r="R2" t="str">
            <v>PointFinal</v>
          </cell>
        </row>
        <row r="3">
          <cell r="C3" t="str">
            <v>10713</v>
          </cell>
          <cell r="R3">
            <v>1</v>
          </cell>
        </row>
        <row r="4">
          <cell r="C4" t="str">
            <v>11119</v>
          </cell>
          <cell r="R4">
            <v>1</v>
          </cell>
        </row>
        <row r="5">
          <cell r="C5" t="str">
            <v>11120</v>
          </cell>
          <cell r="R5">
            <v>0</v>
          </cell>
        </row>
        <row r="6">
          <cell r="C6" t="str">
            <v>11121</v>
          </cell>
          <cell r="R6">
            <v>0</v>
          </cell>
        </row>
        <row r="7">
          <cell r="C7" t="str">
            <v>11122</v>
          </cell>
          <cell r="R7">
            <v>1</v>
          </cell>
        </row>
        <row r="8">
          <cell r="C8" t="str">
            <v>11123</v>
          </cell>
          <cell r="R8">
            <v>1</v>
          </cell>
        </row>
        <row r="9">
          <cell r="C9" t="str">
            <v>11124</v>
          </cell>
          <cell r="R9">
            <v>0</v>
          </cell>
        </row>
        <row r="10">
          <cell r="C10" t="str">
            <v>11125</v>
          </cell>
          <cell r="R10">
            <v>1</v>
          </cell>
        </row>
        <row r="11">
          <cell r="C11" t="str">
            <v>11126</v>
          </cell>
          <cell r="R11">
            <v>1</v>
          </cell>
        </row>
        <row r="12">
          <cell r="C12" t="str">
            <v>11127</v>
          </cell>
          <cell r="R12">
            <v>1</v>
          </cell>
        </row>
        <row r="13">
          <cell r="C13" t="str">
            <v>11128</v>
          </cell>
          <cell r="R13">
            <v>1</v>
          </cell>
        </row>
        <row r="14">
          <cell r="C14" t="str">
            <v>11129</v>
          </cell>
          <cell r="R14">
            <v>1</v>
          </cell>
        </row>
        <row r="15">
          <cell r="C15" t="str">
            <v>11130</v>
          </cell>
          <cell r="R15">
            <v>1</v>
          </cell>
        </row>
        <row r="16">
          <cell r="C16" t="str">
            <v>11131</v>
          </cell>
          <cell r="R16">
            <v>1</v>
          </cell>
        </row>
        <row r="17">
          <cell r="C17" t="str">
            <v>11132</v>
          </cell>
          <cell r="R17">
            <v>1</v>
          </cell>
        </row>
        <row r="18">
          <cell r="C18" t="str">
            <v>11133</v>
          </cell>
          <cell r="R18">
            <v>0</v>
          </cell>
        </row>
        <row r="19">
          <cell r="C19" t="str">
            <v>11134</v>
          </cell>
          <cell r="R19">
            <v>0</v>
          </cell>
        </row>
        <row r="20">
          <cell r="C20" t="str">
            <v>11135</v>
          </cell>
          <cell r="R20">
            <v>0</v>
          </cell>
        </row>
        <row r="21">
          <cell r="C21" t="str">
            <v>11136</v>
          </cell>
          <cell r="R21">
            <v>1</v>
          </cell>
        </row>
        <row r="22">
          <cell r="C22" t="str">
            <v>11137</v>
          </cell>
          <cell r="R22">
            <v>0</v>
          </cell>
        </row>
        <row r="23">
          <cell r="C23" t="str">
            <v>11138</v>
          </cell>
          <cell r="R23">
            <v>1</v>
          </cell>
        </row>
        <row r="24">
          <cell r="C24" t="str">
            <v>11139</v>
          </cell>
          <cell r="R24">
            <v>0</v>
          </cell>
        </row>
        <row r="25">
          <cell r="C25" t="str">
            <v>11643</v>
          </cell>
          <cell r="R25">
            <v>0</v>
          </cell>
        </row>
        <row r="26">
          <cell r="C26" t="str">
            <v>23736</v>
          </cell>
          <cell r="R26">
            <v>0</v>
          </cell>
        </row>
        <row r="27">
          <cell r="C27" t="str">
            <v>10674</v>
          </cell>
          <cell r="R27">
            <v>1</v>
          </cell>
        </row>
        <row r="28">
          <cell r="C28" t="str">
            <v>11189</v>
          </cell>
          <cell r="R28">
            <v>1</v>
          </cell>
        </row>
        <row r="29">
          <cell r="C29" t="str">
            <v>11190</v>
          </cell>
          <cell r="R29">
            <v>0</v>
          </cell>
        </row>
        <row r="30">
          <cell r="C30" t="str">
            <v>11191</v>
          </cell>
          <cell r="R30">
            <v>1</v>
          </cell>
        </row>
        <row r="31">
          <cell r="C31" t="str">
            <v>11192</v>
          </cell>
          <cell r="R31">
            <v>1</v>
          </cell>
        </row>
        <row r="32">
          <cell r="C32" t="str">
            <v>11193</v>
          </cell>
          <cell r="R32">
            <v>1</v>
          </cell>
        </row>
        <row r="33">
          <cell r="C33" t="str">
            <v>11194</v>
          </cell>
          <cell r="R33">
            <v>1</v>
          </cell>
        </row>
        <row r="34">
          <cell r="C34" t="str">
            <v>11195</v>
          </cell>
          <cell r="R34">
            <v>1</v>
          </cell>
        </row>
        <row r="35">
          <cell r="C35" t="str">
            <v>11196</v>
          </cell>
          <cell r="R35">
            <v>1</v>
          </cell>
        </row>
        <row r="36">
          <cell r="C36" t="str">
            <v>11197</v>
          </cell>
          <cell r="R36">
            <v>1</v>
          </cell>
        </row>
        <row r="37">
          <cell r="C37" t="str">
            <v>11198</v>
          </cell>
          <cell r="R37">
            <v>1</v>
          </cell>
        </row>
        <row r="38">
          <cell r="C38" t="str">
            <v>11199</v>
          </cell>
          <cell r="R38">
            <v>1</v>
          </cell>
        </row>
        <row r="39">
          <cell r="C39" t="str">
            <v>11200</v>
          </cell>
          <cell r="R39">
            <v>1</v>
          </cell>
        </row>
        <row r="40">
          <cell r="C40" t="str">
            <v>11201</v>
          </cell>
          <cell r="R40">
            <v>1</v>
          </cell>
        </row>
        <row r="41">
          <cell r="C41" t="str">
            <v>11202</v>
          </cell>
          <cell r="R41">
            <v>1</v>
          </cell>
        </row>
        <row r="42">
          <cell r="C42" t="str">
            <v>11454</v>
          </cell>
          <cell r="R42">
            <v>1</v>
          </cell>
        </row>
        <row r="43">
          <cell r="C43" t="str">
            <v>15012</v>
          </cell>
          <cell r="R43">
            <v>1</v>
          </cell>
        </row>
        <row r="44">
          <cell r="C44" t="str">
            <v>28823</v>
          </cell>
          <cell r="R44">
            <v>1</v>
          </cell>
        </row>
        <row r="45">
          <cell r="C45" t="str">
            <v>10715</v>
          </cell>
          <cell r="R45">
            <v>1</v>
          </cell>
        </row>
        <row r="46">
          <cell r="C46" t="str">
            <v>11166</v>
          </cell>
          <cell r="R46">
            <v>0</v>
          </cell>
        </row>
        <row r="47">
          <cell r="C47" t="str">
            <v>11167</v>
          </cell>
          <cell r="R47">
            <v>0</v>
          </cell>
        </row>
        <row r="48">
          <cell r="C48" t="str">
            <v>11169</v>
          </cell>
          <cell r="R48">
            <v>0</v>
          </cell>
        </row>
        <row r="49">
          <cell r="C49" t="str">
            <v>11170</v>
          </cell>
          <cell r="R49">
            <v>1</v>
          </cell>
        </row>
        <row r="50">
          <cell r="C50" t="str">
            <v>11171</v>
          </cell>
          <cell r="R50">
            <v>0</v>
          </cell>
        </row>
        <row r="51">
          <cell r="C51" t="str">
            <v>11172</v>
          </cell>
          <cell r="R51">
            <v>0</v>
          </cell>
        </row>
        <row r="52">
          <cell r="C52" t="str">
            <v>11452</v>
          </cell>
          <cell r="R52">
            <v>0</v>
          </cell>
        </row>
        <row r="53">
          <cell r="C53" t="str">
            <v>10719</v>
          </cell>
          <cell r="R53">
            <v>1</v>
          </cell>
        </row>
        <row r="54">
          <cell r="C54" t="str">
            <v>11203</v>
          </cell>
          <cell r="R54">
            <v>0</v>
          </cell>
        </row>
        <row r="55">
          <cell r="C55" t="str">
            <v>11204</v>
          </cell>
          <cell r="R55">
            <v>0</v>
          </cell>
        </row>
        <row r="56">
          <cell r="C56" t="str">
            <v>11205</v>
          </cell>
          <cell r="R56">
            <v>0</v>
          </cell>
        </row>
        <row r="57">
          <cell r="C57" t="str">
            <v>11206</v>
          </cell>
          <cell r="R57">
            <v>0</v>
          </cell>
        </row>
        <row r="58">
          <cell r="C58" t="str">
            <v>11207</v>
          </cell>
          <cell r="R58">
            <v>0</v>
          </cell>
        </row>
        <row r="59">
          <cell r="C59" t="str">
            <v>11208</v>
          </cell>
          <cell r="R59">
            <v>1</v>
          </cell>
        </row>
        <row r="60">
          <cell r="C60" t="str">
            <v>10716</v>
          </cell>
          <cell r="R60">
            <v>1</v>
          </cell>
        </row>
        <row r="61">
          <cell r="C61" t="str">
            <v>11173</v>
          </cell>
          <cell r="R61">
            <v>0</v>
          </cell>
        </row>
        <row r="62">
          <cell r="C62" t="str">
            <v>11174</v>
          </cell>
          <cell r="R62">
            <v>0</v>
          </cell>
        </row>
        <row r="63">
          <cell r="C63" t="str">
            <v>11175</v>
          </cell>
          <cell r="R63">
            <v>1</v>
          </cell>
        </row>
        <row r="64">
          <cell r="C64" t="str">
            <v>11176</v>
          </cell>
          <cell r="R64">
            <v>1</v>
          </cell>
        </row>
        <row r="65">
          <cell r="C65" t="str">
            <v>11177</v>
          </cell>
          <cell r="R65">
            <v>1</v>
          </cell>
        </row>
        <row r="66">
          <cell r="C66" t="str">
            <v>11178</v>
          </cell>
          <cell r="R66">
            <v>1</v>
          </cell>
        </row>
        <row r="67">
          <cell r="C67" t="str">
            <v>11179</v>
          </cell>
          <cell r="R67">
            <v>1</v>
          </cell>
        </row>
        <row r="68">
          <cell r="C68" t="str">
            <v>11180</v>
          </cell>
          <cell r="R68">
            <v>1</v>
          </cell>
        </row>
        <row r="69">
          <cell r="C69" t="str">
            <v>11181</v>
          </cell>
          <cell r="R69">
            <v>1</v>
          </cell>
        </row>
        <row r="70">
          <cell r="C70" t="str">
            <v>11182</v>
          </cell>
          <cell r="R70">
            <v>0</v>
          </cell>
        </row>
        <row r="71">
          <cell r="C71" t="str">
            <v>11183</v>
          </cell>
          <cell r="R71">
            <v>1</v>
          </cell>
        </row>
        <row r="72">
          <cell r="C72" t="str">
            <v>11453</v>
          </cell>
          <cell r="R72">
            <v>1</v>
          </cell>
        </row>
        <row r="73">
          <cell r="C73" t="str">
            <v>11625</v>
          </cell>
          <cell r="R73">
            <v>1</v>
          </cell>
        </row>
        <row r="74">
          <cell r="C74" t="str">
            <v>25017</v>
          </cell>
          <cell r="R74">
            <v>1</v>
          </cell>
        </row>
        <row r="75">
          <cell r="C75" t="str">
            <v>10717</v>
          </cell>
          <cell r="R75">
            <v>1</v>
          </cell>
        </row>
        <row r="76">
          <cell r="C76" t="str">
            <v>10718</v>
          </cell>
          <cell r="R76">
            <v>1</v>
          </cell>
        </row>
        <row r="77">
          <cell r="C77" t="str">
            <v>11184</v>
          </cell>
          <cell r="R77">
            <v>0</v>
          </cell>
        </row>
        <row r="78">
          <cell r="C78" t="str">
            <v>11185</v>
          </cell>
          <cell r="R78">
            <v>0</v>
          </cell>
        </row>
        <row r="79">
          <cell r="C79" t="str">
            <v>11186</v>
          </cell>
          <cell r="R79">
            <v>1</v>
          </cell>
        </row>
        <row r="80">
          <cell r="C80" t="str">
            <v>11187</v>
          </cell>
          <cell r="R80">
            <v>0</v>
          </cell>
        </row>
        <row r="81">
          <cell r="C81" t="str">
            <v>11188</v>
          </cell>
          <cell r="R81">
            <v>0</v>
          </cell>
        </row>
        <row r="82">
          <cell r="C82" t="str">
            <v>40744</v>
          </cell>
          <cell r="R82">
            <v>1</v>
          </cell>
        </row>
        <row r="83">
          <cell r="C83" t="str">
            <v>40745</v>
          </cell>
          <cell r="R83">
            <v>1</v>
          </cell>
        </row>
        <row r="84">
          <cell r="C84" t="str">
            <v>10672</v>
          </cell>
          <cell r="R84">
            <v>1</v>
          </cell>
        </row>
        <row r="85">
          <cell r="C85" t="str">
            <v>11146</v>
          </cell>
          <cell r="R85">
            <v>1</v>
          </cell>
        </row>
        <row r="86">
          <cell r="C86" t="str">
            <v>11147</v>
          </cell>
          <cell r="R86">
            <v>1</v>
          </cell>
        </row>
        <row r="87">
          <cell r="C87" t="str">
            <v>11148</v>
          </cell>
          <cell r="R87">
            <v>1</v>
          </cell>
        </row>
        <row r="88">
          <cell r="C88" t="str">
            <v>11149</v>
          </cell>
          <cell r="R88">
            <v>0</v>
          </cell>
        </row>
        <row r="89">
          <cell r="C89" t="str">
            <v>11150</v>
          </cell>
          <cell r="R89">
            <v>1</v>
          </cell>
        </row>
        <row r="90">
          <cell r="C90" t="str">
            <v>11151</v>
          </cell>
          <cell r="R90">
            <v>0</v>
          </cell>
        </row>
        <row r="91">
          <cell r="C91" t="str">
            <v>11152</v>
          </cell>
          <cell r="R91">
            <v>1</v>
          </cell>
        </row>
        <row r="92">
          <cell r="C92" t="str">
            <v>11153</v>
          </cell>
          <cell r="R92">
            <v>0</v>
          </cell>
        </row>
        <row r="93">
          <cell r="C93" t="str">
            <v>11154</v>
          </cell>
          <cell r="R93">
            <v>0</v>
          </cell>
        </row>
        <row r="94">
          <cell r="C94" t="str">
            <v>11155</v>
          </cell>
          <cell r="R94">
            <v>1</v>
          </cell>
        </row>
        <row r="95">
          <cell r="C95" t="str">
            <v>11156</v>
          </cell>
          <cell r="R95">
            <v>0</v>
          </cell>
        </row>
        <row r="96">
          <cell r="C96" t="str">
            <v>11157</v>
          </cell>
          <cell r="R96">
            <v>0</v>
          </cell>
        </row>
        <row r="97">
          <cell r="C97" t="str">
            <v>10714</v>
          </cell>
          <cell r="R97">
            <v>1</v>
          </cell>
        </row>
        <row r="98">
          <cell r="C98" t="str">
            <v>11140</v>
          </cell>
          <cell r="R98">
            <v>1</v>
          </cell>
        </row>
        <row r="99">
          <cell r="C99" t="str">
            <v>11141</v>
          </cell>
          <cell r="R99">
            <v>1</v>
          </cell>
        </row>
        <row r="100">
          <cell r="C100" t="str">
            <v>11142</v>
          </cell>
          <cell r="R100">
            <v>1</v>
          </cell>
        </row>
        <row r="101">
          <cell r="C101" t="str">
            <v>11143</v>
          </cell>
          <cell r="R101">
            <v>0</v>
          </cell>
        </row>
        <row r="102">
          <cell r="C102" t="str">
            <v>11144</v>
          </cell>
          <cell r="R102">
            <v>0</v>
          </cell>
        </row>
        <row r="103">
          <cell r="C103" t="str">
            <v>11145</v>
          </cell>
          <cell r="R103">
            <v>1</v>
          </cell>
        </row>
        <row r="104">
          <cell r="C104" t="str">
            <v>24956</v>
          </cell>
          <cell r="R104">
            <v>1</v>
          </cell>
        </row>
        <row r="105">
          <cell r="C105" t="str">
            <v>10727</v>
          </cell>
          <cell r="R105">
            <v>1</v>
          </cell>
        </row>
        <row r="106">
          <cell r="C106" t="str">
            <v>11264</v>
          </cell>
          <cell r="R106">
            <v>1</v>
          </cell>
        </row>
        <row r="107">
          <cell r="C107" t="str">
            <v>11265</v>
          </cell>
          <cell r="R107">
            <v>1</v>
          </cell>
        </row>
        <row r="108">
          <cell r="C108" t="str">
            <v>11266</v>
          </cell>
          <cell r="R108">
            <v>0</v>
          </cell>
        </row>
        <row r="109">
          <cell r="C109" t="str">
            <v>11267</v>
          </cell>
          <cell r="R109">
            <v>1</v>
          </cell>
        </row>
        <row r="110">
          <cell r="C110" t="str">
            <v>11268</v>
          </cell>
          <cell r="R110">
            <v>1</v>
          </cell>
        </row>
        <row r="111">
          <cell r="C111" t="str">
            <v>11269</v>
          </cell>
          <cell r="R111">
            <v>1</v>
          </cell>
        </row>
        <row r="112">
          <cell r="C112" t="str">
            <v>11270</v>
          </cell>
          <cell r="R112">
            <v>1</v>
          </cell>
        </row>
        <row r="113">
          <cell r="C113" t="str">
            <v>11271</v>
          </cell>
          <cell r="R113">
            <v>1</v>
          </cell>
        </row>
        <row r="114">
          <cell r="C114" t="str">
            <v>11272</v>
          </cell>
          <cell r="R114">
            <v>1</v>
          </cell>
        </row>
        <row r="115">
          <cell r="C115" t="str">
            <v>11457</v>
          </cell>
          <cell r="R115">
            <v>1</v>
          </cell>
        </row>
        <row r="116">
          <cell r="C116" t="str">
            <v>10722</v>
          </cell>
          <cell r="R116">
            <v>1</v>
          </cell>
        </row>
        <row r="117">
          <cell r="C117" t="str">
            <v>10723</v>
          </cell>
          <cell r="R117">
            <v>1</v>
          </cell>
        </row>
        <row r="118">
          <cell r="C118" t="str">
            <v>11238</v>
          </cell>
          <cell r="R118">
            <v>0</v>
          </cell>
        </row>
        <row r="119">
          <cell r="C119" t="str">
            <v>11239</v>
          </cell>
          <cell r="R119">
            <v>1</v>
          </cell>
        </row>
        <row r="120">
          <cell r="C120" t="str">
            <v>11240</v>
          </cell>
          <cell r="R120">
            <v>1</v>
          </cell>
        </row>
        <row r="121">
          <cell r="C121" t="str">
            <v>11241</v>
          </cell>
          <cell r="R121">
            <v>1</v>
          </cell>
        </row>
        <row r="122">
          <cell r="C122" t="str">
            <v>11242</v>
          </cell>
          <cell r="R122">
            <v>1</v>
          </cell>
        </row>
        <row r="123">
          <cell r="C123" t="str">
            <v>11243</v>
          </cell>
          <cell r="R123">
            <v>1</v>
          </cell>
        </row>
        <row r="124">
          <cell r="C124" t="str">
            <v>27443</v>
          </cell>
          <cell r="R124">
            <v>1</v>
          </cell>
        </row>
        <row r="125">
          <cell r="C125" t="str">
            <v>10676</v>
          </cell>
          <cell r="R125">
            <v>0</v>
          </cell>
        </row>
        <row r="126">
          <cell r="C126" t="str">
            <v>11251</v>
          </cell>
          <cell r="R126">
            <v>1</v>
          </cell>
        </row>
        <row r="127">
          <cell r="C127" t="str">
            <v>11252</v>
          </cell>
          <cell r="R127">
            <v>1</v>
          </cell>
        </row>
        <row r="128">
          <cell r="C128" t="str">
            <v>11253</v>
          </cell>
          <cell r="R128">
            <v>1</v>
          </cell>
        </row>
        <row r="129">
          <cell r="C129" t="str">
            <v>11254</v>
          </cell>
          <cell r="R129">
            <v>0</v>
          </cell>
        </row>
        <row r="130">
          <cell r="C130" t="str">
            <v>11255</v>
          </cell>
          <cell r="R130">
            <v>1</v>
          </cell>
        </row>
        <row r="131">
          <cell r="C131" t="str">
            <v>11256</v>
          </cell>
          <cell r="R131">
            <v>1</v>
          </cell>
        </row>
        <row r="132">
          <cell r="C132" t="str">
            <v>11257</v>
          </cell>
          <cell r="R132">
            <v>0</v>
          </cell>
        </row>
        <row r="133">
          <cell r="C133" t="str">
            <v>11455</v>
          </cell>
          <cell r="R133">
            <v>1</v>
          </cell>
        </row>
        <row r="134">
          <cell r="C134" t="str">
            <v>10724</v>
          </cell>
          <cell r="R134">
            <v>1</v>
          </cell>
        </row>
        <row r="135">
          <cell r="C135" t="str">
            <v>10725</v>
          </cell>
          <cell r="R135">
            <v>1</v>
          </cell>
        </row>
        <row r="136">
          <cell r="C136" t="str">
            <v>11244</v>
          </cell>
          <cell r="R136">
            <v>0</v>
          </cell>
        </row>
        <row r="137">
          <cell r="C137" t="str">
            <v>11245</v>
          </cell>
          <cell r="R137">
            <v>0</v>
          </cell>
        </row>
        <row r="138">
          <cell r="C138" t="str">
            <v>11246</v>
          </cell>
          <cell r="R138">
            <v>0</v>
          </cell>
        </row>
        <row r="139">
          <cell r="C139" t="str">
            <v>11247</v>
          </cell>
          <cell r="R139">
            <v>1</v>
          </cell>
        </row>
        <row r="140">
          <cell r="C140" t="str">
            <v>11248</v>
          </cell>
          <cell r="R140">
            <v>0</v>
          </cell>
        </row>
        <row r="141">
          <cell r="C141" t="str">
            <v>11249</v>
          </cell>
          <cell r="R141">
            <v>0</v>
          </cell>
        </row>
        <row r="142">
          <cell r="C142" t="str">
            <v>11250</v>
          </cell>
          <cell r="R142">
            <v>0</v>
          </cell>
        </row>
        <row r="143">
          <cell r="C143" t="str">
            <v>10673</v>
          </cell>
          <cell r="R143">
            <v>1</v>
          </cell>
        </row>
        <row r="144">
          <cell r="C144" t="str">
            <v>11158</v>
          </cell>
          <cell r="R144">
            <v>1</v>
          </cell>
        </row>
        <row r="145">
          <cell r="C145" t="str">
            <v>11159</v>
          </cell>
          <cell r="R145">
            <v>1</v>
          </cell>
        </row>
        <row r="146">
          <cell r="C146" t="str">
            <v>11160</v>
          </cell>
          <cell r="R146">
            <v>0</v>
          </cell>
        </row>
        <row r="147">
          <cell r="C147" t="str">
            <v>11161</v>
          </cell>
          <cell r="R147">
            <v>0</v>
          </cell>
        </row>
        <row r="148">
          <cell r="C148" t="str">
            <v>11162</v>
          </cell>
          <cell r="R148">
            <v>1</v>
          </cell>
        </row>
        <row r="149">
          <cell r="C149" t="str">
            <v>11163</v>
          </cell>
          <cell r="R149">
            <v>1</v>
          </cell>
        </row>
        <row r="150">
          <cell r="C150" t="str">
            <v>11164</v>
          </cell>
          <cell r="R150">
            <v>0</v>
          </cell>
        </row>
        <row r="151">
          <cell r="C151" t="str">
            <v>11165</v>
          </cell>
          <cell r="R151">
            <v>0</v>
          </cell>
        </row>
        <row r="152">
          <cell r="C152" t="str">
            <v>10721</v>
          </cell>
          <cell r="R152">
            <v>1</v>
          </cell>
        </row>
        <row r="153">
          <cell r="C153" t="str">
            <v>11228</v>
          </cell>
          <cell r="R153">
            <v>0</v>
          </cell>
        </row>
        <row r="154">
          <cell r="C154" t="str">
            <v>11229</v>
          </cell>
          <cell r="R154">
            <v>0</v>
          </cell>
        </row>
        <row r="155">
          <cell r="C155" t="str">
            <v>11230</v>
          </cell>
          <cell r="R155">
            <v>1</v>
          </cell>
        </row>
        <row r="156">
          <cell r="C156" t="str">
            <v>11231</v>
          </cell>
          <cell r="R156">
            <v>0</v>
          </cell>
        </row>
        <row r="157">
          <cell r="C157" t="str">
            <v>11232</v>
          </cell>
          <cell r="R157">
            <v>1</v>
          </cell>
        </row>
        <row r="158">
          <cell r="C158" t="str">
            <v>11233</v>
          </cell>
          <cell r="R158">
            <v>1</v>
          </cell>
        </row>
        <row r="159">
          <cell r="C159" t="str">
            <v>11234</v>
          </cell>
          <cell r="R159">
            <v>1</v>
          </cell>
        </row>
        <row r="160">
          <cell r="C160" t="str">
            <v>11235</v>
          </cell>
          <cell r="R160">
            <v>0</v>
          </cell>
        </row>
        <row r="161">
          <cell r="C161" t="str">
            <v>11236</v>
          </cell>
          <cell r="R161">
            <v>1</v>
          </cell>
        </row>
        <row r="162">
          <cell r="C162" t="str">
            <v>14135</v>
          </cell>
          <cell r="R162">
            <v>0</v>
          </cell>
        </row>
        <row r="163">
          <cell r="C163" t="str">
            <v>28010</v>
          </cell>
          <cell r="R163">
            <v>1</v>
          </cell>
        </row>
        <row r="164">
          <cell r="C164" t="str">
            <v>10694</v>
          </cell>
          <cell r="R164">
            <v>1</v>
          </cell>
        </row>
        <row r="165">
          <cell r="C165" t="str">
            <v>10802</v>
          </cell>
          <cell r="R165">
            <v>0</v>
          </cell>
        </row>
        <row r="166">
          <cell r="C166" t="str">
            <v>10803</v>
          </cell>
          <cell r="R166">
            <v>0</v>
          </cell>
        </row>
        <row r="167">
          <cell r="C167" t="str">
            <v>10804</v>
          </cell>
          <cell r="R167">
            <v>0</v>
          </cell>
        </row>
        <row r="168">
          <cell r="C168" t="str">
            <v>10805</v>
          </cell>
          <cell r="R168">
            <v>1</v>
          </cell>
        </row>
        <row r="169">
          <cell r="C169" t="str">
            <v>10806</v>
          </cell>
          <cell r="R169">
            <v>0</v>
          </cell>
        </row>
        <row r="170">
          <cell r="C170" t="str">
            <v>27974</v>
          </cell>
          <cell r="R170">
            <v>1</v>
          </cell>
        </row>
        <row r="171">
          <cell r="C171" t="str">
            <v>27975</v>
          </cell>
          <cell r="R171">
            <v>1</v>
          </cell>
        </row>
        <row r="172">
          <cell r="C172" t="str">
            <v>10675</v>
          </cell>
          <cell r="R172">
            <v>0</v>
          </cell>
        </row>
        <row r="173">
          <cell r="C173" t="str">
            <v>11209</v>
          </cell>
          <cell r="R173">
            <v>0</v>
          </cell>
        </row>
        <row r="174">
          <cell r="C174" t="str">
            <v>11210</v>
          </cell>
          <cell r="R174">
            <v>1</v>
          </cell>
        </row>
        <row r="175">
          <cell r="C175" t="str">
            <v>11211</v>
          </cell>
          <cell r="R175">
            <v>0</v>
          </cell>
        </row>
        <row r="176">
          <cell r="C176" t="str">
            <v>11212</v>
          </cell>
          <cell r="R176">
            <v>0</v>
          </cell>
        </row>
        <row r="177">
          <cell r="C177" t="str">
            <v>11213</v>
          </cell>
          <cell r="R177">
            <v>1</v>
          </cell>
        </row>
        <row r="178">
          <cell r="C178" t="str">
            <v>11214</v>
          </cell>
          <cell r="R178">
            <v>0</v>
          </cell>
        </row>
        <row r="179">
          <cell r="C179" t="str">
            <v>11215</v>
          </cell>
          <cell r="R179">
            <v>0</v>
          </cell>
        </row>
        <row r="180">
          <cell r="C180" t="str">
            <v>11216</v>
          </cell>
          <cell r="R180">
            <v>1</v>
          </cell>
        </row>
        <row r="181">
          <cell r="C181" t="str">
            <v>11217</v>
          </cell>
          <cell r="R181">
            <v>0</v>
          </cell>
        </row>
        <row r="182">
          <cell r="C182" t="str">
            <v>11218</v>
          </cell>
          <cell r="R182">
            <v>1</v>
          </cell>
        </row>
        <row r="183">
          <cell r="C183" t="str">
            <v>11219</v>
          </cell>
          <cell r="R183">
            <v>0</v>
          </cell>
        </row>
        <row r="184">
          <cell r="C184" t="str">
            <v>11220</v>
          </cell>
          <cell r="R184">
            <v>0</v>
          </cell>
        </row>
        <row r="185">
          <cell r="C185" t="str">
            <v>40749</v>
          </cell>
          <cell r="R185">
            <v>0</v>
          </cell>
        </row>
        <row r="186">
          <cell r="C186" t="str">
            <v>10726</v>
          </cell>
          <cell r="R186">
            <v>0</v>
          </cell>
        </row>
        <row r="187">
          <cell r="C187" t="str">
            <v>11258</v>
          </cell>
          <cell r="R187">
            <v>1</v>
          </cell>
        </row>
        <row r="188">
          <cell r="C188" t="str">
            <v>11259</v>
          </cell>
          <cell r="R188">
            <v>0</v>
          </cell>
        </row>
        <row r="189">
          <cell r="C189" t="str">
            <v>11260</v>
          </cell>
          <cell r="R189">
            <v>1</v>
          </cell>
        </row>
        <row r="190">
          <cell r="C190" t="str">
            <v>11261</v>
          </cell>
          <cell r="R190">
            <v>1</v>
          </cell>
        </row>
        <row r="191">
          <cell r="C191" t="str">
            <v>11262</v>
          </cell>
          <cell r="R191">
            <v>0</v>
          </cell>
        </row>
        <row r="192">
          <cell r="C192" t="str">
            <v>11263</v>
          </cell>
          <cell r="R192">
            <v>1</v>
          </cell>
        </row>
        <row r="193">
          <cell r="C193" t="str">
            <v>11456</v>
          </cell>
          <cell r="R193">
            <v>1</v>
          </cell>
        </row>
        <row r="194">
          <cell r="C194" t="str">
            <v>11631</v>
          </cell>
          <cell r="R194">
            <v>1</v>
          </cell>
        </row>
        <row r="195">
          <cell r="C195" t="str">
            <v>27978</v>
          </cell>
          <cell r="R195">
            <v>1</v>
          </cell>
        </row>
        <row r="196">
          <cell r="C196" t="str">
            <v>27979</v>
          </cell>
          <cell r="R196">
            <v>1</v>
          </cell>
        </row>
        <row r="197">
          <cell r="C197" t="str">
            <v>27980</v>
          </cell>
          <cell r="R197">
            <v>1</v>
          </cell>
        </row>
        <row r="198">
          <cell r="C198" t="str">
            <v>10720</v>
          </cell>
          <cell r="R198">
            <v>1</v>
          </cell>
        </row>
        <row r="199">
          <cell r="C199" t="str">
            <v>11221</v>
          </cell>
          <cell r="R199">
            <v>1</v>
          </cell>
        </row>
        <row r="200">
          <cell r="C200" t="str">
            <v>11222</v>
          </cell>
          <cell r="R200">
            <v>0</v>
          </cell>
        </row>
        <row r="201">
          <cell r="C201" t="str">
            <v>11223</v>
          </cell>
          <cell r="R201">
            <v>0</v>
          </cell>
        </row>
        <row r="202">
          <cell r="C202" t="str">
            <v>11224</v>
          </cell>
          <cell r="R202">
            <v>1</v>
          </cell>
        </row>
        <row r="203">
          <cell r="C203" t="str">
            <v>11225</v>
          </cell>
          <cell r="R203">
            <v>1</v>
          </cell>
        </row>
        <row r="204">
          <cell r="C204" t="str">
            <v>11226</v>
          </cell>
          <cell r="R204">
            <v>0</v>
          </cell>
        </row>
        <row r="205">
          <cell r="C205" t="str">
            <v>11227</v>
          </cell>
          <cell r="R205">
            <v>0</v>
          </cell>
        </row>
        <row r="206">
          <cell r="C206" t="str">
            <v>10698</v>
          </cell>
          <cell r="R206">
            <v>0</v>
          </cell>
        </row>
        <row r="207">
          <cell r="C207" t="str">
            <v>10863</v>
          </cell>
          <cell r="R207">
            <v>1</v>
          </cell>
        </row>
        <row r="208">
          <cell r="C208" t="str">
            <v>10864</v>
          </cell>
          <cell r="R208">
            <v>0</v>
          </cell>
        </row>
        <row r="209">
          <cell r="C209" t="str">
            <v>10865</v>
          </cell>
          <cell r="R209">
            <v>0</v>
          </cell>
        </row>
        <row r="210">
          <cell r="C210" t="str">
            <v>10686</v>
          </cell>
          <cell r="R210">
            <v>0</v>
          </cell>
        </row>
        <row r="211">
          <cell r="C211" t="str">
            <v>10756</v>
          </cell>
          <cell r="R211">
            <v>1</v>
          </cell>
        </row>
        <row r="212">
          <cell r="C212" t="str">
            <v>10757</v>
          </cell>
          <cell r="R212">
            <v>1</v>
          </cell>
        </row>
        <row r="213">
          <cell r="C213" t="str">
            <v>10758</v>
          </cell>
          <cell r="R213">
            <v>0</v>
          </cell>
        </row>
        <row r="214">
          <cell r="C214" t="str">
            <v>10759</v>
          </cell>
          <cell r="R214">
            <v>1</v>
          </cell>
        </row>
        <row r="215">
          <cell r="C215" t="str">
            <v>10760</v>
          </cell>
          <cell r="R215">
            <v>0</v>
          </cell>
        </row>
        <row r="216">
          <cell r="C216" t="str">
            <v>41768</v>
          </cell>
          <cell r="R216">
            <v>0</v>
          </cell>
        </row>
        <row r="217">
          <cell r="C217" t="str">
            <v>28875</v>
          </cell>
          <cell r="R217">
            <v>1</v>
          </cell>
        </row>
        <row r="218">
          <cell r="C218" t="str">
            <v>10687</v>
          </cell>
          <cell r="R218">
            <v>0</v>
          </cell>
        </row>
        <row r="219">
          <cell r="C219" t="str">
            <v>10761</v>
          </cell>
          <cell r="R219">
            <v>0</v>
          </cell>
        </row>
        <row r="220">
          <cell r="C220" t="str">
            <v>10762</v>
          </cell>
          <cell r="R220">
            <v>1</v>
          </cell>
        </row>
        <row r="221">
          <cell r="C221" t="str">
            <v>10763</v>
          </cell>
          <cell r="R221">
            <v>0</v>
          </cell>
        </row>
        <row r="222">
          <cell r="C222" t="str">
            <v>10764</v>
          </cell>
          <cell r="R222">
            <v>0</v>
          </cell>
        </row>
        <row r="223">
          <cell r="C223" t="str">
            <v>10765</v>
          </cell>
          <cell r="R223">
            <v>1</v>
          </cell>
        </row>
        <row r="224">
          <cell r="C224" t="str">
            <v>10766</v>
          </cell>
          <cell r="R224">
            <v>0</v>
          </cell>
        </row>
        <row r="225">
          <cell r="C225" t="str">
            <v>10767</v>
          </cell>
          <cell r="R225">
            <v>1</v>
          </cell>
        </row>
        <row r="226">
          <cell r="C226" t="str">
            <v>10660</v>
          </cell>
          <cell r="R226">
            <v>0</v>
          </cell>
        </row>
        <row r="227">
          <cell r="C227" t="str">
            <v>10688</v>
          </cell>
          <cell r="R227">
            <v>0</v>
          </cell>
        </row>
        <row r="228">
          <cell r="C228" t="str">
            <v>10768</v>
          </cell>
          <cell r="R228">
            <v>1</v>
          </cell>
        </row>
        <row r="229">
          <cell r="C229" t="str">
            <v>10769</v>
          </cell>
          <cell r="R229">
            <v>1</v>
          </cell>
        </row>
        <row r="230">
          <cell r="C230" t="str">
            <v>10770</v>
          </cell>
          <cell r="R230">
            <v>1</v>
          </cell>
        </row>
        <row r="231">
          <cell r="C231" t="str">
            <v>10771</v>
          </cell>
          <cell r="R231">
            <v>1</v>
          </cell>
        </row>
        <row r="232">
          <cell r="C232" t="str">
            <v>10772</v>
          </cell>
          <cell r="R232">
            <v>1</v>
          </cell>
        </row>
        <row r="233">
          <cell r="C233" t="str">
            <v>10773</v>
          </cell>
          <cell r="R233">
            <v>1</v>
          </cell>
        </row>
        <row r="234">
          <cell r="C234" t="str">
            <v>10774</v>
          </cell>
          <cell r="R234">
            <v>1</v>
          </cell>
        </row>
        <row r="235">
          <cell r="C235" t="str">
            <v>10775</v>
          </cell>
          <cell r="R235">
            <v>1</v>
          </cell>
        </row>
        <row r="236">
          <cell r="C236" t="str">
            <v>10776</v>
          </cell>
          <cell r="R236">
            <v>1</v>
          </cell>
        </row>
        <row r="237">
          <cell r="C237" t="str">
            <v>10777</v>
          </cell>
          <cell r="R237">
            <v>0</v>
          </cell>
        </row>
        <row r="238">
          <cell r="C238" t="str">
            <v>10778</v>
          </cell>
          <cell r="R238">
            <v>1</v>
          </cell>
        </row>
        <row r="239">
          <cell r="C239" t="str">
            <v>10779</v>
          </cell>
          <cell r="R239">
            <v>1</v>
          </cell>
        </row>
        <row r="240">
          <cell r="C240" t="str">
            <v>10780</v>
          </cell>
          <cell r="R240">
            <v>1</v>
          </cell>
        </row>
        <row r="241">
          <cell r="C241" t="str">
            <v>10781</v>
          </cell>
          <cell r="R241">
            <v>1</v>
          </cell>
        </row>
        <row r="242">
          <cell r="C242" t="str">
            <v>10690</v>
          </cell>
          <cell r="R242">
            <v>0</v>
          </cell>
        </row>
        <row r="243">
          <cell r="C243" t="str">
            <v>10691</v>
          </cell>
          <cell r="R243">
            <v>0</v>
          </cell>
        </row>
        <row r="244">
          <cell r="C244" t="str">
            <v>10789</v>
          </cell>
          <cell r="R244">
            <v>0</v>
          </cell>
        </row>
        <row r="245">
          <cell r="C245" t="str">
            <v>10790</v>
          </cell>
          <cell r="R245">
            <v>0</v>
          </cell>
        </row>
        <row r="246">
          <cell r="C246" t="str">
            <v>10791</v>
          </cell>
          <cell r="R246">
            <v>1</v>
          </cell>
        </row>
        <row r="247">
          <cell r="C247" t="str">
            <v>10792</v>
          </cell>
          <cell r="R247">
            <v>1</v>
          </cell>
        </row>
        <row r="248">
          <cell r="C248" t="str">
            <v>10793</v>
          </cell>
          <cell r="R248">
            <v>1</v>
          </cell>
        </row>
        <row r="249">
          <cell r="C249" t="str">
            <v>10794</v>
          </cell>
          <cell r="R249">
            <v>1</v>
          </cell>
        </row>
        <row r="250">
          <cell r="C250" t="str">
            <v>10795</v>
          </cell>
          <cell r="R250">
            <v>0</v>
          </cell>
        </row>
        <row r="251">
          <cell r="C251" t="str">
            <v>10796</v>
          </cell>
          <cell r="R251">
            <v>0</v>
          </cell>
        </row>
        <row r="252">
          <cell r="C252" t="str">
            <v>10797</v>
          </cell>
          <cell r="R252">
            <v>1</v>
          </cell>
        </row>
        <row r="253">
          <cell r="C253" t="str">
            <v>10661</v>
          </cell>
          <cell r="R253">
            <v>1</v>
          </cell>
        </row>
        <row r="254">
          <cell r="C254" t="str">
            <v>10695</v>
          </cell>
          <cell r="R254">
            <v>0</v>
          </cell>
        </row>
        <row r="255">
          <cell r="C255" t="str">
            <v>10807</v>
          </cell>
          <cell r="R255">
            <v>0</v>
          </cell>
        </row>
        <row r="256">
          <cell r="C256" t="str">
            <v>10808</v>
          </cell>
          <cell r="R256">
            <v>1</v>
          </cell>
        </row>
        <row r="257">
          <cell r="C257" t="str">
            <v>10809</v>
          </cell>
          <cell r="R257">
            <v>0</v>
          </cell>
        </row>
        <row r="258">
          <cell r="C258" t="str">
            <v>10810</v>
          </cell>
          <cell r="R258">
            <v>0</v>
          </cell>
        </row>
        <row r="259">
          <cell r="C259" t="str">
            <v>10811</v>
          </cell>
          <cell r="R259">
            <v>0</v>
          </cell>
        </row>
        <row r="260">
          <cell r="C260" t="str">
            <v>10812</v>
          </cell>
          <cell r="R260">
            <v>0</v>
          </cell>
        </row>
        <row r="261">
          <cell r="C261" t="str">
            <v>10813</v>
          </cell>
          <cell r="R261">
            <v>0</v>
          </cell>
        </row>
        <row r="262">
          <cell r="C262" t="str">
            <v>10814</v>
          </cell>
          <cell r="R262">
            <v>1</v>
          </cell>
        </row>
        <row r="263">
          <cell r="C263" t="str">
            <v>10815</v>
          </cell>
          <cell r="R263">
            <v>1</v>
          </cell>
        </row>
        <row r="264">
          <cell r="C264" t="str">
            <v>10816</v>
          </cell>
          <cell r="R264">
            <v>0</v>
          </cell>
        </row>
        <row r="265">
          <cell r="C265" t="str">
            <v>10692</v>
          </cell>
          <cell r="R265">
            <v>0</v>
          </cell>
        </row>
        <row r="266">
          <cell r="C266" t="str">
            <v>10693</v>
          </cell>
          <cell r="R266">
            <v>0</v>
          </cell>
        </row>
        <row r="267">
          <cell r="C267" t="str">
            <v>10798</v>
          </cell>
          <cell r="R267">
            <v>0</v>
          </cell>
        </row>
        <row r="268">
          <cell r="C268" t="str">
            <v>10799</v>
          </cell>
          <cell r="R268">
            <v>1</v>
          </cell>
        </row>
        <row r="269">
          <cell r="C269" t="str">
            <v>10800</v>
          </cell>
          <cell r="R269">
            <v>0</v>
          </cell>
        </row>
        <row r="270">
          <cell r="C270" t="str">
            <v>10801</v>
          </cell>
          <cell r="R270">
            <v>1</v>
          </cell>
        </row>
        <row r="271">
          <cell r="C271" t="str">
            <v>10689</v>
          </cell>
          <cell r="R271">
            <v>1</v>
          </cell>
        </row>
        <row r="272">
          <cell r="C272" t="str">
            <v>10782</v>
          </cell>
          <cell r="R272">
            <v>1</v>
          </cell>
        </row>
        <row r="273">
          <cell r="C273" t="str">
            <v>10784</v>
          </cell>
          <cell r="R273">
            <v>0</v>
          </cell>
        </row>
        <row r="274">
          <cell r="C274" t="str">
            <v>10785</v>
          </cell>
          <cell r="R274">
            <v>1</v>
          </cell>
        </row>
        <row r="275">
          <cell r="C275" t="str">
            <v>10786</v>
          </cell>
          <cell r="R275">
            <v>0</v>
          </cell>
        </row>
        <row r="276">
          <cell r="C276" t="str">
            <v>10787</v>
          </cell>
          <cell r="R276">
            <v>1</v>
          </cell>
        </row>
        <row r="277">
          <cell r="C277" t="str">
            <v>10788</v>
          </cell>
          <cell r="R277">
            <v>0</v>
          </cell>
        </row>
        <row r="278">
          <cell r="C278" t="str">
            <v>10736</v>
          </cell>
          <cell r="R278">
            <v>0</v>
          </cell>
        </row>
        <row r="279">
          <cell r="C279" t="str">
            <v>11308</v>
          </cell>
          <cell r="R279">
            <v>1</v>
          </cell>
        </row>
        <row r="280">
          <cell r="C280" t="str">
            <v>11309</v>
          </cell>
          <cell r="R280">
            <v>1</v>
          </cell>
        </row>
        <row r="281">
          <cell r="C281" t="str">
            <v>11310</v>
          </cell>
          <cell r="R281">
            <v>0</v>
          </cell>
        </row>
        <row r="282">
          <cell r="C282" t="str">
            <v>11311</v>
          </cell>
          <cell r="R282">
            <v>1</v>
          </cell>
        </row>
        <row r="283">
          <cell r="C283" t="str">
            <v>11312</v>
          </cell>
          <cell r="R283">
            <v>1</v>
          </cell>
        </row>
        <row r="284">
          <cell r="C284" t="str">
            <v>11313</v>
          </cell>
          <cell r="R284">
            <v>1</v>
          </cell>
        </row>
        <row r="285">
          <cell r="C285" t="str">
            <v>11314</v>
          </cell>
          <cell r="R285">
            <v>1</v>
          </cell>
        </row>
        <row r="286">
          <cell r="C286" t="str">
            <v>10731</v>
          </cell>
          <cell r="R286">
            <v>1</v>
          </cell>
        </row>
        <row r="287">
          <cell r="C287" t="str">
            <v>10732</v>
          </cell>
          <cell r="R287">
            <v>1</v>
          </cell>
        </row>
        <row r="288">
          <cell r="C288" t="str">
            <v>11278</v>
          </cell>
          <cell r="R288">
            <v>0</v>
          </cell>
        </row>
        <row r="289">
          <cell r="C289" t="str">
            <v>11279</v>
          </cell>
          <cell r="R289">
            <v>1</v>
          </cell>
        </row>
        <row r="290">
          <cell r="C290" t="str">
            <v>11280</v>
          </cell>
          <cell r="R290">
            <v>0</v>
          </cell>
        </row>
        <row r="291">
          <cell r="C291" t="str">
            <v>11281</v>
          </cell>
          <cell r="R291">
            <v>0</v>
          </cell>
        </row>
        <row r="292">
          <cell r="C292" t="str">
            <v>11282</v>
          </cell>
          <cell r="R292">
            <v>1</v>
          </cell>
        </row>
        <row r="293">
          <cell r="C293" t="str">
            <v>11283</v>
          </cell>
          <cell r="R293">
            <v>0</v>
          </cell>
        </row>
        <row r="294">
          <cell r="C294" t="str">
            <v>11284</v>
          </cell>
          <cell r="R294">
            <v>1</v>
          </cell>
        </row>
        <row r="295">
          <cell r="C295" t="str">
            <v>11285</v>
          </cell>
          <cell r="R295">
            <v>0</v>
          </cell>
        </row>
        <row r="296">
          <cell r="C296" t="str">
            <v>11286</v>
          </cell>
          <cell r="R296">
            <v>1</v>
          </cell>
        </row>
        <row r="297">
          <cell r="C297" t="str">
            <v>11287</v>
          </cell>
          <cell r="R297">
            <v>1</v>
          </cell>
        </row>
        <row r="298">
          <cell r="C298" t="str">
            <v>11288</v>
          </cell>
          <cell r="R298">
            <v>0</v>
          </cell>
        </row>
        <row r="299">
          <cell r="C299" t="str">
            <v>14136</v>
          </cell>
          <cell r="R299">
            <v>1</v>
          </cell>
        </row>
        <row r="300">
          <cell r="C300" t="str">
            <v>21948</v>
          </cell>
          <cell r="R300">
            <v>1</v>
          </cell>
        </row>
        <row r="301">
          <cell r="C301" t="str">
            <v>41701</v>
          </cell>
          <cell r="R301">
            <v>1</v>
          </cell>
        </row>
        <row r="302">
          <cell r="C302" t="str">
            <v>10679</v>
          </cell>
          <cell r="R302">
            <v>0</v>
          </cell>
        </row>
        <row r="303">
          <cell r="C303" t="str">
            <v>11297</v>
          </cell>
          <cell r="R303">
            <v>0</v>
          </cell>
        </row>
        <row r="304">
          <cell r="C304" t="str">
            <v>11298</v>
          </cell>
          <cell r="R304">
            <v>0</v>
          </cell>
        </row>
        <row r="305">
          <cell r="C305" t="str">
            <v>11299</v>
          </cell>
          <cell r="R305">
            <v>1</v>
          </cell>
        </row>
        <row r="306">
          <cell r="C306" t="str">
            <v>11300</v>
          </cell>
          <cell r="R306">
            <v>1</v>
          </cell>
        </row>
        <row r="307">
          <cell r="C307" t="str">
            <v>11301</v>
          </cell>
          <cell r="R307">
            <v>1</v>
          </cell>
        </row>
        <row r="308">
          <cell r="C308" t="str">
            <v>11302</v>
          </cell>
          <cell r="R308">
            <v>1</v>
          </cell>
        </row>
        <row r="309">
          <cell r="C309" t="str">
            <v>11303</v>
          </cell>
          <cell r="R309">
            <v>1</v>
          </cell>
        </row>
        <row r="310">
          <cell r="C310" t="str">
            <v>13819</v>
          </cell>
          <cell r="R310">
            <v>1</v>
          </cell>
        </row>
        <row r="311">
          <cell r="C311" t="str">
            <v>10737</v>
          </cell>
          <cell r="R311">
            <v>0</v>
          </cell>
        </row>
        <row r="312">
          <cell r="C312" t="str">
            <v>11315</v>
          </cell>
          <cell r="R312">
            <v>1</v>
          </cell>
        </row>
        <row r="313">
          <cell r="C313" t="str">
            <v>11316</v>
          </cell>
          <cell r="R313">
            <v>1</v>
          </cell>
        </row>
        <row r="314">
          <cell r="C314" t="str">
            <v>11317</v>
          </cell>
          <cell r="R314">
            <v>1</v>
          </cell>
        </row>
        <row r="315">
          <cell r="C315" t="str">
            <v>11318</v>
          </cell>
          <cell r="R315">
            <v>1</v>
          </cell>
        </row>
        <row r="316">
          <cell r="C316" t="str">
            <v>11319</v>
          </cell>
          <cell r="R316">
            <v>1</v>
          </cell>
        </row>
        <row r="317">
          <cell r="C317" t="str">
            <v>11320</v>
          </cell>
          <cell r="R317">
            <v>1</v>
          </cell>
        </row>
        <row r="318">
          <cell r="C318" t="str">
            <v>11321</v>
          </cell>
          <cell r="R318">
            <v>1</v>
          </cell>
        </row>
        <row r="319">
          <cell r="C319" t="str">
            <v>10677</v>
          </cell>
          <cell r="R319">
            <v>0</v>
          </cell>
        </row>
        <row r="320">
          <cell r="C320" t="str">
            <v>10728</v>
          </cell>
          <cell r="R320">
            <v>1</v>
          </cell>
        </row>
        <row r="321">
          <cell r="C321" t="str">
            <v>10729</v>
          </cell>
          <cell r="R321">
            <v>1</v>
          </cell>
        </row>
        <row r="322">
          <cell r="C322" t="str">
            <v>10730</v>
          </cell>
          <cell r="R322">
            <v>1</v>
          </cell>
        </row>
        <row r="323">
          <cell r="C323" t="str">
            <v>11273</v>
          </cell>
          <cell r="R323">
            <v>1</v>
          </cell>
        </row>
        <row r="324">
          <cell r="C324" t="str">
            <v>11274</v>
          </cell>
          <cell r="R324">
            <v>1</v>
          </cell>
        </row>
        <row r="325">
          <cell r="C325" t="str">
            <v>11275</v>
          </cell>
          <cell r="R325">
            <v>1</v>
          </cell>
        </row>
        <row r="326">
          <cell r="C326" t="str">
            <v>11276</v>
          </cell>
          <cell r="R326">
            <v>1</v>
          </cell>
        </row>
        <row r="327">
          <cell r="C327" t="str">
            <v>11277</v>
          </cell>
          <cell r="R327">
            <v>1</v>
          </cell>
        </row>
        <row r="328">
          <cell r="C328" t="str">
            <v>11458</v>
          </cell>
          <cell r="R328">
            <v>1</v>
          </cell>
        </row>
        <row r="329">
          <cell r="C329" t="str">
            <v>28858</v>
          </cell>
          <cell r="R329">
            <v>1</v>
          </cell>
        </row>
        <row r="330">
          <cell r="C330" t="str">
            <v>10735</v>
          </cell>
          <cell r="R330">
            <v>0</v>
          </cell>
        </row>
        <row r="331">
          <cell r="C331" t="str">
            <v>11306</v>
          </cell>
          <cell r="R331">
            <v>1</v>
          </cell>
        </row>
        <row r="332">
          <cell r="C332" t="str">
            <v>11307</v>
          </cell>
          <cell r="R332">
            <v>0</v>
          </cell>
        </row>
        <row r="333">
          <cell r="C333" t="str">
            <v>10734</v>
          </cell>
          <cell r="R333">
            <v>0</v>
          </cell>
        </row>
        <row r="334">
          <cell r="C334" t="str">
            <v>11304</v>
          </cell>
          <cell r="R334">
            <v>1</v>
          </cell>
        </row>
        <row r="335">
          <cell r="C335" t="str">
            <v>10678</v>
          </cell>
          <cell r="R335">
            <v>0</v>
          </cell>
        </row>
        <row r="336">
          <cell r="C336" t="str">
            <v>10733</v>
          </cell>
          <cell r="R336">
            <v>0</v>
          </cell>
        </row>
        <row r="337">
          <cell r="C337" t="str">
            <v>11289</v>
          </cell>
          <cell r="R337">
            <v>1</v>
          </cell>
        </row>
        <row r="338">
          <cell r="C338" t="str">
            <v>11290</v>
          </cell>
          <cell r="R338">
            <v>1</v>
          </cell>
        </row>
        <row r="339">
          <cell r="C339" t="str">
            <v>11291</v>
          </cell>
          <cell r="R339">
            <v>1</v>
          </cell>
        </row>
        <row r="340">
          <cell r="C340" t="str">
            <v>11292</v>
          </cell>
          <cell r="R340">
            <v>1</v>
          </cell>
        </row>
        <row r="341">
          <cell r="C341" t="str">
            <v>11293</v>
          </cell>
          <cell r="R341">
            <v>1</v>
          </cell>
        </row>
        <row r="342">
          <cell r="C342" t="str">
            <v>11294</v>
          </cell>
          <cell r="R342">
            <v>0</v>
          </cell>
        </row>
        <row r="343">
          <cell r="C343" t="str">
            <v>11295</v>
          </cell>
          <cell r="R343">
            <v>1</v>
          </cell>
        </row>
        <row r="344">
          <cell r="C344" t="str">
            <v>11296</v>
          </cell>
          <cell r="R344">
            <v>1</v>
          </cell>
        </row>
        <row r="345">
          <cell r="C345" t="str">
            <v>10664</v>
          </cell>
          <cell r="R345">
            <v>0</v>
          </cell>
        </row>
        <row r="346">
          <cell r="C346" t="str">
            <v>10834</v>
          </cell>
          <cell r="R346">
            <v>1</v>
          </cell>
        </row>
        <row r="347">
          <cell r="C347" t="str">
            <v>10835</v>
          </cell>
          <cell r="R347">
            <v>1</v>
          </cell>
        </row>
        <row r="348">
          <cell r="C348" t="str">
            <v>10836</v>
          </cell>
          <cell r="R348">
            <v>0</v>
          </cell>
        </row>
        <row r="349">
          <cell r="C349" t="str">
            <v>10837</v>
          </cell>
          <cell r="R349">
            <v>0</v>
          </cell>
        </row>
        <row r="350">
          <cell r="C350" t="str">
            <v>10838</v>
          </cell>
          <cell r="R350">
            <v>1</v>
          </cell>
        </row>
        <row r="351">
          <cell r="C351" t="str">
            <v>10839</v>
          </cell>
          <cell r="R351">
            <v>1</v>
          </cell>
        </row>
        <row r="352">
          <cell r="C352" t="str">
            <v>10840</v>
          </cell>
          <cell r="R352">
            <v>0</v>
          </cell>
        </row>
        <row r="353">
          <cell r="C353" t="str">
            <v>10841</v>
          </cell>
          <cell r="R353">
            <v>0</v>
          </cell>
        </row>
        <row r="354">
          <cell r="C354" t="str">
            <v>10842</v>
          </cell>
          <cell r="R354">
            <v>0</v>
          </cell>
        </row>
        <row r="355">
          <cell r="C355" t="str">
            <v>10843</v>
          </cell>
          <cell r="R355">
            <v>1</v>
          </cell>
        </row>
        <row r="356">
          <cell r="C356" t="str">
            <v>10844</v>
          </cell>
          <cell r="R356">
            <v>1</v>
          </cell>
        </row>
        <row r="357">
          <cell r="C357" t="str">
            <v>10697</v>
          </cell>
          <cell r="R357">
            <v>0</v>
          </cell>
        </row>
        <row r="358">
          <cell r="C358" t="str">
            <v>10833</v>
          </cell>
          <cell r="R358">
            <v>0</v>
          </cell>
        </row>
        <row r="359">
          <cell r="C359" t="str">
            <v>10850</v>
          </cell>
          <cell r="R359">
            <v>1</v>
          </cell>
        </row>
        <row r="360">
          <cell r="C360" t="str">
            <v>10851</v>
          </cell>
          <cell r="R360">
            <v>1</v>
          </cell>
        </row>
        <row r="361">
          <cell r="C361" t="str">
            <v>10852</v>
          </cell>
          <cell r="R361">
            <v>0</v>
          </cell>
        </row>
        <row r="362">
          <cell r="C362" t="str">
            <v>10853</v>
          </cell>
          <cell r="R362">
            <v>1</v>
          </cell>
        </row>
        <row r="363">
          <cell r="C363" t="str">
            <v>10854</v>
          </cell>
          <cell r="R363">
            <v>0</v>
          </cell>
        </row>
        <row r="364">
          <cell r="C364" t="str">
            <v>10855</v>
          </cell>
          <cell r="R364">
            <v>0</v>
          </cell>
        </row>
        <row r="365">
          <cell r="C365" t="str">
            <v>10856</v>
          </cell>
          <cell r="R365">
            <v>1</v>
          </cell>
        </row>
        <row r="366">
          <cell r="C366" t="str">
            <v>13747</v>
          </cell>
          <cell r="R366">
            <v>1</v>
          </cell>
        </row>
        <row r="367">
          <cell r="C367" t="str">
            <v>31327</v>
          </cell>
          <cell r="R367">
            <v>0</v>
          </cell>
        </row>
        <row r="368">
          <cell r="C368" t="str">
            <v>10662</v>
          </cell>
          <cell r="R368">
            <v>0</v>
          </cell>
        </row>
        <row r="369">
          <cell r="C369" t="str">
            <v>10817</v>
          </cell>
          <cell r="R369">
            <v>1</v>
          </cell>
        </row>
        <row r="370">
          <cell r="C370" t="str">
            <v>10818</v>
          </cell>
          <cell r="R370">
            <v>0</v>
          </cell>
        </row>
        <row r="371">
          <cell r="C371" t="str">
            <v>10819</v>
          </cell>
          <cell r="R371">
            <v>0</v>
          </cell>
        </row>
        <row r="372">
          <cell r="C372" t="str">
            <v>10820</v>
          </cell>
          <cell r="R372">
            <v>1</v>
          </cell>
        </row>
        <row r="373">
          <cell r="C373" t="str">
            <v>10821</v>
          </cell>
          <cell r="R373">
            <v>0</v>
          </cell>
        </row>
        <row r="374">
          <cell r="C374" t="str">
            <v>10822</v>
          </cell>
          <cell r="R374">
            <v>1</v>
          </cell>
        </row>
        <row r="375">
          <cell r="C375" t="str">
            <v>10823</v>
          </cell>
          <cell r="R375">
            <v>1</v>
          </cell>
        </row>
        <row r="376">
          <cell r="C376" t="str">
            <v>10824</v>
          </cell>
          <cell r="R376">
            <v>1</v>
          </cell>
        </row>
        <row r="377">
          <cell r="C377" t="str">
            <v>10825</v>
          </cell>
          <cell r="R377">
            <v>1</v>
          </cell>
        </row>
        <row r="378">
          <cell r="C378" t="str">
            <v>10826</v>
          </cell>
          <cell r="R378">
            <v>1</v>
          </cell>
        </row>
        <row r="379">
          <cell r="C379" t="str">
            <v>28006</v>
          </cell>
          <cell r="R379">
            <v>1</v>
          </cell>
        </row>
        <row r="380">
          <cell r="C380" t="str">
            <v>10696</v>
          </cell>
          <cell r="R380">
            <v>1</v>
          </cell>
        </row>
        <row r="381">
          <cell r="C381" t="str">
            <v>10845</v>
          </cell>
          <cell r="R381">
            <v>1</v>
          </cell>
        </row>
        <row r="382">
          <cell r="C382" t="str">
            <v>10846</v>
          </cell>
          <cell r="R382">
            <v>1</v>
          </cell>
        </row>
        <row r="383">
          <cell r="C383" t="str">
            <v>10847</v>
          </cell>
          <cell r="R383">
            <v>1</v>
          </cell>
        </row>
        <row r="384">
          <cell r="C384" t="str">
            <v>10848</v>
          </cell>
          <cell r="R384">
            <v>1</v>
          </cell>
        </row>
        <row r="385">
          <cell r="C385" t="str">
            <v>10849</v>
          </cell>
          <cell r="R385">
            <v>1</v>
          </cell>
        </row>
        <row r="386">
          <cell r="C386" t="str">
            <v>13816</v>
          </cell>
          <cell r="R386">
            <v>1</v>
          </cell>
        </row>
        <row r="387">
          <cell r="C387" t="str">
            <v>10665</v>
          </cell>
          <cell r="R387">
            <v>0</v>
          </cell>
        </row>
        <row r="388">
          <cell r="C388" t="str">
            <v>10857</v>
          </cell>
          <cell r="R388">
            <v>0</v>
          </cell>
        </row>
        <row r="389">
          <cell r="C389" t="str">
            <v>10858</v>
          </cell>
          <cell r="R389">
            <v>1</v>
          </cell>
        </row>
        <row r="390">
          <cell r="C390" t="str">
            <v>10859</v>
          </cell>
          <cell r="R390">
            <v>1</v>
          </cell>
        </row>
        <row r="391">
          <cell r="C391" t="str">
            <v>10860</v>
          </cell>
          <cell r="R391">
            <v>1</v>
          </cell>
        </row>
        <row r="392">
          <cell r="C392" t="str">
            <v>10861</v>
          </cell>
          <cell r="R392">
            <v>1</v>
          </cell>
        </row>
        <row r="393">
          <cell r="C393" t="str">
            <v>10862</v>
          </cell>
          <cell r="R393">
            <v>0</v>
          </cell>
        </row>
        <row r="394">
          <cell r="C394" t="str">
            <v>10663</v>
          </cell>
          <cell r="R394">
            <v>0</v>
          </cell>
        </row>
        <row r="395">
          <cell r="C395" t="str">
            <v>10827</v>
          </cell>
          <cell r="R395">
            <v>1</v>
          </cell>
        </row>
        <row r="396">
          <cell r="C396" t="str">
            <v>10828</v>
          </cell>
          <cell r="R396">
            <v>1</v>
          </cell>
        </row>
        <row r="397">
          <cell r="C397" t="str">
            <v>10829</v>
          </cell>
          <cell r="R397">
            <v>0</v>
          </cell>
        </row>
        <row r="398">
          <cell r="C398" t="str">
            <v>10830</v>
          </cell>
          <cell r="R398">
            <v>0</v>
          </cell>
        </row>
        <row r="399">
          <cell r="C399" t="str">
            <v>10831</v>
          </cell>
          <cell r="R399">
            <v>1</v>
          </cell>
        </row>
        <row r="400">
          <cell r="C400" t="str">
            <v>10832</v>
          </cell>
          <cell r="R400">
            <v>1</v>
          </cell>
        </row>
        <row r="401">
          <cell r="C401" t="str">
            <v>22734</v>
          </cell>
          <cell r="R401">
            <v>0</v>
          </cell>
        </row>
        <row r="402">
          <cell r="C402" t="str">
            <v>23962</v>
          </cell>
          <cell r="R402">
            <v>0</v>
          </cell>
        </row>
        <row r="403">
          <cell r="C403" t="str">
            <v>10685</v>
          </cell>
          <cell r="R403">
            <v>0</v>
          </cell>
        </row>
        <row r="404">
          <cell r="C404" t="str">
            <v>10752</v>
          </cell>
          <cell r="R404">
            <v>1</v>
          </cell>
        </row>
        <row r="405">
          <cell r="C405" t="str">
            <v>10753</v>
          </cell>
          <cell r="R405">
            <v>0</v>
          </cell>
        </row>
        <row r="406">
          <cell r="C406" t="str">
            <v>10754</v>
          </cell>
          <cell r="R406">
            <v>1</v>
          </cell>
        </row>
        <row r="407">
          <cell r="C407" t="str">
            <v>10755</v>
          </cell>
          <cell r="R407">
            <v>0</v>
          </cell>
        </row>
        <row r="408">
          <cell r="C408" t="str">
            <v>28785</v>
          </cell>
          <cell r="R408">
            <v>0</v>
          </cell>
        </row>
        <row r="409">
          <cell r="C409" t="str">
            <v>10699</v>
          </cell>
          <cell r="R409">
            <v>1</v>
          </cell>
        </row>
        <row r="410">
          <cell r="C410" t="str">
            <v>10866</v>
          </cell>
          <cell r="R410">
            <v>0</v>
          </cell>
        </row>
        <row r="411">
          <cell r="C411" t="str">
            <v>10867</v>
          </cell>
          <cell r="R411">
            <v>1</v>
          </cell>
        </row>
        <row r="412">
          <cell r="C412" t="str">
            <v>10868</v>
          </cell>
          <cell r="R412">
            <v>1</v>
          </cell>
        </row>
        <row r="413">
          <cell r="C413" t="str">
            <v>10869</v>
          </cell>
          <cell r="R413">
            <v>1</v>
          </cell>
        </row>
        <row r="414">
          <cell r="C414" t="str">
            <v>10870</v>
          </cell>
          <cell r="R414">
            <v>0</v>
          </cell>
        </row>
        <row r="415">
          <cell r="C415" t="str">
            <v>13817</v>
          </cell>
          <cell r="R415">
            <v>1</v>
          </cell>
        </row>
        <row r="416">
          <cell r="C416" t="str">
            <v>28849</v>
          </cell>
          <cell r="R416">
            <v>0</v>
          </cell>
        </row>
        <row r="417">
          <cell r="C417" t="str">
            <v>28850</v>
          </cell>
          <cell r="R417">
            <v>0</v>
          </cell>
        </row>
        <row r="418">
          <cell r="C418" t="str">
            <v>10709</v>
          </cell>
          <cell r="R418">
            <v>1</v>
          </cell>
        </row>
        <row r="419">
          <cell r="C419" t="str">
            <v>11077</v>
          </cell>
          <cell r="R419">
            <v>0</v>
          </cell>
        </row>
        <row r="420">
          <cell r="C420" t="str">
            <v>11078</v>
          </cell>
          <cell r="R420">
            <v>1</v>
          </cell>
        </row>
        <row r="421">
          <cell r="C421" t="str">
            <v>11079</v>
          </cell>
          <cell r="R421">
            <v>0</v>
          </cell>
        </row>
        <row r="422">
          <cell r="C422" t="str">
            <v>11080</v>
          </cell>
          <cell r="R422">
            <v>1</v>
          </cell>
        </row>
        <row r="423">
          <cell r="C423" t="str">
            <v>11081</v>
          </cell>
          <cell r="R423">
            <v>1</v>
          </cell>
        </row>
        <row r="424">
          <cell r="C424" t="str">
            <v>11082</v>
          </cell>
          <cell r="R424">
            <v>1</v>
          </cell>
        </row>
        <row r="425">
          <cell r="C425" t="str">
            <v>11083</v>
          </cell>
          <cell r="R425">
            <v>1</v>
          </cell>
        </row>
        <row r="426">
          <cell r="C426" t="str">
            <v>11084</v>
          </cell>
          <cell r="R426">
            <v>1</v>
          </cell>
        </row>
        <row r="427">
          <cell r="C427" t="str">
            <v>11085</v>
          </cell>
          <cell r="R427">
            <v>1</v>
          </cell>
        </row>
        <row r="428">
          <cell r="C428" t="str">
            <v>11086</v>
          </cell>
          <cell r="R428">
            <v>1</v>
          </cell>
        </row>
        <row r="429">
          <cell r="C429" t="str">
            <v>11087</v>
          </cell>
          <cell r="R429">
            <v>0</v>
          </cell>
        </row>
        <row r="430">
          <cell r="C430" t="str">
            <v>11088</v>
          </cell>
          <cell r="R430">
            <v>0</v>
          </cell>
        </row>
        <row r="431">
          <cell r="C431" t="str">
            <v>11449</v>
          </cell>
          <cell r="R431">
            <v>1</v>
          </cell>
        </row>
        <row r="432">
          <cell r="C432" t="str">
            <v>28017</v>
          </cell>
          <cell r="R432">
            <v>1</v>
          </cell>
        </row>
        <row r="433">
          <cell r="C433" t="str">
            <v>28789</v>
          </cell>
          <cell r="R433">
            <v>1</v>
          </cell>
        </row>
        <row r="434">
          <cell r="C434" t="str">
            <v>28790</v>
          </cell>
          <cell r="R434">
            <v>1</v>
          </cell>
        </row>
        <row r="435">
          <cell r="C435" t="str">
            <v>28791</v>
          </cell>
          <cell r="R435">
            <v>0</v>
          </cell>
        </row>
        <row r="436">
          <cell r="C436" t="str">
            <v>10670</v>
          </cell>
          <cell r="R436">
            <v>0</v>
          </cell>
        </row>
        <row r="437">
          <cell r="C437" t="str">
            <v>10995</v>
          </cell>
          <cell r="R437">
            <v>1</v>
          </cell>
        </row>
        <row r="438">
          <cell r="C438" t="str">
            <v>10996</v>
          </cell>
          <cell r="R438">
            <v>1</v>
          </cell>
        </row>
        <row r="439">
          <cell r="C439" t="str">
            <v>10997</v>
          </cell>
          <cell r="R439">
            <v>0</v>
          </cell>
        </row>
        <row r="440">
          <cell r="C440" t="str">
            <v>10998</v>
          </cell>
          <cell r="R440">
            <v>1</v>
          </cell>
        </row>
        <row r="441">
          <cell r="C441" t="str">
            <v>10999</v>
          </cell>
          <cell r="R441">
            <v>1</v>
          </cell>
        </row>
        <row r="442">
          <cell r="C442" t="str">
            <v>11000</v>
          </cell>
          <cell r="R442">
            <v>0</v>
          </cell>
        </row>
        <row r="443">
          <cell r="C443" t="str">
            <v>11001</v>
          </cell>
          <cell r="R443">
            <v>0</v>
          </cell>
        </row>
        <row r="444">
          <cell r="C444" t="str">
            <v>11002</v>
          </cell>
          <cell r="R444">
            <v>0</v>
          </cell>
        </row>
        <row r="445">
          <cell r="C445" t="str">
            <v>11003</v>
          </cell>
          <cell r="R445">
            <v>1</v>
          </cell>
        </row>
        <row r="446">
          <cell r="C446" t="str">
            <v>11004</v>
          </cell>
          <cell r="R446">
            <v>1</v>
          </cell>
        </row>
        <row r="447">
          <cell r="C447" t="str">
            <v>11005</v>
          </cell>
          <cell r="R447">
            <v>1</v>
          </cell>
        </row>
        <row r="448">
          <cell r="C448" t="str">
            <v>11006</v>
          </cell>
          <cell r="R448">
            <v>1</v>
          </cell>
        </row>
        <row r="449">
          <cell r="C449" t="str">
            <v>11007</v>
          </cell>
          <cell r="R449">
            <v>0</v>
          </cell>
        </row>
        <row r="450">
          <cell r="C450" t="str">
            <v>11008</v>
          </cell>
          <cell r="R450">
            <v>0</v>
          </cell>
        </row>
        <row r="451">
          <cell r="C451" t="str">
            <v>11009</v>
          </cell>
          <cell r="R451">
            <v>0</v>
          </cell>
        </row>
        <row r="452">
          <cell r="C452" t="str">
            <v>11010</v>
          </cell>
          <cell r="R452">
            <v>1</v>
          </cell>
        </row>
        <row r="453">
          <cell r="C453" t="str">
            <v>11011</v>
          </cell>
          <cell r="R453">
            <v>1</v>
          </cell>
        </row>
        <row r="454">
          <cell r="C454" t="str">
            <v>11012</v>
          </cell>
          <cell r="R454">
            <v>0</v>
          </cell>
        </row>
        <row r="455">
          <cell r="C455" t="str">
            <v>11445</v>
          </cell>
          <cell r="R455">
            <v>1</v>
          </cell>
        </row>
        <row r="456">
          <cell r="C456" t="str">
            <v>12275</v>
          </cell>
          <cell r="R456">
            <v>0</v>
          </cell>
        </row>
        <row r="457">
          <cell r="C457" t="str">
            <v>14132</v>
          </cell>
          <cell r="R457">
            <v>1</v>
          </cell>
        </row>
        <row r="458">
          <cell r="C458" t="str">
            <v>77649</v>
          </cell>
          <cell r="R458">
            <v>1</v>
          </cell>
        </row>
        <row r="459">
          <cell r="C459" t="str">
            <v>77650</v>
          </cell>
          <cell r="R459">
            <v>1</v>
          </cell>
        </row>
        <row r="460">
          <cell r="C460" t="str">
            <v>77651</v>
          </cell>
          <cell r="R460">
            <v>1</v>
          </cell>
        </row>
        <row r="461">
          <cell r="C461" t="str">
            <v>77652</v>
          </cell>
          <cell r="R461">
            <v>1</v>
          </cell>
        </row>
        <row r="462">
          <cell r="C462" t="str">
            <v>10707</v>
          </cell>
          <cell r="R462">
            <v>1</v>
          </cell>
        </row>
        <row r="463">
          <cell r="C463" t="str">
            <v>11051</v>
          </cell>
          <cell r="R463">
            <v>0</v>
          </cell>
        </row>
        <row r="464">
          <cell r="C464" t="str">
            <v>11052</v>
          </cell>
          <cell r="R464">
            <v>0</v>
          </cell>
        </row>
        <row r="465">
          <cell r="C465" t="str">
            <v>11053</v>
          </cell>
          <cell r="R465">
            <v>0</v>
          </cell>
        </row>
        <row r="466">
          <cell r="C466" t="str">
            <v>11054</v>
          </cell>
          <cell r="R466">
            <v>1</v>
          </cell>
        </row>
        <row r="467">
          <cell r="C467" t="str">
            <v>11055</v>
          </cell>
          <cell r="R467">
            <v>1</v>
          </cell>
        </row>
        <row r="468">
          <cell r="C468" t="str">
            <v>11056</v>
          </cell>
          <cell r="R468">
            <v>0</v>
          </cell>
        </row>
        <row r="469">
          <cell r="C469" t="str">
            <v>11057</v>
          </cell>
          <cell r="R469">
            <v>1</v>
          </cell>
        </row>
        <row r="470">
          <cell r="C470" t="str">
            <v>11058</v>
          </cell>
          <cell r="R470">
            <v>1</v>
          </cell>
        </row>
        <row r="471">
          <cell r="C471" t="str">
            <v>11059</v>
          </cell>
          <cell r="R471">
            <v>1</v>
          </cell>
        </row>
        <row r="472">
          <cell r="C472" t="str">
            <v>11060</v>
          </cell>
          <cell r="R472">
            <v>0</v>
          </cell>
        </row>
        <row r="473">
          <cell r="C473" t="str">
            <v>24704</v>
          </cell>
          <cell r="R473">
            <v>1</v>
          </cell>
        </row>
        <row r="474">
          <cell r="C474" t="str">
            <v>28843</v>
          </cell>
          <cell r="R474">
            <v>1</v>
          </cell>
        </row>
        <row r="475">
          <cell r="C475" t="str">
            <v>10708</v>
          </cell>
          <cell r="R475">
            <v>1</v>
          </cell>
        </row>
        <row r="476">
          <cell r="C476" t="str">
            <v>11061</v>
          </cell>
          <cell r="R476">
            <v>1</v>
          </cell>
        </row>
        <row r="477">
          <cell r="C477" t="str">
            <v>11062</v>
          </cell>
          <cell r="R477">
            <v>0</v>
          </cell>
        </row>
        <row r="478">
          <cell r="C478" t="str">
            <v>11063</v>
          </cell>
          <cell r="R478">
            <v>0</v>
          </cell>
        </row>
        <row r="479">
          <cell r="C479" t="str">
            <v>11064</v>
          </cell>
          <cell r="R479">
            <v>0</v>
          </cell>
        </row>
        <row r="480">
          <cell r="C480" t="str">
            <v>11065</v>
          </cell>
          <cell r="R480">
            <v>0</v>
          </cell>
        </row>
        <row r="481">
          <cell r="C481" t="str">
            <v>11066</v>
          </cell>
          <cell r="R481">
            <v>1</v>
          </cell>
        </row>
        <row r="482">
          <cell r="C482" t="str">
            <v>11067</v>
          </cell>
          <cell r="R482">
            <v>1</v>
          </cell>
        </row>
        <row r="483">
          <cell r="C483" t="str">
            <v>11068</v>
          </cell>
          <cell r="R483">
            <v>0</v>
          </cell>
        </row>
        <row r="484">
          <cell r="C484" t="str">
            <v>11069</v>
          </cell>
          <cell r="R484">
            <v>1</v>
          </cell>
        </row>
        <row r="485">
          <cell r="C485" t="str">
            <v>11070</v>
          </cell>
          <cell r="R485">
            <v>1</v>
          </cell>
        </row>
        <row r="486">
          <cell r="C486" t="str">
            <v>11071</v>
          </cell>
          <cell r="R486">
            <v>0</v>
          </cell>
        </row>
        <row r="487">
          <cell r="C487" t="str">
            <v>11072</v>
          </cell>
          <cell r="R487">
            <v>0</v>
          </cell>
        </row>
        <row r="488">
          <cell r="C488" t="str">
            <v>11073</v>
          </cell>
          <cell r="R488">
            <v>0</v>
          </cell>
        </row>
        <row r="489">
          <cell r="C489" t="str">
            <v>11074</v>
          </cell>
          <cell r="R489">
            <v>0</v>
          </cell>
        </row>
        <row r="490">
          <cell r="C490" t="str">
            <v>11075</v>
          </cell>
          <cell r="R490">
            <v>1</v>
          </cell>
        </row>
        <row r="491">
          <cell r="C491" t="str">
            <v>11076</v>
          </cell>
          <cell r="R491">
            <v>1</v>
          </cell>
        </row>
        <row r="492">
          <cell r="C492" t="str">
            <v>27988</v>
          </cell>
          <cell r="R492">
            <v>1</v>
          </cell>
        </row>
        <row r="493">
          <cell r="C493" t="str">
            <v>27989</v>
          </cell>
          <cell r="R493">
            <v>1</v>
          </cell>
        </row>
        <row r="494">
          <cell r="C494" t="str">
            <v>27990</v>
          </cell>
          <cell r="R494">
            <v>1</v>
          </cell>
        </row>
        <row r="495">
          <cell r="C495" t="str">
            <v>10705</v>
          </cell>
          <cell r="R495">
            <v>1</v>
          </cell>
        </row>
        <row r="496">
          <cell r="C496" t="str">
            <v>11030</v>
          </cell>
          <cell r="R496">
            <v>1</v>
          </cell>
        </row>
        <row r="497">
          <cell r="C497" t="str">
            <v>11031</v>
          </cell>
          <cell r="R497">
            <v>1</v>
          </cell>
        </row>
        <row r="498">
          <cell r="C498" t="str">
            <v>11032</v>
          </cell>
          <cell r="R498">
            <v>1</v>
          </cell>
        </row>
        <row r="499">
          <cell r="C499" t="str">
            <v>11033</v>
          </cell>
          <cell r="R499">
            <v>1</v>
          </cell>
        </row>
        <row r="500">
          <cell r="C500" t="str">
            <v>11034</v>
          </cell>
          <cell r="R500">
            <v>1</v>
          </cell>
        </row>
        <row r="501">
          <cell r="C501" t="str">
            <v>11035</v>
          </cell>
          <cell r="R501">
            <v>1</v>
          </cell>
        </row>
        <row r="502">
          <cell r="C502" t="str">
            <v>11036</v>
          </cell>
          <cell r="R502">
            <v>0</v>
          </cell>
        </row>
        <row r="503">
          <cell r="C503" t="str">
            <v>11037</v>
          </cell>
          <cell r="R503">
            <v>1</v>
          </cell>
        </row>
        <row r="504">
          <cell r="C504" t="str">
            <v>11038</v>
          </cell>
          <cell r="R504">
            <v>1</v>
          </cell>
        </row>
        <row r="505">
          <cell r="C505" t="str">
            <v>11039</v>
          </cell>
          <cell r="R505">
            <v>1</v>
          </cell>
        </row>
        <row r="506">
          <cell r="C506" t="str">
            <v>11447</v>
          </cell>
          <cell r="R506">
            <v>0</v>
          </cell>
        </row>
        <row r="507">
          <cell r="C507" t="str">
            <v>14133</v>
          </cell>
          <cell r="R507">
            <v>0</v>
          </cell>
        </row>
        <row r="508">
          <cell r="C508" t="str">
            <v>28861</v>
          </cell>
          <cell r="R508">
            <v>0</v>
          </cell>
        </row>
        <row r="509">
          <cell r="C509" t="str">
            <v>10711</v>
          </cell>
          <cell r="R509">
            <v>1</v>
          </cell>
        </row>
        <row r="510">
          <cell r="C510" t="str">
            <v>11104</v>
          </cell>
          <cell r="R510">
            <v>1</v>
          </cell>
        </row>
        <row r="511">
          <cell r="C511" t="str">
            <v>11105</v>
          </cell>
          <cell r="R511">
            <v>1</v>
          </cell>
        </row>
        <row r="512">
          <cell r="C512" t="str">
            <v>11106</v>
          </cell>
          <cell r="R512">
            <v>0</v>
          </cell>
        </row>
        <row r="513">
          <cell r="C513" t="str">
            <v>11107</v>
          </cell>
          <cell r="R513">
            <v>0</v>
          </cell>
        </row>
        <row r="514">
          <cell r="C514" t="str">
            <v>11108</v>
          </cell>
          <cell r="R514">
            <v>0</v>
          </cell>
        </row>
        <row r="515">
          <cell r="C515" t="str">
            <v>11109</v>
          </cell>
          <cell r="R515">
            <v>0</v>
          </cell>
        </row>
        <row r="516">
          <cell r="C516" t="str">
            <v>11110</v>
          </cell>
          <cell r="R516">
            <v>1</v>
          </cell>
        </row>
        <row r="517">
          <cell r="C517" t="str">
            <v>11111</v>
          </cell>
          <cell r="R517">
            <v>0</v>
          </cell>
        </row>
        <row r="518">
          <cell r="C518" t="str">
            <v>11112</v>
          </cell>
          <cell r="R518">
            <v>1</v>
          </cell>
        </row>
        <row r="519">
          <cell r="C519" t="str">
            <v>11451</v>
          </cell>
          <cell r="R519">
            <v>0</v>
          </cell>
        </row>
        <row r="520">
          <cell r="C520" t="str">
            <v>40840</v>
          </cell>
          <cell r="R520">
            <v>1</v>
          </cell>
        </row>
        <row r="521">
          <cell r="C521" t="str">
            <v>11040</v>
          </cell>
          <cell r="R521">
            <v>0</v>
          </cell>
        </row>
        <row r="522">
          <cell r="C522" t="str">
            <v>11041</v>
          </cell>
          <cell r="R522">
            <v>1</v>
          </cell>
        </row>
        <row r="523">
          <cell r="C523" t="str">
            <v>11043</v>
          </cell>
          <cell r="R523">
            <v>1</v>
          </cell>
        </row>
        <row r="524">
          <cell r="C524" t="str">
            <v>11046</v>
          </cell>
          <cell r="R524">
            <v>0</v>
          </cell>
        </row>
        <row r="525">
          <cell r="C525" t="str">
            <v>11047</v>
          </cell>
          <cell r="R525">
            <v>1</v>
          </cell>
        </row>
        <row r="526">
          <cell r="C526" t="str">
            <v>11048</v>
          </cell>
          <cell r="R526">
            <v>1</v>
          </cell>
        </row>
        <row r="527">
          <cell r="C527" t="str">
            <v>11049</v>
          </cell>
          <cell r="R527">
            <v>0</v>
          </cell>
        </row>
        <row r="528">
          <cell r="C528" t="str">
            <v>11050</v>
          </cell>
          <cell r="R528">
            <v>1</v>
          </cell>
        </row>
        <row r="529">
          <cell r="C529" t="str">
            <v>10710</v>
          </cell>
          <cell r="R529">
            <v>0</v>
          </cell>
        </row>
        <row r="530">
          <cell r="C530" t="str">
            <v>11089</v>
          </cell>
          <cell r="R530">
            <v>0</v>
          </cell>
        </row>
        <row r="531">
          <cell r="C531" t="str">
            <v>11090</v>
          </cell>
          <cell r="R531">
            <v>1</v>
          </cell>
        </row>
        <row r="532">
          <cell r="C532" t="str">
            <v>11091</v>
          </cell>
          <cell r="R532">
            <v>1</v>
          </cell>
        </row>
        <row r="533">
          <cell r="C533" t="str">
            <v>11092</v>
          </cell>
          <cell r="R533">
            <v>1</v>
          </cell>
        </row>
        <row r="534">
          <cell r="C534" t="str">
            <v>11093</v>
          </cell>
          <cell r="R534">
            <v>1</v>
          </cell>
        </row>
        <row r="535">
          <cell r="C535" t="str">
            <v>11094</v>
          </cell>
          <cell r="R535">
            <v>1</v>
          </cell>
        </row>
        <row r="536">
          <cell r="C536" t="str">
            <v>11095</v>
          </cell>
          <cell r="R536">
            <v>1</v>
          </cell>
        </row>
        <row r="537">
          <cell r="C537" t="str">
            <v>11096</v>
          </cell>
          <cell r="R537">
            <v>0</v>
          </cell>
        </row>
        <row r="538">
          <cell r="C538" t="str">
            <v>11097</v>
          </cell>
          <cell r="R538">
            <v>0</v>
          </cell>
        </row>
        <row r="539">
          <cell r="C539" t="str">
            <v>11098</v>
          </cell>
          <cell r="R539">
            <v>1</v>
          </cell>
        </row>
        <row r="540">
          <cell r="C540" t="str">
            <v>11099</v>
          </cell>
          <cell r="R540">
            <v>1</v>
          </cell>
        </row>
        <row r="541">
          <cell r="C541" t="str">
            <v>11100</v>
          </cell>
          <cell r="R541">
            <v>1</v>
          </cell>
        </row>
        <row r="542">
          <cell r="C542" t="str">
            <v>11101</v>
          </cell>
          <cell r="R542">
            <v>1</v>
          </cell>
        </row>
        <row r="543">
          <cell r="C543" t="str">
            <v>11102</v>
          </cell>
          <cell r="R543">
            <v>0</v>
          </cell>
        </row>
        <row r="544">
          <cell r="C544" t="str">
            <v>11103</v>
          </cell>
          <cell r="R544">
            <v>1</v>
          </cell>
        </row>
        <row r="545">
          <cell r="C545" t="str">
            <v>11450</v>
          </cell>
          <cell r="R545">
            <v>1</v>
          </cell>
        </row>
        <row r="546">
          <cell r="C546" t="str">
            <v>21323</v>
          </cell>
          <cell r="R546">
            <v>1</v>
          </cell>
        </row>
        <row r="547">
          <cell r="C547" t="str">
            <v>10706</v>
          </cell>
          <cell r="R547">
            <v>0</v>
          </cell>
        </row>
        <row r="548">
          <cell r="C548" t="str">
            <v>11042</v>
          </cell>
          <cell r="R548">
            <v>1</v>
          </cell>
        </row>
        <row r="549">
          <cell r="C549" t="str">
            <v>11044</v>
          </cell>
          <cell r="R549">
            <v>1</v>
          </cell>
        </row>
        <row r="550">
          <cell r="C550" t="str">
            <v>11045</v>
          </cell>
          <cell r="R550">
            <v>1</v>
          </cell>
        </row>
        <row r="551">
          <cell r="C551" t="str">
            <v>11448</v>
          </cell>
          <cell r="R551">
            <v>1</v>
          </cell>
        </row>
        <row r="552">
          <cell r="C552" t="str">
            <v>21356</v>
          </cell>
          <cell r="R552">
            <v>1</v>
          </cell>
        </row>
        <row r="553">
          <cell r="C553" t="str">
            <v>28778</v>
          </cell>
          <cell r="R553">
            <v>1</v>
          </cell>
        </row>
        <row r="554">
          <cell r="C554" t="str">
            <v>28811</v>
          </cell>
          <cell r="R554">
            <v>0</v>
          </cell>
        </row>
        <row r="555">
          <cell r="C555" t="str">
            <v>28815</v>
          </cell>
          <cell r="R555">
            <v>1</v>
          </cell>
        </row>
        <row r="556">
          <cell r="C556" t="str">
            <v>10704</v>
          </cell>
          <cell r="R556">
            <v>1</v>
          </cell>
        </row>
        <row r="557">
          <cell r="C557" t="str">
            <v>10991</v>
          </cell>
          <cell r="R557">
            <v>0</v>
          </cell>
        </row>
        <row r="558">
          <cell r="C558" t="str">
            <v>10992</v>
          </cell>
          <cell r="R558">
            <v>1</v>
          </cell>
        </row>
        <row r="559">
          <cell r="C559" t="str">
            <v>10993</v>
          </cell>
          <cell r="R559">
            <v>1</v>
          </cell>
        </row>
        <row r="560">
          <cell r="C560" t="str">
            <v>10994</v>
          </cell>
          <cell r="R560">
            <v>1</v>
          </cell>
        </row>
        <row r="561">
          <cell r="C561" t="str">
            <v>23367</v>
          </cell>
          <cell r="R561">
            <v>1</v>
          </cell>
        </row>
        <row r="562">
          <cell r="C562" t="str">
            <v>10671</v>
          </cell>
          <cell r="R562">
            <v>0</v>
          </cell>
        </row>
        <row r="563">
          <cell r="C563" t="str">
            <v>11013</v>
          </cell>
          <cell r="R563">
            <v>1</v>
          </cell>
        </row>
        <row r="564">
          <cell r="C564" t="str">
            <v>11014</v>
          </cell>
          <cell r="R564">
            <v>1</v>
          </cell>
        </row>
        <row r="565">
          <cell r="C565" t="str">
            <v>11015</v>
          </cell>
          <cell r="R565">
            <v>1</v>
          </cell>
        </row>
        <row r="566">
          <cell r="C566" t="str">
            <v>11016</v>
          </cell>
          <cell r="R566">
            <v>1</v>
          </cell>
        </row>
        <row r="567">
          <cell r="C567" t="str">
            <v>11017</v>
          </cell>
          <cell r="R567">
            <v>0</v>
          </cell>
        </row>
        <row r="568">
          <cell r="C568" t="str">
            <v>11018</v>
          </cell>
          <cell r="R568">
            <v>1</v>
          </cell>
        </row>
        <row r="569">
          <cell r="C569" t="str">
            <v>11019</v>
          </cell>
          <cell r="R569">
            <v>1</v>
          </cell>
        </row>
        <row r="570">
          <cell r="C570" t="str">
            <v>11020</v>
          </cell>
          <cell r="R570">
            <v>0</v>
          </cell>
        </row>
        <row r="571">
          <cell r="C571" t="str">
            <v>11021</v>
          </cell>
          <cell r="R571">
            <v>0</v>
          </cell>
        </row>
        <row r="572">
          <cell r="C572" t="str">
            <v>11022</v>
          </cell>
          <cell r="R572">
            <v>1</v>
          </cell>
        </row>
        <row r="573">
          <cell r="C573" t="str">
            <v>11023</v>
          </cell>
          <cell r="R573">
            <v>1</v>
          </cell>
        </row>
        <row r="574">
          <cell r="C574" t="str">
            <v>11024</v>
          </cell>
          <cell r="R574">
            <v>1</v>
          </cell>
        </row>
        <row r="575">
          <cell r="C575" t="str">
            <v>11025</v>
          </cell>
          <cell r="R575">
            <v>1</v>
          </cell>
        </row>
        <row r="576">
          <cell r="C576" t="str">
            <v>11026</v>
          </cell>
          <cell r="R576">
            <v>0</v>
          </cell>
        </row>
        <row r="577">
          <cell r="C577" t="str">
            <v>11027</v>
          </cell>
          <cell r="R577">
            <v>0</v>
          </cell>
        </row>
        <row r="578">
          <cell r="C578" t="str">
            <v>11028</v>
          </cell>
          <cell r="R578">
            <v>0</v>
          </cell>
        </row>
        <row r="579">
          <cell r="C579" t="str">
            <v>11029</v>
          </cell>
          <cell r="R579">
            <v>1</v>
          </cell>
        </row>
        <row r="580">
          <cell r="C580" t="str">
            <v>11446</v>
          </cell>
          <cell r="R580">
            <v>1</v>
          </cell>
        </row>
        <row r="581">
          <cell r="C581" t="str">
            <v>25058</v>
          </cell>
          <cell r="R581">
            <v>1</v>
          </cell>
        </row>
        <row r="582">
          <cell r="C582" t="str">
            <v>25059</v>
          </cell>
          <cell r="R582">
            <v>1</v>
          </cell>
        </row>
        <row r="583">
          <cell r="C583" t="str">
            <v>04007</v>
          </cell>
          <cell r="R583">
            <v>1</v>
          </cell>
        </row>
        <row r="584">
          <cell r="C584" t="str">
            <v>10702</v>
          </cell>
          <cell r="R584">
            <v>1</v>
          </cell>
        </row>
        <row r="585">
          <cell r="C585" t="str">
            <v>10970</v>
          </cell>
          <cell r="R585">
            <v>1</v>
          </cell>
        </row>
        <row r="586">
          <cell r="C586" t="str">
            <v>10971</v>
          </cell>
          <cell r="R586">
            <v>1</v>
          </cell>
        </row>
        <row r="587">
          <cell r="C587" t="str">
            <v>10972</v>
          </cell>
          <cell r="R587">
            <v>0</v>
          </cell>
        </row>
        <row r="588">
          <cell r="C588" t="str">
            <v>10973</v>
          </cell>
          <cell r="R588">
            <v>0</v>
          </cell>
        </row>
        <row r="589">
          <cell r="C589" t="str">
            <v>10974</v>
          </cell>
          <cell r="R589">
            <v>0</v>
          </cell>
        </row>
        <row r="590">
          <cell r="C590" t="str">
            <v>10975</v>
          </cell>
          <cell r="R590">
            <v>0</v>
          </cell>
        </row>
        <row r="591">
          <cell r="C591" t="str">
            <v>10976</v>
          </cell>
          <cell r="R591">
            <v>0</v>
          </cell>
        </row>
        <row r="592">
          <cell r="C592" t="str">
            <v>10977</v>
          </cell>
          <cell r="R592">
            <v>1</v>
          </cell>
        </row>
        <row r="593">
          <cell r="C593" t="str">
            <v>10978</v>
          </cell>
          <cell r="R593">
            <v>0</v>
          </cell>
        </row>
        <row r="594">
          <cell r="C594" t="str">
            <v>10979</v>
          </cell>
          <cell r="R594">
            <v>1</v>
          </cell>
        </row>
        <row r="595">
          <cell r="C595" t="str">
            <v>10980</v>
          </cell>
          <cell r="R595">
            <v>0</v>
          </cell>
        </row>
        <row r="596">
          <cell r="C596" t="str">
            <v>10981</v>
          </cell>
          <cell r="R596">
            <v>0</v>
          </cell>
        </row>
        <row r="597">
          <cell r="C597" t="str">
            <v>10982</v>
          </cell>
          <cell r="R597">
            <v>1</v>
          </cell>
        </row>
        <row r="598">
          <cell r="C598" t="str">
            <v>10983</v>
          </cell>
          <cell r="R598">
            <v>0</v>
          </cell>
        </row>
        <row r="599">
          <cell r="C599" t="str">
            <v>10666</v>
          </cell>
          <cell r="R599">
            <v>1</v>
          </cell>
        </row>
        <row r="600">
          <cell r="C600" t="str">
            <v>10871</v>
          </cell>
          <cell r="R600">
            <v>0</v>
          </cell>
        </row>
        <row r="601">
          <cell r="C601" t="str">
            <v>10872</v>
          </cell>
          <cell r="R601">
            <v>1</v>
          </cell>
        </row>
        <row r="602">
          <cell r="C602" t="str">
            <v>10873</v>
          </cell>
          <cell r="R602">
            <v>0</v>
          </cell>
        </row>
        <row r="603">
          <cell r="C603" t="str">
            <v>10874</v>
          </cell>
          <cell r="R603">
            <v>1</v>
          </cell>
        </row>
        <row r="604">
          <cell r="C604" t="str">
            <v>10875</v>
          </cell>
          <cell r="R604">
            <v>0</v>
          </cell>
        </row>
        <row r="605">
          <cell r="C605" t="str">
            <v>10876</v>
          </cell>
          <cell r="R605">
            <v>1</v>
          </cell>
        </row>
        <row r="606">
          <cell r="C606" t="str">
            <v>10877</v>
          </cell>
          <cell r="R606">
            <v>0</v>
          </cell>
        </row>
        <row r="607">
          <cell r="C607" t="str">
            <v>10878</v>
          </cell>
          <cell r="R607">
            <v>0</v>
          </cell>
        </row>
        <row r="608">
          <cell r="C608" t="str">
            <v>10879</v>
          </cell>
          <cell r="R608">
            <v>1</v>
          </cell>
        </row>
        <row r="609">
          <cell r="C609" t="str">
            <v>10880</v>
          </cell>
          <cell r="R609">
            <v>1</v>
          </cell>
        </row>
        <row r="610">
          <cell r="C610" t="str">
            <v>10881</v>
          </cell>
          <cell r="R610">
            <v>1</v>
          </cell>
        </row>
        <row r="611">
          <cell r="C611" t="str">
            <v>10882</v>
          </cell>
          <cell r="R611">
            <v>0</v>
          </cell>
        </row>
        <row r="612">
          <cell r="C612" t="str">
            <v>10883</v>
          </cell>
          <cell r="R612">
            <v>1</v>
          </cell>
        </row>
        <row r="613">
          <cell r="C613" t="str">
            <v>10884</v>
          </cell>
          <cell r="R613">
            <v>0</v>
          </cell>
        </row>
        <row r="614">
          <cell r="C614" t="str">
            <v>10885</v>
          </cell>
          <cell r="R614">
            <v>1</v>
          </cell>
        </row>
        <row r="615">
          <cell r="C615" t="str">
            <v>10886</v>
          </cell>
          <cell r="R615">
            <v>1</v>
          </cell>
        </row>
        <row r="616">
          <cell r="C616" t="str">
            <v>10887</v>
          </cell>
          <cell r="R616">
            <v>1</v>
          </cell>
        </row>
        <row r="617">
          <cell r="C617" t="str">
            <v>10888</v>
          </cell>
          <cell r="R617">
            <v>0</v>
          </cell>
        </row>
        <row r="618">
          <cell r="C618" t="str">
            <v>10889</v>
          </cell>
          <cell r="R618">
            <v>1</v>
          </cell>
        </row>
        <row r="619">
          <cell r="C619" t="str">
            <v>10890</v>
          </cell>
          <cell r="R619">
            <v>1</v>
          </cell>
        </row>
        <row r="620">
          <cell r="C620" t="str">
            <v>10891</v>
          </cell>
          <cell r="R620">
            <v>1</v>
          </cell>
        </row>
        <row r="621">
          <cell r="C621" t="str">
            <v>10892</v>
          </cell>
          <cell r="R621">
            <v>0</v>
          </cell>
        </row>
        <row r="622">
          <cell r="C622" t="str">
            <v>10893</v>
          </cell>
          <cell r="R622">
            <v>0</v>
          </cell>
        </row>
        <row r="623">
          <cell r="C623" t="str">
            <v>10894</v>
          </cell>
          <cell r="R623">
            <v>1</v>
          </cell>
        </row>
        <row r="624">
          <cell r="C624" t="str">
            <v>11602</v>
          </cell>
          <cell r="R624">
            <v>0</v>
          </cell>
        </row>
        <row r="625">
          <cell r="C625" t="str">
            <v>11608</v>
          </cell>
          <cell r="R625">
            <v>0</v>
          </cell>
        </row>
        <row r="626">
          <cell r="C626" t="str">
            <v>22456</v>
          </cell>
          <cell r="R626">
            <v>1</v>
          </cell>
        </row>
        <row r="627">
          <cell r="C627" t="str">
            <v>23839</v>
          </cell>
          <cell r="R627">
            <v>1</v>
          </cell>
        </row>
        <row r="628">
          <cell r="C628" t="str">
            <v>24692</v>
          </cell>
          <cell r="R628">
            <v>1</v>
          </cell>
        </row>
        <row r="629">
          <cell r="C629" t="str">
            <v>27839</v>
          </cell>
          <cell r="R629">
            <v>1</v>
          </cell>
        </row>
        <row r="630">
          <cell r="C630" t="str">
            <v>27840</v>
          </cell>
          <cell r="R630">
            <v>1</v>
          </cell>
        </row>
        <row r="631">
          <cell r="C631" t="str">
            <v>27841</v>
          </cell>
          <cell r="R631">
            <v>1</v>
          </cell>
        </row>
        <row r="632">
          <cell r="C632" t="str">
            <v>10667</v>
          </cell>
          <cell r="R632">
            <v>1</v>
          </cell>
        </row>
        <row r="633">
          <cell r="C633" t="str">
            <v>10895</v>
          </cell>
          <cell r="R633">
            <v>1</v>
          </cell>
        </row>
        <row r="634">
          <cell r="C634" t="str">
            <v>10896</v>
          </cell>
          <cell r="R634">
            <v>0</v>
          </cell>
        </row>
        <row r="635">
          <cell r="C635" t="str">
            <v>10897</v>
          </cell>
          <cell r="R635">
            <v>1</v>
          </cell>
        </row>
        <row r="636">
          <cell r="C636" t="str">
            <v>10898</v>
          </cell>
          <cell r="R636">
            <v>1</v>
          </cell>
        </row>
        <row r="637">
          <cell r="C637" t="str">
            <v>10899</v>
          </cell>
          <cell r="R637">
            <v>1</v>
          </cell>
        </row>
        <row r="638">
          <cell r="C638" t="str">
            <v>10900</v>
          </cell>
          <cell r="R638">
            <v>1</v>
          </cell>
        </row>
        <row r="639">
          <cell r="C639" t="str">
            <v>10901</v>
          </cell>
          <cell r="R639">
            <v>1</v>
          </cell>
        </row>
        <row r="640">
          <cell r="C640" t="str">
            <v>10902</v>
          </cell>
          <cell r="R640">
            <v>1</v>
          </cell>
        </row>
        <row r="641">
          <cell r="C641" t="str">
            <v>10904</v>
          </cell>
          <cell r="R641">
            <v>1</v>
          </cell>
        </row>
        <row r="642">
          <cell r="C642" t="str">
            <v>10905</v>
          </cell>
          <cell r="R642">
            <v>0</v>
          </cell>
        </row>
        <row r="643">
          <cell r="C643" t="str">
            <v>10906</v>
          </cell>
          <cell r="R643">
            <v>1</v>
          </cell>
        </row>
        <row r="644">
          <cell r="C644" t="str">
            <v>10907</v>
          </cell>
          <cell r="R644">
            <v>1</v>
          </cell>
        </row>
        <row r="645">
          <cell r="C645" t="str">
            <v>10908</v>
          </cell>
          <cell r="R645">
            <v>1</v>
          </cell>
        </row>
        <row r="646">
          <cell r="C646" t="str">
            <v>10909</v>
          </cell>
          <cell r="R646">
            <v>0</v>
          </cell>
        </row>
        <row r="647">
          <cell r="C647" t="str">
            <v>10910</v>
          </cell>
          <cell r="R647">
            <v>1</v>
          </cell>
        </row>
        <row r="648">
          <cell r="C648" t="str">
            <v>10911</v>
          </cell>
          <cell r="R648">
            <v>1</v>
          </cell>
        </row>
        <row r="649">
          <cell r="C649" t="str">
            <v>10912</v>
          </cell>
          <cell r="R649">
            <v>1</v>
          </cell>
        </row>
        <row r="650">
          <cell r="C650" t="str">
            <v>10913</v>
          </cell>
          <cell r="R650">
            <v>0</v>
          </cell>
        </row>
        <row r="651">
          <cell r="C651" t="str">
            <v>10914</v>
          </cell>
          <cell r="R651">
            <v>1</v>
          </cell>
        </row>
        <row r="652">
          <cell r="C652" t="str">
            <v>11619</v>
          </cell>
          <cell r="R652">
            <v>1</v>
          </cell>
        </row>
        <row r="653">
          <cell r="C653" t="str">
            <v>23578</v>
          </cell>
          <cell r="R653">
            <v>1</v>
          </cell>
        </row>
        <row r="654">
          <cell r="C654" t="str">
            <v>28020</v>
          </cell>
          <cell r="R654">
            <v>0</v>
          </cell>
        </row>
        <row r="655">
          <cell r="C655" t="str">
            <v>10668</v>
          </cell>
          <cell r="R655">
            <v>1</v>
          </cell>
        </row>
        <row r="656">
          <cell r="C656" t="str">
            <v>10915</v>
          </cell>
          <cell r="R656">
            <v>1</v>
          </cell>
        </row>
        <row r="657">
          <cell r="C657" t="str">
            <v>10916</v>
          </cell>
          <cell r="R657">
            <v>0</v>
          </cell>
        </row>
        <row r="658">
          <cell r="C658" t="str">
            <v>10917</v>
          </cell>
          <cell r="R658">
            <v>1</v>
          </cell>
        </row>
        <row r="659">
          <cell r="C659" t="str">
            <v>10918</v>
          </cell>
          <cell r="R659">
            <v>1</v>
          </cell>
        </row>
        <row r="660">
          <cell r="C660" t="str">
            <v>10919</v>
          </cell>
          <cell r="R660">
            <v>1</v>
          </cell>
        </row>
        <row r="661">
          <cell r="C661" t="str">
            <v>10920</v>
          </cell>
          <cell r="R661">
            <v>1</v>
          </cell>
        </row>
        <row r="662">
          <cell r="C662" t="str">
            <v>10921</v>
          </cell>
          <cell r="R662">
            <v>1</v>
          </cell>
        </row>
        <row r="663">
          <cell r="C663" t="str">
            <v>10922</v>
          </cell>
          <cell r="R663">
            <v>0</v>
          </cell>
        </row>
        <row r="664">
          <cell r="C664" t="str">
            <v>10923</v>
          </cell>
          <cell r="R664">
            <v>1</v>
          </cell>
        </row>
        <row r="665">
          <cell r="C665" t="str">
            <v>10924</v>
          </cell>
          <cell r="R665">
            <v>1</v>
          </cell>
        </row>
        <row r="666">
          <cell r="C666" t="str">
            <v>10925</v>
          </cell>
          <cell r="R666">
            <v>1</v>
          </cell>
        </row>
        <row r="667">
          <cell r="C667" t="str">
            <v>10926</v>
          </cell>
          <cell r="R667">
            <v>0</v>
          </cell>
        </row>
        <row r="668">
          <cell r="C668" t="str">
            <v>22302</v>
          </cell>
          <cell r="R668">
            <v>1</v>
          </cell>
        </row>
        <row r="669">
          <cell r="C669" t="str">
            <v>27842</v>
          </cell>
          <cell r="R669">
            <v>1</v>
          </cell>
        </row>
        <row r="670">
          <cell r="C670" t="str">
            <v>27843</v>
          </cell>
          <cell r="R670">
            <v>0</v>
          </cell>
        </row>
        <row r="671">
          <cell r="C671" t="str">
            <v>27844</v>
          </cell>
          <cell r="R671">
            <v>1</v>
          </cell>
        </row>
        <row r="672">
          <cell r="C672" t="str">
            <v>10712</v>
          </cell>
          <cell r="R672">
            <v>0</v>
          </cell>
        </row>
        <row r="673">
          <cell r="C673" t="str">
            <v>11113</v>
          </cell>
          <cell r="R673">
            <v>0</v>
          </cell>
        </row>
        <row r="674">
          <cell r="C674" t="str">
            <v>11114</v>
          </cell>
          <cell r="R674">
            <v>1</v>
          </cell>
        </row>
        <row r="675">
          <cell r="C675" t="str">
            <v>11115</v>
          </cell>
          <cell r="R675">
            <v>1</v>
          </cell>
        </row>
        <row r="676">
          <cell r="C676" t="str">
            <v>11116</v>
          </cell>
          <cell r="R676">
            <v>0</v>
          </cell>
        </row>
        <row r="677">
          <cell r="C677" t="str">
            <v>11117</v>
          </cell>
          <cell r="R677">
            <v>0</v>
          </cell>
        </row>
        <row r="678">
          <cell r="C678" t="str">
            <v>11118</v>
          </cell>
          <cell r="R678">
            <v>1</v>
          </cell>
        </row>
        <row r="679">
          <cell r="C679" t="str">
            <v>10701</v>
          </cell>
          <cell r="R679">
            <v>0</v>
          </cell>
        </row>
        <row r="680">
          <cell r="C680" t="str">
            <v>10963</v>
          </cell>
          <cell r="R680">
            <v>1</v>
          </cell>
        </row>
        <row r="681">
          <cell r="C681" t="str">
            <v>10964</v>
          </cell>
          <cell r="R681">
            <v>0</v>
          </cell>
        </row>
        <row r="682">
          <cell r="C682" t="str">
            <v>10965</v>
          </cell>
          <cell r="R682">
            <v>1</v>
          </cell>
        </row>
        <row r="683">
          <cell r="C683" t="str">
            <v>10966</v>
          </cell>
          <cell r="R683">
            <v>0</v>
          </cell>
        </row>
        <row r="684">
          <cell r="C684" t="str">
            <v>10967</v>
          </cell>
          <cell r="R684">
            <v>0</v>
          </cell>
        </row>
        <row r="685">
          <cell r="C685" t="str">
            <v>10968</v>
          </cell>
          <cell r="R685">
            <v>1</v>
          </cell>
        </row>
        <row r="686">
          <cell r="C686" t="str">
            <v>10969</v>
          </cell>
          <cell r="R686">
            <v>0</v>
          </cell>
        </row>
        <row r="687">
          <cell r="C687" t="str">
            <v>11444</v>
          </cell>
          <cell r="R687">
            <v>0</v>
          </cell>
        </row>
        <row r="688">
          <cell r="C688" t="str">
            <v>10700</v>
          </cell>
          <cell r="R688">
            <v>0</v>
          </cell>
        </row>
        <row r="689">
          <cell r="C689" t="str">
            <v>10927</v>
          </cell>
          <cell r="R689">
            <v>1</v>
          </cell>
        </row>
        <row r="690">
          <cell r="C690" t="str">
            <v>10928</v>
          </cell>
          <cell r="R690">
            <v>1</v>
          </cell>
        </row>
        <row r="691">
          <cell r="C691" t="str">
            <v>10929</v>
          </cell>
          <cell r="R691">
            <v>1</v>
          </cell>
        </row>
        <row r="692">
          <cell r="C692" t="str">
            <v>10930</v>
          </cell>
          <cell r="R692">
            <v>1</v>
          </cell>
        </row>
        <row r="693">
          <cell r="C693" t="str">
            <v>10931</v>
          </cell>
          <cell r="R693">
            <v>0</v>
          </cell>
        </row>
        <row r="694">
          <cell r="C694" t="str">
            <v>10932</v>
          </cell>
          <cell r="R694">
            <v>1</v>
          </cell>
        </row>
        <row r="695">
          <cell r="C695" t="str">
            <v>10933</v>
          </cell>
          <cell r="R695">
            <v>1</v>
          </cell>
        </row>
        <row r="696">
          <cell r="C696" t="str">
            <v>10934</v>
          </cell>
          <cell r="R696">
            <v>1</v>
          </cell>
        </row>
        <row r="697">
          <cell r="C697" t="str">
            <v>10935</v>
          </cell>
          <cell r="R697">
            <v>1</v>
          </cell>
        </row>
        <row r="698">
          <cell r="C698" t="str">
            <v>10936</v>
          </cell>
          <cell r="R698">
            <v>1</v>
          </cell>
        </row>
        <row r="699">
          <cell r="C699" t="str">
            <v>10937</v>
          </cell>
          <cell r="R699">
            <v>1</v>
          </cell>
        </row>
        <row r="700">
          <cell r="C700" t="str">
            <v>10938</v>
          </cell>
          <cell r="R700">
            <v>1</v>
          </cell>
        </row>
        <row r="701">
          <cell r="C701" t="str">
            <v>10939</v>
          </cell>
          <cell r="R701">
            <v>1</v>
          </cell>
        </row>
        <row r="702">
          <cell r="C702" t="str">
            <v>10940</v>
          </cell>
          <cell r="R702">
            <v>0</v>
          </cell>
        </row>
        <row r="703">
          <cell r="C703" t="str">
            <v>10941</v>
          </cell>
          <cell r="R703">
            <v>1</v>
          </cell>
        </row>
        <row r="704">
          <cell r="C704" t="str">
            <v>10942</v>
          </cell>
          <cell r="R704">
            <v>1</v>
          </cell>
        </row>
        <row r="705">
          <cell r="C705" t="str">
            <v>10943</v>
          </cell>
          <cell r="R705">
            <v>1</v>
          </cell>
        </row>
        <row r="706">
          <cell r="C706" t="str">
            <v>23125</v>
          </cell>
          <cell r="R706">
            <v>1</v>
          </cell>
        </row>
        <row r="707">
          <cell r="C707" t="str">
            <v>28014</v>
          </cell>
          <cell r="R707">
            <v>1</v>
          </cell>
        </row>
        <row r="708">
          <cell r="C708" t="str">
            <v>28015</v>
          </cell>
          <cell r="R708">
            <v>1</v>
          </cell>
        </row>
        <row r="709">
          <cell r="C709" t="str">
            <v>28016</v>
          </cell>
          <cell r="R709">
            <v>1</v>
          </cell>
        </row>
        <row r="710">
          <cell r="C710" t="str">
            <v>10703</v>
          </cell>
          <cell r="R710">
            <v>0</v>
          </cell>
        </row>
        <row r="711">
          <cell r="C711" t="str">
            <v>10985</v>
          </cell>
          <cell r="R711">
            <v>0</v>
          </cell>
        </row>
        <row r="712">
          <cell r="C712" t="str">
            <v>10986</v>
          </cell>
          <cell r="R712">
            <v>0</v>
          </cell>
        </row>
        <row r="713">
          <cell r="C713" t="str">
            <v>10987</v>
          </cell>
          <cell r="R713">
            <v>1</v>
          </cell>
        </row>
        <row r="714">
          <cell r="C714" t="str">
            <v>10988</v>
          </cell>
          <cell r="R714">
            <v>0</v>
          </cell>
        </row>
        <row r="715">
          <cell r="C715" t="str">
            <v>10989</v>
          </cell>
          <cell r="R715">
            <v>1</v>
          </cell>
        </row>
        <row r="716">
          <cell r="C716" t="str">
            <v>10990</v>
          </cell>
          <cell r="R716">
            <v>0</v>
          </cell>
        </row>
        <row r="717">
          <cell r="C717" t="str">
            <v>10669</v>
          </cell>
          <cell r="R717">
            <v>0</v>
          </cell>
        </row>
        <row r="718">
          <cell r="C718" t="str">
            <v>10944</v>
          </cell>
          <cell r="R718">
            <v>0</v>
          </cell>
        </row>
        <row r="719">
          <cell r="C719" t="str">
            <v>10945</v>
          </cell>
          <cell r="R719">
            <v>1</v>
          </cell>
        </row>
        <row r="720">
          <cell r="C720" t="str">
            <v>10946</v>
          </cell>
          <cell r="R720">
            <v>1</v>
          </cell>
        </row>
        <row r="721">
          <cell r="C721" t="str">
            <v>10947</v>
          </cell>
          <cell r="R721">
            <v>0</v>
          </cell>
        </row>
        <row r="722">
          <cell r="C722" t="str">
            <v>10948</v>
          </cell>
          <cell r="R722">
            <v>0</v>
          </cell>
        </row>
        <row r="723">
          <cell r="C723" t="str">
            <v>10949</v>
          </cell>
          <cell r="R723">
            <v>1</v>
          </cell>
        </row>
        <row r="724">
          <cell r="C724" t="str">
            <v>10950</v>
          </cell>
          <cell r="R724">
            <v>1</v>
          </cell>
        </row>
        <row r="725">
          <cell r="C725" t="str">
            <v>10951</v>
          </cell>
          <cell r="R725">
            <v>0</v>
          </cell>
        </row>
        <row r="726">
          <cell r="C726" t="str">
            <v>10952</v>
          </cell>
          <cell r="R726">
            <v>0</v>
          </cell>
        </row>
        <row r="727">
          <cell r="C727" t="str">
            <v>10953</v>
          </cell>
          <cell r="R727">
            <v>1</v>
          </cell>
        </row>
        <row r="728">
          <cell r="C728" t="str">
            <v>10954</v>
          </cell>
          <cell r="R728">
            <v>1</v>
          </cell>
        </row>
        <row r="729">
          <cell r="C729" t="str">
            <v>10956</v>
          </cell>
          <cell r="R729">
            <v>0</v>
          </cell>
        </row>
        <row r="730">
          <cell r="C730" t="str">
            <v>10957</v>
          </cell>
          <cell r="R730">
            <v>0</v>
          </cell>
        </row>
        <row r="731">
          <cell r="C731" t="str">
            <v>10958</v>
          </cell>
          <cell r="R731">
            <v>0</v>
          </cell>
        </row>
        <row r="732">
          <cell r="C732" t="str">
            <v>10959</v>
          </cell>
          <cell r="R732">
            <v>0</v>
          </cell>
        </row>
        <row r="733">
          <cell r="C733" t="str">
            <v>10960</v>
          </cell>
          <cell r="R733">
            <v>0</v>
          </cell>
        </row>
        <row r="734">
          <cell r="C734" t="str">
            <v>10961</v>
          </cell>
          <cell r="R734">
            <v>1</v>
          </cell>
        </row>
        <row r="735">
          <cell r="C735" t="str">
            <v>10962</v>
          </cell>
          <cell r="R735">
            <v>0</v>
          </cell>
        </row>
        <row r="736">
          <cell r="C736" t="str">
            <v>11443</v>
          </cell>
          <cell r="R736">
            <v>0</v>
          </cell>
        </row>
        <row r="737">
          <cell r="C737" t="str">
            <v>21984</v>
          </cell>
          <cell r="R737">
            <v>1</v>
          </cell>
        </row>
        <row r="738">
          <cell r="C738" t="str">
            <v>24032</v>
          </cell>
          <cell r="R738">
            <v>1</v>
          </cell>
        </row>
        <row r="739">
          <cell r="C739" t="str">
            <v>24821</v>
          </cell>
          <cell r="R739">
            <v>1</v>
          </cell>
        </row>
        <row r="740">
          <cell r="C740" t="str">
            <v>27967</v>
          </cell>
          <cell r="R740">
            <v>0</v>
          </cell>
        </row>
        <row r="741">
          <cell r="C741" t="str">
            <v>27968</v>
          </cell>
          <cell r="R741">
            <v>0</v>
          </cell>
        </row>
        <row r="742">
          <cell r="C742" t="str">
            <v>27976</v>
          </cell>
          <cell r="R742">
            <v>1</v>
          </cell>
        </row>
        <row r="743">
          <cell r="C743" t="str">
            <v>10738</v>
          </cell>
          <cell r="R743">
            <v>0</v>
          </cell>
        </row>
        <row r="744">
          <cell r="C744" t="str">
            <v>11340</v>
          </cell>
          <cell r="R744">
            <v>0</v>
          </cell>
        </row>
        <row r="745">
          <cell r="C745" t="str">
            <v>11341</v>
          </cell>
          <cell r="R745">
            <v>0</v>
          </cell>
        </row>
        <row r="746">
          <cell r="C746" t="str">
            <v>11342</v>
          </cell>
          <cell r="R746">
            <v>0</v>
          </cell>
        </row>
        <row r="747">
          <cell r="C747" t="str">
            <v>11343</v>
          </cell>
          <cell r="R747">
            <v>0</v>
          </cell>
        </row>
        <row r="748">
          <cell r="C748" t="str">
            <v>11344</v>
          </cell>
          <cell r="R748">
            <v>0</v>
          </cell>
        </row>
        <row r="749">
          <cell r="C749" t="str">
            <v>11345</v>
          </cell>
          <cell r="R749">
            <v>0</v>
          </cell>
        </row>
        <row r="750">
          <cell r="C750" t="str">
            <v>11346</v>
          </cell>
          <cell r="R750">
            <v>0</v>
          </cell>
        </row>
        <row r="751">
          <cell r="C751" t="str">
            <v>77753</v>
          </cell>
          <cell r="R751">
            <v>0</v>
          </cell>
        </row>
        <row r="752">
          <cell r="C752" t="str">
            <v>10744</v>
          </cell>
          <cell r="R752">
            <v>0</v>
          </cell>
        </row>
        <row r="753">
          <cell r="C753" t="str">
            <v>11375</v>
          </cell>
          <cell r="R753">
            <v>0</v>
          </cell>
        </row>
        <row r="754">
          <cell r="C754" t="str">
            <v>11376</v>
          </cell>
          <cell r="R754">
            <v>1</v>
          </cell>
        </row>
        <row r="755">
          <cell r="C755" t="str">
            <v>11377</v>
          </cell>
          <cell r="R755">
            <v>0</v>
          </cell>
        </row>
        <row r="756">
          <cell r="C756" t="str">
            <v>11378</v>
          </cell>
          <cell r="R756">
            <v>1</v>
          </cell>
        </row>
        <row r="757">
          <cell r="C757" t="str">
            <v>11379</v>
          </cell>
          <cell r="R757">
            <v>1</v>
          </cell>
        </row>
        <row r="758">
          <cell r="C758" t="str">
            <v>11380</v>
          </cell>
          <cell r="R758">
            <v>0</v>
          </cell>
        </row>
        <row r="759">
          <cell r="C759" t="str">
            <v>11381</v>
          </cell>
          <cell r="R759">
            <v>1</v>
          </cell>
        </row>
        <row r="760">
          <cell r="C760" t="str">
            <v>11382</v>
          </cell>
          <cell r="R760">
            <v>1</v>
          </cell>
        </row>
        <row r="761">
          <cell r="C761" t="str">
            <v>11383</v>
          </cell>
          <cell r="R761">
            <v>0</v>
          </cell>
        </row>
        <row r="762">
          <cell r="C762" t="str">
            <v>11385</v>
          </cell>
          <cell r="R762">
            <v>0</v>
          </cell>
        </row>
        <row r="763">
          <cell r="C763" t="str">
            <v>10680</v>
          </cell>
          <cell r="R763">
            <v>1</v>
          </cell>
        </row>
        <row r="764">
          <cell r="C764" t="str">
            <v>11322</v>
          </cell>
          <cell r="R764">
            <v>0</v>
          </cell>
        </row>
        <row r="765">
          <cell r="C765" t="str">
            <v>11324</v>
          </cell>
          <cell r="R765">
            <v>1</v>
          </cell>
        </row>
        <row r="766">
          <cell r="C766" t="str">
            <v>11325</v>
          </cell>
          <cell r="R766">
            <v>0</v>
          </cell>
        </row>
        <row r="767">
          <cell r="C767" t="str">
            <v>11326</v>
          </cell>
          <cell r="R767">
            <v>0</v>
          </cell>
        </row>
        <row r="768">
          <cell r="C768" t="str">
            <v>11327</v>
          </cell>
          <cell r="R768">
            <v>0</v>
          </cell>
        </row>
        <row r="769">
          <cell r="C769" t="str">
            <v>11328</v>
          </cell>
          <cell r="R769">
            <v>1</v>
          </cell>
        </row>
        <row r="770">
          <cell r="C770" t="str">
            <v>11329</v>
          </cell>
          <cell r="R770">
            <v>0</v>
          </cell>
        </row>
        <row r="771">
          <cell r="C771" t="str">
            <v>11330</v>
          </cell>
          <cell r="R771">
            <v>1</v>
          </cell>
        </row>
        <row r="772">
          <cell r="C772" t="str">
            <v>11331</v>
          </cell>
          <cell r="R772">
            <v>0</v>
          </cell>
        </row>
        <row r="773">
          <cell r="C773" t="str">
            <v>11332</v>
          </cell>
          <cell r="R773">
            <v>0</v>
          </cell>
        </row>
        <row r="774">
          <cell r="C774" t="str">
            <v>11333</v>
          </cell>
          <cell r="R774">
            <v>1</v>
          </cell>
        </row>
        <row r="775">
          <cell r="C775" t="str">
            <v>11334</v>
          </cell>
          <cell r="R775">
            <v>0</v>
          </cell>
        </row>
        <row r="776">
          <cell r="C776" t="str">
            <v>11335</v>
          </cell>
          <cell r="R776">
            <v>1</v>
          </cell>
        </row>
        <row r="777">
          <cell r="C777" t="str">
            <v>11336</v>
          </cell>
          <cell r="R777">
            <v>0</v>
          </cell>
        </row>
        <row r="778">
          <cell r="C778" t="str">
            <v>11337</v>
          </cell>
          <cell r="R778">
            <v>0</v>
          </cell>
        </row>
        <row r="779">
          <cell r="C779" t="str">
            <v>11338</v>
          </cell>
          <cell r="R779">
            <v>1</v>
          </cell>
        </row>
        <row r="780">
          <cell r="C780" t="str">
            <v>11339</v>
          </cell>
          <cell r="R780">
            <v>0</v>
          </cell>
        </row>
        <row r="781">
          <cell r="C781" t="str">
            <v>11660</v>
          </cell>
          <cell r="R781">
            <v>1</v>
          </cell>
        </row>
        <row r="782">
          <cell r="C782" t="str">
            <v>40491</v>
          </cell>
          <cell r="R782">
            <v>0</v>
          </cell>
        </row>
        <row r="783">
          <cell r="C783" t="str">
            <v>40492</v>
          </cell>
          <cell r="R783">
            <v>0</v>
          </cell>
        </row>
        <row r="784">
          <cell r="C784" t="str">
            <v>40742</v>
          </cell>
          <cell r="R784">
            <v>1</v>
          </cell>
        </row>
        <row r="785">
          <cell r="C785" t="str">
            <v>40743</v>
          </cell>
          <cell r="R785">
            <v>0</v>
          </cell>
        </row>
        <row r="786">
          <cell r="C786" t="str">
            <v>10739</v>
          </cell>
          <cell r="R786">
            <v>0</v>
          </cell>
        </row>
        <row r="787">
          <cell r="C787" t="str">
            <v>10740</v>
          </cell>
          <cell r="R787">
            <v>0</v>
          </cell>
        </row>
        <row r="788">
          <cell r="C788" t="str">
            <v>11347</v>
          </cell>
          <cell r="R788">
            <v>1</v>
          </cell>
        </row>
        <row r="789">
          <cell r="C789" t="str">
            <v>11348</v>
          </cell>
          <cell r="R789">
            <v>0</v>
          </cell>
        </row>
        <row r="790">
          <cell r="C790" t="str">
            <v>11349</v>
          </cell>
          <cell r="R790">
            <v>1</v>
          </cell>
        </row>
        <row r="791">
          <cell r="C791" t="str">
            <v>11350</v>
          </cell>
          <cell r="R791">
            <v>1</v>
          </cell>
        </row>
        <row r="792">
          <cell r="C792" t="str">
            <v>11352</v>
          </cell>
          <cell r="R792">
            <v>0</v>
          </cell>
        </row>
        <row r="793">
          <cell r="C793" t="str">
            <v>11353</v>
          </cell>
          <cell r="R793">
            <v>1</v>
          </cell>
        </row>
        <row r="794">
          <cell r="C794" t="str">
            <v>11354</v>
          </cell>
          <cell r="R794">
            <v>1</v>
          </cell>
        </row>
        <row r="795">
          <cell r="C795" t="str">
            <v>10741</v>
          </cell>
          <cell r="R795">
            <v>1</v>
          </cell>
        </row>
        <row r="796">
          <cell r="C796" t="str">
            <v>11355</v>
          </cell>
          <cell r="R796">
            <v>1</v>
          </cell>
        </row>
        <row r="797">
          <cell r="C797" t="str">
            <v>11356</v>
          </cell>
          <cell r="R797">
            <v>1</v>
          </cell>
        </row>
        <row r="798">
          <cell r="C798" t="str">
            <v>41436</v>
          </cell>
          <cell r="R798">
            <v>1</v>
          </cell>
        </row>
        <row r="799">
          <cell r="C799" t="str">
            <v>10743</v>
          </cell>
          <cell r="R799">
            <v>0</v>
          </cell>
        </row>
        <row r="800">
          <cell r="C800" t="str">
            <v>11323</v>
          </cell>
          <cell r="R800">
            <v>1</v>
          </cell>
        </row>
        <row r="801">
          <cell r="C801" t="str">
            <v>11372</v>
          </cell>
          <cell r="R801">
            <v>1</v>
          </cell>
        </row>
        <row r="802">
          <cell r="C802" t="str">
            <v>11373</v>
          </cell>
          <cell r="R802">
            <v>0</v>
          </cell>
        </row>
        <row r="803">
          <cell r="C803" t="str">
            <v>11374</v>
          </cell>
          <cell r="R803">
            <v>1</v>
          </cell>
        </row>
        <row r="804">
          <cell r="C804" t="str">
            <v>09192</v>
          </cell>
          <cell r="R804">
            <v>0</v>
          </cell>
        </row>
        <row r="805">
          <cell r="C805" t="str">
            <v>10681</v>
          </cell>
          <cell r="R805">
            <v>1</v>
          </cell>
        </row>
        <row r="806">
          <cell r="C806" t="str">
            <v>10742</v>
          </cell>
          <cell r="R806">
            <v>1</v>
          </cell>
        </row>
        <row r="807">
          <cell r="C807" t="str">
            <v>11357</v>
          </cell>
          <cell r="R807">
            <v>1</v>
          </cell>
        </row>
        <row r="808">
          <cell r="C808" t="str">
            <v>11358</v>
          </cell>
          <cell r="R808">
            <v>0</v>
          </cell>
        </row>
        <row r="809">
          <cell r="C809" t="str">
            <v>11359</v>
          </cell>
          <cell r="R809">
            <v>1</v>
          </cell>
        </row>
        <row r="810">
          <cell r="C810" t="str">
            <v>11360</v>
          </cell>
          <cell r="R810">
            <v>1</v>
          </cell>
        </row>
        <row r="811">
          <cell r="C811" t="str">
            <v>11361</v>
          </cell>
          <cell r="R811">
            <v>1</v>
          </cell>
        </row>
        <row r="812">
          <cell r="C812" t="str">
            <v>11362</v>
          </cell>
          <cell r="R812">
            <v>1</v>
          </cell>
        </row>
        <row r="813">
          <cell r="C813" t="str">
            <v>11363</v>
          </cell>
          <cell r="R813">
            <v>1</v>
          </cell>
        </row>
        <row r="814">
          <cell r="C814" t="str">
            <v>11364</v>
          </cell>
          <cell r="R814">
            <v>1</v>
          </cell>
        </row>
        <row r="815">
          <cell r="C815" t="str">
            <v>11365</v>
          </cell>
          <cell r="R815">
            <v>1</v>
          </cell>
        </row>
        <row r="816">
          <cell r="C816" t="str">
            <v>11366</v>
          </cell>
          <cell r="R816">
            <v>1</v>
          </cell>
        </row>
        <row r="817">
          <cell r="C817" t="str">
            <v>11367</v>
          </cell>
          <cell r="R817">
            <v>1</v>
          </cell>
        </row>
        <row r="818">
          <cell r="C818" t="str">
            <v>11368</v>
          </cell>
          <cell r="R818">
            <v>1</v>
          </cell>
        </row>
        <row r="819">
          <cell r="C819" t="str">
            <v>11369</v>
          </cell>
          <cell r="R819">
            <v>1</v>
          </cell>
        </row>
        <row r="820">
          <cell r="C820" t="str">
            <v>11370</v>
          </cell>
          <cell r="R820">
            <v>1</v>
          </cell>
        </row>
        <row r="821">
          <cell r="C821" t="str">
            <v>11371</v>
          </cell>
          <cell r="R821">
            <v>1</v>
          </cell>
        </row>
        <row r="822">
          <cell r="C822" t="str">
            <v>11459</v>
          </cell>
          <cell r="R822">
            <v>1</v>
          </cell>
        </row>
        <row r="823">
          <cell r="C823" t="str">
            <v>11654</v>
          </cell>
          <cell r="R823">
            <v>0</v>
          </cell>
        </row>
        <row r="824">
          <cell r="C824" t="str">
            <v>14138</v>
          </cell>
          <cell r="R824">
            <v>1</v>
          </cell>
        </row>
        <row r="825">
          <cell r="C825" t="str">
            <v>10683</v>
          </cell>
          <cell r="R825">
            <v>1</v>
          </cell>
        </row>
        <row r="826">
          <cell r="C826" t="str">
            <v>11407</v>
          </cell>
          <cell r="R826">
            <v>1</v>
          </cell>
        </row>
        <row r="827">
          <cell r="C827" t="str">
            <v>11408</v>
          </cell>
          <cell r="R827">
            <v>1</v>
          </cell>
        </row>
        <row r="828">
          <cell r="C828" t="str">
            <v>11409</v>
          </cell>
          <cell r="R828">
            <v>1</v>
          </cell>
        </row>
        <row r="829">
          <cell r="C829" t="str">
            <v>11410</v>
          </cell>
          <cell r="R829">
            <v>1</v>
          </cell>
        </row>
        <row r="830">
          <cell r="C830" t="str">
            <v>11411</v>
          </cell>
          <cell r="R830">
            <v>1</v>
          </cell>
        </row>
        <row r="831">
          <cell r="C831" t="str">
            <v>11412</v>
          </cell>
          <cell r="R831">
            <v>1</v>
          </cell>
        </row>
        <row r="832">
          <cell r="C832" t="str">
            <v>11413</v>
          </cell>
          <cell r="R832">
            <v>0</v>
          </cell>
        </row>
        <row r="833">
          <cell r="C833" t="str">
            <v>14139</v>
          </cell>
          <cell r="R833">
            <v>1</v>
          </cell>
        </row>
        <row r="834">
          <cell r="C834" t="str">
            <v>28817</v>
          </cell>
          <cell r="R834">
            <v>0</v>
          </cell>
        </row>
        <row r="835">
          <cell r="C835" t="str">
            <v>10750</v>
          </cell>
          <cell r="R835">
            <v>0</v>
          </cell>
        </row>
        <row r="836">
          <cell r="C836" t="str">
            <v>10751</v>
          </cell>
          <cell r="R836">
            <v>0</v>
          </cell>
        </row>
        <row r="837">
          <cell r="C837" t="str">
            <v>11435</v>
          </cell>
          <cell r="R837">
            <v>0</v>
          </cell>
        </row>
        <row r="838">
          <cell r="C838" t="str">
            <v>11436</v>
          </cell>
          <cell r="R838">
            <v>1</v>
          </cell>
        </row>
        <row r="839">
          <cell r="C839" t="str">
            <v>11437</v>
          </cell>
          <cell r="R839">
            <v>1</v>
          </cell>
        </row>
        <row r="840">
          <cell r="C840" t="str">
            <v>11438</v>
          </cell>
          <cell r="R840">
            <v>0</v>
          </cell>
        </row>
        <row r="841">
          <cell r="C841" t="str">
            <v>11439</v>
          </cell>
          <cell r="R841">
            <v>1</v>
          </cell>
        </row>
        <row r="842">
          <cell r="C842" t="str">
            <v>11440</v>
          </cell>
          <cell r="R842">
            <v>0</v>
          </cell>
        </row>
        <row r="843">
          <cell r="C843" t="str">
            <v>11441</v>
          </cell>
          <cell r="R843">
            <v>1</v>
          </cell>
        </row>
        <row r="844">
          <cell r="C844" t="str">
            <v>11442</v>
          </cell>
          <cell r="R844">
            <v>1</v>
          </cell>
        </row>
        <row r="845">
          <cell r="C845" t="str">
            <v>13818</v>
          </cell>
          <cell r="R845">
            <v>0</v>
          </cell>
        </row>
        <row r="846">
          <cell r="C846" t="str">
            <v>15010</v>
          </cell>
          <cell r="R846">
            <v>1</v>
          </cell>
        </row>
        <row r="847">
          <cell r="C847" t="str">
            <v>23771</v>
          </cell>
          <cell r="R847">
            <v>0</v>
          </cell>
        </row>
        <row r="848">
          <cell r="C848" t="str">
            <v>10748</v>
          </cell>
          <cell r="R848">
            <v>0</v>
          </cell>
        </row>
        <row r="849">
          <cell r="C849" t="str">
            <v>11423</v>
          </cell>
          <cell r="R849">
            <v>1</v>
          </cell>
        </row>
        <row r="850">
          <cell r="C850" t="str">
            <v>11424</v>
          </cell>
          <cell r="R850">
            <v>1</v>
          </cell>
        </row>
        <row r="851">
          <cell r="C851" t="str">
            <v>11425</v>
          </cell>
          <cell r="R851">
            <v>1</v>
          </cell>
        </row>
        <row r="852">
          <cell r="C852" t="str">
            <v>11426</v>
          </cell>
          <cell r="R852">
            <v>1</v>
          </cell>
        </row>
        <row r="853">
          <cell r="C853" t="str">
            <v>11427</v>
          </cell>
          <cell r="R853">
            <v>1</v>
          </cell>
        </row>
        <row r="854">
          <cell r="C854" t="str">
            <v>11428</v>
          </cell>
          <cell r="R854">
            <v>1</v>
          </cell>
        </row>
        <row r="855">
          <cell r="C855" t="str">
            <v>11429</v>
          </cell>
          <cell r="R855">
            <v>1</v>
          </cell>
        </row>
        <row r="856">
          <cell r="C856" t="str">
            <v>11430</v>
          </cell>
          <cell r="R856">
            <v>1</v>
          </cell>
        </row>
        <row r="857">
          <cell r="C857" t="str">
            <v>11431</v>
          </cell>
          <cell r="R857">
            <v>1</v>
          </cell>
        </row>
        <row r="858">
          <cell r="C858" t="str">
            <v>11460</v>
          </cell>
          <cell r="R858">
            <v>1</v>
          </cell>
        </row>
        <row r="859">
          <cell r="C859" t="str">
            <v>11464</v>
          </cell>
          <cell r="R859">
            <v>1</v>
          </cell>
        </row>
        <row r="860">
          <cell r="C860" t="str">
            <v>10747</v>
          </cell>
          <cell r="R860">
            <v>1</v>
          </cell>
        </row>
        <row r="861">
          <cell r="C861" t="str">
            <v>11414</v>
          </cell>
          <cell r="R861">
            <v>1</v>
          </cell>
        </row>
        <row r="862">
          <cell r="C862" t="str">
            <v>11415</v>
          </cell>
          <cell r="R862">
            <v>0</v>
          </cell>
        </row>
        <row r="863">
          <cell r="C863" t="str">
            <v>11416</v>
          </cell>
          <cell r="R863">
            <v>1</v>
          </cell>
        </row>
        <row r="864">
          <cell r="C864" t="str">
            <v>11417</v>
          </cell>
          <cell r="R864">
            <v>0</v>
          </cell>
        </row>
        <row r="865">
          <cell r="C865" t="str">
            <v>11418</v>
          </cell>
          <cell r="R865">
            <v>1</v>
          </cell>
        </row>
        <row r="866">
          <cell r="C866" t="str">
            <v>11419</v>
          </cell>
          <cell r="R866">
            <v>1</v>
          </cell>
        </row>
        <row r="867">
          <cell r="C867" t="str">
            <v>11420</v>
          </cell>
          <cell r="R867">
            <v>0</v>
          </cell>
        </row>
        <row r="868">
          <cell r="C868" t="str">
            <v>11421</v>
          </cell>
          <cell r="R868">
            <v>0</v>
          </cell>
        </row>
        <row r="869">
          <cell r="C869" t="str">
            <v>11422</v>
          </cell>
          <cell r="R869">
            <v>0</v>
          </cell>
        </row>
        <row r="870">
          <cell r="C870" t="str">
            <v>24673</v>
          </cell>
          <cell r="R870">
            <v>1</v>
          </cell>
        </row>
        <row r="871">
          <cell r="C871" t="str">
            <v>10684</v>
          </cell>
          <cell r="R871">
            <v>1</v>
          </cell>
        </row>
        <row r="872">
          <cell r="C872" t="str">
            <v>10749</v>
          </cell>
          <cell r="R872">
            <v>0</v>
          </cell>
        </row>
        <row r="873">
          <cell r="C873" t="str">
            <v>11432</v>
          </cell>
          <cell r="R873">
            <v>1</v>
          </cell>
        </row>
        <row r="874">
          <cell r="C874" t="str">
            <v>11433</v>
          </cell>
          <cell r="R874">
            <v>1</v>
          </cell>
        </row>
        <row r="875">
          <cell r="C875" t="str">
            <v>11434</v>
          </cell>
          <cell r="R875">
            <v>1</v>
          </cell>
        </row>
        <row r="876">
          <cell r="C876" t="str">
            <v>11461</v>
          </cell>
          <cell r="R876">
            <v>0</v>
          </cell>
        </row>
        <row r="877">
          <cell r="C877" t="str">
            <v>13806</v>
          </cell>
          <cell r="R877">
            <v>1</v>
          </cell>
        </row>
        <row r="878">
          <cell r="C878" t="str">
            <v>24689</v>
          </cell>
          <cell r="R878">
            <v>1</v>
          </cell>
        </row>
        <row r="879">
          <cell r="C879" t="str">
            <v>10682</v>
          </cell>
          <cell r="R879">
            <v>1</v>
          </cell>
        </row>
        <row r="880">
          <cell r="C880" t="str">
            <v>10745</v>
          </cell>
          <cell r="R880">
            <v>1</v>
          </cell>
        </row>
        <row r="881">
          <cell r="C881" t="str">
            <v>11386</v>
          </cell>
          <cell r="R881">
            <v>1</v>
          </cell>
        </row>
        <row r="882">
          <cell r="C882" t="str">
            <v>11387</v>
          </cell>
          <cell r="R882">
            <v>1</v>
          </cell>
        </row>
        <row r="883">
          <cell r="C883" t="str">
            <v>11388</v>
          </cell>
          <cell r="R883">
            <v>1</v>
          </cell>
        </row>
        <row r="884">
          <cell r="C884" t="str">
            <v>11390</v>
          </cell>
          <cell r="R884">
            <v>1</v>
          </cell>
        </row>
        <row r="885">
          <cell r="C885" t="str">
            <v>11391</v>
          </cell>
          <cell r="R885">
            <v>1</v>
          </cell>
        </row>
        <row r="886">
          <cell r="C886" t="str">
            <v>11392</v>
          </cell>
          <cell r="R886">
            <v>1</v>
          </cell>
        </row>
        <row r="887">
          <cell r="C887" t="str">
            <v>11393</v>
          </cell>
          <cell r="R887">
            <v>0</v>
          </cell>
        </row>
        <row r="888">
          <cell r="C888" t="str">
            <v>11394</v>
          </cell>
          <cell r="R888">
            <v>1</v>
          </cell>
        </row>
        <row r="889">
          <cell r="C889" t="str">
            <v>11395</v>
          </cell>
          <cell r="R889">
            <v>1</v>
          </cell>
        </row>
        <row r="890">
          <cell r="C890" t="str">
            <v>11396</v>
          </cell>
          <cell r="R890">
            <v>1</v>
          </cell>
        </row>
        <row r="891">
          <cell r="C891" t="str">
            <v>11397</v>
          </cell>
          <cell r="R891">
            <v>1</v>
          </cell>
        </row>
        <row r="892">
          <cell r="C892" t="str">
            <v>11398</v>
          </cell>
          <cell r="R892">
            <v>1</v>
          </cell>
        </row>
        <row r="893">
          <cell r="C893" t="str">
            <v>11399</v>
          </cell>
          <cell r="R893">
            <v>1</v>
          </cell>
        </row>
        <row r="894">
          <cell r="C894" t="str">
            <v>11400</v>
          </cell>
          <cell r="R894">
            <v>1</v>
          </cell>
        </row>
        <row r="895">
          <cell r="C895" t="str">
            <v>11401</v>
          </cell>
          <cell r="R895">
            <v>1</v>
          </cell>
        </row>
        <row r="896">
          <cell r="C896" t="str">
            <v>10746</v>
          </cell>
          <cell r="R896">
            <v>1</v>
          </cell>
        </row>
        <row r="897">
          <cell r="C897" t="str">
            <v>11402</v>
          </cell>
          <cell r="R897">
            <v>1</v>
          </cell>
        </row>
        <row r="898">
          <cell r="C898" t="str">
            <v>11403</v>
          </cell>
          <cell r="R898">
            <v>0</v>
          </cell>
        </row>
        <row r="899">
          <cell r="C899" t="str">
            <v>11404</v>
          </cell>
          <cell r="R899">
            <v>1</v>
          </cell>
        </row>
        <row r="900">
          <cell r="C900" t="str">
            <v>11405</v>
          </cell>
          <cell r="R900">
            <v>0</v>
          </cell>
        </row>
        <row r="901">
          <cell r="C901" t="str">
            <v>11406</v>
          </cell>
          <cell r="R901">
            <v>1</v>
          </cell>
        </row>
        <row r="902">
          <cell r="C902" t="str">
            <v>28786</v>
          </cell>
          <cell r="R902">
            <v>1</v>
          </cell>
        </row>
        <row r="903">
          <cell r="R903">
            <v>557</v>
          </cell>
        </row>
      </sheetData>
      <sheetData sheetId="10" refreshError="1"/>
      <sheetData sheetId="11" refreshError="1"/>
      <sheetData sheetId="12" refreshError="1"/>
      <sheetData sheetId="13" refreshError="1">
        <row r="1">
          <cell r="D1" t="str">
            <v>รหัส</v>
          </cell>
          <cell r="F1" t="str">
            <v>ประเภท</v>
          </cell>
          <cell r="H1" t="str">
            <v>จำนวนเตียงตามจริง</v>
          </cell>
          <cell r="K1" t="str">
            <v>กลุ่มระดับบริการ</v>
          </cell>
          <cell r="L1" t="str">
            <v>y/n</v>
          </cell>
        </row>
        <row r="2">
          <cell r="D2" t="str">
            <v>10713</v>
          </cell>
          <cell r="F2" t="str">
            <v>รพศ.</v>
          </cell>
          <cell r="H2">
            <v>742</v>
          </cell>
          <cell r="K2" t="str">
            <v>รพศ.A B&gt;700to1000</v>
          </cell>
          <cell r="L2" t="str">
            <v>เดิม</v>
          </cell>
        </row>
        <row r="3">
          <cell r="D3" t="str">
            <v>11119</v>
          </cell>
          <cell r="F3" t="str">
            <v>รพท.</v>
          </cell>
          <cell r="H3">
            <v>258</v>
          </cell>
          <cell r="K3" t="str">
            <v>รพท.M1 B&gt;200</v>
          </cell>
          <cell r="L3" t="str">
            <v>เปลี่ยน</v>
          </cell>
        </row>
        <row r="4">
          <cell r="D4" t="str">
            <v>11120</v>
          </cell>
          <cell r="F4" t="str">
            <v>รพช.</v>
          </cell>
          <cell r="H4">
            <v>60</v>
          </cell>
          <cell r="K4" t="str">
            <v>รพช.F2 P30,000-60,000</v>
          </cell>
          <cell r="L4" t="str">
            <v>เดิม</v>
          </cell>
        </row>
        <row r="5">
          <cell r="D5" t="str">
            <v>11121</v>
          </cell>
          <cell r="F5" t="str">
            <v>รพช.</v>
          </cell>
          <cell r="H5">
            <v>120</v>
          </cell>
          <cell r="K5" t="str">
            <v>รพช.F1 P50,000-100,000</v>
          </cell>
          <cell r="L5" t="str">
            <v>เดิม</v>
          </cell>
        </row>
        <row r="6">
          <cell r="D6" t="str">
            <v>11122</v>
          </cell>
          <cell r="F6" t="str">
            <v>รพช.</v>
          </cell>
          <cell r="H6">
            <v>60</v>
          </cell>
          <cell r="K6" t="str">
            <v>รพช.F2 P30,000-60,000</v>
          </cell>
          <cell r="L6" t="str">
            <v>เดิม</v>
          </cell>
        </row>
        <row r="7">
          <cell r="D7" t="str">
            <v>11123</v>
          </cell>
          <cell r="F7" t="str">
            <v>รพช.</v>
          </cell>
          <cell r="H7">
            <v>60</v>
          </cell>
          <cell r="K7" t="str">
            <v>รพช.F2 P30,000-60,000</v>
          </cell>
          <cell r="L7" t="str">
            <v>เดิม</v>
          </cell>
        </row>
        <row r="8">
          <cell r="D8" t="str">
            <v>11124</v>
          </cell>
          <cell r="F8" t="str">
            <v>รพช.</v>
          </cell>
          <cell r="H8">
            <v>32</v>
          </cell>
          <cell r="K8" t="str">
            <v>รพช.F2 P&lt;=30,000</v>
          </cell>
          <cell r="L8" t="str">
            <v>เดิม</v>
          </cell>
        </row>
        <row r="9">
          <cell r="D9" t="str">
            <v>11125</v>
          </cell>
          <cell r="F9" t="str">
            <v>รพท.</v>
          </cell>
          <cell r="H9">
            <v>232</v>
          </cell>
          <cell r="K9" t="str">
            <v>รพท.M1 B&gt;200</v>
          </cell>
          <cell r="L9" t="str">
            <v>เดิม</v>
          </cell>
        </row>
        <row r="10">
          <cell r="D10" t="str">
            <v>11126</v>
          </cell>
          <cell r="F10" t="str">
            <v>รพช.</v>
          </cell>
          <cell r="H10">
            <v>84</v>
          </cell>
          <cell r="K10" t="str">
            <v>รพช.F2 P30,000-60,000</v>
          </cell>
          <cell r="L10" t="str">
            <v>เดิม</v>
          </cell>
        </row>
        <row r="11">
          <cell r="D11" t="str">
            <v>11127</v>
          </cell>
          <cell r="F11" t="str">
            <v>รพช.</v>
          </cell>
          <cell r="H11">
            <v>67</v>
          </cell>
          <cell r="K11" t="str">
            <v>รพช.F2 P30,000-60,000</v>
          </cell>
          <cell r="L11" t="str">
            <v>เดิม</v>
          </cell>
        </row>
        <row r="12">
          <cell r="D12" t="str">
            <v>11128</v>
          </cell>
          <cell r="F12" t="str">
            <v>รพช.</v>
          </cell>
          <cell r="H12">
            <v>172</v>
          </cell>
          <cell r="K12" t="str">
            <v>รพช.M2 B&gt;100</v>
          </cell>
          <cell r="L12" t="str">
            <v>เดิม</v>
          </cell>
        </row>
        <row r="13">
          <cell r="D13" t="str">
            <v>11129</v>
          </cell>
          <cell r="F13" t="str">
            <v>รพช.</v>
          </cell>
          <cell r="H13">
            <v>54</v>
          </cell>
          <cell r="K13" t="str">
            <v>รพช.F2 P30,000-60,000</v>
          </cell>
          <cell r="L13" t="str">
            <v>เดิม</v>
          </cell>
        </row>
        <row r="14">
          <cell r="D14" t="str">
            <v>11130</v>
          </cell>
          <cell r="F14" t="str">
            <v>รพท.</v>
          </cell>
          <cell r="H14">
            <v>232</v>
          </cell>
          <cell r="K14" t="str">
            <v>รพท.M1 B&gt;200</v>
          </cell>
          <cell r="L14" t="str">
            <v>เปลี่ยน</v>
          </cell>
        </row>
        <row r="15">
          <cell r="D15" t="str">
            <v>11131</v>
          </cell>
          <cell r="F15" t="str">
            <v>รพช.</v>
          </cell>
          <cell r="H15">
            <v>97</v>
          </cell>
          <cell r="K15" t="str">
            <v>รพช.F1 P&lt;=50,000</v>
          </cell>
          <cell r="L15" t="str">
            <v>เดิม</v>
          </cell>
        </row>
        <row r="16">
          <cell r="D16" t="str">
            <v>11132</v>
          </cell>
          <cell r="F16" t="str">
            <v>รพช.</v>
          </cell>
          <cell r="H16">
            <v>81</v>
          </cell>
          <cell r="K16" t="str">
            <v>รพช.F2 P30,000-60,000</v>
          </cell>
          <cell r="L16" t="str">
            <v>เดิม</v>
          </cell>
        </row>
        <row r="17">
          <cell r="D17" t="str">
            <v>11133</v>
          </cell>
          <cell r="F17" t="str">
            <v>รพช.</v>
          </cell>
          <cell r="H17">
            <v>37</v>
          </cell>
          <cell r="K17" t="str">
            <v>รพช.F2 P&lt;=30,000</v>
          </cell>
          <cell r="L17" t="str">
            <v>เดิม</v>
          </cell>
        </row>
        <row r="18">
          <cell r="D18" t="str">
            <v>11134</v>
          </cell>
          <cell r="F18" t="str">
            <v>รพช.</v>
          </cell>
          <cell r="H18">
            <v>64</v>
          </cell>
          <cell r="K18" t="str">
            <v>รพช.F2 P30,000-60,000</v>
          </cell>
          <cell r="L18" t="str">
            <v>เดิม</v>
          </cell>
        </row>
        <row r="19">
          <cell r="D19" t="str">
            <v>11135</v>
          </cell>
          <cell r="F19" t="str">
            <v>รพช.</v>
          </cell>
          <cell r="H19">
            <v>60</v>
          </cell>
          <cell r="K19" t="str">
            <v>รพช.F2 P30,000-60,000</v>
          </cell>
          <cell r="L19" t="str">
            <v>เดิม</v>
          </cell>
        </row>
        <row r="20">
          <cell r="D20" t="str">
            <v>11136</v>
          </cell>
          <cell r="F20" t="str">
            <v>รพช.</v>
          </cell>
          <cell r="H20">
            <v>36</v>
          </cell>
          <cell r="K20" t="str">
            <v>รพช.F2 P&lt;=30,000</v>
          </cell>
          <cell r="L20" t="str">
            <v>เดิม</v>
          </cell>
        </row>
        <row r="21">
          <cell r="D21" t="str">
            <v>11137</v>
          </cell>
          <cell r="F21" t="str">
            <v>รพช.</v>
          </cell>
          <cell r="H21">
            <v>45</v>
          </cell>
          <cell r="K21" t="str">
            <v>รพช.F2 P30,000-60,000</v>
          </cell>
          <cell r="L21" t="str">
            <v>เดิม</v>
          </cell>
        </row>
        <row r="22">
          <cell r="D22" t="str">
            <v>11138</v>
          </cell>
          <cell r="F22" t="str">
            <v>รพช.</v>
          </cell>
          <cell r="H22">
            <v>38</v>
          </cell>
          <cell r="K22" t="str">
            <v>รพช.F2 P&lt;=30,000</v>
          </cell>
          <cell r="L22" t="str">
            <v>เดิม</v>
          </cell>
        </row>
        <row r="23">
          <cell r="D23" t="str">
            <v>11139</v>
          </cell>
          <cell r="F23" t="str">
            <v>รพช.</v>
          </cell>
          <cell r="H23">
            <v>31</v>
          </cell>
          <cell r="K23" t="str">
            <v>รพช.F2 P&lt;=30,000</v>
          </cell>
          <cell r="L23" t="str">
            <v>เดิม</v>
          </cell>
        </row>
        <row r="24">
          <cell r="D24" t="str">
            <v>11643</v>
          </cell>
          <cell r="F24" t="str">
            <v>รพช.</v>
          </cell>
          <cell r="H24">
            <v>37</v>
          </cell>
          <cell r="K24" t="str">
            <v>รพช.F2 P&lt;=30,000</v>
          </cell>
          <cell r="L24" t="str">
            <v>เดิม</v>
          </cell>
        </row>
        <row r="25">
          <cell r="D25" t="str">
            <v>23736</v>
          </cell>
          <cell r="F25" t="str">
            <v>รพช.</v>
          </cell>
          <cell r="H25">
            <v>26</v>
          </cell>
          <cell r="K25" t="str">
            <v>รพช.F3 P&lt;=15,000</v>
          </cell>
          <cell r="L25" t="str">
            <v>เดิม</v>
          </cell>
        </row>
        <row r="26">
          <cell r="D26" t="str">
            <v>10674</v>
          </cell>
          <cell r="F26" t="str">
            <v>รพศ.</v>
          </cell>
          <cell r="H26">
            <v>773</v>
          </cell>
          <cell r="K26" t="str">
            <v>รพศ.A B&gt;700to1000</v>
          </cell>
          <cell r="L26" t="str">
            <v>เดิม</v>
          </cell>
        </row>
        <row r="27">
          <cell r="D27" t="str">
            <v>11189</v>
          </cell>
          <cell r="F27" t="str">
            <v>รพช.</v>
          </cell>
          <cell r="H27">
            <v>61</v>
          </cell>
          <cell r="K27" t="str">
            <v>รพช.F1 P50,000-100,000</v>
          </cell>
          <cell r="L27" t="str">
            <v>เดิม</v>
          </cell>
        </row>
        <row r="28">
          <cell r="D28" t="str">
            <v>11190</v>
          </cell>
          <cell r="F28" t="str">
            <v>รพช.</v>
          </cell>
          <cell r="H28">
            <v>125</v>
          </cell>
          <cell r="K28" t="str">
            <v>รพช.M2 B&gt;100</v>
          </cell>
          <cell r="L28" t="str">
            <v>เดิม</v>
          </cell>
        </row>
        <row r="29">
          <cell r="D29" t="str">
            <v>11191</v>
          </cell>
          <cell r="F29" t="str">
            <v>รพช.</v>
          </cell>
          <cell r="H29">
            <v>30</v>
          </cell>
          <cell r="K29" t="str">
            <v>รพช.F2 P&lt;=30,000</v>
          </cell>
          <cell r="L29" t="str">
            <v>เดิม</v>
          </cell>
        </row>
        <row r="30">
          <cell r="D30" t="str">
            <v>11192</v>
          </cell>
          <cell r="F30" t="str">
            <v>รพช.</v>
          </cell>
          <cell r="H30">
            <v>152</v>
          </cell>
          <cell r="K30" t="str">
            <v>รพช.M2 B&gt;100</v>
          </cell>
          <cell r="L30" t="str">
            <v>เดิม</v>
          </cell>
        </row>
        <row r="31">
          <cell r="D31" t="str">
            <v>11193</v>
          </cell>
          <cell r="F31" t="str">
            <v>รพช.</v>
          </cell>
          <cell r="H31">
            <v>53</v>
          </cell>
          <cell r="K31" t="str">
            <v>รพช.F2 P30,000-60,000</v>
          </cell>
          <cell r="L31" t="str">
            <v>เดิม</v>
          </cell>
        </row>
        <row r="32">
          <cell r="D32" t="str">
            <v>11194</v>
          </cell>
          <cell r="F32" t="str">
            <v>รพช.</v>
          </cell>
          <cell r="H32">
            <v>118</v>
          </cell>
          <cell r="K32" t="str">
            <v>รพช.M2 B&gt;100</v>
          </cell>
          <cell r="L32" t="str">
            <v>เดิม</v>
          </cell>
        </row>
        <row r="33">
          <cell r="D33" t="str">
            <v>11195</v>
          </cell>
          <cell r="F33" t="str">
            <v>รพช.</v>
          </cell>
          <cell r="H33">
            <v>60</v>
          </cell>
          <cell r="K33" t="str">
            <v>รพช.F2 P60,000-90,000</v>
          </cell>
          <cell r="L33" t="str">
            <v>เดิม</v>
          </cell>
        </row>
        <row r="34">
          <cell r="D34" t="str">
            <v>11196</v>
          </cell>
          <cell r="F34" t="str">
            <v>รพช.</v>
          </cell>
          <cell r="H34">
            <v>67</v>
          </cell>
          <cell r="K34" t="str">
            <v>รพช.F1 P50,000-100,000</v>
          </cell>
          <cell r="L34" t="str">
            <v>เดิม</v>
          </cell>
        </row>
        <row r="35">
          <cell r="D35" t="str">
            <v>11197</v>
          </cell>
          <cell r="F35" t="str">
            <v>รพช.</v>
          </cell>
          <cell r="H35">
            <v>60</v>
          </cell>
          <cell r="K35" t="str">
            <v>รพช.F2 P30,000-60,000</v>
          </cell>
          <cell r="L35" t="str">
            <v>เดิม</v>
          </cell>
        </row>
        <row r="36">
          <cell r="D36" t="str">
            <v>11198</v>
          </cell>
          <cell r="F36" t="str">
            <v>รพช.</v>
          </cell>
          <cell r="H36">
            <v>35</v>
          </cell>
          <cell r="K36" t="str">
            <v>รพช.F2 P&lt;=30,000</v>
          </cell>
          <cell r="L36" t="str">
            <v>เดิม</v>
          </cell>
        </row>
        <row r="37">
          <cell r="D37" t="str">
            <v>11199</v>
          </cell>
          <cell r="F37" t="str">
            <v>รพช.</v>
          </cell>
          <cell r="H37">
            <v>30</v>
          </cell>
          <cell r="K37" t="str">
            <v>รพช.F2 P&lt;=30,000</v>
          </cell>
          <cell r="L37" t="str">
            <v>เดิม</v>
          </cell>
        </row>
        <row r="38">
          <cell r="D38" t="str">
            <v>11200</v>
          </cell>
          <cell r="F38" t="str">
            <v>รพช.</v>
          </cell>
          <cell r="H38">
            <v>30</v>
          </cell>
          <cell r="K38" t="str">
            <v>รพช.F2 P30,000-60,000</v>
          </cell>
          <cell r="L38" t="str">
            <v>เดิม</v>
          </cell>
        </row>
        <row r="39">
          <cell r="D39" t="str">
            <v>11201</v>
          </cell>
          <cell r="F39" t="str">
            <v>รพช.</v>
          </cell>
          <cell r="H39">
            <v>30</v>
          </cell>
          <cell r="K39" t="str">
            <v>รพช.F2 P&lt;=30,000</v>
          </cell>
          <cell r="L39" t="str">
            <v>เดิม</v>
          </cell>
        </row>
        <row r="40">
          <cell r="D40" t="str">
            <v>11202</v>
          </cell>
          <cell r="F40" t="str">
            <v>รพช.</v>
          </cell>
          <cell r="H40">
            <v>30</v>
          </cell>
          <cell r="K40" t="str">
            <v>รพช.F2 P&lt;=30,000</v>
          </cell>
          <cell r="L40" t="str">
            <v>เดิม</v>
          </cell>
        </row>
        <row r="41">
          <cell r="D41" t="str">
            <v>11454</v>
          </cell>
          <cell r="F41" t="str">
            <v>รพช.</v>
          </cell>
          <cell r="H41">
            <v>68</v>
          </cell>
          <cell r="K41" t="str">
            <v>รพช.F1 P&lt;=50,000</v>
          </cell>
          <cell r="L41" t="str">
            <v>เดิม</v>
          </cell>
        </row>
        <row r="42">
          <cell r="D42" t="str">
            <v>15012</v>
          </cell>
          <cell r="F42" t="str">
            <v>รพช.</v>
          </cell>
          <cell r="H42">
            <v>30</v>
          </cell>
          <cell r="K42" t="str">
            <v>รพช.F2 P30,000-60,000</v>
          </cell>
          <cell r="L42" t="str">
            <v>เดิม</v>
          </cell>
        </row>
        <row r="43">
          <cell r="D43" t="str">
            <v>28823</v>
          </cell>
          <cell r="F43" t="str">
            <v>รพช.</v>
          </cell>
          <cell r="H43">
            <v>0</v>
          </cell>
          <cell r="K43" t="str">
            <v>รพช.F3 P&lt;=15,000</v>
          </cell>
          <cell r="L43" t="str">
            <v>เดิม</v>
          </cell>
        </row>
        <row r="44">
          <cell r="D44" t="str">
            <v>10715</v>
          </cell>
          <cell r="F44" t="str">
            <v>รพท.</v>
          </cell>
          <cell r="H44">
            <v>502</v>
          </cell>
          <cell r="K44" t="str">
            <v>รพท.S B&gt;400</v>
          </cell>
          <cell r="L44" t="str">
            <v>เดิม</v>
          </cell>
        </row>
        <row r="45">
          <cell r="D45" t="str">
            <v>11166</v>
          </cell>
          <cell r="F45" t="str">
            <v>รพช.</v>
          </cell>
          <cell r="H45">
            <v>39</v>
          </cell>
          <cell r="K45" t="str">
            <v>รพช.F2 P30,000-60,000</v>
          </cell>
          <cell r="L45" t="str">
            <v>เดิม</v>
          </cell>
        </row>
        <row r="46">
          <cell r="D46" t="str">
            <v>11167</v>
          </cell>
          <cell r="F46" t="str">
            <v>รพช.</v>
          </cell>
          <cell r="H46">
            <v>60</v>
          </cell>
          <cell r="K46" t="str">
            <v>รพช.F2 P30,000-60,000</v>
          </cell>
          <cell r="L46" t="str">
            <v>เดิม</v>
          </cell>
        </row>
        <row r="47">
          <cell r="D47" t="str">
            <v>11169</v>
          </cell>
          <cell r="F47" t="str">
            <v>รพช.</v>
          </cell>
          <cell r="H47">
            <v>39</v>
          </cell>
          <cell r="K47" t="str">
            <v>รพช.F2 P30,000-60,000</v>
          </cell>
          <cell r="L47" t="str">
            <v>เดิม</v>
          </cell>
        </row>
        <row r="48">
          <cell r="D48" t="str">
            <v>11170</v>
          </cell>
          <cell r="F48" t="str">
            <v>รพช.</v>
          </cell>
          <cell r="H48">
            <v>34</v>
          </cell>
          <cell r="K48" t="str">
            <v>รพช.F2 P30,000-60,000</v>
          </cell>
          <cell r="L48" t="str">
            <v>เดิม</v>
          </cell>
        </row>
        <row r="49">
          <cell r="D49" t="str">
            <v>11171</v>
          </cell>
          <cell r="F49" t="str">
            <v>รพช.</v>
          </cell>
          <cell r="H49">
            <v>41</v>
          </cell>
          <cell r="K49" t="str">
            <v>รพช.F2 P30,000-60,000</v>
          </cell>
          <cell r="L49" t="str">
            <v>เดิม</v>
          </cell>
        </row>
        <row r="50">
          <cell r="D50" t="str">
            <v>11172</v>
          </cell>
          <cell r="F50" t="str">
            <v>รพช.</v>
          </cell>
          <cell r="H50">
            <v>34</v>
          </cell>
          <cell r="K50" t="str">
            <v>รพช.F2 P&lt;=30,000</v>
          </cell>
          <cell r="L50" t="str">
            <v>เดิม</v>
          </cell>
        </row>
        <row r="51">
          <cell r="D51" t="str">
            <v>11452</v>
          </cell>
          <cell r="F51" t="str">
            <v>รพช.</v>
          </cell>
          <cell r="H51">
            <v>41</v>
          </cell>
          <cell r="K51" t="str">
            <v>รพช.F1 P&lt;=50,000</v>
          </cell>
          <cell r="L51" t="str">
            <v>เดิม</v>
          </cell>
        </row>
        <row r="52">
          <cell r="D52" t="str">
            <v>10719</v>
          </cell>
          <cell r="F52" t="str">
            <v>รพท.</v>
          </cell>
          <cell r="H52">
            <v>170</v>
          </cell>
          <cell r="K52" t="str">
            <v>รพท.S B&lt;=400</v>
          </cell>
          <cell r="L52" t="str">
            <v>เดิม</v>
          </cell>
        </row>
        <row r="53">
          <cell r="D53" t="str">
            <v>11203</v>
          </cell>
          <cell r="F53" t="str">
            <v>รพช.</v>
          </cell>
          <cell r="H53">
            <v>33</v>
          </cell>
          <cell r="K53" t="str">
            <v>รพช.F2 P&lt;=30,000</v>
          </cell>
          <cell r="L53" t="str">
            <v>เดิม</v>
          </cell>
        </row>
        <row r="54">
          <cell r="D54" t="str">
            <v>11204</v>
          </cell>
          <cell r="F54" t="str">
            <v>รพช.</v>
          </cell>
          <cell r="H54">
            <v>58</v>
          </cell>
          <cell r="K54" t="str">
            <v>รพช.F1 P&lt;=50,000</v>
          </cell>
          <cell r="L54" t="str">
            <v>เดิม</v>
          </cell>
        </row>
        <row r="55">
          <cell r="D55" t="str">
            <v>11205</v>
          </cell>
          <cell r="F55" t="str">
            <v>รพช.</v>
          </cell>
          <cell r="H55">
            <v>107</v>
          </cell>
          <cell r="K55" t="str">
            <v>รพช.M2 B&gt;100</v>
          </cell>
          <cell r="L55" t="str">
            <v>เดิม</v>
          </cell>
        </row>
        <row r="56">
          <cell r="D56" t="str">
            <v>11206</v>
          </cell>
          <cell r="F56" t="str">
            <v>รพช.</v>
          </cell>
          <cell r="H56">
            <v>33</v>
          </cell>
          <cell r="K56" t="str">
            <v>รพช.F2 P&lt;=30,000</v>
          </cell>
          <cell r="L56" t="str">
            <v>เดิม</v>
          </cell>
        </row>
        <row r="57">
          <cell r="D57" t="str">
            <v>11207</v>
          </cell>
          <cell r="F57" t="str">
            <v>รพช.</v>
          </cell>
          <cell r="H57">
            <v>32</v>
          </cell>
          <cell r="K57" t="str">
            <v>รพช.F2 P30,000-60,000</v>
          </cell>
          <cell r="L57" t="str">
            <v>เดิม</v>
          </cell>
        </row>
        <row r="58">
          <cell r="D58" t="str">
            <v>11208</v>
          </cell>
          <cell r="F58" t="str">
            <v>รพช.</v>
          </cell>
          <cell r="H58">
            <v>36</v>
          </cell>
          <cell r="K58" t="str">
            <v>รพช.F2 P&lt;=30,000</v>
          </cell>
          <cell r="L58" t="str">
            <v>เดิม</v>
          </cell>
        </row>
        <row r="59">
          <cell r="D59" t="str">
            <v>10716</v>
          </cell>
          <cell r="F59" t="str">
            <v>รพท.</v>
          </cell>
          <cell r="H59">
            <v>502</v>
          </cell>
          <cell r="K59" t="str">
            <v>รพท.S B&gt;400</v>
          </cell>
          <cell r="L59" t="str">
            <v>เดิม</v>
          </cell>
        </row>
        <row r="60">
          <cell r="D60" t="str">
            <v>11173</v>
          </cell>
          <cell r="F60" t="str">
            <v>รพช.</v>
          </cell>
          <cell r="H60">
            <v>34</v>
          </cell>
          <cell r="K60" t="str">
            <v>รพช.F2 P&lt;=30,000</v>
          </cell>
          <cell r="L60" t="str">
            <v>เดิม</v>
          </cell>
        </row>
        <row r="61">
          <cell r="D61" t="str">
            <v>11174</v>
          </cell>
          <cell r="F61" t="str">
            <v>รพช.</v>
          </cell>
          <cell r="H61">
            <v>33</v>
          </cell>
          <cell r="K61" t="str">
            <v>รพช.F2 P&lt;=30,000</v>
          </cell>
          <cell r="L61" t="str">
            <v>เดิม</v>
          </cell>
        </row>
        <row r="62">
          <cell r="D62" t="str">
            <v>11175</v>
          </cell>
          <cell r="F62" t="str">
            <v>รพช.</v>
          </cell>
          <cell r="H62">
            <v>50</v>
          </cell>
          <cell r="K62" t="str">
            <v>รพช.F2 P&lt;=30,000</v>
          </cell>
          <cell r="L62" t="str">
            <v>เดิม</v>
          </cell>
        </row>
        <row r="63">
          <cell r="D63" t="str">
            <v>11176</v>
          </cell>
          <cell r="F63" t="str">
            <v>รพช.</v>
          </cell>
          <cell r="H63">
            <v>45</v>
          </cell>
          <cell r="K63" t="str">
            <v>รพช.F2 P30,000-60,000</v>
          </cell>
          <cell r="L63" t="str">
            <v>เดิม</v>
          </cell>
        </row>
        <row r="64">
          <cell r="D64" t="str">
            <v>11177</v>
          </cell>
          <cell r="F64" t="str">
            <v>รพช.</v>
          </cell>
          <cell r="H64">
            <v>71</v>
          </cell>
          <cell r="K64" t="str">
            <v>รพช.F1 P&lt;=50,000</v>
          </cell>
          <cell r="L64" t="str">
            <v>เดิม</v>
          </cell>
        </row>
        <row r="65">
          <cell r="D65" t="str">
            <v>11178</v>
          </cell>
          <cell r="F65" t="str">
            <v>รพช.</v>
          </cell>
          <cell r="H65">
            <v>37</v>
          </cell>
          <cell r="K65" t="str">
            <v>รพช.F2 P&lt;=30,000</v>
          </cell>
          <cell r="L65" t="str">
            <v>เดิม</v>
          </cell>
        </row>
        <row r="66">
          <cell r="D66" t="str">
            <v>11179</v>
          </cell>
          <cell r="F66" t="str">
            <v>รพช.</v>
          </cell>
          <cell r="H66">
            <v>33</v>
          </cell>
          <cell r="K66" t="str">
            <v>รพช.F2 P&lt;=30,000</v>
          </cell>
          <cell r="L66" t="str">
            <v>เดิม</v>
          </cell>
        </row>
        <row r="67">
          <cell r="D67" t="str">
            <v>11180</v>
          </cell>
          <cell r="F67" t="str">
            <v>รพช.</v>
          </cell>
          <cell r="H67">
            <v>0</v>
          </cell>
          <cell r="K67" t="str">
            <v>รพช.F2 P&lt;=30,000</v>
          </cell>
          <cell r="L67" t="str">
            <v>เดิม</v>
          </cell>
        </row>
        <row r="68">
          <cell r="D68" t="str">
            <v>11181</v>
          </cell>
          <cell r="F68" t="str">
            <v>รพช.</v>
          </cell>
          <cell r="H68">
            <v>30</v>
          </cell>
          <cell r="K68" t="str">
            <v>รพช.F2 P&lt;=30,000</v>
          </cell>
          <cell r="L68" t="str">
            <v>เดิม</v>
          </cell>
        </row>
        <row r="69">
          <cell r="D69" t="str">
            <v>11182</v>
          </cell>
          <cell r="F69" t="str">
            <v>รพช.</v>
          </cell>
          <cell r="H69">
            <v>20</v>
          </cell>
          <cell r="K69" t="str">
            <v>รพช.F2 P&lt;=30,000</v>
          </cell>
          <cell r="L69" t="str">
            <v>เดิม</v>
          </cell>
        </row>
        <row r="70">
          <cell r="D70" t="str">
            <v>11183</v>
          </cell>
          <cell r="F70" t="str">
            <v>รพช.</v>
          </cell>
          <cell r="H70">
            <v>0</v>
          </cell>
          <cell r="K70" t="str">
            <v>รพช.F2 P&lt;=30,000</v>
          </cell>
          <cell r="L70" t="str">
            <v>เดิม</v>
          </cell>
        </row>
        <row r="71">
          <cell r="D71" t="str">
            <v>11453</v>
          </cell>
          <cell r="F71" t="str">
            <v>รพช.</v>
          </cell>
          <cell r="H71">
            <v>125</v>
          </cell>
          <cell r="K71" t="str">
            <v>รพช.M2 B&gt;100</v>
          </cell>
          <cell r="L71" t="str">
            <v>เดิม</v>
          </cell>
        </row>
        <row r="72">
          <cell r="D72" t="str">
            <v>11625</v>
          </cell>
          <cell r="F72" t="str">
            <v>รพช.</v>
          </cell>
          <cell r="H72">
            <v>34</v>
          </cell>
          <cell r="K72" t="str">
            <v>รพช.F2 P&lt;=30,000</v>
          </cell>
          <cell r="L72" t="str">
            <v>เดิม</v>
          </cell>
        </row>
        <row r="73">
          <cell r="D73" t="str">
            <v>25017</v>
          </cell>
          <cell r="F73" t="str">
            <v>รพช.</v>
          </cell>
          <cell r="H73">
            <v>0</v>
          </cell>
          <cell r="K73" t="str">
            <v>รพช.F3 P15,000-25,000</v>
          </cell>
          <cell r="L73" t="str">
            <v>เดิม</v>
          </cell>
        </row>
        <row r="74">
          <cell r="D74" t="str">
            <v>10717</v>
          </cell>
          <cell r="F74" t="str">
            <v>รพท.</v>
          </cell>
          <cell r="H74">
            <v>400</v>
          </cell>
          <cell r="K74" t="str">
            <v>รพท.S B&lt;=400</v>
          </cell>
          <cell r="L74" t="str">
            <v>เดิม</v>
          </cell>
        </row>
        <row r="75">
          <cell r="D75" t="str">
            <v>10718</v>
          </cell>
          <cell r="F75" t="str">
            <v>รพท.</v>
          </cell>
          <cell r="H75">
            <v>241</v>
          </cell>
          <cell r="K75" t="str">
            <v>รพท.M1 B&gt;200</v>
          </cell>
          <cell r="L75" t="str">
            <v>เดิม</v>
          </cell>
        </row>
        <row r="76">
          <cell r="D76" t="str">
            <v>11184</v>
          </cell>
          <cell r="F76" t="str">
            <v>รพช.</v>
          </cell>
          <cell r="H76">
            <v>52</v>
          </cell>
          <cell r="K76" t="str">
            <v>รพช.F2 P30,000-60,000</v>
          </cell>
          <cell r="L76" t="str">
            <v>เดิม</v>
          </cell>
        </row>
        <row r="77">
          <cell r="D77" t="str">
            <v>11185</v>
          </cell>
          <cell r="F77" t="str">
            <v>รพช.</v>
          </cell>
          <cell r="H77">
            <v>30</v>
          </cell>
          <cell r="K77" t="str">
            <v>รพช.F2 P&lt;=30,000</v>
          </cell>
          <cell r="L77" t="str">
            <v>เดิม</v>
          </cell>
        </row>
        <row r="78">
          <cell r="D78" t="str">
            <v>11186</v>
          </cell>
          <cell r="F78" t="str">
            <v>รพช.</v>
          </cell>
          <cell r="H78">
            <v>60</v>
          </cell>
          <cell r="K78" t="str">
            <v>รพช.F2 P30,000-60,000</v>
          </cell>
          <cell r="L78" t="str">
            <v>เดิม</v>
          </cell>
        </row>
        <row r="79">
          <cell r="D79" t="str">
            <v>11187</v>
          </cell>
          <cell r="F79" t="str">
            <v>รพช.</v>
          </cell>
          <cell r="H79">
            <v>59</v>
          </cell>
          <cell r="K79" t="str">
            <v>รพช.F2 P30,000-60,000</v>
          </cell>
          <cell r="L79" t="str">
            <v>เดิม</v>
          </cell>
        </row>
        <row r="80">
          <cell r="D80" t="str">
            <v>11188</v>
          </cell>
          <cell r="F80" t="str">
            <v>รพช.</v>
          </cell>
          <cell r="H80">
            <v>32</v>
          </cell>
          <cell r="K80" t="str">
            <v>รพช.F2 P&lt;=30,000</v>
          </cell>
          <cell r="L80" t="str">
            <v>เดิม</v>
          </cell>
        </row>
        <row r="81">
          <cell r="D81" t="str">
            <v>40744</v>
          </cell>
          <cell r="F81" t="str">
            <v>รพช.</v>
          </cell>
          <cell r="H81">
            <v>0</v>
          </cell>
          <cell r="K81" t="str">
            <v>รพช.F3 P15,000-25,000</v>
          </cell>
          <cell r="L81" t="str">
            <v>เดิม</v>
          </cell>
        </row>
        <row r="82">
          <cell r="D82" t="str">
            <v>40745</v>
          </cell>
          <cell r="F82" t="str">
            <v>รพช.</v>
          </cell>
          <cell r="H82">
            <v>0</v>
          </cell>
          <cell r="K82" t="str">
            <v>รพช.F3 P15,000-25,000</v>
          </cell>
          <cell r="L82" t="str">
            <v>เดิม</v>
          </cell>
        </row>
        <row r="83">
          <cell r="D83" t="str">
            <v>10672</v>
          </cell>
          <cell r="F83" t="str">
            <v>รพศ.</v>
          </cell>
          <cell r="H83">
            <v>743</v>
          </cell>
          <cell r="K83" t="str">
            <v>รพศ.A B&gt;700to1000</v>
          </cell>
          <cell r="L83" t="str">
            <v>เดิม</v>
          </cell>
        </row>
        <row r="84">
          <cell r="D84" t="str">
            <v>11146</v>
          </cell>
          <cell r="F84" t="str">
            <v>รพช.</v>
          </cell>
          <cell r="H84">
            <v>30</v>
          </cell>
          <cell r="K84" t="str">
            <v>รพช.F2 P&lt;=30,000</v>
          </cell>
          <cell r="L84" t="str">
            <v>เดิม</v>
          </cell>
        </row>
        <row r="85">
          <cell r="D85" t="str">
            <v>11147</v>
          </cell>
          <cell r="F85" t="str">
            <v>รพช.</v>
          </cell>
          <cell r="H85">
            <v>152</v>
          </cell>
          <cell r="K85" t="str">
            <v>รพช.M2 B&gt;100</v>
          </cell>
          <cell r="L85" t="str">
            <v>เดิม</v>
          </cell>
        </row>
        <row r="86">
          <cell r="D86" t="str">
            <v>11148</v>
          </cell>
          <cell r="F86" t="str">
            <v>รพช.</v>
          </cell>
          <cell r="H86">
            <v>30</v>
          </cell>
          <cell r="K86" t="str">
            <v>รพช.F2 P&lt;=30,000</v>
          </cell>
          <cell r="L86" t="str">
            <v>เดิม</v>
          </cell>
        </row>
        <row r="87">
          <cell r="D87" t="str">
            <v>11149</v>
          </cell>
          <cell r="F87" t="str">
            <v>รพช.</v>
          </cell>
          <cell r="H87">
            <v>40</v>
          </cell>
          <cell r="K87" t="str">
            <v>รพช.F2 P30,000-60,000</v>
          </cell>
          <cell r="L87" t="str">
            <v>เดิม</v>
          </cell>
        </row>
        <row r="88">
          <cell r="D88" t="str">
            <v>11150</v>
          </cell>
          <cell r="F88" t="str">
            <v>รพช.</v>
          </cell>
          <cell r="H88">
            <v>30</v>
          </cell>
          <cell r="K88" t="str">
            <v>รพช.F2 P&lt;=30,000</v>
          </cell>
          <cell r="L88" t="str">
            <v>เดิม</v>
          </cell>
        </row>
        <row r="89">
          <cell r="D89" t="str">
            <v>11151</v>
          </cell>
          <cell r="F89" t="str">
            <v>รพช.</v>
          </cell>
          <cell r="H89">
            <v>30</v>
          </cell>
          <cell r="K89" t="str">
            <v>รพช.F2 P30,000-60,000</v>
          </cell>
          <cell r="L89" t="str">
            <v>เดิม</v>
          </cell>
        </row>
        <row r="90">
          <cell r="D90" t="str">
            <v>11152</v>
          </cell>
          <cell r="F90" t="str">
            <v>รพช.</v>
          </cell>
          <cell r="H90">
            <v>69</v>
          </cell>
          <cell r="K90" t="str">
            <v>รพช.M2 B&lt;=100</v>
          </cell>
          <cell r="L90" t="str">
            <v>เดิม</v>
          </cell>
        </row>
        <row r="91">
          <cell r="D91" t="str">
            <v>11153</v>
          </cell>
          <cell r="F91" t="str">
            <v>รพช.</v>
          </cell>
          <cell r="H91">
            <v>8</v>
          </cell>
          <cell r="K91" t="str">
            <v>รพช.F2 P&lt;=30,000</v>
          </cell>
          <cell r="L91" t="str">
            <v>เดิม</v>
          </cell>
        </row>
        <row r="92">
          <cell r="D92" t="str">
            <v>11154</v>
          </cell>
          <cell r="F92" t="str">
            <v>รพช.</v>
          </cell>
          <cell r="H92">
            <v>30</v>
          </cell>
          <cell r="K92" t="str">
            <v>รพช.F2 P30,000-60,000</v>
          </cell>
          <cell r="L92" t="str">
            <v>เดิม</v>
          </cell>
        </row>
        <row r="93">
          <cell r="D93" t="str">
            <v>11155</v>
          </cell>
          <cell r="F93" t="str">
            <v>รพช.</v>
          </cell>
          <cell r="H93">
            <v>30</v>
          </cell>
          <cell r="K93" t="str">
            <v>รพช.F2 P&lt;=30,000</v>
          </cell>
          <cell r="L93" t="str">
            <v>เดิม</v>
          </cell>
        </row>
        <row r="94">
          <cell r="D94" t="str">
            <v>11156</v>
          </cell>
          <cell r="F94" t="str">
            <v>รพช.</v>
          </cell>
          <cell r="H94">
            <v>30</v>
          </cell>
          <cell r="K94" t="str">
            <v>รพช.F2 P30,000-60,000</v>
          </cell>
          <cell r="L94" t="str">
            <v>เดิม</v>
          </cell>
        </row>
        <row r="95">
          <cell r="D95" t="str">
            <v>11157</v>
          </cell>
          <cell r="F95" t="str">
            <v>รพช.</v>
          </cell>
          <cell r="H95">
            <v>30</v>
          </cell>
          <cell r="K95" t="str">
            <v>รพช.F2 P&lt;=30,000</v>
          </cell>
          <cell r="L95" t="str">
            <v>เดิม</v>
          </cell>
        </row>
        <row r="96">
          <cell r="D96" t="str">
            <v>10714</v>
          </cell>
          <cell r="F96" t="str">
            <v>รพท.</v>
          </cell>
          <cell r="H96">
            <v>411</v>
          </cell>
          <cell r="K96" t="str">
            <v>รพท.S B&gt;400</v>
          </cell>
          <cell r="L96" t="str">
            <v>เปลี่ยน</v>
          </cell>
        </row>
        <row r="97">
          <cell r="D97" t="str">
            <v>11140</v>
          </cell>
          <cell r="F97" t="str">
            <v>รพช.</v>
          </cell>
          <cell r="H97">
            <v>31</v>
          </cell>
          <cell r="K97" t="str">
            <v>รพช.F2 P&lt;=30,000</v>
          </cell>
          <cell r="L97" t="str">
            <v>เดิม</v>
          </cell>
        </row>
        <row r="98">
          <cell r="D98" t="str">
            <v>11141</v>
          </cell>
          <cell r="F98" t="str">
            <v>รพช.</v>
          </cell>
          <cell r="H98">
            <v>30</v>
          </cell>
          <cell r="K98" t="str">
            <v>รพช.F2 P&lt;=30,000</v>
          </cell>
          <cell r="L98" t="str">
            <v>เดิม</v>
          </cell>
        </row>
        <row r="99">
          <cell r="D99" t="str">
            <v>11142</v>
          </cell>
          <cell r="F99" t="str">
            <v>รพช.</v>
          </cell>
          <cell r="H99">
            <v>66</v>
          </cell>
          <cell r="K99" t="str">
            <v>รพช.F1 P50,000-100,000</v>
          </cell>
          <cell r="L99" t="str">
            <v>เดิม</v>
          </cell>
        </row>
        <row r="100">
          <cell r="D100" t="str">
            <v>11143</v>
          </cell>
          <cell r="F100" t="str">
            <v>รพช.</v>
          </cell>
          <cell r="H100">
            <v>30</v>
          </cell>
          <cell r="K100" t="str">
            <v>รพช.F2 P&lt;=30,000</v>
          </cell>
          <cell r="L100" t="str">
            <v>เดิม</v>
          </cell>
        </row>
        <row r="101">
          <cell r="D101" t="str">
            <v>11144</v>
          </cell>
          <cell r="F101" t="str">
            <v>รพช.</v>
          </cell>
          <cell r="H101">
            <v>75</v>
          </cell>
          <cell r="K101" t="str">
            <v>รพช.F1 P&lt;=50,000</v>
          </cell>
          <cell r="L101" t="str">
            <v>เดิม</v>
          </cell>
        </row>
        <row r="102">
          <cell r="D102" t="str">
            <v>11145</v>
          </cell>
          <cell r="F102" t="str">
            <v>รพช.</v>
          </cell>
          <cell r="H102">
            <v>30</v>
          </cell>
          <cell r="K102" t="str">
            <v>รพช.F2 P&lt;=30,000</v>
          </cell>
          <cell r="L102" t="str">
            <v>เดิม</v>
          </cell>
        </row>
        <row r="103">
          <cell r="D103" t="str">
            <v>24956</v>
          </cell>
          <cell r="F103" t="str">
            <v>รพช.</v>
          </cell>
          <cell r="H103">
            <v>16</v>
          </cell>
          <cell r="K103" t="str">
            <v>รพช.F3 P&lt;=15,000</v>
          </cell>
          <cell r="L103" t="str">
            <v>เดิม</v>
          </cell>
        </row>
        <row r="104">
          <cell r="D104" t="str">
            <v>10727</v>
          </cell>
          <cell r="F104" t="str">
            <v>รพท.</v>
          </cell>
          <cell r="H104">
            <v>510</v>
          </cell>
          <cell r="K104" t="str">
            <v>รพท.S B&gt;400</v>
          </cell>
          <cell r="L104" t="str">
            <v>เดิม</v>
          </cell>
        </row>
        <row r="105">
          <cell r="D105" t="str">
            <v>11264</v>
          </cell>
          <cell r="F105" t="str">
            <v>รพช.</v>
          </cell>
          <cell r="H105">
            <v>70</v>
          </cell>
          <cell r="K105" t="str">
            <v>รพช.F2 P30,000-60,000</v>
          </cell>
          <cell r="L105" t="str">
            <v>เดิม</v>
          </cell>
        </row>
        <row r="106">
          <cell r="D106" t="str">
            <v>11265</v>
          </cell>
          <cell r="F106" t="str">
            <v>รพช.</v>
          </cell>
          <cell r="H106">
            <v>235</v>
          </cell>
          <cell r="K106" t="str">
            <v>รพช.M2 B&gt;100</v>
          </cell>
          <cell r="L106" t="str">
            <v>เดิม</v>
          </cell>
        </row>
        <row r="107">
          <cell r="D107" t="str">
            <v>11266</v>
          </cell>
          <cell r="F107" t="str">
            <v>รพท.</v>
          </cell>
          <cell r="H107">
            <v>241</v>
          </cell>
          <cell r="K107" t="str">
            <v>รพท.M1 B&gt;200</v>
          </cell>
          <cell r="L107" t="str">
            <v>เดิม</v>
          </cell>
        </row>
        <row r="108">
          <cell r="D108" t="str">
            <v>11267</v>
          </cell>
          <cell r="F108" t="str">
            <v>รพช.</v>
          </cell>
          <cell r="H108">
            <v>58</v>
          </cell>
          <cell r="K108" t="str">
            <v>รพช.F2 P30,000-60,000</v>
          </cell>
          <cell r="L108" t="str">
            <v>เดิม</v>
          </cell>
        </row>
        <row r="109">
          <cell r="D109" t="str">
            <v>11268</v>
          </cell>
          <cell r="F109" t="str">
            <v>รพช.</v>
          </cell>
          <cell r="H109">
            <v>142</v>
          </cell>
          <cell r="K109" t="str">
            <v>รพช.F1 P50,000-100,000</v>
          </cell>
          <cell r="L109" t="str">
            <v>เดิม</v>
          </cell>
        </row>
        <row r="110">
          <cell r="D110" t="str">
            <v>11269</v>
          </cell>
          <cell r="F110" t="str">
            <v>รพช.</v>
          </cell>
          <cell r="H110">
            <v>80</v>
          </cell>
          <cell r="K110" t="str">
            <v>รพช.F2 P30,000-60,000</v>
          </cell>
          <cell r="L110" t="str">
            <v>เดิม</v>
          </cell>
        </row>
        <row r="111">
          <cell r="D111" t="str">
            <v>11270</v>
          </cell>
          <cell r="F111" t="str">
            <v>รพช.</v>
          </cell>
          <cell r="H111">
            <v>10</v>
          </cell>
          <cell r="K111" t="str">
            <v>รพช.F3 P&lt;=15,000</v>
          </cell>
          <cell r="L111" t="str">
            <v>เดิม</v>
          </cell>
        </row>
        <row r="112">
          <cell r="D112" t="str">
            <v>11271</v>
          </cell>
          <cell r="F112" t="str">
            <v>รพช.</v>
          </cell>
          <cell r="H112">
            <v>30</v>
          </cell>
          <cell r="K112" t="str">
            <v>รพช.F2 P&lt;=30,000</v>
          </cell>
          <cell r="L112" t="str">
            <v>เดิม</v>
          </cell>
        </row>
        <row r="113">
          <cell r="D113" t="str">
            <v>11272</v>
          </cell>
          <cell r="F113" t="str">
            <v>รพช.</v>
          </cell>
          <cell r="H113">
            <v>38</v>
          </cell>
          <cell r="K113" t="str">
            <v>รพช.F2 P30,000-60,000</v>
          </cell>
          <cell r="L113" t="str">
            <v>เดิม</v>
          </cell>
        </row>
        <row r="114">
          <cell r="D114" t="str">
            <v>11457</v>
          </cell>
          <cell r="F114" t="str">
            <v>รพช.</v>
          </cell>
          <cell r="H114">
            <v>110</v>
          </cell>
          <cell r="K114" t="str">
            <v>รพช.F1 P&lt;=50,000</v>
          </cell>
          <cell r="L114" t="str">
            <v>เดิม</v>
          </cell>
        </row>
        <row r="115">
          <cell r="D115" t="str">
            <v>10722</v>
          </cell>
          <cell r="F115" t="str">
            <v>รพท.</v>
          </cell>
          <cell r="H115">
            <v>319</v>
          </cell>
          <cell r="K115" t="str">
            <v>รพท.S B&lt;=400</v>
          </cell>
          <cell r="L115" t="str">
            <v>เดิม</v>
          </cell>
        </row>
        <row r="116">
          <cell r="D116" t="str">
            <v>10723</v>
          </cell>
          <cell r="F116" t="str">
            <v>รพท.</v>
          </cell>
          <cell r="H116">
            <v>420</v>
          </cell>
          <cell r="K116" t="str">
            <v>รพท.S B&gt;400</v>
          </cell>
          <cell r="L116" t="str">
            <v>เดิม</v>
          </cell>
        </row>
        <row r="117">
          <cell r="D117" t="str">
            <v>11238</v>
          </cell>
          <cell r="F117" t="str">
            <v>รพช.</v>
          </cell>
          <cell r="H117">
            <v>60</v>
          </cell>
          <cell r="K117" t="str">
            <v>รพช.F2 P30,000-60,000</v>
          </cell>
          <cell r="L117" t="str">
            <v>เดิม</v>
          </cell>
        </row>
        <row r="118">
          <cell r="D118" t="str">
            <v>11239</v>
          </cell>
          <cell r="F118" t="str">
            <v>รพช.</v>
          </cell>
          <cell r="H118">
            <v>36</v>
          </cell>
          <cell r="K118" t="str">
            <v>รพช.F2 P&lt;=30,000</v>
          </cell>
          <cell r="L118" t="str">
            <v>เดิม</v>
          </cell>
        </row>
        <row r="119">
          <cell r="D119" t="str">
            <v>11240</v>
          </cell>
          <cell r="F119" t="str">
            <v>รพช.</v>
          </cell>
          <cell r="H119">
            <v>120</v>
          </cell>
          <cell r="K119" t="str">
            <v>รพช.M2 B&gt;100</v>
          </cell>
          <cell r="L119" t="str">
            <v>เดิม</v>
          </cell>
        </row>
        <row r="120">
          <cell r="D120" t="str">
            <v>11241</v>
          </cell>
          <cell r="F120" t="str">
            <v>รพช.</v>
          </cell>
          <cell r="H120">
            <v>70</v>
          </cell>
          <cell r="K120" t="str">
            <v>รพช.M2 B&lt;=100</v>
          </cell>
          <cell r="L120" t="str">
            <v>เดิม</v>
          </cell>
        </row>
        <row r="121">
          <cell r="D121" t="str">
            <v>11242</v>
          </cell>
          <cell r="F121" t="str">
            <v>รพช.</v>
          </cell>
          <cell r="H121">
            <v>85</v>
          </cell>
          <cell r="K121" t="str">
            <v>รพช.F1 P&lt;=50,000</v>
          </cell>
          <cell r="L121" t="str">
            <v>เดิม</v>
          </cell>
        </row>
        <row r="122">
          <cell r="D122" t="str">
            <v>11243</v>
          </cell>
          <cell r="F122" t="str">
            <v>รพช.</v>
          </cell>
          <cell r="H122">
            <v>65</v>
          </cell>
          <cell r="K122" t="str">
            <v>รพช.M2 B&lt;=100</v>
          </cell>
          <cell r="L122" t="str">
            <v>เดิม</v>
          </cell>
        </row>
        <row r="123">
          <cell r="D123" t="str">
            <v>27443</v>
          </cell>
          <cell r="F123" t="str">
            <v>รพช.</v>
          </cell>
          <cell r="H123">
            <v>16</v>
          </cell>
          <cell r="K123" t="str">
            <v>รพช.F3 P&gt;=25,000</v>
          </cell>
          <cell r="L123" t="str">
            <v>เดิม</v>
          </cell>
        </row>
        <row r="124">
          <cell r="D124" t="str">
            <v>10676</v>
          </cell>
          <cell r="F124" t="str">
            <v>รพศ.</v>
          </cell>
          <cell r="H124">
            <v>922</v>
          </cell>
          <cell r="K124" t="str">
            <v>รพศ.A B&gt;700to1000</v>
          </cell>
          <cell r="L124" t="str">
            <v>เดิม</v>
          </cell>
        </row>
        <row r="125">
          <cell r="D125" t="str">
            <v>11251</v>
          </cell>
          <cell r="F125" t="str">
            <v>รพช.</v>
          </cell>
          <cell r="H125">
            <v>30</v>
          </cell>
          <cell r="K125" t="str">
            <v>รพช.F2 P30,000-60,000</v>
          </cell>
          <cell r="L125" t="str">
            <v>เดิม</v>
          </cell>
        </row>
        <row r="126">
          <cell r="D126" t="str">
            <v>11252</v>
          </cell>
          <cell r="F126" t="str">
            <v>รพช.</v>
          </cell>
          <cell r="H126">
            <v>57</v>
          </cell>
          <cell r="K126" t="str">
            <v>รพช.F2 P60,000-90,000</v>
          </cell>
          <cell r="L126" t="str">
            <v>เดิม</v>
          </cell>
        </row>
        <row r="127">
          <cell r="D127" t="str">
            <v>11253</v>
          </cell>
          <cell r="F127" t="str">
            <v>รพช.</v>
          </cell>
          <cell r="H127">
            <v>30</v>
          </cell>
          <cell r="K127" t="str">
            <v>รพช.F2 P30,000-60,000</v>
          </cell>
          <cell r="L127" t="str">
            <v>เดิม</v>
          </cell>
        </row>
        <row r="128">
          <cell r="D128" t="str">
            <v>11254</v>
          </cell>
          <cell r="F128" t="str">
            <v>รพช.</v>
          </cell>
          <cell r="H128">
            <v>62</v>
          </cell>
          <cell r="K128" t="str">
            <v>รพช.F2 P60,000-90,000</v>
          </cell>
          <cell r="L128" t="str">
            <v>เดิม</v>
          </cell>
        </row>
        <row r="129">
          <cell r="D129" t="str">
            <v>11255</v>
          </cell>
          <cell r="F129" t="str">
            <v>รพช.</v>
          </cell>
          <cell r="H129">
            <v>30</v>
          </cell>
          <cell r="K129" t="str">
            <v>รพช.F2 P&lt;=30,000</v>
          </cell>
          <cell r="L129" t="str">
            <v>เดิม</v>
          </cell>
        </row>
        <row r="130">
          <cell r="D130" t="str">
            <v>11256</v>
          </cell>
          <cell r="F130" t="str">
            <v>รพช.</v>
          </cell>
          <cell r="H130">
            <v>68</v>
          </cell>
          <cell r="K130" t="str">
            <v>รพช.F1 P50,000-100,000</v>
          </cell>
          <cell r="L130" t="str">
            <v>เดิม</v>
          </cell>
        </row>
        <row r="131">
          <cell r="D131" t="str">
            <v>11257</v>
          </cell>
          <cell r="F131" t="str">
            <v>รพช.</v>
          </cell>
          <cell r="H131">
            <v>30</v>
          </cell>
          <cell r="K131" t="str">
            <v>รพช.F2 P30,000-60,000</v>
          </cell>
          <cell r="L131" t="str">
            <v>เดิม</v>
          </cell>
        </row>
        <row r="132">
          <cell r="D132" t="str">
            <v>11455</v>
          </cell>
          <cell r="F132" t="str">
            <v>รพช.</v>
          </cell>
          <cell r="H132">
            <v>73</v>
          </cell>
          <cell r="K132" t="str">
            <v>รพช.M2 B&lt;=100</v>
          </cell>
          <cell r="L132" t="str">
            <v>เดิม</v>
          </cell>
        </row>
        <row r="133">
          <cell r="D133" t="str">
            <v>10724</v>
          </cell>
          <cell r="F133" t="str">
            <v>รพท.</v>
          </cell>
          <cell r="H133">
            <v>323</v>
          </cell>
          <cell r="K133" t="str">
            <v>รพท.S B&lt;=400</v>
          </cell>
          <cell r="L133" t="str">
            <v>เดิม</v>
          </cell>
        </row>
        <row r="134">
          <cell r="D134" t="str">
            <v>10725</v>
          </cell>
          <cell r="F134" t="str">
            <v>รพท.</v>
          </cell>
          <cell r="H134">
            <v>307</v>
          </cell>
          <cell r="K134" t="str">
            <v>รพท.M1 B&gt;200</v>
          </cell>
          <cell r="L134" t="str">
            <v>เดิม</v>
          </cell>
        </row>
        <row r="135">
          <cell r="D135" t="str">
            <v>11244</v>
          </cell>
          <cell r="F135" t="str">
            <v>รพช.</v>
          </cell>
          <cell r="H135">
            <v>35</v>
          </cell>
          <cell r="K135" t="str">
            <v>รพช.F2 P30,000-60,000</v>
          </cell>
          <cell r="L135" t="str">
            <v>เดิม</v>
          </cell>
        </row>
        <row r="136">
          <cell r="D136" t="str">
            <v>11245</v>
          </cell>
          <cell r="F136" t="str">
            <v>รพช.</v>
          </cell>
          <cell r="H136">
            <v>50</v>
          </cell>
          <cell r="K136" t="str">
            <v>รพช.F2 P30,000-60,000</v>
          </cell>
          <cell r="L136" t="str">
            <v>เดิม</v>
          </cell>
        </row>
        <row r="137">
          <cell r="D137" t="str">
            <v>11246</v>
          </cell>
          <cell r="F137" t="str">
            <v>รพช.</v>
          </cell>
          <cell r="H137">
            <v>34</v>
          </cell>
          <cell r="K137" t="str">
            <v>รพช.F2 P30,000-60,000</v>
          </cell>
          <cell r="L137" t="str">
            <v>เดิม</v>
          </cell>
        </row>
        <row r="138">
          <cell r="D138" t="str">
            <v>11247</v>
          </cell>
          <cell r="F138" t="str">
            <v>รพช.</v>
          </cell>
          <cell r="H138">
            <v>71</v>
          </cell>
          <cell r="K138" t="str">
            <v>รพช.F1 P50,000-100,000</v>
          </cell>
          <cell r="L138" t="str">
            <v>เดิม</v>
          </cell>
        </row>
        <row r="139">
          <cell r="D139" t="str">
            <v>11248</v>
          </cell>
          <cell r="F139" t="str">
            <v>รพช.</v>
          </cell>
          <cell r="H139">
            <v>111</v>
          </cell>
          <cell r="K139" t="str">
            <v>รพช.M2 B&gt;100</v>
          </cell>
          <cell r="L139" t="str">
            <v>เดิม</v>
          </cell>
        </row>
        <row r="140">
          <cell r="D140" t="str">
            <v>11249</v>
          </cell>
          <cell r="F140" t="str">
            <v>รพช.</v>
          </cell>
          <cell r="H140">
            <v>30</v>
          </cell>
          <cell r="K140" t="str">
            <v>รพช.F2 P&lt;=30,000</v>
          </cell>
          <cell r="L140" t="str">
            <v>เดิม</v>
          </cell>
        </row>
        <row r="141">
          <cell r="D141" t="str">
            <v>11250</v>
          </cell>
          <cell r="F141" t="str">
            <v>รพช.</v>
          </cell>
          <cell r="H141">
            <v>38</v>
          </cell>
          <cell r="K141" t="str">
            <v>รพช.F2 P30,000-60,000</v>
          </cell>
          <cell r="L141" t="str">
            <v>เดิม</v>
          </cell>
        </row>
        <row r="142">
          <cell r="D142" t="str">
            <v>10673</v>
          </cell>
          <cell r="F142" t="str">
            <v>รพศ.</v>
          </cell>
          <cell r="H142">
            <v>655</v>
          </cell>
          <cell r="K142" t="str">
            <v>รพศ.A B&lt;=700</v>
          </cell>
          <cell r="L142" t="str">
            <v>เดิม</v>
          </cell>
        </row>
        <row r="143">
          <cell r="D143" t="str">
            <v>11158</v>
          </cell>
          <cell r="F143" t="str">
            <v>รพช.</v>
          </cell>
          <cell r="H143">
            <v>35</v>
          </cell>
          <cell r="K143" t="str">
            <v>รพช.F2 P&lt;=30,000</v>
          </cell>
          <cell r="L143" t="str">
            <v>เดิม</v>
          </cell>
        </row>
        <row r="144">
          <cell r="D144" t="str">
            <v>11159</v>
          </cell>
          <cell r="F144" t="str">
            <v>รพช.</v>
          </cell>
          <cell r="H144">
            <v>37</v>
          </cell>
          <cell r="K144" t="str">
            <v>รพช.F2 P&lt;=30,000</v>
          </cell>
          <cell r="L144" t="str">
            <v>เดิม</v>
          </cell>
        </row>
        <row r="145">
          <cell r="D145" t="str">
            <v>11160</v>
          </cell>
          <cell r="F145" t="str">
            <v>รพช.</v>
          </cell>
          <cell r="H145">
            <v>39</v>
          </cell>
          <cell r="K145" t="str">
            <v>รพช.F1 P&lt;=50,000</v>
          </cell>
          <cell r="L145" t="str">
            <v>เดิม</v>
          </cell>
        </row>
        <row r="146">
          <cell r="D146" t="str">
            <v>11161</v>
          </cell>
          <cell r="F146" t="str">
            <v>รพช.</v>
          </cell>
          <cell r="H146">
            <v>30</v>
          </cell>
          <cell r="K146" t="str">
            <v>รพช.F2 P&lt;=30,000</v>
          </cell>
          <cell r="L146" t="str">
            <v>เดิม</v>
          </cell>
        </row>
        <row r="147">
          <cell r="D147" t="str">
            <v>11162</v>
          </cell>
          <cell r="F147" t="str">
            <v>รพช.</v>
          </cell>
          <cell r="H147">
            <v>30</v>
          </cell>
          <cell r="K147" t="str">
            <v>รพช.F2 P&lt;=30,000</v>
          </cell>
          <cell r="L147" t="str">
            <v>เดิม</v>
          </cell>
        </row>
        <row r="148">
          <cell r="D148" t="str">
            <v>11163</v>
          </cell>
          <cell r="F148" t="str">
            <v>รพช.</v>
          </cell>
          <cell r="H148">
            <v>60</v>
          </cell>
          <cell r="K148" t="str">
            <v>รพช.F2 P30,000-60,000</v>
          </cell>
          <cell r="L148" t="str">
            <v>เดิม</v>
          </cell>
        </row>
        <row r="149">
          <cell r="D149" t="str">
            <v>11164</v>
          </cell>
          <cell r="F149" t="str">
            <v>รพช.</v>
          </cell>
          <cell r="H149">
            <v>30</v>
          </cell>
          <cell r="K149" t="str">
            <v>รพช.F2 P30,000-60,000</v>
          </cell>
          <cell r="L149" t="str">
            <v>เดิม</v>
          </cell>
        </row>
        <row r="150">
          <cell r="D150" t="str">
            <v>11165</v>
          </cell>
          <cell r="F150" t="str">
            <v>รพช.</v>
          </cell>
          <cell r="H150">
            <v>36</v>
          </cell>
          <cell r="K150" t="str">
            <v>รพช.F2 P&lt;=30,000</v>
          </cell>
          <cell r="L150" t="str">
            <v>เดิม</v>
          </cell>
        </row>
        <row r="151">
          <cell r="D151" t="str">
            <v>10721</v>
          </cell>
          <cell r="F151" t="str">
            <v>รพท.</v>
          </cell>
          <cell r="H151">
            <v>486</v>
          </cell>
          <cell r="K151" t="str">
            <v>รพท.S B&gt;400</v>
          </cell>
          <cell r="L151" t="str">
            <v>เดิม</v>
          </cell>
        </row>
        <row r="152">
          <cell r="D152" t="str">
            <v>11228</v>
          </cell>
          <cell r="F152" t="str">
            <v>รพช.</v>
          </cell>
          <cell r="H152">
            <v>10</v>
          </cell>
          <cell r="K152" t="str">
            <v>รพช.F3 P&lt;=15,000</v>
          </cell>
          <cell r="L152" t="str">
            <v>เดิม</v>
          </cell>
        </row>
        <row r="153">
          <cell r="D153" t="str">
            <v>11229</v>
          </cell>
          <cell r="F153" t="str">
            <v>รพช.</v>
          </cell>
          <cell r="H153">
            <v>30</v>
          </cell>
          <cell r="K153" t="str">
            <v>รพช.F2 P30,000-60,000</v>
          </cell>
          <cell r="L153" t="str">
            <v>เดิม</v>
          </cell>
        </row>
        <row r="154">
          <cell r="D154" t="str">
            <v>11230</v>
          </cell>
          <cell r="F154" t="str">
            <v>รพช.</v>
          </cell>
          <cell r="H154">
            <v>60</v>
          </cell>
          <cell r="K154" t="str">
            <v>รพช.F2 P30,000-60,000</v>
          </cell>
          <cell r="L154" t="str">
            <v>เดิม</v>
          </cell>
        </row>
        <row r="155">
          <cell r="D155" t="str">
            <v>11231</v>
          </cell>
          <cell r="F155" t="str">
            <v>รพช.</v>
          </cell>
          <cell r="H155">
            <v>90</v>
          </cell>
          <cell r="K155" t="str">
            <v>รพช.M2 B&lt;=100</v>
          </cell>
          <cell r="L155" t="str">
            <v>เดิม</v>
          </cell>
        </row>
        <row r="156">
          <cell r="D156" t="str">
            <v>11232</v>
          </cell>
          <cell r="F156" t="str">
            <v>รพช.</v>
          </cell>
          <cell r="H156">
            <v>90</v>
          </cell>
          <cell r="K156" t="str">
            <v>รพช.F1 P50,000-100,000</v>
          </cell>
          <cell r="L156" t="str">
            <v>เดิม</v>
          </cell>
        </row>
        <row r="157">
          <cell r="D157" t="str">
            <v>11233</v>
          </cell>
          <cell r="F157" t="str">
            <v>รพช.</v>
          </cell>
          <cell r="H157">
            <v>60</v>
          </cell>
          <cell r="K157" t="str">
            <v>รพช.F2 P30,000-60,000</v>
          </cell>
          <cell r="L157" t="str">
            <v>เดิม</v>
          </cell>
        </row>
        <row r="158">
          <cell r="D158" t="str">
            <v>11234</v>
          </cell>
          <cell r="F158" t="str">
            <v>รพช.</v>
          </cell>
          <cell r="H158">
            <v>30</v>
          </cell>
          <cell r="K158" t="str">
            <v>รพช.F2 P&lt;=30,000</v>
          </cell>
          <cell r="L158" t="str">
            <v>เดิม</v>
          </cell>
        </row>
        <row r="159">
          <cell r="D159" t="str">
            <v>11235</v>
          </cell>
          <cell r="F159" t="str">
            <v>รพช.</v>
          </cell>
          <cell r="H159">
            <v>30</v>
          </cell>
          <cell r="K159" t="str">
            <v>รพช.F2 P&lt;=30,000</v>
          </cell>
          <cell r="L159" t="str">
            <v>เดิม</v>
          </cell>
        </row>
        <row r="160">
          <cell r="D160" t="str">
            <v>11236</v>
          </cell>
          <cell r="F160" t="str">
            <v>รพช.</v>
          </cell>
          <cell r="H160">
            <v>30</v>
          </cell>
          <cell r="K160" t="str">
            <v>รพช.F2 P&lt;=30,000</v>
          </cell>
          <cell r="L160" t="str">
            <v>เดิม</v>
          </cell>
        </row>
        <row r="161">
          <cell r="D161" t="str">
            <v>14135</v>
          </cell>
          <cell r="F161" t="str">
            <v>รพช.</v>
          </cell>
          <cell r="H161">
            <v>30</v>
          </cell>
          <cell r="K161" t="str">
            <v>รพช.F2 P&lt;=30,000</v>
          </cell>
          <cell r="L161" t="str">
            <v>เดิม</v>
          </cell>
        </row>
        <row r="162">
          <cell r="D162" t="str">
            <v>28010</v>
          </cell>
          <cell r="F162" t="str">
            <v>รพช.</v>
          </cell>
          <cell r="H162">
            <v>30</v>
          </cell>
          <cell r="K162" t="str">
            <v>รพช.F3 P15,000-25,000</v>
          </cell>
          <cell r="L162" t="str">
            <v>เดิม</v>
          </cell>
        </row>
        <row r="163">
          <cell r="D163" t="str">
            <v>10694</v>
          </cell>
          <cell r="F163" t="str">
            <v>รพท.</v>
          </cell>
          <cell r="H163">
            <v>353</v>
          </cell>
          <cell r="K163" t="str">
            <v>รพท.S B&lt;=400</v>
          </cell>
          <cell r="L163" t="str">
            <v>เดิม</v>
          </cell>
        </row>
        <row r="164">
          <cell r="D164" t="str">
            <v>10802</v>
          </cell>
          <cell r="F164" t="str">
            <v>รพช.</v>
          </cell>
          <cell r="H164">
            <v>30</v>
          </cell>
          <cell r="K164" t="str">
            <v>รพช.F2 P&lt;=30,000</v>
          </cell>
          <cell r="L164" t="str">
            <v>เดิม</v>
          </cell>
        </row>
        <row r="165">
          <cell r="D165" t="str">
            <v>10803</v>
          </cell>
          <cell r="F165" t="str">
            <v>รพช.</v>
          </cell>
          <cell r="H165">
            <v>30</v>
          </cell>
          <cell r="K165" t="str">
            <v>รพช.F2 P&lt;=30,000</v>
          </cell>
          <cell r="L165" t="str">
            <v>เดิม</v>
          </cell>
        </row>
        <row r="166">
          <cell r="D166" t="str">
            <v>10804</v>
          </cell>
          <cell r="F166" t="str">
            <v>รพช.</v>
          </cell>
          <cell r="H166">
            <v>30</v>
          </cell>
          <cell r="K166" t="str">
            <v>รพช.F2 P&lt;=30,000</v>
          </cell>
          <cell r="L166" t="str">
            <v>เดิม</v>
          </cell>
        </row>
        <row r="167">
          <cell r="D167" t="str">
            <v>10805</v>
          </cell>
          <cell r="F167" t="str">
            <v>รพช.</v>
          </cell>
          <cell r="H167">
            <v>60</v>
          </cell>
          <cell r="K167" t="str">
            <v>รพช.F1 P&lt;=50,000</v>
          </cell>
          <cell r="L167" t="str">
            <v>เดิม</v>
          </cell>
        </row>
        <row r="168">
          <cell r="D168" t="str">
            <v>10806</v>
          </cell>
          <cell r="F168" t="str">
            <v>รพช.</v>
          </cell>
          <cell r="H168">
            <v>30</v>
          </cell>
          <cell r="K168" t="str">
            <v>รพช.F2 P30,000-60,000</v>
          </cell>
          <cell r="L168" t="str">
            <v>เดิม</v>
          </cell>
        </row>
        <row r="169">
          <cell r="D169" t="str">
            <v>27974</v>
          </cell>
          <cell r="F169" t="str">
            <v>รพช.</v>
          </cell>
          <cell r="H169">
            <v>10</v>
          </cell>
          <cell r="K169" t="str">
            <v>รพช.F3 P&lt;=15,000</v>
          </cell>
          <cell r="L169" t="str">
            <v>เดิม</v>
          </cell>
        </row>
        <row r="170">
          <cell r="D170" t="str">
            <v>27975</v>
          </cell>
          <cell r="F170" t="str">
            <v>รพช.</v>
          </cell>
          <cell r="H170">
            <v>0</v>
          </cell>
          <cell r="K170" t="str">
            <v>รพช.F3 P&lt;=15,000</v>
          </cell>
          <cell r="L170" t="str">
            <v>เดิม</v>
          </cell>
        </row>
        <row r="171">
          <cell r="D171" t="str">
            <v>10675</v>
          </cell>
          <cell r="F171" t="str">
            <v>รพศ.</v>
          </cell>
          <cell r="H171">
            <v>858</v>
          </cell>
          <cell r="K171" t="str">
            <v>รพศ.A B&gt;700to1000</v>
          </cell>
          <cell r="L171" t="str">
            <v>เปลี่ยน</v>
          </cell>
        </row>
        <row r="172">
          <cell r="D172" t="str">
            <v>11209</v>
          </cell>
          <cell r="F172" t="str">
            <v>รพช.</v>
          </cell>
          <cell r="H172">
            <v>30</v>
          </cell>
          <cell r="K172" t="str">
            <v>รพช.F2 P&lt;=30,000</v>
          </cell>
          <cell r="L172" t="str">
            <v>เดิม</v>
          </cell>
        </row>
        <row r="173">
          <cell r="D173" t="str">
            <v>11210</v>
          </cell>
          <cell r="F173" t="str">
            <v>รพช.</v>
          </cell>
          <cell r="H173">
            <v>60</v>
          </cell>
          <cell r="K173" t="str">
            <v>รพช.F1 P&lt;=50,000</v>
          </cell>
          <cell r="L173" t="str">
            <v>เดิม</v>
          </cell>
        </row>
        <row r="174">
          <cell r="D174" t="str">
            <v>11211</v>
          </cell>
          <cell r="F174" t="str">
            <v>รพช.</v>
          </cell>
          <cell r="H174">
            <v>60</v>
          </cell>
          <cell r="K174" t="str">
            <v>รพช.F2 P30,000-60,000</v>
          </cell>
          <cell r="L174" t="str">
            <v>เดิม</v>
          </cell>
        </row>
        <row r="175">
          <cell r="D175" t="str">
            <v>11212</v>
          </cell>
          <cell r="F175" t="str">
            <v>รพช.</v>
          </cell>
          <cell r="H175">
            <v>90</v>
          </cell>
          <cell r="K175" t="str">
            <v>รพช.F1 P50,000-100,000</v>
          </cell>
          <cell r="L175" t="str">
            <v>เดิม</v>
          </cell>
        </row>
        <row r="176">
          <cell r="D176" t="str">
            <v>11213</v>
          </cell>
          <cell r="F176" t="str">
            <v>รพช.</v>
          </cell>
          <cell r="H176">
            <v>34</v>
          </cell>
          <cell r="K176" t="str">
            <v>รพช.F2 P&lt;=30,000</v>
          </cell>
          <cell r="L176" t="str">
            <v>เดิม</v>
          </cell>
        </row>
        <row r="177">
          <cell r="D177" t="str">
            <v>11214</v>
          </cell>
          <cell r="F177" t="str">
            <v>รพช.</v>
          </cell>
          <cell r="H177">
            <v>120</v>
          </cell>
          <cell r="K177" t="str">
            <v>รพช.M2 B&gt;100</v>
          </cell>
          <cell r="L177" t="str">
            <v>เดิม</v>
          </cell>
        </row>
        <row r="178">
          <cell r="D178" t="str">
            <v>11215</v>
          </cell>
          <cell r="F178" t="str">
            <v>รพช.</v>
          </cell>
          <cell r="H178">
            <v>79</v>
          </cell>
          <cell r="K178" t="str">
            <v>รพช.F1 P&lt;=50,000</v>
          </cell>
          <cell r="L178" t="str">
            <v>เดิม</v>
          </cell>
        </row>
        <row r="179">
          <cell r="D179" t="str">
            <v>11216</v>
          </cell>
          <cell r="F179" t="str">
            <v>รพช.</v>
          </cell>
          <cell r="H179">
            <v>60</v>
          </cell>
          <cell r="K179" t="str">
            <v>รพช.F2 P30,000-60,000</v>
          </cell>
          <cell r="L179" t="str">
            <v>เดิม</v>
          </cell>
        </row>
        <row r="180">
          <cell r="D180" t="str">
            <v>11217</v>
          </cell>
          <cell r="F180" t="str">
            <v>รพช.</v>
          </cell>
          <cell r="H180">
            <v>43</v>
          </cell>
          <cell r="K180" t="str">
            <v>รพช.F2 P30,000-60,000</v>
          </cell>
          <cell r="L180" t="str">
            <v>เดิม</v>
          </cell>
        </row>
        <row r="181">
          <cell r="D181" t="str">
            <v>11218</v>
          </cell>
          <cell r="F181" t="str">
            <v>รพช.</v>
          </cell>
          <cell r="H181">
            <v>90</v>
          </cell>
          <cell r="K181" t="str">
            <v>รพช.M2 B&lt;=100</v>
          </cell>
          <cell r="L181" t="str">
            <v>เดิม</v>
          </cell>
        </row>
        <row r="182">
          <cell r="D182" t="str">
            <v>11219</v>
          </cell>
          <cell r="F182" t="str">
            <v>รพช.</v>
          </cell>
          <cell r="H182">
            <v>39</v>
          </cell>
          <cell r="K182" t="str">
            <v>รพช.F2 P&lt;=30,000</v>
          </cell>
          <cell r="L182" t="str">
            <v>เดิม</v>
          </cell>
        </row>
        <row r="183">
          <cell r="D183" t="str">
            <v>11220</v>
          </cell>
          <cell r="F183" t="str">
            <v>รพช.</v>
          </cell>
          <cell r="H183">
            <v>30</v>
          </cell>
          <cell r="K183" t="str">
            <v>รพช.F2 P30,000-60,000</v>
          </cell>
          <cell r="L183" t="str">
            <v>เดิม</v>
          </cell>
        </row>
        <row r="184">
          <cell r="D184" t="str">
            <v>40749</v>
          </cell>
          <cell r="F184" t="str">
            <v>รพช.</v>
          </cell>
          <cell r="H184">
            <v>5</v>
          </cell>
          <cell r="K184" t="str">
            <v>รพช.F3 P&gt;=25,000</v>
          </cell>
          <cell r="L184" t="str">
            <v>เดิม</v>
          </cell>
        </row>
        <row r="185">
          <cell r="D185" t="str">
            <v>10726</v>
          </cell>
          <cell r="F185" t="str">
            <v>รพท.</v>
          </cell>
          <cell r="H185">
            <v>450</v>
          </cell>
          <cell r="K185" t="str">
            <v>รพท.S B&gt;400</v>
          </cell>
          <cell r="L185" t="str">
            <v>เดิม</v>
          </cell>
        </row>
        <row r="186">
          <cell r="D186" t="str">
            <v>11258</v>
          </cell>
          <cell r="F186" t="str">
            <v>รพช.</v>
          </cell>
          <cell r="H186">
            <v>30</v>
          </cell>
          <cell r="K186" t="str">
            <v>รพช.F2 P&lt;=30,000</v>
          </cell>
          <cell r="L186" t="str">
            <v>เดิม</v>
          </cell>
        </row>
        <row r="187">
          <cell r="D187" t="str">
            <v>11259</v>
          </cell>
          <cell r="F187" t="str">
            <v>รพช.</v>
          </cell>
          <cell r="H187">
            <v>30</v>
          </cell>
          <cell r="K187" t="str">
            <v>รพช.F2 P30,000-60,000</v>
          </cell>
          <cell r="L187" t="str">
            <v>เดิม</v>
          </cell>
        </row>
        <row r="188">
          <cell r="D188" t="str">
            <v>11260</v>
          </cell>
          <cell r="F188" t="str">
            <v>รพช.</v>
          </cell>
          <cell r="H188">
            <v>90</v>
          </cell>
          <cell r="K188" t="str">
            <v>รพช.M2 B&lt;=100</v>
          </cell>
          <cell r="L188" t="str">
            <v>เดิม</v>
          </cell>
        </row>
        <row r="189">
          <cell r="D189" t="str">
            <v>11261</v>
          </cell>
          <cell r="F189" t="str">
            <v>รพช.</v>
          </cell>
          <cell r="H189">
            <v>45</v>
          </cell>
          <cell r="K189" t="str">
            <v>รพช.F2 P30,000-60,000</v>
          </cell>
          <cell r="L189" t="str">
            <v>เดิม</v>
          </cell>
        </row>
        <row r="190">
          <cell r="D190" t="str">
            <v>11262</v>
          </cell>
          <cell r="F190" t="str">
            <v>รพช.</v>
          </cell>
          <cell r="H190">
            <v>33</v>
          </cell>
          <cell r="K190" t="str">
            <v>รพช.F2 P30,000-60,000</v>
          </cell>
          <cell r="L190" t="str">
            <v>เดิม</v>
          </cell>
        </row>
        <row r="191">
          <cell r="D191" t="str">
            <v>11263</v>
          </cell>
          <cell r="F191" t="str">
            <v>รพช.</v>
          </cell>
          <cell r="H191">
            <v>30</v>
          </cell>
          <cell r="K191" t="str">
            <v>รพช.F2 P&lt;=30,000</v>
          </cell>
          <cell r="L191" t="str">
            <v>เดิม</v>
          </cell>
        </row>
        <row r="192">
          <cell r="D192" t="str">
            <v>11456</v>
          </cell>
          <cell r="F192" t="str">
            <v>รพช.</v>
          </cell>
          <cell r="H192">
            <v>90</v>
          </cell>
          <cell r="K192" t="str">
            <v>รพช.M2 B&lt;=100</v>
          </cell>
          <cell r="L192" t="str">
            <v>เดิม</v>
          </cell>
        </row>
        <row r="193">
          <cell r="D193" t="str">
            <v>11631</v>
          </cell>
          <cell r="F193" t="str">
            <v>รพช.</v>
          </cell>
          <cell r="H193">
            <v>30</v>
          </cell>
          <cell r="K193" t="str">
            <v>รพช.F2 P&lt;=30,000</v>
          </cell>
          <cell r="L193" t="str">
            <v>เดิม</v>
          </cell>
        </row>
        <row r="194">
          <cell r="D194" t="str">
            <v>27978</v>
          </cell>
          <cell r="F194" t="str">
            <v>รพช.</v>
          </cell>
          <cell r="H194">
            <v>0</v>
          </cell>
          <cell r="K194" t="str">
            <v>รพช.F3 P15,000-25,000</v>
          </cell>
          <cell r="L194" t="str">
            <v>เดิม</v>
          </cell>
        </row>
        <row r="195">
          <cell r="D195" t="str">
            <v>27979</v>
          </cell>
          <cell r="F195" t="str">
            <v>รพช.</v>
          </cell>
          <cell r="H195">
            <v>0</v>
          </cell>
          <cell r="K195" t="str">
            <v>รพช.F3 P&lt;=15,000</v>
          </cell>
          <cell r="L195" t="str">
            <v>เดิม</v>
          </cell>
        </row>
        <row r="196">
          <cell r="D196" t="str">
            <v>27980</v>
          </cell>
          <cell r="F196" t="str">
            <v>รพช.</v>
          </cell>
          <cell r="H196">
            <v>0</v>
          </cell>
          <cell r="K196" t="str">
            <v>รพช.F3 P&lt;=15,000</v>
          </cell>
          <cell r="L196" t="str">
            <v>เดิม</v>
          </cell>
        </row>
        <row r="197">
          <cell r="D197" t="str">
            <v>10720</v>
          </cell>
          <cell r="F197" t="str">
            <v>รพท.</v>
          </cell>
          <cell r="H197">
            <v>328</v>
          </cell>
          <cell r="K197" t="str">
            <v>รพท.S B&lt;=400</v>
          </cell>
          <cell r="L197" t="str">
            <v>เดิม</v>
          </cell>
        </row>
        <row r="198">
          <cell r="D198" t="str">
            <v>11221</v>
          </cell>
          <cell r="F198" t="str">
            <v>รพช.</v>
          </cell>
          <cell r="H198">
            <v>90</v>
          </cell>
          <cell r="K198" t="str">
            <v>รพช.F2 P30,000-60,000</v>
          </cell>
          <cell r="L198" t="str">
            <v>เดิม</v>
          </cell>
        </row>
        <row r="199">
          <cell r="D199" t="str">
            <v>11222</v>
          </cell>
          <cell r="F199" t="str">
            <v>รพช.</v>
          </cell>
          <cell r="H199">
            <v>35</v>
          </cell>
          <cell r="K199" t="str">
            <v>รพช.F2 P&lt;=30,000</v>
          </cell>
          <cell r="L199" t="str">
            <v>เดิม</v>
          </cell>
        </row>
        <row r="200">
          <cell r="D200" t="str">
            <v>11223</v>
          </cell>
          <cell r="F200" t="str">
            <v>รพช.</v>
          </cell>
          <cell r="H200">
            <v>90</v>
          </cell>
          <cell r="K200" t="str">
            <v>รพช.F1 P&lt;=50,000</v>
          </cell>
          <cell r="L200" t="str">
            <v>เดิม</v>
          </cell>
        </row>
        <row r="201">
          <cell r="D201" t="str">
            <v>11224</v>
          </cell>
          <cell r="F201" t="str">
            <v>รพช.</v>
          </cell>
          <cell r="H201">
            <v>10</v>
          </cell>
          <cell r="K201" t="str">
            <v>รพช.F3 P&lt;=15,000</v>
          </cell>
          <cell r="L201" t="str">
            <v>เดิม</v>
          </cell>
        </row>
        <row r="202">
          <cell r="D202" t="str">
            <v>11225</v>
          </cell>
          <cell r="F202" t="str">
            <v>รพช.</v>
          </cell>
          <cell r="H202">
            <v>60</v>
          </cell>
          <cell r="K202" t="str">
            <v>รพช.F2 P30,000-60,000</v>
          </cell>
          <cell r="L202" t="str">
            <v>เดิม</v>
          </cell>
        </row>
        <row r="203">
          <cell r="D203" t="str">
            <v>11226</v>
          </cell>
          <cell r="F203" t="str">
            <v>รพช.</v>
          </cell>
          <cell r="H203">
            <v>60</v>
          </cell>
          <cell r="K203" t="str">
            <v>รพช.F2 P30,000-60,000</v>
          </cell>
          <cell r="L203" t="str">
            <v>เดิม</v>
          </cell>
        </row>
        <row r="204">
          <cell r="D204" t="str">
            <v>11227</v>
          </cell>
          <cell r="F204" t="str">
            <v>รพช.</v>
          </cell>
          <cell r="H204">
            <v>33</v>
          </cell>
          <cell r="K204" t="str">
            <v>รพช.F2 P&lt;=30,000</v>
          </cell>
          <cell r="L204" t="str">
            <v>เดิม</v>
          </cell>
        </row>
        <row r="205">
          <cell r="D205" t="str">
            <v>10698</v>
          </cell>
          <cell r="F205" t="str">
            <v>รพท.</v>
          </cell>
          <cell r="H205">
            <v>314</v>
          </cell>
          <cell r="K205" t="str">
            <v>รพท.S B&lt;=400</v>
          </cell>
          <cell r="L205" t="str">
            <v>เดิม</v>
          </cell>
        </row>
        <row r="206">
          <cell r="D206" t="str">
            <v>10863</v>
          </cell>
          <cell r="F206" t="str">
            <v>รพช.</v>
          </cell>
          <cell r="H206">
            <v>10</v>
          </cell>
          <cell r="K206" t="str">
            <v>รพช.F3 P&lt;=15,000</v>
          </cell>
          <cell r="L206" t="str">
            <v>เดิม</v>
          </cell>
        </row>
        <row r="207">
          <cell r="D207" t="str">
            <v>10864</v>
          </cell>
          <cell r="F207" t="str">
            <v>รพช.</v>
          </cell>
          <cell r="H207">
            <v>70</v>
          </cell>
          <cell r="K207" t="str">
            <v>รพช.F2 P30,000-60,000</v>
          </cell>
          <cell r="L207" t="str">
            <v>เดิม</v>
          </cell>
        </row>
        <row r="208">
          <cell r="D208" t="str">
            <v>10865</v>
          </cell>
          <cell r="F208" t="str">
            <v>รพช.</v>
          </cell>
          <cell r="H208">
            <v>33</v>
          </cell>
          <cell r="K208" t="str">
            <v>รพช.F2 P30,000-60,000</v>
          </cell>
          <cell r="L208" t="str">
            <v>เดิม</v>
          </cell>
        </row>
        <row r="209">
          <cell r="D209" t="str">
            <v>10686</v>
          </cell>
          <cell r="F209" t="str">
            <v>รพศ.</v>
          </cell>
          <cell r="H209">
            <v>611</v>
          </cell>
          <cell r="K209" t="str">
            <v>รพศ.A B&lt;=700</v>
          </cell>
          <cell r="L209" t="str">
            <v>เดิม</v>
          </cell>
        </row>
        <row r="210">
          <cell r="D210" t="str">
            <v>10756</v>
          </cell>
          <cell r="F210" t="str">
            <v>รพช.</v>
          </cell>
          <cell r="H210">
            <v>60</v>
          </cell>
          <cell r="K210" t="str">
            <v>รพช.F1 P&lt;=50,000</v>
          </cell>
          <cell r="L210" t="str">
            <v>เดิม</v>
          </cell>
        </row>
        <row r="211">
          <cell r="D211" t="str">
            <v>10757</v>
          </cell>
          <cell r="F211" t="str">
            <v>รพช.</v>
          </cell>
          <cell r="H211">
            <v>144</v>
          </cell>
          <cell r="K211" t="str">
            <v>รพช.M2 B&gt;100</v>
          </cell>
          <cell r="L211" t="str">
            <v>เดิม</v>
          </cell>
        </row>
        <row r="212">
          <cell r="D212" t="str">
            <v>10758</v>
          </cell>
          <cell r="F212" t="str">
            <v>รพช.</v>
          </cell>
          <cell r="H212">
            <v>220</v>
          </cell>
          <cell r="K212" t="str">
            <v>รพช.M2 B&gt;100</v>
          </cell>
          <cell r="L212" t="str">
            <v>เปลี่ยน</v>
          </cell>
        </row>
        <row r="213">
          <cell r="D213" t="str">
            <v>10759</v>
          </cell>
          <cell r="F213" t="str">
            <v>รพช.</v>
          </cell>
          <cell r="H213">
            <v>58</v>
          </cell>
          <cell r="K213" t="str">
            <v>รพช.F2 P30,000-60,000</v>
          </cell>
          <cell r="L213" t="str">
            <v>เดิม</v>
          </cell>
        </row>
        <row r="214">
          <cell r="D214" t="str">
            <v>10760</v>
          </cell>
          <cell r="F214" t="str">
            <v>รพช.</v>
          </cell>
          <cell r="H214">
            <v>76</v>
          </cell>
          <cell r="K214" t="str">
            <v>รพช.F1 P50,000-100,000</v>
          </cell>
          <cell r="L214" t="str">
            <v>เดิม</v>
          </cell>
        </row>
        <row r="215">
          <cell r="D215" t="str">
            <v>28875</v>
          </cell>
          <cell r="F215" t="str">
            <v>รพช.</v>
          </cell>
          <cell r="H215">
            <v>33</v>
          </cell>
          <cell r="K215" t="str">
            <v>รพช.F2 P&lt;=30,000</v>
          </cell>
          <cell r="L215" t="str">
            <v>เดิม</v>
          </cell>
        </row>
        <row r="216">
          <cell r="D216" t="str">
            <v>10687</v>
          </cell>
          <cell r="F216" t="str">
            <v>รพท.</v>
          </cell>
          <cell r="H216">
            <v>408</v>
          </cell>
          <cell r="K216" t="str">
            <v>รพท.S B&gt;400</v>
          </cell>
          <cell r="L216" t="str">
            <v>เดิม</v>
          </cell>
        </row>
        <row r="217">
          <cell r="D217" t="str">
            <v>10761</v>
          </cell>
          <cell r="F217" t="str">
            <v>รพช.</v>
          </cell>
          <cell r="H217">
            <v>94</v>
          </cell>
          <cell r="K217" t="str">
            <v>รพช.F2 P60,000-90,000</v>
          </cell>
          <cell r="L217" t="str">
            <v>เดิม</v>
          </cell>
        </row>
        <row r="218">
          <cell r="D218" t="str">
            <v>10762</v>
          </cell>
          <cell r="F218" t="str">
            <v>รพช.</v>
          </cell>
          <cell r="H218">
            <v>120</v>
          </cell>
          <cell r="K218" t="str">
            <v>รพช.M2 B&gt;100</v>
          </cell>
          <cell r="L218" t="str">
            <v>เปลี่ยน</v>
          </cell>
        </row>
        <row r="219">
          <cell r="D219" t="str">
            <v>10763</v>
          </cell>
          <cell r="F219" t="str">
            <v>รพช.</v>
          </cell>
          <cell r="H219">
            <v>67</v>
          </cell>
          <cell r="K219" t="str">
            <v>รพช.F2 P30,000-60,000</v>
          </cell>
          <cell r="L219" t="str">
            <v>เดิม</v>
          </cell>
        </row>
        <row r="220">
          <cell r="D220" t="str">
            <v>10764</v>
          </cell>
          <cell r="F220" t="str">
            <v>รพช.</v>
          </cell>
          <cell r="H220">
            <v>37</v>
          </cell>
          <cell r="K220" t="str">
            <v>รพช.F2 P30,000-60,000</v>
          </cell>
          <cell r="L220" t="str">
            <v>เดิม</v>
          </cell>
        </row>
        <row r="221">
          <cell r="D221" t="str">
            <v>10765</v>
          </cell>
          <cell r="F221" t="str">
            <v>รพช.</v>
          </cell>
          <cell r="H221">
            <v>34</v>
          </cell>
          <cell r="K221" t="str">
            <v>รพช.F2 P&lt;=30,000</v>
          </cell>
          <cell r="L221" t="str">
            <v>เดิม</v>
          </cell>
        </row>
        <row r="222">
          <cell r="D222" t="str">
            <v>10766</v>
          </cell>
          <cell r="F222" t="str">
            <v>รพช.</v>
          </cell>
          <cell r="H222">
            <v>55</v>
          </cell>
          <cell r="K222" t="str">
            <v>รพช.F2 P30,000-60,000</v>
          </cell>
          <cell r="L222" t="str">
            <v>เดิม</v>
          </cell>
        </row>
        <row r="223">
          <cell r="D223" t="str">
            <v>10767</v>
          </cell>
          <cell r="F223" t="str">
            <v>รพช.</v>
          </cell>
          <cell r="H223">
            <v>37</v>
          </cell>
          <cell r="K223" t="str">
            <v>รพช.F2 P&lt;=30,000</v>
          </cell>
          <cell r="L223" t="str">
            <v>เดิม</v>
          </cell>
        </row>
        <row r="224">
          <cell r="D224" t="str">
            <v>10660</v>
          </cell>
          <cell r="F224" t="str">
            <v>รพศ.</v>
          </cell>
          <cell r="H224">
            <v>550</v>
          </cell>
          <cell r="K224" t="str">
            <v>รพศ.A B&lt;=700</v>
          </cell>
          <cell r="L224" t="str">
            <v>เดิม</v>
          </cell>
        </row>
        <row r="225">
          <cell r="D225" t="str">
            <v>10688</v>
          </cell>
          <cell r="F225" t="str">
            <v>รพท.</v>
          </cell>
          <cell r="H225">
            <v>208</v>
          </cell>
          <cell r="K225" t="str">
            <v>รพท.M1 B&gt;200</v>
          </cell>
          <cell r="L225" t="str">
            <v>เดิม</v>
          </cell>
        </row>
        <row r="226">
          <cell r="D226" t="str">
            <v>10768</v>
          </cell>
          <cell r="F226" t="str">
            <v>รพช.</v>
          </cell>
          <cell r="H226">
            <v>30</v>
          </cell>
          <cell r="K226" t="str">
            <v>รพช.F2 P&lt;=30,000</v>
          </cell>
          <cell r="L226" t="str">
            <v>เดิม</v>
          </cell>
        </row>
        <row r="227">
          <cell r="D227" t="str">
            <v>10769</v>
          </cell>
          <cell r="F227" t="str">
            <v>รพช.</v>
          </cell>
          <cell r="H227">
            <v>60</v>
          </cell>
          <cell r="K227" t="str">
            <v>รพช.F2 P&lt;=30,000</v>
          </cell>
          <cell r="L227" t="str">
            <v>เดิม</v>
          </cell>
        </row>
        <row r="228">
          <cell r="D228" t="str">
            <v>10770</v>
          </cell>
          <cell r="F228" t="str">
            <v>รพช.</v>
          </cell>
          <cell r="H228">
            <v>40</v>
          </cell>
          <cell r="K228" t="str">
            <v>รพช.F2 P&lt;=30,000</v>
          </cell>
          <cell r="L228" t="str">
            <v>เดิม</v>
          </cell>
        </row>
        <row r="229">
          <cell r="D229" t="str">
            <v>10771</v>
          </cell>
          <cell r="F229" t="str">
            <v>รพช.</v>
          </cell>
          <cell r="H229">
            <v>26</v>
          </cell>
          <cell r="K229" t="str">
            <v>รพช.F2 P&lt;=30,000</v>
          </cell>
          <cell r="L229" t="str">
            <v>เดิม</v>
          </cell>
        </row>
        <row r="230">
          <cell r="D230" t="str">
            <v>10772</v>
          </cell>
          <cell r="F230" t="str">
            <v>รพช.</v>
          </cell>
          <cell r="H230">
            <v>90</v>
          </cell>
          <cell r="K230" t="str">
            <v>รพช.M2 B&lt;=100</v>
          </cell>
          <cell r="L230" t="str">
            <v>เดิม</v>
          </cell>
        </row>
        <row r="231">
          <cell r="D231" t="str">
            <v>10773</v>
          </cell>
          <cell r="F231" t="str">
            <v>รพช.</v>
          </cell>
          <cell r="H231">
            <v>30</v>
          </cell>
          <cell r="K231" t="str">
            <v>รพช.F2 P&lt;=30,000</v>
          </cell>
          <cell r="L231" t="str">
            <v>เดิม</v>
          </cell>
        </row>
        <row r="232">
          <cell r="D232" t="str">
            <v>10774</v>
          </cell>
          <cell r="F232" t="str">
            <v>รพช.</v>
          </cell>
          <cell r="H232">
            <v>31</v>
          </cell>
          <cell r="K232" t="str">
            <v>รพช.F2 P&lt;=30,000</v>
          </cell>
          <cell r="L232" t="str">
            <v>เดิม</v>
          </cell>
        </row>
        <row r="233">
          <cell r="D233" t="str">
            <v>10775</v>
          </cell>
          <cell r="F233" t="str">
            <v>รพช.</v>
          </cell>
          <cell r="H233">
            <v>46</v>
          </cell>
          <cell r="K233" t="str">
            <v>รพช.F2 P&lt;=30,000</v>
          </cell>
          <cell r="L233" t="str">
            <v>เดิม</v>
          </cell>
        </row>
        <row r="234">
          <cell r="D234" t="str">
            <v>10776</v>
          </cell>
          <cell r="F234" t="str">
            <v>รพช.</v>
          </cell>
          <cell r="H234">
            <v>40</v>
          </cell>
          <cell r="K234" t="str">
            <v>รพช.F2 P&lt;=30,000</v>
          </cell>
          <cell r="L234" t="str">
            <v>เดิม</v>
          </cell>
        </row>
        <row r="235">
          <cell r="D235" t="str">
            <v>10777</v>
          </cell>
          <cell r="F235" t="str">
            <v>รพช.</v>
          </cell>
          <cell r="H235">
            <v>90</v>
          </cell>
          <cell r="K235" t="str">
            <v>รพช.F1 P&lt;=50,000</v>
          </cell>
          <cell r="L235" t="str">
            <v>เดิม</v>
          </cell>
        </row>
        <row r="236">
          <cell r="D236" t="str">
            <v>10778</v>
          </cell>
          <cell r="F236" t="str">
            <v>รพช.</v>
          </cell>
          <cell r="H236">
            <v>10</v>
          </cell>
          <cell r="K236" t="str">
            <v>รพช.F3 P&lt;=15,000</v>
          </cell>
          <cell r="L236" t="str">
            <v>เดิม</v>
          </cell>
        </row>
        <row r="237">
          <cell r="D237" t="str">
            <v>10779</v>
          </cell>
          <cell r="F237" t="str">
            <v>รพช.</v>
          </cell>
          <cell r="H237">
            <v>30</v>
          </cell>
          <cell r="K237" t="str">
            <v>รพช.F2 P30,000-60,000</v>
          </cell>
          <cell r="L237" t="str">
            <v>เดิม</v>
          </cell>
        </row>
        <row r="238">
          <cell r="D238" t="str">
            <v>10780</v>
          </cell>
          <cell r="F238" t="str">
            <v>รพช.</v>
          </cell>
          <cell r="H238">
            <v>24</v>
          </cell>
          <cell r="K238" t="str">
            <v>รพช.F3 P&lt;=15,000</v>
          </cell>
          <cell r="L238" t="str">
            <v>เดิม</v>
          </cell>
        </row>
        <row r="239">
          <cell r="D239" t="str">
            <v>10781</v>
          </cell>
          <cell r="F239" t="str">
            <v>รพช.</v>
          </cell>
          <cell r="H239">
            <v>22</v>
          </cell>
          <cell r="K239" t="str">
            <v>รพช.F3 P&lt;=15,000</v>
          </cell>
          <cell r="L239" t="str">
            <v>เดิม</v>
          </cell>
        </row>
        <row r="240">
          <cell r="D240" t="str">
            <v>10690</v>
          </cell>
          <cell r="F240" t="str">
            <v>รพท.</v>
          </cell>
          <cell r="H240">
            <v>561</v>
          </cell>
          <cell r="K240" t="str">
            <v>รพท.S B&gt;400</v>
          </cell>
          <cell r="L240" t="str">
            <v>เดิม</v>
          </cell>
        </row>
        <row r="241">
          <cell r="D241" t="str">
            <v>10691</v>
          </cell>
          <cell r="F241" t="str">
            <v>รพท.</v>
          </cell>
          <cell r="H241">
            <v>258</v>
          </cell>
          <cell r="K241" t="str">
            <v>รพท.M1 B&gt;200</v>
          </cell>
          <cell r="L241" t="str">
            <v>เดิม</v>
          </cell>
        </row>
        <row r="242">
          <cell r="D242" t="str">
            <v>10789</v>
          </cell>
          <cell r="F242" t="str">
            <v>รพช.</v>
          </cell>
          <cell r="H242">
            <v>78</v>
          </cell>
          <cell r="K242" t="str">
            <v>รพช.F1 P&lt;=50,000</v>
          </cell>
          <cell r="L242" t="str">
            <v>เดิม</v>
          </cell>
        </row>
        <row r="243">
          <cell r="D243" t="str">
            <v>10790</v>
          </cell>
          <cell r="F243" t="str">
            <v>รพช.</v>
          </cell>
          <cell r="H243">
            <v>123</v>
          </cell>
          <cell r="K243" t="str">
            <v>รพช.M2 B&gt;100</v>
          </cell>
          <cell r="L243" t="str">
            <v>เดิม</v>
          </cell>
        </row>
        <row r="244">
          <cell r="D244" t="str">
            <v>10791</v>
          </cell>
          <cell r="F244" t="str">
            <v>รพช.</v>
          </cell>
          <cell r="H244">
            <v>137</v>
          </cell>
          <cell r="K244" t="str">
            <v>รพช.M2 B&gt;100</v>
          </cell>
          <cell r="L244" t="str">
            <v>เดิม</v>
          </cell>
        </row>
        <row r="245">
          <cell r="D245" t="str">
            <v>10792</v>
          </cell>
          <cell r="F245" t="str">
            <v>รพช.</v>
          </cell>
          <cell r="H245">
            <v>48</v>
          </cell>
          <cell r="K245" t="str">
            <v>รพช.F2 P30,000-60,000</v>
          </cell>
          <cell r="L245" t="str">
            <v>เดิม</v>
          </cell>
        </row>
        <row r="246">
          <cell r="D246" t="str">
            <v>10793</v>
          </cell>
          <cell r="F246" t="str">
            <v>รพช.</v>
          </cell>
          <cell r="H246">
            <v>56</v>
          </cell>
          <cell r="K246" t="str">
            <v>รพช.F2 P&lt;=30,000</v>
          </cell>
          <cell r="L246" t="str">
            <v>เดิม</v>
          </cell>
        </row>
        <row r="247">
          <cell r="D247" t="str">
            <v>10794</v>
          </cell>
          <cell r="F247" t="str">
            <v>รพช.</v>
          </cell>
          <cell r="H247">
            <v>30</v>
          </cell>
          <cell r="K247" t="str">
            <v>รพช.F3 P&lt;=15,000</v>
          </cell>
          <cell r="L247" t="str">
            <v>เดิม</v>
          </cell>
        </row>
        <row r="248">
          <cell r="D248" t="str">
            <v>10795</v>
          </cell>
          <cell r="F248" t="str">
            <v>รพช.</v>
          </cell>
          <cell r="H248">
            <v>41</v>
          </cell>
          <cell r="K248" t="str">
            <v>รพช.F2 P&lt;=30,000</v>
          </cell>
          <cell r="L248" t="str">
            <v>เดิม</v>
          </cell>
        </row>
        <row r="249">
          <cell r="D249" t="str">
            <v>10796</v>
          </cell>
          <cell r="F249" t="str">
            <v>รพช.</v>
          </cell>
          <cell r="H249">
            <v>41</v>
          </cell>
          <cell r="K249" t="str">
            <v>รพช.F2 P&lt;=30,000</v>
          </cell>
          <cell r="L249" t="str">
            <v>เดิม</v>
          </cell>
        </row>
        <row r="250">
          <cell r="D250" t="str">
            <v>10797</v>
          </cell>
          <cell r="F250" t="str">
            <v>รพช.</v>
          </cell>
          <cell r="H250">
            <v>32</v>
          </cell>
          <cell r="K250" t="str">
            <v>รพช.F2 P&lt;=30,000</v>
          </cell>
          <cell r="L250" t="str">
            <v>เดิม</v>
          </cell>
        </row>
        <row r="251">
          <cell r="D251" t="str">
            <v>10661</v>
          </cell>
          <cell r="F251" t="str">
            <v>รพศ.</v>
          </cell>
          <cell r="H251">
            <v>700</v>
          </cell>
          <cell r="K251" t="str">
            <v>รพศ.A B&lt;=700</v>
          </cell>
          <cell r="L251" t="str">
            <v>เดิม</v>
          </cell>
        </row>
        <row r="252">
          <cell r="D252" t="str">
            <v>10695</v>
          </cell>
          <cell r="F252" t="str">
            <v>รพท.</v>
          </cell>
          <cell r="H252">
            <v>315</v>
          </cell>
          <cell r="K252" t="str">
            <v>รพท.M1 B&gt;200</v>
          </cell>
          <cell r="L252" t="str">
            <v>เดิม</v>
          </cell>
        </row>
        <row r="253">
          <cell r="D253" t="str">
            <v>10807</v>
          </cell>
          <cell r="F253" t="str">
            <v>รพช.</v>
          </cell>
          <cell r="H253">
            <v>76</v>
          </cell>
          <cell r="K253" t="str">
            <v>รพช.F1 P50,000-100,000</v>
          </cell>
          <cell r="L253" t="str">
            <v>เดิม</v>
          </cell>
        </row>
        <row r="254">
          <cell r="D254" t="str">
            <v>10808</v>
          </cell>
          <cell r="F254" t="str">
            <v>รพช.</v>
          </cell>
          <cell r="H254">
            <v>74</v>
          </cell>
          <cell r="K254" t="str">
            <v>รพช.F2 P30,000-60,000</v>
          </cell>
          <cell r="L254" t="str">
            <v>เดิม</v>
          </cell>
        </row>
        <row r="255">
          <cell r="D255" t="str">
            <v>10809</v>
          </cell>
          <cell r="F255" t="str">
            <v>รพช.</v>
          </cell>
          <cell r="H255">
            <v>48</v>
          </cell>
          <cell r="K255" t="str">
            <v>รพช.F2 P&lt;=30,000</v>
          </cell>
          <cell r="L255" t="str">
            <v>เดิม</v>
          </cell>
        </row>
        <row r="256">
          <cell r="D256" t="str">
            <v>10810</v>
          </cell>
          <cell r="F256" t="str">
            <v>รพช.</v>
          </cell>
          <cell r="H256">
            <v>17</v>
          </cell>
          <cell r="K256" t="str">
            <v>รพช.F2 P&lt;=30,000</v>
          </cell>
          <cell r="L256" t="str">
            <v>เดิม</v>
          </cell>
        </row>
        <row r="257">
          <cell r="D257" t="str">
            <v>10811</v>
          </cell>
          <cell r="F257" t="str">
            <v>รพช.</v>
          </cell>
          <cell r="H257">
            <v>32</v>
          </cell>
          <cell r="K257" t="str">
            <v>รพช.F2 P&lt;=30,000</v>
          </cell>
          <cell r="L257" t="str">
            <v>เดิม</v>
          </cell>
        </row>
        <row r="258">
          <cell r="D258" t="str">
            <v>10812</v>
          </cell>
          <cell r="F258" t="str">
            <v>รพช.</v>
          </cell>
          <cell r="H258">
            <v>15</v>
          </cell>
          <cell r="K258" t="str">
            <v>รพช.F3 P&lt;=15,000</v>
          </cell>
          <cell r="L258" t="str">
            <v>เดิม</v>
          </cell>
        </row>
        <row r="259">
          <cell r="D259" t="str">
            <v>10813</v>
          </cell>
          <cell r="F259" t="str">
            <v>รพช.</v>
          </cell>
          <cell r="H259">
            <v>20</v>
          </cell>
          <cell r="K259" t="str">
            <v>รพช.F3 P&lt;=15,000</v>
          </cell>
          <cell r="L259" t="str">
            <v>เดิม</v>
          </cell>
        </row>
        <row r="260">
          <cell r="D260" t="str">
            <v>10814</v>
          </cell>
          <cell r="F260" t="str">
            <v>รพช.</v>
          </cell>
          <cell r="H260">
            <v>30</v>
          </cell>
          <cell r="K260" t="str">
            <v>รพช.F2 P&lt;=30,000</v>
          </cell>
          <cell r="L260" t="str">
            <v>เดิม</v>
          </cell>
        </row>
        <row r="261">
          <cell r="D261" t="str">
            <v>10815</v>
          </cell>
          <cell r="F261" t="str">
            <v>รพช.</v>
          </cell>
          <cell r="H261">
            <v>35</v>
          </cell>
          <cell r="K261" t="str">
            <v>รพช.F2 P30,000-60,000</v>
          </cell>
          <cell r="L261" t="str">
            <v>เดิม</v>
          </cell>
        </row>
        <row r="262">
          <cell r="D262" t="str">
            <v>10816</v>
          </cell>
          <cell r="F262" t="str">
            <v>รพช.</v>
          </cell>
          <cell r="H262">
            <v>34</v>
          </cell>
          <cell r="K262" t="str">
            <v>รพช.F2 P&lt;=30,000</v>
          </cell>
          <cell r="L262" t="str">
            <v>เดิม</v>
          </cell>
        </row>
        <row r="263">
          <cell r="D263" t="str">
            <v>10692</v>
          </cell>
          <cell r="F263" t="str">
            <v>รพท.</v>
          </cell>
          <cell r="H263">
            <v>282</v>
          </cell>
          <cell r="K263" t="str">
            <v>รพท.S B&lt;=400</v>
          </cell>
          <cell r="L263" t="str">
            <v>เดิม</v>
          </cell>
        </row>
        <row r="264">
          <cell r="D264" t="str">
            <v>10693</v>
          </cell>
          <cell r="F264" t="str">
            <v>รพท.</v>
          </cell>
          <cell r="H264">
            <v>150</v>
          </cell>
          <cell r="K264" t="str">
            <v>รพท.M1 B&lt;=200</v>
          </cell>
          <cell r="L264" t="str">
            <v>เดิม</v>
          </cell>
        </row>
        <row r="265">
          <cell r="D265" t="str">
            <v>10798</v>
          </cell>
          <cell r="F265" t="str">
            <v>รพช.</v>
          </cell>
          <cell r="H265">
            <v>30</v>
          </cell>
          <cell r="K265" t="str">
            <v>รพช.F2 P&lt;=30,000</v>
          </cell>
          <cell r="L265" t="str">
            <v>เดิม</v>
          </cell>
        </row>
        <row r="266">
          <cell r="D266" t="str">
            <v>10799</v>
          </cell>
          <cell r="F266" t="str">
            <v>รพช.</v>
          </cell>
          <cell r="H266">
            <v>30</v>
          </cell>
          <cell r="K266" t="str">
            <v>รพช.F2 P&lt;=30,000</v>
          </cell>
          <cell r="L266" t="str">
            <v>เดิม</v>
          </cell>
        </row>
        <row r="267">
          <cell r="D267" t="str">
            <v>10800</v>
          </cell>
          <cell r="F267" t="str">
            <v>รพช.</v>
          </cell>
          <cell r="H267">
            <v>28</v>
          </cell>
          <cell r="K267" t="str">
            <v>รพช.F3 P&lt;=15,000</v>
          </cell>
          <cell r="L267" t="str">
            <v>เดิม</v>
          </cell>
        </row>
        <row r="268">
          <cell r="D268" t="str">
            <v>10801</v>
          </cell>
          <cell r="F268" t="str">
            <v>รพช.</v>
          </cell>
          <cell r="H268">
            <v>36</v>
          </cell>
          <cell r="K268" t="str">
            <v>รพช.F2 P&lt;=30,000</v>
          </cell>
          <cell r="L268" t="str">
            <v>เดิม</v>
          </cell>
        </row>
        <row r="269">
          <cell r="D269" t="str">
            <v>10689</v>
          </cell>
          <cell r="F269" t="str">
            <v>รพท.</v>
          </cell>
          <cell r="H269">
            <v>324</v>
          </cell>
          <cell r="K269" t="str">
            <v>รพท.S B&lt;=400</v>
          </cell>
          <cell r="L269" t="str">
            <v>เดิม</v>
          </cell>
        </row>
        <row r="270">
          <cell r="D270" t="str">
            <v>10782</v>
          </cell>
          <cell r="F270" t="str">
            <v>รพช.</v>
          </cell>
          <cell r="H270">
            <v>36</v>
          </cell>
          <cell r="K270" t="str">
            <v>รพช.F2 P&lt;=30,000</v>
          </cell>
          <cell r="L270" t="str">
            <v>เดิม</v>
          </cell>
        </row>
        <row r="271">
          <cell r="D271" t="str">
            <v>10784</v>
          </cell>
          <cell r="F271" t="str">
            <v>รพช.</v>
          </cell>
          <cell r="H271">
            <v>54</v>
          </cell>
          <cell r="K271" t="str">
            <v>รพช.F2 P&lt;=30,000</v>
          </cell>
          <cell r="L271" t="str">
            <v>เดิม</v>
          </cell>
        </row>
        <row r="272">
          <cell r="D272" t="str">
            <v>10785</v>
          </cell>
          <cell r="F272" t="str">
            <v>รพช.</v>
          </cell>
          <cell r="H272">
            <v>81</v>
          </cell>
          <cell r="K272" t="str">
            <v>รพช.F2 P30,000-60,000</v>
          </cell>
          <cell r="L272" t="str">
            <v>เดิม</v>
          </cell>
        </row>
        <row r="273">
          <cell r="D273" t="str">
            <v>10786</v>
          </cell>
          <cell r="F273" t="str">
            <v>รพช.</v>
          </cell>
          <cell r="H273">
            <v>48</v>
          </cell>
          <cell r="K273" t="str">
            <v>รพช.F2 P&lt;=30,000</v>
          </cell>
          <cell r="L273" t="str">
            <v>เดิม</v>
          </cell>
        </row>
        <row r="274">
          <cell r="D274" t="str">
            <v>10787</v>
          </cell>
          <cell r="F274" t="str">
            <v>รพช.</v>
          </cell>
          <cell r="H274">
            <v>95</v>
          </cell>
          <cell r="K274" t="str">
            <v>รพช.F1 P&lt;=50,000</v>
          </cell>
          <cell r="L274" t="str">
            <v>เดิม</v>
          </cell>
        </row>
        <row r="275">
          <cell r="D275" t="str">
            <v>10788</v>
          </cell>
          <cell r="F275" t="str">
            <v>รพช.</v>
          </cell>
          <cell r="H275">
            <v>33</v>
          </cell>
          <cell r="K275" t="str">
            <v>รพช.F3 P&lt;=15,000</v>
          </cell>
          <cell r="L275" t="str">
            <v>เดิม</v>
          </cell>
        </row>
        <row r="276">
          <cell r="D276" t="str">
            <v>10736</v>
          </cell>
          <cell r="F276" t="str">
            <v>รพท.</v>
          </cell>
          <cell r="H276">
            <v>447</v>
          </cell>
          <cell r="K276" t="str">
            <v>รพท.S B&gt;400</v>
          </cell>
          <cell r="L276" t="str">
            <v>เดิม</v>
          </cell>
        </row>
        <row r="277">
          <cell r="D277" t="str">
            <v>11308</v>
          </cell>
          <cell r="F277" t="str">
            <v>รพช.</v>
          </cell>
          <cell r="H277">
            <v>33</v>
          </cell>
          <cell r="K277" t="str">
            <v>รพช.F2 P&lt;=30,000</v>
          </cell>
          <cell r="L277" t="str">
            <v>เดิม</v>
          </cell>
        </row>
        <row r="278">
          <cell r="D278" t="str">
            <v>11309</v>
          </cell>
          <cell r="F278" t="str">
            <v>รพช.</v>
          </cell>
          <cell r="H278">
            <v>30</v>
          </cell>
          <cell r="K278" t="str">
            <v>รพช.F2 P&lt;=30,000</v>
          </cell>
          <cell r="L278" t="str">
            <v>เดิม</v>
          </cell>
        </row>
        <row r="279">
          <cell r="D279" t="str">
            <v>11310</v>
          </cell>
          <cell r="F279" t="str">
            <v>รพช.</v>
          </cell>
          <cell r="H279">
            <v>114</v>
          </cell>
          <cell r="K279" t="str">
            <v>รพช.M2 B&gt;100</v>
          </cell>
          <cell r="L279" t="str">
            <v>เดิม</v>
          </cell>
        </row>
        <row r="280">
          <cell r="D280" t="str">
            <v>11311</v>
          </cell>
          <cell r="F280" t="str">
            <v>รพช.</v>
          </cell>
          <cell r="H280">
            <v>77</v>
          </cell>
          <cell r="K280" t="str">
            <v>รพช.F1 P50,000-100,000</v>
          </cell>
          <cell r="L280" t="str">
            <v>เดิม</v>
          </cell>
        </row>
        <row r="281">
          <cell r="D281" t="str">
            <v>11312</v>
          </cell>
          <cell r="F281" t="str">
            <v>รพช.</v>
          </cell>
          <cell r="H281">
            <v>35</v>
          </cell>
          <cell r="K281" t="str">
            <v>รพช.F2 P30,000-60,000</v>
          </cell>
          <cell r="L281" t="str">
            <v>เดิม</v>
          </cell>
        </row>
        <row r="282">
          <cell r="D282" t="str">
            <v>11313</v>
          </cell>
          <cell r="F282" t="str">
            <v>รพช.</v>
          </cell>
          <cell r="H282">
            <v>30</v>
          </cell>
          <cell r="K282" t="str">
            <v>รพช.F2 P30,000-60,000</v>
          </cell>
          <cell r="L282" t="str">
            <v>เดิม</v>
          </cell>
        </row>
        <row r="283">
          <cell r="D283" t="str">
            <v>11314</v>
          </cell>
          <cell r="F283" t="str">
            <v>รพช.</v>
          </cell>
          <cell r="H283">
            <v>30</v>
          </cell>
          <cell r="K283" t="str">
            <v>รพช.F2 P&lt;=30,000</v>
          </cell>
          <cell r="L283" t="str">
            <v>เดิม</v>
          </cell>
        </row>
        <row r="284">
          <cell r="D284" t="str">
            <v>10731</v>
          </cell>
          <cell r="F284" t="str">
            <v>รพท.</v>
          </cell>
          <cell r="H284">
            <v>562</v>
          </cell>
          <cell r="K284" t="str">
            <v>รพท.S B&gt;400</v>
          </cell>
          <cell r="L284" t="str">
            <v>เดิม</v>
          </cell>
        </row>
        <row r="285">
          <cell r="D285" t="str">
            <v>10732</v>
          </cell>
          <cell r="F285" t="str">
            <v>รพท.</v>
          </cell>
          <cell r="H285">
            <v>298</v>
          </cell>
          <cell r="K285" t="str">
            <v>รพท.M1 B&gt;200</v>
          </cell>
          <cell r="L285" t="str">
            <v>เดิม</v>
          </cell>
        </row>
        <row r="286">
          <cell r="D286" t="str">
            <v>11278</v>
          </cell>
          <cell r="F286" t="str">
            <v>รพช.</v>
          </cell>
          <cell r="H286">
            <v>58</v>
          </cell>
          <cell r="K286" t="str">
            <v>รพช.F2 P30,000-60,000</v>
          </cell>
          <cell r="L286" t="str">
            <v>เดิม</v>
          </cell>
        </row>
        <row r="287">
          <cell r="D287" t="str">
            <v>11279</v>
          </cell>
          <cell r="F287" t="str">
            <v>รพช.</v>
          </cell>
          <cell r="H287">
            <v>30</v>
          </cell>
          <cell r="K287" t="str">
            <v>รพช.F2 P&lt;=30,000</v>
          </cell>
          <cell r="L287" t="str">
            <v>เดิม</v>
          </cell>
        </row>
        <row r="288">
          <cell r="D288" t="str">
            <v>11280</v>
          </cell>
          <cell r="F288" t="str">
            <v>รพช.</v>
          </cell>
          <cell r="H288">
            <v>70</v>
          </cell>
          <cell r="K288" t="str">
            <v>รพช.F1 P&lt;=50,000</v>
          </cell>
          <cell r="L288" t="str">
            <v>เดิม</v>
          </cell>
        </row>
        <row r="289">
          <cell r="D289" t="str">
            <v>11281</v>
          </cell>
          <cell r="F289" t="str">
            <v>รพช.</v>
          </cell>
          <cell r="H289">
            <v>31</v>
          </cell>
          <cell r="K289" t="str">
            <v>รพช.F2 P&lt;=30,000</v>
          </cell>
          <cell r="L289" t="str">
            <v>เดิม</v>
          </cell>
        </row>
        <row r="290">
          <cell r="D290" t="str">
            <v>11282</v>
          </cell>
          <cell r="F290" t="str">
            <v>รพช.</v>
          </cell>
          <cell r="H290">
            <v>141</v>
          </cell>
          <cell r="K290" t="str">
            <v>รพช.M2 B&gt;100</v>
          </cell>
          <cell r="L290" t="str">
            <v>เดิม</v>
          </cell>
        </row>
        <row r="291">
          <cell r="D291" t="str">
            <v>11283</v>
          </cell>
          <cell r="F291" t="str">
            <v>รพช.</v>
          </cell>
          <cell r="H291">
            <v>97</v>
          </cell>
          <cell r="K291" t="str">
            <v>รพช.M2 B&lt;=100</v>
          </cell>
          <cell r="L291" t="str">
            <v>เดิม</v>
          </cell>
        </row>
        <row r="292">
          <cell r="D292" t="str">
            <v>11284</v>
          </cell>
          <cell r="F292" t="str">
            <v>รพช.</v>
          </cell>
          <cell r="H292">
            <v>58</v>
          </cell>
          <cell r="K292" t="str">
            <v>รพช.F2 P&lt;=30,000</v>
          </cell>
          <cell r="L292" t="str">
            <v>เดิม</v>
          </cell>
        </row>
        <row r="293">
          <cell r="D293" t="str">
            <v>11285</v>
          </cell>
          <cell r="F293" t="str">
            <v>รพช.</v>
          </cell>
          <cell r="H293">
            <v>59</v>
          </cell>
          <cell r="K293" t="str">
            <v>รพช.F2 P30,000-60,000</v>
          </cell>
          <cell r="L293" t="str">
            <v>เดิม</v>
          </cell>
        </row>
        <row r="294">
          <cell r="D294" t="str">
            <v>11286</v>
          </cell>
          <cell r="F294" t="str">
            <v>รพช.</v>
          </cell>
          <cell r="H294">
            <v>44</v>
          </cell>
          <cell r="K294" t="str">
            <v>รพช.F2 P30,000-60,000</v>
          </cell>
          <cell r="L294" t="str">
            <v>เดิม</v>
          </cell>
        </row>
        <row r="295">
          <cell r="D295" t="str">
            <v>11287</v>
          </cell>
          <cell r="F295" t="str">
            <v>รพช.</v>
          </cell>
          <cell r="H295">
            <v>56</v>
          </cell>
          <cell r="K295" t="str">
            <v>รพช.F2 P&lt;=30,000</v>
          </cell>
          <cell r="L295" t="str">
            <v>เดิม</v>
          </cell>
        </row>
        <row r="296">
          <cell r="D296" t="str">
            <v>11288</v>
          </cell>
          <cell r="F296" t="str">
            <v>รพช.</v>
          </cell>
          <cell r="H296">
            <v>33</v>
          </cell>
          <cell r="K296" t="str">
            <v>รพช.F2 P&lt;=30,000</v>
          </cell>
          <cell r="L296" t="str">
            <v>เดิม</v>
          </cell>
        </row>
        <row r="297">
          <cell r="D297" t="str">
            <v>14136</v>
          </cell>
          <cell r="F297" t="str">
            <v>รพช.</v>
          </cell>
          <cell r="H297">
            <v>10</v>
          </cell>
          <cell r="K297" t="str">
            <v>รพช.F3 P&lt;=15,000</v>
          </cell>
          <cell r="L297" t="str">
            <v>เดิม</v>
          </cell>
        </row>
        <row r="298">
          <cell r="D298" t="str">
            <v>21948</v>
          </cell>
          <cell r="F298" t="str">
            <v>รพช.</v>
          </cell>
          <cell r="H298">
            <v>44</v>
          </cell>
          <cell r="K298" t="str">
            <v>รพช.F2 P&lt;=30,000</v>
          </cell>
          <cell r="L298" t="str">
            <v>เดิม</v>
          </cell>
        </row>
        <row r="299">
          <cell r="D299" t="str">
            <v>41701</v>
          </cell>
          <cell r="F299" t="str">
            <v>รพช.</v>
          </cell>
          <cell r="H299">
            <v>33</v>
          </cell>
          <cell r="K299" t="str">
            <v>รพช.F3 P&lt;=15,000</v>
          </cell>
          <cell r="L299" t="str">
            <v>เดิม</v>
          </cell>
        </row>
        <row r="300">
          <cell r="D300" t="str">
            <v>10679</v>
          </cell>
          <cell r="F300" t="str">
            <v>รพศ.</v>
          </cell>
          <cell r="H300">
            <v>860</v>
          </cell>
          <cell r="K300" t="str">
            <v>รพศ.A B&gt;700to1000</v>
          </cell>
          <cell r="L300" t="str">
            <v>เดิม</v>
          </cell>
        </row>
        <row r="301">
          <cell r="D301" t="str">
            <v>11297</v>
          </cell>
          <cell r="F301" t="str">
            <v>รพช.</v>
          </cell>
          <cell r="H301">
            <v>120</v>
          </cell>
          <cell r="K301" t="str">
            <v>รพช.M2 B&gt;100</v>
          </cell>
          <cell r="L301" t="str">
            <v>เปลี่ยน</v>
          </cell>
        </row>
        <row r="302">
          <cell r="D302" t="str">
            <v>11298</v>
          </cell>
          <cell r="F302" t="str">
            <v>รพช.</v>
          </cell>
          <cell r="H302">
            <v>60</v>
          </cell>
          <cell r="K302" t="str">
            <v>รพช.F2 P30,000-60,000</v>
          </cell>
          <cell r="L302" t="str">
            <v>เดิม</v>
          </cell>
        </row>
        <row r="303">
          <cell r="D303" t="str">
            <v>11299</v>
          </cell>
          <cell r="F303" t="str">
            <v>รพช.</v>
          </cell>
          <cell r="H303">
            <v>58</v>
          </cell>
          <cell r="K303" t="str">
            <v>รพช.F2 P30,000-60,000</v>
          </cell>
          <cell r="L303" t="str">
            <v>เดิม</v>
          </cell>
        </row>
        <row r="304">
          <cell r="D304" t="str">
            <v>11300</v>
          </cell>
          <cell r="F304" t="str">
            <v>รพช.</v>
          </cell>
          <cell r="H304">
            <v>38</v>
          </cell>
          <cell r="K304" t="str">
            <v>รพช.F2 P30,000-60,000</v>
          </cell>
          <cell r="L304" t="str">
            <v>เดิม</v>
          </cell>
        </row>
        <row r="305">
          <cell r="D305" t="str">
            <v>11301</v>
          </cell>
          <cell r="F305" t="str">
            <v>รพช.</v>
          </cell>
          <cell r="H305">
            <v>79</v>
          </cell>
          <cell r="K305" t="str">
            <v>รพช.F1 P&lt;=50,000</v>
          </cell>
          <cell r="L305" t="str">
            <v>เดิม</v>
          </cell>
        </row>
        <row r="306">
          <cell r="D306" t="str">
            <v>11302</v>
          </cell>
          <cell r="F306" t="str">
            <v>รพช.</v>
          </cell>
          <cell r="H306">
            <v>136</v>
          </cell>
          <cell r="K306" t="str">
            <v>รพช.M2 B&gt;100</v>
          </cell>
          <cell r="L306" t="str">
            <v>เดิม</v>
          </cell>
        </row>
        <row r="307">
          <cell r="D307" t="str">
            <v>11303</v>
          </cell>
          <cell r="F307" t="str">
            <v>รพช.</v>
          </cell>
          <cell r="H307">
            <v>34</v>
          </cell>
          <cell r="K307" t="str">
            <v>รพช.F2 P&lt;=30,000</v>
          </cell>
          <cell r="L307" t="str">
            <v>เดิม</v>
          </cell>
        </row>
        <row r="308">
          <cell r="D308" t="str">
            <v>13819</v>
          </cell>
          <cell r="F308" t="str">
            <v>รพช.</v>
          </cell>
          <cell r="H308">
            <v>30</v>
          </cell>
          <cell r="K308" t="str">
            <v>รพช.F2 P&lt;=30,000</v>
          </cell>
          <cell r="L308" t="str">
            <v>เดิม</v>
          </cell>
        </row>
        <row r="309">
          <cell r="D309" t="str">
            <v>10737</v>
          </cell>
          <cell r="F309" t="str">
            <v>รพท.</v>
          </cell>
          <cell r="H309">
            <v>278</v>
          </cell>
          <cell r="K309" t="str">
            <v>รพท.S B&lt;=400</v>
          </cell>
          <cell r="L309" t="str">
            <v>เดิม</v>
          </cell>
        </row>
        <row r="310">
          <cell r="D310" t="str">
            <v>11315</v>
          </cell>
          <cell r="F310" t="str">
            <v>รพช.</v>
          </cell>
          <cell r="H310">
            <v>30</v>
          </cell>
          <cell r="K310" t="str">
            <v>รพช.F2 P30,000-60,000</v>
          </cell>
          <cell r="L310" t="str">
            <v>เดิม</v>
          </cell>
        </row>
        <row r="311">
          <cell r="D311" t="str">
            <v>11316</v>
          </cell>
          <cell r="F311" t="str">
            <v>รพช.</v>
          </cell>
          <cell r="H311">
            <v>60</v>
          </cell>
          <cell r="K311" t="str">
            <v>รพช.F2 P30,000-60,000</v>
          </cell>
          <cell r="L311" t="str">
            <v>เดิม</v>
          </cell>
        </row>
        <row r="312">
          <cell r="D312" t="str">
            <v>11317</v>
          </cell>
          <cell r="F312" t="str">
            <v>รพช.</v>
          </cell>
          <cell r="H312">
            <v>134</v>
          </cell>
          <cell r="K312" t="str">
            <v>รพช.M2 B&gt;100</v>
          </cell>
          <cell r="L312" t="str">
            <v>เดิม</v>
          </cell>
        </row>
        <row r="313">
          <cell r="D313" t="str">
            <v>11318</v>
          </cell>
          <cell r="F313" t="str">
            <v>รพช.</v>
          </cell>
          <cell r="H313">
            <v>30</v>
          </cell>
          <cell r="K313" t="str">
            <v>รพช.F2 P&lt;=30,000</v>
          </cell>
          <cell r="L313" t="str">
            <v>เดิม</v>
          </cell>
        </row>
        <row r="314">
          <cell r="D314" t="str">
            <v>11319</v>
          </cell>
          <cell r="F314" t="str">
            <v>รพช.</v>
          </cell>
          <cell r="H314">
            <v>60</v>
          </cell>
          <cell r="K314" t="str">
            <v>รพช.F2 P30,000-60,000</v>
          </cell>
          <cell r="L314" t="str">
            <v>เดิม</v>
          </cell>
        </row>
        <row r="315">
          <cell r="D315" t="str">
            <v>11320</v>
          </cell>
          <cell r="F315" t="str">
            <v>รพท.</v>
          </cell>
          <cell r="H315">
            <v>395</v>
          </cell>
          <cell r="K315" t="str">
            <v>รพท.S B&lt;=400</v>
          </cell>
          <cell r="L315" t="str">
            <v>เดิม</v>
          </cell>
        </row>
        <row r="316">
          <cell r="D316" t="str">
            <v>11321</v>
          </cell>
          <cell r="F316" t="str">
            <v>รพช.</v>
          </cell>
          <cell r="H316">
            <v>75</v>
          </cell>
          <cell r="K316" t="str">
            <v>รพช.F1 P&lt;=50,000</v>
          </cell>
          <cell r="L316" t="str">
            <v>เดิม</v>
          </cell>
        </row>
        <row r="317">
          <cell r="D317" t="str">
            <v>10677</v>
          </cell>
          <cell r="F317" t="str">
            <v>รพศ.</v>
          </cell>
          <cell r="H317">
            <v>855</v>
          </cell>
          <cell r="K317" t="str">
            <v>รพศ.A B&gt;700to1000</v>
          </cell>
          <cell r="L317" t="str">
            <v>เดิม</v>
          </cell>
        </row>
        <row r="318">
          <cell r="D318" t="str">
            <v>10728</v>
          </cell>
          <cell r="F318" t="str">
            <v>รพท.</v>
          </cell>
          <cell r="H318">
            <v>272</v>
          </cell>
          <cell r="K318" t="str">
            <v>รพท.M1 B&gt;200</v>
          </cell>
          <cell r="L318" t="str">
            <v>เดิม</v>
          </cell>
        </row>
        <row r="319">
          <cell r="D319" t="str">
            <v>10729</v>
          </cell>
          <cell r="F319" t="str">
            <v>รพท.</v>
          </cell>
          <cell r="H319">
            <v>340</v>
          </cell>
          <cell r="K319" t="str">
            <v>รพท.S B&lt;=400</v>
          </cell>
          <cell r="L319" t="str">
            <v>เดิม</v>
          </cell>
        </row>
        <row r="320">
          <cell r="D320" t="str">
            <v>10730</v>
          </cell>
          <cell r="F320" t="str">
            <v>รพท.</v>
          </cell>
          <cell r="H320">
            <v>340</v>
          </cell>
          <cell r="K320" t="str">
            <v>รพท.M1 B&gt;200</v>
          </cell>
          <cell r="L320" t="str">
            <v>เดิม</v>
          </cell>
        </row>
        <row r="321">
          <cell r="D321" t="str">
            <v>11273</v>
          </cell>
          <cell r="F321" t="str">
            <v>รพช.</v>
          </cell>
          <cell r="H321">
            <v>60</v>
          </cell>
          <cell r="K321" t="str">
            <v>รพช.F2 P&lt;=30,000</v>
          </cell>
          <cell r="L321" t="str">
            <v>เดิม</v>
          </cell>
        </row>
        <row r="322">
          <cell r="D322" t="str">
            <v>11274</v>
          </cell>
          <cell r="F322" t="str">
            <v>รพช.</v>
          </cell>
          <cell r="H322">
            <v>48</v>
          </cell>
          <cell r="K322" t="str">
            <v>รพช.F2 P&lt;=30,000</v>
          </cell>
          <cell r="L322" t="str">
            <v>เดิม</v>
          </cell>
        </row>
        <row r="323">
          <cell r="D323" t="str">
            <v>11275</v>
          </cell>
          <cell r="F323" t="str">
            <v>รพช.</v>
          </cell>
          <cell r="H323">
            <v>30</v>
          </cell>
          <cell r="K323" t="str">
            <v>รพช.F2 P&lt;=30,000</v>
          </cell>
          <cell r="L323" t="str">
            <v>เดิม</v>
          </cell>
        </row>
        <row r="324">
          <cell r="D324" t="str">
            <v>11276</v>
          </cell>
          <cell r="F324" t="str">
            <v>รพช.</v>
          </cell>
          <cell r="H324">
            <v>60</v>
          </cell>
          <cell r="K324" t="str">
            <v>รพช.F2 P30,000-60,000</v>
          </cell>
          <cell r="L324" t="str">
            <v>เดิม</v>
          </cell>
        </row>
        <row r="325">
          <cell r="D325" t="str">
            <v>11277</v>
          </cell>
          <cell r="F325" t="str">
            <v>รพช.</v>
          </cell>
          <cell r="H325">
            <v>38</v>
          </cell>
          <cell r="K325" t="str">
            <v>รพช.F2 P&lt;=30,000</v>
          </cell>
          <cell r="L325" t="str">
            <v>เดิม</v>
          </cell>
        </row>
        <row r="326">
          <cell r="D326" t="str">
            <v>11458</v>
          </cell>
          <cell r="F326" t="str">
            <v>รพช.</v>
          </cell>
          <cell r="H326">
            <v>60</v>
          </cell>
          <cell r="K326" t="str">
            <v>รพช.F1 P&lt;=50,000</v>
          </cell>
          <cell r="L326" t="str">
            <v>เดิม</v>
          </cell>
        </row>
        <row r="327">
          <cell r="D327" t="str">
            <v>28858</v>
          </cell>
          <cell r="F327" t="str">
            <v>รพช.</v>
          </cell>
          <cell r="H327">
            <v>30</v>
          </cell>
          <cell r="K327" t="str">
            <v>รพช.F3 P15,000-25,000</v>
          </cell>
          <cell r="L327" t="str">
            <v>เดิม</v>
          </cell>
        </row>
        <row r="328">
          <cell r="D328" t="str">
            <v>10735</v>
          </cell>
          <cell r="F328" t="str">
            <v>รพท.</v>
          </cell>
          <cell r="H328">
            <v>284</v>
          </cell>
          <cell r="K328" t="str">
            <v>รพท.S B&lt;=400</v>
          </cell>
          <cell r="L328" t="str">
            <v>เดิม</v>
          </cell>
        </row>
        <row r="329">
          <cell r="D329" t="str">
            <v>11306</v>
          </cell>
          <cell r="F329" t="str">
            <v>รพช.</v>
          </cell>
          <cell r="H329">
            <v>90</v>
          </cell>
          <cell r="K329" t="str">
            <v>รพช.F1 P&lt;=50,000</v>
          </cell>
          <cell r="L329" t="str">
            <v>เดิม</v>
          </cell>
        </row>
        <row r="330">
          <cell r="D330" t="str">
            <v>11307</v>
          </cell>
          <cell r="F330" t="str">
            <v>รพช.</v>
          </cell>
          <cell r="H330">
            <v>30</v>
          </cell>
          <cell r="K330" t="str">
            <v>รพช.F2 P30,000-60,000</v>
          </cell>
          <cell r="L330" t="str">
            <v>เดิม</v>
          </cell>
        </row>
        <row r="331">
          <cell r="D331" t="str">
            <v>10734</v>
          </cell>
          <cell r="F331" t="str">
            <v>รพศ.</v>
          </cell>
          <cell r="H331">
            <v>626</v>
          </cell>
          <cell r="K331" t="str">
            <v>รพศ.A B&lt;=700</v>
          </cell>
          <cell r="L331" t="str">
            <v>เดิม</v>
          </cell>
        </row>
        <row r="332">
          <cell r="D332" t="str">
            <v>11304</v>
          </cell>
          <cell r="F332" t="str">
            <v>รพท.</v>
          </cell>
          <cell r="H332">
            <v>300</v>
          </cell>
          <cell r="K332" t="str">
            <v>รพท.M1 B&gt;200</v>
          </cell>
          <cell r="L332" t="str">
            <v>เดิม</v>
          </cell>
        </row>
        <row r="333">
          <cell r="D333" t="str">
            <v>10678</v>
          </cell>
          <cell r="F333" t="str">
            <v>รพศ.</v>
          </cell>
          <cell r="H333">
            <v>721</v>
          </cell>
          <cell r="K333" t="str">
            <v>รพศ.A B&gt;700to1000</v>
          </cell>
          <cell r="L333" t="str">
            <v>เดิม</v>
          </cell>
        </row>
        <row r="334">
          <cell r="D334" t="str">
            <v>10733</v>
          </cell>
          <cell r="F334" t="str">
            <v>รพท.</v>
          </cell>
          <cell r="H334">
            <v>262</v>
          </cell>
          <cell r="K334" t="str">
            <v>รพท.M1 B&gt;200</v>
          </cell>
          <cell r="L334" t="str">
            <v>เดิม</v>
          </cell>
        </row>
        <row r="335">
          <cell r="D335" t="str">
            <v>11289</v>
          </cell>
          <cell r="F335" t="str">
            <v>รพช.</v>
          </cell>
          <cell r="H335">
            <v>109</v>
          </cell>
          <cell r="K335" t="str">
            <v>รพช.F1 P50,000-100,000</v>
          </cell>
          <cell r="L335" t="str">
            <v>เดิม</v>
          </cell>
        </row>
        <row r="336">
          <cell r="D336" t="str">
            <v>11290</v>
          </cell>
          <cell r="F336" t="str">
            <v>รพช.</v>
          </cell>
          <cell r="H336">
            <v>111</v>
          </cell>
          <cell r="K336" t="str">
            <v>รพช.F1 P50,000-100,000</v>
          </cell>
          <cell r="L336" t="str">
            <v>เดิม</v>
          </cell>
        </row>
        <row r="337">
          <cell r="D337" t="str">
            <v>11291</v>
          </cell>
          <cell r="F337" t="str">
            <v>รพช.</v>
          </cell>
          <cell r="H337">
            <v>60</v>
          </cell>
          <cell r="K337" t="str">
            <v>รพช.F2 P30,000-60,000</v>
          </cell>
          <cell r="L337" t="str">
            <v>เดิม</v>
          </cell>
        </row>
        <row r="338">
          <cell r="D338" t="str">
            <v>11292</v>
          </cell>
          <cell r="F338" t="str">
            <v>รพช.</v>
          </cell>
          <cell r="H338">
            <v>60</v>
          </cell>
          <cell r="K338" t="str">
            <v>รพช.F2 P30,000-60,000</v>
          </cell>
          <cell r="L338" t="str">
            <v>เดิม</v>
          </cell>
        </row>
        <row r="339">
          <cell r="D339" t="str">
            <v>11293</v>
          </cell>
          <cell r="F339" t="str">
            <v>รพช.</v>
          </cell>
          <cell r="H339">
            <v>60</v>
          </cell>
          <cell r="K339" t="str">
            <v>รพช.F2 P30,000-60,000</v>
          </cell>
          <cell r="L339" t="str">
            <v>เดิม</v>
          </cell>
        </row>
        <row r="340">
          <cell r="D340" t="str">
            <v>11294</v>
          </cell>
          <cell r="F340" t="str">
            <v>รพช.</v>
          </cell>
          <cell r="H340">
            <v>60</v>
          </cell>
          <cell r="K340" t="str">
            <v>รพช.F2 P30,000-60,000</v>
          </cell>
          <cell r="L340" t="str">
            <v>เดิม</v>
          </cell>
        </row>
        <row r="341">
          <cell r="D341" t="str">
            <v>11295</v>
          </cell>
          <cell r="F341" t="str">
            <v>รพช.</v>
          </cell>
          <cell r="H341">
            <v>137</v>
          </cell>
          <cell r="K341" t="str">
            <v>รพช.M2 B&gt;100</v>
          </cell>
          <cell r="L341" t="str">
            <v>เดิม</v>
          </cell>
        </row>
        <row r="342">
          <cell r="D342" t="str">
            <v>11296</v>
          </cell>
          <cell r="F342" t="str">
            <v>รพช.</v>
          </cell>
          <cell r="H342">
            <v>60</v>
          </cell>
          <cell r="K342" t="str">
            <v>รพช.F2 P&lt;=30,000</v>
          </cell>
          <cell r="L342" t="str">
            <v>เดิม</v>
          </cell>
        </row>
        <row r="343">
          <cell r="D343" t="str">
            <v>10664</v>
          </cell>
          <cell r="F343" t="str">
            <v>รพศ.</v>
          </cell>
          <cell r="H343">
            <v>716</v>
          </cell>
          <cell r="K343" t="str">
            <v>รพศ.A B&gt;700to1000</v>
          </cell>
          <cell r="L343" t="str">
            <v>เดิม</v>
          </cell>
        </row>
        <row r="344">
          <cell r="D344" t="str">
            <v>10834</v>
          </cell>
          <cell r="F344" t="str">
            <v>รพช.</v>
          </cell>
          <cell r="H344">
            <v>38</v>
          </cell>
          <cell r="K344" t="str">
            <v>รพช.F1 P&lt;=50,000</v>
          </cell>
          <cell r="L344" t="str">
            <v>เดิม</v>
          </cell>
        </row>
        <row r="345">
          <cell r="D345" t="str">
            <v>10835</v>
          </cell>
          <cell r="F345" t="str">
            <v>รพช.</v>
          </cell>
          <cell r="H345">
            <v>33</v>
          </cell>
          <cell r="K345" t="str">
            <v>รพช.F2 P&lt;=30,000</v>
          </cell>
          <cell r="L345" t="str">
            <v>เดิม</v>
          </cell>
        </row>
        <row r="346">
          <cell r="D346" t="str">
            <v>10836</v>
          </cell>
          <cell r="F346" t="str">
            <v>รพช.</v>
          </cell>
          <cell r="H346">
            <v>40</v>
          </cell>
          <cell r="K346" t="str">
            <v>รพช.F2 P&lt;=30,000</v>
          </cell>
          <cell r="L346" t="str">
            <v>เดิม</v>
          </cell>
        </row>
        <row r="347">
          <cell r="D347" t="str">
            <v>10837</v>
          </cell>
          <cell r="F347" t="str">
            <v>รพช.</v>
          </cell>
          <cell r="H347">
            <v>33</v>
          </cell>
          <cell r="K347" t="str">
            <v>รพช.F2 P&lt;=30,000</v>
          </cell>
          <cell r="L347" t="str">
            <v>เดิม</v>
          </cell>
        </row>
        <row r="348">
          <cell r="D348" t="str">
            <v>10838</v>
          </cell>
          <cell r="F348" t="str">
            <v>รพช.</v>
          </cell>
          <cell r="H348">
            <v>69</v>
          </cell>
          <cell r="K348" t="str">
            <v>รพช.F2 P30,000-60,000</v>
          </cell>
          <cell r="L348" t="str">
            <v>เดิม</v>
          </cell>
        </row>
        <row r="349">
          <cell r="D349" t="str">
            <v>10839</v>
          </cell>
          <cell r="F349" t="str">
            <v>รพช.</v>
          </cell>
          <cell r="H349">
            <v>42</v>
          </cell>
          <cell r="K349" t="str">
            <v>รพช.F1 P&lt;=50,000</v>
          </cell>
          <cell r="L349" t="str">
            <v>เดิม</v>
          </cell>
        </row>
        <row r="350">
          <cell r="D350" t="str">
            <v>10840</v>
          </cell>
          <cell r="F350" t="str">
            <v>รพช.</v>
          </cell>
          <cell r="H350">
            <v>35</v>
          </cell>
          <cell r="K350" t="str">
            <v>รพช.F2 P&lt;=30,000</v>
          </cell>
          <cell r="L350" t="str">
            <v>เดิม</v>
          </cell>
        </row>
        <row r="351">
          <cell r="D351" t="str">
            <v>10841</v>
          </cell>
          <cell r="F351" t="str">
            <v>รพช.</v>
          </cell>
          <cell r="H351">
            <v>62</v>
          </cell>
          <cell r="K351" t="str">
            <v>รพช.F1 P50,000-100,000</v>
          </cell>
          <cell r="L351" t="str">
            <v>เดิม</v>
          </cell>
        </row>
        <row r="352">
          <cell r="D352" t="str">
            <v>10842</v>
          </cell>
          <cell r="F352" t="str">
            <v>รพช.</v>
          </cell>
          <cell r="H352">
            <v>34</v>
          </cell>
          <cell r="K352" t="str">
            <v>รพช.F2 P30,000-60,000</v>
          </cell>
          <cell r="L352" t="str">
            <v>เดิม</v>
          </cell>
        </row>
        <row r="353">
          <cell r="D353" t="str">
            <v>10843</v>
          </cell>
          <cell r="F353" t="str">
            <v>รพช.</v>
          </cell>
          <cell r="H353">
            <v>37</v>
          </cell>
          <cell r="K353" t="str">
            <v>รพช.F1 P&lt;=50,000</v>
          </cell>
          <cell r="L353" t="str">
            <v>เดิม</v>
          </cell>
        </row>
        <row r="354">
          <cell r="D354" t="str">
            <v>10844</v>
          </cell>
          <cell r="F354" t="str">
            <v>รพช.</v>
          </cell>
          <cell r="H354">
            <v>35</v>
          </cell>
          <cell r="K354" t="str">
            <v>รพช.F2 P&lt;=30,000</v>
          </cell>
          <cell r="L354" t="str">
            <v>เดิม</v>
          </cell>
        </row>
        <row r="355">
          <cell r="D355" t="str">
            <v>10697</v>
          </cell>
          <cell r="F355" t="str">
            <v>รพศ.</v>
          </cell>
          <cell r="H355">
            <v>595</v>
          </cell>
          <cell r="K355" t="str">
            <v>รพศ.A B&lt;=700</v>
          </cell>
          <cell r="L355" t="str">
            <v>เดิม</v>
          </cell>
        </row>
        <row r="356">
          <cell r="D356" t="str">
            <v>10833</v>
          </cell>
          <cell r="F356" t="str">
            <v>รพช.</v>
          </cell>
          <cell r="H356">
            <v>40</v>
          </cell>
          <cell r="K356" t="str">
            <v>รพช.F2 P30,000-60,000</v>
          </cell>
          <cell r="L356" t="str">
            <v>เดิม</v>
          </cell>
        </row>
        <row r="357">
          <cell r="D357" t="str">
            <v>10850</v>
          </cell>
          <cell r="F357" t="str">
            <v>รพช.</v>
          </cell>
          <cell r="H357">
            <v>50</v>
          </cell>
          <cell r="K357" t="str">
            <v>รพช.F2 P&lt;=30,000</v>
          </cell>
          <cell r="L357" t="str">
            <v>เดิม</v>
          </cell>
        </row>
        <row r="358">
          <cell r="D358" t="str">
            <v>10851</v>
          </cell>
          <cell r="F358" t="str">
            <v>รพช.</v>
          </cell>
          <cell r="H358">
            <v>63</v>
          </cell>
          <cell r="K358" t="str">
            <v>รพช.F1 P50,000-100,000</v>
          </cell>
          <cell r="L358" t="str">
            <v>เดิม</v>
          </cell>
        </row>
        <row r="359">
          <cell r="D359" t="str">
            <v>10852</v>
          </cell>
          <cell r="F359" t="str">
            <v>รพช.</v>
          </cell>
          <cell r="H359">
            <v>90</v>
          </cell>
          <cell r="K359" t="str">
            <v>รพช.F1 P50,000-100,000</v>
          </cell>
          <cell r="L359" t="str">
            <v>เดิม</v>
          </cell>
        </row>
        <row r="360">
          <cell r="D360" t="str">
            <v>10853</v>
          </cell>
          <cell r="F360" t="str">
            <v>รพช.</v>
          </cell>
          <cell r="H360">
            <v>52</v>
          </cell>
          <cell r="K360" t="str">
            <v>รพช.F2 P30,000-60,000</v>
          </cell>
          <cell r="L360" t="str">
            <v>เดิม</v>
          </cell>
        </row>
        <row r="361">
          <cell r="D361" t="str">
            <v>10854</v>
          </cell>
          <cell r="F361" t="str">
            <v>รพช.</v>
          </cell>
          <cell r="H361">
            <v>155</v>
          </cell>
          <cell r="K361" t="str">
            <v>รพช.M2 B&gt;100</v>
          </cell>
          <cell r="L361" t="str">
            <v>เดิม</v>
          </cell>
        </row>
        <row r="362">
          <cell r="D362" t="str">
            <v>10855</v>
          </cell>
          <cell r="F362" t="str">
            <v>รพช.</v>
          </cell>
          <cell r="H362">
            <v>150</v>
          </cell>
          <cell r="K362" t="str">
            <v>รพช.M2 B&gt;100</v>
          </cell>
          <cell r="L362" t="str">
            <v>เดิม</v>
          </cell>
        </row>
        <row r="363">
          <cell r="D363" t="str">
            <v>10856</v>
          </cell>
          <cell r="F363" t="str">
            <v>รพช.</v>
          </cell>
          <cell r="H363">
            <v>73</v>
          </cell>
          <cell r="K363" t="str">
            <v>รพช.F2 P&lt;=30,000</v>
          </cell>
          <cell r="L363" t="str">
            <v>เดิม</v>
          </cell>
        </row>
        <row r="364">
          <cell r="D364" t="str">
            <v>13747</v>
          </cell>
          <cell r="F364" t="str">
            <v>รพช.</v>
          </cell>
          <cell r="H364">
            <v>13</v>
          </cell>
          <cell r="K364" t="str">
            <v>รพช.F2 P&lt;=30,000</v>
          </cell>
          <cell r="L364" t="str">
            <v>เดิม</v>
          </cell>
        </row>
        <row r="365">
          <cell r="D365" t="str">
            <v>31327</v>
          </cell>
          <cell r="F365" t="str">
            <v>รพช.</v>
          </cell>
          <cell r="H365">
            <v>10</v>
          </cell>
          <cell r="K365" t="str">
            <v>รพช.F3 P&lt;=15,000</v>
          </cell>
          <cell r="L365" t="str">
            <v>เดิม</v>
          </cell>
        </row>
        <row r="366">
          <cell r="D366" t="str">
            <v>10662</v>
          </cell>
          <cell r="F366" t="str">
            <v>รพศ.</v>
          </cell>
          <cell r="H366">
            <v>824</v>
          </cell>
          <cell r="K366" t="str">
            <v>รพศ.A B&gt;700to1000</v>
          </cell>
          <cell r="L366" t="str">
            <v>เดิม</v>
          </cell>
        </row>
        <row r="367">
          <cell r="D367" t="str">
            <v>10817</v>
          </cell>
          <cell r="F367" t="str">
            <v>รพช.</v>
          </cell>
          <cell r="H367">
            <v>140</v>
          </cell>
          <cell r="K367" t="str">
            <v>รพช.M2 B&gt;100</v>
          </cell>
          <cell r="L367" t="str">
            <v>เดิม</v>
          </cell>
        </row>
        <row r="368">
          <cell r="D368" t="str">
            <v>10818</v>
          </cell>
          <cell r="F368" t="str">
            <v>รพช.</v>
          </cell>
          <cell r="H368">
            <v>35</v>
          </cell>
          <cell r="K368" t="str">
            <v>รพช.F2 P&lt;=30,000</v>
          </cell>
          <cell r="L368" t="str">
            <v>เดิม</v>
          </cell>
        </row>
        <row r="369">
          <cell r="D369" t="str">
            <v>10819</v>
          </cell>
          <cell r="F369" t="str">
            <v>รพท.</v>
          </cell>
          <cell r="H369">
            <v>324</v>
          </cell>
          <cell r="K369" t="str">
            <v>รพท.S B&lt;=400</v>
          </cell>
          <cell r="L369" t="str">
            <v>เดิม</v>
          </cell>
        </row>
        <row r="370">
          <cell r="D370" t="str">
            <v>10820</v>
          </cell>
          <cell r="F370" t="str">
            <v>รพช.</v>
          </cell>
          <cell r="H370">
            <v>31</v>
          </cell>
          <cell r="K370" t="str">
            <v>รพช.F2 P&lt;=30,000</v>
          </cell>
          <cell r="L370" t="str">
            <v>เดิม</v>
          </cell>
        </row>
        <row r="371">
          <cell r="D371" t="str">
            <v>10821</v>
          </cell>
          <cell r="F371" t="str">
            <v>รพช.</v>
          </cell>
          <cell r="H371">
            <v>90</v>
          </cell>
          <cell r="K371" t="str">
            <v>รพช.F1 P&lt;=50,000</v>
          </cell>
          <cell r="L371" t="str">
            <v>เดิม</v>
          </cell>
        </row>
        <row r="372">
          <cell r="D372" t="str">
            <v>10822</v>
          </cell>
          <cell r="F372" t="str">
            <v>รพท.</v>
          </cell>
          <cell r="H372">
            <v>220</v>
          </cell>
          <cell r="K372" t="str">
            <v>รพท.M1 B&gt;200</v>
          </cell>
          <cell r="L372" t="str">
            <v>เดิม</v>
          </cell>
        </row>
        <row r="373">
          <cell r="D373" t="str">
            <v>10823</v>
          </cell>
          <cell r="F373" t="str">
            <v>รพช.</v>
          </cell>
          <cell r="H373">
            <v>174</v>
          </cell>
          <cell r="K373" t="str">
            <v>รพช.M2 B&gt;100</v>
          </cell>
          <cell r="L373" t="str">
            <v>เดิม</v>
          </cell>
        </row>
        <row r="374">
          <cell r="D374" t="str">
            <v>10824</v>
          </cell>
          <cell r="F374" t="str">
            <v>รพช.</v>
          </cell>
          <cell r="H374">
            <v>30</v>
          </cell>
          <cell r="K374" t="str">
            <v>รพช.F2 P&lt;=30,000</v>
          </cell>
          <cell r="L374" t="str">
            <v>เดิม</v>
          </cell>
        </row>
        <row r="375">
          <cell r="D375" t="str">
            <v>10825</v>
          </cell>
          <cell r="F375" t="str">
            <v>รพช.</v>
          </cell>
          <cell r="H375">
            <v>60</v>
          </cell>
          <cell r="K375" t="str">
            <v>รพช.F1 P50,000-100,000</v>
          </cell>
          <cell r="L375" t="str">
            <v>เดิม</v>
          </cell>
        </row>
        <row r="376">
          <cell r="D376" t="str">
            <v>10826</v>
          </cell>
          <cell r="F376" t="str">
            <v>รพช.</v>
          </cell>
          <cell r="H376">
            <v>60</v>
          </cell>
          <cell r="K376" t="str">
            <v>รพช.F2 P30,000-60,000</v>
          </cell>
          <cell r="L376" t="str">
            <v>เดิม</v>
          </cell>
        </row>
        <row r="377">
          <cell r="D377" t="str">
            <v>28006</v>
          </cell>
          <cell r="F377" t="str">
            <v>รพช.</v>
          </cell>
          <cell r="H377">
            <v>30</v>
          </cell>
          <cell r="K377" t="str">
            <v>รพช.F2 P&lt;=30,000</v>
          </cell>
          <cell r="L377" t="str">
            <v>เดิม</v>
          </cell>
        </row>
        <row r="378">
          <cell r="D378" t="str">
            <v>10696</v>
          </cell>
          <cell r="F378" t="str">
            <v>รพท.</v>
          </cell>
          <cell r="H378">
            <v>378</v>
          </cell>
          <cell r="K378" t="str">
            <v>รพท.S B&lt;=400</v>
          </cell>
          <cell r="L378" t="str">
            <v>เดิม</v>
          </cell>
        </row>
        <row r="379">
          <cell r="D379" t="str">
            <v>10845</v>
          </cell>
          <cell r="F379" t="str">
            <v>รพช.</v>
          </cell>
          <cell r="H379">
            <v>37</v>
          </cell>
          <cell r="K379" t="str">
            <v>รพช.F2 P&lt;=30,000</v>
          </cell>
          <cell r="L379" t="str">
            <v>เดิม</v>
          </cell>
        </row>
        <row r="380">
          <cell r="D380" t="str">
            <v>10846</v>
          </cell>
          <cell r="F380" t="str">
            <v>รพช.</v>
          </cell>
          <cell r="H380">
            <v>36</v>
          </cell>
          <cell r="K380" t="str">
            <v>รพช.F2 P30,000-60,000</v>
          </cell>
          <cell r="L380" t="str">
            <v>เดิม</v>
          </cell>
        </row>
        <row r="381">
          <cell r="D381" t="str">
            <v>10847</v>
          </cell>
          <cell r="F381" t="str">
            <v>รพช.</v>
          </cell>
          <cell r="H381">
            <v>38</v>
          </cell>
          <cell r="K381" t="str">
            <v>รพช.F2 P&lt;=30,000</v>
          </cell>
          <cell r="L381" t="str">
            <v>เดิม</v>
          </cell>
        </row>
        <row r="382">
          <cell r="D382" t="str">
            <v>10848</v>
          </cell>
          <cell r="F382" t="str">
            <v>รพช.</v>
          </cell>
          <cell r="H382">
            <v>30</v>
          </cell>
          <cell r="K382" t="str">
            <v>รพช.F2 P&lt;=30,000</v>
          </cell>
          <cell r="L382" t="str">
            <v>เดิม</v>
          </cell>
        </row>
        <row r="383">
          <cell r="D383" t="str">
            <v>10849</v>
          </cell>
          <cell r="F383" t="str">
            <v>รพช.</v>
          </cell>
          <cell r="H383">
            <v>7</v>
          </cell>
          <cell r="K383" t="str">
            <v>รพช.F3 P&lt;=15,000</v>
          </cell>
          <cell r="L383" t="str">
            <v>เดิม</v>
          </cell>
        </row>
        <row r="384">
          <cell r="D384" t="str">
            <v>13816</v>
          </cell>
          <cell r="F384" t="str">
            <v>รพช.</v>
          </cell>
          <cell r="H384">
            <v>28</v>
          </cell>
          <cell r="K384" t="str">
            <v>รพช.F2 P&lt;=30,000</v>
          </cell>
          <cell r="L384" t="str">
            <v>เดิม</v>
          </cell>
        </row>
        <row r="385">
          <cell r="D385" t="str">
            <v>10665</v>
          </cell>
          <cell r="F385" t="str">
            <v>รพศ.</v>
          </cell>
          <cell r="H385">
            <v>509</v>
          </cell>
          <cell r="K385" t="str">
            <v>รพศ.A B&lt;=700</v>
          </cell>
          <cell r="L385" t="str">
            <v>เดิม</v>
          </cell>
        </row>
        <row r="386">
          <cell r="D386" t="str">
            <v>10857</v>
          </cell>
          <cell r="F386" t="str">
            <v>รพท.</v>
          </cell>
          <cell r="H386">
            <v>230</v>
          </cell>
          <cell r="K386" t="str">
            <v>รพท.M1 B&gt;200</v>
          </cell>
          <cell r="L386" t="str">
            <v>เดิม</v>
          </cell>
        </row>
        <row r="387">
          <cell r="D387" t="str">
            <v>10858</v>
          </cell>
          <cell r="F387" t="str">
            <v>รพช.</v>
          </cell>
          <cell r="H387">
            <v>60</v>
          </cell>
          <cell r="K387" t="str">
            <v>รพช.F2 P30,000-60,000</v>
          </cell>
          <cell r="L387" t="str">
            <v>เดิม</v>
          </cell>
        </row>
        <row r="388">
          <cell r="D388" t="str">
            <v>10859</v>
          </cell>
          <cell r="F388" t="str">
            <v>รพช.</v>
          </cell>
          <cell r="H388">
            <v>33</v>
          </cell>
          <cell r="K388" t="str">
            <v>รพช.F2 P&lt;=30,000</v>
          </cell>
          <cell r="L388" t="str">
            <v>เดิม</v>
          </cell>
        </row>
        <row r="389">
          <cell r="D389" t="str">
            <v>10860</v>
          </cell>
          <cell r="F389" t="str">
            <v>รพช.</v>
          </cell>
          <cell r="H389">
            <v>33</v>
          </cell>
          <cell r="K389" t="str">
            <v>รพช.F2 P30,000-60,000</v>
          </cell>
          <cell r="L389" t="str">
            <v>เดิม</v>
          </cell>
        </row>
        <row r="390">
          <cell r="D390" t="str">
            <v>10861</v>
          </cell>
          <cell r="F390" t="str">
            <v>รพช.</v>
          </cell>
          <cell r="H390">
            <v>66</v>
          </cell>
          <cell r="K390" t="str">
            <v>รพช.F2 P30,000-60,000</v>
          </cell>
          <cell r="L390" t="str">
            <v>เดิม</v>
          </cell>
        </row>
        <row r="391">
          <cell r="D391" t="str">
            <v>10862</v>
          </cell>
          <cell r="F391" t="str">
            <v>รพช.</v>
          </cell>
          <cell r="H391">
            <v>30</v>
          </cell>
          <cell r="K391" t="str">
            <v>รพช.F2 P&lt;=30,000</v>
          </cell>
          <cell r="L391" t="str">
            <v>เดิม</v>
          </cell>
        </row>
        <row r="392">
          <cell r="D392" t="str">
            <v>10663</v>
          </cell>
          <cell r="F392" t="str">
            <v>รพศ.</v>
          </cell>
          <cell r="H392">
            <v>641</v>
          </cell>
          <cell r="K392" t="str">
            <v>รพศ.A B&lt;=700</v>
          </cell>
          <cell r="L392" t="str">
            <v>เดิม</v>
          </cell>
        </row>
        <row r="393">
          <cell r="D393" t="str">
            <v>10827</v>
          </cell>
          <cell r="F393" t="str">
            <v>รพท.</v>
          </cell>
          <cell r="H393">
            <v>162</v>
          </cell>
          <cell r="K393" t="str">
            <v>รพท.M1 B&lt;=200</v>
          </cell>
          <cell r="L393" t="str">
            <v>เดิม</v>
          </cell>
        </row>
        <row r="394">
          <cell r="D394" t="str">
            <v>10828</v>
          </cell>
          <cell r="F394" t="str">
            <v>รพช.</v>
          </cell>
          <cell r="H394">
            <v>70</v>
          </cell>
          <cell r="K394" t="str">
            <v>รพช.F1 P&lt;=50,000</v>
          </cell>
          <cell r="L394" t="str">
            <v>เดิม</v>
          </cell>
        </row>
        <row r="395">
          <cell r="D395" t="str">
            <v>10829</v>
          </cell>
          <cell r="F395" t="str">
            <v>รพท.</v>
          </cell>
          <cell r="H395">
            <v>226</v>
          </cell>
          <cell r="K395" t="str">
            <v>รพท.M1 B&gt;200</v>
          </cell>
          <cell r="L395" t="str">
            <v>เดิม</v>
          </cell>
        </row>
        <row r="396">
          <cell r="D396" t="str">
            <v>10830</v>
          </cell>
          <cell r="F396" t="str">
            <v>รพช.</v>
          </cell>
          <cell r="H396">
            <v>43</v>
          </cell>
          <cell r="K396" t="str">
            <v>รพช.F2 P&lt;=30,000</v>
          </cell>
          <cell r="L396" t="str">
            <v>เดิม</v>
          </cell>
        </row>
        <row r="397">
          <cell r="D397" t="str">
            <v>10831</v>
          </cell>
          <cell r="F397" t="str">
            <v>รพช.</v>
          </cell>
          <cell r="H397">
            <v>48</v>
          </cell>
          <cell r="K397" t="str">
            <v>รพช.F2 P30,000-60,000</v>
          </cell>
          <cell r="L397" t="str">
            <v>เดิม</v>
          </cell>
        </row>
        <row r="398">
          <cell r="D398" t="str">
            <v>10832</v>
          </cell>
          <cell r="F398" t="str">
            <v>รพช.</v>
          </cell>
          <cell r="H398">
            <v>113</v>
          </cell>
          <cell r="K398" t="str">
            <v>รพช.F1 P&lt;=50,000</v>
          </cell>
          <cell r="L398" t="str">
            <v>เดิม</v>
          </cell>
        </row>
        <row r="399">
          <cell r="D399" t="str">
            <v>22734</v>
          </cell>
          <cell r="F399" t="str">
            <v>รพช.</v>
          </cell>
          <cell r="H399">
            <v>38</v>
          </cell>
          <cell r="K399" t="str">
            <v>รพช.F2 P&lt;=30,000</v>
          </cell>
          <cell r="L399" t="str">
            <v>เดิม</v>
          </cell>
        </row>
        <row r="400">
          <cell r="D400" t="str">
            <v>23962</v>
          </cell>
          <cell r="F400" t="str">
            <v>รพช.</v>
          </cell>
          <cell r="H400">
            <v>30</v>
          </cell>
          <cell r="K400" t="str">
            <v>รพช.F2 P&lt;=30,000</v>
          </cell>
          <cell r="L400" t="str">
            <v>เดิม</v>
          </cell>
        </row>
        <row r="401">
          <cell r="D401" t="str">
            <v>10685</v>
          </cell>
          <cell r="F401" t="str">
            <v>รพศ.</v>
          </cell>
          <cell r="H401">
            <v>594</v>
          </cell>
          <cell r="K401" t="str">
            <v>รพศ.A B&lt;=700</v>
          </cell>
          <cell r="L401" t="str">
            <v>เดิม</v>
          </cell>
        </row>
        <row r="402">
          <cell r="D402" t="str">
            <v>10752</v>
          </cell>
          <cell r="F402" t="str">
            <v>รพช.</v>
          </cell>
          <cell r="H402">
            <v>159</v>
          </cell>
          <cell r="K402" t="str">
            <v>รพช.M2 B&gt;100</v>
          </cell>
          <cell r="L402" t="str">
            <v>เดิม</v>
          </cell>
        </row>
        <row r="403">
          <cell r="D403" t="str">
            <v>10753</v>
          </cell>
          <cell r="F403" t="str">
            <v>รพท.</v>
          </cell>
          <cell r="H403">
            <v>306</v>
          </cell>
          <cell r="K403" t="str">
            <v>รพท.M1 B&gt;200</v>
          </cell>
          <cell r="L403" t="str">
            <v>เดิม</v>
          </cell>
        </row>
        <row r="404">
          <cell r="D404" t="str">
            <v>10754</v>
          </cell>
          <cell r="F404" t="str">
            <v>รพช.</v>
          </cell>
          <cell r="H404">
            <v>108</v>
          </cell>
          <cell r="K404" t="str">
            <v>รพช.F1 P50,000-100,000</v>
          </cell>
          <cell r="L404" t="str">
            <v>เดิม</v>
          </cell>
        </row>
        <row r="405">
          <cell r="D405" t="str">
            <v>10755</v>
          </cell>
          <cell r="F405" t="str">
            <v>รพช.</v>
          </cell>
          <cell r="H405">
            <v>51</v>
          </cell>
          <cell r="K405" t="str">
            <v>รพช.F2 P60,000-90,000</v>
          </cell>
          <cell r="L405" t="str">
            <v>เดิม</v>
          </cell>
        </row>
        <row r="406">
          <cell r="D406" t="str">
            <v>28785</v>
          </cell>
          <cell r="F406" t="str">
            <v>รพช.</v>
          </cell>
          <cell r="H406">
            <v>50</v>
          </cell>
          <cell r="K406" t="str">
            <v>รพช.F3 P&gt;=25,000</v>
          </cell>
          <cell r="L406" t="str">
            <v>เดิม</v>
          </cell>
        </row>
        <row r="407">
          <cell r="D407" t="str">
            <v>10699</v>
          </cell>
          <cell r="F407" t="str">
            <v>รพท.</v>
          </cell>
          <cell r="H407">
            <v>441</v>
          </cell>
          <cell r="K407" t="str">
            <v>รพท.S B&gt;400</v>
          </cell>
          <cell r="L407" t="str">
            <v>เดิม</v>
          </cell>
        </row>
        <row r="408">
          <cell r="D408" t="str">
            <v>10866</v>
          </cell>
          <cell r="F408" t="str">
            <v>รพช.</v>
          </cell>
          <cell r="H408">
            <v>36</v>
          </cell>
          <cell r="K408" t="str">
            <v>รพช.F2 P&lt;=30,000</v>
          </cell>
          <cell r="L408" t="str">
            <v>เดิม</v>
          </cell>
        </row>
        <row r="409">
          <cell r="D409" t="str">
            <v>10867</v>
          </cell>
          <cell r="F409" t="str">
            <v>รพช.</v>
          </cell>
          <cell r="H409">
            <v>52</v>
          </cell>
          <cell r="K409" t="str">
            <v>รพช.F2 P30,000-60,000</v>
          </cell>
          <cell r="L409" t="str">
            <v>เดิม</v>
          </cell>
        </row>
        <row r="410">
          <cell r="D410" t="str">
            <v>10868</v>
          </cell>
          <cell r="F410" t="str">
            <v>รพช.</v>
          </cell>
          <cell r="H410">
            <v>76</v>
          </cell>
          <cell r="K410" t="str">
            <v>รพช.F1 P&lt;=50,000</v>
          </cell>
          <cell r="L410" t="str">
            <v>เดิม</v>
          </cell>
        </row>
        <row r="411">
          <cell r="D411" t="str">
            <v>10869</v>
          </cell>
          <cell r="F411" t="str">
            <v>รพช.</v>
          </cell>
          <cell r="H411">
            <v>86</v>
          </cell>
          <cell r="K411" t="str">
            <v>รพช.F2 P30,000-60,000</v>
          </cell>
          <cell r="L411" t="str">
            <v>เดิม</v>
          </cell>
        </row>
        <row r="412">
          <cell r="D412" t="str">
            <v>10870</v>
          </cell>
          <cell r="F412" t="str">
            <v>รพท.</v>
          </cell>
          <cell r="H412">
            <v>297</v>
          </cell>
          <cell r="K412" t="str">
            <v>รพท.M1 B&gt;200</v>
          </cell>
          <cell r="L412" t="str">
            <v>เปลี่ยน</v>
          </cell>
        </row>
        <row r="413">
          <cell r="D413" t="str">
            <v>13817</v>
          </cell>
          <cell r="F413" t="str">
            <v>รพช.</v>
          </cell>
          <cell r="H413">
            <v>51</v>
          </cell>
          <cell r="K413" t="str">
            <v>รพช.F2 P30,000-60,000</v>
          </cell>
          <cell r="L413" t="str">
            <v>เดิม</v>
          </cell>
        </row>
        <row r="414">
          <cell r="D414" t="str">
            <v>28849</v>
          </cell>
          <cell r="F414" t="str">
            <v>รพช.</v>
          </cell>
          <cell r="H414">
            <v>40</v>
          </cell>
          <cell r="K414" t="str">
            <v>รพช.F3 P&gt;=25,000</v>
          </cell>
          <cell r="L414" t="str">
            <v>เดิม</v>
          </cell>
        </row>
        <row r="415">
          <cell r="D415" t="str">
            <v>28850</v>
          </cell>
          <cell r="F415" t="str">
            <v>รพช.</v>
          </cell>
          <cell r="H415">
            <v>30</v>
          </cell>
          <cell r="K415" t="str">
            <v>รพช.F3 P15,000-25,000</v>
          </cell>
          <cell r="L415" t="str">
            <v>เดิม</v>
          </cell>
        </row>
        <row r="416">
          <cell r="D416" t="str">
            <v>10709</v>
          </cell>
          <cell r="F416" t="str">
            <v>รพท.</v>
          </cell>
          <cell r="H416">
            <v>535</v>
          </cell>
          <cell r="K416" t="str">
            <v>รพท.S B&gt;400</v>
          </cell>
          <cell r="L416" t="str">
            <v>เดิม</v>
          </cell>
        </row>
        <row r="417">
          <cell r="D417" t="str">
            <v>11077</v>
          </cell>
          <cell r="F417" t="str">
            <v>รพช.</v>
          </cell>
          <cell r="H417">
            <v>37</v>
          </cell>
          <cell r="K417" t="str">
            <v>รพช.F2 P&lt;=30,000</v>
          </cell>
          <cell r="L417" t="str">
            <v>เดิม</v>
          </cell>
        </row>
        <row r="418">
          <cell r="D418" t="str">
            <v>11078</v>
          </cell>
          <cell r="F418" t="str">
            <v>รพช.</v>
          </cell>
          <cell r="H418">
            <v>146</v>
          </cell>
          <cell r="K418" t="str">
            <v>รพช.F1 P&lt;=50,000</v>
          </cell>
          <cell r="L418" t="str">
            <v>เดิม</v>
          </cell>
        </row>
        <row r="419">
          <cell r="D419" t="str">
            <v>11079</v>
          </cell>
          <cell r="F419" t="str">
            <v>รพช.</v>
          </cell>
          <cell r="H419">
            <v>30</v>
          </cell>
          <cell r="K419" t="str">
            <v>รพช.F2 P&lt;=30,000</v>
          </cell>
          <cell r="L419" t="str">
            <v>เดิม</v>
          </cell>
        </row>
        <row r="420">
          <cell r="D420" t="str">
            <v>11080</v>
          </cell>
          <cell r="F420" t="str">
            <v>รพช.</v>
          </cell>
          <cell r="H420">
            <v>88</v>
          </cell>
          <cell r="K420" t="str">
            <v>รพช.F2 P&lt;=30,000</v>
          </cell>
          <cell r="L420" t="str">
            <v>เดิม</v>
          </cell>
        </row>
        <row r="421">
          <cell r="D421" t="str">
            <v>11081</v>
          </cell>
          <cell r="F421" t="str">
            <v>รพช.</v>
          </cell>
          <cell r="H421">
            <v>154</v>
          </cell>
          <cell r="K421" t="str">
            <v>รพช.M2 B&gt;100</v>
          </cell>
          <cell r="L421" t="str">
            <v>เดิม</v>
          </cell>
        </row>
        <row r="422">
          <cell r="D422" t="str">
            <v>11082</v>
          </cell>
          <cell r="F422" t="str">
            <v>รพช.</v>
          </cell>
          <cell r="H422">
            <v>58</v>
          </cell>
          <cell r="K422" t="str">
            <v>รพช.F2 P30,000-60,000</v>
          </cell>
          <cell r="L422" t="str">
            <v>เดิม</v>
          </cell>
        </row>
        <row r="423">
          <cell r="D423" t="str">
            <v>11083</v>
          </cell>
          <cell r="F423" t="str">
            <v>รพช.</v>
          </cell>
          <cell r="H423">
            <v>44</v>
          </cell>
          <cell r="K423" t="str">
            <v>รพช.F2 P&lt;=30,000</v>
          </cell>
          <cell r="L423" t="str">
            <v>เดิม</v>
          </cell>
        </row>
        <row r="424">
          <cell r="D424" t="str">
            <v>11084</v>
          </cell>
          <cell r="F424" t="str">
            <v>รพช.</v>
          </cell>
          <cell r="H424">
            <v>71</v>
          </cell>
          <cell r="K424" t="str">
            <v>รพช.F2 P30,000-60,000</v>
          </cell>
          <cell r="L424" t="str">
            <v>เดิม</v>
          </cell>
        </row>
        <row r="425">
          <cell r="D425" t="str">
            <v>11085</v>
          </cell>
          <cell r="F425" t="str">
            <v>รพช.</v>
          </cell>
          <cell r="H425">
            <v>47</v>
          </cell>
          <cell r="K425" t="str">
            <v>รพช.F2 P&lt;=30,000</v>
          </cell>
          <cell r="L425" t="str">
            <v>เดิม</v>
          </cell>
        </row>
        <row r="426">
          <cell r="D426" t="str">
            <v>11086</v>
          </cell>
          <cell r="F426" t="str">
            <v>รพช.</v>
          </cell>
          <cell r="H426">
            <v>67</v>
          </cell>
          <cell r="K426" t="str">
            <v>รพช.F2 P30,000-60,000</v>
          </cell>
          <cell r="L426" t="str">
            <v>เดิม</v>
          </cell>
        </row>
        <row r="427">
          <cell r="D427" t="str">
            <v>11087</v>
          </cell>
          <cell r="F427" t="str">
            <v>รพช.</v>
          </cell>
          <cell r="H427">
            <v>134</v>
          </cell>
          <cell r="K427" t="str">
            <v>รพช.M2 B&gt;100</v>
          </cell>
          <cell r="L427" t="str">
            <v>เดิม</v>
          </cell>
        </row>
        <row r="428">
          <cell r="D428" t="str">
            <v>11088</v>
          </cell>
          <cell r="F428" t="str">
            <v>รพช.</v>
          </cell>
          <cell r="H428">
            <v>38</v>
          </cell>
          <cell r="K428" t="str">
            <v>รพช.F2 P&lt;=30,000</v>
          </cell>
          <cell r="L428" t="str">
            <v>เดิม</v>
          </cell>
        </row>
        <row r="429">
          <cell r="D429" t="str">
            <v>11449</v>
          </cell>
          <cell r="F429" t="str">
            <v>รพช.</v>
          </cell>
          <cell r="H429">
            <v>152</v>
          </cell>
          <cell r="K429" t="str">
            <v>รพช.M2 B&gt;100</v>
          </cell>
          <cell r="L429" t="str">
            <v>เดิม</v>
          </cell>
        </row>
        <row r="430">
          <cell r="D430" t="str">
            <v>28017</v>
          </cell>
          <cell r="F430" t="str">
            <v>รพช.</v>
          </cell>
          <cell r="H430">
            <v>41</v>
          </cell>
          <cell r="K430" t="str">
            <v>รพช.F2 P&lt;=30,000</v>
          </cell>
          <cell r="L430" t="str">
            <v>เดิม</v>
          </cell>
        </row>
        <row r="431">
          <cell r="D431" t="str">
            <v>28789</v>
          </cell>
          <cell r="F431" t="str">
            <v>รพช.</v>
          </cell>
          <cell r="H431">
            <v>30</v>
          </cell>
          <cell r="K431" t="str">
            <v>รพช.F3 P15,000-25,000</v>
          </cell>
          <cell r="L431" t="str">
            <v>เดิม</v>
          </cell>
        </row>
        <row r="432">
          <cell r="D432" t="str">
            <v>28790</v>
          </cell>
          <cell r="F432" t="str">
            <v>รพช.</v>
          </cell>
          <cell r="H432">
            <v>0</v>
          </cell>
          <cell r="K432" t="str">
            <v>รพช.F3 P15,000-25,000</v>
          </cell>
          <cell r="L432" t="str">
            <v>เดิม</v>
          </cell>
        </row>
        <row r="433">
          <cell r="D433" t="str">
            <v>28791</v>
          </cell>
          <cell r="F433" t="str">
            <v>รพช.</v>
          </cell>
          <cell r="H433">
            <v>30</v>
          </cell>
          <cell r="K433" t="str">
            <v>รพช.F2 P&lt;=30,000</v>
          </cell>
          <cell r="L433" t="str">
            <v>เดิม</v>
          </cell>
        </row>
        <row r="434">
          <cell r="D434" t="str">
            <v>10670</v>
          </cell>
          <cell r="F434" t="str">
            <v>รพศ.</v>
          </cell>
          <cell r="H434">
            <v>1100</v>
          </cell>
          <cell r="K434" t="str">
            <v>รพศ.A B&gt;1000</v>
          </cell>
          <cell r="L434" t="str">
            <v>เดิม</v>
          </cell>
        </row>
        <row r="435">
          <cell r="D435" t="str">
            <v>10995</v>
          </cell>
          <cell r="F435" t="str">
            <v>รพช.</v>
          </cell>
          <cell r="H435">
            <v>44</v>
          </cell>
          <cell r="K435" t="str">
            <v>รพช.F2 P30,000-60,000</v>
          </cell>
          <cell r="L435" t="str">
            <v>เดิม</v>
          </cell>
        </row>
        <row r="436">
          <cell r="D436" t="str">
            <v>10996</v>
          </cell>
          <cell r="F436" t="str">
            <v>รพช.</v>
          </cell>
          <cell r="H436">
            <v>34</v>
          </cell>
          <cell r="K436" t="str">
            <v>รพช.F2 P&lt;=30,000</v>
          </cell>
          <cell r="L436" t="str">
            <v>เดิม</v>
          </cell>
        </row>
        <row r="437">
          <cell r="D437" t="str">
            <v>10997</v>
          </cell>
          <cell r="F437" t="str">
            <v>รพช.</v>
          </cell>
          <cell r="H437">
            <v>100</v>
          </cell>
          <cell r="K437" t="str">
            <v>รพช.F1 P50,000-100,000</v>
          </cell>
          <cell r="L437" t="str">
            <v>เดิม</v>
          </cell>
        </row>
        <row r="438">
          <cell r="D438" t="str">
            <v>10998</v>
          </cell>
          <cell r="F438" t="str">
            <v>รพท.</v>
          </cell>
          <cell r="H438">
            <v>350</v>
          </cell>
          <cell r="K438" t="str">
            <v>รพท.M1 B&gt;200</v>
          </cell>
          <cell r="L438" t="str">
            <v>เดิม</v>
          </cell>
        </row>
        <row r="439">
          <cell r="D439" t="str">
            <v>10999</v>
          </cell>
          <cell r="F439" t="str">
            <v>รพช.</v>
          </cell>
          <cell r="H439">
            <v>82</v>
          </cell>
          <cell r="K439" t="str">
            <v>รพช.F2 P30,000-60,000</v>
          </cell>
          <cell r="L439" t="str">
            <v>เดิม</v>
          </cell>
        </row>
        <row r="440">
          <cell r="D440" t="str">
            <v>11000</v>
          </cell>
          <cell r="F440" t="str">
            <v>รพช.</v>
          </cell>
          <cell r="H440">
            <v>200</v>
          </cell>
          <cell r="K440" t="str">
            <v>รพช.M2 B&gt;100</v>
          </cell>
          <cell r="L440" t="str">
            <v>เดิม</v>
          </cell>
        </row>
        <row r="441">
          <cell r="D441" t="str">
            <v>11001</v>
          </cell>
          <cell r="F441" t="str">
            <v>รพช.</v>
          </cell>
          <cell r="H441">
            <v>70</v>
          </cell>
          <cell r="K441" t="str">
            <v>รพช.F2 P30,000-60,000</v>
          </cell>
          <cell r="L441" t="str">
            <v>เดิม</v>
          </cell>
        </row>
        <row r="442">
          <cell r="D442" t="str">
            <v>11002</v>
          </cell>
          <cell r="F442" t="str">
            <v>รพช.</v>
          </cell>
          <cell r="H442">
            <v>110</v>
          </cell>
          <cell r="K442" t="str">
            <v>รพช.M2 B&gt;100</v>
          </cell>
          <cell r="L442" t="str">
            <v>เดิม</v>
          </cell>
        </row>
        <row r="443">
          <cell r="D443" t="str">
            <v>11003</v>
          </cell>
          <cell r="F443" t="str">
            <v>รพช.</v>
          </cell>
          <cell r="H443">
            <v>39</v>
          </cell>
          <cell r="K443" t="str">
            <v>รพช.F2 P&lt;=30,000</v>
          </cell>
          <cell r="L443" t="str">
            <v>เดิม</v>
          </cell>
        </row>
        <row r="444">
          <cell r="D444" t="str">
            <v>11004</v>
          </cell>
          <cell r="F444" t="str">
            <v>รพช.</v>
          </cell>
          <cell r="H444">
            <v>109</v>
          </cell>
          <cell r="K444" t="str">
            <v>รพช.M2 B&gt;100</v>
          </cell>
          <cell r="L444" t="str">
            <v>เดิม</v>
          </cell>
        </row>
        <row r="445">
          <cell r="D445" t="str">
            <v>11005</v>
          </cell>
          <cell r="F445" t="str">
            <v>รพช.</v>
          </cell>
          <cell r="H445">
            <v>36</v>
          </cell>
          <cell r="K445" t="str">
            <v>รพช.F2 P&lt;=30,000</v>
          </cell>
          <cell r="L445" t="str">
            <v>เดิม</v>
          </cell>
        </row>
        <row r="446">
          <cell r="D446" t="str">
            <v>11006</v>
          </cell>
          <cell r="F446" t="str">
            <v>รพช.</v>
          </cell>
          <cell r="H446">
            <v>34</v>
          </cell>
          <cell r="K446" t="str">
            <v>รพช.F2 P&lt;=30,000</v>
          </cell>
          <cell r="L446" t="str">
            <v>เดิม</v>
          </cell>
        </row>
        <row r="447">
          <cell r="D447" t="str">
            <v>11007</v>
          </cell>
          <cell r="F447" t="str">
            <v>รพช.</v>
          </cell>
          <cell r="H447">
            <v>69</v>
          </cell>
          <cell r="K447" t="str">
            <v>รพช.F1 P50,000-100,000</v>
          </cell>
          <cell r="L447" t="str">
            <v>เดิม</v>
          </cell>
        </row>
        <row r="448">
          <cell r="D448" t="str">
            <v>11008</v>
          </cell>
          <cell r="F448" t="str">
            <v>รพช.</v>
          </cell>
          <cell r="H448">
            <v>70</v>
          </cell>
          <cell r="K448" t="str">
            <v>รพช.F1 P50,000-100,000</v>
          </cell>
          <cell r="L448" t="str">
            <v>เดิม</v>
          </cell>
        </row>
        <row r="449">
          <cell r="D449" t="str">
            <v>11009</v>
          </cell>
          <cell r="F449" t="str">
            <v>รพช.</v>
          </cell>
          <cell r="H449">
            <v>85</v>
          </cell>
          <cell r="K449" t="str">
            <v>รพช.F1 P50,000-100,000</v>
          </cell>
          <cell r="L449" t="str">
            <v>เดิม</v>
          </cell>
        </row>
        <row r="450">
          <cell r="D450" t="str">
            <v>11010</v>
          </cell>
          <cell r="F450" t="str">
            <v>รพช.</v>
          </cell>
          <cell r="H450">
            <v>35</v>
          </cell>
          <cell r="K450" t="str">
            <v>รพช.F2 P30,000-60,000</v>
          </cell>
          <cell r="L450" t="str">
            <v>เดิม</v>
          </cell>
        </row>
        <row r="451">
          <cell r="D451" t="str">
            <v>11011</v>
          </cell>
          <cell r="F451" t="str">
            <v>รพช.</v>
          </cell>
          <cell r="H451">
            <v>45</v>
          </cell>
          <cell r="K451" t="str">
            <v>รพช.F2 P&lt;=30,000</v>
          </cell>
          <cell r="L451" t="str">
            <v>เดิม</v>
          </cell>
        </row>
        <row r="452">
          <cell r="D452" t="str">
            <v>11012</v>
          </cell>
          <cell r="F452" t="str">
            <v>รพช.</v>
          </cell>
          <cell r="H452">
            <v>33</v>
          </cell>
          <cell r="K452" t="str">
            <v>รพช.F2 P&lt;=30,000</v>
          </cell>
          <cell r="L452" t="str">
            <v>เดิม</v>
          </cell>
        </row>
        <row r="453">
          <cell r="D453" t="str">
            <v>11445</v>
          </cell>
          <cell r="F453" t="str">
            <v>รพช.</v>
          </cell>
          <cell r="H453">
            <v>122</v>
          </cell>
          <cell r="K453" t="str">
            <v>รพช.M2 B&gt;100</v>
          </cell>
          <cell r="L453" t="str">
            <v>เดิม</v>
          </cell>
        </row>
        <row r="454">
          <cell r="D454" t="str">
            <v>12275</v>
          </cell>
          <cell r="F454" t="str">
            <v>รพท.</v>
          </cell>
          <cell r="H454">
            <v>150</v>
          </cell>
          <cell r="K454" t="str">
            <v>รพท.M1 B&lt;=200</v>
          </cell>
          <cell r="L454" t="str">
            <v>เดิม</v>
          </cell>
        </row>
        <row r="455">
          <cell r="D455" t="str">
            <v>14132</v>
          </cell>
          <cell r="F455" t="str">
            <v>รพช.</v>
          </cell>
          <cell r="H455">
            <v>38</v>
          </cell>
          <cell r="K455" t="str">
            <v>รพช.F2 P&lt;=30,000</v>
          </cell>
          <cell r="L455" t="str">
            <v>เดิม</v>
          </cell>
        </row>
        <row r="456">
          <cell r="D456" t="str">
            <v>77649</v>
          </cell>
          <cell r="F456" t="str">
            <v>รพช.</v>
          </cell>
          <cell r="H456">
            <v>0</v>
          </cell>
          <cell r="K456" t="str">
            <v>รพช.F3 P15,000-25,000</v>
          </cell>
          <cell r="L456" t="str">
            <v>เดิม</v>
          </cell>
        </row>
        <row r="457">
          <cell r="D457" t="str">
            <v>77650</v>
          </cell>
          <cell r="F457" t="str">
            <v>รพช.</v>
          </cell>
          <cell r="H457">
            <v>0</v>
          </cell>
          <cell r="K457" t="str">
            <v>รพช.F3 P&lt;=15,000</v>
          </cell>
          <cell r="L457" t="str">
            <v>เดิม</v>
          </cell>
        </row>
        <row r="458">
          <cell r="D458" t="str">
            <v>77651</v>
          </cell>
          <cell r="F458" t="str">
            <v>รพช.</v>
          </cell>
          <cell r="H458">
            <v>0</v>
          </cell>
          <cell r="K458" t="str">
            <v>รพช.F3 P15,000-25,000</v>
          </cell>
          <cell r="L458" t="str">
            <v>เดิม</v>
          </cell>
        </row>
        <row r="459">
          <cell r="D459" t="str">
            <v>77652</v>
          </cell>
          <cell r="F459" t="str">
            <v>รพช.</v>
          </cell>
          <cell r="H459">
            <v>0</v>
          </cell>
          <cell r="K459" t="str">
            <v>รพช.F3 P15,000-25,000</v>
          </cell>
          <cell r="L459" t="str">
            <v>เดิม</v>
          </cell>
        </row>
        <row r="460">
          <cell r="D460" t="str">
            <v>10707</v>
          </cell>
          <cell r="F460" t="str">
            <v>รพท.</v>
          </cell>
          <cell r="H460">
            <v>540</v>
          </cell>
          <cell r="K460" t="str">
            <v>รพท.S B&gt;400</v>
          </cell>
          <cell r="L460" t="str">
            <v>เดิม</v>
          </cell>
        </row>
        <row r="461">
          <cell r="D461" t="str">
            <v>11051</v>
          </cell>
          <cell r="F461" t="str">
            <v>รพช.</v>
          </cell>
          <cell r="H461">
            <v>30</v>
          </cell>
          <cell r="K461" t="str">
            <v>รพช.F2 P&lt;=30,000</v>
          </cell>
          <cell r="L461" t="str">
            <v>เดิม</v>
          </cell>
        </row>
        <row r="462">
          <cell r="D462" t="str">
            <v>11052</v>
          </cell>
          <cell r="F462" t="str">
            <v>รพช.</v>
          </cell>
          <cell r="H462">
            <v>120</v>
          </cell>
          <cell r="K462" t="str">
            <v>รพช.M2 B&gt;100</v>
          </cell>
          <cell r="L462" t="str">
            <v>เดิม</v>
          </cell>
        </row>
        <row r="463">
          <cell r="D463" t="str">
            <v>11053</v>
          </cell>
          <cell r="F463" t="str">
            <v>รพช.</v>
          </cell>
          <cell r="H463">
            <v>60</v>
          </cell>
          <cell r="K463" t="str">
            <v>รพช.F2 P30,000-60,000</v>
          </cell>
          <cell r="L463" t="str">
            <v>เดิม</v>
          </cell>
        </row>
        <row r="464">
          <cell r="D464" t="str">
            <v>11054</v>
          </cell>
          <cell r="F464" t="str">
            <v>รพช.</v>
          </cell>
          <cell r="H464">
            <v>60</v>
          </cell>
          <cell r="K464" t="str">
            <v>รพช.F2 P30,000-60,000</v>
          </cell>
          <cell r="L464" t="str">
            <v>เดิม</v>
          </cell>
        </row>
        <row r="465">
          <cell r="D465" t="str">
            <v>11055</v>
          </cell>
          <cell r="F465" t="str">
            <v>รพช.</v>
          </cell>
          <cell r="H465">
            <v>184</v>
          </cell>
          <cell r="K465" t="str">
            <v>รพช.M2 B&gt;100</v>
          </cell>
          <cell r="L465" t="str">
            <v>เดิม</v>
          </cell>
        </row>
        <row r="466">
          <cell r="D466" t="str">
            <v>11056</v>
          </cell>
          <cell r="F466" t="str">
            <v>รพช.</v>
          </cell>
          <cell r="H466">
            <v>60</v>
          </cell>
          <cell r="K466" t="str">
            <v>รพช.F2 P30,000-60,000</v>
          </cell>
          <cell r="L466" t="str">
            <v>เดิม</v>
          </cell>
        </row>
        <row r="467">
          <cell r="D467" t="str">
            <v>11057</v>
          </cell>
          <cell r="F467" t="str">
            <v>รพช.</v>
          </cell>
          <cell r="H467">
            <v>111</v>
          </cell>
          <cell r="K467" t="str">
            <v>รพช.M2 B&gt;100</v>
          </cell>
          <cell r="L467" t="str">
            <v>เดิม</v>
          </cell>
        </row>
        <row r="468">
          <cell r="D468" t="str">
            <v>11058</v>
          </cell>
          <cell r="F468" t="str">
            <v>รพช.</v>
          </cell>
          <cell r="H468">
            <v>161</v>
          </cell>
          <cell r="K468" t="str">
            <v>รพช.M2 B&gt;100</v>
          </cell>
          <cell r="L468" t="str">
            <v>เดิม</v>
          </cell>
        </row>
        <row r="469">
          <cell r="D469" t="str">
            <v>11059</v>
          </cell>
          <cell r="F469" t="str">
            <v>รพช.</v>
          </cell>
          <cell r="H469">
            <v>37</v>
          </cell>
          <cell r="K469" t="str">
            <v>รพช.F2 P&lt;=30,000</v>
          </cell>
          <cell r="L469" t="str">
            <v>เดิม</v>
          </cell>
        </row>
        <row r="470">
          <cell r="D470" t="str">
            <v>11060</v>
          </cell>
          <cell r="F470" t="str">
            <v>รพช.</v>
          </cell>
          <cell r="H470">
            <v>30</v>
          </cell>
          <cell r="K470" t="str">
            <v>รพช.F2 P&lt;=30,000</v>
          </cell>
          <cell r="L470" t="str">
            <v>เดิม</v>
          </cell>
        </row>
        <row r="471">
          <cell r="D471" t="str">
            <v>24704</v>
          </cell>
          <cell r="F471" t="str">
            <v>รพช.</v>
          </cell>
          <cell r="H471">
            <v>30</v>
          </cell>
          <cell r="K471" t="str">
            <v>รพช.F3 P&gt;=25,000</v>
          </cell>
          <cell r="L471" t="str">
            <v>เดิม</v>
          </cell>
        </row>
        <row r="472">
          <cell r="D472" t="str">
            <v>28843</v>
          </cell>
          <cell r="F472" t="str">
            <v>รพช.</v>
          </cell>
          <cell r="H472">
            <v>30</v>
          </cell>
          <cell r="K472" t="str">
            <v>รพช.F3 P15,000-25,000</v>
          </cell>
          <cell r="L472" t="str">
            <v>เดิม</v>
          </cell>
        </row>
        <row r="473">
          <cell r="D473" t="str">
            <v>10708</v>
          </cell>
          <cell r="F473" t="str">
            <v>รพศ.</v>
          </cell>
          <cell r="H473">
            <v>879</v>
          </cell>
          <cell r="K473" t="str">
            <v>รพศ.A B&gt;700to1000</v>
          </cell>
          <cell r="L473" t="str">
            <v>เดิม</v>
          </cell>
        </row>
        <row r="474">
          <cell r="D474" t="str">
            <v>11061</v>
          </cell>
          <cell r="F474" t="str">
            <v>รพช.</v>
          </cell>
          <cell r="H474">
            <v>96</v>
          </cell>
          <cell r="K474" t="str">
            <v>รพช.M2 B&lt;=100</v>
          </cell>
          <cell r="L474" t="str">
            <v>เดิม</v>
          </cell>
        </row>
        <row r="475">
          <cell r="D475" t="str">
            <v>11062</v>
          </cell>
          <cell r="F475" t="str">
            <v>รพช.</v>
          </cell>
          <cell r="H475">
            <v>36</v>
          </cell>
          <cell r="K475" t="str">
            <v>รพช.F2 P30,000-60,000</v>
          </cell>
          <cell r="L475" t="str">
            <v>เดิม</v>
          </cell>
        </row>
        <row r="476">
          <cell r="D476" t="str">
            <v>11063</v>
          </cell>
          <cell r="F476" t="str">
            <v>รพช.</v>
          </cell>
          <cell r="H476">
            <v>60</v>
          </cell>
          <cell r="K476" t="str">
            <v>รพช.F2 P30,000-60,000</v>
          </cell>
          <cell r="L476" t="str">
            <v>เดิม</v>
          </cell>
        </row>
        <row r="477">
          <cell r="D477" t="str">
            <v>11064</v>
          </cell>
          <cell r="F477" t="str">
            <v>รพช.</v>
          </cell>
          <cell r="H477">
            <v>51</v>
          </cell>
          <cell r="K477" t="str">
            <v>รพช.F2 P30,000-60,000</v>
          </cell>
          <cell r="L477" t="str">
            <v>เดิม</v>
          </cell>
        </row>
        <row r="478">
          <cell r="D478" t="str">
            <v>11065</v>
          </cell>
          <cell r="F478" t="str">
            <v>รพช.</v>
          </cell>
          <cell r="H478">
            <v>42</v>
          </cell>
          <cell r="K478" t="str">
            <v>รพช.F1 P&lt;=50,000</v>
          </cell>
          <cell r="L478" t="str">
            <v>เดิม</v>
          </cell>
        </row>
        <row r="479">
          <cell r="D479" t="str">
            <v>11066</v>
          </cell>
          <cell r="F479" t="str">
            <v>รพช.</v>
          </cell>
          <cell r="H479">
            <v>154</v>
          </cell>
          <cell r="K479" t="str">
            <v>รพช.M2 B&gt;100</v>
          </cell>
          <cell r="L479" t="str">
            <v>เดิม</v>
          </cell>
        </row>
        <row r="480">
          <cell r="D480" t="str">
            <v>11067</v>
          </cell>
          <cell r="F480" t="str">
            <v>รพช.</v>
          </cell>
          <cell r="H480">
            <v>30</v>
          </cell>
          <cell r="K480" t="str">
            <v>รพช.F2 P30,000-60,000</v>
          </cell>
          <cell r="L480" t="str">
            <v>เดิม</v>
          </cell>
        </row>
        <row r="481">
          <cell r="D481" t="str">
            <v>11068</v>
          </cell>
          <cell r="F481" t="str">
            <v>รพช.</v>
          </cell>
          <cell r="H481">
            <v>56</v>
          </cell>
          <cell r="K481" t="str">
            <v>รพช.F2 P30,000-60,000</v>
          </cell>
          <cell r="L481" t="str">
            <v>เดิม</v>
          </cell>
        </row>
        <row r="482">
          <cell r="D482" t="str">
            <v>11069</v>
          </cell>
          <cell r="F482" t="str">
            <v>รพช.</v>
          </cell>
          <cell r="H482">
            <v>124</v>
          </cell>
          <cell r="K482" t="str">
            <v>รพช.M2 B&gt;100</v>
          </cell>
          <cell r="L482" t="str">
            <v>เดิม</v>
          </cell>
        </row>
        <row r="483">
          <cell r="D483" t="str">
            <v>11070</v>
          </cell>
          <cell r="F483" t="str">
            <v>รพช.</v>
          </cell>
          <cell r="H483">
            <v>156</v>
          </cell>
          <cell r="K483" t="str">
            <v>รพช.M2 B&gt;100</v>
          </cell>
          <cell r="L483" t="str">
            <v>เดิม</v>
          </cell>
        </row>
        <row r="484">
          <cell r="D484" t="str">
            <v>11071</v>
          </cell>
          <cell r="F484" t="str">
            <v>รพช.</v>
          </cell>
          <cell r="H484">
            <v>30</v>
          </cell>
          <cell r="K484" t="str">
            <v>รพช.F2 P&lt;=30,000</v>
          </cell>
          <cell r="L484" t="str">
            <v>เดิม</v>
          </cell>
        </row>
        <row r="485">
          <cell r="D485" t="str">
            <v>11072</v>
          </cell>
          <cell r="F485" t="str">
            <v>รพช.</v>
          </cell>
          <cell r="H485">
            <v>31</v>
          </cell>
          <cell r="K485" t="str">
            <v>รพช.F2 P&lt;=30,000</v>
          </cell>
          <cell r="L485" t="str">
            <v>เดิม</v>
          </cell>
        </row>
        <row r="486">
          <cell r="D486" t="str">
            <v>11073</v>
          </cell>
          <cell r="F486" t="str">
            <v>รพช.</v>
          </cell>
          <cell r="H486">
            <v>38</v>
          </cell>
          <cell r="K486" t="str">
            <v>รพช.F2 P30,000-60,000</v>
          </cell>
          <cell r="L486" t="str">
            <v>เดิม</v>
          </cell>
        </row>
        <row r="487">
          <cell r="D487" t="str">
            <v>11074</v>
          </cell>
          <cell r="F487" t="str">
            <v>รพช.</v>
          </cell>
          <cell r="H487">
            <v>33</v>
          </cell>
          <cell r="K487" t="str">
            <v>รพช.F2 P&lt;=30,000</v>
          </cell>
          <cell r="L487" t="str">
            <v>เดิม</v>
          </cell>
        </row>
        <row r="488">
          <cell r="D488" t="str">
            <v>11075</v>
          </cell>
          <cell r="F488" t="str">
            <v>รพช.</v>
          </cell>
          <cell r="H488">
            <v>38</v>
          </cell>
          <cell r="K488" t="str">
            <v>รพช.F2 P&lt;=30,000</v>
          </cell>
          <cell r="L488" t="str">
            <v>เดิม</v>
          </cell>
        </row>
        <row r="489">
          <cell r="D489" t="str">
            <v>11076</v>
          </cell>
          <cell r="F489" t="str">
            <v>รพช.</v>
          </cell>
          <cell r="H489">
            <v>37</v>
          </cell>
          <cell r="K489" t="str">
            <v>รพช.F2 P30,000-60,000</v>
          </cell>
          <cell r="L489" t="str">
            <v>เดิม</v>
          </cell>
        </row>
        <row r="490">
          <cell r="D490" t="str">
            <v>27988</v>
          </cell>
          <cell r="F490" t="str">
            <v>รพช.</v>
          </cell>
          <cell r="H490">
            <v>37</v>
          </cell>
          <cell r="K490" t="str">
            <v>รพช.F3 P15,000-25,000</v>
          </cell>
          <cell r="L490" t="str">
            <v>เดิม</v>
          </cell>
        </row>
        <row r="491">
          <cell r="D491" t="str">
            <v>27989</v>
          </cell>
          <cell r="F491" t="str">
            <v>รพช.</v>
          </cell>
          <cell r="H491">
            <v>0</v>
          </cell>
          <cell r="K491" t="str">
            <v>รพช.F3 P15,000-25,000</v>
          </cell>
          <cell r="L491" t="str">
            <v>เดิม</v>
          </cell>
        </row>
        <row r="492">
          <cell r="D492" t="str">
            <v>27990</v>
          </cell>
          <cell r="F492" t="str">
            <v>รพช.</v>
          </cell>
          <cell r="H492">
            <v>15</v>
          </cell>
          <cell r="K492" t="str">
            <v>รพช.F3 P15,000-25,000</v>
          </cell>
          <cell r="L492" t="str">
            <v>เดิม</v>
          </cell>
        </row>
        <row r="493">
          <cell r="D493" t="str">
            <v>10705</v>
          </cell>
          <cell r="F493" t="str">
            <v>รพท.</v>
          </cell>
          <cell r="H493">
            <v>541</v>
          </cell>
          <cell r="K493" t="str">
            <v>รพท.S B&gt;400</v>
          </cell>
          <cell r="L493" t="str">
            <v>เดิม</v>
          </cell>
        </row>
        <row r="494">
          <cell r="D494" t="str">
            <v>11030</v>
          </cell>
          <cell r="F494" t="str">
            <v>รพช.</v>
          </cell>
          <cell r="H494">
            <v>40</v>
          </cell>
          <cell r="K494" t="str">
            <v>รพช.F2 P&lt;=30,000</v>
          </cell>
          <cell r="L494" t="str">
            <v>เดิม</v>
          </cell>
        </row>
        <row r="495">
          <cell r="D495" t="str">
            <v>11031</v>
          </cell>
          <cell r="F495" t="str">
            <v>รพช.</v>
          </cell>
          <cell r="H495">
            <v>59</v>
          </cell>
          <cell r="K495" t="str">
            <v>รพช.F2 P30,000-60,000</v>
          </cell>
          <cell r="L495" t="str">
            <v>เดิม</v>
          </cell>
        </row>
        <row r="496">
          <cell r="D496" t="str">
            <v>11032</v>
          </cell>
          <cell r="F496" t="str">
            <v>รพช.</v>
          </cell>
          <cell r="H496">
            <v>34</v>
          </cell>
          <cell r="K496" t="str">
            <v>รพช.F2 P30,000-60,000</v>
          </cell>
          <cell r="L496" t="str">
            <v>เดิม</v>
          </cell>
        </row>
        <row r="497">
          <cell r="D497" t="str">
            <v>11033</v>
          </cell>
          <cell r="F497" t="str">
            <v>รพช.</v>
          </cell>
          <cell r="H497">
            <v>30</v>
          </cell>
          <cell r="K497" t="str">
            <v>รพช.F3 P&lt;=15,000</v>
          </cell>
          <cell r="L497" t="str">
            <v>เดิม</v>
          </cell>
        </row>
        <row r="498">
          <cell r="D498" t="str">
            <v>11034</v>
          </cell>
          <cell r="F498" t="str">
            <v>รพช.</v>
          </cell>
          <cell r="H498">
            <v>32</v>
          </cell>
          <cell r="K498" t="str">
            <v>รพช.F2 P&lt;=30,000</v>
          </cell>
          <cell r="L498" t="str">
            <v>เดิม</v>
          </cell>
        </row>
        <row r="499">
          <cell r="D499" t="str">
            <v>11035</v>
          </cell>
          <cell r="F499" t="str">
            <v>รพช.</v>
          </cell>
          <cell r="H499">
            <v>45</v>
          </cell>
          <cell r="K499" t="str">
            <v>รพช.F2 P&lt;=30,000</v>
          </cell>
          <cell r="L499" t="str">
            <v>เดิม</v>
          </cell>
        </row>
        <row r="500">
          <cell r="D500" t="str">
            <v>11036</v>
          </cell>
          <cell r="F500" t="str">
            <v>รพช.</v>
          </cell>
          <cell r="H500">
            <v>113</v>
          </cell>
          <cell r="K500" t="str">
            <v>รพช.M2 B&gt;100</v>
          </cell>
          <cell r="L500" t="str">
            <v>เดิม</v>
          </cell>
        </row>
        <row r="501">
          <cell r="D501" t="str">
            <v>11037</v>
          </cell>
          <cell r="F501" t="str">
            <v>รพช.</v>
          </cell>
          <cell r="H501">
            <v>42</v>
          </cell>
          <cell r="K501" t="str">
            <v>รพช.F2 P&lt;=30,000</v>
          </cell>
          <cell r="L501" t="str">
            <v>เดิม</v>
          </cell>
        </row>
        <row r="502">
          <cell r="D502" t="str">
            <v>11038</v>
          </cell>
          <cell r="F502" t="str">
            <v>รพช.</v>
          </cell>
          <cell r="H502">
            <v>36</v>
          </cell>
          <cell r="K502" t="str">
            <v>รพช.F2 P&lt;=30,000</v>
          </cell>
          <cell r="L502" t="str">
            <v>เดิม</v>
          </cell>
        </row>
        <row r="503">
          <cell r="D503" t="str">
            <v>11039</v>
          </cell>
          <cell r="F503" t="str">
            <v>รพช.</v>
          </cell>
          <cell r="H503">
            <v>40</v>
          </cell>
          <cell r="K503" t="str">
            <v>รพช.F2 P30,000-60,000</v>
          </cell>
          <cell r="L503" t="str">
            <v>เดิม</v>
          </cell>
        </row>
        <row r="504">
          <cell r="D504" t="str">
            <v>11447</v>
          </cell>
          <cell r="F504" t="str">
            <v>รพช.</v>
          </cell>
          <cell r="H504">
            <v>60</v>
          </cell>
          <cell r="K504" t="str">
            <v>รพช.M2 B&lt;=100</v>
          </cell>
          <cell r="L504" t="str">
            <v>เดิม</v>
          </cell>
        </row>
        <row r="505">
          <cell r="D505" t="str">
            <v>14133</v>
          </cell>
          <cell r="F505" t="str">
            <v>รพช.</v>
          </cell>
          <cell r="H505">
            <v>38</v>
          </cell>
          <cell r="K505" t="str">
            <v>รพช.F2 P30,000-60,000</v>
          </cell>
          <cell r="L505" t="str">
            <v>เดิม</v>
          </cell>
        </row>
        <row r="506">
          <cell r="D506" t="str">
            <v>28861</v>
          </cell>
          <cell r="F506" t="str">
            <v>รพช.</v>
          </cell>
          <cell r="H506">
            <v>33</v>
          </cell>
          <cell r="K506" t="str">
            <v>รพช.F2 P&lt;=30,000</v>
          </cell>
          <cell r="L506" t="str">
            <v>เดิม</v>
          </cell>
        </row>
        <row r="507">
          <cell r="D507" t="str">
            <v>10711</v>
          </cell>
          <cell r="F507" t="str">
            <v>รพท.</v>
          </cell>
          <cell r="H507">
            <v>372</v>
          </cell>
          <cell r="K507" t="str">
            <v>รพท.S B&lt;=400</v>
          </cell>
          <cell r="L507" t="str">
            <v>เดิม</v>
          </cell>
        </row>
        <row r="508">
          <cell r="D508" t="str">
            <v>11104</v>
          </cell>
          <cell r="F508" t="str">
            <v>รพช.</v>
          </cell>
          <cell r="H508">
            <v>40</v>
          </cell>
          <cell r="K508" t="str">
            <v>รพช.F2 P30,000-60,000</v>
          </cell>
          <cell r="L508" t="str">
            <v>เดิม</v>
          </cell>
        </row>
        <row r="509">
          <cell r="D509" t="str">
            <v>11105</v>
          </cell>
          <cell r="F509" t="str">
            <v>รพช.</v>
          </cell>
          <cell r="H509">
            <v>47</v>
          </cell>
          <cell r="K509" t="str">
            <v>รพช.F2 P30,000-60,000</v>
          </cell>
          <cell r="L509" t="str">
            <v>เดิม</v>
          </cell>
        </row>
        <row r="510">
          <cell r="D510" t="str">
            <v>11106</v>
          </cell>
          <cell r="F510" t="str">
            <v>รพช.</v>
          </cell>
          <cell r="H510">
            <v>43</v>
          </cell>
          <cell r="K510" t="str">
            <v>รพช.F2 P&lt;=30,000</v>
          </cell>
          <cell r="L510" t="str">
            <v>เดิม</v>
          </cell>
        </row>
        <row r="511">
          <cell r="D511" t="str">
            <v>11107</v>
          </cell>
          <cell r="F511" t="str">
            <v>รพช.</v>
          </cell>
          <cell r="H511">
            <v>43</v>
          </cell>
          <cell r="K511" t="str">
            <v>รพช.F2 P&lt;=30,000</v>
          </cell>
          <cell r="L511" t="str">
            <v>เดิม</v>
          </cell>
        </row>
        <row r="512">
          <cell r="D512" t="str">
            <v>11108</v>
          </cell>
          <cell r="F512" t="str">
            <v>รพช.</v>
          </cell>
          <cell r="H512">
            <v>59</v>
          </cell>
          <cell r="K512" t="str">
            <v>รพช.F2 P30,000-60,000</v>
          </cell>
          <cell r="L512" t="str">
            <v>เดิม</v>
          </cell>
        </row>
        <row r="513">
          <cell r="D513" t="str">
            <v>11109</v>
          </cell>
          <cell r="F513" t="str">
            <v>รพช.</v>
          </cell>
          <cell r="H513">
            <v>60</v>
          </cell>
          <cell r="K513" t="str">
            <v>รพช.F2 P30,000-60,000</v>
          </cell>
          <cell r="L513" t="str">
            <v>เดิม</v>
          </cell>
        </row>
        <row r="514">
          <cell r="D514" t="str">
            <v>11110</v>
          </cell>
          <cell r="F514" t="str">
            <v>รพช.</v>
          </cell>
          <cell r="H514">
            <v>90</v>
          </cell>
          <cell r="K514" t="str">
            <v>รพช.F1 P50,000-100,000</v>
          </cell>
          <cell r="L514" t="str">
            <v>เดิม</v>
          </cell>
        </row>
        <row r="515">
          <cell r="D515" t="str">
            <v>11111</v>
          </cell>
          <cell r="F515" t="str">
            <v>รพช.</v>
          </cell>
          <cell r="H515">
            <v>36</v>
          </cell>
          <cell r="K515" t="str">
            <v>รพช.F2 P30,000-60,000</v>
          </cell>
          <cell r="L515" t="str">
            <v>เดิม</v>
          </cell>
        </row>
        <row r="516">
          <cell r="D516" t="str">
            <v>11112</v>
          </cell>
          <cell r="F516" t="str">
            <v>รพช.</v>
          </cell>
          <cell r="H516">
            <v>40</v>
          </cell>
          <cell r="K516" t="str">
            <v>รพช.F2 P30,000-60,000</v>
          </cell>
          <cell r="L516" t="str">
            <v>เดิม</v>
          </cell>
        </row>
        <row r="517">
          <cell r="D517" t="str">
            <v>11451</v>
          </cell>
          <cell r="F517" t="str">
            <v>รพช.</v>
          </cell>
          <cell r="H517">
            <v>120</v>
          </cell>
          <cell r="K517" t="str">
            <v>รพช.M2 B&gt;100</v>
          </cell>
          <cell r="L517" t="str">
            <v>เดิม</v>
          </cell>
        </row>
        <row r="518">
          <cell r="D518" t="str">
            <v>40840</v>
          </cell>
          <cell r="F518" t="str">
            <v>รพช.</v>
          </cell>
          <cell r="H518">
            <v>35</v>
          </cell>
          <cell r="K518" t="str">
            <v>รพช.F3 P&lt;=15,000</v>
          </cell>
          <cell r="L518" t="str">
            <v>เดิม</v>
          </cell>
        </row>
        <row r="519">
          <cell r="D519" t="str">
            <v>11040</v>
          </cell>
          <cell r="F519" t="str">
            <v>รพท.</v>
          </cell>
          <cell r="H519">
            <v>274</v>
          </cell>
          <cell r="K519" t="str">
            <v>รพท.S B&lt;=400</v>
          </cell>
          <cell r="L519" t="str">
            <v>เดิม</v>
          </cell>
        </row>
        <row r="520">
          <cell r="D520" t="str">
            <v>11041</v>
          </cell>
          <cell r="F520" t="str">
            <v>รพช.</v>
          </cell>
          <cell r="H520">
            <v>45</v>
          </cell>
          <cell r="K520" t="str">
            <v>รพช.F2 P30,000-60,000</v>
          </cell>
          <cell r="L520" t="str">
            <v>เดิม</v>
          </cell>
        </row>
        <row r="521">
          <cell r="D521" t="str">
            <v>11043</v>
          </cell>
          <cell r="F521" t="str">
            <v>รพช.</v>
          </cell>
          <cell r="H521">
            <v>74</v>
          </cell>
          <cell r="K521" t="str">
            <v>รพช.F2 P30,000-60,000</v>
          </cell>
          <cell r="L521" t="str">
            <v>เดิม</v>
          </cell>
        </row>
        <row r="522">
          <cell r="D522" t="str">
            <v>11046</v>
          </cell>
          <cell r="F522" t="str">
            <v>รพช.</v>
          </cell>
          <cell r="H522">
            <v>116</v>
          </cell>
          <cell r="K522" t="str">
            <v>รพช.M2 B&gt;100</v>
          </cell>
          <cell r="L522" t="str">
            <v>เดิม</v>
          </cell>
        </row>
        <row r="523">
          <cell r="D523" t="str">
            <v>11047</v>
          </cell>
          <cell r="F523" t="str">
            <v>รพช.</v>
          </cell>
          <cell r="H523">
            <v>37</v>
          </cell>
          <cell r="K523" t="str">
            <v>รพช.F2 P30,000-60,000</v>
          </cell>
          <cell r="L523" t="str">
            <v>เดิม</v>
          </cell>
        </row>
        <row r="524">
          <cell r="D524" t="str">
            <v>11048</v>
          </cell>
          <cell r="F524" t="str">
            <v>รพช.</v>
          </cell>
          <cell r="H524">
            <v>58</v>
          </cell>
          <cell r="K524" t="str">
            <v>รพช.F2 P30,000-60,000</v>
          </cell>
          <cell r="L524" t="str">
            <v>เดิม</v>
          </cell>
        </row>
        <row r="525">
          <cell r="D525" t="str">
            <v>11049</v>
          </cell>
          <cell r="F525" t="str">
            <v>รพช.</v>
          </cell>
          <cell r="H525">
            <v>38</v>
          </cell>
          <cell r="K525" t="str">
            <v>รพช.F2 P30,000-60,000</v>
          </cell>
          <cell r="L525" t="str">
            <v>เดิม</v>
          </cell>
        </row>
        <row r="526">
          <cell r="D526" t="str">
            <v>11050</v>
          </cell>
          <cell r="F526" t="str">
            <v>รพช.</v>
          </cell>
          <cell r="H526">
            <v>32</v>
          </cell>
          <cell r="K526" t="str">
            <v>รพช.F3 P&lt;=15,000</v>
          </cell>
          <cell r="L526" t="str">
            <v>เดิม</v>
          </cell>
        </row>
        <row r="527">
          <cell r="D527" t="str">
            <v>10710</v>
          </cell>
          <cell r="F527" t="str">
            <v>รพศ.</v>
          </cell>
          <cell r="H527">
            <v>909</v>
          </cell>
          <cell r="K527" t="str">
            <v>รพศ.A B&gt;700to1000</v>
          </cell>
          <cell r="L527" t="str">
            <v>เดิม</v>
          </cell>
        </row>
        <row r="528">
          <cell r="D528" t="str">
            <v>11089</v>
          </cell>
          <cell r="F528" t="str">
            <v>รพช.</v>
          </cell>
          <cell r="H528">
            <v>40</v>
          </cell>
          <cell r="K528" t="str">
            <v>รพช.F2 P30,000-60,000</v>
          </cell>
          <cell r="L528" t="str">
            <v>เดิม</v>
          </cell>
        </row>
        <row r="529">
          <cell r="D529" t="str">
            <v>11090</v>
          </cell>
          <cell r="F529" t="str">
            <v>รพช.</v>
          </cell>
          <cell r="H529">
            <v>39</v>
          </cell>
          <cell r="K529" t="str">
            <v>รพช.F2 P&lt;=30,000</v>
          </cell>
          <cell r="L529" t="str">
            <v>เดิม</v>
          </cell>
        </row>
        <row r="530">
          <cell r="D530" t="str">
            <v>11091</v>
          </cell>
          <cell r="F530" t="str">
            <v>รพช.</v>
          </cell>
          <cell r="H530">
            <v>90</v>
          </cell>
          <cell r="K530" t="str">
            <v>รพช.F2 P30,000-60,000</v>
          </cell>
          <cell r="L530" t="str">
            <v>เดิม</v>
          </cell>
        </row>
        <row r="531">
          <cell r="D531" t="str">
            <v>11092</v>
          </cell>
          <cell r="F531" t="str">
            <v>รพช.</v>
          </cell>
          <cell r="H531">
            <v>103</v>
          </cell>
          <cell r="K531" t="str">
            <v>รพช.F1 P&lt;=50,000</v>
          </cell>
          <cell r="L531" t="str">
            <v>เดิม</v>
          </cell>
        </row>
        <row r="532">
          <cell r="D532" t="str">
            <v>11093</v>
          </cell>
          <cell r="F532" t="str">
            <v>รพช.</v>
          </cell>
          <cell r="H532">
            <v>38</v>
          </cell>
          <cell r="K532" t="str">
            <v>รพช.F2 P30,000-60,000</v>
          </cell>
          <cell r="L532" t="str">
            <v>เดิม</v>
          </cell>
        </row>
        <row r="533">
          <cell r="D533" t="str">
            <v>11094</v>
          </cell>
          <cell r="F533" t="str">
            <v>รพช.</v>
          </cell>
          <cell r="H533">
            <v>15</v>
          </cell>
          <cell r="K533" t="str">
            <v>รพช.F3 P&lt;=15,000</v>
          </cell>
          <cell r="L533" t="str">
            <v>เดิม</v>
          </cell>
        </row>
        <row r="534">
          <cell r="D534" t="str">
            <v>11095</v>
          </cell>
          <cell r="F534" t="str">
            <v>รพท.</v>
          </cell>
          <cell r="H534">
            <v>246</v>
          </cell>
          <cell r="K534" t="str">
            <v>รพท.M1 B&gt;200</v>
          </cell>
          <cell r="L534" t="str">
            <v>เดิม</v>
          </cell>
        </row>
        <row r="535">
          <cell r="D535" t="str">
            <v>11096</v>
          </cell>
          <cell r="F535" t="str">
            <v>รพช.</v>
          </cell>
          <cell r="H535">
            <v>40</v>
          </cell>
          <cell r="K535" t="str">
            <v>รพช.F2 P30,000-60,000</v>
          </cell>
          <cell r="L535" t="str">
            <v>เดิม</v>
          </cell>
        </row>
        <row r="536">
          <cell r="D536" t="str">
            <v>11097</v>
          </cell>
          <cell r="F536" t="str">
            <v>รพช.</v>
          </cell>
          <cell r="H536">
            <v>78</v>
          </cell>
          <cell r="K536" t="str">
            <v>รพช.F1 P50,000-100,000</v>
          </cell>
          <cell r="L536" t="str">
            <v>เดิม</v>
          </cell>
        </row>
        <row r="537">
          <cell r="D537" t="str">
            <v>11098</v>
          </cell>
          <cell r="F537" t="str">
            <v>รพช.</v>
          </cell>
          <cell r="H537">
            <v>123</v>
          </cell>
          <cell r="K537" t="str">
            <v>รพช.F1 P50,000-100,000</v>
          </cell>
          <cell r="L537" t="str">
            <v>เดิม</v>
          </cell>
        </row>
        <row r="538">
          <cell r="D538" t="str">
            <v>11099</v>
          </cell>
          <cell r="F538" t="str">
            <v>รพช.</v>
          </cell>
          <cell r="H538">
            <v>42</v>
          </cell>
          <cell r="K538" t="str">
            <v>รพช.F2 P&lt;=30,000</v>
          </cell>
          <cell r="L538" t="str">
            <v>เดิม</v>
          </cell>
        </row>
        <row r="539">
          <cell r="D539" t="str">
            <v>11100</v>
          </cell>
          <cell r="F539" t="str">
            <v>รพช.</v>
          </cell>
          <cell r="H539">
            <v>38</v>
          </cell>
          <cell r="K539" t="str">
            <v>รพช.F2 P&lt;=30,000</v>
          </cell>
          <cell r="L539" t="str">
            <v>เดิม</v>
          </cell>
        </row>
        <row r="540">
          <cell r="D540" t="str">
            <v>11101</v>
          </cell>
          <cell r="F540" t="str">
            <v>รพช.</v>
          </cell>
          <cell r="H540">
            <v>42</v>
          </cell>
          <cell r="K540" t="str">
            <v>รพช.F2 P&lt;=30,000</v>
          </cell>
          <cell r="L540" t="str">
            <v>เดิม</v>
          </cell>
        </row>
        <row r="541">
          <cell r="D541" t="str">
            <v>11102</v>
          </cell>
          <cell r="F541" t="str">
            <v>รพช.</v>
          </cell>
          <cell r="H541">
            <v>40</v>
          </cell>
          <cell r="K541" t="str">
            <v>รพช.F2 P30,000-60,000</v>
          </cell>
          <cell r="L541" t="str">
            <v>เดิม</v>
          </cell>
        </row>
        <row r="542">
          <cell r="D542" t="str">
            <v>11103</v>
          </cell>
          <cell r="F542" t="str">
            <v>รพช.</v>
          </cell>
          <cell r="H542">
            <v>35</v>
          </cell>
          <cell r="K542" t="str">
            <v>รพช.F2 P&lt;=30,000</v>
          </cell>
          <cell r="L542" t="str">
            <v>เดิม</v>
          </cell>
        </row>
        <row r="543">
          <cell r="D543" t="str">
            <v>11450</v>
          </cell>
          <cell r="F543" t="str">
            <v>รพท.</v>
          </cell>
          <cell r="H543">
            <v>301</v>
          </cell>
          <cell r="K543" t="str">
            <v>รพท.M1 B&gt;200</v>
          </cell>
          <cell r="L543" t="str">
            <v>เดิม</v>
          </cell>
        </row>
        <row r="544">
          <cell r="D544" t="str">
            <v>21323</v>
          </cell>
          <cell r="F544" t="str">
            <v>รพช.</v>
          </cell>
          <cell r="H544">
            <v>40</v>
          </cell>
          <cell r="K544" t="str">
            <v>รพช.F2 P&lt;=30,000</v>
          </cell>
          <cell r="L544" t="str">
            <v>เดิม</v>
          </cell>
        </row>
        <row r="545">
          <cell r="D545" t="str">
            <v>10706</v>
          </cell>
          <cell r="F545" t="str">
            <v>รพท.</v>
          </cell>
          <cell r="H545">
            <v>420</v>
          </cell>
          <cell r="K545" t="str">
            <v>รพท.S B&gt;400</v>
          </cell>
          <cell r="L545" t="str">
            <v>เปลี่ยน</v>
          </cell>
        </row>
        <row r="546">
          <cell r="D546" t="str">
            <v>11042</v>
          </cell>
          <cell r="F546" t="str">
            <v>รพช.</v>
          </cell>
          <cell r="H546">
            <v>113</v>
          </cell>
          <cell r="K546" t="str">
            <v>รพช.M2 B&gt;100</v>
          </cell>
          <cell r="L546" t="str">
            <v>เดิม</v>
          </cell>
        </row>
        <row r="547">
          <cell r="D547" t="str">
            <v>11044</v>
          </cell>
          <cell r="F547" t="str">
            <v>รพช.</v>
          </cell>
          <cell r="H547">
            <v>36</v>
          </cell>
          <cell r="K547" t="str">
            <v>รพช.F2 P&lt;=30,000</v>
          </cell>
          <cell r="L547" t="str">
            <v>เดิม</v>
          </cell>
        </row>
        <row r="548">
          <cell r="D548" t="str">
            <v>11045</v>
          </cell>
          <cell r="F548" t="str">
            <v>รพช.</v>
          </cell>
          <cell r="H548">
            <v>47</v>
          </cell>
          <cell r="K548" t="str">
            <v>รพช.F2 P&lt;=30,000</v>
          </cell>
          <cell r="L548" t="str">
            <v>เดิม</v>
          </cell>
        </row>
        <row r="549">
          <cell r="D549" t="str">
            <v>11448</v>
          </cell>
          <cell r="F549" t="str">
            <v>รพท.</v>
          </cell>
          <cell r="H549">
            <v>266</v>
          </cell>
          <cell r="K549" t="str">
            <v>รพท.M1 B&gt;200</v>
          </cell>
          <cell r="L549" t="str">
            <v>เดิม</v>
          </cell>
        </row>
        <row r="550">
          <cell r="D550" t="str">
            <v>21356</v>
          </cell>
          <cell r="F550" t="str">
            <v>รพช.</v>
          </cell>
          <cell r="H550">
            <v>34</v>
          </cell>
          <cell r="K550" t="str">
            <v>รพช.F3 P15,000-25,000</v>
          </cell>
          <cell r="L550" t="str">
            <v>เดิม</v>
          </cell>
        </row>
        <row r="551">
          <cell r="D551" t="str">
            <v>28778</v>
          </cell>
          <cell r="F551" t="str">
            <v>รพช.</v>
          </cell>
          <cell r="H551">
            <v>24</v>
          </cell>
          <cell r="K551" t="str">
            <v>รพช.F3 P&lt;=15,000</v>
          </cell>
          <cell r="L551" t="str">
            <v>เดิม</v>
          </cell>
        </row>
        <row r="552">
          <cell r="D552" t="str">
            <v>28811</v>
          </cell>
          <cell r="F552" t="str">
            <v>รพช.</v>
          </cell>
          <cell r="H552">
            <v>30</v>
          </cell>
          <cell r="K552" t="str">
            <v>รพช.F2 P30,000-60,000</v>
          </cell>
          <cell r="L552" t="str">
            <v>เดิม</v>
          </cell>
        </row>
        <row r="553">
          <cell r="D553" t="str">
            <v>28815</v>
          </cell>
          <cell r="F553" t="str">
            <v>รพช.</v>
          </cell>
          <cell r="H553">
            <v>30</v>
          </cell>
          <cell r="K553" t="str">
            <v>รพช.F3 P&gt;=25,000</v>
          </cell>
          <cell r="L553" t="str">
            <v>เดิม</v>
          </cell>
        </row>
        <row r="554">
          <cell r="D554" t="str">
            <v>10704</v>
          </cell>
          <cell r="F554" t="str">
            <v>รพท.</v>
          </cell>
          <cell r="H554">
            <v>351</v>
          </cell>
          <cell r="K554" t="str">
            <v>รพท.S B&lt;=400</v>
          </cell>
          <cell r="L554" t="str">
            <v>เดิม</v>
          </cell>
        </row>
        <row r="555">
          <cell r="D555" t="str">
            <v>10991</v>
          </cell>
          <cell r="F555" t="str">
            <v>รพช.</v>
          </cell>
          <cell r="H555">
            <v>78</v>
          </cell>
          <cell r="K555" t="str">
            <v>รพช.F1 P50,000-100,000</v>
          </cell>
          <cell r="L555" t="str">
            <v>เดิม</v>
          </cell>
        </row>
        <row r="556">
          <cell r="D556" t="str">
            <v>10992</v>
          </cell>
          <cell r="F556" t="str">
            <v>รพช.</v>
          </cell>
          <cell r="H556">
            <v>40</v>
          </cell>
          <cell r="K556" t="str">
            <v>รพช.F2 P30,000-60,000</v>
          </cell>
          <cell r="L556" t="str">
            <v>เดิม</v>
          </cell>
        </row>
        <row r="557">
          <cell r="D557" t="str">
            <v>10993</v>
          </cell>
          <cell r="F557" t="str">
            <v>รพช.</v>
          </cell>
          <cell r="H557">
            <v>90</v>
          </cell>
          <cell r="K557" t="str">
            <v>รพช.F1 P50,000-100,000</v>
          </cell>
          <cell r="L557" t="str">
            <v>เดิม</v>
          </cell>
        </row>
        <row r="558">
          <cell r="D558" t="str">
            <v>10994</v>
          </cell>
          <cell r="F558" t="str">
            <v>รพช.</v>
          </cell>
          <cell r="H558">
            <v>40</v>
          </cell>
          <cell r="K558" t="str">
            <v>รพช.F2 P30,000-60,000</v>
          </cell>
          <cell r="L558" t="str">
            <v>เดิม</v>
          </cell>
        </row>
        <row r="559">
          <cell r="D559" t="str">
            <v>23367</v>
          </cell>
          <cell r="F559" t="str">
            <v>รพช.</v>
          </cell>
          <cell r="H559">
            <v>46</v>
          </cell>
          <cell r="K559" t="str">
            <v>รพช.F2 P&lt;=30,000</v>
          </cell>
          <cell r="L559" t="str">
            <v>เดิม</v>
          </cell>
        </row>
        <row r="560">
          <cell r="D560" t="str">
            <v>10671</v>
          </cell>
          <cell r="F560" t="str">
            <v>รพศ.</v>
          </cell>
          <cell r="H560">
            <v>1154</v>
          </cell>
          <cell r="K560" t="str">
            <v>รพศ.A B&gt;1000</v>
          </cell>
          <cell r="L560" t="str">
            <v>เดิม</v>
          </cell>
        </row>
        <row r="561">
          <cell r="D561" t="str">
            <v>11013</v>
          </cell>
          <cell r="F561" t="str">
            <v>รพช.</v>
          </cell>
          <cell r="H561">
            <v>52</v>
          </cell>
          <cell r="K561" t="str">
            <v>รพช.F2 P30,000-60,000</v>
          </cell>
          <cell r="L561" t="str">
            <v>เดิม</v>
          </cell>
        </row>
        <row r="562">
          <cell r="D562" t="str">
            <v>11014</v>
          </cell>
          <cell r="F562" t="str">
            <v>รพช.</v>
          </cell>
          <cell r="H562">
            <v>60</v>
          </cell>
          <cell r="K562" t="str">
            <v>รพช.F2 P30,000-60,000</v>
          </cell>
          <cell r="L562" t="str">
            <v>เดิม</v>
          </cell>
        </row>
        <row r="563">
          <cell r="D563" t="str">
            <v>11015</v>
          </cell>
          <cell r="F563" t="str">
            <v>รพท.</v>
          </cell>
          <cell r="H563">
            <v>234</v>
          </cell>
          <cell r="K563" t="str">
            <v>รพท.M1 B&gt;200</v>
          </cell>
          <cell r="L563" t="str">
            <v>เปลี่ยน</v>
          </cell>
        </row>
        <row r="564">
          <cell r="D564" t="str">
            <v>11016</v>
          </cell>
          <cell r="F564" t="str">
            <v>รพช.</v>
          </cell>
          <cell r="H564">
            <v>8</v>
          </cell>
          <cell r="K564" t="str">
            <v>รพช.F3 P&lt;=15,000</v>
          </cell>
          <cell r="L564" t="str">
            <v>เดิม</v>
          </cell>
        </row>
        <row r="565">
          <cell r="D565" t="str">
            <v>11017</v>
          </cell>
          <cell r="F565" t="str">
            <v>รพช.</v>
          </cell>
          <cell r="H565">
            <v>40</v>
          </cell>
          <cell r="K565" t="str">
            <v>รพช.F2 P30,000-60,000</v>
          </cell>
          <cell r="L565" t="str">
            <v>เดิม</v>
          </cell>
        </row>
        <row r="566">
          <cell r="D566" t="str">
            <v>11018</v>
          </cell>
          <cell r="F566" t="str">
            <v>รพช.</v>
          </cell>
          <cell r="H566">
            <v>173</v>
          </cell>
          <cell r="K566" t="str">
            <v>รพช.M2 B&gt;100</v>
          </cell>
          <cell r="L566" t="str">
            <v>เดิม</v>
          </cell>
        </row>
        <row r="567">
          <cell r="D567" t="str">
            <v>11019</v>
          </cell>
          <cell r="F567" t="str">
            <v>รพช.</v>
          </cell>
          <cell r="H567">
            <v>30</v>
          </cell>
          <cell r="K567" t="str">
            <v>รพช.F2 P&lt;=30,000</v>
          </cell>
          <cell r="L567" t="str">
            <v>เดิม</v>
          </cell>
        </row>
        <row r="568">
          <cell r="D568" t="str">
            <v>11020</v>
          </cell>
          <cell r="F568" t="str">
            <v>รพช.</v>
          </cell>
          <cell r="H568">
            <v>30</v>
          </cell>
          <cell r="K568" t="str">
            <v>รพช.F2 P&lt;=30,000</v>
          </cell>
          <cell r="L568" t="str">
            <v>เดิม</v>
          </cell>
        </row>
        <row r="569">
          <cell r="D569" t="str">
            <v>11021</v>
          </cell>
          <cell r="F569" t="str">
            <v>รพช.</v>
          </cell>
          <cell r="H569">
            <v>36</v>
          </cell>
          <cell r="K569" t="str">
            <v>รพช.F2 P30,000-60,000</v>
          </cell>
          <cell r="L569" t="str">
            <v>เดิม</v>
          </cell>
        </row>
        <row r="570">
          <cell r="D570" t="str">
            <v>11022</v>
          </cell>
          <cell r="F570" t="str">
            <v>รพช.</v>
          </cell>
          <cell r="H570">
            <v>55</v>
          </cell>
          <cell r="K570" t="str">
            <v>รพช.F2 P30,000-60,000</v>
          </cell>
          <cell r="L570" t="str">
            <v>เดิม</v>
          </cell>
        </row>
        <row r="571">
          <cell r="D571" t="str">
            <v>11023</v>
          </cell>
          <cell r="F571" t="str">
            <v>รพช.</v>
          </cell>
          <cell r="H571">
            <v>114</v>
          </cell>
          <cell r="K571" t="str">
            <v>รพช.M2 B&gt;100</v>
          </cell>
          <cell r="L571" t="str">
            <v>เดิม</v>
          </cell>
        </row>
        <row r="572">
          <cell r="D572" t="str">
            <v>11024</v>
          </cell>
          <cell r="F572" t="str">
            <v>รพช.</v>
          </cell>
          <cell r="H572">
            <v>88</v>
          </cell>
          <cell r="K572" t="str">
            <v>รพช.F2 P30,000-60,000</v>
          </cell>
          <cell r="L572" t="str">
            <v>เดิม</v>
          </cell>
        </row>
        <row r="573">
          <cell r="D573" t="str">
            <v>11025</v>
          </cell>
          <cell r="F573" t="str">
            <v>รพช.</v>
          </cell>
          <cell r="H573">
            <v>114</v>
          </cell>
          <cell r="K573" t="str">
            <v>รพช.M2 B&gt;100</v>
          </cell>
          <cell r="L573" t="str">
            <v>เดิม</v>
          </cell>
        </row>
        <row r="574">
          <cell r="D574" t="str">
            <v>11026</v>
          </cell>
          <cell r="F574" t="str">
            <v>รพช.</v>
          </cell>
          <cell r="H574">
            <v>30</v>
          </cell>
          <cell r="K574" t="str">
            <v>รพช.F2 P&lt;=30,000</v>
          </cell>
          <cell r="L574" t="str">
            <v>เดิม</v>
          </cell>
        </row>
        <row r="575">
          <cell r="D575" t="str">
            <v>11027</v>
          </cell>
          <cell r="F575" t="str">
            <v>รพช.</v>
          </cell>
          <cell r="H575">
            <v>30</v>
          </cell>
          <cell r="K575" t="str">
            <v>รพช.F2 P&lt;=30,000</v>
          </cell>
          <cell r="L575" t="str">
            <v>เดิม</v>
          </cell>
        </row>
        <row r="576">
          <cell r="D576" t="str">
            <v>11028</v>
          </cell>
          <cell r="F576" t="str">
            <v>รพช.</v>
          </cell>
          <cell r="H576">
            <v>36</v>
          </cell>
          <cell r="K576" t="str">
            <v>รพช.F2 P&lt;=30,000</v>
          </cell>
          <cell r="L576" t="str">
            <v>เดิม</v>
          </cell>
        </row>
        <row r="577">
          <cell r="D577" t="str">
            <v>11029</v>
          </cell>
          <cell r="F577" t="str">
            <v>รพช.</v>
          </cell>
          <cell r="H577">
            <v>30</v>
          </cell>
          <cell r="K577" t="str">
            <v>รพช.F2 P&lt;=30,000</v>
          </cell>
          <cell r="L577" t="str">
            <v>เดิม</v>
          </cell>
        </row>
        <row r="578">
          <cell r="D578" t="str">
            <v>11446</v>
          </cell>
          <cell r="F578" t="str">
            <v>รพช.</v>
          </cell>
          <cell r="H578">
            <v>139</v>
          </cell>
          <cell r="K578" t="str">
            <v>รพช.M2 B&gt;100</v>
          </cell>
          <cell r="L578" t="str">
            <v>เดิม</v>
          </cell>
        </row>
        <row r="579">
          <cell r="D579" t="str">
            <v>25058</v>
          </cell>
          <cell r="F579" t="str">
            <v>รพช.</v>
          </cell>
          <cell r="H579">
            <v>30</v>
          </cell>
          <cell r="K579" t="str">
            <v>รพช.F3 P15,000-25,000</v>
          </cell>
          <cell r="L579" t="str">
            <v>เดิม</v>
          </cell>
        </row>
        <row r="580">
          <cell r="D580" t="str">
            <v>25059</v>
          </cell>
          <cell r="F580" t="str">
            <v>รพช.</v>
          </cell>
          <cell r="H580">
            <v>30</v>
          </cell>
          <cell r="K580" t="str">
            <v>รพช.F3 P15,000-25,000</v>
          </cell>
          <cell r="L580" t="str">
            <v>เดิม</v>
          </cell>
        </row>
        <row r="581">
          <cell r="D581" t="str">
            <v>04007</v>
          </cell>
          <cell r="F581" t="str">
            <v>รพช.</v>
          </cell>
          <cell r="H581">
            <v>34</v>
          </cell>
          <cell r="K581" t="str">
            <v>รพช.F3 P&lt;=15,000</v>
          </cell>
          <cell r="L581" t="str">
            <v>เดิม</v>
          </cell>
        </row>
        <row r="582">
          <cell r="D582" t="str">
            <v>10702</v>
          </cell>
          <cell r="F582" t="str">
            <v>รพท.</v>
          </cell>
          <cell r="H582">
            <v>678</v>
          </cell>
          <cell r="K582" t="str">
            <v>รพท.S B&gt;400</v>
          </cell>
          <cell r="L582" t="str">
            <v>เดิม</v>
          </cell>
        </row>
        <row r="583">
          <cell r="D583" t="str">
            <v>10970</v>
          </cell>
          <cell r="F583" t="str">
            <v>รพช.</v>
          </cell>
          <cell r="H583">
            <v>63</v>
          </cell>
          <cell r="K583" t="str">
            <v>รพช.F2 P30,000-60,000</v>
          </cell>
          <cell r="L583" t="str">
            <v>เดิม</v>
          </cell>
        </row>
        <row r="584">
          <cell r="D584" t="str">
            <v>10971</v>
          </cell>
          <cell r="F584" t="str">
            <v>รพช.</v>
          </cell>
          <cell r="H584">
            <v>45</v>
          </cell>
          <cell r="K584" t="str">
            <v>รพช.F2 P30,000-60,000</v>
          </cell>
          <cell r="L584" t="str">
            <v>เดิม</v>
          </cell>
        </row>
        <row r="585">
          <cell r="D585" t="str">
            <v>10972</v>
          </cell>
          <cell r="F585" t="str">
            <v>รพช.</v>
          </cell>
          <cell r="H585">
            <v>67</v>
          </cell>
          <cell r="K585" t="str">
            <v>รพช.F2 P60,000-90,000</v>
          </cell>
          <cell r="L585" t="str">
            <v>เดิม</v>
          </cell>
        </row>
        <row r="586">
          <cell r="D586" t="str">
            <v>10973</v>
          </cell>
          <cell r="F586" t="str">
            <v>รพช.</v>
          </cell>
          <cell r="H586">
            <v>206</v>
          </cell>
          <cell r="K586" t="str">
            <v>รพช.M2 B&gt;100</v>
          </cell>
          <cell r="L586" t="str">
            <v>เดิม</v>
          </cell>
        </row>
        <row r="587">
          <cell r="D587" t="str">
            <v>10974</v>
          </cell>
          <cell r="F587" t="str">
            <v>รพช.</v>
          </cell>
          <cell r="H587">
            <v>122</v>
          </cell>
          <cell r="K587" t="str">
            <v>รพช.M2 B&gt;100</v>
          </cell>
          <cell r="L587" t="str">
            <v>เปลี่ยน</v>
          </cell>
        </row>
        <row r="588">
          <cell r="D588" t="str">
            <v>10975</v>
          </cell>
          <cell r="F588" t="str">
            <v>รพช.</v>
          </cell>
          <cell r="H588">
            <v>97</v>
          </cell>
          <cell r="K588" t="str">
            <v>รพช.F1 P&lt;=50,000</v>
          </cell>
          <cell r="L588" t="str">
            <v>เดิม</v>
          </cell>
        </row>
        <row r="589">
          <cell r="D589" t="str">
            <v>10976</v>
          </cell>
          <cell r="F589" t="str">
            <v>รพช.</v>
          </cell>
          <cell r="H589">
            <v>40</v>
          </cell>
          <cell r="K589" t="str">
            <v>รพช.F2 P&lt;=30,000</v>
          </cell>
          <cell r="L589" t="str">
            <v>เดิม</v>
          </cell>
        </row>
        <row r="590">
          <cell r="D590" t="str">
            <v>10977</v>
          </cell>
          <cell r="F590" t="str">
            <v>รพช.</v>
          </cell>
          <cell r="H590">
            <v>41</v>
          </cell>
          <cell r="K590" t="str">
            <v>รพช.F2 P30,000-60,000</v>
          </cell>
          <cell r="L590" t="str">
            <v>เดิม</v>
          </cell>
        </row>
        <row r="591">
          <cell r="D591" t="str">
            <v>10978</v>
          </cell>
          <cell r="F591" t="str">
            <v>รพท.</v>
          </cell>
          <cell r="H591">
            <v>290</v>
          </cell>
          <cell r="K591" t="str">
            <v>รพท.M1 B&gt;200</v>
          </cell>
          <cell r="L591" t="str">
            <v>เดิม</v>
          </cell>
        </row>
        <row r="592">
          <cell r="D592" t="str">
            <v>10979</v>
          </cell>
          <cell r="F592" t="str">
            <v>รพช.</v>
          </cell>
          <cell r="H592">
            <v>36</v>
          </cell>
          <cell r="K592" t="str">
            <v>รพช.F2 P30,000-60,000</v>
          </cell>
          <cell r="L592" t="str">
            <v>เดิม</v>
          </cell>
        </row>
        <row r="593">
          <cell r="D593" t="str">
            <v>10980</v>
          </cell>
          <cell r="F593" t="str">
            <v>รพช.</v>
          </cell>
          <cell r="H593">
            <v>120</v>
          </cell>
          <cell r="K593" t="str">
            <v>รพช.M2 B&gt;100</v>
          </cell>
          <cell r="L593" t="str">
            <v>เดิม</v>
          </cell>
        </row>
        <row r="594">
          <cell r="D594" t="str">
            <v>10981</v>
          </cell>
          <cell r="F594" t="str">
            <v>รพช.</v>
          </cell>
          <cell r="H594">
            <v>62</v>
          </cell>
          <cell r="K594" t="str">
            <v>รพช.F2 P30,000-60,000</v>
          </cell>
          <cell r="L594" t="str">
            <v>เดิม</v>
          </cell>
        </row>
        <row r="595">
          <cell r="D595" t="str">
            <v>10982</v>
          </cell>
          <cell r="F595" t="str">
            <v>รพช.</v>
          </cell>
          <cell r="H595">
            <v>42</v>
          </cell>
          <cell r="K595" t="str">
            <v>รพช.F2 P&lt;=30,000</v>
          </cell>
          <cell r="L595" t="str">
            <v>เดิม</v>
          </cell>
        </row>
        <row r="596">
          <cell r="D596" t="str">
            <v>10983</v>
          </cell>
          <cell r="F596" t="str">
            <v>รพช.</v>
          </cell>
          <cell r="H596">
            <v>40</v>
          </cell>
          <cell r="K596" t="str">
            <v>รพช.F2 P&lt;=30,000</v>
          </cell>
          <cell r="L596" t="str">
            <v>เดิม</v>
          </cell>
        </row>
        <row r="597">
          <cell r="D597" t="str">
            <v>10666</v>
          </cell>
          <cell r="F597" t="str">
            <v>รพศ.</v>
          </cell>
          <cell r="H597">
            <v>1387</v>
          </cell>
          <cell r="K597" t="str">
            <v>รพศ.A B&gt;1000</v>
          </cell>
          <cell r="L597" t="str">
            <v>เดิม</v>
          </cell>
        </row>
        <row r="598">
          <cell r="D598" t="str">
            <v>10871</v>
          </cell>
          <cell r="F598" t="str">
            <v>รพช.</v>
          </cell>
          <cell r="H598">
            <v>120</v>
          </cell>
          <cell r="K598" t="str">
            <v>รพช.M2 B&gt;100</v>
          </cell>
          <cell r="L598" t="str">
            <v>เดิม</v>
          </cell>
        </row>
        <row r="599">
          <cell r="D599" t="str">
            <v>10872</v>
          </cell>
          <cell r="F599" t="str">
            <v>รพช.</v>
          </cell>
          <cell r="H599">
            <v>80</v>
          </cell>
          <cell r="K599" t="str">
            <v>รพช.F2 P30,000-60,000</v>
          </cell>
          <cell r="L599" t="str">
            <v>เดิม</v>
          </cell>
        </row>
        <row r="600">
          <cell r="D600" t="str">
            <v>10873</v>
          </cell>
          <cell r="F600" t="str">
            <v>รพช.</v>
          </cell>
          <cell r="H600">
            <v>60</v>
          </cell>
          <cell r="K600" t="str">
            <v>รพช.F2 P30,000-60,000</v>
          </cell>
          <cell r="L600" t="str">
            <v>เดิม</v>
          </cell>
        </row>
        <row r="601">
          <cell r="D601" t="str">
            <v>10874</v>
          </cell>
          <cell r="F601" t="str">
            <v>รพช.</v>
          </cell>
          <cell r="H601">
            <v>35</v>
          </cell>
          <cell r="K601" t="str">
            <v>รพช.F2 P&lt;=30,000</v>
          </cell>
          <cell r="L601" t="str">
            <v>เดิม</v>
          </cell>
        </row>
        <row r="602">
          <cell r="D602" t="str">
            <v>10875</v>
          </cell>
          <cell r="F602" t="str">
            <v>รพช.</v>
          </cell>
          <cell r="H602">
            <v>95</v>
          </cell>
          <cell r="K602" t="str">
            <v>รพช.F1 P50,000-100,000</v>
          </cell>
          <cell r="L602" t="str">
            <v>เดิม</v>
          </cell>
        </row>
        <row r="603">
          <cell r="D603" t="str">
            <v>10876</v>
          </cell>
          <cell r="F603" t="str">
            <v>รพช.</v>
          </cell>
          <cell r="H603">
            <v>91</v>
          </cell>
          <cell r="K603" t="str">
            <v>รพช.M2 B&lt;=100</v>
          </cell>
          <cell r="L603" t="str">
            <v>เดิม</v>
          </cell>
        </row>
        <row r="604">
          <cell r="D604" t="str">
            <v>10877</v>
          </cell>
          <cell r="F604" t="str">
            <v>รพช.</v>
          </cell>
          <cell r="H604">
            <v>126</v>
          </cell>
          <cell r="K604" t="str">
            <v>รพช.M2 B&gt;100</v>
          </cell>
          <cell r="L604" t="str">
            <v>เดิม</v>
          </cell>
        </row>
        <row r="605">
          <cell r="D605" t="str">
            <v>10878</v>
          </cell>
          <cell r="F605" t="str">
            <v>รพช.</v>
          </cell>
          <cell r="H605">
            <v>87</v>
          </cell>
          <cell r="K605" t="str">
            <v>รพช.F1 P50,000-100,000</v>
          </cell>
          <cell r="L605" t="str">
            <v>เดิม</v>
          </cell>
        </row>
        <row r="606">
          <cell r="D606" t="str">
            <v>10879</v>
          </cell>
          <cell r="F606" t="str">
            <v>รพช.</v>
          </cell>
          <cell r="H606">
            <v>86</v>
          </cell>
          <cell r="K606" t="str">
            <v>รพช.F1 P50,000-100,000</v>
          </cell>
          <cell r="L606" t="str">
            <v>เดิม</v>
          </cell>
        </row>
        <row r="607">
          <cell r="D607" t="str">
            <v>10880</v>
          </cell>
          <cell r="F607" t="str">
            <v>รพช.</v>
          </cell>
          <cell r="H607">
            <v>54</v>
          </cell>
          <cell r="K607" t="str">
            <v>รพช.F2 P30,000-60,000</v>
          </cell>
          <cell r="L607" t="str">
            <v>เดิม</v>
          </cell>
        </row>
        <row r="608">
          <cell r="D608" t="str">
            <v>10881</v>
          </cell>
          <cell r="F608" t="str">
            <v>รพช.</v>
          </cell>
          <cell r="H608">
            <v>173</v>
          </cell>
          <cell r="K608" t="str">
            <v>รพช.M2 B&gt;100</v>
          </cell>
          <cell r="L608" t="str">
            <v>เดิม</v>
          </cell>
        </row>
        <row r="609">
          <cell r="D609" t="str">
            <v>10882</v>
          </cell>
          <cell r="F609" t="str">
            <v>รพช.</v>
          </cell>
          <cell r="H609">
            <v>83</v>
          </cell>
          <cell r="K609" t="str">
            <v>รพช.F1 P50,000-100,000</v>
          </cell>
          <cell r="L609" t="str">
            <v>เดิม</v>
          </cell>
        </row>
        <row r="610">
          <cell r="D610" t="str">
            <v>10883</v>
          </cell>
          <cell r="F610" t="str">
            <v>รพช.</v>
          </cell>
          <cell r="H610">
            <v>100</v>
          </cell>
          <cell r="K610" t="str">
            <v>รพช.F1 P50,000-100,000</v>
          </cell>
          <cell r="L610" t="str">
            <v>เดิม</v>
          </cell>
        </row>
        <row r="611">
          <cell r="D611" t="str">
            <v>10884</v>
          </cell>
          <cell r="F611" t="str">
            <v>รพท.</v>
          </cell>
          <cell r="H611">
            <v>217</v>
          </cell>
          <cell r="K611" t="str">
            <v>รพท.M1 B&gt;200</v>
          </cell>
          <cell r="L611" t="str">
            <v>เดิม</v>
          </cell>
        </row>
        <row r="612">
          <cell r="D612" t="str">
            <v>10885</v>
          </cell>
          <cell r="F612" t="str">
            <v>รพช.</v>
          </cell>
          <cell r="H612">
            <v>60</v>
          </cell>
          <cell r="K612" t="str">
            <v>รพช.F2 P30,000-60,000</v>
          </cell>
          <cell r="L612" t="str">
            <v>เดิม</v>
          </cell>
        </row>
        <row r="613">
          <cell r="D613" t="str">
            <v>10886</v>
          </cell>
          <cell r="F613" t="str">
            <v>รพช.</v>
          </cell>
          <cell r="H613">
            <v>75</v>
          </cell>
          <cell r="K613" t="str">
            <v>รพช.F1 P50,000-100,000</v>
          </cell>
          <cell r="L613" t="str">
            <v>เดิม</v>
          </cell>
        </row>
        <row r="614">
          <cell r="D614" t="str">
            <v>10887</v>
          </cell>
          <cell r="F614" t="str">
            <v>รพช.</v>
          </cell>
          <cell r="H614">
            <v>120</v>
          </cell>
          <cell r="K614" t="str">
            <v>รพช.F1 P50,000-100,000</v>
          </cell>
          <cell r="L614" t="str">
            <v>เดิม</v>
          </cell>
        </row>
        <row r="615">
          <cell r="D615" t="str">
            <v>10888</v>
          </cell>
          <cell r="F615" t="str">
            <v>รพช.</v>
          </cell>
          <cell r="H615">
            <v>36</v>
          </cell>
          <cell r="K615" t="str">
            <v>รพช.F2 P&lt;=30,000</v>
          </cell>
          <cell r="L615" t="str">
            <v>เดิม</v>
          </cell>
        </row>
        <row r="616">
          <cell r="D616" t="str">
            <v>10889</v>
          </cell>
          <cell r="F616" t="str">
            <v>รพช.</v>
          </cell>
          <cell r="H616">
            <v>124</v>
          </cell>
          <cell r="K616" t="str">
            <v>รพช.F1 P50,000-100,000</v>
          </cell>
          <cell r="L616" t="str">
            <v>เดิม</v>
          </cell>
        </row>
        <row r="617">
          <cell r="D617" t="str">
            <v>10890</v>
          </cell>
          <cell r="F617" t="str">
            <v>รพท.</v>
          </cell>
          <cell r="H617">
            <v>306</v>
          </cell>
          <cell r="K617" t="str">
            <v>รพท.S B&lt;=400</v>
          </cell>
          <cell r="L617" t="str">
            <v>เดิม</v>
          </cell>
        </row>
        <row r="618">
          <cell r="D618" t="str">
            <v>10891</v>
          </cell>
          <cell r="F618" t="str">
            <v>รพช.</v>
          </cell>
          <cell r="H618">
            <v>63</v>
          </cell>
          <cell r="K618" t="str">
            <v>รพช.F2 P30,000-60,000</v>
          </cell>
          <cell r="L618" t="str">
            <v>เดิม</v>
          </cell>
        </row>
        <row r="619">
          <cell r="D619" t="str">
            <v>10892</v>
          </cell>
          <cell r="F619" t="str">
            <v>รพช.</v>
          </cell>
          <cell r="H619">
            <v>35</v>
          </cell>
          <cell r="K619" t="str">
            <v>รพช.F2 P&lt;=30,000</v>
          </cell>
          <cell r="L619" t="str">
            <v>เดิม</v>
          </cell>
        </row>
        <row r="620">
          <cell r="D620" t="str">
            <v>10893</v>
          </cell>
          <cell r="F620" t="str">
            <v>รพช.</v>
          </cell>
          <cell r="H620">
            <v>33</v>
          </cell>
          <cell r="K620" t="str">
            <v>รพช.F2 P&lt;=30,000</v>
          </cell>
          <cell r="L620" t="str">
            <v>เดิม</v>
          </cell>
        </row>
        <row r="621">
          <cell r="D621" t="str">
            <v>10894</v>
          </cell>
          <cell r="F621" t="str">
            <v>รพช.</v>
          </cell>
          <cell r="H621">
            <v>40</v>
          </cell>
          <cell r="K621" t="str">
            <v>รพช.F2 P30,000-60,000</v>
          </cell>
          <cell r="L621" t="str">
            <v>เดิม</v>
          </cell>
        </row>
        <row r="622">
          <cell r="D622" t="str">
            <v>11602</v>
          </cell>
          <cell r="F622" t="str">
            <v>รพช.</v>
          </cell>
          <cell r="H622">
            <v>30</v>
          </cell>
          <cell r="K622" t="str">
            <v>รพช.F2 P&lt;=30,000</v>
          </cell>
          <cell r="L622" t="str">
            <v>เดิม</v>
          </cell>
        </row>
        <row r="623">
          <cell r="D623" t="str">
            <v>11608</v>
          </cell>
          <cell r="F623" t="str">
            <v>รพช.</v>
          </cell>
          <cell r="H623">
            <v>30</v>
          </cell>
          <cell r="K623" t="str">
            <v>รพช.F2 P&lt;=30,000</v>
          </cell>
          <cell r="L623" t="str">
            <v>เดิม</v>
          </cell>
        </row>
        <row r="624">
          <cell r="D624" t="str">
            <v>22456</v>
          </cell>
          <cell r="F624" t="str">
            <v>รพช.</v>
          </cell>
          <cell r="H624">
            <v>30</v>
          </cell>
          <cell r="K624" t="str">
            <v>รพช.F2 P30,000-60,000</v>
          </cell>
          <cell r="L624" t="str">
            <v>เดิม</v>
          </cell>
        </row>
        <row r="625">
          <cell r="D625" t="str">
            <v>23839</v>
          </cell>
          <cell r="F625" t="str">
            <v>รพท.</v>
          </cell>
          <cell r="H625">
            <v>340</v>
          </cell>
          <cell r="K625" t="str">
            <v>รพท.M1 B&gt;200</v>
          </cell>
          <cell r="L625" t="str">
            <v>เดิม</v>
          </cell>
        </row>
        <row r="626">
          <cell r="D626" t="str">
            <v>24692</v>
          </cell>
          <cell r="F626" t="str">
            <v>รพช.</v>
          </cell>
          <cell r="H626">
            <v>36</v>
          </cell>
          <cell r="K626" t="str">
            <v>รพช.F2 P&lt;=30,000</v>
          </cell>
          <cell r="L626" t="str">
            <v>เดิม</v>
          </cell>
        </row>
        <row r="627">
          <cell r="D627" t="str">
            <v>27839</v>
          </cell>
          <cell r="F627" t="str">
            <v>รพช.</v>
          </cell>
          <cell r="H627">
            <v>15</v>
          </cell>
          <cell r="K627" t="str">
            <v>รพช.F3 P15,000-25,000</v>
          </cell>
          <cell r="L627" t="str">
            <v>เดิม</v>
          </cell>
        </row>
        <row r="628">
          <cell r="D628" t="str">
            <v>27840</v>
          </cell>
          <cell r="F628" t="str">
            <v>รพช.</v>
          </cell>
          <cell r="H628">
            <v>24</v>
          </cell>
          <cell r="K628" t="str">
            <v>รพช.F3 P15,000-25,000</v>
          </cell>
          <cell r="L628" t="str">
            <v>เดิม</v>
          </cell>
        </row>
        <row r="629">
          <cell r="D629" t="str">
            <v>27841</v>
          </cell>
          <cell r="F629" t="str">
            <v>รพช.</v>
          </cell>
          <cell r="H629">
            <v>30</v>
          </cell>
          <cell r="K629" t="str">
            <v>รพช.F3 P15,000-25,000</v>
          </cell>
          <cell r="L629" t="str">
            <v>เดิม</v>
          </cell>
        </row>
        <row r="630">
          <cell r="D630" t="str">
            <v>10667</v>
          </cell>
          <cell r="F630" t="str">
            <v>รพศ.</v>
          </cell>
          <cell r="H630">
            <v>895</v>
          </cell>
          <cell r="K630" t="str">
            <v>รพศ.A B&gt;700to1000</v>
          </cell>
          <cell r="L630" t="str">
            <v>เดิม</v>
          </cell>
        </row>
        <row r="631">
          <cell r="D631" t="str">
            <v>10895</v>
          </cell>
          <cell r="F631" t="str">
            <v>รพช.</v>
          </cell>
          <cell r="H631">
            <v>112</v>
          </cell>
          <cell r="K631" t="str">
            <v>รพช.F1 P&lt;=50,000</v>
          </cell>
          <cell r="L631" t="str">
            <v>เดิม</v>
          </cell>
        </row>
        <row r="632">
          <cell r="D632" t="str">
            <v>10896</v>
          </cell>
          <cell r="F632" t="str">
            <v>รพช.</v>
          </cell>
          <cell r="H632">
            <v>88</v>
          </cell>
          <cell r="K632" t="str">
            <v>รพช.F1 P50,000-100,000</v>
          </cell>
          <cell r="L632" t="str">
            <v>เดิม</v>
          </cell>
        </row>
        <row r="633">
          <cell r="D633" t="str">
            <v>10897</v>
          </cell>
          <cell r="F633" t="str">
            <v>รพท.</v>
          </cell>
          <cell r="H633">
            <v>371</v>
          </cell>
          <cell r="K633" t="str">
            <v>รพท.S B&lt;=400</v>
          </cell>
          <cell r="L633" t="str">
            <v>เดิม</v>
          </cell>
        </row>
        <row r="634">
          <cell r="D634" t="str">
            <v>10898</v>
          </cell>
          <cell r="F634" t="str">
            <v>รพช.</v>
          </cell>
          <cell r="H634">
            <v>71</v>
          </cell>
          <cell r="K634" t="str">
            <v>รพช.F2 P30,000-60,000</v>
          </cell>
          <cell r="L634" t="str">
            <v>เดิม</v>
          </cell>
        </row>
        <row r="635">
          <cell r="D635" t="str">
            <v>10899</v>
          </cell>
          <cell r="F635" t="str">
            <v>รพช.</v>
          </cell>
          <cell r="H635">
            <v>115</v>
          </cell>
          <cell r="K635" t="str">
            <v>รพช.F1 P50,000-100,000</v>
          </cell>
          <cell r="L635" t="str">
            <v>เดิม</v>
          </cell>
        </row>
        <row r="636">
          <cell r="D636" t="str">
            <v>10900</v>
          </cell>
          <cell r="F636" t="str">
            <v>รพช.</v>
          </cell>
          <cell r="H636">
            <v>196</v>
          </cell>
          <cell r="K636" t="str">
            <v>รพช.M2 B&gt;100</v>
          </cell>
          <cell r="L636" t="str">
            <v>เดิม</v>
          </cell>
        </row>
        <row r="637">
          <cell r="D637" t="str">
            <v>10901</v>
          </cell>
          <cell r="F637" t="str">
            <v>รพช.</v>
          </cell>
          <cell r="H637">
            <v>108</v>
          </cell>
          <cell r="K637" t="str">
            <v>รพช.F1 P50,000-100,000</v>
          </cell>
          <cell r="L637" t="str">
            <v>เดิม</v>
          </cell>
        </row>
        <row r="638">
          <cell r="D638" t="str">
            <v>10902</v>
          </cell>
          <cell r="F638" t="str">
            <v>รพช.</v>
          </cell>
          <cell r="H638">
            <v>67</v>
          </cell>
          <cell r="K638" t="str">
            <v>รพช.F1 P&lt;=50,000</v>
          </cell>
          <cell r="L638" t="str">
            <v>เดิม</v>
          </cell>
        </row>
        <row r="639">
          <cell r="D639" t="str">
            <v>10904</v>
          </cell>
          <cell r="F639" t="str">
            <v>รพช.</v>
          </cell>
          <cell r="H639">
            <v>175</v>
          </cell>
          <cell r="K639" t="str">
            <v>รพช.M2 B&gt;100</v>
          </cell>
          <cell r="L639" t="str">
            <v>เดิม</v>
          </cell>
        </row>
        <row r="640">
          <cell r="D640" t="str">
            <v>10905</v>
          </cell>
          <cell r="F640" t="str">
            <v>รพช.</v>
          </cell>
          <cell r="H640">
            <v>135</v>
          </cell>
          <cell r="K640" t="str">
            <v>รพช.M2 B&gt;100</v>
          </cell>
          <cell r="L640" t="str">
            <v>เดิม</v>
          </cell>
        </row>
        <row r="641">
          <cell r="D641" t="str">
            <v>10906</v>
          </cell>
          <cell r="F641" t="str">
            <v>รพช.</v>
          </cell>
          <cell r="H641">
            <v>48</v>
          </cell>
          <cell r="K641" t="str">
            <v>รพช.F2 P30,000-60,000</v>
          </cell>
          <cell r="L641" t="str">
            <v>เดิม</v>
          </cell>
        </row>
        <row r="642">
          <cell r="D642" t="str">
            <v>10907</v>
          </cell>
          <cell r="F642" t="str">
            <v>รพช.</v>
          </cell>
          <cell r="H642">
            <v>35</v>
          </cell>
          <cell r="K642" t="str">
            <v>รพช.F2 P&lt;=30,000</v>
          </cell>
          <cell r="L642" t="str">
            <v>เดิม</v>
          </cell>
        </row>
        <row r="643">
          <cell r="D643" t="str">
            <v>10908</v>
          </cell>
          <cell r="F643" t="str">
            <v>รพช.</v>
          </cell>
          <cell r="H643">
            <v>80</v>
          </cell>
          <cell r="K643" t="str">
            <v>รพช.F2 P30,000-60,000</v>
          </cell>
          <cell r="L643" t="str">
            <v>เดิม</v>
          </cell>
        </row>
        <row r="644">
          <cell r="D644" t="str">
            <v>10909</v>
          </cell>
          <cell r="F644" t="str">
            <v>รพช.</v>
          </cell>
          <cell r="H644">
            <v>54</v>
          </cell>
          <cell r="K644" t="str">
            <v>รพช.F2 P30,000-60,000</v>
          </cell>
          <cell r="L644" t="str">
            <v>เดิม</v>
          </cell>
        </row>
        <row r="645">
          <cell r="D645" t="str">
            <v>10910</v>
          </cell>
          <cell r="F645" t="str">
            <v>รพช.</v>
          </cell>
          <cell r="H645">
            <v>44</v>
          </cell>
          <cell r="K645" t="str">
            <v>รพช.F2 P&lt;=30,000</v>
          </cell>
          <cell r="L645" t="str">
            <v>เดิม</v>
          </cell>
        </row>
        <row r="646">
          <cell r="D646" t="str">
            <v>10911</v>
          </cell>
          <cell r="F646" t="str">
            <v>รพช.</v>
          </cell>
          <cell r="H646">
            <v>30</v>
          </cell>
          <cell r="K646" t="str">
            <v>รพช.F2 P&lt;=30,000</v>
          </cell>
          <cell r="L646" t="str">
            <v>เดิม</v>
          </cell>
        </row>
        <row r="647">
          <cell r="D647" t="str">
            <v>10912</v>
          </cell>
          <cell r="F647" t="str">
            <v>รพช.</v>
          </cell>
          <cell r="H647">
            <v>38</v>
          </cell>
          <cell r="K647" t="str">
            <v>รพช.F2 P&lt;=30,000</v>
          </cell>
          <cell r="L647" t="str">
            <v>เดิม</v>
          </cell>
        </row>
        <row r="648">
          <cell r="D648" t="str">
            <v>10913</v>
          </cell>
          <cell r="F648" t="str">
            <v>รพช.</v>
          </cell>
          <cell r="H648">
            <v>32</v>
          </cell>
          <cell r="K648" t="str">
            <v>รพช.F2 P&lt;=30,000</v>
          </cell>
          <cell r="L648" t="str">
            <v>เดิม</v>
          </cell>
        </row>
        <row r="649">
          <cell r="D649" t="str">
            <v>10914</v>
          </cell>
          <cell r="F649" t="str">
            <v>รพช.</v>
          </cell>
          <cell r="H649">
            <v>34</v>
          </cell>
          <cell r="K649" t="str">
            <v>รพช.F2 P&lt;=30,000</v>
          </cell>
          <cell r="L649" t="str">
            <v>เดิม</v>
          </cell>
        </row>
        <row r="650">
          <cell r="D650" t="str">
            <v>11619</v>
          </cell>
          <cell r="F650" t="str">
            <v>รพช.</v>
          </cell>
          <cell r="H650">
            <v>38</v>
          </cell>
          <cell r="K650" t="str">
            <v>รพช.F2 P&lt;=30,000</v>
          </cell>
          <cell r="L650" t="str">
            <v>เดิม</v>
          </cell>
        </row>
        <row r="651">
          <cell r="D651" t="str">
            <v>23578</v>
          </cell>
          <cell r="F651" t="str">
            <v>รพช.</v>
          </cell>
          <cell r="H651">
            <v>31</v>
          </cell>
          <cell r="K651" t="str">
            <v>รพช.F3 P15,000-25,000</v>
          </cell>
          <cell r="L651" t="str">
            <v>เดิม</v>
          </cell>
        </row>
        <row r="652">
          <cell r="D652" t="str">
            <v>28020</v>
          </cell>
          <cell r="F652" t="str">
            <v>รพช.</v>
          </cell>
          <cell r="H652">
            <v>68</v>
          </cell>
          <cell r="K652" t="str">
            <v>รพช.F2 P&lt;=30,000</v>
          </cell>
          <cell r="L652" t="str">
            <v>เดิม</v>
          </cell>
        </row>
        <row r="653">
          <cell r="D653" t="str">
            <v>10668</v>
          </cell>
          <cell r="F653" t="str">
            <v>รพศ.</v>
          </cell>
          <cell r="H653">
            <v>914</v>
          </cell>
          <cell r="K653" t="str">
            <v>รพศ.A B&gt;700to1000</v>
          </cell>
          <cell r="L653" t="str">
            <v>เดิม</v>
          </cell>
        </row>
        <row r="654">
          <cell r="D654" t="str">
            <v>10915</v>
          </cell>
          <cell r="F654" t="str">
            <v>รพช.</v>
          </cell>
          <cell r="H654">
            <v>60</v>
          </cell>
          <cell r="K654" t="str">
            <v>รพช.F2 P30,000-60,000</v>
          </cell>
          <cell r="L654" t="str">
            <v>เดิม</v>
          </cell>
        </row>
        <row r="655">
          <cell r="D655" t="str">
            <v>10916</v>
          </cell>
          <cell r="F655" t="str">
            <v>รพช.</v>
          </cell>
          <cell r="H655">
            <v>140</v>
          </cell>
          <cell r="K655" t="str">
            <v>รพช.M2 B&gt;100</v>
          </cell>
          <cell r="L655" t="str">
            <v>เดิม</v>
          </cell>
        </row>
        <row r="656">
          <cell r="D656" t="str">
            <v>10917</v>
          </cell>
          <cell r="F656" t="str">
            <v>รพช.</v>
          </cell>
          <cell r="H656">
            <v>60</v>
          </cell>
          <cell r="K656" t="str">
            <v>รพช.F2 P30,000-60,000</v>
          </cell>
          <cell r="L656" t="str">
            <v>เดิม</v>
          </cell>
        </row>
        <row r="657">
          <cell r="D657" t="str">
            <v>10918</v>
          </cell>
          <cell r="F657" t="str">
            <v>รพท.</v>
          </cell>
          <cell r="H657">
            <v>265</v>
          </cell>
          <cell r="K657" t="str">
            <v>รพท.M1 B&gt;200</v>
          </cell>
          <cell r="L657" t="str">
            <v>เดิม</v>
          </cell>
        </row>
        <row r="658">
          <cell r="D658" t="str">
            <v>10919</v>
          </cell>
          <cell r="F658" t="str">
            <v>รพช.</v>
          </cell>
          <cell r="H658">
            <v>109</v>
          </cell>
          <cell r="K658" t="str">
            <v>รพช.F2 P30,000-60,000</v>
          </cell>
          <cell r="L658" t="str">
            <v>เดิม</v>
          </cell>
        </row>
        <row r="659">
          <cell r="D659" t="str">
            <v>10920</v>
          </cell>
          <cell r="F659" t="str">
            <v>รพช.</v>
          </cell>
          <cell r="H659">
            <v>129</v>
          </cell>
          <cell r="K659" t="str">
            <v>รพช.M2 B&gt;100</v>
          </cell>
          <cell r="L659" t="str">
            <v>เดิม</v>
          </cell>
        </row>
        <row r="660">
          <cell r="D660" t="str">
            <v>10921</v>
          </cell>
          <cell r="F660" t="str">
            <v>รพช.</v>
          </cell>
          <cell r="H660">
            <v>46</v>
          </cell>
          <cell r="K660" t="str">
            <v>รพช.F2 P&lt;=30,000</v>
          </cell>
          <cell r="L660" t="str">
            <v>เดิม</v>
          </cell>
        </row>
        <row r="661">
          <cell r="D661" t="str">
            <v>10922</v>
          </cell>
          <cell r="F661" t="str">
            <v>รพท.</v>
          </cell>
          <cell r="H661">
            <v>227</v>
          </cell>
          <cell r="K661" t="str">
            <v>รพท.M1 B&gt;200</v>
          </cell>
          <cell r="L661" t="str">
            <v>เดิม</v>
          </cell>
        </row>
        <row r="662">
          <cell r="D662" t="str">
            <v>10923</v>
          </cell>
          <cell r="F662" t="str">
            <v>รพช.</v>
          </cell>
          <cell r="H662">
            <v>195</v>
          </cell>
          <cell r="K662" t="str">
            <v>รพช.M2 B&gt;100</v>
          </cell>
          <cell r="L662" t="str">
            <v>เดิม</v>
          </cell>
        </row>
        <row r="663">
          <cell r="D663" t="str">
            <v>10924</v>
          </cell>
          <cell r="F663" t="str">
            <v>รพช.</v>
          </cell>
          <cell r="H663">
            <v>145</v>
          </cell>
          <cell r="K663" t="str">
            <v>รพช.F2 P30,000-60,000</v>
          </cell>
          <cell r="L663" t="str">
            <v>เดิม</v>
          </cell>
        </row>
        <row r="664">
          <cell r="D664" t="str">
            <v>10925</v>
          </cell>
          <cell r="F664" t="str">
            <v>รพช.</v>
          </cell>
          <cell r="H664">
            <v>48</v>
          </cell>
          <cell r="K664" t="str">
            <v>รพช.F2 P30,000-60,000</v>
          </cell>
          <cell r="L664" t="str">
            <v>เดิม</v>
          </cell>
        </row>
        <row r="665">
          <cell r="D665" t="str">
            <v>10926</v>
          </cell>
          <cell r="F665" t="str">
            <v>รพช.</v>
          </cell>
          <cell r="H665">
            <v>64</v>
          </cell>
          <cell r="K665" t="str">
            <v>รพช.F2 P30,000-60,000</v>
          </cell>
          <cell r="L665" t="str">
            <v>เดิม</v>
          </cell>
        </row>
        <row r="666">
          <cell r="D666" t="str">
            <v>22302</v>
          </cell>
          <cell r="F666" t="str">
            <v>รพช.</v>
          </cell>
          <cell r="H666">
            <v>37</v>
          </cell>
          <cell r="K666" t="str">
            <v>รพช.F2 P&lt;=30,000</v>
          </cell>
          <cell r="L666" t="str">
            <v>เดิม</v>
          </cell>
        </row>
        <row r="667">
          <cell r="D667" t="str">
            <v>27842</v>
          </cell>
          <cell r="F667" t="str">
            <v>รพช.</v>
          </cell>
          <cell r="H667">
            <v>22</v>
          </cell>
          <cell r="K667" t="str">
            <v>รพช.F3 P15,000-25,000</v>
          </cell>
          <cell r="L667" t="str">
            <v>เดิม</v>
          </cell>
        </row>
        <row r="668">
          <cell r="D668" t="str">
            <v>27843</v>
          </cell>
          <cell r="F668" t="str">
            <v>รพช.</v>
          </cell>
          <cell r="H668">
            <v>36</v>
          </cell>
          <cell r="K668" t="str">
            <v>รพช.F2 P30,000-60,000</v>
          </cell>
          <cell r="L668" t="str">
            <v>เดิม</v>
          </cell>
        </row>
        <row r="669">
          <cell r="D669" t="str">
            <v>27844</v>
          </cell>
          <cell r="F669" t="str">
            <v>รพช.</v>
          </cell>
          <cell r="H669">
            <v>30</v>
          </cell>
          <cell r="K669" t="str">
            <v>รพช.F3 P15,000-25,000</v>
          </cell>
          <cell r="L669" t="str">
            <v>เดิม</v>
          </cell>
        </row>
        <row r="670">
          <cell r="D670" t="str">
            <v>10712</v>
          </cell>
          <cell r="F670" t="str">
            <v>รพท.</v>
          </cell>
          <cell r="H670">
            <v>422</v>
          </cell>
          <cell r="K670" t="str">
            <v>รพท.S B&gt;400</v>
          </cell>
          <cell r="L670" t="str">
            <v>เดิม</v>
          </cell>
        </row>
        <row r="671">
          <cell r="D671" t="str">
            <v>11113</v>
          </cell>
          <cell r="F671" t="str">
            <v>รพช.</v>
          </cell>
          <cell r="H671">
            <v>30</v>
          </cell>
          <cell r="K671" t="str">
            <v>รพช.F2 P30,000-60,000</v>
          </cell>
          <cell r="L671" t="str">
            <v>เดิม</v>
          </cell>
        </row>
        <row r="672">
          <cell r="D672" t="str">
            <v>11114</v>
          </cell>
          <cell r="F672" t="str">
            <v>รพช.</v>
          </cell>
          <cell r="H672">
            <v>51</v>
          </cell>
          <cell r="K672" t="str">
            <v>รพช.F2 P30,000-60,000</v>
          </cell>
          <cell r="L672" t="str">
            <v>เดิม</v>
          </cell>
        </row>
        <row r="673">
          <cell r="D673" t="str">
            <v>11115</v>
          </cell>
          <cell r="F673" t="str">
            <v>รพช.</v>
          </cell>
          <cell r="H673">
            <v>41</v>
          </cell>
          <cell r="K673" t="str">
            <v>รพช.F2 P30,000-60,000</v>
          </cell>
          <cell r="L673" t="str">
            <v>เดิม</v>
          </cell>
        </row>
        <row r="674">
          <cell r="D674" t="str">
            <v>11116</v>
          </cell>
          <cell r="F674" t="str">
            <v>รพช.</v>
          </cell>
          <cell r="H674">
            <v>46</v>
          </cell>
          <cell r="K674" t="str">
            <v>รพช.F2 P30,000-60,000</v>
          </cell>
          <cell r="L674" t="str">
            <v>เดิม</v>
          </cell>
        </row>
        <row r="675">
          <cell r="D675" t="str">
            <v>11117</v>
          </cell>
          <cell r="F675" t="str">
            <v>รพช.</v>
          </cell>
          <cell r="H675">
            <v>30</v>
          </cell>
          <cell r="K675" t="str">
            <v>รพช.F2 P&lt;=30,000</v>
          </cell>
          <cell r="L675" t="str">
            <v>เดิม</v>
          </cell>
        </row>
        <row r="676">
          <cell r="D676" t="str">
            <v>11118</v>
          </cell>
          <cell r="F676" t="str">
            <v>รพช.</v>
          </cell>
          <cell r="H676">
            <v>30</v>
          </cell>
          <cell r="K676" t="str">
            <v>รพช.F2 P&lt;=30,000</v>
          </cell>
          <cell r="L676" t="str">
            <v>เดิม</v>
          </cell>
        </row>
        <row r="677">
          <cell r="D677" t="str">
            <v>10701</v>
          </cell>
          <cell r="F677" t="str">
            <v>รพท.</v>
          </cell>
          <cell r="H677">
            <v>424</v>
          </cell>
          <cell r="K677" t="str">
            <v>รพท.S B&gt;400</v>
          </cell>
          <cell r="L677" t="str">
            <v>เปลี่ยน</v>
          </cell>
        </row>
        <row r="678">
          <cell r="D678" t="str">
            <v>10963</v>
          </cell>
          <cell r="F678" t="str">
            <v>รพช.</v>
          </cell>
          <cell r="H678">
            <v>30</v>
          </cell>
          <cell r="K678" t="str">
            <v>รพช.F2 P&lt;=30,000</v>
          </cell>
          <cell r="L678" t="str">
            <v>เดิม</v>
          </cell>
        </row>
        <row r="679">
          <cell r="D679" t="str">
            <v>10964</v>
          </cell>
          <cell r="F679" t="str">
            <v>รพช.</v>
          </cell>
          <cell r="H679">
            <v>40</v>
          </cell>
          <cell r="K679" t="str">
            <v>รพช.F2 P30,000-60,000</v>
          </cell>
          <cell r="L679" t="str">
            <v>เดิม</v>
          </cell>
        </row>
        <row r="680">
          <cell r="D680" t="str">
            <v>10965</v>
          </cell>
          <cell r="F680" t="str">
            <v>รพช.</v>
          </cell>
          <cell r="H680">
            <v>63</v>
          </cell>
          <cell r="K680" t="str">
            <v>รพช.F2 P30,000-60,000</v>
          </cell>
          <cell r="L680" t="str">
            <v>เดิม</v>
          </cell>
        </row>
        <row r="681">
          <cell r="D681" t="str">
            <v>10966</v>
          </cell>
          <cell r="F681" t="str">
            <v>รพช.</v>
          </cell>
          <cell r="H681">
            <v>30</v>
          </cell>
          <cell r="K681" t="str">
            <v>รพช.F2 P&lt;=30,000</v>
          </cell>
          <cell r="L681" t="str">
            <v>เดิม</v>
          </cell>
        </row>
        <row r="682">
          <cell r="D682" t="str">
            <v>10967</v>
          </cell>
          <cell r="F682" t="str">
            <v>รพช.</v>
          </cell>
          <cell r="H682">
            <v>30</v>
          </cell>
          <cell r="K682" t="str">
            <v>รพช.F2 P30,000-60,000</v>
          </cell>
          <cell r="L682" t="str">
            <v>เดิม</v>
          </cell>
        </row>
        <row r="683">
          <cell r="D683" t="str">
            <v>10968</v>
          </cell>
          <cell r="F683" t="str">
            <v>รพช.</v>
          </cell>
          <cell r="H683">
            <v>48</v>
          </cell>
          <cell r="K683" t="str">
            <v>รพช.F2 P&lt;=30,000</v>
          </cell>
          <cell r="L683" t="str">
            <v>เดิม</v>
          </cell>
        </row>
        <row r="684">
          <cell r="D684" t="str">
            <v>10969</v>
          </cell>
          <cell r="F684" t="str">
            <v>รพช.</v>
          </cell>
          <cell r="H684">
            <v>30</v>
          </cell>
          <cell r="K684" t="str">
            <v>รพช.F2 P&lt;=30,000</v>
          </cell>
          <cell r="L684" t="str">
            <v>เดิม</v>
          </cell>
        </row>
        <row r="685">
          <cell r="D685" t="str">
            <v>11444</v>
          </cell>
          <cell r="F685" t="str">
            <v>รพช.</v>
          </cell>
          <cell r="H685">
            <v>120</v>
          </cell>
          <cell r="K685" t="str">
            <v>รพช.M2 B&gt;100</v>
          </cell>
          <cell r="L685" t="str">
            <v>เดิม</v>
          </cell>
        </row>
        <row r="686">
          <cell r="D686" t="str">
            <v>10700</v>
          </cell>
          <cell r="F686" t="str">
            <v>รพศ.</v>
          </cell>
          <cell r="H686">
            <v>809</v>
          </cell>
          <cell r="K686" t="str">
            <v>รพศ.A B&gt;700to1000</v>
          </cell>
          <cell r="L686" t="str">
            <v>เดิม</v>
          </cell>
        </row>
        <row r="687">
          <cell r="D687" t="str">
            <v>10927</v>
          </cell>
          <cell r="F687" t="str">
            <v>รพช.</v>
          </cell>
          <cell r="H687">
            <v>37</v>
          </cell>
          <cell r="K687" t="str">
            <v>รพช.F2 P&lt;=30,000</v>
          </cell>
          <cell r="L687" t="str">
            <v>เดิม</v>
          </cell>
        </row>
        <row r="688">
          <cell r="D688" t="str">
            <v>10928</v>
          </cell>
          <cell r="F688" t="str">
            <v>รพช.</v>
          </cell>
          <cell r="H688">
            <v>135</v>
          </cell>
          <cell r="K688" t="str">
            <v>รพช.F1 P50,000-100,000</v>
          </cell>
          <cell r="L688" t="str">
            <v>เดิม</v>
          </cell>
        </row>
        <row r="689">
          <cell r="D689" t="str">
            <v>10929</v>
          </cell>
          <cell r="F689" t="str">
            <v>รพท.</v>
          </cell>
          <cell r="H689">
            <v>216</v>
          </cell>
          <cell r="K689" t="str">
            <v>รพท.M1 B&gt;200</v>
          </cell>
          <cell r="L689" t="str">
            <v>เดิม</v>
          </cell>
        </row>
        <row r="690">
          <cell r="D690" t="str">
            <v>10930</v>
          </cell>
          <cell r="F690" t="str">
            <v>รพช.</v>
          </cell>
          <cell r="H690">
            <v>135</v>
          </cell>
          <cell r="K690" t="str">
            <v>รพช.M2 B&gt;100</v>
          </cell>
          <cell r="L690" t="str">
            <v>เดิม</v>
          </cell>
        </row>
        <row r="691">
          <cell r="D691" t="str">
            <v>10931</v>
          </cell>
          <cell r="F691" t="str">
            <v>รพช.</v>
          </cell>
          <cell r="H691">
            <v>34</v>
          </cell>
          <cell r="K691" t="str">
            <v>รพช.F2 P30,000-60,000</v>
          </cell>
          <cell r="L691" t="str">
            <v>เดิม</v>
          </cell>
        </row>
        <row r="692">
          <cell r="D692" t="str">
            <v>10932</v>
          </cell>
          <cell r="F692" t="str">
            <v>รพช.</v>
          </cell>
          <cell r="H692">
            <v>60</v>
          </cell>
          <cell r="K692" t="str">
            <v>รพช.F2 P30,000-60,000</v>
          </cell>
          <cell r="L692" t="str">
            <v>เดิม</v>
          </cell>
        </row>
        <row r="693">
          <cell r="D693" t="str">
            <v>10933</v>
          </cell>
          <cell r="F693" t="str">
            <v>รพช.</v>
          </cell>
          <cell r="H693">
            <v>94</v>
          </cell>
          <cell r="K693" t="str">
            <v>รพช.F1 P50,000-100,000</v>
          </cell>
          <cell r="L693" t="str">
            <v>เดิม</v>
          </cell>
        </row>
        <row r="694">
          <cell r="D694" t="str">
            <v>10934</v>
          </cell>
          <cell r="F694" t="str">
            <v>รพช.</v>
          </cell>
          <cell r="H694">
            <v>90</v>
          </cell>
          <cell r="K694" t="str">
            <v>รพช.M2 B&lt;=100</v>
          </cell>
          <cell r="L694" t="str">
            <v>เดิม</v>
          </cell>
        </row>
        <row r="695">
          <cell r="D695" t="str">
            <v>10935</v>
          </cell>
          <cell r="F695" t="str">
            <v>รพช.</v>
          </cell>
          <cell r="H695">
            <v>176</v>
          </cell>
          <cell r="K695" t="str">
            <v>รพช.M2 B&gt;100</v>
          </cell>
          <cell r="L695" t="str">
            <v>เดิม</v>
          </cell>
        </row>
        <row r="696">
          <cell r="D696" t="str">
            <v>10936</v>
          </cell>
          <cell r="F696" t="str">
            <v>รพช.</v>
          </cell>
          <cell r="H696">
            <v>30</v>
          </cell>
          <cell r="K696" t="str">
            <v>รพช.F2 P&lt;=30,000</v>
          </cell>
          <cell r="L696" t="str">
            <v>เดิม</v>
          </cell>
        </row>
        <row r="697">
          <cell r="D697" t="str">
            <v>10937</v>
          </cell>
          <cell r="F697" t="str">
            <v>รพช.</v>
          </cell>
          <cell r="H697">
            <v>33</v>
          </cell>
          <cell r="K697" t="str">
            <v>รพช.F2 P30,000-60,000</v>
          </cell>
          <cell r="L697" t="str">
            <v>เดิม</v>
          </cell>
        </row>
        <row r="698">
          <cell r="D698" t="str">
            <v>10938</v>
          </cell>
          <cell r="F698" t="str">
            <v>รพช.</v>
          </cell>
          <cell r="H698">
            <v>33</v>
          </cell>
          <cell r="K698" t="str">
            <v>รพช.F2 P&lt;=30,000</v>
          </cell>
          <cell r="L698" t="str">
            <v>เดิม</v>
          </cell>
        </row>
        <row r="699">
          <cell r="D699" t="str">
            <v>10939</v>
          </cell>
          <cell r="F699" t="str">
            <v>รพช.</v>
          </cell>
          <cell r="H699">
            <v>40</v>
          </cell>
          <cell r="K699" t="str">
            <v>รพช.F2 P30,000-60,000</v>
          </cell>
          <cell r="L699" t="str">
            <v>เดิม</v>
          </cell>
        </row>
        <row r="700">
          <cell r="D700" t="str">
            <v>10940</v>
          </cell>
          <cell r="F700" t="str">
            <v>รพช.</v>
          </cell>
          <cell r="H700">
            <v>34</v>
          </cell>
          <cell r="K700" t="str">
            <v>รพช.F2 P30,000-60,000</v>
          </cell>
          <cell r="L700" t="str">
            <v>เดิม</v>
          </cell>
        </row>
        <row r="701">
          <cell r="D701" t="str">
            <v>10941</v>
          </cell>
          <cell r="F701" t="str">
            <v>รพช.</v>
          </cell>
          <cell r="H701">
            <v>32</v>
          </cell>
          <cell r="K701" t="str">
            <v>รพช.F2 P30,000-60,000</v>
          </cell>
          <cell r="L701" t="str">
            <v>เดิม</v>
          </cell>
        </row>
        <row r="702">
          <cell r="D702" t="str">
            <v>10942</v>
          </cell>
          <cell r="F702" t="str">
            <v>รพช.</v>
          </cell>
          <cell r="H702">
            <v>43</v>
          </cell>
          <cell r="K702" t="str">
            <v>รพช.F2 P30,000-60,000</v>
          </cell>
          <cell r="L702" t="str">
            <v>เดิม</v>
          </cell>
        </row>
        <row r="703">
          <cell r="D703" t="str">
            <v>10943</v>
          </cell>
          <cell r="F703" t="str">
            <v>รพช.</v>
          </cell>
          <cell r="H703">
            <v>30</v>
          </cell>
          <cell r="K703" t="str">
            <v>รพช.F2 P&lt;=30,000</v>
          </cell>
          <cell r="L703" t="str">
            <v>เดิม</v>
          </cell>
        </row>
        <row r="704">
          <cell r="D704" t="str">
            <v>23125</v>
          </cell>
          <cell r="F704" t="str">
            <v>รพช.</v>
          </cell>
          <cell r="H704">
            <v>30</v>
          </cell>
          <cell r="K704" t="str">
            <v>รพช.F2 P&lt;=30,000</v>
          </cell>
          <cell r="L704" t="str">
            <v>เดิม</v>
          </cell>
        </row>
        <row r="705">
          <cell r="D705" t="str">
            <v>28014</v>
          </cell>
          <cell r="F705" t="str">
            <v>รพช.</v>
          </cell>
          <cell r="H705">
            <v>30</v>
          </cell>
          <cell r="K705" t="str">
            <v>รพช.F2 P&lt;=30,000</v>
          </cell>
          <cell r="L705" t="str">
            <v>เดิม</v>
          </cell>
        </row>
        <row r="706">
          <cell r="D706" t="str">
            <v>28015</v>
          </cell>
          <cell r="F706" t="str">
            <v>รพช.</v>
          </cell>
          <cell r="H706">
            <v>30</v>
          </cell>
          <cell r="K706" t="str">
            <v>รพช.F2 P&lt;=30,000</v>
          </cell>
          <cell r="L706" t="str">
            <v>เดิม</v>
          </cell>
        </row>
        <row r="707">
          <cell r="D707" t="str">
            <v>28016</v>
          </cell>
          <cell r="F707" t="str">
            <v>รพช.</v>
          </cell>
          <cell r="H707">
            <v>30</v>
          </cell>
          <cell r="K707" t="str">
            <v>รพช.F3 P&lt;=15,000</v>
          </cell>
          <cell r="L707" t="str">
            <v>เดิม</v>
          </cell>
        </row>
        <row r="708">
          <cell r="D708" t="str">
            <v>10703</v>
          </cell>
          <cell r="F708" t="str">
            <v>รพท.</v>
          </cell>
          <cell r="H708">
            <v>406</v>
          </cell>
          <cell r="K708" t="str">
            <v>รพท.S B&gt;400</v>
          </cell>
          <cell r="L708" t="str">
            <v>เดิม</v>
          </cell>
        </row>
        <row r="709">
          <cell r="D709" t="str">
            <v>10985</v>
          </cell>
          <cell r="F709" t="str">
            <v>รพช.</v>
          </cell>
          <cell r="H709">
            <v>38</v>
          </cell>
          <cell r="K709" t="str">
            <v>รพช.F2 P30,000-60,000</v>
          </cell>
          <cell r="L709" t="str">
            <v>เดิม</v>
          </cell>
        </row>
        <row r="710">
          <cell r="D710" t="str">
            <v>10986</v>
          </cell>
          <cell r="F710" t="str">
            <v>รพช.</v>
          </cell>
          <cell r="H710">
            <v>75</v>
          </cell>
          <cell r="K710" t="str">
            <v>รพช.F2 P30,000-60,000</v>
          </cell>
          <cell r="L710" t="str">
            <v>เดิม</v>
          </cell>
        </row>
        <row r="711">
          <cell r="D711" t="str">
            <v>10987</v>
          </cell>
          <cell r="F711" t="str">
            <v>รพช.</v>
          </cell>
          <cell r="H711">
            <v>42</v>
          </cell>
          <cell r="K711" t="str">
            <v>รพช.F2 P&lt;=30,000</v>
          </cell>
          <cell r="L711" t="str">
            <v>เดิม</v>
          </cell>
        </row>
        <row r="712">
          <cell r="D712" t="str">
            <v>10988</v>
          </cell>
          <cell r="F712" t="str">
            <v>รพช.</v>
          </cell>
          <cell r="H712">
            <v>30</v>
          </cell>
          <cell r="K712" t="str">
            <v>รพช.F2 P&lt;=30,000</v>
          </cell>
          <cell r="L712" t="str">
            <v>เดิม</v>
          </cell>
        </row>
        <row r="713">
          <cell r="D713" t="str">
            <v>10989</v>
          </cell>
          <cell r="F713" t="str">
            <v>รพช.</v>
          </cell>
          <cell r="H713">
            <v>64</v>
          </cell>
          <cell r="K713" t="str">
            <v>รพช.F2 P30,000-60,000</v>
          </cell>
          <cell r="L713" t="str">
            <v>เดิม</v>
          </cell>
        </row>
        <row r="714">
          <cell r="D714" t="str">
            <v>10990</v>
          </cell>
          <cell r="F714" t="str">
            <v>รพช.</v>
          </cell>
          <cell r="H714">
            <v>32</v>
          </cell>
          <cell r="K714" t="str">
            <v>รพช.F2 P&lt;=30,000</v>
          </cell>
          <cell r="L714" t="str">
            <v>เดิม</v>
          </cell>
        </row>
        <row r="715">
          <cell r="D715" t="str">
            <v>10669</v>
          </cell>
          <cell r="F715" t="str">
            <v>รพศ.</v>
          </cell>
          <cell r="H715">
            <v>1188</v>
          </cell>
          <cell r="K715" t="str">
            <v>รพศ.A B&gt;1000</v>
          </cell>
          <cell r="L715" t="str">
            <v>เดิม</v>
          </cell>
        </row>
        <row r="716">
          <cell r="D716" t="str">
            <v>10944</v>
          </cell>
          <cell r="F716" t="str">
            <v>รพช.</v>
          </cell>
          <cell r="H716">
            <v>64</v>
          </cell>
          <cell r="K716" t="str">
            <v>รพช.F2 P30,000-60,000</v>
          </cell>
          <cell r="L716" t="str">
            <v>เดิม</v>
          </cell>
        </row>
        <row r="717">
          <cell r="D717" t="str">
            <v>10945</v>
          </cell>
          <cell r="F717" t="str">
            <v>รพช.</v>
          </cell>
          <cell r="H717">
            <v>35</v>
          </cell>
          <cell r="K717" t="str">
            <v>รพช.F2 P&lt;=30,000</v>
          </cell>
          <cell r="L717" t="str">
            <v>เดิม</v>
          </cell>
        </row>
        <row r="718">
          <cell r="D718" t="str">
            <v>10946</v>
          </cell>
          <cell r="F718" t="str">
            <v>รพช.</v>
          </cell>
          <cell r="H718">
            <v>113</v>
          </cell>
          <cell r="K718" t="str">
            <v>รพช.F1 P50,000-100,000</v>
          </cell>
          <cell r="L718" t="str">
            <v>เดิม</v>
          </cell>
        </row>
        <row r="719">
          <cell r="D719" t="str">
            <v>10947</v>
          </cell>
          <cell r="F719" t="str">
            <v>รพช.</v>
          </cell>
          <cell r="H719">
            <v>60</v>
          </cell>
          <cell r="K719" t="str">
            <v>รพช.F2 P60,000-90,000</v>
          </cell>
          <cell r="L719" t="str">
            <v>เดิม</v>
          </cell>
        </row>
        <row r="720">
          <cell r="D720" t="str">
            <v>10948</v>
          </cell>
          <cell r="F720" t="str">
            <v>รพช.</v>
          </cell>
          <cell r="H720">
            <v>46</v>
          </cell>
          <cell r="K720" t="str">
            <v>รพช.F2 P30,000-60,000</v>
          </cell>
          <cell r="L720" t="str">
            <v>เดิม</v>
          </cell>
        </row>
        <row r="721">
          <cell r="D721" t="str">
            <v>10949</v>
          </cell>
          <cell r="F721" t="str">
            <v>รพช.</v>
          </cell>
          <cell r="H721">
            <v>60</v>
          </cell>
          <cell r="K721" t="str">
            <v>รพช.F2 P30,000-60,000</v>
          </cell>
          <cell r="L721" t="str">
            <v>เดิม</v>
          </cell>
        </row>
        <row r="722">
          <cell r="D722" t="str">
            <v>10950</v>
          </cell>
          <cell r="F722" t="str">
            <v>รพช.</v>
          </cell>
          <cell r="H722">
            <v>75</v>
          </cell>
          <cell r="K722" t="str">
            <v>รพช.F2 P60,000-90,000</v>
          </cell>
          <cell r="L722" t="str">
            <v>เดิม</v>
          </cell>
        </row>
        <row r="723">
          <cell r="D723" t="str">
            <v>10951</v>
          </cell>
          <cell r="F723" t="str">
            <v>รพช.</v>
          </cell>
          <cell r="H723">
            <v>183</v>
          </cell>
          <cell r="K723" t="str">
            <v>รพช.M2 B&gt;100</v>
          </cell>
          <cell r="L723" t="str">
            <v>เดิม</v>
          </cell>
        </row>
        <row r="724">
          <cell r="D724" t="str">
            <v>10952</v>
          </cell>
          <cell r="F724" t="str">
            <v>รพช.</v>
          </cell>
          <cell r="H724">
            <v>46</v>
          </cell>
          <cell r="K724" t="str">
            <v>รพช.F2 P30,000-60,000</v>
          </cell>
          <cell r="L724" t="str">
            <v>เดิม</v>
          </cell>
        </row>
        <row r="725">
          <cell r="D725" t="str">
            <v>10953</v>
          </cell>
          <cell r="F725" t="str">
            <v>รพช.</v>
          </cell>
          <cell r="H725">
            <v>98</v>
          </cell>
          <cell r="K725" t="str">
            <v>รพช.F2 P60,000-90,000</v>
          </cell>
          <cell r="L725" t="str">
            <v>เดิม</v>
          </cell>
        </row>
        <row r="726">
          <cell r="D726" t="str">
            <v>10954</v>
          </cell>
          <cell r="F726" t="str">
            <v>รพท.</v>
          </cell>
          <cell r="H726">
            <v>298</v>
          </cell>
          <cell r="K726" t="str">
            <v>รพท.M1 B&gt;200</v>
          </cell>
          <cell r="L726" t="str">
            <v>เดิม</v>
          </cell>
        </row>
        <row r="727">
          <cell r="D727" t="str">
            <v>10956</v>
          </cell>
          <cell r="F727" t="str">
            <v>รพช.</v>
          </cell>
          <cell r="H727">
            <v>140</v>
          </cell>
          <cell r="K727" t="str">
            <v>รพช.M2 B&gt;100</v>
          </cell>
          <cell r="L727" t="str">
            <v>เดิม</v>
          </cell>
        </row>
        <row r="728">
          <cell r="D728" t="str">
            <v>10957</v>
          </cell>
          <cell r="F728" t="str">
            <v>รพช.</v>
          </cell>
          <cell r="H728">
            <v>33</v>
          </cell>
          <cell r="K728" t="str">
            <v>รพช.F2 P&lt;=30,000</v>
          </cell>
          <cell r="L728" t="str">
            <v>เดิม</v>
          </cell>
        </row>
        <row r="729">
          <cell r="D729" t="str">
            <v>10958</v>
          </cell>
          <cell r="F729" t="str">
            <v>รพช.</v>
          </cell>
          <cell r="H729">
            <v>69</v>
          </cell>
          <cell r="K729" t="str">
            <v>รพช.F2 P30,000-60,000</v>
          </cell>
          <cell r="L729" t="str">
            <v>เดิม</v>
          </cell>
        </row>
        <row r="730">
          <cell r="D730" t="str">
            <v>10959</v>
          </cell>
          <cell r="F730" t="str">
            <v>รพช.</v>
          </cell>
          <cell r="H730">
            <v>36</v>
          </cell>
          <cell r="K730" t="str">
            <v>รพช.F2 P30,000-60,000</v>
          </cell>
          <cell r="L730" t="str">
            <v>เดิม</v>
          </cell>
        </row>
        <row r="731">
          <cell r="D731" t="str">
            <v>10960</v>
          </cell>
          <cell r="F731" t="str">
            <v>รพช.</v>
          </cell>
          <cell r="H731">
            <v>32</v>
          </cell>
          <cell r="K731" t="str">
            <v>รพช.F2 P&lt;=30,000</v>
          </cell>
          <cell r="L731" t="str">
            <v>เดิม</v>
          </cell>
        </row>
        <row r="732">
          <cell r="D732" t="str">
            <v>10961</v>
          </cell>
          <cell r="F732" t="str">
            <v>รพช.</v>
          </cell>
          <cell r="H732">
            <v>38</v>
          </cell>
          <cell r="K732" t="str">
            <v>รพช.F2 P30,000-60,000</v>
          </cell>
          <cell r="L732" t="str">
            <v>เดิม</v>
          </cell>
        </row>
        <row r="733">
          <cell r="D733" t="str">
            <v>10962</v>
          </cell>
          <cell r="F733" t="str">
            <v>รพช.</v>
          </cell>
          <cell r="H733">
            <v>30</v>
          </cell>
          <cell r="K733" t="str">
            <v>รพช.F2 P&lt;=30,000</v>
          </cell>
          <cell r="L733" t="str">
            <v>เดิม</v>
          </cell>
        </row>
        <row r="734">
          <cell r="D734" t="str">
            <v>11443</v>
          </cell>
          <cell r="F734" t="str">
            <v>รพท.</v>
          </cell>
          <cell r="H734">
            <v>437</v>
          </cell>
          <cell r="K734" t="str">
            <v>รพท.S B&gt;400</v>
          </cell>
          <cell r="L734" t="str">
            <v>เปลี่ยน</v>
          </cell>
        </row>
        <row r="735">
          <cell r="D735" t="str">
            <v>21984</v>
          </cell>
          <cell r="F735" t="str">
            <v>รพท.</v>
          </cell>
          <cell r="H735">
            <v>225</v>
          </cell>
          <cell r="K735" t="str">
            <v>รพท.S B&lt;=400</v>
          </cell>
          <cell r="L735" t="str">
            <v>เดิม</v>
          </cell>
        </row>
        <row r="736">
          <cell r="D736" t="str">
            <v>24032</v>
          </cell>
          <cell r="F736" t="str">
            <v>รพช.</v>
          </cell>
          <cell r="H736">
            <v>30</v>
          </cell>
          <cell r="K736" t="str">
            <v>รพช.F2 P&lt;=30,000</v>
          </cell>
          <cell r="L736" t="str">
            <v>เดิม</v>
          </cell>
        </row>
        <row r="737">
          <cell r="D737" t="str">
            <v>24821</v>
          </cell>
          <cell r="F737" t="str">
            <v>รพช.</v>
          </cell>
          <cell r="H737">
            <v>35</v>
          </cell>
          <cell r="K737" t="str">
            <v>รพช.F3 P15,000-25,000</v>
          </cell>
          <cell r="L737" t="str">
            <v>เดิม</v>
          </cell>
        </row>
        <row r="738">
          <cell r="D738" t="str">
            <v>27967</v>
          </cell>
          <cell r="F738" t="str">
            <v>รพช.</v>
          </cell>
          <cell r="H738">
            <v>30</v>
          </cell>
          <cell r="K738" t="str">
            <v>รพช.F3 P15,000-25,000</v>
          </cell>
          <cell r="L738" t="str">
            <v>เดิม</v>
          </cell>
        </row>
        <row r="739">
          <cell r="D739" t="str">
            <v>27968</v>
          </cell>
          <cell r="F739" t="str">
            <v>รพช.</v>
          </cell>
          <cell r="H739">
            <v>35</v>
          </cell>
          <cell r="K739" t="str">
            <v>รพช.F3 P15,000-25,000</v>
          </cell>
          <cell r="L739" t="str">
            <v>เดิม</v>
          </cell>
        </row>
        <row r="740">
          <cell r="D740" t="str">
            <v>27976</v>
          </cell>
          <cell r="F740" t="str">
            <v>รพช.</v>
          </cell>
          <cell r="H740">
            <v>30</v>
          </cell>
          <cell r="K740" t="str">
            <v>รพช.F3 P15,000-25,000</v>
          </cell>
          <cell r="L740" t="str">
            <v>เดิม</v>
          </cell>
        </row>
        <row r="741">
          <cell r="D741" t="str">
            <v>10738</v>
          </cell>
          <cell r="F741" t="str">
            <v>รพท.</v>
          </cell>
          <cell r="H741">
            <v>474</v>
          </cell>
          <cell r="K741" t="str">
            <v>รพท.S B&gt;400</v>
          </cell>
          <cell r="L741" t="str">
            <v>เดิม</v>
          </cell>
        </row>
        <row r="742">
          <cell r="D742" t="str">
            <v>11340</v>
          </cell>
          <cell r="F742" t="str">
            <v>รพช.</v>
          </cell>
          <cell r="H742">
            <v>45</v>
          </cell>
          <cell r="K742" t="str">
            <v>รพช.F2 P30,000-60,000</v>
          </cell>
          <cell r="L742" t="str">
            <v>เดิม</v>
          </cell>
        </row>
        <row r="743">
          <cell r="D743" t="str">
            <v>11341</v>
          </cell>
          <cell r="F743" t="str">
            <v>รพช.</v>
          </cell>
          <cell r="H743">
            <v>33</v>
          </cell>
          <cell r="K743" t="str">
            <v>รพช.F2 P&lt;=30,000</v>
          </cell>
          <cell r="L743" t="str">
            <v>เดิม</v>
          </cell>
        </row>
        <row r="744">
          <cell r="D744" t="str">
            <v>11342</v>
          </cell>
          <cell r="F744" t="str">
            <v>รพช.</v>
          </cell>
          <cell r="H744">
            <v>77</v>
          </cell>
          <cell r="K744" t="str">
            <v>รพช.F2 P60,000-90,000</v>
          </cell>
          <cell r="L744" t="str">
            <v>เดิม</v>
          </cell>
        </row>
        <row r="745">
          <cell r="D745" t="str">
            <v>11343</v>
          </cell>
          <cell r="F745" t="str">
            <v>รพช.</v>
          </cell>
          <cell r="H745">
            <v>85</v>
          </cell>
          <cell r="K745" t="str">
            <v>รพช.F2 P30,000-60,000</v>
          </cell>
          <cell r="L745" t="str">
            <v>เดิม</v>
          </cell>
        </row>
        <row r="746">
          <cell r="D746" t="str">
            <v>11344</v>
          </cell>
          <cell r="F746" t="str">
            <v>รพช.</v>
          </cell>
          <cell r="H746">
            <v>46</v>
          </cell>
          <cell r="K746" t="str">
            <v>รพช.F2 P&lt;=30,000</v>
          </cell>
          <cell r="L746" t="str">
            <v>เดิม</v>
          </cell>
        </row>
        <row r="747">
          <cell r="D747" t="str">
            <v>11345</v>
          </cell>
          <cell r="F747" t="str">
            <v>รพช.</v>
          </cell>
          <cell r="H747">
            <v>34</v>
          </cell>
          <cell r="K747" t="str">
            <v>รพช.F2 P&lt;=30,000</v>
          </cell>
          <cell r="L747" t="str">
            <v>เดิม</v>
          </cell>
        </row>
        <row r="748">
          <cell r="D748" t="str">
            <v>11346</v>
          </cell>
          <cell r="F748" t="str">
            <v>รพช.</v>
          </cell>
          <cell r="H748">
            <v>45</v>
          </cell>
          <cell r="K748" t="str">
            <v>รพช.F2 P30,000-60,000</v>
          </cell>
          <cell r="L748" t="str">
            <v>เดิม</v>
          </cell>
        </row>
        <row r="749">
          <cell r="D749" t="str">
            <v>77753</v>
          </cell>
          <cell r="F749" t="str">
            <v>รพช.</v>
          </cell>
          <cell r="H749">
            <v>7</v>
          </cell>
          <cell r="K749" t="str">
            <v>รพช.F3 P&lt;=15,000</v>
          </cell>
          <cell r="L749" t="str">
            <v>เดิม</v>
          </cell>
        </row>
        <row r="750">
          <cell r="D750" t="str">
            <v>10744</v>
          </cell>
          <cell r="F750" t="str">
            <v>รพท.</v>
          </cell>
          <cell r="H750">
            <v>509</v>
          </cell>
          <cell r="K750" t="str">
            <v>รพท.S B&gt;400</v>
          </cell>
          <cell r="L750" t="str">
            <v>เดิม</v>
          </cell>
        </row>
        <row r="751">
          <cell r="D751" t="str">
            <v>11375</v>
          </cell>
          <cell r="F751" t="str">
            <v>รพช.</v>
          </cell>
          <cell r="H751">
            <v>14</v>
          </cell>
          <cell r="K751" t="str">
            <v>รพช.F3 P&lt;=15,000</v>
          </cell>
          <cell r="L751" t="str">
            <v>เดิม</v>
          </cell>
        </row>
        <row r="752">
          <cell r="D752" t="str">
            <v>11376</v>
          </cell>
          <cell r="F752" t="str">
            <v>รพช.</v>
          </cell>
          <cell r="H752">
            <v>75</v>
          </cell>
          <cell r="K752" t="str">
            <v>รพช.F1 P50,000-100,000</v>
          </cell>
          <cell r="L752" t="str">
            <v>เดิม</v>
          </cell>
        </row>
        <row r="753">
          <cell r="D753" t="str">
            <v>11377</v>
          </cell>
          <cell r="F753" t="str">
            <v>รพช.</v>
          </cell>
          <cell r="H753">
            <v>24</v>
          </cell>
          <cell r="K753" t="str">
            <v>รพช.F2 P&lt;=30,000</v>
          </cell>
          <cell r="L753" t="str">
            <v>เดิม</v>
          </cell>
        </row>
        <row r="754">
          <cell r="D754" t="str">
            <v>11378</v>
          </cell>
          <cell r="F754" t="str">
            <v>รพช.</v>
          </cell>
          <cell r="H754">
            <v>30</v>
          </cell>
          <cell r="K754" t="str">
            <v>รพช.F2 P&lt;=30,000</v>
          </cell>
          <cell r="L754" t="str">
            <v>เดิม</v>
          </cell>
        </row>
        <row r="755">
          <cell r="D755" t="str">
            <v>11379</v>
          </cell>
          <cell r="F755" t="str">
            <v>รพช.</v>
          </cell>
          <cell r="H755">
            <v>154</v>
          </cell>
          <cell r="K755" t="str">
            <v>รพช.M2 B&gt;100</v>
          </cell>
          <cell r="L755" t="str">
            <v>เดิม</v>
          </cell>
        </row>
        <row r="756">
          <cell r="D756" t="str">
            <v>11380</v>
          </cell>
          <cell r="F756" t="str">
            <v>รพช.</v>
          </cell>
          <cell r="H756">
            <v>16</v>
          </cell>
          <cell r="K756" t="str">
            <v>รพช.F3 P15,000-25,000</v>
          </cell>
          <cell r="L756" t="str">
            <v>เดิม</v>
          </cell>
        </row>
        <row r="757">
          <cell r="D757" t="str">
            <v>11381</v>
          </cell>
          <cell r="F757" t="str">
            <v>รพช.</v>
          </cell>
          <cell r="H757">
            <v>36</v>
          </cell>
          <cell r="K757" t="str">
            <v>รพช.F2 P&lt;=30,000</v>
          </cell>
          <cell r="L757" t="str">
            <v>เดิม</v>
          </cell>
        </row>
        <row r="758">
          <cell r="D758" t="str">
            <v>11382</v>
          </cell>
          <cell r="F758" t="str">
            <v>รพช.</v>
          </cell>
          <cell r="H758">
            <v>30</v>
          </cell>
          <cell r="K758" t="str">
            <v>รพช.F2 P&lt;=30,000</v>
          </cell>
          <cell r="L758" t="str">
            <v>เดิม</v>
          </cell>
        </row>
        <row r="759">
          <cell r="D759" t="str">
            <v>11383</v>
          </cell>
          <cell r="F759" t="str">
            <v>รพช.</v>
          </cell>
          <cell r="H759">
            <v>69</v>
          </cell>
          <cell r="K759" t="str">
            <v>รพช.F1 P50,000-100,000</v>
          </cell>
          <cell r="L759" t="str">
            <v>เดิม</v>
          </cell>
        </row>
        <row r="760">
          <cell r="D760" t="str">
            <v>11385</v>
          </cell>
          <cell r="F760" t="str">
            <v>รพช.</v>
          </cell>
          <cell r="H760">
            <v>32</v>
          </cell>
          <cell r="K760" t="str">
            <v>รพช.F2 P&lt;=30,000</v>
          </cell>
          <cell r="L760" t="str">
            <v>เดิม</v>
          </cell>
        </row>
        <row r="761">
          <cell r="D761" t="str">
            <v>10680</v>
          </cell>
          <cell r="F761" t="str">
            <v>รพศ.</v>
          </cell>
          <cell r="H761">
            <v>844</v>
          </cell>
          <cell r="K761" t="str">
            <v>รพศ.A B&gt;700to1000</v>
          </cell>
          <cell r="L761" t="str">
            <v>เดิม</v>
          </cell>
        </row>
        <row r="762">
          <cell r="D762" t="str">
            <v>11322</v>
          </cell>
          <cell r="F762" t="str">
            <v>รพช.</v>
          </cell>
          <cell r="H762">
            <v>40</v>
          </cell>
          <cell r="K762" t="str">
            <v>รพช.F2 P30,000-60,000</v>
          </cell>
          <cell r="L762" t="str">
            <v>เดิม</v>
          </cell>
        </row>
        <row r="763">
          <cell r="D763" t="str">
            <v>11324</v>
          </cell>
          <cell r="F763" t="str">
            <v>รพช.</v>
          </cell>
          <cell r="H763">
            <v>62</v>
          </cell>
          <cell r="K763" t="str">
            <v>รพช.F2 P30,000-60,000</v>
          </cell>
          <cell r="L763" t="str">
            <v>เดิม</v>
          </cell>
        </row>
        <row r="764">
          <cell r="D764" t="str">
            <v>11325</v>
          </cell>
          <cell r="F764" t="str">
            <v>รพช.</v>
          </cell>
          <cell r="H764">
            <v>94</v>
          </cell>
          <cell r="K764" t="str">
            <v>รพช.M2 B&lt;=100</v>
          </cell>
          <cell r="L764" t="str">
            <v>เดิม</v>
          </cell>
        </row>
        <row r="765">
          <cell r="D765" t="str">
            <v>11326</v>
          </cell>
          <cell r="F765" t="str">
            <v>รพช.</v>
          </cell>
          <cell r="H765">
            <v>33</v>
          </cell>
          <cell r="K765" t="str">
            <v>รพช.F2 P&lt;=30,000</v>
          </cell>
          <cell r="L765" t="str">
            <v>เดิม</v>
          </cell>
        </row>
        <row r="766">
          <cell r="D766" t="str">
            <v>11327</v>
          </cell>
          <cell r="F766" t="str">
            <v>รพช.</v>
          </cell>
          <cell r="H766">
            <v>59</v>
          </cell>
          <cell r="K766" t="str">
            <v>รพช.F1 P&lt;=50,000</v>
          </cell>
          <cell r="L766" t="str">
            <v>เดิม</v>
          </cell>
        </row>
        <row r="767">
          <cell r="D767" t="str">
            <v>11328</v>
          </cell>
          <cell r="F767" t="str">
            <v>รพช.</v>
          </cell>
          <cell r="H767">
            <v>90</v>
          </cell>
          <cell r="K767" t="str">
            <v>รพช.F1 P50,000-100,000</v>
          </cell>
          <cell r="L767" t="str">
            <v>เดิม</v>
          </cell>
        </row>
        <row r="768">
          <cell r="D768" t="str">
            <v>11329</v>
          </cell>
          <cell r="F768" t="str">
            <v>รพท.</v>
          </cell>
          <cell r="H768">
            <v>300</v>
          </cell>
          <cell r="K768" t="str">
            <v>รพท.M1 B&gt;200</v>
          </cell>
          <cell r="L768" t="str">
            <v>เดิม</v>
          </cell>
        </row>
        <row r="769">
          <cell r="D769" t="str">
            <v>11330</v>
          </cell>
          <cell r="F769" t="str">
            <v>รพท.</v>
          </cell>
          <cell r="H769">
            <v>346</v>
          </cell>
          <cell r="K769" t="str">
            <v>รพท.S B&lt;=400</v>
          </cell>
          <cell r="L769" t="str">
            <v>เดิม</v>
          </cell>
        </row>
        <row r="770">
          <cell r="D770" t="str">
            <v>11331</v>
          </cell>
          <cell r="F770" t="str">
            <v>รพช.</v>
          </cell>
          <cell r="H770">
            <v>40</v>
          </cell>
          <cell r="K770" t="str">
            <v>รพช.F2 P&lt;=30,000</v>
          </cell>
          <cell r="L770" t="str">
            <v>เดิม</v>
          </cell>
        </row>
        <row r="771">
          <cell r="D771" t="str">
            <v>11332</v>
          </cell>
          <cell r="F771" t="str">
            <v>รพช.</v>
          </cell>
          <cell r="H771">
            <v>75</v>
          </cell>
          <cell r="K771" t="str">
            <v>รพช.F1 P50,000-100,000</v>
          </cell>
          <cell r="L771" t="str">
            <v>เดิม</v>
          </cell>
        </row>
        <row r="772">
          <cell r="D772" t="str">
            <v>11333</v>
          </cell>
          <cell r="F772" t="str">
            <v>รพช.</v>
          </cell>
          <cell r="H772">
            <v>105</v>
          </cell>
          <cell r="K772" t="str">
            <v>รพช.M2 B&gt;100</v>
          </cell>
          <cell r="L772" t="str">
            <v>เดิม</v>
          </cell>
        </row>
        <row r="773">
          <cell r="D773" t="str">
            <v>11334</v>
          </cell>
          <cell r="F773" t="str">
            <v>รพช.</v>
          </cell>
          <cell r="H773">
            <v>80</v>
          </cell>
          <cell r="K773" t="str">
            <v>รพช.F1 P50,000-100,000</v>
          </cell>
          <cell r="L773" t="str">
            <v>เดิม</v>
          </cell>
        </row>
        <row r="774">
          <cell r="D774" t="str">
            <v>11335</v>
          </cell>
          <cell r="F774" t="str">
            <v>รพท.</v>
          </cell>
          <cell r="H774">
            <v>450</v>
          </cell>
          <cell r="K774" t="str">
            <v>รพท.M1 B&gt;200</v>
          </cell>
          <cell r="L774" t="str">
            <v>เดิม</v>
          </cell>
        </row>
        <row r="775">
          <cell r="D775" t="str">
            <v>11336</v>
          </cell>
          <cell r="F775" t="str">
            <v>รพช.</v>
          </cell>
          <cell r="H775">
            <v>67</v>
          </cell>
          <cell r="K775" t="str">
            <v>รพช.F2 P&lt;=30,000</v>
          </cell>
          <cell r="L775" t="str">
            <v>เดิม</v>
          </cell>
        </row>
        <row r="776">
          <cell r="D776" t="str">
            <v>11337</v>
          </cell>
          <cell r="F776" t="str">
            <v>รพช.</v>
          </cell>
          <cell r="H776">
            <v>68</v>
          </cell>
          <cell r="K776" t="str">
            <v>รพช.F2 P30,000-60,000</v>
          </cell>
          <cell r="L776" t="str">
            <v>เดิม</v>
          </cell>
        </row>
        <row r="777">
          <cell r="D777" t="str">
            <v>11338</v>
          </cell>
          <cell r="F777" t="str">
            <v>รพช.</v>
          </cell>
          <cell r="H777">
            <v>40</v>
          </cell>
          <cell r="K777" t="str">
            <v>รพช.F2 P30,000-60,000</v>
          </cell>
          <cell r="L777" t="str">
            <v>เดิม</v>
          </cell>
        </row>
        <row r="778">
          <cell r="D778" t="str">
            <v>11339</v>
          </cell>
          <cell r="F778" t="str">
            <v>รพช.</v>
          </cell>
          <cell r="H778">
            <v>23</v>
          </cell>
          <cell r="K778" t="str">
            <v>รพช.F3 P15,000-25,000</v>
          </cell>
          <cell r="L778" t="str">
            <v>เดิม</v>
          </cell>
        </row>
        <row r="779">
          <cell r="D779" t="str">
            <v>11660</v>
          </cell>
          <cell r="F779" t="str">
            <v>รพช.</v>
          </cell>
          <cell r="H779">
            <v>35</v>
          </cell>
          <cell r="K779" t="str">
            <v>รพช.F2 P&lt;=30,000</v>
          </cell>
          <cell r="L779" t="str">
            <v>เดิม</v>
          </cell>
        </row>
        <row r="780">
          <cell r="D780" t="str">
            <v>40491</v>
          </cell>
          <cell r="F780" t="str">
            <v>รพช.</v>
          </cell>
          <cell r="H780">
            <v>32</v>
          </cell>
          <cell r="K780" t="str">
            <v>รพช.F2 P&lt;=30,000</v>
          </cell>
          <cell r="L780" t="str">
            <v>เดิม</v>
          </cell>
        </row>
        <row r="781">
          <cell r="D781" t="str">
            <v>40492</v>
          </cell>
          <cell r="F781" t="str">
            <v>รพช.</v>
          </cell>
          <cell r="H781">
            <v>30</v>
          </cell>
          <cell r="K781" t="str">
            <v>รพช.F2 P&lt;=30,000</v>
          </cell>
          <cell r="L781" t="str">
            <v>เดิม</v>
          </cell>
        </row>
        <row r="782">
          <cell r="D782" t="str">
            <v>40742</v>
          </cell>
          <cell r="F782" t="str">
            <v>รพช.</v>
          </cell>
          <cell r="H782">
            <v>0</v>
          </cell>
          <cell r="K782" t="str">
            <v>รพช.F3 P15,000-25,000</v>
          </cell>
          <cell r="L782" t="str">
            <v>เดิม</v>
          </cell>
        </row>
        <row r="783">
          <cell r="D783" t="str">
            <v>40743</v>
          </cell>
          <cell r="F783" t="str">
            <v>รพช.</v>
          </cell>
          <cell r="H783">
            <v>60</v>
          </cell>
          <cell r="K783" t="str">
            <v>รพช.F2 P30,000-60,000</v>
          </cell>
          <cell r="L783" t="str">
            <v>เดิม</v>
          </cell>
        </row>
        <row r="784">
          <cell r="D784" t="str">
            <v>10739</v>
          </cell>
          <cell r="F784" t="str">
            <v>รพท.</v>
          </cell>
          <cell r="H784">
            <v>215</v>
          </cell>
          <cell r="K784" t="str">
            <v>รพท.S B&lt;=400</v>
          </cell>
          <cell r="L784" t="str">
            <v>เดิม</v>
          </cell>
        </row>
        <row r="785">
          <cell r="D785" t="str">
            <v>10740</v>
          </cell>
          <cell r="F785" t="str">
            <v>รพท.</v>
          </cell>
          <cell r="H785">
            <v>209</v>
          </cell>
          <cell r="K785" t="str">
            <v>รพท.M1 B&gt;200</v>
          </cell>
          <cell r="L785" t="str">
            <v>เปลี่ยน</v>
          </cell>
        </row>
        <row r="786">
          <cell r="D786" t="str">
            <v>11347</v>
          </cell>
          <cell r="F786" t="str">
            <v>รพช.</v>
          </cell>
          <cell r="H786">
            <v>30</v>
          </cell>
          <cell r="K786" t="str">
            <v>รพช.F2 P&lt;=30,000</v>
          </cell>
          <cell r="L786" t="str">
            <v>เดิม</v>
          </cell>
        </row>
        <row r="787">
          <cell r="D787" t="str">
            <v>11348</v>
          </cell>
          <cell r="F787" t="str">
            <v>รพช.</v>
          </cell>
          <cell r="H787">
            <v>32</v>
          </cell>
          <cell r="K787" t="str">
            <v>รพช.F2 P&lt;=30,000</v>
          </cell>
          <cell r="L787" t="str">
            <v>เดิม</v>
          </cell>
        </row>
        <row r="788">
          <cell r="D788" t="str">
            <v>11349</v>
          </cell>
          <cell r="F788" t="str">
            <v>รพช.</v>
          </cell>
          <cell r="H788">
            <v>36</v>
          </cell>
          <cell r="K788" t="str">
            <v>รพช.F2 P30,000-60,000</v>
          </cell>
          <cell r="L788" t="str">
            <v>เดิม</v>
          </cell>
        </row>
        <row r="789">
          <cell r="D789" t="str">
            <v>11350</v>
          </cell>
          <cell r="F789" t="str">
            <v>รพช.</v>
          </cell>
          <cell r="H789">
            <v>0</v>
          </cell>
          <cell r="K789" t="str">
            <v>รพช.F3 P&lt;=15,000</v>
          </cell>
          <cell r="L789" t="str">
            <v>เดิม</v>
          </cell>
        </row>
        <row r="790">
          <cell r="D790" t="str">
            <v>11352</v>
          </cell>
          <cell r="F790" t="str">
            <v>รพช.</v>
          </cell>
          <cell r="H790">
            <v>36</v>
          </cell>
          <cell r="K790" t="str">
            <v>รพช.F2 P&lt;=30,000</v>
          </cell>
          <cell r="L790" t="str">
            <v>เดิม</v>
          </cell>
        </row>
        <row r="791">
          <cell r="D791" t="str">
            <v>11353</v>
          </cell>
          <cell r="F791" t="str">
            <v>รพช.</v>
          </cell>
          <cell r="H791">
            <v>30</v>
          </cell>
          <cell r="K791" t="str">
            <v>รพช.F2 P&lt;=30,000</v>
          </cell>
          <cell r="L791" t="str">
            <v>เดิม</v>
          </cell>
        </row>
        <row r="792">
          <cell r="D792" t="str">
            <v>11354</v>
          </cell>
          <cell r="F792" t="str">
            <v>รพช.</v>
          </cell>
          <cell r="H792">
            <v>33</v>
          </cell>
          <cell r="K792" t="str">
            <v>รพช.F2 P30,000-60,000</v>
          </cell>
          <cell r="L792" t="str">
            <v>เดิม</v>
          </cell>
        </row>
        <row r="793">
          <cell r="D793" t="str">
            <v>10741</v>
          </cell>
          <cell r="F793" t="str">
            <v>รพศ.</v>
          </cell>
          <cell r="H793">
            <v>550</v>
          </cell>
          <cell r="K793" t="str">
            <v>รพศ.A B&lt;=700</v>
          </cell>
          <cell r="L793" t="str">
            <v>เดิม</v>
          </cell>
        </row>
        <row r="794">
          <cell r="D794" t="str">
            <v>11355</v>
          </cell>
          <cell r="F794" t="str">
            <v>รพช.</v>
          </cell>
          <cell r="H794">
            <v>60</v>
          </cell>
          <cell r="K794" t="str">
            <v>รพช.M2 B&lt;=100</v>
          </cell>
          <cell r="L794" t="str">
            <v>เดิม</v>
          </cell>
        </row>
        <row r="795">
          <cell r="D795" t="str">
            <v>11356</v>
          </cell>
          <cell r="F795" t="str">
            <v>รพช.</v>
          </cell>
          <cell r="H795">
            <v>60</v>
          </cell>
          <cell r="K795" t="str">
            <v>รพช.F1 P50,000-100,000</v>
          </cell>
          <cell r="L795" t="str">
            <v>เดิม</v>
          </cell>
        </row>
        <row r="796">
          <cell r="D796" t="str">
            <v>41436</v>
          </cell>
          <cell r="F796" t="str">
            <v>รพช.</v>
          </cell>
          <cell r="H796">
            <v>30</v>
          </cell>
          <cell r="K796" t="str">
            <v>รพช.F2 P30,000-60,000</v>
          </cell>
          <cell r="L796" t="str">
            <v>เดิม</v>
          </cell>
        </row>
        <row r="797">
          <cell r="D797" t="str">
            <v>10743</v>
          </cell>
          <cell r="F797" t="str">
            <v>รพท.</v>
          </cell>
          <cell r="H797">
            <v>283</v>
          </cell>
          <cell r="K797" t="str">
            <v>รพท.S B&lt;=400</v>
          </cell>
          <cell r="L797" t="str">
            <v>เดิม</v>
          </cell>
        </row>
        <row r="798">
          <cell r="D798" t="str">
            <v>11323</v>
          </cell>
          <cell r="F798" t="str">
            <v>รพช.</v>
          </cell>
          <cell r="H798">
            <v>10</v>
          </cell>
          <cell r="K798" t="str">
            <v>รพช.F3 P&lt;=15,000</v>
          </cell>
          <cell r="L798" t="str">
            <v>เดิม</v>
          </cell>
        </row>
        <row r="799">
          <cell r="D799" t="str">
            <v>11372</v>
          </cell>
          <cell r="F799" t="str">
            <v>รพช.</v>
          </cell>
          <cell r="H799">
            <v>37</v>
          </cell>
          <cell r="K799" t="str">
            <v>รพช.F2 P&lt;=30,000</v>
          </cell>
          <cell r="L799" t="str">
            <v>เดิม</v>
          </cell>
        </row>
        <row r="800">
          <cell r="D800" t="str">
            <v>11373</v>
          </cell>
          <cell r="F800" t="str">
            <v>รพช.</v>
          </cell>
          <cell r="H800">
            <v>52</v>
          </cell>
          <cell r="K800" t="str">
            <v>รพช.F2 P30,000-60,000</v>
          </cell>
          <cell r="L800" t="str">
            <v>เดิม</v>
          </cell>
        </row>
        <row r="801">
          <cell r="D801" t="str">
            <v>11374</v>
          </cell>
          <cell r="F801" t="str">
            <v>รพช.</v>
          </cell>
          <cell r="H801">
            <v>10</v>
          </cell>
          <cell r="K801" t="str">
            <v>รพช.F3 P&lt;=15,000</v>
          </cell>
          <cell r="L801" t="str">
            <v>เดิม</v>
          </cell>
        </row>
        <row r="802">
          <cell r="D802" t="str">
            <v>10681</v>
          </cell>
          <cell r="F802" t="str">
            <v>รพศ.</v>
          </cell>
          <cell r="H802">
            <v>862</v>
          </cell>
          <cell r="K802" t="str">
            <v>รพศ.A B&gt;700to1000</v>
          </cell>
          <cell r="L802" t="str">
            <v>เดิม</v>
          </cell>
        </row>
        <row r="803">
          <cell r="D803" t="str">
            <v>10742</v>
          </cell>
          <cell r="F803" t="str">
            <v>รพท.</v>
          </cell>
          <cell r="H803">
            <v>160</v>
          </cell>
          <cell r="K803" t="str">
            <v>รพท.M1 B&lt;=200</v>
          </cell>
          <cell r="L803" t="str">
            <v>เดิม</v>
          </cell>
        </row>
        <row r="804">
          <cell r="D804" t="str">
            <v>11357</v>
          </cell>
          <cell r="F804" t="str">
            <v>รพช.</v>
          </cell>
          <cell r="H804">
            <v>150</v>
          </cell>
          <cell r="K804" t="str">
            <v>รพช.M2 B&gt;100</v>
          </cell>
          <cell r="L804" t="str">
            <v>เดิม</v>
          </cell>
        </row>
        <row r="805">
          <cell r="D805" t="str">
            <v>11358</v>
          </cell>
          <cell r="F805" t="str">
            <v>รพช.</v>
          </cell>
          <cell r="H805">
            <v>30</v>
          </cell>
          <cell r="K805" t="str">
            <v>รพช.F2 P&lt;=30,000</v>
          </cell>
          <cell r="L805" t="str">
            <v>เดิม</v>
          </cell>
        </row>
        <row r="806">
          <cell r="D806" t="str">
            <v>11359</v>
          </cell>
          <cell r="F806" t="str">
            <v>รพช.</v>
          </cell>
          <cell r="H806">
            <v>45</v>
          </cell>
          <cell r="K806" t="str">
            <v>รพช.F2 P&lt;=30,000</v>
          </cell>
          <cell r="L806" t="str">
            <v>เดิม</v>
          </cell>
        </row>
        <row r="807">
          <cell r="D807" t="str">
            <v>11360</v>
          </cell>
          <cell r="F807" t="str">
            <v>รพช.</v>
          </cell>
          <cell r="H807">
            <v>60</v>
          </cell>
          <cell r="K807" t="str">
            <v>รพช.M2 B&lt;=100</v>
          </cell>
          <cell r="L807" t="str">
            <v>เดิม</v>
          </cell>
        </row>
        <row r="808">
          <cell r="D808" t="str">
            <v>11361</v>
          </cell>
          <cell r="F808" t="str">
            <v>รพช.</v>
          </cell>
          <cell r="H808">
            <v>45</v>
          </cell>
          <cell r="K808" t="str">
            <v>รพช.F2 P30,000-60,000</v>
          </cell>
          <cell r="L808" t="str">
            <v>เดิม</v>
          </cell>
        </row>
        <row r="809">
          <cell r="D809" t="str">
            <v>11362</v>
          </cell>
          <cell r="F809" t="str">
            <v>รพช.</v>
          </cell>
          <cell r="H809">
            <v>35</v>
          </cell>
          <cell r="K809" t="str">
            <v>รพช.F2 P30,000-60,000</v>
          </cell>
          <cell r="L809" t="str">
            <v>เดิม</v>
          </cell>
        </row>
        <row r="810">
          <cell r="D810" t="str">
            <v>11363</v>
          </cell>
          <cell r="F810" t="str">
            <v>รพช.</v>
          </cell>
          <cell r="H810">
            <v>30</v>
          </cell>
          <cell r="K810" t="str">
            <v>รพช.F2 P&lt;=30,000</v>
          </cell>
          <cell r="L810" t="str">
            <v>เดิม</v>
          </cell>
        </row>
        <row r="811">
          <cell r="D811" t="str">
            <v>11364</v>
          </cell>
          <cell r="F811" t="str">
            <v>รพช.</v>
          </cell>
          <cell r="H811">
            <v>41</v>
          </cell>
          <cell r="K811" t="str">
            <v>รพช.F2 P30,000-60,000</v>
          </cell>
          <cell r="L811" t="str">
            <v>เดิม</v>
          </cell>
        </row>
        <row r="812">
          <cell r="D812" t="str">
            <v>11365</v>
          </cell>
          <cell r="F812" t="str">
            <v>รพช.</v>
          </cell>
          <cell r="H812">
            <v>30</v>
          </cell>
          <cell r="K812" t="str">
            <v>รพช.F2 P&lt;=30,000</v>
          </cell>
          <cell r="L812" t="str">
            <v>เดิม</v>
          </cell>
        </row>
        <row r="813">
          <cell r="D813" t="str">
            <v>11366</v>
          </cell>
          <cell r="F813" t="str">
            <v>รพช.</v>
          </cell>
          <cell r="H813">
            <v>65</v>
          </cell>
          <cell r="K813" t="str">
            <v>รพช.M2 B&lt;=100</v>
          </cell>
          <cell r="L813" t="str">
            <v>เดิม</v>
          </cell>
        </row>
        <row r="814">
          <cell r="D814" t="str">
            <v>11367</v>
          </cell>
          <cell r="F814" t="str">
            <v>รพช.</v>
          </cell>
          <cell r="H814">
            <v>30</v>
          </cell>
          <cell r="K814" t="str">
            <v>รพช.F2 P&lt;=30,000</v>
          </cell>
          <cell r="L814" t="str">
            <v>เดิม</v>
          </cell>
        </row>
        <row r="815">
          <cell r="D815" t="str">
            <v>11368</v>
          </cell>
          <cell r="F815" t="str">
            <v>รพช.</v>
          </cell>
          <cell r="H815">
            <v>30</v>
          </cell>
          <cell r="K815" t="str">
            <v>รพช.F2 P30,000-60,000</v>
          </cell>
          <cell r="L815" t="str">
            <v>เดิม</v>
          </cell>
        </row>
        <row r="816">
          <cell r="D816" t="str">
            <v>11369</v>
          </cell>
          <cell r="F816" t="str">
            <v>รพช.</v>
          </cell>
          <cell r="H816">
            <v>60</v>
          </cell>
          <cell r="K816" t="str">
            <v>รพช.F2 P30,000-60,000</v>
          </cell>
          <cell r="L816" t="str">
            <v>เดิม</v>
          </cell>
        </row>
        <row r="817">
          <cell r="D817" t="str">
            <v>11370</v>
          </cell>
          <cell r="F817" t="str">
            <v>รพช.</v>
          </cell>
          <cell r="H817">
            <v>60</v>
          </cell>
          <cell r="K817" t="str">
            <v>รพช.F2 P30,000-60,000</v>
          </cell>
          <cell r="L817" t="str">
            <v>เดิม</v>
          </cell>
        </row>
        <row r="818">
          <cell r="D818" t="str">
            <v>11371</v>
          </cell>
          <cell r="F818" t="str">
            <v>รพช.</v>
          </cell>
          <cell r="H818">
            <v>30</v>
          </cell>
          <cell r="K818" t="str">
            <v>รพช.F2 P&lt;=30,000</v>
          </cell>
          <cell r="L818" t="str">
            <v>เดิม</v>
          </cell>
        </row>
        <row r="819">
          <cell r="D819" t="str">
            <v>11459</v>
          </cell>
          <cell r="F819" t="str">
            <v>รพช.</v>
          </cell>
          <cell r="H819">
            <v>120</v>
          </cell>
          <cell r="K819" t="str">
            <v>รพช.M2 B&gt;100</v>
          </cell>
          <cell r="L819" t="str">
            <v>เดิม</v>
          </cell>
        </row>
        <row r="820">
          <cell r="D820" t="str">
            <v>11654</v>
          </cell>
          <cell r="F820" t="str">
            <v>รพช.</v>
          </cell>
          <cell r="H820">
            <v>30</v>
          </cell>
          <cell r="K820" t="str">
            <v>รพช.F2 P&lt;=30,000</v>
          </cell>
          <cell r="L820" t="str">
            <v>เดิม</v>
          </cell>
        </row>
        <row r="821">
          <cell r="D821" t="str">
            <v>14138</v>
          </cell>
          <cell r="F821" t="str">
            <v>รพช.</v>
          </cell>
          <cell r="H821">
            <v>120</v>
          </cell>
          <cell r="K821" t="str">
            <v>รพช.M2 B&gt;100</v>
          </cell>
          <cell r="L821" t="str">
            <v>เปลี่ยน</v>
          </cell>
        </row>
        <row r="822">
          <cell r="D822" t="str">
            <v>09192</v>
          </cell>
          <cell r="F822" t="str">
            <v>รพช.</v>
          </cell>
          <cell r="H822">
            <v>10</v>
          </cell>
          <cell r="K822" t="str">
            <v>รพช.F3 P&lt;=15,000</v>
          </cell>
          <cell r="L822" t="str">
            <v>เดิม</v>
          </cell>
        </row>
        <row r="823">
          <cell r="D823" t="str">
            <v>10683</v>
          </cell>
          <cell r="F823" t="str">
            <v>รพศ.</v>
          </cell>
          <cell r="H823">
            <v>553</v>
          </cell>
          <cell r="K823" t="str">
            <v>รพศ.A B&lt;=700</v>
          </cell>
          <cell r="L823" t="str">
            <v>เดิม</v>
          </cell>
        </row>
        <row r="824">
          <cell r="D824" t="str">
            <v>11407</v>
          </cell>
          <cell r="F824" t="str">
            <v>รพช.</v>
          </cell>
          <cell r="H824">
            <v>95</v>
          </cell>
          <cell r="K824" t="str">
            <v>รพช.F1 P50,000-100,000</v>
          </cell>
          <cell r="L824" t="str">
            <v>เดิม</v>
          </cell>
        </row>
        <row r="825">
          <cell r="D825" t="str">
            <v>11408</v>
          </cell>
          <cell r="F825" t="str">
            <v>รพช.</v>
          </cell>
          <cell r="H825">
            <v>91</v>
          </cell>
          <cell r="K825" t="str">
            <v>รพช.F1 P&lt;=50,000</v>
          </cell>
          <cell r="L825" t="str">
            <v>เดิม</v>
          </cell>
        </row>
        <row r="826">
          <cell r="D826" t="str">
            <v>11409</v>
          </cell>
          <cell r="F826" t="str">
            <v>รพช.</v>
          </cell>
          <cell r="H826">
            <v>46</v>
          </cell>
          <cell r="K826" t="str">
            <v>รพช.F2 P30,000-60,000</v>
          </cell>
          <cell r="L826" t="str">
            <v>เดิม</v>
          </cell>
        </row>
        <row r="827">
          <cell r="D827" t="str">
            <v>11410</v>
          </cell>
          <cell r="F827" t="str">
            <v>รพช.</v>
          </cell>
          <cell r="H827">
            <v>60</v>
          </cell>
          <cell r="K827" t="str">
            <v>รพช.F2 P30,000-60,000</v>
          </cell>
          <cell r="L827" t="str">
            <v>เดิม</v>
          </cell>
        </row>
        <row r="828">
          <cell r="D828" t="str">
            <v>11411</v>
          </cell>
          <cell r="F828" t="str">
            <v>รพช.</v>
          </cell>
          <cell r="H828">
            <v>100</v>
          </cell>
          <cell r="K828" t="str">
            <v>รพช.M2 B&lt;=100</v>
          </cell>
          <cell r="L828" t="str">
            <v>เดิม</v>
          </cell>
        </row>
        <row r="829">
          <cell r="D829" t="str">
            <v>11412</v>
          </cell>
          <cell r="F829" t="str">
            <v>รพช.</v>
          </cell>
          <cell r="H829">
            <v>30</v>
          </cell>
          <cell r="K829" t="str">
            <v>รพช.F2 P30,000-60,000</v>
          </cell>
          <cell r="L829" t="str">
            <v>เดิม</v>
          </cell>
        </row>
        <row r="830">
          <cell r="D830" t="str">
            <v>11413</v>
          </cell>
          <cell r="F830" t="str">
            <v>รพช.</v>
          </cell>
          <cell r="H830">
            <v>63</v>
          </cell>
          <cell r="K830" t="str">
            <v>รพช.F2 P30,000-60,000</v>
          </cell>
          <cell r="L830" t="str">
            <v>เดิม</v>
          </cell>
        </row>
        <row r="831">
          <cell r="D831" t="str">
            <v>14139</v>
          </cell>
          <cell r="F831" t="str">
            <v>รพช.</v>
          </cell>
          <cell r="H831">
            <v>49</v>
          </cell>
          <cell r="K831" t="str">
            <v>รพช.F2 P&lt;=30,000</v>
          </cell>
          <cell r="L831" t="str">
            <v>เดิม</v>
          </cell>
        </row>
        <row r="832">
          <cell r="D832" t="str">
            <v>28817</v>
          </cell>
          <cell r="F832" t="str">
            <v>รพช.</v>
          </cell>
          <cell r="H832">
            <v>34</v>
          </cell>
          <cell r="K832" t="str">
            <v>รพช.F2 P&lt;=30,000</v>
          </cell>
          <cell r="L832" t="str">
            <v>เดิม</v>
          </cell>
        </row>
        <row r="833">
          <cell r="D833" t="str">
            <v>10750</v>
          </cell>
          <cell r="F833" t="str">
            <v>รพท.</v>
          </cell>
          <cell r="H833">
            <v>407</v>
          </cell>
          <cell r="K833" t="str">
            <v>รพท.S B&gt;400</v>
          </cell>
          <cell r="L833" t="str">
            <v>เดิม</v>
          </cell>
        </row>
        <row r="834">
          <cell r="D834" t="str">
            <v>10751</v>
          </cell>
          <cell r="F834" t="str">
            <v>รพท.</v>
          </cell>
          <cell r="H834">
            <v>212</v>
          </cell>
          <cell r="K834" t="str">
            <v>รพท.M1 B&gt;200</v>
          </cell>
          <cell r="L834" t="str">
            <v>เดิม</v>
          </cell>
        </row>
        <row r="835">
          <cell r="D835" t="str">
            <v>11435</v>
          </cell>
          <cell r="F835" t="str">
            <v>รพช.</v>
          </cell>
          <cell r="H835">
            <v>107</v>
          </cell>
          <cell r="K835" t="str">
            <v>รพช.F1 P50,000-100,000</v>
          </cell>
          <cell r="L835" t="str">
            <v>เดิม</v>
          </cell>
        </row>
        <row r="836">
          <cell r="D836" t="str">
            <v>11436</v>
          </cell>
          <cell r="F836" t="str">
            <v>รพช.</v>
          </cell>
          <cell r="H836">
            <v>68</v>
          </cell>
          <cell r="K836" t="str">
            <v>รพช.F2 P30,000-60,000</v>
          </cell>
          <cell r="L836" t="str">
            <v>เดิม</v>
          </cell>
        </row>
        <row r="837">
          <cell r="D837" t="str">
            <v>11437</v>
          </cell>
          <cell r="F837" t="str">
            <v>รพช.</v>
          </cell>
          <cell r="H837">
            <v>120</v>
          </cell>
          <cell r="K837" t="str">
            <v>รพช.F1 P50,000-100,000</v>
          </cell>
          <cell r="L837" t="str">
            <v>เดิม</v>
          </cell>
        </row>
        <row r="838">
          <cell r="D838" t="str">
            <v>11438</v>
          </cell>
          <cell r="F838" t="str">
            <v>รพช.</v>
          </cell>
          <cell r="H838">
            <v>82</v>
          </cell>
          <cell r="K838" t="str">
            <v>รพช.F2 P60,000-90,000</v>
          </cell>
          <cell r="L838" t="str">
            <v>เดิม</v>
          </cell>
        </row>
        <row r="839">
          <cell r="D839" t="str">
            <v>11439</v>
          </cell>
          <cell r="F839" t="str">
            <v>รพช.</v>
          </cell>
          <cell r="H839">
            <v>42</v>
          </cell>
          <cell r="K839" t="str">
            <v>รพช.F2 P30,000-60,000</v>
          </cell>
          <cell r="L839" t="str">
            <v>เดิม</v>
          </cell>
        </row>
        <row r="840">
          <cell r="D840" t="str">
            <v>11440</v>
          </cell>
          <cell r="F840" t="str">
            <v>รพช.</v>
          </cell>
          <cell r="H840">
            <v>60</v>
          </cell>
          <cell r="K840" t="str">
            <v>รพช.F2 P30,000-60,000</v>
          </cell>
          <cell r="L840" t="str">
            <v>เดิม</v>
          </cell>
        </row>
        <row r="841">
          <cell r="D841" t="str">
            <v>11441</v>
          </cell>
          <cell r="F841" t="str">
            <v>รพช.</v>
          </cell>
          <cell r="H841">
            <v>35</v>
          </cell>
          <cell r="K841" t="str">
            <v>รพช.F2 P&lt;=30,000</v>
          </cell>
          <cell r="L841" t="str">
            <v>เดิม</v>
          </cell>
        </row>
        <row r="842">
          <cell r="D842" t="str">
            <v>11442</v>
          </cell>
          <cell r="F842" t="str">
            <v>รพช.</v>
          </cell>
          <cell r="H842">
            <v>42</v>
          </cell>
          <cell r="K842" t="str">
            <v>รพช.F2 P30,000-60,000</v>
          </cell>
          <cell r="L842" t="str">
            <v>เดิม</v>
          </cell>
        </row>
        <row r="843">
          <cell r="D843" t="str">
            <v>13818</v>
          </cell>
          <cell r="F843" t="str">
            <v>รพช.</v>
          </cell>
          <cell r="H843">
            <v>72</v>
          </cell>
          <cell r="K843" t="str">
            <v>รพช.F2 P30,000-60,000</v>
          </cell>
          <cell r="L843" t="str">
            <v>เดิม</v>
          </cell>
        </row>
        <row r="844">
          <cell r="D844" t="str">
            <v>15010</v>
          </cell>
          <cell r="F844" t="str">
            <v>รพช.</v>
          </cell>
          <cell r="H844">
            <v>34</v>
          </cell>
          <cell r="K844" t="str">
            <v>รพช.F2 P30,000-60,000</v>
          </cell>
          <cell r="L844" t="str">
            <v>เดิม</v>
          </cell>
        </row>
        <row r="845">
          <cell r="D845" t="str">
            <v>23771</v>
          </cell>
          <cell r="F845" t="str">
            <v>รพช.</v>
          </cell>
          <cell r="H845">
            <v>60</v>
          </cell>
          <cell r="K845" t="str">
            <v>รพช.F2 P30,000-60,000</v>
          </cell>
          <cell r="L845" t="str">
            <v>เดิม</v>
          </cell>
        </row>
        <row r="846">
          <cell r="D846" t="str">
            <v>10748</v>
          </cell>
          <cell r="F846" t="str">
            <v>รพท.</v>
          </cell>
          <cell r="H846">
            <v>504</v>
          </cell>
          <cell r="K846" t="str">
            <v>รพท.S B&gt;400</v>
          </cell>
          <cell r="L846" t="str">
            <v>เดิม</v>
          </cell>
        </row>
        <row r="847">
          <cell r="D847" t="str">
            <v>11423</v>
          </cell>
          <cell r="F847" t="str">
            <v>รพช.</v>
          </cell>
          <cell r="H847">
            <v>104</v>
          </cell>
          <cell r="K847" t="str">
            <v>รพช.F1 P50,000-100,000</v>
          </cell>
          <cell r="L847" t="str">
            <v>เดิม</v>
          </cell>
        </row>
        <row r="848">
          <cell r="D848" t="str">
            <v>11424</v>
          </cell>
          <cell r="F848" t="str">
            <v>รพช.</v>
          </cell>
          <cell r="H848">
            <v>46</v>
          </cell>
          <cell r="K848" t="str">
            <v>รพช.F2 P60,000-90,000</v>
          </cell>
          <cell r="L848" t="str">
            <v>เดิม</v>
          </cell>
        </row>
        <row r="849">
          <cell r="D849" t="str">
            <v>11425</v>
          </cell>
          <cell r="F849" t="str">
            <v>รพช.</v>
          </cell>
          <cell r="H849">
            <v>39</v>
          </cell>
          <cell r="K849" t="str">
            <v>รพช.F2 P30,000-60,000</v>
          </cell>
          <cell r="L849" t="str">
            <v>เดิม</v>
          </cell>
        </row>
        <row r="850">
          <cell r="D850" t="str">
            <v>11426</v>
          </cell>
          <cell r="F850" t="str">
            <v>รพช.</v>
          </cell>
          <cell r="H850">
            <v>42</v>
          </cell>
          <cell r="K850" t="str">
            <v>รพช.F2 P30,000-60,000</v>
          </cell>
          <cell r="L850" t="str">
            <v>เดิม</v>
          </cell>
        </row>
        <row r="851">
          <cell r="D851" t="str">
            <v>11427</v>
          </cell>
          <cell r="F851" t="str">
            <v>รพช.</v>
          </cell>
          <cell r="H851">
            <v>36</v>
          </cell>
          <cell r="K851" t="str">
            <v>รพช.F2 P&lt;=30,000</v>
          </cell>
          <cell r="L851" t="str">
            <v>เดิม</v>
          </cell>
        </row>
        <row r="852">
          <cell r="D852" t="str">
            <v>11428</v>
          </cell>
          <cell r="F852" t="str">
            <v>รพช.</v>
          </cell>
          <cell r="H852">
            <v>34</v>
          </cell>
          <cell r="K852" t="str">
            <v>รพช.F2 P&lt;=30,000</v>
          </cell>
          <cell r="L852" t="str">
            <v>เดิม</v>
          </cell>
        </row>
        <row r="853">
          <cell r="D853" t="str">
            <v>11429</v>
          </cell>
          <cell r="F853" t="str">
            <v>รพช.</v>
          </cell>
          <cell r="H853">
            <v>72</v>
          </cell>
          <cell r="K853" t="str">
            <v>รพช.F2 P60,000-90,000</v>
          </cell>
          <cell r="L853" t="str">
            <v>เดิม</v>
          </cell>
        </row>
        <row r="854">
          <cell r="D854" t="str">
            <v>11430</v>
          </cell>
          <cell r="F854" t="str">
            <v>รพช.</v>
          </cell>
          <cell r="H854">
            <v>73</v>
          </cell>
          <cell r="K854" t="str">
            <v>รพช.F2 P60,000-90,000</v>
          </cell>
          <cell r="L854" t="str">
            <v>เดิม</v>
          </cell>
        </row>
        <row r="855">
          <cell r="D855" t="str">
            <v>11431</v>
          </cell>
          <cell r="F855" t="str">
            <v>รพช.</v>
          </cell>
          <cell r="H855">
            <v>34</v>
          </cell>
          <cell r="K855" t="str">
            <v>รพช.F2 P&lt;=30,000</v>
          </cell>
          <cell r="L855" t="str">
            <v>เดิม</v>
          </cell>
        </row>
        <row r="856">
          <cell r="D856" t="str">
            <v>11460</v>
          </cell>
          <cell r="F856" t="str">
            <v>รพช.</v>
          </cell>
          <cell r="H856">
            <v>114</v>
          </cell>
          <cell r="K856" t="str">
            <v>รพช.M2 B&gt;100</v>
          </cell>
          <cell r="L856" t="str">
            <v>เดิม</v>
          </cell>
        </row>
        <row r="857">
          <cell r="D857" t="str">
            <v>11464</v>
          </cell>
          <cell r="F857" t="str">
            <v>รพช.</v>
          </cell>
          <cell r="H857">
            <v>37</v>
          </cell>
          <cell r="K857" t="str">
            <v>รพช.F2 P&lt;=30,000</v>
          </cell>
          <cell r="L857" t="str">
            <v>เดิม</v>
          </cell>
        </row>
        <row r="858">
          <cell r="D858" t="str">
            <v>10747</v>
          </cell>
          <cell r="F858" t="str">
            <v>รพท.</v>
          </cell>
          <cell r="H858">
            <v>450</v>
          </cell>
          <cell r="K858" t="str">
            <v>รพท.S B&gt;400</v>
          </cell>
          <cell r="L858" t="str">
            <v>เดิม</v>
          </cell>
        </row>
        <row r="859">
          <cell r="D859" t="str">
            <v>11414</v>
          </cell>
          <cell r="F859" t="str">
            <v>รพช.</v>
          </cell>
          <cell r="H859">
            <v>30</v>
          </cell>
          <cell r="K859" t="str">
            <v>รพช.F2 P&lt;=30,000</v>
          </cell>
          <cell r="L859" t="str">
            <v>เดิม</v>
          </cell>
        </row>
        <row r="860">
          <cell r="D860" t="str">
            <v>11415</v>
          </cell>
          <cell r="F860" t="str">
            <v>รพช.</v>
          </cell>
          <cell r="H860">
            <v>44</v>
          </cell>
          <cell r="K860" t="str">
            <v>รพช.F2 P30,000-60,000</v>
          </cell>
          <cell r="L860" t="str">
            <v>เดิม</v>
          </cell>
        </row>
        <row r="861">
          <cell r="D861" t="str">
            <v>11416</v>
          </cell>
          <cell r="F861" t="str">
            <v>รพช.</v>
          </cell>
          <cell r="H861">
            <v>32</v>
          </cell>
          <cell r="K861" t="str">
            <v>รพช.F1 P&lt;=50,000</v>
          </cell>
          <cell r="L861" t="str">
            <v>เดิม</v>
          </cell>
        </row>
        <row r="862">
          <cell r="D862" t="str">
            <v>11417</v>
          </cell>
          <cell r="F862" t="str">
            <v>รพช.</v>
          </cell>
          <cell r="H862">
            <v>90</v>
          </cell>
          <cell r="K862" t="str">
            <v>รพช.M2 B&lt;=100</v>
          </cell>
          <cell r="L862" t="str">
            <v>เดิม</v>
          </cell>
        </row>
        <row r="863">
          <cell r="D863" t="str">
            <v>11418</v>
          </cell>
          <cell r="F863" t="str">
            <v>รพช.</v>
          </cell>
          <cell r="H863">
            <v>30</v>
          </cell>
          <cell r="K863" t="str">
            <v>รพช.F2 P30,000-60,000</v>
          </cell>
          <cell r="L863" t="str">
            <v>เดิม</v>
          </cell>
        </row>
        <row r="864">
          <cell r="D864" t="str">
            <v>11419</v>
          </cell>
          <cell r="F864" t="str">
            <v>รพช.</v>
          </cell>
          <cell r="H864">
            <v>30</v>
          </cell>
          <cell r="K864" t="str">
            <v>รพช.F2 P&lt;=30,000</v>
          </cell>
          <cell r="L864" t="str">
            <v>เดิม</v>
          </cell>
        </row>
        <row r="865">
          <cell r="D865" t="str">
            <v>11420</v>
          </cell>
          <cell r="F865" t="str">
            <v>รพช.</v>
          </cell>
          <cell r="H865">
            <v>31</v>
          </cell>
          <cell r="K865" t="str">
            <v>รพช.F2 P30,000-60,000</v>
          </cell>
          <cell r="L865" t="str">
            <v>เดิม</v>
          </cell>
        </row>
        <row r="866">
          <cell r="D866" t="str">
            <v>11421</v>
          </cell>
          <cell r="F866" t="str">
            <v>รพช.</v>
          </cell>
          <cell r="H866">
            <v>30</v>
          </cell>
          <cell r="K866" t="str">
            <v>รพช.F2 P&lt;=30,000</v>
          </cell>
          <cell r="L866" t="str">
            <v>เดิม</v>
          </cell>
        </row>
        <row r="867">
          <cell r="D867" t="str">
            <v>11422</v>
          </cell>
          <cell r="F867" t="str">
            <v>รพช.</v>
          </cell>
          <cell r="H867">
            <v>30</v>
          </cell>
          <cell r="K867" t="str">
            <v>รพช.F2 P&lt;=30,000</v>
          </cell>
          <cell r="L867" t="str">
            <v>เดิม</v>
          </cell>
        </row>
        <row r="868">
          <cell r="D868" t="str">
            <v>24673</v>
          </cell>
          <cell r="F868" t="str">
            <v>รพช.</v>
          </cell>
          <cell r="H868">
            <v>36</v>
          </cell>
          <cell r="K868" t="str">
            <v>รพช.F3 P15,000-25,000</v>
          </cell>
          <cell r="L868" t="str">
            <v>เดิม</v>
          </cell>
        </row>
        <row r="869">
          <cell r="D869" t="str">
            <v>10684</v>
          </cell>
          <cell r="F869" t="str">
            <v>รพศ.</v>
          </cell>
          <cell r="H869">
            <v>513</v>
          </cell>
          <cell r="K869" t="str">
            <v>รพศ.A B&lt;=700</v>
          </cell>
          <cell r="L869" t="str">
            <v>เดิม</v>
          </cell>
        </row>
        <row r="870">
          <cell r="D870" t="str">
            <v>10749</v>
          </cell>
          <cell r="F870" t="str">
            <v>รพท.</v>
          </cell>
          <cell r="H870">
            <v>170</v>
          </cell>
          <cell r="K870" t="str">
            <v>รพท.M1 B&lt;=200</v>
          </cell>
          <cell r="L870" t="str">
            <v>เดิม</v>
          </cell>
        </row>
        <row r="871">
          <cell r="D871" t="str">
            <v>11432</v>
          </cell>
          <cell r="F871" t="str">
            <v>รพช.</v>
          </cell>
          <cell r="H871">
            <v>60</v>
          </cell>
          <cell r="K871" t="str">
            <v>รพช.F2 P30,000-60,000</v>
          </cell>
          <cell r="L871" t="str">
            <v>เดิม</v>
          </cell>
        </row>
        <row r="872">
          <cell r="D872" t="str">
            <v>11433</v>
          </cell>
          <cell r="F872" t="str">
            <v>รพช.</v>
          </cell>
          <cell r="H872">
            <v>36</v>
          </cell>
          <cell r="K872" t="str">
            <v>รพช.F2 P&lt;=30,000</v>
          </cell>
          <cell r="L872" t="str">
            <v>เดิม</v>
          </cell>
        </row>
        <row r="873">
          <cell r="D873" t="str">
            <v>11434</v>
          </cell>
          <cell r="F873" t="str">
            <v>รพช.</v>
          </cell>
          <cell r="H873">
            <v>80</v>
          </cell>
          <cell r="K873" t="str">
            <v>รพช.F1 P50,000-100,000</v>
          </cell>
          <cell r="L873" t="str">
            <v>เดิม</v>
          </cell>
        </row>
        <row r="874">
          <cell r="D874" t="str">
            <v>11461</v>
          </cell>
          <cell r="F874" t="str">
            <v>รพช.</v>
          </cell>
          <cell r="H874">
            <v>91</v>
          </cell>
          <cell r="K874" t="str">
            <v>รพช.F1 P50,000-100,000</v>
          </cell>
          <cell r="L874" t="str">
            <v>เดิม</v>
          </cell>
        </row>
        <row r="875">
          <cell r="D875" t="str">
            <v>13806</v>
          </cell>
          <cell r="F875" t="str">
            <v>รพช.</v>
          </cell>
          <cell r="H875">
            <v>30</v>
          </cell>
          <cell r="K875" t="str">
            <v>รพช.F2 P&lt;=30,000</v>
          </cell>
          <cell r="L875" t="str">
            <v>เดิม</v>
          </cell>
        </row>
        <row r="876">
          <cell r="D876" t="str">
            <v>24689</v>
          </cell>
          <cell r="F876" t="str">
            <v>รพช.</v>
          </cell>
          <cell r="H876">
            <v>51</v>
          </cell>
          <cell r="K876" t="str">
            <v>รพช.F2 P&lt;=30,000</v>
          </cell>
          <cell r="L876" t="str">
            <v>เดิม</v>
          </cell>
        </row>
        <row r="877">
          <cell r="D877" t="str">
            <v>10682</v>
          </cell>
          <cell r="F877" t="str">
            <v>รพศ.</v>
          </cell>
          <cell r="H877">
            <v>655</v>
          </cell>
          <cell r="K877" t="str">
            <v>รพศ.A B&lt;=700</v>
          </cell>
          <cell r="L877" t="str">
            <v>เดิม</v>
          </cell>
        </row>
        <row r="878">
          <cell r="D878" t="str">
            <v>10745</v>
          </cell>
          <cell r="F878" t="str">
            <v>รพท.</v>
          </cell>
          <cell r="H878">
            <v>508</v>
          </cell>
          <cell r="K878" t="str">
            <v>รพท.S B&gt;400</v>
          </cell>
          <cell r="L878" t="str">
            <v>เดิม</v>
          </cell>
        </row>
        <row r="879">
          <cell r="D879" t="str">
            <v>11386</v>
          </cell>
          <cell r="F879" t="str">
            <v>รพช.</v>
          </cell>
          <cell r="H879">
            <v>42</v>
          </cell>
          <cell r="K879" t="str">
            <v>รพช.F2 P30,000-60,000</v>
          </cell>
          <cell r="L879" t="str">
            <v>เดิม</v>
          </cell>
        </row>
        <row r="880">
          <cell r="D880" t="str">
            <v>11387</v>
          </cell>
          <cell r="F880" t="str">
            <v>รพช.</v>
          </cell>
          <cell r="H880">
            <v>64</v>
          </cell>
          <cell r="K880" t="str">
            <v>รพช.F2 P60,000-90,000</v>
          </cell>
          <cell r="L880" t="str">
            <v>เดิม</v>
          </cell>
        </row>
        <row r="881">
          <cell r="D881" t="str">
            <v>11388</v>
          </cell>
          <cell r="F881" t="str">
            <v>รพช.</v>
          </cell>
          <cell r="H881">
            <v>144</v>
          </cell>
          <cell r="K881" t="str">
            <v>รพช.M2 B&gt;100</v>
          </cell>
          <cell r="L881" t="str">
            <v>เดิม</v>
          </cell>
        </row>
        <row r="882">
          <cell r="D882" t="str">
            <v>11390</v>
          </cell>
          <cell r="F882" t="str">
            <v>รพช.</v>
          </cell>
          <cell r="H882">
            <v>70</v>
          </cell>
          <cell r="K882" t="str">
            <v>รพช.F2 P60,000-90,000</v>
          </cell>
          <cell r="L882" t="str">
            <v>เดิม</v>
          </cell>
        </row>
        <row r="883">
          <cell r="D883" t="str">
            <v>11391</v>
          </cell>
          <cell r="F883" t="str">
            <v>รพช.</v>
          </cell>
          <cell r="H883">
            <v>45</v>
          </cell>
          <cell r="K883" t="str">
            <v>รพช.F2 P60,000-90,000</v>
          </cell>
          <cell r="L883" t="str">
            <v>เดิม</v>
          </cell>
        </row>
        <row r="884">
          <cell r="D884" t="str">
            <v>11392</v>
          </cell>
          <cell r="F884" t="str">
            <v>รพช.</v>
          </cell>
          <cell r="H884">
            <v>62</v>
          </cell>
          <cell r="K884" t="str">
            <v>รพช.F1 P&lt;=50,000</v>
          </cell>
          <cell r="L884" t="str">
            <v>เดิม</v>
          </cell>
        </row>
        <row r="885">
          <cell r="D885" t="str">
            <v>11393</v>
          </cell>
          <cell r="F885" t="str">
            <v>รพช.</v>
          </cell>
          <cell r="H885">
            <v>30</v>
          </cell>
          <cell r="K885" t="str">
            <v>รพช.F2 P&lt;=30,000</v>
          </cell>
          <cell r="L885" t="str">
            <v>เดิม</v>
          </cell>
        </row>
        <row r="886">
          <cell r="D886" t="str">
            <v>11394</v>
          </cell>
          <cell r="F886" t="str">
            <v>รพช.</v>
          </cell>
          <cell r="H886">
            <v>73</v>
          </cell>
          <cell r="K886" t="str">
            <v>รพช.F2 P30,000-60,000</v>
          </cell>
          <cell r="L886" t="str">
            <v>เดิม</v>
          </cell>
        </row>
        <row r="887">
          <cell r="D887" t="str">
            <v>11395</v>
          </cell>
          <cell r="F887" t="str">
            <v>รพช.</v>
          </cell>
          <cell r="H887">
            <v>56</v>
          </cell>
          <cell r="K887" t="str">
            <v>รพช.F2 P30,000-60,000</v>
          </cell>
          <cell r="L887" t="str">
            <v>เดิม</v>
          </cell>
        </row>
        <row r="888">
          <cell r="D888" t="str">
            <v>11396</v>
          </cell>
          <cell r="F888" t="str">
            <v>รพช.</v>
          </cell>
          <cell r="H888">
            <v>34</v>
          </cell>
          <cell r="K888" t="str">
            <v>รพช.F2 P&lt;=30,000</v>
          </cell>
          <cell r="L888" t="str">
            <v>เดิม</v>
          </cell>
        </row>
        <row r="889">
          <cell r="D889" t="str">
            <v>11397</v>
          </cell>
          <cell r="F889" t="str">
            <v>รพช.</v>
          </cell>
          <cell r="H889">
            <v>34</v>
          </cell>
          <cell r="K889" t="str">
            <v>รพช.F2 P&lt;=30,000</v>
          </cell>
          <cell r="L889" t="str">
            <v>เดิม</v>
          </cell>
        </row>
        <row r="890">
          <cell r="D890" t="str">
            <v>11398</v>
          </cell>
          <cell r="F890" t="str">
            <v>รพช.</v>
          </cell>
          <cell r="H890">
            <v>30</v>
          </cell>
          <cell r="K890" t="str">
            <v>รพช.F2 P30,000-60,000</v>
          </cell>
          <cell r="L890" t="str">
            <v>เดิม</v>
          </cell>
        </row>
        <row r="891">
          <cell r="D891" t="str">
            <v>11399</v>
          </cell>
          <cell r="F891" t="str">
            <v>รพช.</v>
          </cell>
          <cell r="H891">
            <v>44</v>
          </cell>
          <cell r="K891" t="str">
            <v>รพช.F2 P&lt;=30,000</v>
          </cell>
          <cell r="L891" t="str">
            <v>เดิม</v>
          </cell>
        </row>
        <row r="892">
          <cell r="D892" t="str">
            <v>11400</v>
          </cell>
          <cell r="F892" t="str">
            <v>รพช.</v>
          </cell>
          <cell r="H892">
            <v>30</v>
          </cell>
          <cell r="K892" t="str">
            <v>รพช.F2 P30,000-60,000</v>
          </cell>
          <cell r="L892" t="str">
            <v>เดิม</v>
          </cell>
        </row>
        <row r="893">
          <cell r="D893" t="str">
            <v>11401</v>
          </cell>
          <cell r="F893" t="str">
            <v>รพช.</v>
          </cell>
          <cell r="H893">
            <v>30</v>
          </cell>
          <cell r="K893" t="str">
            <v>รพช.F2 P&lt;=30,000</v>
          </cell>
          <cell r="L893" t="str">
            <v>เดิม</v>
          </cell>
        </row>
        <row r="894">
          <cell r="D894" t="str">
            <v>10746</v>
          </cell>
          <cell r="F894" t="str">
            <v>รพท.</v>
          </cell>
          <cell r="H894">
            <v>240</v>
          </cell>
          <cell r="K894" t="str">
            <v>รพท.S B&lt;=400</v>
          </cell>
          <cell r="L894" t="str">
            <v>เดิม</v>
          </cell>
        </row>
        <row r="895">
          <cell r="D895" t="str">
            <v>11402</v>
          </cell>
          <cell r="F895" t="str">
            <v>รพช.</v>
          </cell>
          <cell r="H895">
            <v>31</v>
          </cell>
          <cell r="K895" t="str">
            <v>รพช.F2 P&lt;=30,000</v>
          </cell>
          <cell r="L895" t="str">
            <v>เดิม</v>
          </cell>
        </row>
        <row r="896">
          <cell r="D896" t="str">
            <v>11403</v>
          </cell>
          <cell r="F896" t="str">
            <v>รพช.</v>
          </cell>
          <cell r="H896">
            <v>37</v>
          </cell>
          <cell r="K896" t="str">
            <v>รพช.F2 P&lt;=30,000</v>
          </cell>
          <cell r="L896" t="str">
            <v>เดิม</v>
          </cell>
        </row>
        <row r="897">
          <cell r="D897" t="str">
            <v>11404</v>
          </cell>
          <cell r="F897" t="str">
            <v>รพช.</v>
          </cell>
          <cell r="H897">
            <v>30</v>
          </cell>
          <cell r="K897" t="str">
            <v>รพช.F2 P&lt;=30,000</v>
          </cell>
          <cell r="L897" t="str">
            <v>เดิม</v>
          </cell>
        </row>
        <row r="898">
          <cell r="D898" t="str">
            <v>11405</v>
          </cell>
          <cell r="F898" t="str">
            <v>รพช.</v>
          </cell>
          <cell r="H898">
            <v>93</v>
          </cell>
          <cell r="K898" t="str">
            <v>รพช.F1 P50,000-100,000</v>
          </cell>
          <cell r="L898" t="str">
            <v>เดิม</v>
          </cell>
        </row>
        <row r="899">
          <cell r="D899" t="str">
            <v>11406</v>
          </cell>
          <cell r="F899" t="str">
            <v>รพช.</v>
          </cell>
          <cell r="H899">
            <v>33</v>
          </cell>
          <cell r="K899" t="str">
            <v>รพช.F2 P&lt;=30,000</v>
          </cell>
          <cell r="L899" t="str">
            <v>เดิม</v>
          </cell>
        </row>
        <row r="900">
          <cell r="D900" t="str">
            <v>28786</v>
          </cell>
          <cell r="F900" t="str">
            <v>รพช.</v>
          </cell>
          <cell r="H900">
            <v>30</v>
          </cell>
          <cell r="K900" t="str">
            <v>รพช.F3 P15,000-25,000</v>
          </cell>
          <cell r="L900" t="str">
            <v>เดิม</v>
          </cell>
        </row>
        <row r="901">
          <cell r="D901" t="str">
            <v>41768</v>
          </cell>
          <cell r="F901" t="str">
            <v>รพช.</v>
          </cell>
          <cell r="H901">
            <v>30</v>
          </cell>
          <cell r="K901" t="str">
            <v>รพช.F3 P&lt;=15,000</v>
          </cell>
          <cell r="L901" t="str">
            <v>เดิม</v>
          </cell>
        </row>
        <row r="903">
          <cell r="K903" t="str">
            <v>ระดับ 3</v>
          </cell>
        </row>
        <row r="904">
          <cell r="K904" t="str">
            <v>ระดับ 2</v>
          </cell>
        </row>
        <row r="905">
          <cell r="K905" t="str">
            <v>ระดับ 1</v>
          </cell>
        </row>
        <row r="906">
          <cell r="K906" t="str">
            <v>ระดับ 0</v>
          </cell>
        </row>
        <row r="908">
          <cell r="K908" t="str">
            <v>ร้อยละ</v>
          </cell>
        </row>
        <row r="909">
          <cell r="K909" t="str">
            <v>ร้อยละ</v>
          </cell>
        </row>
        <row r="910">
          <cell r="K910" t="str">
            <v>ร้อยละ</v>
          </cell>
        </row>
        <row r="911">
          <cell r="K911" t="str">
            <v>ร้อยละ</v>
          </cell>
        </row>
        <row r="912">
          <cell r="K912" t="str">
            <v>ร้อยละ</v>
          </cell>
        </row>
        <row r="913">
          <cell r="K913" t="str">
            <v>ร้อยละ</v>
          </cell>
        </row>
        <row r="914">
          <cell r="K914" t="str">
            <v>ร้อยละ</v>
          </cell>
        </row>
        <row r="915">
          <cell r="K915" t="str">
            <v>ร้อยละ</v>
          </cell>
        </row>
      </sheetData>
      <sheetData sheetId="14" refreshError="1">
        <row r="1">
          <cell r="C1" t="str">
            <v>2565Q3</v>
          </cell>
        </row>
        <row r="2">
          <cell r="C2" t="str">
            <v>รหัส</v>
          </cell>
          <cell r="W2" t="str">
            <v>LC</v>
          </cell>
          <cell r="X2" t="str">
            <v>ค่ายา</v>
          </cell>
          <cell r="Y2" t="str">
            <v>ค่าวัสดุวิทยาศาสตร์และการแพทย์</v>
          </cell>
          <cell r="Z2" t="str">
            <v>ค่าเวชภัณฑ์มิใช่ยาและวัสดุการแพทย์</v>
          </cell>
        </row>
        <row r="3">
          <cell r="C3" t="str">
            <v>10713</v>
          </cell>
          <cell r="W3">
            <v>0</v>
          </cell>
          <cell r="X3">
            <v>0</v>
          </cell>
          <cell r="Y3">
            <v>0.5</v>
          </cell>
          <cell r="Z3">
            <v>0.5</v>
          </cell>
        </row>
        <row r="4">
          <cell r="C4" t="str">
            <v>11119</v>
          </cell>
          <cell r="W4">
            <v>0</v>
          </cell>
          <cell r="X4">
            <v>0.5</v>
          </cell>
          <cell r="Y4">
            <v>0.5</v>
          </cell>
          <cell r="Z4">
            <v>0.5</v>
          </cell>
        </row>
        <row r="5">
          <cell r="C5" t="str">
            <v>11120</v>
          </cell>
          <cell r="W5">
            <v>0.5</v>
          </cell>
          <cell r="X5">
            <v>0.5</v>
          </cell>
          <cell r="Y5">
            <v>0</v>
          </cell>
          <cell r="Z5">
            <v>0.5</v>
          </cell>
        </row>
        <row r="6">
          <cell r="C6" t="str">
            <v>11121</v>
          </cell>
          <cell r="W6">
            <v>0.5</v>
          </cell>
          <cell r="X6">
            <v>0.5</v>
          </cell>
          <cell r="Y6">
            <v>0.5</v>
          </cell>
          <cell r="Z6">
            <v>0.5</v>
          </cell>
        </row>
        <row r="7">
          <cell r="C7" t="str">
            <v>11122</v>
          </cell>
          <cell r="W7">
            <v>0</v>
          </cell>
          <cell r="X7">
            <v>0</v>
          </cell>
          <cell r="Y7">
            <v>0.5</v>
          </cell>
          <cell r="Z7">
            <v>0</v>
          </cell>
        </row>
        <row r="8">
          <cell r="C8" t="str">
            <v>11123</v>
          </cell>
          <cell r="W8">
            <v>0</v>
          </cell>
          <cell r="X8">
            <v>0</v>
          </cell>
          <cell r="Y8">
            <v>0.5</v>
          </cell>
          <cell r="Z8">
            <v>0</v>
          </cell>
        </row>
        <row r="9">
          <cell r="C9" t="str">
            <v>11124</v>
          </cell>
          <cell r="W9">
            <v>0.5</v>
          </cell>
          <cell r="X9">
            <v>0.5</v>
          </cell>
          <cell r="Y9">
            <v>0.5</v>
          </cell>
          <cell r="Z9">
            <v>0.5</v>
          </cell>
        </row>
        <row r="10">
          <cell r="C10" t="str">
            <v>11125</v>
          </cell>
          <cell r="W10">
            <v>0</v>
          </cell>
          <cell r="X10">
            <v>0.5</v>
          </cell>
          <cell r="Y10">
            <v>0.5</v>
          </cell>
          <cell r="Z10">
            <v>0.5</v>
          </cell>
        </row>
        <row r="11">
          <cell r="C11" t="str">
            <v>11126</v>
          </cell>
          <cell r="W11">
            <v>0</v>
          </cell>
          <cell r="X11">
            <v>0</v>
          </cell>
          <cell r="Y11">
            <v>0.5</v>
          </cell>
          <cell r="Z11">
            <v>0</v>
          </cell>
        </row>
        <row r="12">
          <cell r="C12" t="str">
            <v>11127</v>
          </cell>
          <cell r="W12">
            <v>0.5</v>
          </cell>
          <cell r="X12">
            <v>0</v>
          </cell>
          <cell r="Y12">
            <v>0.5</v>
          </cell>
          <cell r="Z12">
            <v>0.5</v>
          </cell>
        </row>
        <row r="13">
          <cell r="C13" t="str">
            <v>11128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C14" t="str">
            <v>11129</v>
          </cell>
          <cell r="W14">
            <v>0</v>
          </cell>
          <cell r="X14">
            <v>0.5</v>
          </cell>
          <cell r="Y14">
            <v>0.5</v>
          </cell>
          <cell r="Z14">
            <v>0.5</v>
          </cell>
        </row>
        <row r="15">
          <cell r="C15" t="str">
            <v>11130</v>
          </cell>
          <cell r="W15">
            <v>0.5</v>
          </cell>
          <cell r="X15">
            <v>0.5</v>
          </cell>
          <cell r="Y15">
            <v>0.5</v>
          </cell>
          <cell r="Z15">
            <v>0</v>
          </cell>
        </row>
        <row r="16">
          <cell r="C16" t="str">
            <v>11131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C17" t="str">
            <v>11132</v>
          </cell>
          <cell r="W17">
            <v>0.5</v>
          </cell>
          <cell r="X17">
            <v>0.5</v>
          </cell>
          <cell r="Y17">
            <v>0.5</v>
          </cell>
          <cell r="Z17">
            <v>0.5</v>
          </cell>
        </row>
        <row r="18">
          <cell r="C18" t="str">
            <v>11133</v>
          </cell>
          <cell r="W18">
            <v>0.5</v>
          </cell>
          <cell r="X18">
            <v>0.5</v>
          </cell>
          <cell r="Y18">
            <v>0.5</v>
          </cell>
          <cell r="Z18">
            <v>0.5</v>
          </cell>
        </row>
        <row r="19">
          <cell r="C19" t="str">
            <v>11134</v>
          </cell>
          <cell r="W19">
            <v>0</v>
          </cell>
          <cell r="X19">
            <v>0.5</v>
          </cell>
          <cell r="Y19">
            <v>0.5</v>
          </cell>
          <cell r="Z19">
            <v>0.5</v>
          </cell>
        </row>
        <row r="20">
          <cell r="C20" t="str">
            <v>11135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C21" t="str">
            <v>11136</v>
          </cell>
          <cell r="W21">
            <v>0.5</v>
          </cell>
          <cell r="X21">
            <v>0.5</v>
          </cell>
          <cell r="Y21">
            <v>0.5</v>
          </cell>
          <cell r="Z21">
            <v>0.5</v>
          </cell>
        </row>
        <row r="22">
          <cell r="C22" t="str">
            <v>11137</v>
          </cell>
          <cell r="W22">
            <v>0.5</v>
          </cell>
          <cell r="X22">
            <v>0.5</v>
          </cell>
          <cell r="Y22">
            <v>0.5</v>
          </cell>
          <cell r="Z22">
            <v>0.5</v>
          </cell>
        </row>
        <row r="23">
          <cell r="C23" t="str">
            <v>11138</v>
          </cell>
          <cell r="W23">
            <v>0</v>
          </cell>
          <cell r="X23">
            <v>0</v>
          </cell>
          <cell r="Y23">
            <v>0.5</v>
          </cell>
          <cell r="Z23">
            <v>0.5</v>
          </cell>
        </row>
        <row r="24">
          <cell r="C24" t="str">
            <v>11139</v>
          </cell>
          <cell r="W24">
            <v>0.5</v>
          </cell>
          <cell r="X24">
            <v>0</v>
          </cell>
          <cell r="Y24">
            <v>0.5</v>
          </cell>
          <cell r="Z24">
            <v>0.5</v>
          </cell>
        </row>
        <row r="25">
          <cell r="C25" t="str">
            <v>11643</v>
          </cell>
          <cell r="W25">
            <v>0.5</v>
          </cell>
          <cell r="X25">
            <v>0.5</v>
          </cell>
          <cell r="Y25">
            <v>0.5</v>
          </cell>
          <cell r="Z25">
            <v>0.5</v>
          </cell>
        </row>
        <row r="26">
          <cell r="C26" t="str">
            <v>23736</v>
          </cell>
          <cell r="W26">
            <v>0</v>
          </cell>
          <cell r="X26">
            <v>0.5</v>
          </cell>
          <cell r="Y26">
            <v>0.5</v>
          </cell>
          <cell r="Z26">
            <v>0</v>
          </cell>
        </row>
        <row r="27">
          <cell r="C27" t="str">
            <v>10674</v>
          </cell>
          <cell r="W27">
            <v>0</v>
          </cell>
          <cell r="X27">
            <v>0</v>
          </cell>
          <cell r="Y27">
            <v>0.5</v>
          </cell>
          <cell r="Z27">
            <v>0</v>
          </cell>
        </row>
        <row r="28">
          <cell r="C28" t="str">
            <v>11189</v>
          </cell>
          <cell r="W28">
            <v>0.5</v>
          </cell>
          <cell r="X28">
            <v>0.5</v>
          </cell>
          <cell r="Y28">
            <v>0.5</v>
          </cell>
          <cell r="Z28">
            <v>0.5</v>
          </cell>
        </row>
        <row r="29">
          <cell r="C29" t="str">
            <v>11190</v>
          </cell>
          <cell r="W29">
            <v>0.5</v>
          </cell>
          <cell r="X29">
            <v>0.5</v>
          </cell>
          <cell r="Y29">
            <v>0.5</v>
          </cell>
          <cell r="Z29">
            <v>0.5</v>
          </cell>
        </row>
        <row r="30">
          <cell r="C30" t="str">
            <v>11191</v>
          </cell>
          <cell r="W30">
            <v>0</v>
          </cell>
          <cell r="X30">
            <v>0.5</v>
          </cell>
          <cell r="Y30">
            <v>0.5</v>
          </cell>
          <cell r="Z30">
            <v>0.5</v>
          </cell>
        </row>
        <row r="31">
          <cell r="C31" t="str">
            <v>11192</v>
          </cell>
          <cell r="W31">
            <v>0</v>
          </cell>
          <cell r="X31">
            <v>0</v>
          </cell>
          <cell r="Y31">
            <v>0.5</v>
          </cell>
          <cell r="Z31">
            <v>0</v>
          </cell>
        </row>
        <row r="32">
          <cell r="C32" t="str">
            <v>11193</v>
          </cell>
          <cell r="W32">
            <v>0</v>
          </cell>
          <cell r="X32">
            <v>0</v>
          </cell>
          <cell r="Y32">
            <v>0.5</v>
          </cell>
          <cell r="Z32">
            <v>0</v>
          </cell>
        </row>
        <row r="33">
          <cell r="C33" t="str">
            <v>11194</v>
          </cell>
          <cell r="W33">
            <v>0</v>
          </cell>
          <cell r="X33">
            <v>0</v>
          </cell>
          <cell r="Y33">
            <v>0.5</v>
          </cell>
          <cell r="Z33">
            <v>0</v>
          </cell>
        </row>
        <row r="34">
          <cell r="C34" t="str">
            <v>11195</v>
          </cell>
          <cell r="W34">
            <v>0.5</v>
          </cell>
          <cell r="X34">
            <v>0.5</v>
          </cell>
          <cell r="Y34">
            <v>0.5</v>
          </cell>
          <cell r="Z34">
            <v>0.5</v>
          </cell>
        </row>
        <row r="35">
          <cell r="C35" t="str">
            <v>11196</v>
          </cell>
          <cell r="W35">
            <v>0.5</v>
          </cell>
          <cell r="X35">
            <v>0.5</v>
          </cell>
          <cell r="Y35">
            <v>0.5</v>
          </cell>
          <cell r="Z35">
            <v>0.5</v>
          </cell>
        </row>
        <row r="36">
          <cell r="C36" t="str">
            <v>11197</v>
          </cell>
          <cell r="W36">
            <v>0</v>
          </cell>
          <cell r="X36">
            <v>0</v>
          </cell>
          <cell r="Y36">
            <v>0.5</v>
          </cell>
          <cell r="Z36">
            <v>0</v>
          </cell>
        </row>
        <row r="37">
          <cell r="C37" t="str">
            <v>11198</v>
          </cell>
          <cell r="W37">
            <v>0</v>
          </cell>
          <cell r="X37">
            <v>0.5</v>
          </cell>
          <cell r="Y37">
            <v>0.5</v>
          </cell>
          <cell r="Z37">
            <v>0</v>
          </cell>
        </row>
        <row r="38">
          <cell r="C38" t="str">
            <v>11199</v>
          </cell>
          <cell r="W38">
            <v>0</v>
          </cell>
          <cell r="X38">
            <v>0</v>
          </cell>
          <cell r="Y38">
            <v>0.5</v>
          </cell>
          <cell r="Z38">
            <v>0.5</v>
          </cell>
        </row>
        <row r="39">
          <cell r="C39" t="str">
            <v>11200</v>
          </cell>
          <cell r="W39">
            <v>0.5</v>
          </cell>
          <cell r="X39">
            <v>0.5</v>
          </cell>
          <cell r="Y39">
            <v>0.5</v>
          </cell>
          <cell r="Z39">
            <v>0</v>
          </cell>
        </row>
        <row r="40">
          <cell r="C40" t="str">
            <v>11201</v>
          </cell>
          <cell r="W40">
            <v>0</v>
          </cell>
          <cell r="X40">
            <v>0.5</v>
          </cell>
          <cell r="Y40">
            <v>0.5</v>
          </cell>
          <cell r="Z40">
            <v>0.5</v>
          </cell>
        </row>
        <row r="41">
          <cell r="C41" t="str">
            <v>11202</v>
          </cell>
          <cell r="W41">
            <v>0</v>
          </cell>
          <cell r="X41">
            <v>0.5</v>
          </cell>
          <cell r="Y41">
            <v>0.5</v>
          </cell>
          <cell r="Z41">
            <v>0.5</v>
          </cell>
        </row>
        <row r="42">
          <cell r="C42" t="str">
            <v>11454</v>
          </cell>
          <cell r="W42">
            <v>0</v>
          </cell>
          <cell r="X42">
            <v>0.5</v>
          </cell>
          <cell r="Y42">
            <v>0</v>
          </cell>
          <cell r="Z42">
            <v>0</v>
          </cell>
        </row>
        <row r="43">
          <cell r="C43" t="str">
            <v>15012</v>
          </cell>
          <cell r="W43">
            <v>0</v>
          </cell>
          <cell r="X43">
            <v>0</v>
          </cell>
          <cell r="Y43">
            <v>0.5</v>
          </cell>
          <cell r="Z43">
            <v>0</v>
          </cell>
        </row>
        <row r="44">
          <cell r="C44" t="str">
            <v>28823</v>
          </cell>
          <cell r="W44">
            <v>0.5</v>
          </cell>
          <cell r="X44">
            <v>0</v>
          </cell>
          <cell r="Y44">
            <v>0.5</v>
          </cell>
          <cell r="Z44">
            <v>0.5</v>
          </cell>
        </row>
        <row r="45">
          <cell r="C45" t="str">
            <v>10715</v>
          </cell>
          <cell r="W45">
            <v>0</v>
          </cell>
          <cell r="X45">
            <v>0</v>
          </cell>
          <cell r="Y45">
            <v>0.5</v>
          </cell>
          <cell r="Z45">
            <v>0</v>
          </cell>
        </row>
        <row r="46">
          <cell r="C46" t="str">
            <v>11166</v>
          </cell>
          <cell r="W46">
            <v>0</v>
          </cell>
          <cell r="X46">
            <v>0.5</v>
          </cell>
          <cell r="Y46">
            <v>0.5</v>
          </cell>
          <cell r="Z46">
            <v>0.5</v>
          </cell>
        </row>
        <row r="47">
          <cell r="C47" t="str">
            <v>11167</v>
          </cell>
          <cell r="W47">
            <v>0.5</v>
          </cell>
          <cell r="X47">
            <v>0.5</v>
          </cell>
          <cell r="Y47">
            <v>0.5</v>
          </cell>
          <cell r="Z47">
            <v>0.5</v>
          </cell>
        </row>
        <row r="48">
          <cell r="C48" t="str">
            <v>11169</v>
          </cell>
          <cell r="W48">
            <v>0</v>
          </cell>
          <cell r="X48">
            <v>0.5</v>
          </cell>
          <cell r="Y48">
            <v>0.5</v>
          </cell>
          <cell r="Z48">
            <v>0.5</v>
          </cell>
        </row>
        <row r="49">
          <cell r="C49" t="str">
            <v>11170</v>
          </cell>
          <cell r="W49">
            <v>0.5</v>
          </cell>
          <cell r="X49">
            <v>0.5</v>
          </cell>
          <cell r="Y49">
            <v>0.5</v>
          </cell>
          <cell r="Z49">
            <v>0.5</v>
          </cell>
        </row>
        <row r="50">
          <cell r="C50" t="str">
            <v>11171</v>
          </cell>
          <cell r="W50">
            <v>0.5</v>
          </cell>
          <cell r="X50">
            <v>0</v>
          </cell>
          <cell r="Y50">
            <v>0.5</v>
          </cell>
          <cell r="Z50">
            <v>0.5</v>
          </cell>
        </row>
        <row r="51">
          <cell r="C51" t="str">
            <v>11172</v>
          </cell>
          <cell r="W51">
            <v>0.5</v>
          </cell>
          <cell r="X51">
            <v>0.5</v>
          </cell>
          <cell r="Y51">
            <v>0.5</v>
          </cell>
          <cell r="Z51">
            <v>0.5</v>
          </cell>
        </row>
        <row r="52">
          <cell r="C52" t="str">
            <v>11452</v>
          </cell>
          <cell r="W52">
            <v>0.5</v>
          </cell>
          <cell r="X52">
            <v>0.5</v>
          </cell>
          <cell r="Y52">
            <v>0.5</v>
          </cell>
          <cell r="Z52">
            <v>0.5</v>
          </cell>
        </row>
        <row r="53">
          <cell r="C53" t="str">
            <v>10719</v>
          </cell>
          <cell r="W53">
            <v>0.5</v>
          </cell>
          <cell r="X53">
            <v>0.5</v>
          </cell>
          <cell r="Y53">
            <v>0.5</v>
          </cell>
          <cell r="Z53">
            <v>0.5</v>
          </cell>
        </row>
        <row r="54">
          <cell r="C54" t="str">
            <v>11203</v>
          </cell>
          <cell r="W54">
            <v>0</v>
          </cell>
          <cell r="X54">
            <v>0</v>
          </cell>
          <cell r="Y54">
            <v>0.5</v>
          </cell>
          <cell r="Z54">
            <v>0</v>
          </cell>
        </row>
        <row r="55">
          <cell r="C55" t="str">
            <v>11204</v>
          </cell>
          <cell r="W55">
            <v>0.5</v>
          </cell>
          <cell r="X55">
            <v>0.5</v>
          </cell>
          <cell r="Y55">
            <v>0</v>
          </cell>
          <cell r="Z55">
            <v>0.5</v>
          </cell>
        </row>
        <row r="56">
          <cell r="C56" t="str">
            <v>11205</v>
          </cell>
          <cell r="W56">
            <v>0.5</v>
          </cell>
          <cell r="X56">
            <v>0.5</v>
          </cell>
          <cell r="Y56">
            <v>0</v>
          </cell>
          <cell r="Z56">
            <v>0.5</v>
          </cell>
        </row>
        <row r="57">
          <cell r="C57" t="str">
            <v>11206</v>
          </cell>
          <cell r="W57">
            <v>0</v>
          </cell>
          <cell r="X57">
            <v>0.5</v>
          </cell>
          <cell r="Y57">
            <v>0</v>
          </cell>
          <cell r="Z57">
            <v>0.5</v>
          </cell>
        </row>
        <row r="58">
          <cell r="C58" t="str">
            <v>11207</v>
          </cell>
          <cell r="W58">
            <v>0.5</v>
          </cell>
          <cell r="X58">
            <v>0.5</v>
          </cell>
          <cell r="Y58">
            <v>0.5</v>
          </cell>
          <cell r="Z58">
            <v>0.5</v>
          </cell>
        </row>
        <row r="59">
          <cell r="C59" t="str">
            <v>11208</v>
          </cell>
          <cell r="W59">
            <v>0.5</v>
          </cell>
          <cell r="X59">
            <v>0.5</v>
          </cell>
          <cell r="Y59">
            <v>0.5</v>
          </cell>
          <cell r="Z59">
            <v>0.5</v>
          </cell>
        </row>
        <row r="60">
          <cell r="C60" t="str">
            <v>10716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C61" t="str">
            <v>11173</v>
          </cell>
          <cell r="W61">
            <v>0.5</v>
          </cell>
          <cell r="X61">
            <v>0.5</v>
          </cell>
          <cell r="Y61">
            <v>0.5</v>
          </cell>
          <cell r="Z61">
            <v>0.5</v>
          </cell>
        </row>
        <row r="62">
          <cell r="C62" t="str">
            <v>11174</v>
          </cell>
          <cell r="W62">
            <v>0.5</v>
          </cell>
          <cell r="X62">
            <v>0.5</v>
          </cell>
          <cell r="Y62">
            <v>0.5</v>
          </cell>
          <cell r="Z62">
            <v>0.5</v>
          </cell>
        </row>
        <row r="63">
          <cell r="C63" t="str">
            <v>11175</v>
          </cell>
          <cell r="W63">
            <v>0</v>
          </cell>
          <cell r="X63">
            <v>0.5</v>
          </cell>
          <cell r="Y63">
            <v>0</v>
          </cell>
          <cell r="Z63">
            <v>0</v>
          </cell>
        </row>
        <row r="64">
          <cell r="C64" t="str">
            <v>11176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C65" t="str">
            <v>11177</v>
          </cell>
          <cell r="W65">
            <v>0</v>
          </cell>
          <cell r="X65">
            <v>0.5</v>
          </cell>
          <cell r="Y65">
            <v>0</v>
          </cell>
          <cell r="Z65">
            <v>0.5</v>
          </cell>
        </row>
        <row r="66">
          <cell r="C66" t="str">
            <v>11178</v>
          </cell>
          <cell r="W66">
            <v>0.5</v>
          </cell>
          <cell r="X66">
            <v>0.5</v>
          </cell>
          <cell r="Y66">
            <v>0.5</v>
          </cell>
          <cell r="Z66">
            <v>0.5</v>
          </cell>
        </row>
        <row r="67">
          <cell r="C67" t="str">
            <v>11179</v>
          </cell>
          <cell r="W67">
            <v>0.5</v>
          </cell>
          <cell r="X67">
            <v>0</v>
          </cell>
          <cell r="Y67">
            <v>0.5</v>
          </cell>
          <cell r="Z67">
            <v>0.5</v>
          </cell>
        </row>
        <row r="68">
          <cell r="C68" t="str">
            <v>11180</v>
          </cell>
          <cell r="W68">
            <v>0.5</v>
          </cell>
          <cell r="X68">
            <v>0.5</v>
          </cell>
          <cell r="Y68">
            <v>0.5</v>
          </cell>
          <cell r="Z68">
            <v>0.5</v>
          </cell>
        </row>
        <row r="69">
          <cell r="C69" t="str">
            <v>11181</v>
          </cell>
          <cell r="W69">
            <v>0.5</v>
          </cell>
          <cell r="X69">
            <v>0.5</v>
          </cell>
          <cell r="Y69">
            <v>0.5</v>
          </cell>
          <cell r="Z69">
            <v>0.5</v>
          </cell>
        </row>
        <row r="70">
          <cell r="C70" t="str">
            <v>11182</v>
          </cell>
          <cell r="W70">
            <v>0.5</v>
          </cell>
          <cell r="X70">
            <v>0.5</v>
          </cell>
          <cell r="Y70">
            <v>0.5</v>
          </cell>
          <cell r="Z70">
            <v>0.5</v>
          </cell>
        </row>
        <row r="71">
          <cell r="C71" t="str">
            <v>11183</v>
          </cell>
          <cell r="W71">
            <v>0.5</v>
          </cell>
          <cell r="X71">
            <v>0.5</v>
          </cell>
          <cell r="Y71">
            <v>0.5</v>
          </cell>
          <cell r="Z71">
            <v>0.5</v>
          </cell>
        </row>
        <row r="72">
          <cell r="C72" t="str">
            <v>11453</v>
          </cell>
          <cell r="W72">
            <v>0</v>
          </cell>
          <cell r="X72">
            <v>0</v>
          </cell>
          <cell r="Y72">
            <v>0.5</v>
          </cell>
          <cell r="Z72">
            <v>0</v>
          </cell>
        </row>
        <row r="73">
          <cell r="C73" t="str">
            <v>11625</v>
          </cell>
          <cell r="W73">
            <v>0.5</v>
          </cell>
          <cell r="X73">
            <v>0.5</v>
          </cell>
          <cell r="Y73">
            <v>0.5</v>
          </cell>
          <cell r="Z73">
            <v>0.5</v>
          </cell>
        </row>
        <row r="74">
          <cell r="C74" t="str">
            <v>25017</v>
          </cell>
          <cell r="W74">
            <v>0</v>
          </cell>
          <cell r="X74">
            <v>0.5</v>
          </cell>
          <cell r="Y74">
            <v>0.5</v>
          </cell>
          <cell r="Z74">
            <v>0.5</v>
          </cell>
        </row>
        <row r="75">
          <cell r="C75" t="str">
            <v>10717</v>
          </cell>
          <cell r="W75">
            <v>0</v>
          </cell>
          <cell r="X75">
            <v>0</v>
          </cell>
          <cell r="Y75">
            <v>0.5</v>
          </cell>
          <cell r="Z75">
            <v>0.5</v>
          </cell>
        </row>
        <row r="76">
          <cell r="C76" t="str">
            <v>10718</v>
          </cell>
          <cell r="W76">
            <v>0</v>
          </cell>
          <cell r="X76">
            <v>0</v>
          </cell>
          <cell r="Y76">
            <v>0.5</v>
          </cell>
          <cell r="Z76">
            <v>0</v>
          </cell>
        </row>
        <row r="77">
          <cell r="C77" t="str">
            <v>11184</v>
          </cell>
          <cell r="W77">
            <v>0</v>
          </cell>
          <cell r="X77">
            <v>0.5</v>
          </cell>
          <cell r="Y77">
            <v>0.5</v>
          </cell>
          <cell r="Z77">
            <v>0</v>
          </cell>
        </row>
        <row r="78">
          <cell r="C78" t="str">
            <v>11185</v>
          </cell>
          <cell r="W78">
            <v>0</v>
          </cell>
          <cell r="X78">
            <v>0</v>
          </cell>
          <cell r="Y78">
            <v>0.5</v>
          </cell>
          <cell r="Z78">
            <v>0.5</v>
          </cell>
        </row>
        <row r="79">
          <cell r="C79" t="str">
            <v>11186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C80" t="str">
            <v>11187</v>
          </cell>
          <cell r="W80">
            <v>0</v>
          </cell>
          <cell r="X80">
            <v>0</v>
          </cell>
          <cell r="Y80">
            <v>0.5</v>
          </cell>
          <cell r="Z80">
            <v>0.5</v>
          </cell>
        </row>
        <row r="81">
          <cell r="C81" t="str">
            <v>11188</v>
          </cell>
          <cell r="W81">
            <v>0</v>
          </cell>
          <cell r="X81">
            <v>0</v>
          </cell>
          <cell r="Y81">
            <v>0.5</v>
          </cell>
          <cell r="Z81">
            <v>0.5</v>
          </cell>
        </row>
        <row r="82">
          <cell r="C82" t="str">
            <v>40744</v>
          </cell>
          <cell r="W82">
            <v>0.5</v>
          </cell>
          <cell r="X82">
            <v>0.5</v>
          </cell>
          <cell r="Y82">
            <v>0.5</v>
          </cell>
          <cell r="Z82">
            <v>0.5</v>
          </cell>
        </row>
        <row r="83">
          <cell r="C83" t="str">
            <v>40745</v>
          </cell>
          <cell r="W83">
            <v>0.5</v>
          </cell>
          <cell r="X83">
            <v>0.5</v>
          </cell>
          <cell r="Y83">
            <v>0.5</v>
          </cell>
          <cell r="Z83">
            <v>0.5</v>
          </cell>
        </row>
        <row r="84">
          <cell r="C84" t="str">
            <v>10672</v>
          </cell>
          <cell r="W84">
            <v>0</v>
          </cell>
          <cell r="X84">
            <v>0</v>
          </cell>
          <cell r="Y84">
            <v>0.5</v>
          </cell>
          <cell r="Z84">
            <v>0</v>
          </cell>
        </row>
        <row r="85">
          <cell r="C85" t="str">
            <v>11146</v>
          </cell>
          <cell r="W85">
            <v>0</v>
          </cell>
          <cell r="X85">
            <v>0</v>
          </cell>
          <cell r="Y85">
            <v>0.5</v>
          </cell>
          <cell r="Z85">
            <v>0.5</v>
          </cell>
        </row>
        <row r="86">
          <cell r="C86" t="str">
            <v>11147</v>
          </cell>
          <cell r="W86">
            <v>0</v>
          </cell>
          <cell r="X86">
            <v>0.5</v>
          </cell>
          <cell r="Y86">
            <v>0.5</v>
          </cell>
          <cell r="Z86">
            <v>0</v>
          </cell>
        </row>
        <row r="87">
          <cell r="C87" t="str">
            <v>11148</v>
          </cell>
          <cell r="W87">
            <v>0</v>
          </cell>
          <cell r="X87">
            <v>0</v>
          </cell>
          <cell r="Y87">
            <v>0.5</v>
          </cell>
          <cell r="Z87">
            <v>0.5</v>
          </cell>
        </row>
        <row r="88">
          <cell r="C88" t="str">
            <v>11149</v>
          </cell>
          <cell r="W88">
            <v>0.5</v>
          </cell>
          <cell r="X88">
            <v>0.5</v>
          </cell>
          <cell r="Y88">
            <v>0.5</v>
          </cell>
          <cell r="Z88">
            <v>0.5</v>
          </cell>
        </row>
        <row r="89">
          <cell r="C89" t="str">
            <v>11150</v>
          </cell>
          <cell r="W89">
            <v>0</v>
          </cell>
          <cell r="X89">
            <v>0</v>
          </cell>
          <cell r="Y89">
            <v>0.5</v>
          </cell>
          <cell r="Z89">
            <v>0.5</v>
          </cell>
        </row>
        <row r="90">
          <cell r="C90" t="str">
            <v>11151</v>
          </cell>
          <cell r="W90">
            <v>0.5</v>
          </cell>
          <cell r="X90">
            <v>0.5</v>
          </cell>
          <cell r="Y90">
            <v>0.5</v>
          </cell>
          <cell r="Z90">
            <v>0.5</v>
          </cell>
        </row>
        <row r="91">
          <cell r="C91" t="str">
            <v>11152</v>
          </cell>
          <cell r="W91">
            <v>0.5</v>
          </cell>
          <cell r="X91">
            <v>0.5</v>
          </cell>
          <cell r="Y91">
            <v>0.5</v>
          </cell>
          <cell r="Z91">
            <v>0.5</v>
          </cell>
        </row>
        <row r="92">
          <cell r="C92" t="str">
            <v>11153</v>
          </cell>
          <cell r="W92">
            <v>0.5</v>
          </cell>
          <cell r="X92">
            <v>0.5</v>
          </cell>
          <cell r="Y92">
            <v>0.5</v>
          </cell>
          <cell r="Z92">
            <v>0.5</v>
          </cell>
        </row>
        <row r="93">
          <cell r="C93" t="str">
            <v>11154</v>
          </cell>
          <cell r="W93">
            <v>0.5</v>
          </cell>
          <cell r="X93">
            <v>0.5</v>
          </cell>
          <cell r="Y93">
            <v>0.5</v>
          </cell>
          <cell r="Z93">
            <v>0.5</v>
          </cell>
        </row>
        <row r="94">
          <cell r="C94" t="str">
            <v>11155</v>
          </cell>
          <cell r="W94">
            <v>0.5</v>
          </cell>
          <cell r="X94">
            <v>0.5</v>
          </cell>
          <cell r="Y94">
            <v>0.5</v>
          </cell>
          <cell r="Z94">
            <v>0.5</v>
          </cell>
        </row>
        <row r="95">
          <cell r="C95" t="str">
            <v>11156</v>
          </cell>
          <cell r="W95">
            <v>0</v>
          </cell>
          <cell r="X95">
            <v>0.5</v>
          </cell>
          <cell r="Y95">
            <v>0.5</v>
          </cell>
          <cell r="Z95">
            <v>0.5</v>
          </cell>
        </row>
        <row r="96">
          <cell r="C96" t="str">
            <v>11157</v>
          </cell>
          <cell r="W96">
            <v>0.5</v>
          </cell>
          <cell r="X96">
            <v>0</v>
          </cell>
          <cell r="Y96">
            <v>0.5</v>
          </cell>
          <cell r="Z96">
            <v>0</v>
          </cell>
        </row>
        <row r="97">
          <cell r="C97" t="str">
            <v>10714</v>
          </cell>
          <cell r="W97">
            <v>0.5</v>
          </cell>
          <cell r="X97">
            <v>0</v>
          </cell>
          <cell r="Y97">
            <v>0</v>
          </cell>
          <cell r="Z97">
            <v>0</v>
          </cell>
        </row>
        <row r="98">
          <cell r="C98" t="str">
            <v>11140</v>
          </cell>
          <cell r="W98">
            <v>0</v>
          </cell>
          <cell r="X98">
            <v>0</v>
          </cell>
          <cell r="Y98">
            <v>0.5</v>
          </cell>
          <cell r="Z98">
            <v>0.5</v>
          </cell>
        </row>
        <row r="99">
          <cell r="C99" t="str">
            <v>11141</v>
          </cell>
          <cell r="W99">
            <v>0</v>
          </cell>
          <cell r="X99">
            <v>0</v>
          </cell>
          <cell r="Y99">
            <v>0</v>
          </cell>
          <cell r="Z99">
            <v>0.5</v>
          </cell>
        </row>
        <row r="100">
          <cell r="C100" t="str">
            <v>11142</v>
          </cell>
          <cell r="W100">
            <v>0.5</v>
          </cell>
          <cell r="X100">
            <v>0.5</v>
          </cell>
          <cell r="Y100">
            <v>0.5</v>
          </cell>
          <cell r="Z100">
            <v>0.5</v>
          </cell>
        </row>
        <row r="101">
          <cell r="C101" t="str">
            <v>11143</v>
          </cell>
          <cell r="W101">
            <v>0</v>
          </cell>
          <cell r="X101">
            <v>0.5</v>
          </cell>
          <cell r="Y101">
            <v>0.5</v>
          </cell>
          <cell r="Z101">
            <v>0.5</v>
          </cell>
        </row>
        <row r="102">
          <cell r="C102" t="str">
            <v>11144</v>
          </cell>
          <cell r="W102">
            <v>0.5</v>
          </cell>
          <cell r="X102">
            <v>0</v>
          </cell>
          <cell r="Y102">
            <v>0.5</v>
          </cell>
          <cell r="Z102">
            <v>0.5</v>
          </cell>
        </row>
        <row r="103">
          <cell r="C103" t="str">
            <v>11145</v>
          </cell>
          <cell r="W103">
            <v>0.5</v>
          </cell>
          <cell r="X103">
            <v>0.5</v>
          </cell>
          <cell r="Y103">
            <v>0.5</v>
          </cell>
          <cell r="Z103">
            <v>0.5</v>
          </cell>
        </row>
        <row r="104">
          <cell r="C104" t="str">
            <v>24956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C105" t="str">
            <v>10727</v>
          </cell>
          <cell r="W105">
            <v>0</v>
          </cell>
          <cell r="X105">
            <v>0.5</v>
          </cell>
          <cell r="Y105">
            <v>0.5</v>
          </cell>
          <cell r="Z105">
            <v>0.5</v>
          </cell>
        </row>
        <row r="106">
          <cell r="C106" t="str">
            <v>11264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C107" t="str">
            <v>11265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C108" t="str">
            <v>11266</v>
          </cell>
          <cell r="W108">
            <v>0.5</v>
          </cell>
          <cell r="X108">
            <v>0.5</v>
          </cell>
          <cell r="Y108">
            <v>0.5</v>
          </cell>
          <cell r="Z108">
            <v>0.5</v>
          </cell>
        </row>
        <row r="109">
          <cell r="C109" t="str">
            <v>11267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C110" t="str">
            <v>11268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C111" t="str">
            <v>11269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C112" t="str">
            <v>11270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C113" t="str">
            <v>11271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C114" t="str">
            <v>11272</v>
          </cell>
          <cell r="W114">
            <v>0</v>
          </cell>
          <cell r="X114">
            <v>0.5</v>
          </cell>
          <cell r="Y114">
            <v>0.5</v>
          </cell>
          <cell r="Z114">
            <v>0</v>
          </cell>
        </row>
        <row r="115">
          <cell r="C115" t="str">
            <v>11457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C116" t="str">
            <v>10722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C117" t="str">
            <v>10723</v>
          </cell>
          <cell r="W117">
            <v>0.5</v>
          </cell>
          <cell r="X117">
            <v>0.5</v>
          </cell>
          <cell r="Y117">
            <v>0.5</v>
          </cell>
          <cell r="Z117">
            <v>0.5</v>
          </cell>
        </row>
        <row r="118">
          <cell r="C118" t="str">
            <v>11238</v>
          </cell>
          <cell r="W118">
            <v>0</v>
          </cell>
          <cell r="X118">
            <v>0.5</v>
          </cell>
          <cell r="Y118">
            <v>0.5</v>
          </cell>
          <cell r="Z118">
            <v>0</v>
          </cell>
        </row>
        <row r="119">
          <cell r="C119" t="str">
            <v>11239</v>
          </cell>
          <cell r="W119">
            <v>0</v>
          </cell>
          <cell r="X119">
            <v>0</v>
          </cell>
          <cell r="Y119">
            <v>0</v>
          </cell>
          <cell r="Z119">
            <v>0.5</v>
          </cell>
        </row>
        <row r="120">
          <cell r="C120" t="str">
            <v>11240</v>
          </cell>
          <cell r="W120">
            <v>0.5</v>
          </cell>
          <cell r="X120">
            <v>0.5</v>
          </cell>
          <cell r="Y120">
            <v>0</v>
          </cell>
          <cell r="Z120">
            <v>0.5</v>
          </cell>
        </row>
        <row r="121">
          <cell r="C121" t="str">
            <v>11241</v>
          </cell>
          <cell r="W121">
            <v>0.5</v>
          </cell>
          <cell r="X121">
            <v>0.5</v>
          </cell>
          <cell r="Y121">
            <v>0</v>
          </cell>
          <cell r="Z121">
            <v>0.5</v>
          </cell>
        </row>
        <row r="122">
          <cell r="C122" t="str">
            <v>11242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C123" t="str">
            <v>11243</v>
          </cell>
          <cell r="W123">
            <v>0.5</v>
          </cell>
          <cell r="X123">
            <v>0.5</v>
          </cell>
          <cell r="Y123">
            <v>0.5</v>
          </cell>
          <cell r="Z123">
            <v>0.5</v>
          </cell>
        </row>
        <row r="124">
          <cell r="C124" t="str">
            <v>27443</v>
          </cell>
          <cell r="W124">
            <v>0</v>
          </cell>
          <cell r="X124">
            <v>0</v>
          </cell>
          <cell r="Y124">
            <v>0</v>
          </cell>
          <cell r="Z124">
            <v>0.5</v>
          </cell>
        </row>
        <row r="125">
          <cell r="C125" t="str">
            <v>10676</v>
          </cell>
          <cell r="W125">
            <v>0</v>
          </cell>
          <cell r="X125">
            <v>0</v>
          </cell>
          <cell r="Y125">
            <v>0.5</v>
          </cell>
          <cell r="Z125">
            <v>0</v>
          </cell>
        </row>
        <row r="126">
          <cell r="C126" t="str">
            <v>11251</v>
          </cell>
          <cell r="W126">
            <v>0.5</v>
          </cell>
          <cell r="X126">
            <v>0.5</v>
          </cell>
          <cell r="Y126">
            <v>0</v>
          </cell>
          <cell r="Z126">
            <v>0.5</v>
          </cell>
        </row>
        <row r="127">
          <cell r="C127" t="str">
            <v>11252</v>
          </cell>
          <cell r="W127">
            <v>0.5</v>
          </cell>
          <cell r="X127">
            <v>0</v>
          </cell>
          <cell r="Y127">
            <v>0.5</v>
          </cell>
          <cell r="Z127">
            <v>0</v>
          </cell>
        </row>
        <row r="128">
          <cell r="C128" t="str">
            <v>11253</v>
          </cell>
          <cell r="W128">
            <v>0</v>
          </cell>
          <cell r="X128">
            <v>0</v>
          </cell>
          <cell r="Y128">
            <v>0.5</v>
          </cell>
          <cell r="Z128">
            <v>0</v>
          </cell>
        </row>
        <row r="129">
          <cell r="C129" t="str">
            <v>11254</v>
          </cell>
          <cell r="W129">
            <v>0.5</v>
          </cell>
          <cell r="X129">
            <v>0</v>
          </cell>
          <cell r="Y129">
            <v>0.5</v>
          </cell>
          <cell r="Z129">
            <v>0.5</v>
          </cell>
        </row>
        <row r="130">
          <cell r="C130" t="str">
            <v>11255</v>
          </cell>
          <cell r="W130">
            <v>0</v>
          </cell>
          <cell r="X130">
            <v>0</v>
          </cell>
          <cell r="Y130">
            <v>0</v>
          </cell>
          <cell r="Z130">
            <v>0.5</v>
          </cell>
        </row>
        <row r="131">
          <cell r="C131" t="str">
            <v>11256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C132" t="str">
            <v>11257</v>
          </cell>
          <cell r="W132">
            <v>0.5</v>
          </cell>
          <cell r="X132">
            <v>0.5</v>
          </cell>
          <cell r="Y132">
            <v>0.5</v>
          </cell>
          <cell r="Z132">
            <v>0.5</v>
          </cell>
        </row>
        <row r="133">
          <cell r="C133" t="str">
            <v>11455</v>
          </cell>
          <cell r="W133">
            <v>0</v>
          </cell>
          <cell r="X133">
            <v>0</v>
          </cell>
          <cell r="Y133">
            <v>0.5</v>
          </cell>
          <cell r="Z133">
            <v>0</v>
          </cell>
        </row>
        <row r="134">
          <cell r="C134" t="str">
            <v>10724</v>
          </cell>
          <cell r="W134">
            <v>0.5</v>
          </cell>
          <cell r="X134">
            <v>0.5</v>
          </cell>
          <cell r="Y134">
            <v>0.5</v>
          </cell>
          <cell r="Z134">
            <v>0</v>
          </cell>
        </row>
        <row r="135">
          <cell r="C135" t="str">
            <v>10725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C136" t="str">
            <v>11244</v>
          </cell>
          <cell r="W136">
            <v>0.5</v>
          </cell>
          <cell r="X136">
            <v>0.5</v>
          </cell>
          <cell r="Y136">
            <v>0.5</v>
          </cell>
          <cell r="Z136">
            <v>0.5</v>
          </cell>
        </row>
        <row r="137">
          <cell r="C137" t="str">
            <v>11245</v>
          </cell>
          <cell r="W137">
            <v>0.5</v>
          </cell>
          <cell r="X137">
            <v>0.5</v>
          </cell>
          <cell r="Y137">
            <v>0</v>
          </cell>
          <cell r="Z137">
            <v>0.5</v>
          </cell>
        </row>
        <row r="138">
          <cell r="C138" t="str">
            <v>11246</v>
          </cell>
          <cell r="W138">
            <v>0</v>
          </cell>
          <cell r="X138">
            <v>0.5</v>
          </cell>
          <cell r="Y138">
            <v>0</v>
          </cell>
          <cell r="Z138">
            <v>0.5</v>
          </cell>
        </row>
        <row r="139">
          <cell r="C139" t="str">
            <v>11247</v>
          </cell>
          <cell r="W139">
            <v>0.5</v>
          </cell>
          <cell r="X139">
            <v>0</v>
          </cell>
          <cell r="Y139">
            <v>0.5</v>
          </cell>
          <cell r="Z139">
            <v>0.5</v>
          </cell>
        </row>
        <row r="140">
          <cell r="C140" t="str">
            <v>11248</v>
          </cell>
          <cell r="W140">
            <v>0.5</v>
          </cell>
          <cell r="X140">
            <v>0.5</v>
          </cell>
          <cell r="Y140">
            <v>0.5</v>
          </cell>
          <cell r="Z140">
            <v>0.5</v>
          </cell>
        </row>
        <row r="141">
          <cell r="C141" t="str">
            <v>11249</v>
          </cell>
          <cell r="W141">
            <v>0.5</v>
          </cell>
          <cell r="X141">
            <v>0.5</v>
          </cell>
          <cell r="Y141">
            <v>0</v>
          </cell>
          <cell r="Z141">
            <v>0.5</v>
          </cell>
        </row>
        <row r="142">
          <cell r="C142" t="str">
            <v>11250</v>
          </cell>
          <cell r="W142">
            <v>0.5</v>
          </cell>
          <cell r="X142">
            <v>0</v>
          </cell>
          <cell r="Y142">
            <v>0</v>
          </cell>
          <cell r="Z142">
            <v>0.5</v>
          </cell>
        </row>
        <row r="143">
          <cell r="C143" t="str">
            <v>10673</v>
          </cell>
          <cell r="W143">
            <v>0.5</v>
          </cell>
          <cell r="X143">
            <v>0</v>
          </cell>
          <cell r="Y143">
            <v>0.5</v>
          </cell>
          <cell r="Z143">
            <v>0.5</v>
          </cell>
        </row>
        <row r="144">
          <cell r="C144" t="str">
            <v>11158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C145" t="str">
            <v>11159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C146" t="str">
            <v>11160</v>
          </cell>
          <cell r="W146">
            <v>0.5</v>
          </cell>
          <cell r="X146">
            <v>0.5</v>
          </cell>
          <cell r="Y146">
            <v>0</v>
          </cell>
          <cell r="Z146">
            <v>0.5</v>
          </cell>
        </row>
        <row r="147">
          <cell r="C147" t="str">
            <v>11161</v>
          </cell>
          <cell r="W147">
            <v>0.5</v>
          </cell>
          <cell r="X147">
            <v>0.5</v>
          </cell>
          <cell r="Y147">
            <v>0.5</v>
          </cell>
          <cell r="Z147">
            <v>0.5</v>
          </cell>
        </row>
        <row r="148">
          <cell r="C148" t="str">
            <v>11162</v>
          </cell>
          <cell r="W148">
            <v>0.5</v>
          </cell>
          <cell r="X148">
            <v>0.5</v>
          </cell>
          <cell r="Y148">
            <v>0.5</v>
          </cell>
          <cell r="Z148">
            <v>0.5</v>
          </cell>
        </row>
        <row r="149">
          <cell r="C149" t="str">
            <v>11163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C150" t="str">
            <v>11164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C151" t="str">
            <v>11165</v>
          </cell>
          <cell r="W151">
            <v>0</v>
          </cell>
          <cell r="X151">
            <v>0.5</v>
          </cell>
          <cell r="Y151">
            <v>0</v>
          </cell>
          <cell r="Z151">
            <v>0.5</v>
          </cell>
        </row>
        <row r="152">
          <cell r="C152" t="str">
            <v>10721</v>
          </cell>
          <cell r="W152">
            <v>0</v>
          </cell>
          <cell r="X152">
            <v>0.5</v>
          </cell>
          <cell r="Y152">
            <v>0.5</v>
          </cell>
          <cell r="Z152">
            <v>0</v>
          </cell>
        </row>
        <row r="153">
          <cell r="C153" t="str">
            <v>11228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C154" t="str">
            <v>11229</v>
          </cell>
          <cell r="W154">
            <v>0.5</v>
          </cell>
          <cell r="X154">
            <v>0.5</v>
          </cell>
          <cell r="Y154">
            <v>0</v>
          </cell>
          <cell r="Z154">
            <v>0.5</v>
          </cell>
        </row>
        <row r="155">
          <cell r="C155" t="str">
            <v>11230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C156" t="str">
            <v>11231</v>
          </cell>
          <cell r="W156">
            <v>0.5</v>
          </cell>
          <cell r="X156">
            <v>0</v>
          </cell>
          <cell r="Y156">
            <v>0</v>
          </cell>
          <cell r="Z156">
            <v>0.5</v>
          </cell>
        </row>
        <row r="157">
          <cell r="C157" t="str">
            <v>11232</v>
          </cell>
          <cell r="W157">
            <v>0.5</v>
          </cell>
          <cell r="X157">
            <v>0</v>
          </cell>
          <cell r="Y157">
            <v>0</v>
          </cell>
          <cell r="Z157">
            <v>0.5</v>
          </cell>
        </row>
        <row r="158">
          <cell r="C158" t="str">
            <v>11233</v>
          </cell>
          <cell r="W158">
            <v>0</v>
          </cell>
          <cell r="X158">
            <v>0.5</v>
          </cell>
          <cell r="Y158">
            <v>0</v>
          </cell>
          <cell r="Z158">
            <v>0</v>
          </cell>
        </row>
        <row r="159">
          <cell r="C159" t="str">
            <v>11234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C160" t="str">
            <v>11235</v>
          </cell>
          <cell r="W160">
            <v>0.5</v>
          </cell>
          <cell r="X160">
            <v>0</v>
          </cell>
          <cell r="Y160">
            <v>0</v>
          </cell>
          <cell r="Z160">
            <v>0</v>
          </cell>
        </row>
        <row r="161">
          <cell r="C161" t="str">
            <v>11236</v>
          </cell>
          <cell r="W161">
            <v>0.5</v>
          </cell>
          <cell r="X161">
            <v>0.5</v>
          </cell>
          <cell r="Y161">
            <v>0</v>
          </cell>
          <cell r="Z161">
            <v>0</v>
          </cell>
        </row>
        <row r="162">
          <cell r="C162" t="str">
            <v>14135</v>
          </cell>
          <cell r="W162">
            <v>0.5</v>
          </cell>
          <cell r="X162">
            <v>0.5</v>
          </cell>
          <cell r="Y162">
            <v>0</v>
          </cell>
          <cell r="Z162">
            <v>0</v>
          </cell>
        </row>
        <row r="163">
          <cell r="C163" t="str">
            <v>28010</v>
          </cell>
          <cell r="W163">
            <v>0</v>
          </cell>
          <cell r="X163">
            <v>0.5</v>
          </cell>
          <cell r="Y163">
            <v>0</v>
          </cell>
          <cell r="Z163">
            <v>0</v>
          </cell>
        </row>
        <row r="164">
          <cell r="C164" t="str">
            <v>10694</v>
          </cell>
          <cell r="W164">
            <v>0</v>
          </cell>
          <cell r="X164">
            <v>0.5</v>
          </cell>
          <cell r="Y164">
            <v>0</v>
          </cell>
          <cell r="Z164">
            <v>0.5</v>
          </cell>
        </row>
        <row r="165">
          <cell r="C165" t="str">
            <v>10802</v>
          </cell>
          <cell r="W165">
            <v>0</v>
          </cell>
          <cell r="X165">
            <v>0.5</v>
          </cell>
          <cell r="Y165">
            <v>0.5</v>
          </cell>
          <cell r="Z165">
            <v>0.5</v>
          </cell>
        </row>
        <row r="166">
          <cell r="C166" t="str">
            <v>10803</v>
          </cell>
          <cell r="W166">
            <v>0</v>
          </cell>
          <cell r="X166">
            <v>0.5</v>
          </cell>
          <cell r="Y166">
            <v>0.5</v>
          </cell>
          <cell r="Z166">
            <v>0.5</v>
          </cell>
        </row>
        <row r="167">
          <cell r="C167" t="str">
            <v>10804</v>
          </cell>
          <cell r="W167">
            <v>0</v>
          </cell>
          <cell r="X167">
            <v>0.5</v>
          </cell>
          <cell r="Y167">
            <v>0.5</v>
          </cell>
          <cell r="Z167">
            <v>0.5</v>
          </cell>
        </row>
        <row r="168">
          <cell r="C168" t="str">
            <v>10805</v>
          </cell>
          <cell r="W168">
            <v>0.5</v>
          </cell>
          <cell r="X168">
            <v>0.5</v>
          </cell>
          <cell r="Y168">
            <v>0</v>
          </cell>
          <cell r="Z168">
            <v>0.5</v>
          </cell>
        </row>
        <row r="169">
          <cell r="C169" t="str">
            <v>10806</v>
          </cell>
          <cell r="W169">
            <v>0</v>
          </cell>
          <cell r="X169">
            <v>0.5</v>
          </cell>
          <cell r="Y169">
            <v>0.5</v>
          </cell>
          <cell r="Z169">
            <v>0.5</v>
          </cell>
        </row>
        <row r="170">
          <cell r="C170" t="str">
            <v>27974</v>
          </cell>
          <cell r="W170">
            <v>0.5</v>
          </cell>
          <cell r="X170">
            <v>0</v>
          </cell>
          <cell r="Y170">
            <v>0</v>
          </cell>
          <cell r="Z170">
            <v>0.5</v>
          </cell>
        </row>
        <row r="171">
          <cell r="C171" t="str">
            <v>27975</v>
          </cell>
          <cell r="W171">
            <v>0.5</v>
          </cell>
          <cell r="X171">
            <v>0.5</v>
          </cell>
          <cell r="Y171">
            <v>0.5</v>
          </cell>
          <cell r="Z171">
            <v>0.5</v>
          </cell>
        </row>
        <row r="172">
          <cell r="C172" t="str">
            <v>10675</v>
          </cell>
          <cell r="W172">
            <v>0.5</v>
          </cell>
          <cell r="X172">
            <v>0.5</v>
          </cell>
          <cell r="Y172">
            <v>0</v>
          </cell>
          <cell r="Z172">
            <v>0</v>
          </cell>
        </row>
        <row r="173">
          <cell r="C173" t="str">
            <v>11209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C174" t="str">
            <v>11210</v>
          </cell>
          <cell r="W174">
            <v>0.5</v>
          </cell>
          <cell r="X174">
            <v>0</v>
          </cell>
          <cell r="Y174">
            <v>0.5</v>
          </cell>
          <cell r="Z174">
            <v>0</v>
          </cell>
        </row>
        <row r="175">
          <cell r="C175" t="str">
            <v>11211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C176" t="str">
            <v>11212</v>
          </cell>
          <cell r="W176">
            <v>0</v>
          </cell>
          <cell r="X176">
            <v>0.5</v>
          </cell>
          <cell r="Y176">
            <v>0.5</v>
          </cell>
          <cell r="Z176">
            <v>0.5</v>
          </cell>
        </row>
        <row r="177">
          <cell r="C177" t="str">
            <v>11213</v>
          </cell>
          <cell r="W177">
            <v>0</v>
          </cell>
          <cell r="X177">
            <v>0</v>
          </cell>
          <cell r="Y177">
            <v>0.5</v>
          </cell>
          <cell r="Z177">
            <v>0.5</v>
          </cell>
        </row>
        <row r="178">
          <cell r="C178" t="str">
            <v>11214</v>
          </cell>
          <cell r="W178">
            <v>0.5</v>
          </cell>
          <cell r="X178">
            <v>0.5</v>
          </cell>
          <cell r="Y178">
            <v>0.5</v>
          </cell>
          <cell r="Z178">
            <v>0.5</v>
          </cell>
        </row>
        <row r="179">
          <cell r="C179" t="str">
            <v>11215</v>
          </cell>
          <cell r="W179">
            <v>0.5</v>
          </cell>
          <cell r="X179">
            <v>0.5</v>
          </cell>
          <cell r="Y179">
            <v>0.5</v>
          </cell>
          <cell r="Z179">
            <v>0.5</v>
          </cell>
        </row>
        <row r="180">
          <cell r="C180" t="str">
            <v>11216</v>
          </cell>
          <cell r="W180">
            <v>0</v>
          </cell>
          <cell r="X180">
            <v>0</v>
          </cell>
          <cell r="Y180">
            <v>0</v>
          </cell>
          <cell r="Z180">
            <v>0.5</v>
          </cell>
        </row>
        <row r="181">
          <cell r="C181" t="str">
            <v>11217</v>
          </cell>
          <cell r="W181">
            <v>0.5</v>
          </cell>
          <cell r="X181">
            <v>0</v>
          </cell>
          <cell r="Y181">
            <v>0</v>
          </cell>
          <cell r="Z181">
            <v>0.5</v>
          </cell>
        </row>
        <row r="182">
          <cell r="C182" t="str">
            <v>11218</v>
          </cell>
          <cell r="W182">
            <v>0</v>
          </cell>
          <cell r="X182">
            <v>0</v>
          </cell>
          <cell r="Y182">
            <v>0.5</v>
          </cell>
          <cell r="Z182">
            <v>0</v>
          </cell>
        </row>
        <row r="183">
          <cell r="C183" t="str">
            <v>11219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C184" t="str">
            <v>11220</v>
          </cell>
          <cell r="W184">
            <v>0.5</v>
          </cell>
          <cell r="X184">
            <v>0.5</v>
          </cell>
          <cell r="Y184">
            <v>0</v>
          </cell>
          <cell r="Z184">
            <v>0.5</v>
          </cell>
        </row>
        <row r="185">
          <cell r="C185" t="str">
            <v>40749</v>
          </cell>
          <cell r="W185">
            <v>0.5</v>
          </cell>
          <cell r="X185">
            <v>0.5</v>
          </cell>
          <cell r="Y185">
            <v>0.5</v>
          </cell>
          <cell r="Z185">
            <v>0.5</v>
          </cell>
        </row>
        <row r="186">
          <cell r="C186" t="str">
            <v>10726</v>
          </cell>
          <cell r="W186">
            <v>0.5</v>
          </cell>
          <cell r="X186">
            <v>0.5</v>
          </cell>
          <cell r="Y186">
            <v>0.5</v>
          </cell>
          <cell r="Z186">
            <v>0.5</v>
          </cell>
        </row>
        <row r="187">
          <cell r="C187" t="str">
            <v>11258</v>
          </cell>
          <cell r="W187">
            <v>0</v>
          </cell>
          <cell r="X187">
            <v>0.5</v>
          </cell>
          <cell r="Y187">
            <v>0.5</v>
          </cell>
          <cell r="Z187">
            <v>0</v>
          </cell>
        </row>
        <row r="188">
          <cell r="C188" t="str">
            <v>11259</v>
          </cell>
          <cell r="W188">
            <v>0.5</v>
          </cell>
          <cell r="X188">
            <v>0.5</v>
          </cell>
          <cell r="Y188">
            <v>0.5</v>
          </cell>
          <cell r="Z188">
            <v>0.5</v>
          </cell>
        </row>
        <row r="189">
          <cell r="C189" t="str">
            <v>11260</v>
          </cell>
          <cell r="W189">
            <v>0.5</v>
          </cell>
          <cell r="X189">
            <v>0</v>
          </cell>
          <cell r="Y189">
            <v>0.5</v>
          </cell>
          <cell r="Z189">
            <v>0</v>
          </cell>
        </row>
        <row r="190">
          <cell r="C190" t="str">
            <v>11261</v>
          </cell>
          <cell r="W190">
            <v>0.5</v>
          </cell>
          <cell r="X190">
            <v>0.5</v>
          </cell>
          <cell r="Y190">
            <v>0.5</v>
          </cell>
          <cell r="Z190">
            <v>0.5</v>
          </cell>
        </row>
        <row r="191">
          <cell r="C191" t="str">
            <v>11262</v>
          </cell>
          <cell r="W191">
            <v>0.5</v>
          </cell>
          <cell r="X191">
            <v>0.5</v>
          </cell>
          <cell r="Y191">
            <v>0.5</v>
          </cell>
          <cell r="Z191">
            <v>0.5</v>
          </cell>
        </row>
        <row r="192">
          <cell r="C192" t="str">
            <v>11263</v>
          </cell>
          <cell r="W192">
            <v>0</v>
          </cell>
          <cell r="X192">
            <v>0</v>
          </cell>
          <cell r="Y192">
            <v>0.5</v>
          </cell>
          <cell r="Z192">
            <v>0.5</v>
          </cell>
        </row>
        <row r="193">
          <cell r="C193" t="str">
            <v>11456</v>
          </cell>
          <cell r="W193">
            <v>0</v>
          </cell>
          <cell r="X193">
            <v>0</v>
          </cell>
          <cell r="Y193">
            <v>0.5</v>
          </cell>
          <cell r="Z193">
            <v>0</v>
          </cell>
        </row>
        <row r="194">
          <cell r="C194" t="str">
            <v>11631</v>
          </cell>
          <cell r="W194">
            <v>0.5</v>
          </cell>
          <cell r="X194">
            <v>0.5</v>
          </cell>
          <cell r="Y194">
            <v>0.5</v>
          </cell>
          <cell r="Z194">
            <v>0.5</v>
          </cell>
        </row>
        <row r="195">
          <cell r="C195" t="str">
            <v>27978</v>
          </cell>
          <cell r="W195">
            <v>0.5</v>
          </cell>
          <cell r="X195">
            <v>0.5</v>
          </cell>
          <cell r="Y195">
            <v>0.5</v>
          </cell>
          <cell r="Z195">
            <v>0.5</v>
          </cell>
        </row>
        <row r="196">
          <cell r="C196" t="str">
            <v>27979</v>
          </cell>
          <cell r="W196">
            <v>0.5</v>
          </cell>
          <cell r="X196">
            <v>0</v>
          </cell>
          <cell r="Y196">
            <v>0</v>
          </cell>
          <cell r="Z196">
            <v>0</v>
          </cell>
        </row>
        <row r="197">
          <cell r="C197" t="str">
            <v>27980</v>
          </cell>
          <cell r="W197">
            <v>0.5</v>
          </cell>
          <cell r="X197">
            <v>0.5</v>
          </cell>
          <cell r="Y197">
            <v>0.5</v>
          </cell>
          <cell r="Z197">
            <v>0.5</v>
          </cell>
        </row>
        <row r="198">
          <cell r="C198" t="str">
            <v>10720</v>
          </cell>
          <cell r="W198">
            <v>0.5</v>
          </cell>
          <cell r="X198">
            <v>0</v>
          </cell>
          <cell r="Y198">
            <v>0.5</v>
          </cell>
          <cell r="Z198">
            <v>0</v>
          </cell>
        </row>
        <row r="199">
          <cell r="C199" t="str">
            <v>11221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C200" t="str">
            <v>11222</v>
          </cell>
          <cell r="W200">
            <v>0</v>
          </cell>
          <cell r="X200">
            <v>0.5</v>
          </cell>
          <cell r="Y200">
            <v>0.5</v>
          </cell>
          <cell r="Z200">
            <v>0.5</v>
          </cell>
        </row>
        <row r="201">
          <cell r="C201" t="str">
            <v>11223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C202" t="str">
            <v>11224</v>
          </cell>
          <cell r="W202">
            <v>0.5</v>
          </cell>
          <cell r="X202">
            <v>0.5</v>
          </cell>
          <cell r="Y202">
            <v>0.5</v>
          </cell>
          <cell r="Z202">
            <v>0.5</v>
          </cell>
        </row>
        <row r="203">
          <cell r="C203" t="str">
            <v>11225</v>
          </cell>
          <cell r="W203">
            <v>0</v>
          </cell>
          <cell r="X203">
            <v>0</v>
          </cell>
          <cell r="Y203">
            <v>0.5</v>
          </cell>
          <cell r="Z203">
            <v>0</v>
          </cell>
        </row>
        <row r="204">
          <cell r="C204" t="str">
            <v>11226</v>
          </cell>
          <cell r="W204">
            <v>0</v>
          </cell>
          <cell r="X204">
            <v>0</v>
          </cell>
          <cell r="Y204">
            <v>0.5</v>
          </cell>
          <cell r="Z204">
            <v>0.5</v>
          </cell>
        </row>
        <row r="205">
          <cell r="C205" t="str">
            <v>11227</v>
          </cell>
          <cell r="W205">
            <v>0.5</v>
          </cell>
          <cell r="X205">
            <v>0</v>
          </cell>
          <cell r="Y205">
            <v>0.5</v>
          </cell>
          <cell r="Z205">
            <v>0.5</v>
          </cell>
        </row>
        <row r="206">
          <cell r="C206" t="str">
            <v>10698</v>
          </cell>
          <cell r="W206">
            <v>0</v>
          </cell>
          <cell r="X206">
            <v>0</v>
          </cell>
          <cell r="Y206">
            <v>0.5</v>
          </cell>
          <cell r="Z206">
            <v>0</v>
          </cell>
        </row>
        <row r="207">
          <cell r="C207" t="str">
            <v>10863</v>
          </cell>
          <cell r="W207">
            <v>0</v>
          </cell>
          <cell r="X207">
            <v>0</v>
          </cell>
          <cell r="Y207">
            <v>0.5</v>
          </cell>
          <cell r="Z207">
            <v>0</v>
          </cell>
        </row>
        <row r="208">
          <cell r="C208" t="str">
            <v>10864</v>
          </cell>
          <cell r="W208">
            <v>0</v>
          </cell>
          <cell r="X208">
            <v>0</v>
          </cell>
          <cell r="Y208">
            <v>0.5</v>
          </cell>
          <cell r="Z208">
            <v>0.5</v>
          </cell>
        </row>
        <row r="209">
          <cell r="C209" t="str">
            <v>10865</v>
          </cell>
          <cell r="W209">
            <v>0.5</v>
          </cell>
          <cell r="X209">
            <v>0.5</v>
          </cell>
          <cell r="Y209">
            <v>0.5</v>
          </cell>
          <cell r="Z209">
            <v>0.5</v>
          </cell>
        </row>
        <row r="210">
          <cell r="C210" t="str">
            <v>10686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C211" t="str">
            <v>10756</v>
          </cell>
          <cell r="W211">
            <v>0</v>
          </cell>
          <cell r="X211">
            <v>0.5</v>
          </cell>
          <cell r="Y211">
            <v>0.5</v>
          </cell>
          <cell r="Z211">
            <v>0</v>
          </cell>
        </row>
        <row r="212">
          <cell r="C212" t="str">
            <v>10757</v>
          </cell>
          <cell r="W212">
            <v>0.5</v>
          </cell>
          <cell r="X212">
            <v>0</v>
          </cell>
          <cell r="Y212">
            <v>0.5</v>
          </cell>
          <cell r="Z212">
            <v>0.5</v>
          </cell>
        </row>
        <row r="213">
          <cell r="C213" t="str">
            <v>10758</v>
          </cell>
          <cell r="W213">
            <v>0</v>
          </cell>
          <cell r="X213">
            <v>0.5</v>
          </cell>
          <cell r="Y213">
            <v>0.5</v>
          </cell>
          <cell r="Z213">
            <v>0.5</v>
          </cell>
        </row>
        <row r="214">
          <cell r="C214" t="str">
            <v>10759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C215" t="str">
            <v>10760</v>
          </cell>
          <cell r="W215">
            <v>0</v>
          </cell>
          <cell r="X215">
            <v>0</v>
          </cell>
          <cell r="Y215">
            <v>0.5</v>
          </cell>
          <cell r="Z215">
            <v>0</v>
          </cell>
        </row>
        <row r="216">
          <cell r="C216" t="str">
            <v>41768</v>
          </cell>
          <cell r="W216">
            <v>0.5</v>
          </cell>
          <cell r="X216">
            <v>0</v>
          </cell>
          <cell r="Y216">
            <v>0.5</v>
          </cell>
          <cell r="Z216">
            <v>0.5</v>
          </cell>
        </row>
        <row r="217">
          <cell r="C217" t="str">
            <v>28875</v>
          </cell>
          <cell r="W217">
            <v>0.5</v>
          </cell>
          <cell r="X217">
            <v>0.5</v>
          </cell>
          <cell r="Y217">
            <v>0.5</v>
          </cell>
          <cell r="Z217">
            <v>0.5</v>
          </cell>
        </row>
        <row r="218">
          <cell r="C218" t="str">
            <v>10687</v>
          </cell>
          <cell r="W218">
            <v>0</v>
          </cell>
          <cell r="X218">
            <v>0</v>
          </cell>
          <cell r="Y218">
            <v>0.5</v>
          </cell>
          <cell r="Z218">
            <v>0</v>
          </cell>
        </row>
        <row r="219">
          <cell r="C219" t="str">
            <v>10761</v>
          </cell>
          <cell r="W219">
            <v>0.5</v>
          </cell>
          <cell r="X219">
            <v>0</v>
          </cell>
          <cell r="Y219">
            <v>0.5</v>
          </cell>
          <cell r="Z219">
            <v>0</v>
          </cell>
        </row>
        <row r="220">
          <cell r="C220" t="str">
            <v>10762</v>
          </cell>
          <cell r="W220">
            <v>0.5</v>
          </cell>
          <cell r="X220">
            <v>0.5</v>
          </cell>
          <cell r="Y220">
            <v>0</v>
          </cell>
          <cell r="Z220">
            <v>0</v>
          </cell>
        </row>
        <row r="221">
          <cell r="C221" t="str">
            <v>10763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C222" t="str">
            <v>10764</v>
          </cell>
          <cell r="W222">
            <v>0.5</v>
          </cell>
          <cell r="X222">
            <v>0.5</v>
          </cell>
          <cell r="Y222">
            <v>0.5</v>
          </cell>
          <cell r="Z222">
            <v>0.5</v>
          </cell>
        </row>
        <row r="223">
          <cell r="C223" t="str">
            <v>10765</v>
          </cell>
          <cell r="W223">
            <v>0</v>
          </cell>
          <cell r="X223">
            <v>0.5</v>
          </cell>
          <cell r="Y223">
            <v>0.5</v>
          </cell>
          <cell r="Z223">
            <v>0.5</v>
          </cell>
        </row>
        <row r="224">
          <cell r="C224" t="str">
            <v>10766</v>
          </cell>
          <cell r="W224">
            <v>0</v>
          </cell>
          <cell r="X224">
            <v>0.5</v>
          </cell>
          <cell r="Y224">
            <v>0.5</v>
          </cell>
          <cell r="Z224">
            <v>0</v>
          </cell>
        </row>
        <row r="225">
          <cell r="C225" t="str">
            <v>10767</v>
          </cell>
          <cell r="W225">
            <v>0</v>
          </cell>
          <cell r="X225">
            <v>0.5</v>
          </cell>
          <cell r="Y225">
            <v>0.5</v>
          </cell>
          <cell r="Z225">
            <v>0.5</v>
          </cell>
        </row>
        <row r="226">
          <cell r="C226" t="str">
            <v>10660</v>
          </cell>
          <cell r="W226">
            <v>0.5</v>
          </cell>
          <cell r="X226">
            <v>0.5</v>
          </cell>
          <cell r="Y226">
            <v>0.5</v>
          </cell>
          <cell r="Z226">
            <v>0.5</v>
          </cell>
        </row>
        <row r="227">
          <cell r="C227" t="str">
            <v>10688</v>
          </cell>
          <cell r="W227">
            <v>0.5</v>
          </cell>
          <cell r="X227">
            <v>0.5</v>
          </cell>
          <cell r="Y227">
            <v>0.5</v>
          </cell>
          <cell r="Z227">
            <v>0.5</v>
          </cell>
        </row>
        <row r="228">
          <cell r="C228" t="str">
            <v>10768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C229" t="str">
            <v>10769</v>
          </cell>
          <cell r="W229">
            <v>0</v>
          </cell>
          <cell r="X229">
            <v>0</v>
          </cell>
          <cell r="Y229">
            <v>0.5</v>
          </cell>
          <cell r="Z229">
            <v>0.5</v>
          </cell>
        </row>
        <row r="230">
          <cell r="C230" t="str">
            <v>10770</v>
          </cell>
          <cell r="W230">
            <v>0.5</v>
          </cell>
          <cell r="X230">
            <v>0.5</v>
          </cell>
          <cell r="Y230">
            <v>0</v>
          </cell>
          <cell r="Z230">
            <v>0.5</v>
          </cell>
        </row>
        <row r="231">
          <cell r="C231" t="str">
            <v>10771</v>
          </cell>
          <cell r="W231">
            <v>0.5</v>
          </cell>
          <cell r="X231">
            <v>0.5</v>
          </cell>
          <cell r="Y231">
            <v>0.5</v>
          </cell>
          <cell r="Z231">
            <v>0.5</v>
          </cell>
        </row>
        <row r="232">
          <cell r="C232" t="str">
            <v>10772</v>
          </cell>
          <cell r="W232">
            <v>0</v>
          </cell>
          <cell r="X232">
            <v>0</v>
          </cell>
          <cell r="Y232">
            <v>0</v>
          </cell>
          <cell r="Z232">
            <v>0.5</v>
          </cell>
        </row>
        <row r="233">
          <cell r="C233" t="str">
            <v>10773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C234" t="str">
            <v>10774</v>
          </cell>
          <cell r="W234">
            <v>0</v>
          </cell>
          <cell r="X234">
            <v>0</v>
          </cell>
          <cell r="Y234">
            <v>0</v>
          </cell>
          <cell r="Z234">
            <v>0.5</v>
          </cell>
        </row>
        <row r="235">
          <cell r="C235" t="str">
            <v>10775</v>
          </cell>
          <cell r="W235">
            <v>0</v>
          </cell>
          <cell r="X235">
            <v>0.5</v>
          </cell>
          <cell r="Y235">
            <v>0</v>
          </cell>
          <cell r="Z235">
            <v>0.5</v>
          </cell>
        </row>
        <row r="236">
          <cell r="C236" t="str">
            <v>10776</v>
          </cell>
          <cell r="W236">
            <v>0</v>
          </cell>
          <cell r="X236">
            <v>0.5</v>
          </cell>
          <cell r="Y236">
            <v>0.5</v>
          </cell>
          <cell r="Z236">
            <v>0</v>
          </cell>
        </row>
        <row r="237">
          <cell r="C237" t="str">
            <v>10777</v>
          </cell>
          <cell r="W237">
            <v>0</v>
          </cell>
          <cell r="X237">
            <v>0.5</v>
          </cell>
          <cell r="Y237">
            <v>0</v>
          </cell>
          <cell r="Z237">
            <v>0</v>
          </cell>
        </row>
        <row r="238">
          <cell r="C238" t="str">
            <v>10778</v>
          </cell>
          <cell r="W238">
            <v>0</v>
          </cell>
          <cell r="X238">
            <v>0.5</v>
          </cell>
          <cell r="Y238">
            <v>0.5</v>
          </cell>
          <cell r="Z238">
            <v>0.5</v>
          </cell>
        </row>
        <row r="239">
          <cell r="C239" t="str">
            <v>10779</v>
          </cell>
          <cell r="W239">
            <v>0</v>
          </cell>
          <cell r="X239">
            <v>0.5</v>
          </cell>
          <cell r="Y239">
            <v>0.5</v>
          </cell>
          <cell r="Z239">
            <v>0</v>
          </cell>
        </row>
        <row r="240">
          <cell r="C240" t="str">
            <v>10780</v>
          </cell>
          <cell r="W240">
            <v>0</v>
          </cell>
          <cell r="X240">
            <v>0.5</v>
          </cell>
          <cell r="Y240">
            <v>0.5</v>
          </cell>
          <cell r="Z240">
            <v>0.5</v>
          </cell>
        </row>
        <row r="241">
          <cell r="C241" t="str">
            <v>10781</v>
          </cell>
          <cell r="W241">
            <v>0</v>
          </cell>
          <cell r="X241">
            <v>0</v>
          </cell>
          <cell r="Y241">
            <v>0</v>
          </cell>
          <cell r="Z241">
            <v>0.5</v>
          </cell>
        </row>
        <row r="242">
          <cell r="C242" t="str">
            <v>10690</v>
          </cell>
          <cell r="W242">
            <v>0</v>
          </cell>
          <cell r="X242">
            <v>0.5</v>
          </cell>
          <cell r="Y242">
            <v>0</v>
          </cell>
          <cell r="Z242">
            <v>0.5</v>
          </cell>
        </row>
        <row r="243">
          <cell r="C243" t="str">
            <v>10691</v>
          </cell>
          <cell r="W243">
            <v>0.5</v>
          </cell>
          <cell r="X243">
            <v>0.5</v>
          </cell>
          <cell r="Y243">
            <v>0.5</v>
          </cell>
          <cell r="Z243">
            <v>0.5</v>
          </cell>
        </row>
        <row r="244">
          <cell r="C244" t="str">
            <v>10789</v>
          </cell>
          <cell r="W244">
            <v>0.5</v>
          </cell>
          <cell r="X244">
            <v>0.5</v>
          </cell>
          <cell r="Y244">
            <v>0</v>
          </cell>
          <cell r="Z244">
            <v>0.5</v>
          </cell>
        </row>
        <row r="245">
          <cell r="C245" t="str">
            <v>10790</v>
          </cell>
          <cell r="W245">
            <v>0.5</v>
          </cell>
          <cell r="X245">
            <v>0</v>
          </cell>
          <cell r="Y245">
            <v>0.5</v>
          </cell>
          <cell r="Z245">
            <v>0.5</v>
          </cell>
        </row>
        <row r="246">
          <cell r="C246" t="str">
            <v>10791</v>
          </cell>
          <cell r="W246">
            <v>0</v>
          </cell>
          <cell r="X246">
            <v>0.5</v>
          </cell>
          <cell r="Y246">
            <v>0</v>
          </cell>
          <cell r="Z246">
            <v>0</v>
          </cell>
        </row>
        <row r="247">
          <cell r="C247" t="str">
            <v>10792</v>
          </cell>
          <cell r="W247">
            <v>0.5</v>
          </cell>
          <cell r="X247">
            <v>0</v>
          </cell>
          <cell r="Y247">
            <v>0.5</v>
          </cell>
          <cell r="Z247">
            <v>0</v>
          </cell>
        </row>
        <row r="248">
          <cell r="C248" t="str">
            <v>10793</v>
          </cell>
          <cell r="W248">
            <v>0</v>
          </cell>
          <cell r="X248">
            <v>0</v>
          </cell>
          <cell r="Y248">
            <v>0</v>
          </cell>
          <cell r="Z248">
            <v>0.5</v>
          </cell>
        </row>
        <row r="249">
          <cell r="C249" t="str">
            <v>10794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C250" t="str">
            <v>10795</v>
          </cell>
          <cell r="W250">
            <v>0.5</v>
          </cell>
          <cell r="X250">
            <v>0.5</v>
          </cell>
          <cell r="Y250">
            <v>0</v>
          </cell>
          <cell r="Z250">
            <v>0.5</v>
          </cell>
        </row>
        <row r="251">
          <cell r="C251" t="str">
            <v>10796</v>
          </cell>
          <cell r="W251">
            <v>0.5</v>
          </cell>
          <cell r="X251">
            <v>0.5</v>
          </cell>
          <cell r="Y251">
            <v>0.5</v>
          </cell>
          <cell r="Z251">
            <v>0.5</v>
          </cell>
        </row>
        <row r="252">
          <cell r="C252" t="str">
            <v>10797</v>
          </cell>
          <cell r="W252">
            <v>0.5</v>
          </cell>
          <cell r="X252">
            <v>0.5</v>
          </cell>
          <cell r="Y252">
            <v>0</v>
          </cell>
          <cell r="Z252">
            <v>0.5</v>
          </cell>
        </row>
        <row r="253">
          <cell r="C253" t="str">
            <v>10661</v>
          </cell>
          <cell r="W253">
            <v>0</v>
          </cell>
          <cell r="X253">
            <v>0</v>
          </cell>
          <cell r="Y253">
            <v>0.5</v>
          </cell>
          <cell r="Z253">
            <v>0</v>
          </cell>
        </row>
        <row r="254">
          <cell r="C254" t="str">
            <v>10695</v>
          </cell>
          <cell r="W254">
            <v>0</v>
          </cell>
          <cell r="X254">
            <v>0.5</v>
          </cell>
          <cell r="Y254">
            <v>0.5</v>
          </cell>
          <cell r="Z254">
            <v>0</v>
          </cell>
        </row>
        <row r="255">
          <cell r="C255" t="str">
            <v>10807</v>
          </cell>
          <cell r="W255">
            <v>0.5</v>
          </cell>
          <cell r="X255">
            <v>0.5</v>
          </cell>
          <cell r="Y255">
            <v>0</v>
          </cell>
          <cell r="Z255">
            <v>0.5</v>
          </cell>
        </row>
        <row r="256">
          <cell r="C256" t="str">
            <v>10808</v>
          </cell>
          <cell r="W256">
            <v>0</v>
          </cell>
          <cell r="X256">
            <v>0.5</v>
          </cell>
          <cell r="Y256">
            <v>0</v>
          </cell>
          <cell r="Z256">
            <v>0.5</v>
          </cell>
        </row>
        <row r="257">
          <cell r="C257" t="str">
            <v>10809</v>
          </cell>
          <cell r="W257">
            <v>0</v>
          </cell>
          <cell r="X257">
            <v>0.5</v>
          </cell>
          <cell r="Y257">
            <v>0.5</v>
          </cell>
          <cell r="Z257">
            <v>0</v>
          </cell>
        </row>
        <row r="258">
          <cell r="C258" t="str">
            <v>10810</v>
          </cell>
          <cell r="W258">
            <v>0.5</v>
          </cell>
          <cell r="X258">
            <v>0.5</v>
          </cell>
          <cell r="Y258">
            <v>0.5</v>
          </cell>
          <cell r="Z258">
            <v>0.5</v>
          </cell>
        </row>
        <row r="259">
          <cell r="C259" t="str">
            <v>10811</v>
          </cell>
          <cell r="W259">
            <v>0</v>
          </cell>
          <cell r="X259">
            <v>0.5</v>
          </cell>
          <cell r="Y259">
            <v>0</v>
          </cell>
          <cell r="Z259">
            <v>0.5</v>
          </cell>
        </row>
        <row r="260">
          <cell r="C260" t="str">
            <v>10812</v>
          </cell>
          <cell r="W260">
            <v>0</v>
          </cell>
          <cell r="X260">
            <v>0.5</v>
          </cell>
          <cell r="Y260">
            <v>0</v>
          </cell>
          <cell r="Z260">
            <v>0.5</v>
          </cell>
        </row>
        <row r="261">
          <cell r="C261" t="str">
            <v>10813</v>
          </cell>
          <cell r="W261">
            <v>0</v>
          </cell>
          <cell r="X261">
            <v>0</v>
          </cell>
          <cell r="Y261">
            <v>0.5</v>
          </cell>
          <cell r="Z261">
            <v>0.5</v>
          </cell>
        </row>
        <row r="262">
          <cell r="C262" t="str">
            <v>10814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C263" t="str">
            <v>10815</v>
          </cell>
          <cell r="W263">
            <v>0.5</v>
          </cell>
          <cell r="X263">
            <v>0.5</v>
          </cell>
          <cell r="Y263">
            <v>0</v>
          </cell>
          <cell r="Z263">
            <v>0.5</v>
          </cell>
        </row>
        <row r="264">
          <cell r="C264" t="str">
            <v>10816</v>
          </cell>
          <cell r="W264">
            <v>0.5</v>
          </cell>
          <cell r="X264">
            <v>0.5</v>
          </cell>
          <cell r="Y264">
            <v>0.5</v>
          </cell>
          <cell r="Z264">
            <v>0.5</v>
          </cell>
        </row>
        <row r="265">
          <cell r="C265" t="str">
            <v>10692</v>
          </cell>
          <cell r="W265">
            <v>0.5</v>
          </cell>
          <cell r="X265">
            <v>0</v>
          </cell>
          <cell r="Y265">
            <v>0.5</v>
          </cell>
          <cell r="Z265">
            <v>0.5</v>
          </cell>
        </row>
        <row r="266">
          <cell r="C266" t="str">
            <v>10693</v>
          </cell>
          <cell r="W266">
            <v>0.5</v>
          </cell>
          <cell r="X266">
            <v>0</v>
          </cell>
          <cell r="Y266">
            <v>0.5</v>
          </cell>
          <cell r="Z266">
            <v>0.5</v>
          </cell>
        </row>
        <row r="267">
          <cell r="C267" t="str">
            <v>10798</v>
          </cell>
          <cell r="W267">
            <v>0.5</v>
          </cell>
          <cell r="X267">
            <v>0.5</v>
          </cell>
          <cell r="Y267">
            <v>0.5</v>
          </cell>
          <cell r="Z267">
            <v>0.5</v>
          </cell>
        </row>
        <row r="268">
          <cell r="C268" t="str">
            <v>10799</v>
          </cell>
          <cell r="W268">
            <v>0</v>
          </cell>
          <cell r="X268">
            <v>0.5</v>
          </cell>
          <cell r="Y268">
            <v>0.5</v>
          </cell>
          <cell r="Z268">
            <v>0.5</v>
          </cell>
        </row>
        <row r="269">
          <cell r="C269" t="str">
            <v>10800</v>
          </cell>
          <cell r="W269">
            <v>0</v>
          </cell>
          <cell r="X269">
            <v>0.5</v>
          </cell>
          <cell r="Y269">
            <v>0.5</v>
          </cell>
          <cell r="Z269">
            <v>0</v>
          </cell>
        </row>
        <row r="270">
          <cell r="C270" t="str">
            <v>10801</v>
          </cell>
          <cell r="W270">
            <v>0.5</v>
          </cell>
          <cell r="X270">
            <v>0.5</v>
          </cell>
          <cell r="Y270">
            <v>0.5</v>
          </cell>
          <cell r="Z270">
            <v>0.5</v>
          </cell>
        </row>
        <row r="271">
          <cell r="C271" t="str">
            <v>10689</v>
          </cell>
          <cell r="W271">
            <v>0</v>
          </cell>
          <cell r="X271">
            <v>0.5</v>
          </cell>
          <cell r="Y271">
            <v>0.5</v>
          </cell>
          <cell r="Z271">
            <v>0.5</v>
          </cell>
        </row>
        <row r="272">
          <cell r="C272" t="str">
            <v>10782</v>
          </cell>
          <cell r="W272">
            <v>0</v>
          </cell>
          <cell r="X272">
            <v>0.5</v>
          </cell>
          <cell r="Y272">
            <v>0.5</v>
          </cell>
          <cell r="Z272">
            <v>0.5</v>
          </cell>
        </row>
        <row r="273">
          <cell r="C273" t="str">
            <v>10784</v>
          </cell>
          <cell r="W273">
            <v>0</v>
          </cell>
          <cell r="X273">
            <v>0</v>
          </cell>
          <cell r="Y273">
            <v>0.5</v>
          </cell>
          <cell r="Z273">
            <v>0</v>
          </cell>
        </row>
        <row r="274">
          <cell r="C274" t="str">
            <v>10785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C275" t="str">
            <v>10786</v>
          </cell>
          <cell r="W275">
            <v>0</v>
          </cell>
          <cell r="X275">
            <v>0</v>
          </cell>
          <cell r="Y275">
            <v>0.5</v>
          </cell>
          <cell r="Z275">
            <v>0.5</v>
          </cell>
        </row>
        <row r="276">
          <cell r="C276" t="str">
            <v>10787</v>
          </cell>
          <cell r="W276">
            <v>0</v>
          </cell>
          <cell r="X276">
            <v>0.5</v>
          </cell>
          <cell r="Y276">
            <v>0.5</v>
          </cell>
          <cell r="Z276">
            <v>0</v>
          </cell>
        </row>
        <row r="277">
          <cell r="C277" t="str">
            <v>10788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C278" t="str">
            <v>10736</v>
          </cell>
          <cell r="W278">
            <v>0.5</v>
          </cell>
          <cell r="X278">
            <v>0</v>
          </cell>
          <cell r="Y278">
            <v>0.5</v>
          </cell>
          <cell r="Z278">
            <v>0.5</v>
          </cell>
        </row>
        <row r="279">
          <cell r="C279" t="str">
            <v>11308</v>
          </cell>
          <cell r="W279">
            <v>0</v>
          </cell>
          <cell r="X279">
            <v>0</v>
          </cell>
          <cell r="Y279">
            <v>0</v>
          </cell>
          <cell r="Z279">
            <v>0.5</v>
          </cell>
        </row>
        <row r="280">
          <cell r="C280" t="str">
            <v>11309</v>
          </cell>
          <cell r="W280">
            <v>0</v>
          </cell>
          <cell r="X280">
            <v>0.5</v>
          </cell>
          <cell r="Y280">
            <v>0</v>
          </cell>
          <cell r="Z280">
            <v>0.5</v>
          </cell>
        </row>
        <row r="281">
          <cell r="C281" t="str">
            <v>11310</v>
          </cell>
          <cell r="W281">
            <v>0.5</v>
          </cell>
          <cell r="X281">
            <v>0</v>
          </cell>
          <cell r="Y281">
            <v>0.5</v>
          </cell>
          <cell r="Z281">
            <v>0.5</v>
          </cell>
        </row>
        <row r="282">
          <cell r="C282" t="str">
            <v>11311</v>
          </cell>
          <cell r="W282">
            <v>0.5</v>
          </cell>
          <cell r="X282">
            <v>0</v>
          </cell>
          <cell r="Y282">
            <v>0</v>
          </cell>
          <cell r="Z282">
            <v>0.5</v>
          </cell>
        </row>
        <row r="283">
          <cell r="C283" t="str">
            <v>11312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C284" t="str">
            <v>11313</v>
          </cell>
          <cell r="W284">
            <v>0</v>
          </cell>
          <cell r="X284">
            <v>0</v>
          </cell>
          <cell r="Y284">
            <v>0</v>
          </cell>
          <cell r="Z284">
            <v>0.5</v>
          </cell>
        </row>
        <row r="285">
          <cell r="C285" t="str">
            <v>11314</v>
          </cell>
          <cell r="W285">
            <v>0</v>
          </cell>
          <cell r="X285">
            <v>0</v>
          </cell>
          <cell r="Y285">
            <v>0</v>
          </cell>
          <cell r="Z285">
            <v>0.5</v>
          </cell>
        </row>
        <row r="286">
          <cell r="C286" t="str">
            <v>10731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C287" t="str">
            <v>10732</v>
          </cell>
          <cell r="W287">
            <v>0</v>
          </cell>
          <cell r="X287">
            <v>0.5</v>
          </cell>
          <cell r="Y287">
            <v>0</v>
          </cell>
          <cell r="Z287">
            <v>0.5</v>
          </cell>
        </row>
        <row r="288">
          <cell r="C288" t="str">
            <v>11278</v>
          </cell>
          <cell r="W288">
            <v>0.5</v>
          </cell>
          <cell r="X288">
            <v>0.5</v>
          </cell>
          <cell r="Y288">
            <v>0</v>
          </cell>
          <cell r="Z288">
            <v>0.5</v>
          </cell>
        </row>
        <row r="289">
          <cell r="C289" t="str">
            <v>11279</v>
          </cell>
          <cell r="W289">
            <v>0.5</v>
          </cell>
          <cell r="X289">
            <v>0.5</v>
          </cell>
          <cell r="Y289">
            <v>0.5</v>
          </cell>
          <cell r="Z289">
            <v>0.5</v>
          </cell>
        </row>
        <row r="290">
          <cell r="C290" t="str">
            <v>11280</v>
          </cell>
          <cell r="W290">
            <v>0.5</v>
          </cell>
          <cell r="X290">
            <v>0.5</v>
          </cell>
          <cell r="Y290">
            <v>0.5</v>
          </cell>
          <cell r="Z290">
            <v>0.5</v>
          </cell>
        </row>
        <row r="291">
          <cell r="C291" t="str">
            <v>11281</v>
          </cell>
          <cell r="W291">
            <v>0.5</v>
          </cell>
          <cell r="X291">
            <v>0.5</v>
          </cell>
          <cell r="Y291">
            <v>0.5</v>
          </cell>
          <cell r="Z291">
            <v>0.5</v>
          </cell>
        </row>
        <row r="292">
          <cell r="C292" t="str">
            <v>11282</v>
          </cell>
          <cell r="W292">
            <v>0</v>
          </cell>
          <cell r="X292">
            <v>0</v>
          </cell>
          <cell r="Y292">
            <v>0.5</v>
          </cell>
          <cell r="Z292">
            <v>0.5</v>
          </cell>
        </row>
        <row r="293">
          <cell r="C293" t="str">
            <v>11283</v>
          </cell>
          <cell r="W293">
            <v>0.5</v>
          </cell>
          <cell r="X293">
            <v>0.5</v>
          </cell>
          <cell r="Y293">
            <v>0.5</v>
          </cell>
          <cell r="Z293">
            <v>0.5</v>
          </cell>
        </row>
        <row r="294">
          <cell r="C294" t="str">
            <v>11284</v>
          </cell>
          <cell r="W294">
            <v>0</v>
          </cell>
          <cell r="X294">
            <v>0</v>
          </cell>
          <cell r="Y294">
            <v>0.5</v>
          </cell>
          <cell r="Z294">
            <v>0.5</v>
          </cell>
        </row>
        <row r="295">
          <cell r="C295" t="str">
            <v>11285</v>
          </cell>
          <cell r="W295">
            <v>0</v>
          </cell>
          <cell r="X295">
            <v>0</v>
          </cell>
          <cell r="Y295">
            <v>0.5</v>
          </cell>
          <cell r="Z295">
            <v>0</v>
          </cell>
        </row>
        <row r="296">
          <cell r="C296" t="str">
            <v>11286</v>
          </cell>
          <cell r="W296">
            <v>0.5</v>
          </cell>
          <cell r="X296">
            <v>0.5</v>
          </cell>
          <cell r="Y296">
            <v>0.5</v>
          </cell>
          <cell r="Z296">
            <v>0.5</v>
          </cell>
        </row>
        <row r="297">
          <cell r="C297" t="str">
            <v>11287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C298" t="str">
            <v>11288</v>
          </cell>
          <cell r="W298">
            <v>0.5</v>
          </cell>
          <cell r="X298">
            <v>0.5</v>
          </cell>
          <cell r="Y298">
            <v>0.5</v>
          </cell>
          <cell r="Z298">
            <v>0.5</v>
          </cell>
        </row>
        <row r="299">
          <cell r="C299" t="str">
            <v>14136</v>
          </cell>
          <cell r="W299">
            <v>0.5</v>
          </cell>
          <cell r="X299">
            <v>0.5</v>
          </cell>
          <cell r="Y299">
            <v>0.5</v>
          </cell>
          <cell r="Z299">
            <v>0.5</v>
          </cell>
        </row>
        <row r="300">
          <cell r="C300" t="str">
            <v>21948</v>
          </cell>
          <cell r="W300">
            <v>0.5</v>
          </cell>
          <cell r="X300">
            <v>0.5</v>
          </cell>
          <cell r="Y300">
            <v>0</v>
          </cell>
          <cell r="Z300">
            <v>0</v>
          </cell>
        </row>
        <row r="301">
          <cell r="C301" t="str">
            <v>41701</v>
          </cell>
          <cell r="W301">
            <v>0.5</v>
          </cell>
          <cell r="X301">
            <v>0</v>
          </cell>
          <cell r="Y301">
            <v>0</v>
          </cell>
          <cell r="Z301">
            <v>0</v>
          </cell>
        </row>
        <row r="302">
          <cell r="C302" t="str">
            <v>10679</v>
          </cell>
          <cell r="W302">
            <v>0.5</v>
          </cell>
          <cell r="X302">
            <v>0.5</v>
          </cell>
          <cell r="Y302">
            <v>0.5</v>
          </cell>
          <cell r="Z302">
            <v>0.5</v>
          </cell>
        </row>
        <row r="303">
          <cell r="C303" t="str">
            <v>11297</v>
          </cell>
          <cell r="W303">
            <v>0.5</v>
          </cell>
          <cell r="X303">
            <v>0</v>
          </cell>
          <cell r="Y303">
            <v>0.5</v>
          </cell>
          <cell r="Z303">
            <v>0.5</v>
          </cell>
        </row>
        <row r="304">
          <cell r="C304" t="str">
            <v>11298</v>
          </cell>
          <cell r="W304">
            <v>0</v>
          </cell>
          <cell r="X304">
            <v>0</v>
          </cell>
          <cell r="Y304">
            <v>0</v>
          </cell>
          <cell r="Z304">
            <v>0.5</v>
          </cell>
        </row>
        <row r="305">
          <cell r="C305" t="str">
            <v>11299</v>
          </cell>
          <cell r="W305">
            <v>0</v>
          </cell>
          <cell r="X305">
            <v>0.5</v>
          </cell>
          <cell r="Y305">
            <v>0.5</v>
          </cell>
          <cell r="Z305">
            <v>0.5</v>
          </cell>
        </row>
        <row r="306">
          <cell r="C306" t="str">
            <v>11300</v>
          </cell>
          <cell r="W306">
            <v>0</v>
          </cell>
          <cell r="X306">
            <v>0</v>
          </cell>
          <cell r="Y306">
            <v>0.5</v>
          </cell>
          <cell r="Z306">
            <v>0</v>
          </cell>
        </row>
        <row r="307">
          <cell r="C307" t="str">
            <v>11301</v>
          </cell>
          <cell r="W307">
            <v>0.5</v>
          </cell>
          <cell r="X307">
            <v>0.5</v>
          </cell>
          <cell r="Y307">
            <v>0.5</v>
          </cell>
          <cell r="Z307">
            <v>0.5</v>
          </cell>
        </row>
        <row r="308">
          <cell r="C308" t="str">
            <v>11302</v>
          </cell>
          <cell r="W308">
            <v>0</v>
          </cell>
          <cell r="X308">
            <v>0</v>
          </cell>
          <cell r="Y308">
            <v>0.5</v>
          </cell>
          <cell r="Z308">
            <v>0</v>
          </cell>
        </row>
        <row r="309">
          <cell r="C309" t="str">
            <v>11303</v>
          </cell>
          <cell r="W309">
            <v>0</v>
          </cell>
          <cell r="X309">
            <v>0</v>
          </cell>
          <cell r="Y309">
            <v>0</v>
          </cell>
          <cell r="Z309">
            <v>0.5</v>
          </cell>
        </row>
        <row r="310">
          <cell r="C310" t="str">
            <v>13819</v>
          </cell>
          <cell r="W310">
            <v>0</v>
          </cell>
          <cell r="X310">
            <v>0.5</v>
          </cell>
          <cell r="Y310">
            <v>0</v>
          </cell>
          <cell r="Z310">
            <v>0.5</v>
          </cell>
        </row>
        <row r="311">
          <cell r="C311" t="str">
            <v>10737</v>
          </cell>
          <cell r="W311">
            <v>0.5</v>
          </cell>
          <cell r="X311">
            <v>0.5</v>
          </cell>
          <cell r="Y311">
            <v>0.5</v>
          </cell>
          <cell r="Z311">
            <v>0.5</v>
          </cell>
        </row>
        <row r="312">
          <cell r="C312" t="str">
            <v>11315</v>
          </cell>
          <cell r="W312">
            <v>0.5</v>
          </cell>
          <cell r="X312">
            <v>0.5</v>
          </cell>
          <cell r="Y312">
            <v>0.5</v>
          </cell>
          <cell r="Z312">
            <v>0.5</v>
          </cell>
        </row>
        <row r="313">
          <cell r="C313" t="str">
            <v>11316</v>
          </cell>
          <cell r="W313">
            <v>0</v>
          </cell>
          <cell r="X313">
            <v>0.5</v>
          </cell>
          <cell r="Y313">
            <v>0.5</v>
          </cell>
          <cell r="Z313">
            <v>0.5</v>
          </cell>
        </row>
        <row r="314">
          <cell r="C314" t="str">
            <v>11317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C315" t="str">
            <v>11318</v>
          </cell>
          <cell r="W315">
            <v>0</v>
          </cell>
          <cell r="X315">
            <v>0</v>
          </cell>
          <cell r="Y315">
            <v>0.5</v>
          </cell>
          <cell r="Z315">
            <v>0.5</v>
          </cell>
        </row>
        <row r="316">
          <cell r="C316" t="str">
            <v>11319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C317" t="str">
            <v>11320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C318" t="str">
            <v>11321</v>
          </cell>
          <cell r="W318">
            <v>0</v>
          </cell>
          <cell r="X318">
            <v>0.5</v>
          </cell>
          <cell r="Y318">
            <v>0.5</v>
          </cell>
          <cell r="Z318">
            <v>0.5</v>
          </cell>
        </row>
        <row r="319">
          <cell r="C319" t="str">
            <v>10677</v>
          </cell>
          <cell r="W319">
            <v>0.5</v>
          </cell>
          <cell r="X319">
            <v>0</v>
          </cell>
          <cell r="Y319">
            <v>0</v>
          </cell>
          <cell r="Z319">
            <v>0.5</v>
          </cell>
        </row>
        <row r="320">
          <cell r="C320" t="str">
            <v>10728</v>
          </cell>
          <cell r="W320">
            <v>0.5</v>
          </cell>
          <cell r="X320">
            <v>0.5</v>
          </cell>
          <cell r="Y320">
            <v>0.5</v>
          </cell>
          <cell r="Z320">
            <v>0.5</v>
          </cell>
        </row>
        <row r="321">
          <cell r="C321" t="str">
            <v>10729</v>
          </cell>
          <cell r="W321">
            <v>0</v>
          </cell>
          <cell r="X321">
            <v>0.5</v>
          </cell>
          <cell r="Y321">
            <v>0.5</v>
          </cell>
          <cell r="Z321">
            <v>0.5</v>
          </cell>
        </row>
        <row r="322">
          <cell r="C322" t="str">
            <v>10730</v>
          </cell>
          <cell r="W322">
            <v>0</v>
          </cell>
          <cell r="X322">
            <v>0</v>
          </cell>
          <cell r="Y322">
            <v>0.5</v>
          </cell>
          <cell r="Z322">
            <v>0.5</v>
          </cell>
        </row>
        <row r="323">
          <cell r="C323" t="str">
            <v>11273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C324" t="str">
            <v>11274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C325" t="str">
            <v>11275</v>
          </cell>
          <cell r="W325">
            <v>0.5</v>
          </cell>
          <cell r="X325">
            <v>0</v>
          </cell>
          <cell r="Y325">
            <v>0.5</v>
          </cell>
          <cell r="Z325">
            <v>0.5</v>
          </cell>
        </row>
        <row r="326">
          <cell r="C326" t="str">
            <v>11276</v>
          </cell>
          <cell r="W326">
            <v>0.5</v>
          </cell>
          <cell r="X326">
            <v>0.5</v>
          </cell>
          <cell r="Y326">
            <v>0</v>
          </cell>
          <cell r="Z326">
            <v>0</v>
          </cell>
        </row>
        <row r="327">
          <cell r="C327" t="str">
            <v>11277</v>
          </cell>
          <cell r="W327">
            <v>0.5</v>
          </cell>
          <cell r="X327">
            <v>0.5</v>
          </cell>
          <cell r="Y327">
            <v>0.5</v>
          </cell>
          <cell r="Z327">
            <v>0</v>
          </cell>
        </row>
        <row r="328">
          <cell r="C328" t="str">
            <v>11458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C329" t="str">
            <v>28858</v>
          </cell>
          <cell r="W329">
            <v>0.5</v>
          </cell>
          <cell r="X329">
            <v>0.5</v>
          </cell>
          <cell r="Y329">
            <v>0.5</v>
          </cell>
          <cell r="Z329">
            <v>0.5</v>
          </cell>
        </row>
        <row r="330">
          <cell r="C330" t="str">
            <v>10735</v>
          </cell>
          <cell r="W330">
            <v>0</v>
          </cell>
          <cell r="X330">
            <v>0</v>
          </cell>
          <cell r="Y330">
            <v>0.5</v>
          </cell>
          <cell r="Z330">
            <v>0.5</v>
          </cell>
        </row>
        <row r="331">
          <cell r="C331" t="str">
            <v>11306</v>
          </cell>
          <cell r="W331">
            <v>0</v>
          </cell>
          <cell r="X331">
            <v>0.5</v>
          </cell>
          <cell r="Y331">
            <v>0.5</v>
          </cell>
          <cell r="Z331">
            <v>0.5</v>
          </cell>
        </row>
        <row r="332">
          <cell r="C332" t="str">
            <v>11307</v>
          </cell>
          <cell r="W332">
            <v>0.5</v>
          </cell>
          <cell r="X332">
            <v>0.5</v>
          </cell>
          <cell r="Y332">
            <v>0.5</v>
          </cell>
          <cell r="Z332">
            <v>0.5</v>
          </cell>
        </row>
        <row r="333">
          <cell r="C333" t="str">
            <v>10734</v>
          </cell>
          <cell r="W333">
            <v>0</v>
          </cell>
          <cell r="X333">
            <v>0.5</v>
          </cell>
          <cell r="Y333">
            <v>0.5</v>
          </cell>
          <cell r="Z333">
            <v>0.5</v>
          </cell>
        </row>
        <row r="334">
          <cell r="C334" t="str">
            <v>11304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C335" t="str">
            <v>10678</v>
          </cell>
          <cell r="W335">
            <v>0.5</v>
          </cell>
          <cell r="X335">
            <v>0.5</v>
          </cell>
          <cell r="Y335">
            <v>0.5</v>
          </cell>
          <cell r="Z335">
            <v>0.5</v>
          </cell>
        </row>
        <row r="336">
          <cell r="C336" t="str">
            <v>10733</v>
          </cell>
          <cell r="W336">
            <v>0</v>
          </cell>
          <cell r="X336">
            <v>0.5</v>
          </cell>
          <cell r="Y336">
            <v>0.5</v>
          </cell>
          <cell r="Z336">
            <v>0.5</v>
          </cell>
        </row>
        <row r="337">
          <cell r="C337" t="str">
            <v>11289</v>
          </cell>
          <cell r="W337">
            <v>0</v>
          </cell>
          <cell r="X337">
            <v>0</v>
          </cell>
          <cell r="Y337">
            <v>0.5</v>
          </cell>
          <cell r="Z337">
            <v>0</v>
          </cell>
        </row>
        <row r="338">
          <cell r="C338" t="str">
            <v>11290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C339" t="str">
            <v>11291</v>
          </cell>
          <cell r="W339">
            <v>0</v>
          </cell>
          <cell r="X339">
            <v>0</v>
          </cell>
          <cell r="Y339">
            <v>0.5</v>
          </cell>
          <cell r="Z339">
            <v>0</v>
          </cell>
        </row>
        <row r="340">
          <cell r="C340" t="str">
            <v>11292</v>
          </cell>
          <cell r="W340">
            <v>0</v>
          </cell>
          <cell r="X340">
            <v>0</v>
          </cell>
          <cell r="Y340">
            <v>0</v>
          </cell>
          <cell r="Z340">
            <v>0.5</v>
          </cell>
        </row>
        <row r="341">
          <cell r="C341" t="str">
            <v>11293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C342" t="str">
            <v>11294</v>
          </cell>
          <cell r="W342">
            <v>0</v>
          </cell>
          <cell r="X342">
            <v>0</v>
          </cell>
          <cell r="Y342">
            <v>0.5</v>
          </cell>
          <cell r="Z342">
            <v>0</v>
          </cell>
        </row>
        <row r="343">
          <cell r="C343" t="str">
            <v>11295</v>
          </cell>
          <cell r="W343">
            <v>0</v>
          </cell>
          <cell r="X343">
            <v>0</v>
          </cell>
          <cell r="Y343">
            <v>0.5</v>
          </cell>
          <cell r="Z343">
            <v>0</v>
          </cell>
        </row>
        <row r="344">
          <cell r="C344" t="str">
            <v>11296</v>
          </cell>
          <cell r="W344">
            <v>0</v>
          </cell>
          <cell r="X344">
            <v>0</v>
          </cell>
          <cell r="Y344">
            <v>0.5</v>
          </cell>
          <cell r="Z344">
            <v>0.5</v>
          </cell>
        </row>
        <row r="345">
          <cell r="C345" t="str">
            <v>10664</v>
          </cell>
          <cell r="W345">
            <v>0.5</v>
          </cell>
          <cell r="X345">
            <v>0.5</v>
          </cell>
          <cell r="Y345">
            <v>0</v>
          </cell>
          <cell r="Z345">
            <v>0.5</v>
          </cell>
        </row>
        <row r="346">
          <cell r="C346" t="str">
            <v>10834</v>
          </cell>
          <cell r="W346">
            <v>0.5</v>
          </cell>
          <cell r="X346">
            <v>0.5</v>
          </cell>
          <cell r="Y346">
            <v>0.5</v>
          </cell>
          <cell r="Z346">
            <v>0.5</v>
          </cell>
        </row>
        <row r="347">
          <cell r="C347" t="str">
            <v>10835</v>
          </cell>
          <cell r="W347">
            <v>0.5</v>
          </cell>
          <cell r="X347">
            <v>0.5</v>
          </cell>
          <cell r="Y347">
            <v>0.5</v>
          </cell>
          <cell r="Z347">
            <v>0.5</v>
          </cell>
        </row>
        <row r="348">
          <cell r="C348" t="str">
            <v>10836</v>
          </cell>
          <cell r="W348">
            <v>0.5</v>
          </cell>
          <cell r="X348">
            <v>0.5</v>
          </cell>
          <cell r="Y348">
            <v>0</v>
          </cell>
          <cell r="Z348">
            <v>0.5</v>
          </cell>
        </row>
        <row r="349">
          <cell r="C349" t="str">
            <v>10837</v>
          </cell>
          <cell r="W349">
            <v>0.5</v>
          </cell>
          <cell r="X349">
            <v>0.5</v>
          </cell>
          <cell r="Y349">
            <v>0.5</v>
          </cell>
          <cell r="Z349">
            <v>0.5</v>
          </cell>
        </row>
        <row r="350">
          <cell r="C350" t="str">
            <v>10838</v>
          </cell>
          <cell r="W350">
            <v>0</v>
          </cell>
          <cell r="X350">
            <v>0.5</v>
          </cell>
          <cell r="Y350">
            <v>0.5</v>
          </cell>
          <cell r="Z350">
            <v>0</v>
          </cell>
        </row>
        <row r="351">
          <cell r="C351" t="str">
            <v>10839</v>
          </cell>
          <cell r="W351">
            <v>0.5</v>
          </cell>
          <cell r="X351">
            <v>0.5</v>
          </cell>
          <cell r="Y351">
            <v>0.5</v>
          </cell>
          <cell r="Z351">
            <v>0.5</v>
          </cell>
        </row>
        <row r="352">
          <cell r="C352" t="str">
            <v>10840</v>
          </cell>
          <cell r="W352">
            <v>0.5</v>
          </cell>
          <cell r="X352">
            <v>0</v>
          </cell>
          <cell r="Y352">
            <v>0.5</v>
          </cell>
          <cell r="Z352">
            <v>0</v>
          </cell>
        </row>
        <row r="353">
          <cell r="C353" t="str">
            <v>10841</v>
          </cell>
          <cell r="W353">
            <v>0.5</v>
          </cell>
          <cell r="X353">
            <v>0.5</v>
          </cell>
          <cell r="Y353">
            <v>0.5</v>
          </cell>
          <cell r="Z353">
            <v>0.5</v>
          </cell>
        </row>
        <row r="354">
          <cell r="C354" t="str">
            <v>10842</v>
          </cell>
          <cell r="W354">
            <v>0.5</v>
          </cell>
          <cell r="X354">
            <v>0.5</v>
          </cell>
          <cell r="Y354">
            <v>0.5</v>
          </cell>
          <cell r="Z354">
            <v>0.5</v>
          </cell>
        </row>
        <row r="355">
          <cell r="C355" t="str">
            <v>10843</v>
          </cell>
          <cell r="W355">
            <v>0.5</v>
          </cell>
          <cell r="X355">
            <v>0.5</v>
          </cell>
          <cell r="Y355">
            <v>0.5</v>
          </cell>
          <cell r="Z355">
            <v>0.5</v>
          </cell>
        </row>
        <row r="356">
          <cell r="C356" t="str">
            <v>10844</v>
          </cell>
          <cell r="W356">
            <v>0.5</v>
          </cell>
          <cell r="X356">
            <v>0</v>
          </cell>
          <cell r="Y356">
            <v>0</v>
          </cell>
          <cell r="Z356">
            <v>0</v>
          </cell>
        </row>
        <row r="357">
          <cell r="C357" t="str">
            <v>10697</v>
          </cell>
          <cell r="W357">
            <v>0.5</v>
          </cell>
          <cell r="X357">
            <v>0.5</v>
          </cell>
          <cell r="Y357">
            <v>0.5</v>
          </cell>
          <cell r="Z357">
            <v>0.5</v>
          </cell>
        </row>
        <row r="358">
          <cell r="C358" t="str">
            <v>10833</v>
          </cell>
          <cell r="W358">
            <v>0.5</v>
          </cell>
          <cell r="X358">
            <v>0.5</v>
          </cell>
          <cell r="Y358">
            <v>0.5</v>
          </cell>
          <cell r="Z358">
            <v>0.5</v>
          </cell>
        </row>
        <row r="359">
          <cell r="C359" t="str">
            <v>10850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C360" t="str">
            <v>10851</v>
          </cell>
          <cell r="W360">
            <v>0</v>
          </cell>
          <cell r="X360">
            <v>0</v>
          </cell>
          <cell r="Y360">
            <v>0.5</v>
          </cell>
          <cell r="Z360">
            <v>0.5</v>
          </cell>
        </row>
        <row r="361">
          <cell r="C361" t="str">
            <v>10852</v>
          </cell>
          <cell r="W361">
            <v>0.5</v>
          </cell>
          <cell r="X361">
            <v>0.5</v>
          </cell>
          <cell r="Y361">
            <v>0.5</v>
          </cell>
          <cell r="Z361">
            <v>0</v>
          </cell>
        </row>
        <row r="362">
          <cell r="C362" t="str">
            <v>10853</v>
          </cell>
          <cell r="W362">
            <v>0</v>
          </cell>
          <cell r="X362">
            <v>0.5</v>
          </cell>
          <cell r="Y362">
            <v>0.5</v>
          </cell>
          <cell r="Z362">
            <v>0.5</v>
          </cell>
        </row>
        <row r="363">
          <cell r="C363" t="str">
            <v>10854</v>
          </cell>
          <cell r="W363">
            <v>0</v>
          </cell>
          <cell r="X363">
            <v>0.5</v>
          </cell>
          <cell r="Y363">
            <v>0.5</v>
          </cell>
          <cell r="Z363">
            <v>0</v>
          </cell>
        </row>
        <row r="364">
          <cell r="C364" t="str">
            <v>10855</v>
          </cell>
          <cell r="W364">
            <v>0.5</v>
          </cell>
          <cell r="X364">
            <v>0.5</v>
          </cell>
          <cell r="Y364">
            <v>0.5</v>
          </cell>
          <cell r="Z364">
            <v>0.5</v>
          </cell>
        </row>
        <row r="365">
          <cell r="C365" t="str">
            <v>10856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C366" t="str">
            <v>13747</v>
          </cell>
          <cell r="W366">
            <v>0.5</v>
          </cell>
          <cell r="X366">
            <v>0.5</v>
          </cell>
          <cell r="Y366">
            <v>0.5</v>
          </cell>
          <cell r="Z366">
            <v>0.5</v>
          </cell>
        </row>
        <row r="367">
          <cell r="C367" t="str">
            <v>31327</v>
          </cell>
          <cell r="W367">
            <v>0.5</v>
          </cell>
          <cell r="X367">
            <v>0.5</v>
          </cell>
          <cell r="Y367">
            <v>0.5</v>
          </cell>
          <cell r="Z367">
            <v>0.5</v>
          </cell>
        </row>
        <row r="368">
          <cell r="C368" t="str">
            <v>10662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C369" t="str">
            <v>10817</v>
          </cell>
          <cell r="W369">
            <v>0</v>
          </cell>
          <cell r="X369">
            <v>0</v>
          </cell>
          <cell r="Y369">
            <v>0.5</v>
          </cell>
          <cell r="Z369">
            <v>0</v>
          </cell>
        </row>
        <row r="370">
          <cell r="C370" t="str">
            <v>10818</v>
          </cell>
          <cell r="W370">
            <v>0.5</v>
          </cell>
          <cell r="X370">
            <v>0.5</v>
          </cell>
          <cell r="Y370">
            <v>0.5</v>
          </cell>
          <cell r="Z370">
            <v>0</v>
          </cell>
        </row>
        <row r="371">
          <cell r="C371" t="str">
            <v>10819</v>
          </cell>
          <cell r="W371">
            <v>0</v>
          </cell>
          <cell r="X371">
            <v>0</v>
          </cell>
          <cell r="Y371">
            <v>0.5</v>
          </cell>
          <cell r="Z371">
            <v>0</v>
          </cell>
        </row>
        <row r="372">
          <cell r="C372" t="str">
            <v>10820</v>
          </cell>
          <cell r="W372">
            <v>0.5</v>
          </cell>
          <cell r="X372">
            <v>0.5</v>
          </cell>
          <cell r="Y372">
            <v>0.5</v>
          </cell>
          <cell r="Z372">
            <v>0.5</v>
          </cell>
        </row>
        <row r="373">
          <cell r="C373" t="str">
            <v>10821</v>
          </cell>
          <cell r="W373">
            <v>0</v>
          </cell>
          <cell r="X373">
            <v>0</v>
          </cell>
          <cell r="Y373">
            <v>0.5</v>
          </cell>
          <cell r="Z373">
            <v>0</v>
          </cell>
        </row>
        <row r="374">
          <cell r="C374" t="str">
            <v>10822</v>
          </cell>
          <cell r="W374">
            <v>0.5</v>
          </cell>
          <cell r="X374">
            <v>0.5</v>
          </cell>
          <cell r="Y374">
            <v>0.5</v>
          </cell>
          <cell r="Z374">
            <v>0</v>
          </cell>
        </row>
        <row r="375">
          <cell r="C375" t="str">
            <v>10823</v>
          </cell>
          <cell r="W375">
            <v>0</v>
          </cell>
          <cell r="X375">
            <v>0</v>
          </cell>
          <cell r="Y375">
            <v>0.5</v>
          </cell>
          <cell r="Z375">
            <v>0</v>
          </cell>
        </row>
        <row r="376">
          <cell r="C376" t="str">
            <v>10824</v>
          </cell>
          <cell r="W376">
            <v>0.5</v>
          </cell>
          <cell r="X376">
            <v>0.5</v>
          </cell>
          <cell r="Y376">
            <v>0.5</v>
          </cell>
          <cell r="Z376">
            <v>0.5</v>
          </cell>
        </row>
        <row r="377">
          <cell r="C377" t="str">
            <v>10825</v>
          </cell>
          <cell r="W377">
            <v>0.5</v>
          </cell>
          <cell r="X377">
            <v>0.5</v>
          </cell>
          <cell r="Y377">
            <v>0.5</v>
          </cell>
          <cell r="Z377">
            <v>0.5</v>
          </cell>
        </row>
        <row r="378">
          <cell r="C378" t="str">
            <v>10826</v>
          </cell>
          <cell r="W378">
            <v>0</v>
          </cell>
          <cell r="X378">
            <v>0</v>
          </cell>
          <cell r="Y378">
            <v>0.5</v>
          </cell>
          <cell r="Z378">
            <v>0</v>
          </cell>
        </row>
        <row r="379">
          <cell r="C379" t="str">
            <v>28006</v>
          </cell>
          <cell r="W379">
            <v>0.5</v>
          </cell>
          <cell r="X379">
            <v>0.5</v>
          </cell>
          <cell r="Y379">
            <v>0.5</v>
          </cell>
          <cell r="Z379">
            <v>0</v>
          </cell>
        </row>
        <row r="380">
          <cell r="C380" t="str">
            <v>10696</v>
          </cell>
          <cell r="W380">
            <v>0</v>
          </cell>
          <cell r="X380">
            <v>0</v>
          </cell>
          <cell r="Y380">
            <v>0</v>
          </cell>
          <cell r="Z380">
            <v>0.5</v>
          </cell>
        </row>
        <row r="381">
          <cell r="C381" t="str">
            <v>10845</v>
          </cell>
          <cell r="W381">
            <v>0</v>
          </cell>
          <cell r="X381">
            <v>0</v>
          </cell>
          <cell r="Y381">
            <v>0</v>
          </cell>
          <cell r="Z381">
            <v>0.5</v>
          </cell>
        </row>
        <row r="382">
          <cell r="C382" t="str">
            <v>10846</v>
          </cell>
          <cell r="W382">
            <v>0.5</v>
          </cell>
          <cell r="X382">
            <v>0.5</v>
          </cell>
          <cell r="Y382">
            <v>0.5</v>
          </cell>
          <cell r="Z382">
            <v>0.5</v>
          </cell>
        </row>
        <row r="383">
          <cell r="C383" t="str">
            <v>10847</v>
          </cell>
          <cell r="W383">
            <v>0.5</v>
          </cell>
          <cell r="X383">
            <v>0</v>
          </cell>
          <cell r="Y383">
            <v>0.5</v>
          </cell>
          <cell r="Z383">
            <v>0.5</v>
          </cell>
        </row>
        <row r="384">
          <cell r="C384" t="str">
            <v>10848</v>
          </cell>
          <cell r="W384">
            <v>0.5</v>
          </cell>
          <cell r="X384">
            <v>0.5</v>
          </cell>
          <cell r="Y384">
            <v>0.5</v>
          </cell>
          <cell r="Z384">
            <v>0.5</v>
          </cell>
        </row>
        <row r="385">
          <cell r="C385" t="str">
            <v>10849</v>
          </cell>
          <cell r="W385">
            <v>0.5</v>
          </cell>
          <cell r="X385">
            <v>0.5</v>
          </cell>
          <cell r="Y385">
            <v>0.5</v>
          </cell>
          <cell r="Z385">
            <v>0.5</v>
          </cell>
        </row>
        <row r="386">
          <cell r="C386" t="str">
            <v>13816</v>
          </cell>
          <cell r="W386">
            <v>0.5</v>
          </cell>
          <cell r="X386">
            <v>0.5</v>
          </cell>
          <cell r="Y386">
            <v>0.5</v>
          </cell>
          <cell r="Z386">
            <v>0.5</v>
          </cell>
        </row>
        <row r="387">
          <cell r="C387" t="str">
            <v>10665</v>
          </cell>
          <cell r="W387">
            <v>0.5</v>
          </cell>
          <cell r="X387">
            <v>0.5</v>
          </cell>
          <cell r="Y387">
            <v>0</v>
          </cell>
          <cell r="Z387">
            <v>0.5</v>
          </cell>
        </row>
        <row r="388">
          <cell r="C388" t="str">
            <v>10857</v>
          </cell>
          <cell r="W388">
            <v>0</v>
          </cell>
          <cell r="X388">
            <v>0.5</v>
          </cell>
          <cell r="Y388">
            <v>0</v>
          </cell>
          <cell r="Z388">
            <v>0.5</v>
          </cell>
        </row>
        <row r="389">
          <cell r="C389" t="str">
            <v>10858</v>
          </cell>
          <cell r="W389">
            <v>0.5</v>
          </cell>
          <cell r="X389">
            <v>0.5</v>
          </cell>
          <cell r="Y389">
            <v>0.5</v>
          </cell>
          <cell r="Z389">
            <v>0.5</v>
          </cell>
        </row>
        <row r="390">
          <cell r="C390" t="str">
            <v>10859</v>
          </cell>
          <cell r="W390">
            <v>0.5</v>
          </cell>
          <cell r="X390">
            <v>0.5</v>
          </cell>
          <cell r="Y390">
            <v>0</v>
          </cell>
          <cell r="Z390">
            <v>0.5</v>
          </cell>
        </row>
        <row r="391">
          <cell r="C391" t="str">
            <v>10860</v>
          </cell>
          <cell r="W391">
            <v>0.5</v>
          </cell>
          <cell r="X391">
            <v>0.5</v>
          </cell>
          <cell r="Y391">
            <v>0</v>
          </cell>
          <cell r="Z391">
            <v>0.5</v>
          </cell>
        </row>
        <row r="392">
          <cell r="C392" t="str">
            <v>10861</v>
          </cell>
          <cell r="W392">
            <v>0</v>
          </cell>
          <cell r="X392">
            <v>0.5</v>
          </cell>
          <cell r="Y392">
            <v>0</v>
          </cell>
          <cell r="Z392">
            <v>0.5</v>
          </cell>
        </row>
        <row r="393">
          <cell r="C393" t="str">
            <v>10862</v>
          </cell>
          <cell r="W393">
            <v>0.5</v>
          </cell>
          <cell r="X393">
            <v>0.5</v>
          </cell>
          <cell r="Y393">
            <v>0.5</v>
          </cell>
          <cell r="Z393">
            <v>0.5</v>
          </cell>
        </row>
        <row r="394">
          <cell r="C394" t="str">
            <v>10663</v>
          </cell>
          <cell r="W394">
            <v>0.5</v>
          </cell>
          <cell r="X394">
            <v>0</v>
          </cell>
          <cell r="Y394">
            <v>0</v>
          </cell>
          <cell r="Z394">
            <v>0</v>
          </cell>
        </row>
        <row r="395">
          <cell r="C395" t="str">
            <v>10827</v>
          </cell>
          <cell r="W395">
            <v>0.5</v>
          </cell>
          <cell r="X395">
            <v>0</v>
          </cell>
          <cell r="Y395">
            <v>0.5</v>
          </cell>
          <cell r="Z395">
            <v>0</v>
          </cell>
        </row>
        <row r="396">
          <cell r="C396" t="str">
            <v>10828</v>
          </cell>
          <cell r="W396">
            <v>0.5</v>
          </cell>
          <cell r="X396">
            <v>0.5</v>
          </cell>
          <cell r="Y396">
            <v>0.5</v>
          </cell>
          <cell r="Z396">
            <v>0.5</v>
          </cell>
        </row>
        <row r="397">
          <cell r="C397" t="str">
            <v>10829</v>
          </cell>
          <cell r="W397">
            <v>0.5</v>
          </cell>
          <cell r="X397">
            <v>0.5</v>
          </cell>
          <cell r="Y397">
            <v>0.5</v>
          </cell>
          <cell r="Z397">
            <v>0.5</v>
          </cell>
        </row>
        <row r="398">
          <cell r="C398" t="str">
            <v>10830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C399" t="str">
            <v>10831</v>
          </cell>
          <cell r="W399">
            <v>0</v>
          </cell>
          <cell r="X399">
            <v>0</v>
          </cell>
          <cell r="Y399">
            <v>0.5</v>
          </cell>
          <cell r="Z399">
            <v>0.5</v>
          </cell>
        </row>
        <row r="400">
          <cell r="C400" t="str">
            <v>10832</v>
          </cell>
          <cell r="W400">
            <v>0.5</v>
          </cell>
          <cell r="X400">
            <v>0</v>
          </cell>
          <cell r="Y400">
            <v>0</v>
          </cell>
          <cell r="Z400">
            <v>0</v>
          </cell>
        </row>
        <row r="401">
          <cell r="C401" t="str">
            <v>22734</v>
          </cell>
          <cell r="W401">
            <v>0.5</v>
          </cell>
          <cell r="X401">
            <v>0.5</v>
          </cell>
          <cell r="Y401">
            <v>0.5</v>
          </cell>
          <cell r="Z401">
            <v>0.5</v>
          </cell>
        </row>
        <row r="402">
          <cell r="C402" t="str">
            <v>23962</v>
          </cell>
          <cell r="W402">
            <v>0.5</v>
          </cell>
          <cell r="X402">
            <v>0</v>
          </cell>
          <cell r="Y402">
            <v>0</v>
          </cell>
          <cell r="Z402">
            <v>0</v>
          </cell>
        </row>
        <row r="403">
          <cell r="C403" t="str">
            <v>10685</v>
          </cell>
          <cell r="W403">
            <v>0.5</v>
          </cell>
          <cell r="X403">
            <v>0.5</v>
          </cell>
          <cell r="Y403">
            <v>0</v>
          </cell>
          <cell r="Z403">
            <v>0.5</v>
          </cell>
        </row>
        <row r="404">
          <cell r="C404" t="str">
            <v>10752</v>
          </cell>
          <cell r="W404">
            <v>0</v>
          </cell>
          <cell r="X404">
            <v>0.5</v>
          </cell>
          <cell r="Y404">
            <v>0.5</v>
          </cell>
          <cell r="Z404">
            <v>0.5</v>
          </cell>
        </row>
        <row r="405">
          <cell r="C405" t="str">
            <v>10753</v>
          </cell>
          <cell r="W405">
            <v>0.5</v>
          </cell>
          <cell r="X405">
            <v>0.5</v>
          </cell>
          <cell r="Y405">
            <v>0.5</v>
          </cell>
          <cell r="Z405">
            <v>0</v>
          </cell>
        </row>
        <row r="406">
          <cell r="C406" t="str">
            <v>10754</v>
          </cell>
          <cell r="W406">
            <v>0</v>
          </cell>
          <cell r="X406">
            <v>0</v>
          </cell>
          <cell r="Y406">
            <v>0.5</v>
          </cell>
          <cell r="Z406">
            <v>0.5</v>
          </cell>
        </row>
        <row r="407">
          <cell r="C407" t="str">
            <v>10755</v>
          </cell>
          <cell r="W407">
            <v>0.5</v>
          </cell>
          <cell r="X407">
            <v>0</v>
          </cell>
          <cell r="Y407">
            <v>0</v>
          </cell>
          <cell r="Z407">
            <v>0</v>
          </cell>
        </row>
        <row r="408">
          <cell r="C408" t="str">
            <v>28785</v>
          </cell>
          <cell r="W408">
            <v>0</v>
          </cell>
          <cell r="X408">
            <v>0.5</v>
          </cell>
          <cell r="Y408">
            <v>0.5</v>
          </cell>
          <cell r="Z408">
            <v>0</v>
          </cell>
        </row>
        <row r="409">
          <cell r="C409" t="str">
            <v>10699</v>
          </cell>
          <cell r="W409">
            <v>0.5</v>
          </cell>
          <cell r="X409">
            <v>0.5</v>
          </cell>
          <cell r="Y409">
            <v>0.5</v>
          </cell>
          <cell r="Z409">
            <v>0.5</v>
          </cell>
        </row>
        <row r="410">
          <cell r="C410" t="str">
            <v>10866</v>
          </cell>
          <cell r="W410">
            <v>0.5</v>
          </cell>
          <cell r="X410">
            <v>0.5</v>
          </cell>
          <cell r="Y410">
            <v>0.5</v>
          </cell>
          <cell r="Z410">
            <v>0.5</v>
          </cell>
        </row>
        <row r="411">
          <cell r="C411" t="str">
            <v>10867</v>
          </cell>
          <cell r="W411">
            <v>0.5</v>
          </cell>
          <cell r="X411">
            <v>0.5</v>
          </cell>
          <cell r="Y411">
            <v>0.5</v>
          </cell>
          <cell r="Z411">
            <v>0.5</v>
          </cell>
        </row>
        <row r="412">
          <cell r="C412" t="str">
            <v>10868</v>
          </cell>
          <cell r="W412">
            <v>0.5</v>
          </cell>
          <cell r="X412">
            <v>0.5</v>
          </cell>
          <cell r="Y412">
            <v>0.5</v>
          </cell>
          <cell r="Z412">
            <v>0.5</v>
          </cell>
        </row>
        <row r="413">
          <cell r="C413" t="str">
            <v>10869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C414" t="str">
            <v>10870</v>
          </cell>
          <cell r="W414">
            <v>0.5</v>
          </cell>
          <cell r="X414">
            <v>0.5</v>
          </cell>
          <cell r="Y414">
            <v>0</v>
          </cell>
          <cell r="Z414">
            <v>0.5</v>
          </cell>
        </row>
        <row r="415">
          <cell r="C415" t="str">
            <v>13817</v>
          </cell>
          <cell r="W415">
            <v>0.5</v>
          </cell>
          <cell r="X415">
            <v>0.5</v>
          </cell>
          <cell r="Y415">
            <v>0.5</v>
          </cell>
          <cell r="Z415">
            <v>0.5</v>
          </cell>
        </row>
        <row r="416">
          <cell r="C416" t="str">
            <v>28849</v>
          </cell>
          <cell r="W416">
            <v>0.5</v>
          </cell>
          <cell r="X416">
            <v>0.5</v>
          </cell>
          <cell r="Y416">
            <v>0.5</v>
          </cell>
          <cell r="Z416">
            <v>0.5</v>
          </cell>
        </row>
        <row r="417">
          <cell r="C417" t="str">
            <v>28850</v>
          </cell>
          <cell r="W417">
            <v>0</v>
          </cell>
          <cell r="X417">
            <v>0.5</v>
          </cell>
          <cell r="Y417">
            <v>0</v>
          </cell>
          <cell r="Z417">
            <v>0</v>
          </cell>
        </row>
        <row r="418">
          <cell r="C418" t="str">
            <v>10709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C419" t="str">
            <v>11077</v>
          </cell>
          <cell r="W419">
            <v>0</v>
          </cell>
          <cell r="X419">
            <v>0.5</v>
          </cell>
          <cell r="Y419">
            <v>0</v>
          </cell>
          <cell r="Z419">
            <v>0.5</v>
          </cell>
        </row>
        <row r="420">
          <cell r="C420" t="str">
            <v>11078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C421" t="str">
            <v>11079</v>
          </cell>
          <cell r="W421">
            <v>0.5</v>
          </cell>
          <cell r="X421">
            <v>0.5</v>
          </cell>
          <cell r="Y421">
            <v>0</v>
          </cell>
          <cell r="Z421">
            <v>0.5</v>
          </cell>
        </row>
        <row r="422">
          <cell r="C422" t="str">
            <v>11080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C423" t="str">
            <v>11081</v>
          </cell>
          <cell r="W423">
            <v>0</v>
          </cell>
          <cell r="X423">
            <v>0.5</v>
          </cell>
          <cell r="Y423">
            <v>0.5</v>
          </cell>
          <cell r="Z423">
            <v>0.5</v>
          </cell>
        </row>
        <row r="424">
          <cell r="C424" t="str">
            <v>11082</v>
          </cell>
          <cell r="W424">
            <v>0.5</v>
          </cell>
          <cell r="X424">
            <v>0.5</v>
          </cell>
          <cell r="Y424">
            <v>0</v>
          </cell>
          <cell r="Z424">
            <v>0.5</v>
          </cell>
        </row>
        <row r="425">
          <cell r="C425" t="str">
            <v>11083</v>
          </cell>
          <cell r="W425">
            <v>0</v>
          </cell>
          <cell r="X425">
            <v>0.5</v>
          </cell>
          <cell r="Y425">
            <v>0</v>
          </cell>
          <cell r="Z425">
            <v>0</v>
          </cell>
        </row>
        <row r="426">
          <cell r="C426" t="str">
            <v>11084</v>
          </cell>
          <cell r="W426">
            <v>0</v>
          </cell>
          <cell r="X426">
            <v>0.5</v>
          </cell>
          <cell r="Y426">
            <v>0</v>
          </cell>
          <cell r="Z426">
            <v>0.5</v>
          </cell>
        </row>
        <row r="427">
          <cell r="C427" t="str">
            <v>11085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C428" t="str">
            <v>11086</v>
          </cell>
          <cell r="W428">
            <v>0</v>
          </cell>
          <cell r="X428">
            <v>0</v>
          </cell>
          <cell r="Y428">
            <v>0</v>
          </cell>
          <cell r="Z428">
            <v>0.5</v>
          </cell>
        </row>
        <row r="429">
          <cell r="C429" t="str">
            <v>11087</v>
          </cell>
          <cell r="W429">
            <v>0.5</v>
          </cell>
          <cell r="X429">
            <v>0.5</v>
          </cell>
          <cell r="Y429">
            <v>0.5</v>
          </cell>
          <cell r="Z429">
            <v>0.5</v>
          </cell>
        </row>
        <row r="430">
          <cell r="C430" t="str">
            <v>11088</v>
          </cell>
          <cell r="W430">
            <v>0.5</v>
          </cell>
          <cell r="X430">
            <v>0</v>
          </cell>
          <cell r="Y430">
            <v>0</v>
          </cell>
          <cell r="Z430">
            <v>0</v>
          </cell>
        </row>
        <row r="431">
          <cell r="C431" t="str">
            <v>11449</v>
          </cell>
          <cell r="W431">
            <v>0</v>
          </cell>
          <cell r="X431">
            <v>0</v>
          </cell>
          <cell r="Y431">
            <v>0.5</v>
          </cell>
          <cell r="Z431">
            <v>0</v>
          </cell>
        </row>
        <row r="432">
          <cell r="C432" t="str">
            <v>28017</v>
          </cell>
          <cell r="W432">
            <v>0.5</v>
          </cell>
          <cell r="X432">
            <v>0</v>
          </cell>
          <cell r="Y432">
            <v>0</v>
          </cell>
          <cell r="Z432">
            <v>0.5</v>
          </cell>
        </row>
        <row r="433">
          <cell r="C433" t="str">
            <v>28789</v>
          </cell>
          <cell r="W433">
            <v>0.5</v>
          </cell>
          <cell r="X433">
            <v>0.5</v>
          </cell>
          <cell r="Y433">
            <v>0</v>
          </cell>
          <cell r="Z433">
            <v>0</v>
          </cell>
        </row>
        <row r="434">
          <cell r="C434" t="str">
            <v>28790</v>
          </cell>
          <cell r="W434">
            <v>0.5</v>
          </cell>
          <cell r="X434">
            <v>0</v>
          </cell>
          <cell r="Y434">
            <v>0.5</v>
          </cell>
          <cell r="Z434">
            <v>0.5</v>
          </cell>
        </row>
        <row r="435">
          <cell r="C435" t="str">
            <v>28791</v>
          </cell>
          <cell r="W435">
            <v>0.5</v>
          </cell>
          <cell r="X435">
            <v>0.5</v>
          </cell>
          <cell r="Y435">
            <v>0.5</v>
          </cell>
          <cell r="Z435">
            <v>0.5</v>
          </cell>
        </row>
        <row r="436">
          <cell r="C436" t="str">
            <v>10670</v>
          </cell>
          <cell r="W436">
            <v>0.5</v>
          </cell>
          <cell r="X436">
            <v>0.5</v>
          </cell>
          <cell r="Y436">
            <v>0.5</v>
          </cell>
          <cell r="Z436">
            <v>0.5</v>
          </cell>
        </row>
        <row r="437">
          <cell r="C437" t="str">
            <v>10995</v>
          </cell>
          <cell r="W437">
            <v>0.5</v>
          </cell>
          <cell r="X437">
            <v>0.5</v>
          </cell>
          <cell r="Y437">
            <v>0.5</v>
          </cell>
          <cell r="Z437">
            <v>0.5</v>
          </cell>
        </row>
        <row r="438">
          <cell r="C438" t="str">
            <v>10996</v>
          </cell>
          <cell r="W438">
            <v>0</v>
          </cell>
          <cell r="X438">
            <v>0</v>
          </cell>
          <cell r="Y438">
            <v>0</v>
          </cell>
          <cell r="Z438">
            <v>0.5</v>
          </cell>
        </row>
        <row r="439">
          <cell r="C439" t="str">
            <v>10997</v>
          </cell>
          <cell r="W439">
            <v>0.5</v>
          </cell>
          <cell r="X439">
            <v>0.5</v>
          </cell>
          <cell r="Y439">
            <v>0</v>
          </cell>
          <cell r="Z439">
            <v>0</v>
          </cell>
        </row>
        <row r="440">
          <cell r="C440" t="str">
            <v>10998</v>
          </cell>
          <cell r="W440">
            <v>0</v>
          </cell>
          <cell r="X440">
            <v>0</v>
          </cell>
          <cell r="Y440">
            <v>0</v>
          </cell>
          <cell r="Z440">
            <v>0.5</v>
          </cell>
        </row>
        <row r="441">
          <cell r="C441" t="str">
            <v>10999</v>
          </cell>
          <cell r="W441">
            <v>0</v>
          </cell>
          <cell r="X441">
            <v>0.5</v>
          </cell>
          <cell r="Y441">
            <v>0.5</v>
          </cell>
          <cell r="Z441">
            <v>0</v>
          </cell>
        </row>
        <row r="442">
          <cell r="C442" t="str">
            <v>11000</v>
          </cell>
          <cell r="W442">
            <v>0</v>
          </cell>
          <cell r="X442">
            <v>0.5</v>
          </cell>
          <cell r="Y442">
            <v>0.5</v>
          </cell>
          <cell r="Z442">
            <v>0.5</v>
          </cell>
        </row>
        <row r="443">
          <cell r="C443" t="str">
            <v>11001</v>
          </cell>
          <cell r="W443">
            <v>0.5</v>
          </cell>
          <cell r="X443">
            <v>0.5</v>
          </cell>
          <cell r="Y443">
            <v>0.5</v>
          </cell>
          <cell r="Z443">
            <v>0.5</v>
          </cell>
        </row>
        <row r="444">
          <cell r="C444" t="str">
            <v>11002</v>
          </cell>
          <cell r="W444">
            <v>0</v>
          </cell>
          <cell r="X444">
            <v>0</v>
          </cell>
          <cell r="Y444">
            <v>0.5</v>
          </cell>
          <cell r="Z444">
            <v>0.5</v>
          </cell>
        </row>
        <row r="445">
          <cell r="C445" t="str">
            <v>11003</v>
          </cell>
          <cell r="W445">
            <v>0.5</v>
          </cell>
          <cell r="X445">
            <v>0.5</v>
          </cell>
          <cell r="Y445">
            <v>0.5</v>
          </cell>
          <cell r="Z445">
            <v>0.5</v>
          </cell>
        </row>
        <row r="446">
          <cell r="C446" t="str">
            <v>11004</v>
          </cell>
          <cell r="W446">
            <v>0.5</v>
          </cell>
          <cell r="X446">
            <v>0.5</v>
          </cell>
          <cell r="Y446">
            <v>0</v>
          </cell>
          <cell r="Z446">
            <v>0.5</v>
          </cell>
        </row>
        <row r="447">
          <cell r="C447" t="str">
            <v>11005</v>
          </cell>
          <cell r="W447">
            <v>0.5</v>
          </cell>
          <cell r="X447">
            <v>0.5</v>
          </cell>
          <cell r="Y447">
            <v>0.5</v>
          </cell>
          <cell r="Z447">
            <v>0.5</v>
          </cell>
        </row>
        <row r="448">
          <cell r="C448" t="str">
            <v>11006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C449" t="str">
            <v>11007</v>
          </cell>
          <cell r="W449">
            <v>0.5</v>
          </cell>
          <cell r="X449">
            <v>0.5</v>
          </cell>
          <cell r="Y449">
            <v>0.5</v>
          </cell>
          <cell r="Z449">
            <v>0.5</v>
          </cell>
        </row>
        <row r="450">
          <cell r="C450" t="str">
            <v>11008</v>
          </cell>
          <cell r="W450">
            <v>0.5</v>
          </cell>
          <cell r="X450">
            <v>0.5</v>
          </cell>
          <cell r="Y450">
            <v>0.5</v>
          </cell>
          <cell r="Z450">
            <v>0.5</v>
          </cell>
        </row>
        <row r="451">
          <cell r="C451" t="str">
            <v>11009</v>
          </cell>
          <cell r="W451">
            <v>0</v>
          </cell>
          <cell r="X451">
            <v>0.5</v>
          </cell>
          <cell r="Y451">
            <v>0.5</v>
          </cell>
          <cell r="Z451">
            <v>0.5</v>
          </cell>
        </row>
        <row r="452">
          <cell r="C452" t="str">
            <v>11010</v>
          </cell>
          <cell r="W452">
            <v>0.5</v>
          </cell>
          <cell r="X452">
            <v>0.5</v>
          </cell>
          <cell r="Y452">
            <v>0.5</v>
          </cell>
          <cell r="Z452">
            <v>0.5</v>
          </cell>
        </row>
        <row r="453">
          <cell r="C453" t="str">
            <v>11011</v>
          </cell>
          <cell r="W453">
            <v>0</v>
          </cell>
          <cell r="X453">
            <v>0</v>
          </cell>
          <cell r="Y453">
            <v>0.5</v>
          </cell>
          <cell r="Z453">
            <v>0.5</v>
          </cell>
        </row>
        <row r="454">
          <cell r="C454" t="str">
            <v>11012</v>
          </cell>
          <cell r="W454">
            <v>0.5</v>
          </cell>
          <cell r="X454">
            <v>0.5</v>
          </cell>
          <cell r="Y454">
            <v>0.5</v>
          </cell>
          <cell r="Z454">
            <v>0</v>
          </cell>
        </row>
        <row r="455">
          <cell r="C455" t="str">
            <v>11445</v>
          </cell>
          <cell r="W455">
            <v>0</v>
          </cell>
          <cell r="X455">
            <v>0.5</v>
          </cell>
          <cell r="Y455">
            <v>0.5</v>
          </cell>
          <cell r="Z455">
            <v>0</v>
          </cell>
        </row>
        <row r="456">
          <cell r="C456" t="str">
            <v>12275</v>
          </cell>
          <cell r="W456">
            <v>0.5</v>
          </cell>
          <cell r="X456">
            <v>0</v>
          </cell>
          <cell r="Y456">
            <v>0.5</v>
          </cell>
          <cell r="Z456">
            <v>0.5</v>
          </cell>
        </row>
        <row r="457">
          <cell r="C457" t="str">
            <v>14132</v>
          </cell>
          <cell r="W457">
            <v>0</v>
          </cell>
          <cell r="X457">
            <v>0.5</v>
          </cell>
          <cell r="Y457">
            <v>0.5</v>
          </cell>
          <cell r="Z457">
            <v>0.5</v>
          </cell>
        </row>
        <row r="458">
          <cell r="C458" t="str">
            <v>77649</v>
          </cell>
          <cell r="W458">
            <v>0.5</v>
          </cell>
          <cell r="X458">
            <v>0.5</v>
          </cell>
          <cell r="Y458">
            <v>0.5</v>
          </cell>
          <cell r="Z458">
            <v>0.5</v>
          </cell>
        </row>
        <row r="459">
          <cell r="C459" t="str">
            <v>77650</v>
          </cell>
          <cell r="W459">
            <v>0.5</v>
          </cell>
          <cell r="X459">
            <v>0.5</v>
          </cell>
          <cell r="Y459">
            <v>0.5</v>
          </cell>
          <cell r="Z459">
            <v>0.5</v>
          </cell>
        </row>
        <row r="460">
          <cell r="C460" t="str">
            <v>77651</v>
          </cell>
          <cell r="W460">
            <v>0.5</v>
          </cell>
          <cell r="X460">
            <v>0.5</v>
          </cell>
          <cell r="Y460">
            <v>0.5</v>
          </cell>
          <cell r="Z460">
            <v>0.5</v>
          </cell>
        </row>
        <row r="461">
          <cell r="C461" t="str">
            <v>77652</v>
          </cell>
          <cell r="W461">
            <v>0.5</v>
          </cell>
          <cell r="X461">
            <v>0.5</v>
          </cell>
          <cell r="Y461">
            <v>0.5</v>
          </cell>
          <cell r="Z461">
            <v>0.5</v>
          </cell>
        </row>
        <row r="462">
          <cell r="C462" t="str">
            <v>10707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C463" t="str">
            <v>11051</v>
          </cell>
          <cell r="W463">
            <v>0.5</v>
          </cell>
          <cell r="X463">
            <v>0.5</v>
          </cell>
          <cell r="Y463">
            <v>0.5</v>
          </cell>
          <cell r="Z463">
            <v>0</v>
          </cell>
        </row>
        <row r="464">
          <cell r="C464" t="str">
            <v>11052</v>
          </cell>
          <cell r="W464">
            <v>0.5</v>
          </cell>
          <cell r="X464">
            <v>0.5</v>
          </cell>
          <cell r="Y464">
            <v>0.5</v>
          </cell>
          <cell r="Z464">
            <v>0.5</v>
          </cell>
        </row>
        <row r="465">
          <cell r="C465" t="str">
            <v>11053</v>
          </cell>
          <cell r="W465">
            <v>0</v>
          </cell>
          <cell r="X465">
            <v>0.5</v>
          </cell>
          <cell r="Y465">
            <v>0.5</v>
          </cell>
          <cell r="Z465">
            <v>0.5</v>
          </cell>
        </row>
        <row r="466">
          <cell r="C466" t="str">
            <v>11054</v>
          </cell>
          <cell r="W466">
            <v>0</v>
          </cell>
          <cell r="X466">
            <v>0.5</v>
          </cell>
          <cell r="Y466">
            <v>0</v>
          </cell>
          <cell r="Z466">
            <v>0.5</v>
          </cell>
        </row>
        <row r="467">
          <cell r="C467" t="str">
            <v>11055</v>
          </cell>
          <cell r="W467">
            <v>0.5</v>
          </cell>
          <cell r="X467">
            <v>0.5</v>
          </cell>
          <cell r="Y467">
            <v>0.5</v>
          </cell>
          <cell r="Z467">
            <v>0.5</v>
          </cell>
        </row>
        <row r="468">
          <cell r="C468" t="str">
            <v>11056</v>
          </cell>
          <cell r="W468">
            <v>0.5</v>
          </cell>
          <cell r="X468">
            <v>0.5</v>
          </cell>
          <cell r="Y468">
            <v>0</v>
          </cell>
          <cell r="Z468">
            <v>0</v>
          </cell>
        </row>
        <row r="469">
          <cell r="C469" t="str">
            <v>11057</v>
          </cell>
          <cell r="W469">
            <v>0.5</v>
          </cell>
          <cell r="X469">
            <v>0.5</v>
          </cell>
          <cell r="Y469">
            <v>0.5</v>
          </cell>
          <cell r="Z469">
            <v>0.5</v>
          </cell>
        </row>
        <row r="470">
          <cell r="C470" t="str">
            <v>11058</v>
          </cell>
          <cell r="W470">
            <v>0.5</v>
          </cell>
          <cell r="X470">
            <v>0.5</v>
          </cell>
          <cell r="Y470">
            <v>0.5</v>
          </cell>
          <cell r="Z470">
            <v>0.5</v>
          </cell>
        </row>
        <row r="471">
          <cell r="C471" t="str">
            <v>11059</v>
          </cell>
          <cell r="W471">
            <v>0</v>
          </cell>
          <cell r="X471">
            <v>0</v>
          </cell>
          <cell r="Y471">
            <v>0.5</v>
          </cell>
          <cell r="Z471">
            <v>0</v>
          </cell>
        </row>
        <row r="472">
          <cell r="C472" t="str">
            <v>11060</v>
          </cell>
          <cell r="W472">
            <v>0.5</v>
          </cell>
          <cell r="X472">
            <v>0.5</v>
          </cell>
          <cell r="Y472">
            <v>0</v>
          </cell>
          <cell r="Z472">
            <v>0</v>
          </cell>
        </row>
        <row r="473">
          <cell r="C473" t="str">
            <v>24704</v>
          </cell>
          <cell r="W473">
            <v>0.5</v>
          </cell>
          <cell r="X473">
            <v>0.5</v>
          </cell>
          <cell r="Y473">
            <v>0</v>
          </cell>
          <cell r="Z473">
            <v>0</v>
          </cell>
        </row>
        <row r="474">
          <cell r="C474" t="str">
            <v>28843</v>
          </cell>
          <cell r="W474">
            <v>0</v>
          </cell>
          <cell r="X474">
            <v>0.5</v>
          </cell>
          <cell r="Y474">
            <v>0</v>
          </cell>
          <cell r="Z474">
            <v>0.5</v>
          </cell>
        </row>
        <row r="475">
          <cell r="C475" t="str">
            <v>10708</v>
          </cell>
          <cell r="W475">
            <v>0.5</v>
          </cell>
          <cell r="X475">
            <v>0.5</v>
          </cell>
          <cell r="Y475">
            <v>0</v>
          </cell>
          <cell r="Z475">
            <v>0.5</v>
          </cell>
        </row>
        <row r="476">
          <cell r="C476" t="str">
            <v>11061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C477" t="str">
            <v>11062</v>
          </cell>
          <cell r="W477">
            <v>0.5</v>
          </cell>
          <cell r="X477">
            <v>0</v>
          </cell>
          <cell r="Y477">
            <v>0</v>
          </cell>
          <cell r="Z477">
            <v>0</v>
          </cell>
        </row>
        <row r="478">
          <cell r="C478" t="str">
            <v>11063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C479" t="str">
            <v>11064</v>
          </cell>
          <cell r="W479">
            <v>0</v>
          </cell>
          <cell r="X479">
            <v>0.5</v>
          </cell>
          <cell r="Y479">
            <v>0</v>
          </cell>
          <cell r="Z479">
            <v>0</v>
          </cell>
        </row>
        <row r="480">
          <cell r="C480" t="str">
            <v>11065</v>
          </cell>
          <cell r="W480">
            <v>0.5</v>
          </cell>
          <cell r="X480">
            <v>0.5</v>
          </cell>
          <cell r="Y480">
            <v>0</v>
          </cell>
          <cell r="Z480">
            <v>0</v>
          </cell>
        </row>
        <row r="481">
          <cell r="C481" t="str">
            <v>11066</v>
          </cell>
          <cell r="W481">
            <v>0</v>
          </cell>
          <cell r="X481">
            <v>0</v>
          </cell>
          <cell r="Y481">
            <v>0.5</v>
          </cell>
          <cell r="Z481">
            <v>0</v>
          </cell>
        </row>
        <row r="482">
          <cell r="C482" t="str">
            <v>11067</v>
          </cell>
          <cell r="W482">
            <v>0.5</v>
          </cell>
          <cell r="X482">
            <v>0.5</v>
          </cell>
          <cell r="Y482">
            <v>0.5</v>
          </cell>
          <cell r="Z482">
            <v>0.5</v>
          </cell>
        </row>
        <row r="483">
          <cell r="C483" t="str">
            <v>11068</v>
          </cell>
          <cell r="W483">
            <v>0.5</v>
          </cell>
          <cell r="X483">
            <v>0</v>
          </cell>
          <cell r="Y483">
            <v>0.5</v>
          </cell>
          <cell r="Z483">
            <v>0.5</v>
          </cell>
        </row>
        <row r="484">
          <cell r="C484" t="str">
            <v>11069</v>
          </cell>
          <cell r="W484">
            <v>0.5</v>
          </cell>
          <cell r="X484">
            <v>0</v>
          </cell>
          <cell r="Y484">
            <v>0.5</v>
          </cell>
          <cell r="Z484">
            <v>0</v>
          </cell>
        </row>
        <row r="485">
          <cell r="C485" t="str">
            <v>11070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C486" t="str">
            <v>11071</v>
          </cell>
          <cell r="W486">
            <v>0.5</v>
          </cell>
          <cell r="X486">
            <v>0.5</v>
          </cell>
          <cell r="Y486">
            <v>0.5</v>
          </cell>
          <cell r="Z486">
            <v>0</v>
          </cell>
        </row>
        <row r="487">
          <cell r="C487" t="str">
            <v>11072</v>
          </cell>
          <cell r="W487">
            <v>0.5</v>
          </cell>
          <cell r="X487">
            <v>0.5</v>
          </cell>
          <cell r="Y487">
            <v>0.5</v>
          </cell>
          <cell r="Z487">
            <v>0.5</v>
          </cell>
        </row>
        <row r="488">
          <cell r="C488" t="str">
            <v>11073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C489" t="str">
            <v>11074</v>
          </cell>
          <cell r="W489">
            <v>0.5</v>
          </cell>
          <cell r="X489">
            <v>0.5</v>
          </cell>
          <cell r="Y489">
            <v>0</v>
          </cell>
          <cell r="Z489">
            <v>0.5</v>
          </cell>
        </row>
        <row r="490">
          <cell r="C490" t="str">
            <v>11075</v>
          </cell>
          <cell r="W490">
            <v>0</v>
          </cell>
          <cell r="X490">
            <v>0.5</v>
          </cell>
          <cell r="Y490">
            <v>0.5</v>
          </cell>
          <cell r="Z490">
            <v>0</v>
          </cell>
        </row>
        <row r="491">
          <cell r="C491" t="str">
            <v>11076</v>
          </cell>
          <cell r="W491">
            <v>0.5</v>
          </cell>
          <cell r="X491">
            <v>0.5</v>
          </cell>
          <cell r="Y491">
            <v>0.5</v>
          </cell>
          <cell r="Z491">
            <v>0</v>
          </cell>
        </row>
        <row r="492">
          <cell r="C492" t="str">
            <v>27988</v>
          </cell>
          <cell r="W492">
            <v>0.5</v>
          </cell>
          <cell r="X492">
            <v>0</v>
          </cell>
          <cell r="Y492">
            <v>0</v>
          </cell>
          <cell r="Z492">
            <v>0.5</v>
          </cell>
        </row>
        <row r="493">
          <cell r="C493" t="str">
            <v>27989</v>
          </cell>
          <cell r="W493">
            <v>0.5</v>
          </cell>
          <cell r="X493">
            <v>0.5</v>
          </cell>
          <cell r="Y493">
            <v>0.5</v>
          </cell>
          <cell r="Z493">
            <v>0.5</v>
          </cell>
        </row>
        <row r="494">
          <cell r="C494" t="str">
            <v>27990</v>
          </cell>
          <cell r="W494">
            <v>0.5</v>
          </cell>
          <cell r="X494">
            <v>0.5</v>
          </cell>
          <cell r="Y494">
            <v>0</v>
          </cell>
          <cell r="Z494">
            <v>0</v>
          </cell>
        </row>
        <row r="495">
          <cell r="C495" t="str">
            <v>10705</v>
          </cell>
          <cell r="W495">
            <v>0.5</v>
          </cell>
          <cell r="X495">
            <v>0</v>
          </cell>
          <cell r="Y495">
            <v>0.5</v>
          </cell>
          <cell r="Z495">
            <v>0</v>
          </cell>
        </row>
        <row r="496">
          <cell r="C496" t="str">
            <v>11030</v>
          </cell>
          <cell r="W496">
            <v>0.5</v>
          </cell>
          <cell r="X496">
            <v>0.5</v>
          </cell>
          <cell r="Y496">
            <v>0.5</v>
          </cell>
          <cell r="Z496">
            <v>0</v>
          </cell>
        </row>
        <row r="497">
          <cell r="C497" t="str">
            <v>11031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C498" t="str">
            <v>11032</v>
          </cell>
          <cell r="W498">
            <v>0.5</v>
          </cell>
          <cell r="X498">
            <v>0.5</v>
          </cell>
          <cell r="Y498">
            <v>0</v>
          </cell>
          <cell r="Z498">
            <v>0</v>
          </cell>
        </row>
        <row r="499">
          <cell r="C499" t="str">
            <v>11033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C500" t="str">
            <v>11034</v>
          </cell>
          <cell r="W500">
            <v>0.5</v>
          </cell>
          <cell r="X500">
            <v>0.5</v>
          </cell>
          <cell r="Y500">
            <v>0.5</v>
          </cell>
          <cell r="Z500">
            <v>0.5</v>
          </cell>
        </row>
        <row r="501">
          <cell r="C501" t="str">
            <v>11035</v>
          </cell>
          <cell r="W501">
            <v>0.5</v>
          </cell>
          <cell r="X501">
            <v>0</v>
          </cell>
          <cell r="Y501">
            <v>0</v>
          </cell>
          <cell r="Z501">
            <v>0</v>
          </cell>
        </row>
        <row r="502">
          <cell r="C502" t="str">
            <v>11036</v>
          </cell>
          <cell r="W502">
            <v>0.5</v>
          </cell>
          <cell r="X502">
            <v>0.5</v>
          </cell>
          <cell r="Y502">
            <v>0</v>
          </cell>
          <cell r="Z502">
            <v>0.5</v>
          </cell>
        </row>
        <row r="503">
          <cell r="C503" t="str">
            <v>11037</v>
          </cell>
          <cell r="W503">
            <v>0.5</v>
          </cell>
          <cell r="X503">
            <v>0.5</v>
          </cell>
          <cell r="Y503">
            <v>0.5</v>
          </cell>
          <cell r="Z503">
            <v>0</v>
          </cell>
        </row>
        <row r="504">
          <cell r="C504" t="str">
            <v>11038</v>
          </cell>
          <cell r="W504">
            <v>0.5</v>
          </cell>
          <cell r="X504">
            <v>0.5</v>
          </cell>
          <cell r="Y504">
            <v>0</v>
          </cell>
          <cell r="Z504">
            <v>0</v>
          </cell>
        </row>
        <row r="505">
          <cell r="C505" t="str">
            <v>11039</v>
          </cell>
          <cell r="W505">
            <v>0.5</v>
          </cell>
          <cell r="X505">
            <v>0.5</v>
          </cell>
          <cell r="Y505">
            <v>0</v>
          </cell>
          <cell r="Z505">
            <v>0</v>
          </cell>
        </row>
        <row r="506">
          <cell r="C506" t="str">
            <v>11447</v>
          </cell>
          <cell r="W506">
            <v>0.5</v>
          </cell>
          <cell r="X506">
            <v>0.5</v>
          </cell>
          <cell r="Y506">
            <v>0.5</v>
          </cell>
          <cell r="Z506">
            <v>0.5</v>
          </cell>
        </row>
        <row r="507">
          <cell r="C507" t="str">
            <v>14133</v>
          </cell>
          <cell r="W507">
            <v>0.5</v>
          </cell>
          <cell r="X507">
            <v>0.5</v>
          </cell>
          <cell r="Y507">
            <v>0.5</v>
          </cell>
          <cell r="Z507">
            <v>0.5</v>
          </cell>
        </row>
        <row r="508">
          <cell r="C508" t="str">
            <v>28861</v>
          </cell>
          <cell r="W508">
            <v>0.5</v>
          </cell>
          <cell r="X508">
            <v>0.5</v>
          </cell>
          <cell r="Y508">
            <v>0.5</v>
          </cell>
          <cell r="Z508">
            <v>0.5</v>
          </cell>
        </row>
        <row r="509">
          <cell r="C509" t="str">
            <v>10711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</row>
        <row r="510">
          <cell r="C510" t="str">
            <v>11104</v>
          </cell>
          <cell r="W510">
            <v>0.5</v>
          </cell>
          <cell r="X510">
            <v>0</v>
          </cell>
          <cell r="Y510">
            <v>0.5</v>
          </cell>
          <cell r="Z510">
            <v>0</v>
          </cell>
        </row>
        <row r="511">
          <cell r="C511" t="str">
            <v>11105</v>
          </cell>
          <cell r="W511">
            <v>0.5</v>
          </cell>
          <cell r="X511">
            <v>0.5</v>
          </cell>
          <cell r="Y511">
            <v>0</v>
          </cell>
          <cell r="Z511">
            <v>0.5</v>
          </cell>
        </row>
        <row r="512">
          <cell r="C512" t="str">
            <v>11106</v>
          </cell>
          <cell r="W512">
            <v>0</v>
          </cell>
          <cell r="X512">
            <v>0</v>
          </cell>
          <cell r="Y512">
            <v>0</v>
          </cell>
          <cell r="Z512">
            <v>0.5</v>
          </cell>
        </row>
        <row r="513">
          <cell r="C513" t="str">
            <v>11107</v>
          </cell>
          <cell r="W513">
            <v>0.5</v>
          </cell>
          <cell r="X513">
            <v>0</v>
          </cell>
          <cell r="Y513">
            <v>0.5</v>
          </cell>
          <cell r="Z513">
            <v>0</v>
          </cell>
        </row>
        <row r="514">
          <cell r="C514" t="str">
            <v>11108</v>
          </cell>
          <cell r="W514">
            <v>0.5</v>
          </cell>
          <cell r="X514">
            <v>0.5</v>
          </cell>
          <cell r="Y514">
            <v>0.5</v>
          </cell>
          <cell r="Z514">
            <v>0</v>
          </cell>
        </row>
        <row r="515">
          <cell r="C515" t="str">
            <v>11109</v>
          </cell>
          <cell r="W515">
            <v>0</v>
          </cell>
          <cell r="X515">
            <v>0.5</v>
          </cell>
          <cell r="Y515">
            <v>0.5</v>
          </cell>
          <cell r="Z515">
            <v>0.5</v>
          </cell>
        </row>
        <row r="516">
          <cell r="C516" t="str">
            <v>11110</v>
          </cell>
          <cell r="W516">
            <v>0.5</v>
          </cell>
          <cell r="X516">
            <v>0</v>
          </cell>
          <cell r="Y516">
            <v>0.5</v>
          </cell>
          <cell r="Z516">
            <v>0.5</v>
          </cell>
        </row>
        <row r="517">
          <cell r="C517" t="str">
            <v>11111</v>
          </cell>
          <cell r="W517">
            <v>0.5</v>
          </cell>
          <cell r="X517">
            <v>0</v>
          </cell>
          <cell r="Y517">
            <v>0</v>
          </cell>
          <cell r="Z517">
            <v>0.5</v>
          </cell>
        </row>
        <row r="518">
          <cell r="C518" t="str">
            <v>11112</v>
          </cell>
          <cell r="W518">
            <v>0.5</v>
          </cell>
          <cell r="X518">
            <v>0</v>
          </cell>
          <cell r="Y518">
            <v>0</v>
          </cell>
          <cell r="Z518">
            <v>0.5</v>
          </cell>
        </row>
        <row r="519">
          <cell r="C519" t="str">
            <v>11451</v>
          </cell>
          <cell r="W519">
            <v>0.5</v>
          </cell>
          <cell r="X519">
            <v>0.5</v>
          </cell>
          <cell r="Y519">
            <v>0.5</v>
          </cell>
          <cell r="Z519">
            <v>0</v>
          </cell>
        </row>
        <row r="520">
          <cell r="C520" t="str">
            <v>40840</v>
          </cell>
          <cell r="W520">
            <v>0.5</v>
          </cell>
          <cell r="X520">
            <v>0</v>
          </cell>
          <cell r="Y520">
            <v>0</v>
          </cell>
          <cell r="Z520">
            <v>0.5</v>
          </cell>
        </row>
        <row r="521">
          <cell r="C521" t="str">
            <v>11040</v>
          </cell>
          <cell r="W521">
            <v>0.5</v>
          </cell>
          <cell r="X521">
            <v>0.5</v>
          </cell>
          <cell r="Y521">
            <v>0</v>
          </cell>
          <cell r="Z521">
            <v>0.5</v>
          </cell>
        </row>
        <row r="522">
          <cell r="C522" t="str">
            <v>11041</v>
          </cell>
          <cell r="W522">
            <v>0.5</v>
          </cell>
          <cell r="X522">
            <v>0</v>
          </cell>
          <cell r="Y522">
            <v>0.5</v>
          </cell>
          <cell r="Z522">
            <v>0</v>
          </cell>
        </row>
        <row r="523">
          <cell r="C523" t="str">
            <v>11043</v>
          </cell>
          <cell r="W523">
            <v>0</v>
          </cell>
          <cell r="X523">
            <v>0.5</v>
          </cell>
          <cell r="Y523">
            <v>0</v>
          </cell>
          <cell r="Z523">
            <v>0.5</v>
          </cell>
        </row>
        <row r="524">
          <cell r="C524" t="str">
            <v>11046</v>
          </cell>
          <cell r="W524">
            <v>0.5</v>
          </cell>
          <cell r="X524">
            <v>0.5</v>
          </cell>
          <cell r="Y524">
            <v>0.5</v>
          </cell>
          <cell r="Z524">
            <v>0.5</v>
          </cell>
        </row>
        <row r="525">
          <cell r="C525" t="str">
            <v>11047</v>
          </cell>
          <cell r="W525">
            <v>0.5</v>
          </cell>
          <cell r="X525">
            <v>0.5</v>
          </cell>
          <cell r="Y525">
            <v>0.5</v>
          </cell>
          <cell r="Z525">
            <v>0.5</v>
          </cell>
        </row>
        <row r="526">
          <cell r="C526" t="str">
            <v>11048</v>
          </cell>
          <cell r="W526">
            <v>0.5</v>
          </cell>
          <cell r="X526">
            <v>0.5</v>
          </cell>
          <cell r="Y526">
            <v>0.5</v>
          </cell>
          <cell r="Z526">
            <v>0</v>
          </cell>
        </row>
        <row r="527">
          <cell r="C527" t="str">
            <v>11049</v>
          </cell>
          <cell r="W527">
            <v>0.5</v>
          </cell>
          <cell r="X527">
            <v>0.5</v>
          </cell>
          <cell r="Y527">
            <v>0.5</v>
          </cell>
          <cell r="Z527">
            <v>0.5</v>
          </cell>
        </row>
        <row r="528">
          <cell r="C528" t="str">
            <v>11050</v>
          </cell>
          <cell r="W528">
            <v>0</v>
          </cell>
          <cell r="X528">
            <v>0</v>
          </cell>
          <cell r="Y528">
            <v>0.5</v>
          </cell>
          <cell r="Z528">
            <v>0</v>
          </cell>
        </row>
        <row r="529">
          <cell r="C529" t="str">
            <v>10710</v>
          </cell>
          <cell r="W529">
            <v>0.5</v>
          </cell>
          <cell r="X529">
            <v>0.5</v>
          </cell>
          <cell r="Y529">
            <v>0.5</v>
          </cell>
          <cell r="Z529">
            <v>0.5</v>
          </cell>
        </row>
        <row r="530">
          <cell r="C530" t="str">
            <v>11089</v>
          </cell>
          <cell r="W530">
            <v>0.5</v>
          </cell>
          <cell r="X530">
            <v>0.5</v>
          </cell>
          <cell r="Y530">
            <v>0.5</v>
          </cell>
          <cell r="Z530">
            <v>0</v>
          </cell>
        </row>
        <row r="531">
          <cell r="C531" t="str">
            <v>11090</v>
          </cell>
          <cell r="W531">
            <v>0.5</v>
          </cell>
          <cell r="X531">
            <v>0.5</v>
          </cell>
          <cell r="Y531">
            <v>0.5</v>
          </cell>
          <cell r="Z531">
            <v>0.5</v>
          </cell>
        </row>
        <row r="532">
          <cell r="C532" t="str">
            <v>11091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</row>
        <row r="533">
          <cell r="C533" t="str">
            <v>11092</v>
          </cell>
          <cell r="W533">
            <v>0</v>
          </cell>
          <cell r="X533">
            <v>0.5</v>
          </cell>
          <cell r="Y533">
            <v>0</v>
          </cell>
          <cell r="Z533">
            <v>0.5</v>
          </cell>
        </row>
        <row r="534">
          <cell r="C534" t="str">
            <v>11093</v>
          </cell>
          <cell r="W534">
            <v>0.5</v>
          </cell>
          <cell r="X534">
            <v>0.5</v>
          </cell>
          <cell r="Y534">
            <v>0.5</v>
          </cell>
          <cell r="Z534">
            <v>0.5</v>
          </cell>
        </row>
        <row r="535">
          <cell r="C535" t="str">
            <v>11094</v>
          </cell>
          <cell r="W535">
            <v>0</v>
          </cell>
          <cell r="X535">
            <v>0.5</v>
          </cell>
          <cell r="Y535">
            <v>0.5</v>
          </cell>
          <cell r="Z535">
            <v>0.5</v>
          </cell>
        </row>
        <row r="536">
          <cell r="C536" t="str">
            <v>11095</v>
          </cell>
          <cell r="W536">
            <v>0.5</v>
          </cell>
          <cell r="X536">
            <v>0</v>
          </cell>
          <cell r="Y536">
            <v>0</v>
          </cell>
          <cell r="Z536">
            <v>0</v>
          </cell>
        </row>
        <row r="537">
          <cell r="C537" t="str">
            <v>11096</v>
          </cell>
          <cell r="W537">
            <v>0.5</v>
          </cell>
          <cell r="X537">
            <v>0.5</v>
          </cell>
          <cell r="Y537">
            <v>0.5</v>
          </cell>
          <cell r="Z537">
            <v>0.5</v>
          </cell>
        </row>
        <row r="538">
          <cell r="C538" t="str">
            <v>11097</v>
          </cell>
          <cell r="W538">
            <v>0.5</v>
          </cell>
          <cell r="X538">
            <v>0.5</v>
          </cell>
          <cell r="Y538">
            <v>0.5</v>
          </cell>
          <cell r="Z538">
            <v>0.5</v>
          </cell>
        </row>
        <row r="539">
          <cell r="C539" t="str">
            <v>11098</v>
          </cell>
          <cell r="W539">
            <v>0.5</v>
          </cell>
          <cell r="X539">
            <v>0.5</v>
          </cell>
          <cell r="Y539">
            <v>0.5</v>
          </cell>
          <cell r="Z539">
            <v>0</v>
          </cell>
        </row>
        <row r="540">
          <cell r="C540" t="str">
            <v>11099</v>
          </cell>
          <cell r="W540">
            <v>0</v>
          </cell>
          <cell r="X540">
            <v>0.5</v>
          </cell>
          <cell r="Y540">
            <v>0</v>
          </cell>
          <cell r="Z540">
            <v>0</v>
          </cell>
        </row>
        <row r="541">
          <cell r="C541" t="str">
            <v>11100</v>
          </cell>
          <cell r="W541">
            <v>0.5</v>
          </cell>
          <cell r="X541">
            <v>0.5</v>
          </cell>
          <cell r="Y541">
            <v>0.5</v>
          </cell>
          <cell r="Z541">
            <v>0.5</v>
          </cell>
        </row>
        <row r="542">
          <cell r="C542" t="str">
            <v>11101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</row>
        <row r="543">
          <cell r="C543" t="str">
            <v>11102</v>
          </cell>
          <cell r="W543">
            <v>0.5</v>
          </cell>
          <cell r="X543">
            <v>0.5</v>
          </cell>
          <cell r="Y543">
            <v>0.5</v>
          </cell>
          <cell r="Z543">
            <v>0.5</v>
          </cell>
        </row>
        <row r="544">
          <cell r="C544" t="str">
            <v>11103</v>
          </cell>
          <cell r="W544">
            <v>0.5</v>
          </cell>
          <cell r="X544">
            <v>0.5</v>
          </cell>
          <cell r="Y544">
            <v>0</v>
          </cell>
          <cell r="Z544">
            <v>0</v>
          </cell>
        </row>
        <row r="545">
          <cell r="C545" t="str">
            <v>11450</v>
          </cell>
          <cell r="W545">
            <v>0.5</v>
          </cell>
          <cell r="X545">
            <v>0.5</v>
          </cell>
          <cell r="Y545">
            <v>0</v>
          </cell>
          <cell r="Z545">
            <v>0.5</v>
          </cell>
        </row>
        <row r="546">
          <cell r="C546" t="str">
            <v>21323</v>
          </cell>
          <cell r="W546">
            <v>0.5</v>
          </cell>
          <cell r="X546">
            <v>0.5</v>
          </cell>
          <cell r="Y546">
            <v>0</v>
          </cell>
          <cell r="Z546">
            <v>0</v>
          </cell>
        </row>
        <row r="547">
          <cell r="C547" t="str">
            <v>10706</v>
          </cell>
          <cell r="W547">
            <v>0.5</v>
          </cell>
          <cell r="X547">
            <v>0.5</v>
          </cell>
          <cell r="Y547">
            <v>0</v>
          </cell>
          <cell r="Z547">
            <v>0.5</v>
          </cell>
        </row>
        <row r="548">
          <cell r="C548" t="str">
            <v>11042</v>
          </cell>
          <cell r="W548">
            <v>0.5</v>
          </cell>
          <cell r="X548">
            <v>0.5</v>
          </cell>
          <cell r="Y548">
            <v>0.5</v>
          </cell>
          <cell r="Z548">
            <v>0.5</v>
          </cell>
        </row>
        <row r="549">
          <cell r="C549" t="str">
            <v>11044</v>
          </cell>
          <cell r="W549">
            <v>0</v>
          </cell>
          <cell r="X549">
            <v>0.5</v>
          </cell>
          <cell r="Y549">
            <v>0.5</v>
          </cell>
          <cell r="Z549">
            <v>0.5</v>
          </cell>
        </row>
        <row r="550">
          <cell r="C550" t="str">
            <v>11045</v>
          </cell>
          <cell r="W550">
            <v>0</v>
          </cell>
          <cell r="X550">
            <v>0.5</v>
          </cell>
          <cell r="Y550">
            <v>0</v>
          </cell>
          <cell r="Z550">
            <v>0</v>
          </cell>
        </row>
        <row r="551">
          <cell r="C551" t="str">
            <v>11448</v>
          </cell>
          <cell r="W551">
            <v>0</v>
          </cell>
          <cell r="X551">
            <v>0.5</v>
          </cell>
          <cell r="Y551">
            <v>0.5</v>
          </cell>
          <cell r="Z551">
            <v>0</v>
          </cell>
        </row>
        <row r="552">
          <cell r="C552" t="str">
            <v>21356</v>
          </cell>
          <cell r="W552">
            <v>0</v>
          </cell>
          <cell r="X552">
            <v>0.5</v>
          </cell>
          <cell r="Y552">
            <v>0</v>
          </cell>
          <cell r="Z552">
            <v>0.5</v>
          </cell>
        </row>
        <row r="553">
          <cell r="C553" t="str">
            <v>28778</v>
          </cell>
          <cell r="W553">
            <v>0.5</v>
          </cell>
          <cell r="X553">
            <v>0.5</v>
          </cell>
          <cell r="Y553">
            <v>0.5</v>
          </cell>
          <cell r="Z553">
            <v>0</v>
          </cell>
        </row>
        <row r="554">
          <cell r="C554" t="str">
            <v>28811</v>
          </cell>
          <cell r="W554">
            <v>0.5</v>
          </cell>
          <cell r="X554">
            <v>0.5</v>
          </cell>
          <cell r="Y554">
            <v>0.5</v>
          </cell>
          <cell r="Z554">
            <v>0.5</v>
          </cell>
        </row>
        <row r="555">
          <cell r="C555" t="str">
            <v>28815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</row>
        <row r="556">
          <cell r="C556" t="str">
            <v>10704</v>
          </cell>
          <cell r="W556">
            <v>0.5</v>
          </cell>
          <cell r="X556">
            <v>0</v>
          </cell>
          <cell r="Y556">
            <v>0</v>
          </cell>
          <cell r="Z556">
            <v>0</v>
          </cell>
        </row>
        <row r="557">
          <cell r="C557" t="str">
            <v>10991</v>
          </cell>
          <cell r="W557">
            <v>0.5</v>
          </cell>
          <cell r="X557">
            <v>0.5</v>
          </cell>
          <cell r="Y557">
            <v>0</v>
          </cell>
          <cell r="Z557">
            <v>0</v>
          </cell>
        </row>
        <row r="558">
          <cell r="C558" t="str">
            <v>10992</v>
          </cell>
          <cell r="W558">
            <v>0.5</v>
          </cell>
          <cell r="X558">
            <v>0</v>
          </cell>
          <cell r="Y558">
            <v>0.5</v>
          </cell>
          <cell r="Z558">
            <v>0.5</v>
          </cell>
        </row>
        <row r="559">
          <cell r="C559" t="str">
            <v>10993</v>
          </cell>
          <cell r="W559">
            <v>0.5</v>
          </cell>
          <cell r="X559">
            <v>0.5</v>
          </cell>
          <cell r="Y559">
            <v>0.5</v>
          </cell>
          <cell r="Z559">
            <v>0</v>
          </cell>
        </row>
        <row r="560">
          <cell r="C560" t="str">
            <v>10994</v>
          </cell>
          <cell r="W560">
            <v>0.5</v>
          </cell>
          <cell r="X560">
            <v>0</v>
          </cell>
          <cell r="Y560">
            <v>0.5</v>
          </cell>
          <cell r="Z560">
            <v>0</v>
          </cell>
        </row>
        <row r="561">
          <cell r="C561" t="str">
            <v>23367</v>
          </cell>
          <cell r="W561">
            <v>0.5</v>
          </cell>
          <cell r="X561">
            <v>0</v>
          </cell>
          <cell r="Y561">
            <v>0</v>
          </cell>
          <cell r="Z561">
            <v>0.5</v>
          </cell>
        </row>
        <row r="562">
          <cell r="C562" t="str">
            <v>10671</v>
          </cell>
          <cell r="W562">
            <v>0.5</v>
          </cell>
          <cell r="X562">
            <v>0.5</v>
          </cell>
          <cell r="Y562">
            <v>0.5</v>
          </cell>
          <cell r="Z562">
            <v>0</v>
          </cell>
        </row>
        <row r="563">
          <cell r="C563" t="str">
            <v>11013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</row>
        <row r="564">
          <cell r="C564" t="str">
            <v>11014</v>
          </cell>
          <cell r="W564">
            <v>0</v>
          </cell>
          <cell r="X564">
            <v>0.5</v>
          </cell>
          <cell r="Y564">
            <v>0.5</v>
          </cell>
          <cell r="Z564">
            <v>0</v>
          </cell>
        </row>
        <row r="565">
          <cell r="C565" t="str">
            <v>11015</v>
          </cell>
          <cell r="W565">
            <v>0.5</v>
          </cell>
          <cell r="X565">
            <v>0</v>
          </cell>
          <cell r="Y565">
            <v>0</v>
          </cell>
          <cell r="Z565">
            <v>0</v>
          </cell>
        </row>
        <row r="566">
          <cell r="C566" t="str">
            <v>11016</v>
          </cell>
          <cell r="W566">
            <v>0.5</v>
          </cell>
          <cell r="X566">
            <v>0</v>
          </cell>
          <cell r="Y566">
            <v>0.5</v>
          </cell>
          <cell r="Z566">
            <v>0.5</v>
          </cell>
        </row>
        <row r="567">
          <cell r="C567" t="str">
            <v>11017</v>
          </cell>
          <cell r="W567">
            <v>0.5</v>
          </cell>
          <cell r="X567">
            <v>0.5</v>
          </cell>
          <cell r="Y567">
            <v>0.5</v>
          </cell>
          <cell r="Z567">
            <v>0</v>
          </cell>
        </row>
        <row r="568">
          <cell r="C568" t="str">
            <v>11018</v>
          </cell>
          <cell r="W568">
            <v>0</v>
          </cell>
          <cell r="X568">
            <v>0.5</v>
          </cell>
          <cell r="Y568">
            <v>0.5</v>
          </cell>
          <cell r="Z568">
            <v>0.5</v>
          </cell>
        </row>
        <row r="569">
          <cell r="C569" t="str">
            <v>11019</v>
          </cell>
          <cell r="W569">
            <v>0.5</v>
          </cell>
          <cell r="X569">
            <v>0.5</v>
          </cell>
          <cell r="Y569">
            <v>0</v>
          </cell>
          <cell r="Z569">
            <v>0</v>
          </cell>
        </row>
        <row r="570">
          <cell r="C570" t="str">
            <v>11020</v>
          </cell>
          <cell r="W570">
            <v>0.5</v>
          </cell>
          <cell r="X570">
            <v>0.5</v>
          </cell>
          <cell r="Y570">
            <v>0</v>
          </cell>
          <cell r="Z570">
            <v>0</v>
          </cell>
        </row>
        <row r="571">
          <cell r="C571" t="str">
            <v>11021</v>
          </cell>
          <cell r="W571">
            <v>0.5</v>
          </cell>
          <cell r="X571">
            <v>0.5</v>
          </cell>
          <cell r="Y571">
            <v>0</v>
          </cell>
          <cell r="Z571">
            <v>0.5</v>
          </cell>
        </row>
        <row r="572">
          <cell r="C572" t="str">
            <v>11022</v>
          </cell>
          <cell r="W572">
            <v>0</v>
          </cell>
          <cell r="X572">
            <v>0.5</v>
          </cell>
          <cell r="Y572">
            <v>0</v>
          </cell>
          <cell r="Z572">
            <v>0</v>
          </cell>
        </row>
        <row r="573">
          <cell r="C573" t="str">
            <v>11023</v>
          </cell>
          <cell r="W573">
            <v>0.5</v>
          </cell>
          <cell r="X573">
            <v>0.5</v>
          </cell>
          <cell r="Y573">
            <v>0.5</v>
          </cell>
          <cell r="Z573">
            <v>0</v>
          </cell>
        </row>
        <row r="574">
          <cell r="C574" t="str">
            <v>11024</v>
          </cell>
          <cell r="W574">
            <v>0</v>
          </cell>
          <cell r="X574">
            <v>0.5</v>
          </cell>
          <cell r="Y574">
            <v>0.5</v>
          </cell>
          <cell r="Z574">
            <v>0</v>
          </cell>
        </row>
        <row r="575">
          <cell r="C575" t="str">
            <v>11025</v>
          </cell>
          <cell r="W575">
            <v>0.5</v>
          </cell>
          <cell r="X575">
            <v>0.5</v>
          </cell>
          <cell r="Y575">
            <v>0.5</v>
          </cell>
          <cell r="Z575">
            <v>0.5</v>
          </cell>
        </row>
        <row r="576">
          <cell r="C576" t="str">
            <v>11026</v>
          </cell>
          <cell r="W576">
            <v>0.5</v>
          </cell>
          <cell r="X576">
            <v>0.5</v>
          </cell>
          <cell r="Y576">
            <v>0.5</v>
          </cell>
          <cell r="Z576">
            <v>0</v>
          </cell>
        </row>
        <row r="577">
          <cell r="C577" t="str">
            <v>11027</v>
          </cell>
          <cell r="W577">
            <v>0.5</v>
          </cell>
          <cell r="X577">
            <v>0.5</v>
          </cell>
          <cell r="Y577">
            <v>0.5</v>
          </cell>
          <cell r="Z577">
            <v>0.5</v>
          </cell>
        </row>
        <row r="578">
          <cell r="C578" t="str">
            <v>11028</v>
          </cell>
          <cell r="W578">
            <v>0.5</v>
          </cell>
          <cell r="X578">
            <v>0.5</v>
          </cell>
          <cell r="Y578">
            <v>0</v>
          </cell>
          <cell r="Z578">
            <v>0.5</v>
          </cell>
        </row>
        <row r="579">
          <cell r="C579" t="str">
            <v>11029</v>
          </cell>
          <cell r="W579">
            <v>0.5</v>
          </cell>
          <cell r="X579">
            <v>0.5</v>
          </cell>
          <cell r="Y579">
            <v>0.5</v>
          </cell>
          <cell r="Z579">
            <v>0</v>
          </cell>
        </row>
        <row r="580">
          <cell r="C580" t="str">
            <v>11446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</row>
        <row r="581">
          <cell r="C581" t="str">
            <v>25058</v>
          </cell>
          <cell r="W581">
            <v>0</v>
          </cell>
          <cell r="X581">
            <v>0.5</v>
          </cell>
          <cell r="Y581">
            <v>0.5</v>
          </cell>
          <cell r="Z581">
            <v>0</v>
          </cell>
        </row>
        <row r="582">
          <cell r="C582" t="str">
            <v>25059</v>
          </cell>
          <cell r="W582">
            <v>0.5</v>
          </cell>
          <cell r="X582">
            <v>0.5</v>
          </cell>
          <cell r="Y582">
            <v>0</v>
          </cell>
          <cell r="Z582">
            <v>0</v>
          </cell>
        </row>
        <row r="583">
          <cell r="C583" t="str">
            <v>04007</v>
          </cell>
          <cell r="W583">
            <v>0.5</v>
          </cell>
          <cell r="X583">
            <v>0</v>
          </cell>
          <cell r="Y583">
            <v>0.5</v>
          </cell>
          <cell r="Z583">
            <v>0</v>
          </cell>
        </row>
        <row r="584">
          <cell r="C584" t="str">
            <v>10702</v>
          </cell>
          <cell r="W584">
            <v>0</v>
          </cell>
          <cell r="X584">
            <v>0</v>
          </cell>
          <cell r="Y584">
            <v>0.5</v>
          </cell>
          <cell r="Z584">
            <v>0</v>
          </cell>
        </row>
        <row r="585">
          <cell r="C585" t="str">
            <v>10970</v>
          </cell>
          <cell r="W585">
            <v>0.5</v>
          </cell>
          <cell r="X585">
            <v>0.5</v>
          </cell>
          <cell r="Y585">
            <v>0.5</v>
          </cell>
          <cell r="Z585">
            <v>0.5</v>
          </cell>
        </row>
        <row r="586">
          <cell r="C586" t="str">
            <v>10971</v>
          </cell>
          <cell r="W586">
            <v>0.5</v>
          </cell>
          <cell r="X586">
            <v>0.5</v>
          </cell>
          <cell r="Y586">
            <v>0</v>
          </cell>
          <cell r="Z586">
            <v>0.5</v>
          </cell>
        </row>
        <row r="587">
          <cell r="C587" t="str">
            <v>10972</v>
          </cell>
          <cell r="W587">
            <v>0.5</v>
          </cell>
          <cell r="X587">
            <v>0</v>
          </cell>
          <cell r="Y587">
            <v>0.5</v>
          </cell>
          <cell r="Z587">
            <v>0.5</v>
          </cell>
        </row>
        <row r="588">
          <cell r="C588" t="str">
            <v>10973</v>
          </cell>
          <cell r="W588">
            <v>0.5</v>
          </cell>
          <cell r="X588">
            <v>0.5</v>
          </cell>
          <cell r="Y588">
            <v>0.5</v>
          </cell>
          <cell r="Z588">
            <v>0</v>
          </cell>
        </row>
        <row r="589">
          <cell r="C589" t="str">
            <v>10974</v>
          </cell>
          <cell r="W589">
            <v>0.5</v>
          </cell>
          <cell r="X589">
            <v>0.5</v>
          </cell>
          <cell r="Y589">
            <v>0.5</v>
          </cell>
          <cell r="Z589">
            <v>0.5</v>
          </cell>
        </row>
        <row r="590">
          <cell r="C590" t="str">
            <v>10975</v>
          </cell>
          <cell r="W590">
            <v>0.5</v>
          </cell>
          <cell r="X590">
            <v>0.5</v>
          </cell>
          <cell r="Y590">
            <v>0.5</v>
          </cell>
          <cell r="Z590">
            <v>0.5</v>
          </cell>
        </row>
        <row r="591">
          <cell r="C591" t="str">
            <v>10976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</row>
        <row r="592">
          <cell r="C592" t="str">
            <v>10977</v>
          </cell>
          <cell r="W592">
            <v>0.5</v>
          </cell>
          <cell r="X592">
            <v>0.5</v>
          </cell>
          <cell r="Y592">
            <v>0</v>
          </cell>
          <cell r="Z592">
            <v>0</v>
          </cell>
        </row>
        <row r="593">
          <cell r="C593" t="str">
            <v>10978</v>
          </cell>
          <cell r="W593">
            <v>0.5</v>
          </cell>
          <cell r="X593">
            <v>0.5</v>
          </cell>
          <cell r="Y593">
            <v>0</v>
          </cell>
          <cell r="Z593">
            <v>0</v>
          </cell>
        </row>
        <row r="594">
          <cell r="C594" t="str">
            <v>10979</v>
          </cell>
          <cell r="W594">
            <v>0.5</v>
          </cell>
          <cell r="X594">
            <v>0.5</v>
          </cell>
          <cell r="Y594">
            <v>0</v>
          </cell>
          <cell r="Z594">
            <v>0.5</v>
          </cell>
        </row>
        <row r="595">
          <cell r="C595" t="str">
            <v>10980</v>
          </cell>
          <cell r="W595">
            <v>0.5</v>
          </cell>
          <cell r="X595">
            <v>0.5</v>
          </cell>
          <cell r="Y595">
            <v>0</v>
          </cell>
          <cell r="Z595">
            <v>0.5</v>
          </cell>
        </row>
        <row r="596">
          <cell r="C596" t="str">
            <v>10981</v>
          </cell>
          <cell r="W596">
            <v>0.5</v>
          </cell>
          <cell r="X596">
            <v>0</v>
          </cell>
          <cell r="Y596">
            <v>0</v>
          </cell>
          <cell r="Z596">
            <v>0.5</v>
          </cell>
        </row>
        <row r="597">
          <cell r="C597" t="str">
            <v>10982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</row>
        <row r="598">
          <cell r="C598" t="str">
            <v>10983</v>
          </cell>
          <cell r="W598">
            <v>0.5</v>
          </cell>
          <cell r="X598">
            <v>0.5</v>
          </cell>
          <cell r="Y598">
            <v>0.5</v>
          </cell>
          <cell r="Z598">
            <v>0</v>
          </cell>
        </row>
        <row r="599">
          <cell r="C599" t="str">
            <v>10666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</row>
        <row r="600">
          <cell r="C600" t="str">
            <v>10871</v>
          </cell>
          <cell r="W600">
            <v>0.5</v>
          </cell>
          <cell r="X600">
            <v>0.5</v>
          </cell>
          <cell r="Y600">
            <v>0</v>
          </cell>
          <cell r="Z600">
            <v>0.5</v>
          </cell>
        </row>
        <row r="601">
          <cell r="C601" t="str">
            <v>10872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</row>
        <row r="602">
          <cell r="C602" t="str">
            <v>10873</v>
          </cell>
          <cell r="W602">
            <v>0</v>
          </cell>
          <cell r="X602">
            <v>0</v>
          </cell>
          <cell r="Y602">
            <v>0.5</v>
          </cell>
          <cell r="Z602">
            <v>0.5</v>
          </cell>
        </row>
        <row r="603">
          <cell r="C603" t="str">
            <v>10874</v>
          </cell>
          <cell r="W603">
            <v>0.5</v>
          </cell>
          <cell r="X603">
            <v>0</v>
          </cell>
          <cell r="Y603">
            <v>0.5</v>
          </cell>
          <cell r="Z603">
            <v>0</v>
          </cell>
        </row>
        <row r="604">
          <cell r="C604" t="str">
            <v>10875</v>
          </cell>
          <cell r="W604">
            <v>0.5</v>
          </cell>
          <cell r="X604">
            <v>0.5</v>
          </cell>
          <cell r="Y604">
            <v>0.5</v>
          </cell>
          <cell r="Z604">
            <v>0.5</v>
          </cell>
        </row>
        <row r="605">
          <cell r="C605" t="str">
            <v>10876</v>
          </cell>
          <cell r="W605">
            <v>0</v>
          </cell>
          <cell r="X605">
            <v>0</v>
          </cell>
          <cell r="Y605">
            <v>0.5</v>
          </cell>
          <cell r="Z605">
            <v>0</v>
          </cell>
        </row>
        <row r="606">
          <cell r="C606" t="str">
            <v>10877</v>
          </cell>
          <cell r="W606">
            <v>0.5</v>
          </cell>
          <cell r="X606">
            <v>0</v>
          </cell>
          <cell r="Y606">
            <v>0.5</v>
          </cell>
          <cell r="Z606">
            <v>0.5</v>
          </cell>
        </row>
        <row r="607">
          <cell r="C607" t="str">
            <v>10878</v>
          </cell>
          <cell r="W607">
            <v>0.5</v>
          </cell>
          <cell r="X607">
            <v>0.5</v>
          </cell>
          <cell r="Y607">
            <v>0.5</v>
          </cell>
          <cell r="Z607">
            <v>0.5</v>
          </cell>
        </row>
        <row r="608">
          <cell r="C608" t="str">
            <v>10879</v>
          </cell>
          <cell r="W608">
            <v>0</v>
          </cell>
          <cell r="X608">
            <v>0.5</v>
          </cell>
          <cell r="Y608">
            <v>0.5</v>
          </cell>
          <cell r="Z608">
            <v>0</v>
          </cell>
        </row>
        <row r="609">
          <cell r="C609" t="str">
            <v>10880</v>
          </cell>
          <cell r="W609">
            <v>0</v>
          </cell>
          <cell r="X609">
            <v>0</v>
          </cell>
          <cell r="Y609">
            <v>0.5</v>
          </cell>
          <cell r="Z609">
            <v>0</v>
          </cell>
        </row>
        <row r="610">
          <cell r="C610" t="str">
            <v>10881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</row>
        <row r="611">
          <cell r="C611" t="str">
            <v>10882</v>
          </cell>
          <cell r="W611">
            <v>0.5</v>
          </cell>
          <cell r="X611">
            <v>0.5</v>
          </cell>
          <cell r="Y611">
            <v>0.5</v>
          </cell>
          <cell r="Z611">
            <v>0.5</v>
          </cell>
        </row>
        <row r="612">
          <cell r="C612" t="str">
            <v>10883</v>
          </cell>
          <cell r="W612">
            <v>0</v>
          </cell>
          <cell r="X612">
            <v>0</v>
          </cell>
          <cell r="Y612">
            <v>0.5</v>
          </cell>
          <cell r="Z612">
            <v>0</v>
          </cell>
        </row>
        <row r="613">
          <cell r="C613" t="str">
            <v>10884</v>
          </cell>
          <cell r="W613">
            <v>0.5</v>
          </cell>
          <cell r="X613">
            <v>0.5</v>
          </cell>
          <cell r="Y613">
            <v>0.5</v>
          </cell>
          <cell r="Z613">
            <v>0.5</v>
          </cell>
        </row>
        <row r="614">
          <cell r="C614" t="str">
            <v>10885</v>
          </cell>
          <cell r="W614">
            <v>0</v>
          </cell>
          <cell r="X614">
            <v>0</v>
          </cell>
          <cell r="Y614">
            <v>0.5</v>
          </cell>
          <cell r="Z614">
            <v>0</v>
          </cell>
        </row>
        <row r="615">
          <cell r="C615" t="str">
            <v>10886</v>
          </cell>
          <cell r="W615">
            <v>0.5</v>
          </cell>
          <cell r="X615">
            <v>0</v>
          </cell>
          <cell r="Y615">
            <v>0.5</v>
          </cell>
          <cell r="Z615">
            <v>0.5</v>
          </cell>
        </row>
        <row r="616">
          <cell r="C616" t="str">
            <v>10887</v>
          </cell>
          <cell r="W616">
            <v>0</v>
          </cell>
          <cell r="X616">
            <v>0.5</v>
          </cell>
          <cell r="Y616">
            <v>0.5</v>
          </cell>
          <cell r="Z616">
            <v>0.5</v>
          </cell>
        </row>
        <row r="617">
          <cell r="C617" t="str">
            <v>10888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</row>
        <row r="618">
          <cell r="C618" t="str">
            <v>10889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</row>
        <row r="619">
          <cell r="C619" t="str">
            <v>10890</v>
          </cell>
          <cell r="W619">
            <v>0.5</v>
          </cell>
          <cell r="X619">
            <v>0.5</v>
          </cell>
          <cell r="Y619">
            <v>0</v>
          </cell>
          <cell r="Z619">
            <v>0.5</v>
          </cell>
        </row>
        <row r="620">
          <cell r="C620" t="str">
            <v>10891</v>
          </cell>
          <cell r="W620">
            <v>0</v>
          </cell>
          <cell r="X620">
            <v>0.5</v>
          </cell>
          <cell r="Y620">
            <v>0.5</v>
          </cell>
          <cell r="Z620">
            <v>0</v>
          </cell>
        </row>
        <row r="621">
          <cell r="C621" t="str">
            <v>10892</v>
          </cell>
          <cell r="W621">
            <v>0</v>
          </cell>
          <cell r="X621">
            <v>0</v>
          </cell>
          <cell r="Y621">
            <v>0.5</v>
          </cell>
          <cell r="Z621">
            <v>0</v>
          </cell>
        </row>
        <row r="622">
          <cell r="C622" t="str">
            <v>10893</v>
          </cell>
          <cell r="W622">
            <v>0.5</v>
          </cell>
          <cell r="X622">
            <v>0</v>
          </cell>
          <cell r="Y622">
            <v>0.5</v>
          </cell>
          <cell r="Z622">
            <v>0</v>
          </cell>
        </row>
        <row r="623">
          <cell r="C623" t="str">
            <v>10894</v>
          </cell>
          <cell r="W623">
            <v>0.5</v>
          </cell>
          <cell r="X623">
            <v>0.5</v>
          </cell>
          <cell r="Y623">
            <v>0.5</v>
          </cell>
          <cell r="Z623">
            <v>0.5</v>
          </cell>
        </row>
        <row r="624">
          <cell r="C624" t="str">
            <v>11602</v>
          </cell>
          <cell r="W624">
            <v>0.5</v>
          </cell>
          <cell r="X624">
            <v>0.5</v>
          </cell>
          <cell r="Y624">
            <v>0</v>
          </cell>
          <cell r="Z624">
            <v>0.5</v>
          </cell>
        </row>
        <row r="625">
          <cell r="C625" t="str">
            <v>11608</v>
          </cell>
          <cell r="W625">
            <v>0.5</v>
          </cell>
          <cell r="X625">
            <v>0</v>
          </cell>
          <cell r="Y625">
            <v>0.5</v>
          </cell>
          <cell r="Z625">
            <v>0</v>
          </cell>
        </row>
        <row r="626">
          <cell r="C626" t="str">
            <v>22456</v>
          </cell>
          <cell r="W626">
            <v>0.5</v>
          </cell>
          <cell r="X626">
            <v>0.5</v>
          </cell>
          <cell r="Y626">
            <v>0.5</v>
          </cell>
          <cell r="Z626">
            <v>0.5</v>
          </cell>
        </row>
        <row r="627">
          <cell r="C627" t="str">
            <v>23839</v>
          </cell>
          <cell r="W627">
            <v>0.5</v>
          </cell>
          <cell r="X627">
            <v>0.5</v>
          </cell>
          <cell r="Y627">
            <v>0</v>
          </cell>
          <cell r="Z627">
            <v>0</v>
          </cell>
        </row>
        <row r="628">
          <cell r="C628" t="str">
            <v>24692</v>
          </cell>
          <cell r="W628">
            <v>0.5</v>
          </cell>
          <cell r="X628">
            <v>0.5</v>
          </cell>
          <cell r="Y628">
            <v>0.5</v>
          </cell>
          <cell r="Z628">
            <v>0</v>
          </cell>
        </row>
        <row r="629">
          <cell r="C629" t="str">
            <v>27839</v>
          </cell>
          <cell r="W629">
            <v>0.5</v>
          </cell>
          <cell r="X629">
            <v>0.5</v>
          </cell>
          <cell r="Y629">
            <v>0.5</v>
          </cell>
          <cell r="Z629">
            <v>0.5</v>
          </cell>
        </row>
        <row r="630">
          <cell r="C630" t="str">
            <v>27840</v>
          </cell>
          <cell r="W630">
            <v>0.5</v>
          </cell>
          <cell r="X630">
            <v>0.5</v>
          </cell>
          <cell r="Y630">
            <v>0.5</v>
          </cell>
          <cell r="Z630">
            <v>0.5</v>
          </cell>
        </row>
        <row r="631">
          <cell r="C631" t="str">
            <v>27841</v>
          </cell>
          <cell r="W631">
            <v>0.5</v>
          </cell>
          <cell r="X631">
            <v>0.5</v>
          </cell>
          <cell r="Y631">
            <v>0.5</v>
          </cell>
          <cell r="Z631">
            <v>0.5</v>
          </cell>
        </row>
        <row r="632">
          <cell r="C632" t="str">
            <v>10667</v>
          </cell>
          <cell r="W632">
            <v>0.5</v>
          </cell>
          <cell r="X632">
            <v>0.5</v>
          </cell>
          <cell r="Y632">
            <v>0</v>
          </cell>
          <cell r="Z632">
            <v>0.5</v>
          </cell>
        </row>
        <row r="633">
          <cell r="C633" t="str">
            <v>10895</v>
          </cell>
          <cell r="W633">
            <v>0</v>
          </cell>
          <cell r="X633">
            <v>0.5</v>
          </cell>
          <cell r="Y633">
            <v>0</v>
          </cell>
          <cell r="Z633">
            <v>0.5</v>
          </cell>
        </row>
        <row r="634">
          <cell r="C634" t="str">
            <v>10896</v>
          </cell>
          <cell r="W634">
            <v>0.5</v>
          </cell>
          <cell r="X634">
            <v>0.5</v>
          </cell>
          <cell r="Y634">
            <v>0.5</v>
          </cell>
          <cell r="Z634">
            <v>0.5</v>
          </cell>
        </row>
        <row r="635">
          <cell r="C635" t="str">
            <v>10897</v>
          </cell>
          <cell r="W635">
            <v>0</v>
          </cell>
          <cell r="X635">
            <v>0.5</v>
          </cell>
          <cell r="Y635">
            <v>0</v>
          </cell>
          <cell r="Z635">
            <v>0.5</v>
          </cell>
        </row>
        <row r="636">
          <cell r="C636" t="str">
            <v>10898</v>
          </cell>
          <cell r="W636">
            <v>0</v>
          </cell>
          <cell r="X636">
            <v>0</v>
          </cell>
          <cell r="Y636">
            <v>0.5</v>
          </cell>
          <cell r="Z636">
            <v>0</v>
          </cell>
        </row>
        <row r="637">
          <cell r="C637" t="str">
            <v>10899</v>
          </cell>
          <cell r="W637">
            <v>0.5</v>
          </cell>
          <cell r="X637">
            <v>0.5</v>
          </cell>
          <cell r="Y637">
            <v>0.5</v>
          </cell>
          <cell r="Z637">
            <v>0.5</v>
          </cell>
        </row>
        <row r="638">
          <cell r="C638" t="str">
            <v>10900</v>
          </cell>
          <cell r="W638">
            <v>0</v>
          </cell>
          <cell r="X638">
            <v>0.5</v>
          </cell>
          <cell r="Y638">
            <v>0.5</v>
          </cell>
          <cell r="Z638">
            <v>0</v>
          </cell>
        </row>
        <row r="639">
          <cell r="C639" t="str">
            <v>10901</v>
          </cell>
          <cell r="W639">
            <v>0.5</v>
          </cell>
          <cell r="X639">
            <v>0.5</v>
          </cell>
          <cell r="Y639">
            <v>0.5</v>
          </cell>
          <cell r="Z639">
            <v>0.5</v>
          </cell>
        </row>
        <row r="640">
          <cell r="C640" t="str">
            <v>10902</v>
          </cell>
          <cell r="W640">
            <v>0.5</v>
          </cell>
          <cell r="X640">
            <v>0.5</v>
          </cell>
          <cell r="Y640">
            <v>0</v>
          </cell>
          <cell r="Z640">
            <v>0.5</v>
          </cell>
        </row>
        <row r="641">
          <cell r="C641" t="str">
            <v>10904</v>
          </cell>
          <cell r="W641">
            <v>0</v>
          </cell>
          <cell r="X641">
            <v>0.5</v>
          </cell>
          <cell r="Y641">
            <v>0</v>
          </cell>
          <cell r="Z641">
            <v>0.5</v>
          </cell>
        </row>
        <row r="642">
          <cell r="C642" t="str">
            <v>10905</v>
          </cell>
          <cell r="W642">
            <v>0.5</v>
          </cell>
          <cell r="X642">
            <v>0.5</v>
          </cell>
          <cell r="Y642">
            <v>0</v>
          </cell>
          <cell r="Z642">
            <v>0.5</v>
          </cell>
        </row>
        <row r="643">
          <cell r="C643" t="str">
            <v>10906</v>
          </cell>
          <cell r="W643">
            <v>0.5</v>
          </cell>
          <cell r="X643">
            <v>0.5</v>
          </cell>
          <cell r="Y643">
            <v>0.5</v>
          </cell>
          <cell r="Z643">
            <v>0.5</v>
          </cell>
        </row>
        <row r="644">
          <cell r="C644" t="str">
            <v>10907</v>
          </cell>
          <cell r="W644">
            <v>0</v>
          </cell>
          <cell r="X644">
            <v>0.5</v>
          </cell>
          <cell r="Y644">
            <v>0</v>
          </cell>
          <cell r="Z644">
            <v>0</v>
          </cell>
        </row>
        <row r="645">
          <cell r="C645" t="str">
            <v>10908</v>
          </cell>
          <cell r="W645">
            <v>0.5</v>
          </cell>
          <cell r="X645">
            <v>0.5</v>
          </cell>
          <cell r="Y645">
            <v>0.5</v>
          </cell>
          <cell r="Z645">
            <v>0</v>
          </cell>
        </row>
        <row r="646">
          <cell r="C646" t="str">
            <v>10909</v>
          </cell>
          <cell r="W646">
            <v>0.5</v>
          </cell>
          <cell r="X646">
            <v>0.5</v>
          </cell>
          <cell r="Y646">
            <v>0.5</v>
          </cell>
          <cell r="Z646">
            <v>0</v>
          </cell>
        </row>
        <row r="647">
          <cell r="C647" t="str">
            <v>10910</v>
          </cell>
          <cell r="W647">
            <v>0.5</v>
          </cell>
          <cell r="X647">
            <v>0.5</v>
          </cell>
          <cell r="Y647">
            <v>0.5</v>
          </cell>
          <cell r="Z647">
            <v>0</v>
          </cell>
        </row>
        <row r="648">
          <cell r="C648" t="str">
            <v>10911</v>
          </cell>
          <cell r="W648">
            <v>0.5</v>
          </cell>
          <cell r="X648">
            <v>0.5</v>
          </cell>
          <cell r="Y648">
            <v>0.5</v>
          </cell>
          <cell r="Z648">
            <v>0.5</v>
          </cell>
        </row>
        <row r="649">
          <cell r="C649" t="str">
            <v>10912</v>
          </cell>
          <cell r="W649">
            <v>0.5</v>
          </cell>
          <cell r="X649">
            <v>0.5</v>
          </cell>
          <cell r="Y649">
            <v>0.5</v>
          </cell>
          <cell r="Z649">
            <v>0</v>
          </cell>
        </row>
        <row r="650">
          <cell r="C650" t="str">
            <v>10913</v>
          </cell>
          <cell r="W650">
            <v>0.5</v>
          </cell>
          <cell r="X650">
            <v>0.5</v>
          </cell>
          <cell r="Y650">
            <v>0.5</v>
          </cell>
          <cell r="Z650">
            <v>0</v>
          </cell>
        </row>
        <row r="651">
          <cell r="C651" t="str">
            <v>10914</v>
          </cell>
          <cell r="W651">
            <v>0.5</v>
          </cell>
          <cell r="X651">
            <v>0</v>
          </cell>
          <cell r="Y651">
            <v>0.5</v>
          </cell>
          <cell r="Z651">
            <v>0.5</v>
          </cell>
        </row>
        <row r="652">
          <cell r="C652" t="str">
            <v>11619</v>
          </cell>
          <cell r="W652">
            <v>0.5</v>
          </cell>
          <cell r="X652">
            <v>0</v>
          </cell>
          <cell r="Y652">
            <v>0.5</v>
          </cell>
          <cell r="Z652">
            <v>0</v>
          </cell>
        </row>
        <row r="653">
          <cell r="C653" t="str">
            <v>23578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</row>
        <row r="654">
          <cell r="C654" t="str">
            <v>28020</v>
          </cell>
          <cell r="W654">
            <v>0.5</v>
          </cell>
          <cell r="X654">
            <v>0.5</v>
          </cell>
          <cell r="Y654">
            <v>0</v>
          </cell>
          <cell r="Z654">
            <v>0.5</v>
          </cell>
        </row>
        <row r="655">
          <cell r="C655" t="str">
            <v>10668</v>
          </cell>
          <cell r="W655">
            <v>0</v>
          </cell>
          <cell r="X655">
            <v>0</v>
          </cell>
          <cell r="Y655">
            <v>0.5</v>
          </cell>
          <cell r="Z655">
            <v>0.5</v>
          </cell>
        </row>
        <row r="656">
          <cell r="C656" t="str">
            <v>10915</v>
          </cell>
          <cell r="W656">
            <v>0.5</v>
          </cell>
          <cell r="X656">
            <v>0</v>
          </cell>
          <cell r="Y656">
            <v>0</v>
          </cell>
          <cell r="Z656">
            <v>0.5</v>
          </cell>
        </row>
        <row r="657">
          <cell r="C657" t="str">
            <v>10916</v>
          </cell>
          <cell r="W657">
            <v>0.5</v>
          </cell>
          <cell r="X657">
            <v>0</v>
          </cell>
          <cell r="Y657">
            <v>0.5</v>
          </cell>
          <cell r="Z657">
            <v>0.5</v>
          </cell>
        </row>
        <row r="658">
          <cell r="C658" t="str">
            <v>10917</v>
          </cell>
          <cell r="W658">
            <v>0.5</v>
          </cell>
          <cell r="X658">
            <v>0</v>
          </cell>
          <cell r="Y658">
            <v>0.5</v>
          </cell>
          <cell r="Z658">
            <v>0</v>
          </cell>
        </row>
        <row r="659">
          <cell r="C659" t="str">
            <v>10918</v>
          </cell>
          <cell r="W659">
            <v>0.5</v>
          </cell>
          <cell r="X659">
            <v>0</v>
          </cell>
          <cell r="Y659">
            <v>0</v>
          </cell>
          <cell r="Z659">
            <v>0.5</v>
          </cell>
        </row>
        <row r="660">
          <cell r="C660" t="str">
            <v>10919</v>
          </cell>
          <cell r="W660">
            <v>0</v>
          </cell>
          <cell r="X660">
            <v>0</v>
          </cell>
          <cell r="Y660">
            <v>0.5</v>
          </cell>
          <cell r="Z660">
            <v>0</v>
          </cell>
        </row>
        <row r="661">
          <cell r="C661" t="str">
            <v>10920</v>
          </cell>
          <cell r="W661">
            <v>0.5</v>
          </cell>
          <cell r="X661">
            <v>0</v>
          </cell>
          <cell r="Y661">
            <v>0.5</v>
          </cell>
          <cell r="Z661">
            <v>0.5</v>
          </cell>
        </row>
        <row r="662">
          <cell r="C662" t="str">
            <v>10921</v>
          </cell>
          <cell r="W662">
            <v>0.5</v>
          </cell>
          <cell r="X662">
            <v>0</v>
          </cell>
          <cell r="Y662">
            <v>0.5</v>
          </cell>
          <cell r="Z662">
            <v>0.5</v>
          </cell>
        </row>
        <row r="663">
          <cell r="C663" t="str">
            <v>10922</v>
          </cell>
          <cell r="W663">
            <v>0.5</v>
          </cell>
          <cell r="X663">
            <v>0.5</v>
          </cell>
          <cell r="Y663">
            <v>0</v>
          </cell>
          <cell r="Z663">
            <v>0</v>
          </cell>
        </row>
        <row r="664">
          <cell r="C664" t="str">
            <v>10923</v>
          </cell>
          <cell r="W664">
            <v>0</v>
          </cell>
          <cell r="X664">
            <v>0</v>
          </cell>
          <cell r="Y664">
            <v>0.5</v>
          </cell>
          <cell r="Z664">
            <v>0</v>
          </cell>
        </row>
        <row r="665">
          <cell r="C665" t="str">
            <v>10924</v>
          </cell>
          <cell r="W665">
            <v>0</v>
          </cell>
          <cell r="X665">
            <v>0</v>
          </cell>
          <cell r="Y665">
            <v>0.5</v>
          </cell>
          <cell r="Z665">
            <v>0</v>
          </cell>
        </row>
        <row r="666">
          <cell r="C666" t="str">
            <v>10925</v>
          </cell>
          <cell r="W666">
            <v>0.5</v>
          </cell>
          <cell r="X666">
            <v>0</v>
          </cell>
          <cell r="Y666">
            <v>0.5</v>
          </cell>
          <cell r="Z666">
            <v>0</v>
          </cell>
        </row>
        <row r="667">
          <cell r="C667" t="str">
            <v>10926</v>
          </cell>
          <cell r="W667">
            <v>0.5</v>
          </cell>
          <cell r="X667">
            <v>0</v>
          </cell>
          <cell r="Y667">
            <v>0.5</v>
          </cell>
          <cell r="Z667">
            <v>0</v>
          </cell>
        </row>
        <row r="668">
          <cell r="C668" t="str">
            <v>22302</v>
          </cell>
          <cell r="W668">
            <v>0.5</v>
          </cell>
          <cell r="X668">
            <v>0</v>
          </cell>
          <cell r="Y668">
            <v>0.5</v>
          </cell>
          <cell r="Z668">
            <v>0.5</v>
          </cell>
        </row>
        <row r="669">
          <cell r="C669" t="str">
            <v>27842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</row>
        <row r="670">
          <cell r="C670" t="str">
            <v>27843</v>
          </cell>
          <cell r="W670">
            <v>0.5</v>
          </cell>
          <cell r="X670">
            <v>0.5</v>
          </cell>
          <cell r="Y670">
            <v>0</v>
          </cell>
          <cell r="Z670">
            <v>0.5</v>
          </cell>
        </row>
        <row r="671">
          <cell r="C671" t="str">
            <v>27844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</row>
        <row r="672">
          <cell r="C672" t="str">
            <v>10712</v>
          </cell>
          <cell r="W672">
            <v>0.5</v>
          </cell>
          <cell r="X672">
            <v>0.5</v>
          </cell>
          <cell r="Y672">
            <v>0.5</v>
          </cell>
          <cell r="Z672">
            <v>0.5</v>
          </cell>
        </row>
        <row r="673">
          <cell r="C673" t="str">
            <v>11113</v>
          </cell>
          <cell r="W673">
            <v>0.5</v>
          </cell>
          <cell r="X673">
            <v>0.5</v>
          </cell>
          <cell r="Y673">
            <v>0.5</v>
          </cell>
          <cell r="Z673">
            <v>0.5</v>
          </cell>
        </row>
        <row r="674">
          <cell r="C674" t="str">
            <v>11114</v>
          </cell>
          <cell r="W674">
            <v>0.5</v>
          </cell>
          <cell r="X674">
            <v>0.5</v>
          </cell>
          <cell r="Y674">
            <v>0.5</v>
          </cell>
          <cell r="Z674">
            <v>0.5</v>
          </cell>
        </row>
        <row r="675">
          <cell r="C675" t="str">
            <v>11115</v>
          </cell>
          <cell r="W675">
            <v>0.5</v>
          </cell>
          <cell r="X675">
            <v>0.5</v>
          </cell>
          <cell r="Y675">
            <v>0.5</v>
          </cell>
          <cell r="Z675">
            <v>0.5</v>
          </cell>
        </row>
        <row r="676">
          <cell r="C676" t="str">
            <v>11116</v>
          </cell>
          <cell r="W676">
            <v>0.5</v>
          </cell>
          <cell r="X676">
            <v>0.5</v>
          </cell>
          <cell r="Y676">
            <v>0</v>
          </cell>
          <cell r="Z676">
            <v>0</v>
          </cell>
        </row>
        <row r="677">
          <cell r="C677" t="str">
            <v>11117</v>
          </cell>
          <cell r="W677">
            <v>0.5</v>
          </cell>
          <cell r="X677">
            <v>0.5</v>
          </cell>
          <cell r="Y677">
            <v>0.5</v>
          </cell>
          <cell r="Z677">
            <v>0.5</v>
          </cell>
        </row>
        <row r="678">
          <cell r="C678" t="str">
            <v>11118</v>
          </cell>
          <cell r="W678">
            <v>0</v>
          </cell>
          <cell r="X678">
            <v>0.5</v>
          </cell>
          <cell r="Y678">
            <v>0</v>
          </cell>
          <cell r="Z678">
            <v>0.5</v>
          </cell>
        </row>
        <row r="679">
          <cell r="C679" t="str">
            <v>10701</v>
          </cell>
          <cell r="W679">
            <v>0.5</v>
          </cell>
          <cell r="X679">
            <v>0.5</v>
          </cell>
          <cell r="Y679">
            <v>0.5</v>
          </cell>
          <cell r="Z679">
            <v>0.5</v>
          </cell>
        </row>
        <row r="680">
          <cell r="C680" t="str">
            <v>10963</v>
          </cell>
          <cell r="W680">
            <v>0.5</v>
          </cell>
          <cell r="X680">
            <v>0.5</v>
          </cell>
          <cell r="Y680">
            <v>0.5</v>
          </cell>
          <cell r="Z680">
            <v>0</v>
          </cell>
        </row>
        <row r="681">
          <cell r="C681" t="str">
            <v>10964</v>
          </cell>
          <cell r="W681">
            <v>0</v>
          </cell>
          <cell r="X681">
            <v>0.5</v>
          </cell>
          <cell r="Y681">
            <v>0.5</v>
          </cell>
          <cell r="Z681">
            <v>0.5</v>
          </cell>
        </row>
        <row r="682">
          <cell r="C682" t="str">
            <v>10965</v>
          </cell>
          <cell r="W682">
            <v>0</v>
          </cell>
          <cell r="X682">
            <v>0</v>
          </cell>
          <cell r="Y682">
            <v>0.5</v>
          </cell>
          <cell r="Z682">
            <v>0</v>
          </cell>
        </row>
        <row r="683">
          <cell r="C683" t="str">
            <v>10966</v>
          </cell>
          <cell r="W683">
            <v>0.5</v>
          </cell>
          <cell r="X683">
            <v>0.5</v>
          </cell>
          <cell r="Y683">
            <v>0</v>
          </cell>
          <cell r="Z683">
            <v>0</v>
          </cell>
        </row>
        <row r="684">
          <cell r="C684" t="str">
            <v>10967</v>
          </cell>
          <cell r="W684">
            <v>0.5</v>
          </cell>
          <cell r="X684">
            <v>0.5</v>
          </cell>
          <cell r="Y684">
            <v>0.5</v>
          </cell>
          <cell r="Z684">
            <v>0.5</v>
          </cell>
        </row>
        <row r="685">
          <cell r="C685" t="str">
            <v>10968</v>
          </cell>
          <cell r="W685">
            <v>0.5</v>
          </cell>
          <cell r="X685">
            <v>0.5</v>
          </cell>
          <cell r="Y685">
            <v>0</v>
          </cell>
          <cell r="Z685">
            <v>0.5</v>
          </cell>
        </row>
        <row r="686">
          <cell r="C686" t="str">
            <v>10969</v>
          </cell>
          <cell r="W686">
            <v>0.5</v>
          </cell>
          <cell r="X686">
            <v>0</v>
          </cell>
          <cell r="Y686">
            <v>0.5</v>
          </cell>
          <cell r="Z686">
            <v>0.5</v>
          </cell>
        </row>
        <row r="687">
          <cell r="C687" t="str">
            <v>11444</v>
          </cell>
          <cell r="W687">
            <v>0.5</v>
          </cell>
          <cell r="X687">
            <v>0.5</v>
          </cell>
          <cell r="Y687">
            <v>0.5</v>
          </cell>
          <cell r="Z687">
            <v>0.5</v>
          </cell>
        </row>
        <row r="688">
          <cell r="C688" t="str">
            <v>10700</v>
          </cell>
          <cell r="W688">
            <v>0.5</v>
          </cell>
          <cell r="X688">
            <v>0.5</v>
          </cell>
          <cell r="Y688">
            <v>0.5</v>
          </cell>
          <cell r="Z688">
            <v>0.5</v>
          </cell>
        </row>
        <row r="689">
          <cell r="C689" t="str">
            <v>10927</v>
          </cell>
          <cell r="W689">
            <v>0.5</v>
          </cell>
          <cell r="X689">
            <v>0</v>
          </cell>
          <cell r="Y689">
            <v>0.5</v>
          </cell>
          <cell r="Z689">
            <v>0</v>
          </cell>
        </row>
        <row r="690">
          <cell r="C690" t="str">
            <v>10928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</row>
        <row r="691">
          <cell r="C691" t="str">
            <v>10929</v>
          </cell>
          <cell r="W691">
            <v>0.5</v>
          </cell>
          <cell r="X691">
            <v>0</v>
          </cell>
          <cell r="Y691">
            <v>0</v>
          </cell>
          <cell r="Z691">
            <v>0</v>
          </cell>
        </row>
        <row r="692">
          <cell r="C692" t="str">
            <v>10930</v>
          </cell>
          <cell r="W692">
            <v>0.5</v>
          </cell>
          <cell r="X692">
            <v>0</v>
          </cell>
          <cell r="Y692">
            <v>0</v>
          </cell>
          <cell r="Z692">
            <v>0.5</v>
          </cell>
        </row>
        <row r="693">
          <cell r="C693" t="str">
            <v>10931</v>
          </cell>
          <cell r="W693">
            <v>0.5</v>
          </cell>
          <cell r="X693">
            <v>0.5</v>
          </cell>
          <cell r="Y693">
            <v>0</v>
          </cell>
          <cell r="Z693">
            <v>0.5</v>
          </cell>
        </row>
        <row r="694">
          <cell r="C694" t="str">
            <v>10932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</row>
        <row r="695">
          <cell r="C695" t="str">
            <v>10933</v>
          </cell>
          <cell r="W695">
            <v>0</v>
          </cell>
          <cell r="X695">
            <v>0</v>
          </cell>
          <cell r="Y695">
            <v>0.5</v>
          </cell>
          <cell r="Z695">
            <v>0</v>
          </cell>
        </row>
        <row r="696">
          <cell r="C696" t="str">
            <v>10934</v>
          </cell>
          <cell r="W696">
            <v>0</v>
          </cell>
          <cell r="X696">
            <v>0</v>
          </cell>
          <cell r="Y696">
            <v>0.5</v>
          </cell>
          <cell r="Z696">
            <v>0.5</v>
          </cell>
        </row>
        <row r="697">
          <cell r="C697" t="str">
            <v>10935</v>
          </cell>
          <cell r="W697">
            <v>0</v>
          </cell>
          <cell r="X697">
            <v>0.5</v>
          </cell>
          <cell r="Y697">
            <v>0.5</v>
          </cell>
          <cell r="Z697">
            <v>0.5</v>
          </cell>
        </row>
        <row r="698">
          <cell r="C698" t="str">
            <v>10936</v>
          </cell>
          <cell r="W698">
            <v>0.5</v>
          </cell>
          <cell r="X698">
            <v>0</v>
          </cell>
          <cell r="Y698">
            <v>0.5</v>
          </cell>
          <cell r="Z698">
            <v>0.5</v>
          </cell>
        </row>
        <row r="699">
          <cell r="C699" t="str">
            <v>10937</v>
          </cell>
          <cell r="W699">
            <v>0.5</v>
          </cell>
          <cell r="X699">
            <v>0.5</v>
          </cell>
          <cell r="Y699">
            <v>0.5</v>
          </cell>
          <cell r="Z699">
            <v>0.5</v>
          </cell>
        </row>
        <row r="700">
          <cell r="C700" t="str">
            <v>10938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</row>
        <row r="701">
          <cell r="C701" t="str">
            <v>10939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</row>
        <row r="702">
          <cell r="C702" t="str">
            <v>10940</v>
          </cell>
          <cell r="W702">
            <v>0.5</v>
          </cell>
          <cell r="X702">
            <v>0.5</v>
          </cell>
          <cell r="Y702">
            <v>0.5</v>
          </cell>
          <cell r="Z702">
            <v>0.5</v>
          </cell>
        </row>
        <row r="703">
          <cell r="C703" t="str">
            <v>10941</v>
          </cell>
          <cell r="W703">
            <v>0.5</v>
          </cell>
          <cell r="X703">
            <v>0.5</v>
          </cell>
          <cell r="Y703">
            <v>0.5</v>
          </cell>
          <cell r="Z703">
            <v>0.5</v>
          </cell>
        </row>
        <row r="704">
          <cell r="C704" t="str">
            <v>10942</v>
          </cell>
          <cell r="W704">
            <v>0.5</v>
          </cell>
          <cell r="X704">
            <v>0.5</v>
          </cell>
          <cell r="Y704">
            <v>0.5</v>
          </cell>
          <cell r="Z704">
            <v>0.5</v>
          </cell>
        </row>
        <row r="705">
          <cell r="C705" t="str">
            <v>10943</v>
          </cell>
          <cell r="W705">
            <v>0.5</v>
          </cell>
          <cell r="X705">
            <v>0.5</v>
          </cell>
          <cell r="Y705">
            <v>0.5</v>
          </cell>
          <cell r="Z705">
            <v>0.5</v>
          </cell>
        </row>
        <row r="706">
          <cell r="C706" t="str">
            <v>23125</v>
          </cell>
          <cell r="W706">
            <v>0.5</v>
          </cell>
          <cell r="X706">
            <v>0</v>
          </cell>
          <cell r="Y706">
            <v>0</v>
          </cell>
          <cell r="Z706">
            <v>0</v>
          </cell>
        </row>
        <row r="707">
          <cell r="C707" t="str">
            <v>28014</v>
          </cell>
          <cell r="W707">
            <v>0.5</v>
          </cell>
          <cell r="X707">
            <v>0.5</v>
          </cell>
          <cell r="Y707">
            <v>0.5</v>
          </cell>
          <cell r="Z707">
            <v>0</v>
          </cell>
        </row>
        <row r="708">
          <cell r="C708" t="str">
            <v>28015</v>
          </cell>
          <cell r="W708">
            <v>0.5</v>
          </cell>
          <cell r="X708">
            <v>0.5</v>
          </cell>
          <cell r="Y708">
            <v>0.5</v>
          </cell>
          <cell r="Z708">
            <v>0</v>
          </cell>
        </row>
        <row r="709">
          <cell r="C709" t="str">
            <v>28016</v>
          </cell>
          <cell r="W709">
            <v>0.5</v>
          </cell>
          <cell r="X709">
            <v>0</v>
          </cell>
          <cell r="Y709">
            <v>0</v>
          </cell>
          <cell r="Z709">
            <v>0</v>
          </cell>
        </row>
        <row r="710">
          <cell r="C710" t="str">
            <v>10703</v>
          </cell>
          <cell r="W710">
            <v>0.5</v>
          </cell>
          <cell r="X710">
            <v>0</v>
          </cell>
          <cell r="Y710">
            <v>0.5</v>
          </cell>
          <cell r="Z710">
            <v>0.5</v>
          </cell>
        </row>
        <row r="711">
          <cell r="C711" t="str">
            <v>10985</v>
          </cell>
          <cell r="W711">
            <v>0.5</v>
          </cell>
          <cell r="X711">
            <v>0.5</v>
          </cell>
          <cell r="Y711">
            <v>0.5</v>
          </cell>
          <cell r="Z711">
            <v>0.5</v>
          </cell>
        </row>
        <row r="712">
          <cell r="C712" t="str">
            <v>10986</v>
          </cell>
          <cell r="W712">
            <v>0.5</v>
          </cell>
          <cell r="X712">
            <v>0.5</v>
          </cell>
          <cell r="Y712">
            <v>0.5</v>
          </cell>
          <cell r="Z712">
            <v>0</v>
          </cell>
        </row>
        <row r="713">
          <cell r="C713" t="str">
            <v>10987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</row>
        <row r="714">
          <cell r="C714" t="str">
            <v>10988</v>
          </cell>
          <cell r="W714">
            <v>0</v>
          </cell>
          <cell r="X714">
            <v>0</v>
          </cell>
          <cell r="Y714">
            <v>0.5</v>
          </cell>
          <cell r="Z714">
            <v>0</v>
          </cell>
        </row>
        <row r="715">
          <cell r="C715" t="str">
            <v>10989</v>
          </cell>
          <cell r="W715">
            <v>0.5</v>
          </cell>
          <cell r="X715">
            <v>0</v>
          </cell>
          <cell r="Y715">
            <v>0</v>
          </cell>
          <cell r="Z715">
            <v>0</v>
          </cell>
        </row>
        <row r="716">
          <cell r="C716" t="str">
            <v>10990</v>
          </cell>
          <cell r="W716">
            <v>0.5</v>
          </cell>
          <cell r="X716">
            <v>0</v>
          </cell>
          <cell r="Y716">
            <v>0</v>
          </cell>
          <cell r="Z716">
            <v>0</v>
          </cell>
        </row>
        <row r="717">
          <cell r="C717" t="str">
            <v>10669</v>
          </cell>
          <cell r="W717">
            <v>0.5</v>
          </cell>
          <cell r="X717">
            <v>0</v>
          </cell>
          <cell r="Y717">
            <v>0.5</v>
          </cell>
          <cell r="Z717">
            <v>0</v>
          </cell>
        </row>
        <row r="718">
          <cell r="C718" t="str">
            <v>10944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</row>
        <row r="719">
          <cell r="C719" t="str">
            <v>10945</v>
          </cell>
          <cell r="W719">
            <v>0.5</v>
          </cell>
          <cell r="X719">
            <v>0.5</v>
          </cell>
          <cell r="Y719">
            <v>0.5</v>
          </cell>
          <cell r="Z719">
            <v>0</v>
          </cell>
        </row>
        <row r="720">
          <cell r="C720" t="str">
            <v>10946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</row>
        <row r="721">
          <cell r="C721" t="str">
            <v>10947</v>
          </cell>
          <cell r="W721">
            <v>0.5</v>
          </cell>
          <cell r="X721">
            <v>0</v>
          </cell>
          <cell r="Y721">
            <v>0.5</v>
          </cell>
          <cell r="Z721">
            <v>0</v>
          </cell>
        </row>
        <row r="722">
          <cell r="C722" t="str">
            <v>10948</v>
          </cell>
          <cell r="W722">
            <v>0.5</v>
          </cell>
          <cell r="X722">
            <v>0.5</v>
          </cell>
          <cell r="Y722">
            <v>0.5</v>
          </cell>
          <cell r="Z722">
            <v>0.5</v>
          </cell>
        </row>
        <row r="723">
          <cell r="C723" t="str">
            <v>10949</v>
          </cell>
          <cell r="W723">
            <v>0</v>
          </cell>
          <cell r="X723">
            <v>0.5</v>
          </cell>
          <cell r="Y723">
            <v>0.5</v>
          </cell>
          <cell r="Z723">
            <v>0</v>
          </cell>
        </row>
        <row r="724">
          <cell r="C724" t="str">
            <v>10950</v>
          </cell>
          <cell r="W724">
            <v>0.5</v>
          </cell>
          <cell r="X724">
            <v>0</v>
          </cell>
          <cell r="Y724">
            <v>0</v>
          </cell>
          <cell r="Z724">
            <v>0</v>
          </cell>
        </row>
        <row r="725">
          <cell r="C725" t="str">
            <v>10951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</row>
        <row r="726">
          <cell r="C726" t="str">
            <v>10952</v>
          </cell>
          <cell r="W726">
            <v>0.5</v>
          </cell>
          <cell r="X726">
            <v>0.5</v>
          </cell>
          <cell r="Y726">
            <v>0.5</v>
          </cell>
          <cell r="Z726">
            <v>0.5</v>
          </cell>
        </row>
        <row r="727">
          <cell r="C727" t="str">
            <v>10953</v>
          </cell>
          <cell r="W727">
            <v>0.5</v>
          </cell>
          <cell r="X727">
            <v>0</v>
          </cell>
          <cell r="Y727">
            <v>0.5</v>
          </cell>
          <cell r="Z727">
            <v>0</v>
          </cell>
        </row>
        <row r="728">
          <cell r="C728" t="str">
            <v>10954</v>
          </cell>
          <cell r="W728">
            <v>0</v>
          </cell>
          <cell r="X728">
            <v>0</v>
          </cell>
          <cell r="Y728">
            <v>0</v>
          </cell>
          <cell r="Z728">
            <v>0.5</v>
          </cell>
        </row>
        <row r="729">
          <cell r="C729" t="str">
            <v>10956</v>
          </cell>
          <cell r="W729">
            <v>0.5</v>
          </cell>
          <cell r="X729">
            <v>0</v>
          </cell>
          <cell r="Y729">
            <v>0</v>
          </cell>
          <cell r="Z729">
            <v>0</v>
          </cell>
        </row>
        <row r="730">
          <cell r="C730" t="str">
            <v>10957</v>
          </cell>
          <cell r="W730">
            <v>0.5</v>
          </cell>
          <cell r="X730">
            <v>0.5</v>
          </cell>
          <cell r="Y730">
            <v>0.5</v>
          </cell>
          <cell r="Z730">
            <v>0.5</v>
          </cell>
        </row>
        <row r="731">
          <cell r="C731" t="str">
            <v>10958</v>
          </cell>
          <cell r="W731">
            <v>0.5</v>
          </cell>
          <cell r="X731">
            <v>0.5</v>
          </cell>
          <cell r="Y731">
            <v>0.5</v>
          </cell>
          <cell r="Z731">
            <v>0</v>
          </cell>
        </row>
        <row r="732">
          <cell r="C732" t="str">
            <v>10959</v>
          </cell>
          <cell r="W732">
            <v>0.5</v>
          </cell>
          <cell r="X732">
            <v>0.5</v>
          </cell>
          <cell r="Y732">
            <v>0.5</v>
          </cell>
          <cell r="Z732">
            <v>0.5</v>
          </cell>
        </row>
        <row r="733">
          <cell r="C733" t="str">
            <v>10960</v>
          </cell>
          <cell r="W733">
            <v>0.5</v>
          </cell>
          <cell r="X733">
            <v>0.5</v>
          </cell>
          <cell r="Y733">
            <v>0.5</v>
          </cell>
          <cell r="Z733">
            <v>0.5</v>
          </cell>
        </row>
        <row r="734">
          <cell r="C734" t="str">
            <v>10961</v>
          </cell>
          <cell r="W734">
            <v>0.5</v>
          </cell>
          <cell r="X734">
            <v>0.5</v>
          </cell>
          <cell r="Y734">
            <v>0.5</v>
          </cell>
          <cell r="Z734">
            <v>0.5</v>
          </cell>
        </row>
        <row r="735">
          <cell r="C735" t="str">
            <v>10962</v>
          </cell>
          <cell r="W735">
            <v>0.5</v>
          </cell>
          <cell r="X735">
            <v>0</v>
          </cell>
          <cell r="Y735">
            <v>0.5</v>
          </cell>
          <cell r="Z735">
            <v>0</v>
          </cell>
        </row>
        <row r="736">
          <cell r="C736" t="str">
            <v>11443</v>
          </cell>
          <cell r="W736">
            <v>0.5</v>
          </cell>
          <cell r="X736">
            <v>0.5</v>
          </cell>
          <cell r="Y736">
            <v>0</v>
          </cell>
          <cell r="Z736">
            <v>0.5</v>
          </cell>
        </row>
        <row r="737">
          <cell r="C737" t="str">
            <v>21984</v>
          </cell>
          <cell r="W737">
            <v>0.5</v>
          </cell>
          <cell r="X737">
            <v>0.5</v>
          </cell>
          <cell r="Y737">
            <v>0</v>
          </cell>
          <cell r="Z737">
            <v>0.5</v>
          </cell>
        </row>
        <row r="738">
          <cell r="C738" t="str">
            <v>24032</v>
          </cell>
          <cell r="W738">
            <v>0.5</v>
          </cell>
          <cell r="X738">
            <v>0</v>
          </cell>
          <cell r="Y738">
            <v>0.5</v>
          </cell>
          <cell r="Z738">
            <v>0</v>
          </cell>
        </row>
        <row r="739">
          <cell r="C739" t="str">
            <v>24821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</row>
        <row r="740">
          <cell r="C740" t="str">
            <v>27967</v>
          </cell>
          <cell r="W740">
            <v>0</v>
          </cell>
          <cell r="X740">
            <v>0</v>
          </cell>
          <cell r="Y740">
            <v>0.5</v>
          </cell>
          <cell r="Z740">
            <v>0</v>
          </cell>
        </row>
        <row r="741">
          <cell r="C741" t="str">
            <v>27968</v>
          </cell>
          <cell r="W741">
            <v>0</v>
          </cell>
          <cell r="X741">
            <v>0</v>
          </cell>
          <cell r="Y741">
            <v>0.5</v>
          </cell>
          <cell r="Z741">
            <v>0</v>
          </cell>
        </row>
        <row r="742">
          <cell r="C742" t="str">
            <v>27976</v>
          </cell>
          <cell r="W742">
            <v>0</v>
          </cell>
          <cell r="X742">
            <v>0.5</v>
          </cell>
          <cell r="Y742">
            <v>0.5</v>
          </cell>
          <cell r="Z742">
            <v>0</v>
          </cell>
        </row>
        <row r="743">
          <cell r="C743" t="str">
            <v>10738</v>
          </cell>
          <cell r="W743">
            <v>0.5</v>
          </cell>
          <cell r="X743">
            <v>0</v>
          </cell>
          <cell r="Y743">
            <v>0</v>
          </cell>
          <cell r="Z743">
            <v>0.5</v>
          </cell>
        </row>
        <row r="744">
          <cell r="C744" t="str">
            <v>11340</v>
          </cell>
          <cell r="W744">
            <v>0</v>
          </cell>
          <cell r="X744">
            <v>0.5</v>
          </cell>
          <cell r="Y744">
            <v>0</v>
          </cell>
          <cell r="Z744">
            <v>0</v>
          </cell>
        </row>
        <row r="745">
          <cell r="C745" t="str">
            <v>11341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</row>
        <row r="746">
          <cell r="C746" t="str">
            <v>11342</v>
          </cell>
          <cell r="W746">
            <v>0.5</v>
          </cell>
          <cell r="X746">
            <v>0</v>
          </cell>
          <cell r="Y746">
            <v>0</v>
          </cell>
          <cell r="Z746">
            <v>0.5</v>
          </cell>
        </row>
        <row r="747">
          <cell r="C747" t="str">
            <v>11343</v>
          </cell>
          <cell r="W747">
            <v>0</v>
          </cell>
          <cell r="X747">
            <v>0.5</v>
          </cell>
          <cell r="Y747">
            <v>0</v>
          </cell>
          <cell r="Z747">
            <v>0.5</v>
          </cell>
        </row>
        <row r="748">
          <cell r="C748" t="str">
            <v>11344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</row>
        <row r="749">
          <cell r="C749" t="str">
            <v>11345</v>
          </cell>
          <cell r="W749">
            <v>0</v>
          </cell>
          <cell r="X749">
            <v>0</v>
          </cell>
          <cell r="Y749">
            <v>0</v>
          </cell>
          <cell r="Z749">
            <v>0.5</v>
          </cell>
        </row>
        <row r="750">
          <cell r="C750" t="str">
            <v>11346</v>
          </cell>
          <cell r="W750">
            <v>0</v>
          </cell>
          <cell r="X750">
            <v>0.5</v>
          </cell>
          <cell r="Y750">
            <v>0</v>
          </cell>
          <cell r="Z750">
            <v>0</v>
          </cell>
        </row>
        <row r="751">
          <cell r="C751" t="str">
            <v>77753</v>
          </cell>
          <cell r="W751">
            <v>0.5</v>
          </cell>
          <cell r="X751">
            <v>0.5</v>
          </cell>
          <cell r="Y751">
            <v>0.5</v>
          </cell>
          <cell r="Z751">
            <v>0.5</v>
          </cell>
        </row>
        <row r="752">
          <cell r="C752" t="str">
            <v>10744</v>
          </cell>
          <cell r="W752">
            <v>0</v>
          </cell>
          <cell r="X752">
            <v>0.5</v>
          </cell>
          <cell r="Y752">
            <v>0</v>
          </cell>
          <cell r="Z752">
            <v>0.5</v>
          </cell>
        </row>
        <row r="753">
          <cell r="C753" t="str">
            <v>11375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</row>
        <row r="754">
          <cell r="C754" t="str">
            <v>11376</v>
          </cell>
          <cell r="W754">
            <v>0.5</v>
          </cell>
          <cell r="X754">
            <v>0</v>
          </cell>
          <cell r="Y754">
            <v>0.5</v>
          </cell>
          <cell r="Z754">
            <v>0</v>
          </cell>
        </row>
        <row r="755">
          <cell r="C755" t="str">
            <v>11377</v>
          </cell>
          <cell r="W755">
            <v>0</v>
          </cell>
          <cell r="X755">
            <v>0.5</v>
          </cell>
          <cell r="Y755">
            <v>0</v>
          </cell>
          <cell r="Z755">
            <v>0</v>
          </cell>
        </row>
        <row r="756">
          <cell r="C756" t="str">
            <v>11378</v>
          </cell>
          <cell r="W756">
            <v>0.5</v>
          </cell>
          <cell r="X756">
            <v>0.5</v>
          </cell>
          <cell r="Y756">
            <v>0</v>
          </cell>
          <cell r="Z756">
            <v>0.5</v>
          </cell>
        </row>
        <row r="757">
          <cell r="C757" t="str">
            <v>11379</v>
          </cell>
          <cell r="W757">
            <v>0.5</v>
          </cell>
          <cell r="X757">
            <v>0.5</v>
          </cell>
          <cell r="Y757">
            <v>0</v>
          </cell>
          <cell r="Z757">
            <v>0</v>
          </cell>
        </row>
        <row r="758">
          <cell r="C758" t="str">
            <v>11380</v>
          </cell>
          <cell r="W758">
            <v>0</v>
          </cell>
          <cell r="X758">
            <v>0.5</v>
          </cell>
          <cell r="Y758">
            <v>0</v>
          </cell>
          <cell r="Z758">
            <v>0.5</v>
          </cell>
        </row>
        <row r="759">
          <cell r="C759" t="str">
            <v>11381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</row>
        <row r="760">
          <cell r="C760" t="str">
            <v>11382</v>
          </cell>
          <cell r="W760">
            <v>0.5</v>
          </cell>
          <cell r="X760">
            <v>0.5</v>
          </cell>
          <cell r="Y760">
            <v>0</v>
          </cell>
          <cell r="Z760">
            <v>0.5</v>
          </cell>
        </row>
        <row r="761">
          <cell r="C761" t="str">
            <v>11383</v>
          </cell>
          <cell r="W761">
            <v>0.5</v>
          </cell>
          <cell r="X761">
            <v>0.5</v>
          </cell>
          <cell r="Y761">
            <v>0.5</v>
          </cell>
          <cell r="Z761">
            <v>0.5</v>
          </cell>
        </row>
        <row r="762">
          <cell r="C762" t="str">
            <v>11385</v>
          </cell>
          <cell r="W762">
            <v>0.5</v>
          </cell>
          <cell r="X762">
            <v>0.5</v>
          </cell>
          <cell r="Y762">
            <v>0.5</v>
          </cell>
          <cell r="Z762">
            <v>0</v>
          </cell>
        </row>
        <row r="763">
          <cell r="C763" t="str">
            <v>10680</v>
          </cell>
          <cell r="W763">
            <v>0</v>
          </cell>
          <cell r="X763">
            <v>0.5</v>
          </cell>
          <cell r="Y763">
            <v>0</v>
          </cell>
          <cell r="Z763">
            <v>0</v>
          </cell>
        </row>
        <row r="764">
          <cell r="C764" t="str">
            <v>11322</v>
          </cell>
          <cell r="W764">
            <v>0.5</v>
          </cell>
          <cell r="X764">
            <v>0.5</v>
          </cell>
          <cell r="Y764">
            <v>0.5</v>
          </cell>
          <cell r="Z764">
            <v>0.5</v>
          </cell>
        </row>
        <row r="765">
          <cell r="C765" t="str">
            <v>11324</v>
          </cell>
          <cell r="W765">
            <v>0</v>
          </cell>
          <cell r="X765">
            <v>0</v>
          </cell>
          <cell r="Y765">
            <v>0</v>
          </cell>
          <cell r="Z765">
            <v>0.5</v>
          </cell>
        </row>
        <row r="766">
          <cell r="C766" t="str">
            <v>11325</v>
          </cell>
          <cell r="W766">
            <v>0.5</v>
          </cell>
          <cell r="X766">
            <v>0.5</v>
          </cell>
          <cell r="Y766">
            <v>0.5</v>
          </cell>
          <cell r="Z766">
            <v>0.5</v>
          </cell>
        </row>
        <row r="767">
          <cell r="C767" t="str">
            <v>11326</v>
          </cell>
          <cell r="W767">
            <v>0</v>
          </cell>
          <cell r="X767">
            <v>0.5</v>
          </cell>
          <cell r="Y767">
            <v>0.5</v>
          </cell>
          <cell r="Z767">
            <v>0.5</v>
          </cell>
        </row>
        <row r="768">
          <cell r="C768" t="str">
            <v>11327</v>
          </cell>
          <cell r="W768">
            <v>0.5</v>
          </cell>
          <cell r="X768">
            <v>0.5</v>
          </cell>
          <cell r="Y768">
            <v>0.5</v>
          </cell>
          <cell r="Z768">
            <v>0.5</v>
          </cell>
        </row>
        <row r="769">
          <cell r="C769" t="str">
            <v>11328</v>
          </cell>
          <cell r="W769">
            <v>0.5</v>
          </cell>
          <cell r="X769">
            <v>0.5</v>
          </cell>
          <cell r="Y769">
            <v>0.5</v>
          </cell>
          <cell r="Z769">
            <v>0.5</v>
          </cell>
        </row>
        <row r="770">
          <cell r="C770" t="str">
            <v>11329</v>
          </cell>
          <cell r="W770">
            <v>0</v>
          </cell>
          <cell r="X770">
            <v>0.5</v>
          </cell>
          <cell r="Y770">
            <v>0</v>
          </cell>
          <cell r="Z770">
            <v>0</v>
          </cell>
        </row>
        <row r="771">
          <cell r="C771" t="str">
            <v>11330</v>
          </cell>
          <cell r="W771">
            <v>0.5</v>
          </cell>
          <cell r="X771">
            <v>0.5</v>
          </cell>
          <cell r="Y771">
            <v>0</v>
          </cell>
          <cell r="Z771">
            <v>0</v>
          </cell>
        </row>
        <row r="772">
          <cell r="C772" t="str">
            <v>11331</v>
          </cell>
          <cell r="W772">
            <v>0</v>
          </cell>
          <cell r="X772">
            <v>0.5</v>
          </cell>
          <cell r="Y772">
            <v>0</v>
          </cell>
          <cell r="Z772">
            <v>0.5</v>
          </cell>
        </row>
        <row r="773">
          <cell r="C773" t="str">
            <v>11332</v>
          </cell>
          <cell r="W773">
            <v>0.5</v>
          </cell>
          <cell r="X773">
            <v>0.5</v>
          </cell>
          <cell r="Y773">
            <v>0.5</v>
          </cell>
          <cell r="Z773">
            <v>0.5</v>
          </cell>
        </row>
        <row r="774">
          <cell r="C774" t="str">
            <v>11333</v>
          </cell>
          <cell r="W774">
            <v>0.5</v>
          </cell>
          <cell r="X774">
            <v>0.5</v>
          </cell>
          <cell r="Y774">
            <v>0</v>
          </cell>
          <cell r="Z774">
            <v>0.5</v>
          </cell>
        </row>
        <row r="775">
          <cell r="C775" t="str">
            <v>11334</v>
          </cell>
          <cell r="W775">
            <v>0.5</v>
          </cell>
          <cell r="X775">
            <v>0.5</v>
          </cell>
          <cell r="Y775">
            <v>0.5</v>
          </cell>
          <cell r="Z775">
            <v>0.5</v>
          </cell>
        </row>
        <row r="776">
          <cell r="C776" t="str">
            <v>11335</v>
          </cell>
          <cell r="W776">
            <v>0.5</v>
          </cell>
          <cell r="X776">
            <v>0.5</v>
          </cell>
          <cell r="Y776">
            <v>0</v>
          </cell>
          <cell r="Z776">
            <v>0.5</v>
          </cell>
        </row>
        <row r="777">
          <cell r="C777" t="str">
            <v>11336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</row>
        <row r="778">
          <cell r="C778" t="str">
            <v>11337</v>
          </cell>
          <cell r="W778">
            <v>0</v>
          </cell>
          <cell r="X778">
            <v>0.5</v>
          </cell>
          <cell r="Y778">
            <v>0</v>
          </cell>
          <cell r="Z778">
            <v>0.5</v>
          </cell>
        </row>
        <row r="779">
          <cell r="C779" t="str">
            <v>11338</v>
          </cell>
          <cell r="W779">
            <v>0.5</v>
          </cell>
          <cell r="X779">
            <v>0</v>
          </cell>
          <cell r="Y779">
            <v>0</v>
          </cell>
          <cell r="Z779">
            <v>0.5</v>
          </cell>
        </row>
        <row r="780">
          <cell r="C780" t="str">
            <v>11339</v>
          </cell>
          <cell r="W780">
            <v>0</v>
          </cell>
          <cell r="X780">
            <v>0.5</v>
          </cell>
          <cell r="Y780">
            <v>0</v>
          </cell>
          <cell r="Z780">
            <v>0.5</v>
          </cell>
        </row>
        <row r="781">
          <cell r="C781" t="str">
            <v>11660</v>
          </cell>
          <cell r="W781">
            <v>0.5</v>
          </cell>
          <cell r="X781">
            <v>0</v>
          </cell>
          <cell r="Y781">
            <v>0</v>
          </cell>
          <cell r="Z781">
            <v>0.5</v>
          </cell>
        </row>
        <row r="782">
          <cell r="C782" t="str">
            <v>40491</v>
          </cell>
          <cell r="W782">
            <v>0.5</v>
          </cell>
          <cell r="X782">
            <v>0.5</v>
          </cell>
          <cell r="Y782">
            <v>0</v>
          </cell>
          <cell r="Z782">
            <v>0.5</v>
          </cell>
        </row>
        <row r="783">
          <cell r="C783" t="str">
            <v>40492</v>
          </cell>
          <cell r="W783">
            <v>0.5</v>
          </cell>
          <cell r="X783">
            <v>0.5</v>
          </cell>
          <cell r="Y783">
            <v>0.5</v>
          </cell>
          <cell r="Z783">
            <v>0.5</v>
          </cell>
        </row>
        <row r="784">
          <cell r="C784" t="str">
            <v>40742</v>
          </cell>
          <cell r="W784">
            <v>0.5</v>
          </cell>
          <cell r="X784">
            <v>0</v>
          </cell>
          <cell r="Y784">
            <v>0</v>
          </cell>
          <cell r="Z784">
            <v>0.5</v>
          </cell>
        </row>
        <row r="785">
          <cell r="C785" t="str">
            <v>40743</v>
          </cell>
          <cell r="W785">
            <v>0.5</v>
          </cell>
          <cell r="X785">
            <v>0.5</v>
          </cell>
          <cell r="Y785">
            <v>0</v>
          </cell>
          <cell r="Z785">
            <v>0.5</v>
          </cell>
        </row>
        <row r="786">
          <cell r="C786" t="str">
            <v>10739</v>
          </cell>
          <cell r="W786">
            <v>0.5</v>
          </cell>
          <cell r="X786">
            <v>0.5</v>
          </cell>
          <cell r="Y786">
            <v>0.5</v>
          </cell>
          <cell r="Z786">
            <v>0.5</v>
          </cell>
        </row>
        <row r="787">
          <cell r="C787" t="str">
            <v>10740</v>
          </cell>
          <cell r="W787">
            <v>0.5</v>
          </cell>
          <cell r="X787">
            <v>0.5</v>
          </cell>
          <cell r="Y787">
            <v>0.5</v>
          </cell>
          <cell r="Z787">
            <v>0.5</v>
          </cell>
        </row>
        <row r="788">
          <cell r="C788" t="str">
            <v>11347</v>
          </cell>
          <cell r="W788">
            <v>0.5</v>
          </cell>
          <cell r="X788">
            <v>0.5</v>
          </cell>
          <cell r="Y788">
            <v>0.5</v>
          </cell>
          <cell r="Z788">
            <v>0.5</v>
          </cell>
        </row>
        <row r="789">
          <cell r="C789" t="str">
            <v>11348</v>
          </cell>
          <cell r="W789">
            <v>0.5</v>
          </cell>
          <cell r="X789">
            <v>0.5</v>
          </cell>
          <cell r="Y789">
            <v>0.5</v>
          </cell>
          <cell r="Z789">
            <v>0.5</v>
          </cell>
        </row>
        <row r="790">
          <cell r="C790" t="str">
            <v>11349</v>
          </cell>
          <cell r="W790">
            <v>0.5</v>
          </cell>
          <cell r="X790">
            <v>0</v>
          </cell>
          <cell r="Y790">
            <v>0.5</v>
          </cell>
          <cell r="Z790">
            <v>0.5</v>
          </cell>
        </row>
        <row r="791">
          <cell r="C791" t="str">
            <v>11350</v>
          </cell>
          <cell r="W791">
            <v>0.5</v>
          </cell>
          <cell r="X791">
            <v>0.5</v>
          </cell>
          <cell r="Y791">
            <v>0.5</v>
          </cell>
          <cell r="Z791">
            <v>0.5</v>
          </cell>
        </row>
        <row r="792">
          <cell r="C792" t="str">
            <v>11352</v>
          </cell>
          <cell r="W792">
            <v>0</v>
          </cell>
          <cell r="X792">
            <v>0.5</v>
          </cell>
          <cell r="Y792">
            <v>0.5</v>
          </cell>
          <cell r="Z792">
            <v>0</v>
          </cell>
        </row>
        <row r="793">
          <cell r="C793" t="str">
            <v>11353</v>
          </cell>
          <cell r="W793">
            <v>0.5</v>
          </cell>
          <cell r="X793">
            <v>0.5</v>
          </cell>
          <cell r="Y793">
            <v>0</v>
          </cell>
          <cell r="Z793">
            <v>0.5</v>
          </cell>
        </row>
        <row r="794">
          <cell r="C794" t="str">
            <v>11354</v>
          </cell>
          <cell r="W794">
            <v>0.5</v>
          </cell>
          <cell r="X794">
            <v>0.5</v>
          </cell>
          <cell r="Y794">
            <v>0.5</v>
          </cell>
          <cell r="Z794">
            <v>0.5</v>
          </cell>
        </row>
        <row r="795">
          <cell r="C795" t="str">
            <v>10741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</row>
        <row r="796">
          <cell r="C796" t="str">
            <v>11355</v>
          </cell>
          <cell r="W796">
            <v>0</v>
          </cell>
          <cell r="X796">
            <v>0.5</v>
          </cell>
          <cell r="Y796">
            <v>0.5</v>
          </cell>
          <cell r="Z796">
            <v>0.5</v>
          </cell>
        </row>
        <row r="797">
          <cell r="C797" t="str">
            <v>11356</v>
          </cell>
          <cell r="W797">
            <v>0</v>
          </cell>
          <cell r="X797">
            <v>0</v>
          </cell>
          <cell r="Y797">
            <v>0.5</v>
          </cell>
          <cell r="Z797">
            <v>0</v>
          </cell>
        </row>
        <row r="798">
          <cell r="C798" t="str">
            <v>41436</v>
          </cell>
          <cell r="W798">
            <v>0.5</v>
          </cell>
          <cell r="X798">
            <v>0.5</v>
          </cell>
          <cell r="Y798">
            <v>0.5</v>
          </cell>
          <cell r="Z798">
            <v>0</v>
          </cell>
        </row>
        <row r="799">
          <cell r="C799" t="str">
            <v>10743</v>
          </cell>
          <cell r="W799">
            <v>0</v>
          </cell>
          <cell r="X799">
            <v>0.5</v>
          </cell>
          <cell r="Y799">
            <v>0</v>
          </cell>
          <cell r="Z799">
            <v>0</v>
          </cell>
        </row>
        <row r="800">
          <cell r="C800" t="str">
            <v>11323</v>
          </cell>
          <cell r="W800">
            <v>0</v>
          </cell>
          <cell r="X800">
            <v>0.5</v>
          </cell>
          <cell r="Y800">
            <v>0.5</v>
          </cell>
          <cell r="Z800">
            <v>0.5</v>
          </cell>
        </row>
        <row r="801">
          <cell r="C801" t="str">
            <v>11372</v>
          </cell>
          <cell r="W801">
            <v>0.5</v>
          </cell>
          <cell r="X801">
            <v>0.5</v>
          </cell>
          <cell r="Y801">
            <v>0.5</v>
          </cell>
          <cell r="Z801">
            <v>0.5</v>
          </cell>
        </row>
        <row r="802">
          <cell r="C802" t="str">
            <v>11373</v>
          </cell>
          <cell r="W802">
            <v>0</v>
          </cell>
          <cell r="X802">
            <v>0.5</v>
          </cell>
          <cell r="Y802">
            <v>0.5</v>
          </cell>
          <cell r="Z802">
            <v>0.5</v>
          </cell>
        </row>
        <row r="803">
          <cell r="C803" t="str">
            <v>11374</v>
          </cell>
          <cell r="W803">
            <v>0</v>
          </cell>
          <cell r="X803">
            <v>0.5</v>
          </cell>
          <cell r="Y803">
            <v>0</v>
          </cell>
          <cell r="Z803">
            <v>0.5</v>
          </cell>
        </row>
        <row r="804">
          <cell r="C804" t="str">
            <v>09192</v>
          </cell>
          <cell r="W804">
            <v>0.5</v>
          </cell>
          <cell r="X804">
            <v>0.5</v>
          </cell>
          <cell r="Y804">
            <v>0.5</v>
          </cell>
          <cell r="Z804">
            <v>0.5</v>
          </cell>
        </row>
        <row r="805">
          <cell r="C805" t="str">
            <v>10681</v>
          </cell>
          <cell r="W805">
            <v>0</v>
          </cell>
          <cell r="X805">
            <v>0</v>
          </cell>
          <cell r="Y805">
            <v>0.5</v>
          </cell>
          <cell r="Z805">
            <v>0.5</v>
          </cell>
        </row>
        <row r="806">
          <cell r="C806" t="str">
            <v>10742</v>
          </cell>
          <cell r="W806">
            <v>0</v>
          </cell>
          <cell r="X806">
            <v>0.5</v>
          </cell>
          <cell r="Y806">
            <v>0</v>
          </cell>
          <cell r="Z806">
            <v>0</v>
          </cell>
        </row>
        <row r="807">
          <cell r="C807" t="str">
            <v>11357</v>
          </cell>
          <cell r="W807">
            <v>0</v>
          </cell>
          <cell r="X807">
            <v>0.5</v>
          </cell>
          <cell r="Y807">
            <v>0</v>
          </cell>
          <cell r="Z807">
            <v>0</v>
          </cell>
        </row>
        <row r="808">
          <cell r="C808" t="str">
            <v>11358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</row>
        <row r="809">
          <cell r="C809" t="str">
            <v>11359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</row>
        <row r="810">
          <cell r="C810" t="str">
            <v>11360</v>
          </cell>
          <cell r="W810">
            <v>0.5</v>
          </cell>
          <cell r="X810">
            <v>0.5</v>
          </cell>
          <cell r="Y810">
            <v>0.5</v>
          </cell>
          <cell r="Z810">
            <v>0.5</v>
          </cell>
        </row>
        <row r="811">
          <cell r="C811" t="str">
            <v>11361</v>
          </cell>
          <cell r="W811">
            <v>0.5</v>
          </cell>
          <cell r="X811">
            <v>0.5</v>
          </cell>
          <cell r="Y811">
            <v>0</v>
          </cell>
          <cell r="Z811">
            <v>0.5</v>
          </cell>
        </row>
        <row r="812">
          <cell r="C812" t="str">
            <v>11362</v>
          </cell>
          <cell r="W812">
            <v>0.5</v>
          </cell>
          <cell r="X812">
            <v>0.5</v>
          </cell>
          <cell r="Y812">
            <v>0</v>
          </cell>
          <cell r="Z812">
            <v>0</v>
          </cell>
        </row>
        <row r="813">
          <cell r="C813" t="str">
            <v>11363</v>
          </cell>
          <cell r="W813">
            <v>0</v>
          </cell>
          <cell r="X813">
            <v>0.5</v>
          </cell>
          <cell r="Y813">
            <v>0.5</v>
          </cell>
          <cell r="Z813">
            <v>0</v>
          </cell>
        </row>
        <row r="814">
          <cell r="C814" t="str">
            <v>11364</v>
          </cell>
          <cell r="W814">
            <v>0.5</v>
          </cell>
          <cell r="X814">
            <v>0</v>
          </cell>
          <cell r="Y814">
            <v>0</v>
          </cell>
          <cell r="Z814">
            <v>0.5</v>
          </cell>
        </row>
        <row r="815">
          <cell r="C815" t="str">
            <v>11365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</row>
        <row r="816">
          <cell r="C816" t="str">
            <v>11366</v>
          </cell>
          <cell r="W816">
            <v>0.5</v>
          </cell>
          <cell r="X816">
            <v>0.5</v>
          </cell>
          <cell r="Y816">
            <v>0</v>
          </cell>
          <cell r="Z816">
            <v>0.5</v>
          </cell>
        </row>
        <row r="817">
          <cell r="C817" t="str">
            <v>11367</v>
          </cell>
          <cell r="W817">
            <v>0</v>
          </cell>
          <cell r="X817">
            <v>0</v>
          </cell>
          <cell r="Y817">
            <v>0.5</v>
          </cell>
          <cell r="Z817">
            <v>0</v>
          </cell>
        </row>
        <row r="818">
          <cell r="C818" t="str">
            <v>11368</v>
          </cell>
          <cell r="W818">
            <v>0.5</v>
          </cell>
          <cell r="X818">
            <v>0.5</v>
          </cell>
          <cell r="Y818">
            <v>0</v>
          </cell>
          <cell r="Z818">
            <v>0</v>
          </cell>
        </row>
        <row r="819">
          <cell r="C819" t="str">
            <v>11369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</row>
        <row r="820">
          <cell r="C820" t="str">
            <v>11370</v>
          </cell>
          <cell r="W820">
            <v>0</v>
          </cell>
          <cell r="X820">
            <v>0.5</v>
          </cell>
          <cell r="Y820">
            <v>0</v>
          </cell>
          <cell r="Z820">
            <v>0</v>
          </cell>
        </row>
        <row r="821">
          <cell r="C821" t="str">
            <v>11371</v>
          </cell>
          <cell r="W821">
            <v>0</v>
          </cell>
          <cell r="X821">
            <v>0.5</v>
          </cell>
          <cell r="Y821">
            <v>0.5</v>
          </cell>
          <cell r="Z821">
            <v>0</v>
          </cell>
        </row>
        <row r="822">
          <cell r="C822" t="str">
            <v>11459</v>
          </cell>
          <cell r="W822">
            <v>0.5</v>
          </cell>
          <cell r="X822">
            <v>0.5</v>
          </cell>
          <cell r="Y822">
            <v>0.5</v>
          </cell>
          <cell r="Z822">
            <v>0</v>
          </cell>
        </row>
        <row r="823">
          <cell r="C823" t="str">
            <v>11654</v>
          </cell>
          <cell r="W823">
            <v>0.5</v>
          </cell>
          <cell r="X823">
            <v>0.5</v>
          </cell>
          <cell r="Y823">
            <v>0.5</v>
          </cell>
          <cell r="Z823">
            <v>0.5</v>
          </cell>
        </row>
        <row r="824">
          <cell r="C824" t="str">
            <v>14138</v>
          </cell>
          <cell r="W824">
            <v>0.5</v>
          </cell>
          <cell r="X824">
            <v>0.5</v>
          </cell>
          <cell r="Y824">
            <v>0.5</v>
          </cell>
          <cell r="Z824">
            <v>0.5</v>
          </cell>
        </row>
        <row r="825">
          <cell r="C825" t="str">
            <v>10683</v>
          </cell>
          <cell r="W825">
            <v>0.5</v>
          </cell>
          <cell r="X825">
            <v>0</v>
          </cell>
          <cell r="Y825">
            <v>0.5</v>
          </cell>
          <cell r="Z825">
            <v>0.5</v>
          </cell>
        </row>
        <row r="826">
          <cell r="C826" t="str">
            <v>11407</v>
          </cell>
          <cell r="W826">
            <v>0.5</v>
          </cell>
          <cell r="X826">
            <v>0</v>
          </cell>
          <cell r="Y826">
            <v>0</v>
          </cell>
          <cell r="Z826">
            <v>0</v>
          </cell>
        </row>
        <row r="827">
          <cell r="C827" t="str">
            <v>11408</v>
          </cell>
          <cell r="W827">
            <v>0</v>
          </cell>
          <cell r="X827">
            <v>0.5</v>
          </cell>
          <cell r="Y827">
            <v>0</v>
          </cell>
          <cell r="Z827">
            <v>0</v>
          </cell>
        </row>
        <row r="828">
          <cell r="C828" t="str">
            <v>11409</v>
          </cell>
          <cell r="W828">
            <v>0.5</v>
          </cell>
          <cell r="X828">
            <v>0.5</v>
          </cell>
          <cell r="Y828">
            <v>0</v>
          </cell>
          <cell r="Z828">
            <v>0</v>
          </cell>
        </row>
        <row r="829">
          <cell r="C829" t="str">
            <v>11410</v>
          </cell>
          <cell r="W829">
            <v>0.5</v>
          </cell>
          <cell r="X829">
            <v>0.5</v>
          </cell>
          <cell r="Y829">
            <v>0.5</v>
          </cell>
          <cell r="Z829">
            <v>0</v>
          </cell>
        </row>
        <row r="830">
          <cell r="C830" t="str">
            <v>11411</v>
          </cell>
          <cell r="W830">
            <v>0</v>
          </cell>
          <cell r="X830">
            <v>0</v>
          </cell>
          <cell r="Y830">
            <v>0.5</v>
          </cell>
          <cell r="Z830">
            <v>0</v>
          </cell>
        </row>
        <row r="831">
          <cell r="C831" t="str">
            <v>11412</v>
          </cell>
          <cell r="W831">
            <v>0.5</v>
          </cell>
          <cell r="X831">
            <v>0.5</v>
          </cell>
          <cell r="Y831">
            <v>0.5</v>
          </cell>
          <cell r="Z831">
            <v>0.5</v>
          </cell>
        </row>
        <row r="832">
          <cell r="C832" t="str">
            <v>11413</v>
          </cell>
          <cell r="W832">
            <v>0</v>
          </cell>
          <cell r="X832">
            <v>0.5</v>
          </cell>
          <cell r="Y832">
            <v>0.5</v>
          </cell>
          <cell r="Z832">
            <v>0</v>
          </cell>
        </row>
        <row r="833">
          <cell r="C833" t="str">
            <v>14139</v>
          </cell>
          <cell r="W833">
            <v>0</v>
          </cell>
          <cell r="X833">
            <v>0</v>
          </cell>
          <cell r="Y833">
            <v>0.5</v>
          </cell>
          <cell r="Z833">
            <v>0</v>
          </cell>
        </row>
        <row r="834">
          <cell r="C834" t="str">
            <v>28817</v>
          </cell>
          <cell r="W834">
            <v>0.5</v>
          </cell>
          <cell r="X834">
            <v>0.5</v>
          </cell>
          <cell r="Y834">
            <v>0.5</v>
          </cell>
          <cell r="Z834">
            <v>0.5</v>
          </cell>
        </row>
        <row r="835">
          <cell r="C835" t="str">
            <v>10750</v>
          </cell>
          <cell r="W835">
            <v>0</v>
          </cell>
          <cell r="X835">
            <v>0.5</v>
          </cell>
          <cell r="Y835">
            <v>0.5</v>
          </cell>
          <cell r="Z835">
            <v>0.5</v>
          </cell>
        </row>
        <row r="836">
          <cell r="C836" t="str">
            <v>10751</v>
          </cell>
          <cell r="W836">
            <v>0</v>
          </cell>
          <cell r="X836">
            <v>0.5</v>
          </cell>
          <cell r="Y836">
            <v>0.5</v>
          </cell>
          <cell r="Z836">
            <v>0.5</v>
          </cell>
        </row>
        <row r="837">
          <cell r="C837" t="str">
            <v>11435</v>
          </cell>
          <cell r="W837">
            <v>0</v>
          </cell>
          <cell r="X837">
            <v>0.5</v>
          </cell>
          <cell r="Y837">
            <v>0</v>
          </cell>
          <cell r="Z837">
            <v>0.5</v>
          </cell>
        </row>
        <row r="838">
          <cell r="C838" t="str">
            <v>11436</v>
          </cell>
          <cell r="W838">
            <v>0</v>
          </cell>
          <cell r="X838">
            <v>0.5</v>
          </cell>
          <cell r="Y838">
            <v>0</v>
          </cell>
          <cell r="Z838">
            <v>0.5</v>
          </cell>
        </row>
        <row r="839">
          <cell r="C839" t="str">
            <v>11437</v>
          </cell>
          <cell r="W839">
            <v>0</v>
          </cell>
          <cell r="X839">
            <v>0.5</v>
          </cell>
          <cell r="Y839">
            <v>0</v>
          </cell>
          <cell r="Z839">
            <v>0</v>
          </cell>
        </row>
        <row r="840">
          <cell r="C840" t="str">
            <v>11438</v>
          </cell>
          <cell r="W840">
            <v>0</v>
          </cell>
          <cell r="X840">
            <v>0.5</v>
          </cell>
          <cell r="Y840">
            <v>0.5</v>
          </cell>
          <cell r="Z840">
            <v>0.5</v>
          </cell>
        </row>
        <row r="841">
          <cell r="C841" t="str">
            <v>11439</v>
          </cell>
          <cell r="W841">
            <v>0</v>
          </cell>
          <cell r="X841">
            <v>0.5</v>
          </cell>
          <cell r="Y841">
            <v>0.5</v>
          </cell>
          <cell r="Z841">
            <v>0.5</v>
          </cell>
        </row>
        <row r="842">
          <cell r="C842" t="str">
            <v>11440</v>
          </cell>
          <cell r="W842">
            <v>0</v>
          </cell>
          <cell r="X842">
            <v>0.5</v>
          </cell>
          <cell r="Y842">
            <v>0</v>
          </cell>
          <cell r="Z842">
            <v>0.5</v>
          </cell>
        </row>
        <row r="843">
          <cell r="C843" t="str">
            <v>11441</v>
          </cell>
          <cell r="W843">
            <v>0</v>
          </cell>
          <cell r="X843">
            <v>0.5</v>
          </cell>
          <cell r="Y843">
            <v>0.5</v>
          </cell>
          <cell r="Z843">
            <v>0.5</v>
          </cell>
        </row>
        <row r="844">
          <cell r="C844" t="str">
            <v>11442</v>
          </cell>
          <cell r="W844">
            <v>0</v>
          </cell>
          <cell r="X844">
            <v>0.5</v>
          </cell>
          <cell r="Y844">
            <v>0</v>
          </cell>
          <cell r="Z844">
            <v>0</v>
          </cell>
        </row>
        <row r="845">
          <cell r="C845" t="str">
            <v>13818</v>
          </cell>
          <cell r="W845">
            <v>0</v>
          </cell>
          <cell r="X845">
            <v>0.5</v>
          </cell>
          <cell r="Y845">
            <v>0.5</v>
          </cell>
          <cell r="Z845">
            <v>0.5</v>
          </cell>
        </row>
        <row r="846">
          <cell r="C846" t="str">
            <v>15010</v>
          </cell>
          <cell r="W846">
            <v>0</v>
          </cell>
          <cell r="X846">
            <v>0.5</v>
          </cell>
          <cell r="Y846">
            <v>0.5</v>
          </cell>
          <cell r="Z846">
            <v>0.5</v>
          </cell>
        </row>
        <row r="847">
          <cell r="C847" t="str">
            <v>23771</v>
          </cell>
          <cell r="W847">
            <v>0</v>
          </cell>
          <cell r="X847">
            <v>0.5</v>
          </cell>
          <cell r="Y847">
            <v>0</v>
          </cell>
          <cell r="Z847">
            <v>0.5</v>
          </cell>
        </row>
        <row r="848">
          <cell r="C848" t="str">
            <v>10748</v>
          </cell>
          <cell r="W848">
            <v>0</v>
          </cell>
          <cell r="X848">
            <v>0.5</v>
          </cell>
          <cell r="Y848">
            <v>0</v>
          </cell>
          <cell r="Z848">
            <v>0.5</v>
          </cell>
        </row>
        <row r="849">
          <cell r="C849" t="str">
            <v>11423</v>
          </cell>
          <cell r="W849">
            <v>0</v>
          </cell>
          <cell r="X849">
            <v>0.5</v>
          </cell>
          <cell r="Y849">
            <v>0</v>
          </cell>
          <cell r="Z849">
            <v>0.5</v>
          </cell>
        </row>
        <row r="850">
          <cell r="C850" t="str">
            <v>11424</v>
          </cell>
          <cell r="W850">
            <v>0.5</v>
          </cell>
          <cell r="X850">
            <v>0.5</v>
          </cell>
          <cell r="Y850">
            <v>0.5</v>
          </cell>
          <cell r="Z850">
            <v>0</v>
          </cell>
        </row>
        <row r="851">
          <cell r="C851" t="str">
            <v>11425</v>
          </cell>
          <cell r="W851">
            <v>0</v>
          </cell>
          <cell r="X851">
            <v>0.5</v>
          </cell>
          <cell r="Y851">
            <v>0.5</v>
          </cell>
          <cell r="Z851">
            <v>0.5</v>
          </cell>
        </row>
        <row r="852">
          <cell r="C852" t="str">
            <v>11426</v>
          </cell>
          <cell r="W852">
            <v>0</v>
          </cell>
          <cell r="X852">
            <v>0.5</v>
          </cell>
          <cell r="Y852">
            <v>0</v>
          </cell>
          <cell r="Z852">
            <v>0.5</v>
          </cell>
        </row>
        <row r="853">
          <cell r="C853" t="str">
            <v>11427</v>
          </cell>
          <cell r="W853">
            <v>0</v>
          </cell>
          <cell r="X853">
            <v>0.5</v>
          </cell>
          <cell r="Y853">
            <v>0</v>
          </cell>
          <cell r="Z853">
            <v>0.5</v>
          </cell>
        </row>
        <row r="854">
          <cell r="C854" t="str">
            <v>11428</v>
          </cell>
          <cell r="W854">
            <v>0</v>
          </cell>
          <cell r="X854">
            <v>0.5</v>
          </cell>
          <cell r="Y854">
            <v>0.5</v>
          </cell>
          <cell r="Z854">
            <v>0.5</v>
          </cell>
        </row>
        <row r="855">
          <cell r="C855" t="str">
            <v>11429</v>
          </cell>
          <cell r="W855">
            <v>0</v>
          </cell>
          <cell r="X855">
            <v>0.5</v>
          </cell>
          <cell r="Y855">
            <v>0</v>
          </cell>
          <cell r="Z855">
            <v>0.5</v>
          </cell>
        </row>
        <row r="856">
          <cell r="C856" t="str">
            <v>11430</v>
          </cell>
          <cell r="W856">
            <v>0</v>
          </cell>
          <cell r="X856">
            <v>0.5</v>
          </cell>
          <cell r="Y856">
            <v>0.5</v>
          </cell>
          <cell r="Z856">
            <v>0</v>
          </cell>
        </row>
        <row r="857">
          <cell r="C857" t="str">
            <v>11431</v>
          </cell>
          <cell r="W857">
            <v>0</v>
          </cell>
          <cell r="X857">
            <v>0.5</v>
          </cell>
          <cell r="Y857">
            <v>0.5</v>
          </cell>
          <cell r="Z857">
            <v>0.5</v>
          </cell>
        </row>
        <row r="858">
          <cell r="C858" t="str">
            <v>11460</v>
          </cell>
          <cell r="W858">
            <v>0.5</v>
          </cell>
          <cell r="X858">
            <v>0.5</v>
          </cell>
          <cell r="Y858">
            <v>0.5</v>
          </cell>
          <cell r="Z858">
            <v>0.5</v>
          </cell>
        </row>
        <row r="859">
          <cell r="C859" t="str">
            <v>11464</v>
          </cell>
          <cell r="W859">
            <v>0</v>
          </cell>
          <cell r="X859">
            <v>0.5</v>
          </cell>
          <cell r="Y859">
            <v>0</v>
          </cell>
          <cell r="Z859">
            <v>0.5</v>
          </cell>
        </row>
        <row r="860">
          <cell r="C860" t="str">
            <v>10747</v>
          </cell>
          <cell r="W860">
            <v>0</v>
          </cell>
          <cell r="X860">
            <v>0</v>
          </cell>
          <cell r="Y860">
            <v>0.5</v>
          </cell>
          <cell r="Z860">
            <v>0.5</v>
          </cell>
        </row>
        <row r="861">
          <cell r="C861" t="str">
            <v>11414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</row>
        <row r="862">
          <cell r="C862" t="str">
            <v>11415</v>
          </cell>
          <cell r="W862">
            <v>0.5</v>
          </cell>
          <cell r="X862">
            <v>0</v>
          </cell>
          <cell r="Y862">
            <v>0.5</v>
          </cell>
          <cell r="Z862">
            <v>0.5</v>
          </cell>
        </row>
        <row r="863">
          <cell r="C863" t="str">
            <v>11416</v>
          </cell>
          <cell r="W863">
            <v>0.5</v>
          </cell>
          <cell r="X863">
            <v>0.5</v>
          </cell>
          <cell r="Y863">
            <v>0.5</v>
          </cell>
          <cell r="Z863">
            <v>0.5</v>
          </cell>
        </row>
        <row r="864">
          <cell r="C864" t="str">
            <v>11417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</row>
        <row r="865">
          <cell r="C865" t="str">
            <v>11418</v>
          </cell>
          <cell r="W865">
            <v>0.5</v>
          </cell>
          <cell r="X865">
            <v>0.5</v>
          </cell>
          <cell r="Y865">
            <v>0.5</v>
          </cell>
          <cell r="Z865">
            <v>0.5</v>
          </cell>
        </row>
        <row r="866">
          <cell r="C866" t="str">
            <v>11419</v>
          </cell>
          <cell r="W866">
            <v>0</v>
          </cell>
          <cell r="X866">
            <v>0</v>
          </cell>
          <cell r="Y866">
            <v>0.5</v>
          </cell>
          <cell r="Z866">
            <v>0.5</v>
          </cell>
        </row>
        <row r="867">
          <cell r="C867" t="str">
            <v>11420</v>
          </cell>
          <cell r="W867">
            <v>0.5</v>
          </cell>
          <cell r="X867">
            <v>0.5</v>
          </cell>
          <cell r="Y867">
            <v>0.5</v>
          </cell>
          <cell r="Z867">
            <v>0.5</v>
          </cell>
        </row>
        <row r="868">
          <cell r="C868" t="str">
            <v>11421</v>
          </cell>
          <cell r="W868">
            <v>0.5</v>
          </cell>
          <cell r="X868">
            <v>0.5</v>
          </cell>
          <cell r="Y868">
            <v>0</v>
          </cell>
          <cell r="Z868">
            <v>0.5</v>
          </cell>
        </row>
        <row r="869">
          <cell r="C869" t="str">
            <v>11422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</row>
        <row r="870">
          <cell r="C870" t="str">
            <v>24673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</row>
        <row r="871">
          <cell r="C871" t="str">
            <v>10684</v>
          </cell>
          <cell r="W871">
            <v>0</v>
          </cell>
          <cell r="X871">
            <v>0.5</v>
          </cell>
          <cell r="Y871">
            <v>0</v>
          </cell>
          <cell r="Z871">
            <v>0</v>
          </cell>
        </row>
        <row r="872">
          <cell r="C872" t="str">
            <v>10749</v>
          </cell>
          <cell r="W872">
            <v>0</v>
          </cell>
          <cell r="X872">
            <v>0.5</v>
          </cell>
          <cell r="Y872">
            <v>0</v>
          </cell>
          <cell r="Z872">
            <v>0.5</v>
          </cell>
        </row>
        <row r="873">
          <cell r="C873" t="str">
            <v>11432</v>
          </cell>
          <cell r="W873">
            <v>0</v>
          </cell>
          <cell r="X873">
            <v>0.5</v>
          </cell>
          <cell r="Y873">
            <v>0</v>
          </cell>
          <cell r="Z873">
            <v>0</v>
          </cell>
        </row>
        <row r="874">
          <cell r="C874" t="str">
            <v>11433</v>
          </cell>
          <cell r="W874">
            <v>0</v>
          </cell>
          <cell r="X874">
            <v>0.5</v>
          </cell>
          <cell r="Y874">
            <v>0.5</v>
          </cell>
          <cell r="Z874">
            <v>0.5</v>
          </cell>
        </row>
        <row r="875">
          <cell r="C875" t="str">
            <v>11434</v>
          </cell>
          <cell r="W875">
            <v>0</v>
          </cell>
          <cell r="X875">
            <v>0.5</v>
          </cell>
          <cell r="Y875">
            <v>0</v>
          </cell>
          <cell r="Z875">
            <v>0.5</v>
          </cell>
        </row>
        <row r="876">
          <cell r="C876" t="str">
            <v>11461</v>
          </cell>
          <cell r="W876">
            <v>0</v>
          </cell>
          <cell r="X876">
            <v>0.5</v>
          </cell>
          <cell r="Y876">
            <v>0</v>
          </cell>
          <cell r="Z876">
            <v>0.5</v>
          </cell>
        </row>
        <row r="877">
          <cell r="C877" t="str">
            <v>13806</v>
          </cell>
          <cell r="W877">
            <v>0</v>
          </cell>
          <cell r="X877">
            <v>0.5</v>
          </cell>
          <cell r="Y877">
            <v>0.5</v>
          </cell>
          <cell r="Z877">
            <v>0.5</v>
          </cell>
        </row>
        <row r="878">
          <cell r="C878" t="str">
            <v>24689</v>
          </cell>
          <cell r="W878">
            <v>0</v>
          </cell>
          <cell r="X878">
            <v>0.5</v>
          </cell>
          <cell r="Y878">
            <v>0.5</v>
          </cell>
          <cell r="Z878">
            <v>0.5</v>
          </cell>
        </row>
        <row r="879">
          <cell r="C879" t="str">
            <v>10682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</row>
        <row r="880">
          <cell r="C880" t="str">
            <v>10745</v>
          </cell>
          <cell r="W880">
            <v>0</v>
          </cell>
          <cell r="X880">
            <v>0</v>
          </cell>
          <cell r="Y880">
            <v>0.5</v>
          </cell>
          <cell r="Z880">
            <v>0</v>
          </cell>
        </row>
        <row r="881">
          <cell r="C881" t="str">
            <v>11386</v>
          </cell>
          <cell r="W881">
            <v>0</v>
          </cell>
          <cell r="X881">
            <v>0.5</v>
          </cell>
          <cell r="Y881">
            <v>0.5</v>
          </cell>
          <cell r="Z881">
            <v>0.5</v>
          </cell>
        </row>
        <row r="882">
          <cell r="C882" t="str">
            <v>11387</v>
          </cell>
          <cell r="W882">
            <v>0</v>
          </cell>
          <cell r="X882">
            <v>0</v>
          </cell>
          <cell r="Y882">
            <v>0</v>
          </cell>
          <cell r="Z882">
            <v>0.5</v>
          </cell>
        </row>
        <row r="883">
          <cell r="C883" t="str">
            <v>11388</v>
          </cell>
          <cell r="W883">
            <v>0</v>
          </cell>
          <cell r="X883">
            <v>0</v>
          </cell>
          <cell r="Y883">
            <v>0</v>
          </cell>
          <cell r="Z883">
            <v>0.5</v>
          </cell>
        </row>
        <row r="884">
          <cell r="C884" t="str">
            <v>11390</v>
          </cell>
          <cell r="W884">
            <v>0</v>
          </cell>
          <cell r="X884">
            <v>0.5</v>
          </cell>
          <cell r="Y884">
            <v>0.5</v>
          </cell>
          <cell r="Z884">
            <v>0.5</v>
          </cell>
        </row>
        <row r="885">
          <cell r="C885" t="str">
            <v>11391</v>
          </cell>
          <cell r="W885">
            <v>0</v>
          </cell>
          <cell r="X885">
            <v>0.5</v>
          </cell>
          <cell r="Y885">
            <v>0.5</v>
          </cell>
          <cell r="Z885">
            <v>0.5</v>
          </cell>
        </row>
        <row r="886">
          <cell r="C886" t="str">
            <v>11392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</row>
        <row r="887">
          <cell r="C887" t="str">
            <v>11393</v>
          </cell>
          <cell r="W887">
            <v>0.5</v>
          </cell>
          <cell r="X887">
            <v>0.5</v>
          </cell>
          <cell r="Y887">
            <v>0.5</v>
          </cell>
          <cell r="Z887">
            <v>0.5</v>
          </cell>
        </row>
        <row r="888">
          <cell r="C888" t="str">
            <v>11394</v>
          </cell>
          <cell r="W888">
            <v>0</v>
          </cell>
          <cell r="X888">
            <v>0.5</v>
          </cell>
          <cell r="Y888">
            <v>0</v>
          </cell>
          <cell r="Z888">
            <v>0</v>
          </cell>
        </row>
        <row r="889">
          <cell r="C889" t="str">
            <v>11395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</row>
        <row r="890">
          <cell r="C890" t="str">
            <v>11396</v>
          </cell>
          <cell r="W890">
            <v>0</v>
          </cell>
          <cell r="X890">
            <v>0.5</v>
          </cell>
          <cell r="Y890">
            <v>0</v>
          </cell>
          <cell r="Z890">
            <v>0.5</v>
          </cell>
        </row>
        <row r="891">
          <cell r="C891" t="str">
            <v>11397</v>
          </cell>
          <cell r="W891">
            <v>0</v>
          </cell>
          <cell r="X891">
            <v>0.5</v>
          </cell>
          <cell r="Y891">
            <v>0.5</v>
          </cell>
          <cell r="Z891">
            <v>0.5</v>
          </cell>
        </row>
        <row r="892">
          <cell r="C892" t="str">
            <v>11398</v>
          </cell>
          <cell r="W892">
            <v>0.5</v>
          </cell>
          <cell r="X892">
            <v>0.5</v>
          </cell>
          <cell r="Y892">
            <v>0.5</v>
          </cell>
          <cell r="Z892">
            <v>0.5</v>
          </cell>
        </row>
        <row r="893">
          <cell r="C893" t="str">
            <v>11399</v>
          </cell>
          <cell r="W893">
            <v>0</v>
          </cell>
          <cell r="X893">
            <v>0.5</v>
          </cell>
          <cell r="Y893">
            <v>0.5</v>
          </cell>
          <cell r="Z893">
            <v>0</v>
          </cell>
        </row>
        <row r="894">
          <cell r="C894" t="str">
            <v>11400</v>
          </cell>
          <cell r="W894">
            <v>0</v>
          </cell>
          <cell r="X894">
            <v>0.5</v>
          </cell>
          <cell r="Y894">
            <v>0</v>
          </cell>
          <cell r="Z894">
            <v>0.5</v>
          </cell>
        </row>
        <row r="895">
          <cell r="C895" t="str">
            <v>11401</v>
          </cell>
          <cell r="W895">
            <v>0</v>
          </cell>
          <cell r="X895">
            <v>0.5</v>
          </cell>
          <cell r="Y895">
            <v>0.5</v>
          </cell>
          <cell r="Z895">
            <v>0</v>
          </cell>
        </row>
        <row r="896">
          <cell r="C896" t="str">
            <v>10746</v>
          </cell>
          <cell r="W896">
            <v>0</v>
          </cell>
          <cell r="X896">
            <v>0</v>
          </cell>
          <cell r="Y896">
            <v>0.5</v>
          </cell>
          <cell r="Z896">
            <v>0.5</v>
          </cell>
        </row>
        <row r="897">
          <cell r="C897" t="str">
            <v>11402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</row>
        <row r="898">
          <cell r="C898" t="str">
            <v>11403</v>
          </cell>
          <cell r="W898">
            <v>0</v>
          </cell>
          <cell r="X898">
            <v>0.5</v>
          </cell>
          <cell r="Y898">
            <v>0</v>
          </cell>
          <cell r="Z898">
            <v>0.5</v>
          </cell>
        </row>
        <row r="899">
          <cell r="C899" t="str">
            <v>11404</v>
          </cell>
          <cell r="W899">
            <v>0</v>
          </cell>
          <cell r="X899">
            <v>0.5</v>
          </cell>
          <cell r="Y899">
            <v>0</v>
          </cell>
          <cell r="Z899">
            <v>0</v>
          </cell>
        </row>
        <row r="900">
          <cell r="C900" t="str">
            <v>11405</v>
          </cell>
          <cell r="W900">
            <v>0</v>
          </cell>
          <cell r="X900">
            <v>0.5</v>
          </cell>
          <cell r="Y900">
            <v>0</v>
          </cell>
          <cell r="Z900">
            <v>0</v>
          </cell>
        </row>
        <row r="901">
          <cell r="C901" t="str">
            <v>11406</v>
          </cell>
          <cell r="W901">
            <v>0</v>
          </cell>
          <cell r="X901">
            <v>0.5</v>
          </cell>
          <cell r="Y901">
            <v>0.5</v>
          </cell>
          <cell r="Z901">
            <v>0.5</v>
          </cell>
        </row>
        <row r="902">
          <cell r="C902" t="str">
            <v>28786</v>
          </cell>
          <cell r="W902">
            <v>0</v>
          </cell>
          <cell r="X902">
            <v>0.5</v>
          </cell>
          <cell r="Y902">
            <v>0</v>
          </cell>
          <cell r="Z902">
            <v>0.5</v>
          </cell>
        </row>
        <row r="903">
          <cell r="W903">
            <v>476</v>
          </cell>
          <cell r="X903">
            <v>548</v>
          </cell>
          <cell r="Y903">
            <v>540</v>
          </cell>
          <cell r="Z903">
            <v>526</v>
          </cell>
        </row>
      </sheetData>
      <sheetData sheetId="15" refreshError="1"/>
      <sheetData sheetId="16" refreshError="1"/>
      <sheetData sheetId="17" refreshError="1"/>
      <sheetData sheetId="18" refreshError="1">
        <row r="1">
          <cell r="O1" t="str">
            <v>≥ 80 %</v>
          </cell>
        </row>
        <row r="2">
          <cell r="C2" t="str">
            <v>รหัส</v>
          </cell>
          <cell r="O2" t="str">
            <v>แต้ม</v>
          </cell>
        </row>
        <row r="3">
          <cell r="C3" t="str">
            <v>10713</v>
          </cell>
          <cell r="O3">
            <v>1</v>
          </cell>
        </row>
        <row r="4">
          <cell r="C4" t="str">
            <v>11119</v>
          </cell>
          <cell r="O4">
            <v>0</v>
          </cell>
        </row>
        <row r="5">
          <cell r="C5" t="str">
            <v>11120</v>
          </cell>
          <cell r="O5">
            <v>0</v>
          </cell>
        </row>
        <row r="6">
          <cell r="C6" t="str">
            <v>11121</v>
          </cell>
          <cell r="O6">
            <v>0</v>
          </cell>
        </row>
        <row r="7">
          <cell r="C7" t="str">
            <v>11122</v>
          </cell>
          <cell r="O7">
            <v>0</v>
          </cell>
        </row>
        <row r="8">
          <cell r="C8" t="str">
            <v>11123</v>
          </cell>
          <cell r="O8">
            <v>0</v>
          </cell>
        </row>
        <row r="9">
          <cell r="C9" t="str">
            <v>11124</v>
          </cell>
          <cell r="O9">
            <v>0</v>
          </cell>
        </row>
        <row r="10">
          <cell r="C10" t="str">
            <v>11125</v>
          </cell>
          <cell r="O10">
            <v>1</v>
          </cell>
        </row>
        <row r="11">
          <cell r="C11" t="str">
            <v>11126</v>
          </cell>
          <cell r="O11">
            <v>0</v>
          </cell>
        </row>
        <row r="12">
          <cell r="C12" t="str">
            <v>11127</v>
          </cell>
          <cell r="O12">
            <v>0</v>
          </cell>
        </row>
        <row r="13">
          <cell r="C13" t="str">
            <v>11128</v>
          </cell>
          <cell r="O13">
            <v>0</v>
          </cell>
        </row>
        <row r="14">
          <cell r="C14" t="str">
            <v>11129</v>
          </cell>
          <cell r="O14">
            <v>1</v>
          </cell>
        </row>
        <row r="15">
          <cell r="C15" t="str">
            <v>11130</v>
          </cell>
          <cell r="O15">
            <v>1</v>
          </cell>
        </row>
        <row r="16">
          <cell r="C16" t="str">
            <v>11131</v>
          </cell>
          <cell r="O16">
            <v>1</v>
          </cell>
        </row>
        <row r="17">
          <cell r="C17" t="str">
            <v>11132</v>
          </cell>
          <cell r="O17">
            <v>0</v>
          </cell>
        </row>
        <row r="18">
          <cell r="C18" t="str">
            <v>11133</v>
          </cell>
          <cell r="O18">
            <v>0</v>
          </cell>
        </row>
        <row r="19">
          <cell r="C19" t="str">
            <v>11134</v>
          </cell>
          <cell r="O19">
            <v>0</v>
          </cell>
        </row>
        <row r="20">
          <cell r="C20" t="str">
            <v>11135</v>
          </cell>
          <cell r="O20">
            <v>1</v>
          </cell>
        </row>
        <row r="21">
          <cell r="C21" t="str">
            <v>11136</v>
          </cell>
          <cell r="O21">
            <v>0</v>
          </cell>
        </row>
        <row r="22">
          <cell r="C22" t="str">
            <v>11137</v>
          </cell>
          <cell r="O22">
            <v>0</v>
          </cell>
        </row>
        <row r="23">
          <cell r="C23" t="str">
            <v>11138</v>
          </cell>
          <cell r="O23">
            <v>0</v>
          </cell>
        </row>
        <row r="24">
          <cell r="C24" t="str">
            <v>11139</v>
          </cell>
          <cell r="O24">
            <v>0</v>
          </cell>
        </row>
        <row r="25">
          <cell r="C25" t="str">
            <v>11643</v>
          </cell>
          <cell r="O25">
            <v>0</v>
          </cell>
        </row>
        <row r="26">
          <cell r="C26" t="str">
            <v>23736</v>
          </cell>
          <cell r="O26">
            <v>0</v>
          </cell>
        </row>
        <row r="27">
          <cell r="C27" t="str">
            <v>10674</v>
          </cell>
          <cell r="O27">
            <v>1</v>
          </cell>
        </row>
        <row r="28">
          <cell r="C28" t="str">
            <v>11189</v>
          </cell>
          <cell r="O28">
            <v>1</v>
          </cell>
        </row>
        <row r="29">
          <cell r="C29" t="str">
            <v>11190</v>
          </cell>
          <cell r="O29">
            <v>1</v>
          </cell>
        </row>
        <row r="30">
          <cell r="C30" t="str">
            <v>11191</v>
          </cell>
          <cell r="O30">
            <v>0</v>
          </cell>
        </row>
        <row r="31">
          <cell r="C31" t="str">
            <v>11192</v>
          </cell>
          <cell r="O31">
            <v>1</v>
          </cell>
        </row>
        <row r="32">
          <cell r="C32" t="str">
            <v>11193</v>
          </cell>
          <cell r="O32">
            <v>1</v>
          </cell>
        </row>
        <row r="33">
          <cell r="C33" t="str">
            <v>11194</v>
          </cell>
          <cell r="O33">
            <v>1</v>
          </cell>
        </row>
        <row r="34">
          <cell r="C34" t="str">
            <v>11195</v>
          </cell>
          <cell r="O34">
            <v>1</v>
          </cell>
        </row>
        <row r="35">
          <cell r="C35" t="str">
            <v>11196</v>
          </cell>
          <cell r="O35">
            <v>1</v>
          </cell>
        </row>
        <row r="36">
          <cell r="C36" t="str">
            <v>11197</v>
          </cell>
          <cell r="O36">
            <v>1</v>
          </cell>
        </row>
        <row r="37">
          <cell r="C37" t="str">
            <v>11198</v>
          </cell>
          <cell r="O37">
            <v>1</v>
          </cell>
        </row>
        <row r="38">
          <cell r="C38" t="str">
            <v>11199</v>
          </cell>
          <cell r="O38">
            <v>1</v>
          </cell>
        </row>
        <row r="39">
          <cell r="C39" t="str">
            <v>11200</v>
          </cell>
          <cell r="O39">
            <v>1</v>
          </cell>
        </row>
        <row r="40">
          <cell r="C40" t="str">
            <v>11201</v>
          </cell>
          <cell r="O40">
            <v>1</v>
          </cell>
        </row>
        <row r="41">
          <cell r="C41" t="str">
            <v>11202</v>
          </cell>
          <cell r="O41">
            <v>1</v>
          </cell>
        </row>
        <row r="42">
          <cell r="C42" t="str">
            <v>11454</v>
          </cell>
          <cell r="O42">
            <v>1</v>
          </cell>
        </row>
        <row r="43">
          <cell r="C43" t="str">
            <v>15012</v>
          </cell>
          <cell r="O43">
            <v>1</v>
          </cell>
        </row>
        <row r="44">
          <cell r="C44" t="str">
            <v>28823</v>
          </cell>
          <cell r="O44">
            <v>1</v>
          </cell>
        </row>
        <row r="45">
          <cell r="C45" t="str">
            <v>10715</v>
          </cell>
          <cell r="O45">
            <v>1</v>
          </cell>
        </row>
        <row r="46">
          <cell r="C46" t="str">
            <v>11166</v>
          </cell>
          <cell r="O46">
            <v>0</v>
          </cell>
        </row>
        <row r="47">
          <cell r="C47" t="str">
            <v>11167</v>
          </cell>
          <cell r="O47">
            <v>0</v>
          </cell>
        </row>
        <row r="48">
          <cell r="C48" t="str">
            <v>11169</v>
          </cell>
          <cell r="O48">
            <v>0</v>
          </cell>
        </row>
        <row r="49">
          <cell r="C49" t="str">
            <v>11170</v>
          </cell>
          <cell r="O49">
            <v>1</v>
          </cell>
        </row>
        <row r="50">
          <cell r="C50" t="str">
            <v>11171</v>
          </cell>
          <cell r="O50">
            <v>0</v>
          </cell>
        </row>
        <row r="51">
          <cell r="C51" t="str">
            <v>11172</v>
          </cell>
          <cell r="O51">
            <v>0</v>
          </cell>
        </row>
        <row r="52">
          <cell r="C52" t="str">
            <v>11452</v>
          </cell>
          <cell r="O52">
            <v>0</v>
          </cell>
        </row>
        <row r="53">
          <cell r="C53" t="str">
            <v>10719</v>
          </cell>
          <cell r="O53">
            <v>1</v>
          </cell>
        </row>
        <row r="54">
          <cell r="C54" t="str">
            <v>11203</v>
          </cell>
          <cell r="O54">
            <v>0</v>
          </cell>
        </row>
        <row r="55">
          <cell r="C55" t="str">
            <v>11204</v>
          </cell>
          <cell r="O55">
            <v>0</v>
          </cell>
        </row>
        <row r="56">
          <cell r="C56" t="str">
            <v>11205</v>
          </cell>
          <cell r="O56">
            <v>0</v>
          </cell>
        </row>
        <row r="57">
          <cell r="C57" t="str">
            <v>11206</v>
          </cell>
          <cell r="O57">
            <v>0</v>
          </cell>
        </row>
        <row r="58">
          <cell r="C58" t="str">
            <v>11207</v>
          </cell>
          <cell r="O58">
            <v>1</v>
          </cell>
        </row>
        <row r="59">
          <cell r="C59" t="str">
            <v>11208</v>
          </cell>
          <cell r="O59">
            <v>0</v>
          </cell>
        </row>
        <row r="60">
          <cell r="C60" t="str">
            <v>10716</v>
          </cell>
          <cell r="O60">
            <v>1</v>
          </cell>
        </row>
        <row r="61">
          <cell r="C61" t="str">
            <v>11173</v>
          </cell>
          <cell r="O61">
            <v>0</v>
          </cell>
        </row>
        <row r="62">
          <cell r="C62" t="str">
            <v>11174</v>
          </cell>
          <cell r="O62">
            <v>0</v>
          </cell>
        </row>
        <row r="63">
          <cell r="C63" t="str">
            <v>11175</v>
          </cell>
          <cell r="O63">
            <v>1</v>
          </cell>
        </row>
        <row r="64">
          <cell r="C64" t="str">
            <v>11176</v>
          </cell>
          <cell r="O64">
            <v>1</v>
          </cell>
        </row>
        <row r="65">
          <cell r="C65" t="str">
            <v>11177</v>
          </cell>
          <cell r="O65">
            <v>1</v>
          </cell>
        </row>
        <row r="66">
          <cell r="C66" t="str">
            <v>11178</v>
          </cell>
          <cell r="O66">
            <v>0</v>
          </cell>
        </row>
        <row r="67">
          <cell r="C67" t="str">
            <v>11179</v>
          </cell>
          <cell r="O67">
            <v>1</v>
          </cell>
        </row>
        <row r="68">
          <cell r="C68" t="str">
            <v>11180</v>
          </cell>
          <cell r="O68">
            <v>1</v>
          </cell>
        </row>
        <row r="69">
          <cell r="C69" t="str">
            <v>11181</v>
          </cell>
          <cell r="O69">
            <v>0</v>
          </cell>
        </row>
        <row r="70">
          <cell r="C70" t="str">
            <v>11182</v>
          </cell>
          <cell r="O70">
            <v>0</v>
          </cell>
        </row>
        <row r="71">
          <cell r="C71" t="str">
            <v>11183</v>
          </cell>
          <cell r="O71">
            <v>1</v>
          </cell>
        </row>
        <row r="72">
          <cell r="C72" t="str">
            <v>11453</v>
          </cell>
          <cell r="O72">
            <v>1</v>
          </cell>
        </row>
        <row r="73">
          <cell r="C73" t="str">
            <v>11625</v>
          </cell>
          <cell r="O73">
            <v>0</v>
          </cell>
        </row>
        <row r="74">
          <cell r="C74" t="str">
            <v>25017</v>
          </cell>
          <cell r="O74">
            <v>1</v>
          </cell>
        </row>
        <row r="75">
          <cell r="C75" t="str">
            <v>10717</v>
          </cell>
          <cell r="O75">
            <v>0</v>
          </cell>
        </row>
        <row r="76">
          <cell r="C76" t="str">
            <v>10718</v>
          </cell>
          <cell r="O76">
            <v>1</v>
          </cell>
        </row>
        <row r="77">
          <cell r="C77" t="str">
            <v>11184</v>
          </cell>
          <cell r="O77">
            <v>0</v>
          </cell>
        </row>
        <row r="78">
          <cell r="C78" t="str">
            <v>11185</v>
          </cell>
          <cell r="O78">
            <v>0</v>
          </cell>
        </row>
        <row r="79">
          <cell r="C79" t="str">
            <v>11186</v>
          </cell>
          <cell r="O79">
            <v>1</v>
          </cell>
        </row>
        <row r="80">
          <cell r="C80" t="str">
            <v>11187</v>
          </cell>
          <cell r="O80">
            <v>0</v>
          </cell>
        </row>
        <row r="81">
          <cell r="C81" t="str">
            <v>11188</v>
          </cell>
          <cell r="O81">
            <v>1</v>
          </cell>
        </row>
        <row r="82">
          <cell r="C82" t="str">
            <v>40744</v>
          </cell>
          <cell r="O82">
            <v>1</v>
          </cell>
        </row>
        <row r="83">
          <cell r="C83" t="str">
            <v>40745</v>
          </cell>
          <cell r="O83">
            <v>1</v>
          </cell>
        </row>
        <row r="84">
          <cell r="C84" t="str">
            <v>10672</v>
          </cell>
          <cell r="O84">
            <v>1</v>
          </cell>
        </row>
        <row r="85">
          <cell r="C85" t="str">
            <v>11146</v>
          </cell>
          <cell r="O85">
            <v>0</v>
          </cell>
        </row>
        <row r="86">
          <cell r="C86" t="str">
            <v>11147</v>
          </cell>
          <cell r="O86">
            <v>1</v>
          </cell>
        </row>
        <row r="87">
          <cell r="C87" t="str">
            <v>11148</v>
          </cell>
          <cell r="O87">
            <v>0</v>
          </cell>
        </row>
        <row r="88">
          <cell r="C88" t="str">
            <v>11149</v>
          </cell>
          <cell r="O88">
            <v>0</v>
          </cell>
        </row>
        <row r="89">
          <cell r="C89" t="str">
            <v>11150</v>
          </cell>
          <cell r="O89">
            <v>0</v>
          </cell>
        </row>
        <row r="90">
          <cell r="C90" t="str">
            <v>11151</v>
          </cell>
          <cell r="O90">
            <v>0</v>
          </cell>
        </row>
        <row r="91">
          <cell r="C91" t="str">
            <v>11152</v>
          </cell>
          <cell r="O91">
            <v>1</v>
          </cell>
        </row>
        <row r="92">
          <cell r="C92" t="str">
            <v>11153</v>
          </cell>
          <cell r="O92">
            <v>0</v>
          </cell>
        </row>
        <row r="93">
          <cell r="C93" t="str">
            <v>11154</v>
          </cell>
          <cell r="O93">
            <v>1</v>
          </cell>
        </row>
        <row r="94">
          <cell r="C94" t="str">
            <v>11155</v>
          </cell>
          <cell r="O94">
            <v>0</v>
          </cell>
        </row>
        <row r="95">
          <cell r="C95" t="str">
            <v>11156</v>
          </cell>
          <cell r="O95">
            <v>0</v>
          </cell>
        </row>
        <row r="96">
          <cell r="C96" t="str">
            <v>11157</v>
          </cell>
          <cell r="O96">
            <v>0</v>
          </cell>
        </row>
        <row r="97">
          <cell r="C97" t="str">
            <v>10714</v>
          </cell>
          <cell r="O97">
            <v>1</v>
          </cell>
        </row>
        <row r="98">
          <cell r="C98" t="str">
            <v>11140</v>
          </cell>
          <cell r="O98">
            <v>1</v>
          </cell>
        </row>
        <row r="99">
          <cell r="C99" t="str">
            <v>11141</v>
          </cell>
          <cell r="O99">
            <v>1</v>
          </cell>
        </row>
        <row r="100">
          <cell r="C100" t="str">
            <v>11142</v>
          </cell>
          <cell r="O100">
            <v>1</v>
          </cell>
        </row>
        <row r="101">
          <cell r="C101" t="str">
            <v>11143</v>
          </cell>
          <cell r="O101">
            <v>0</v>
          </cell>
        </row>
        <row r="102">
          <cell r="C102" t="str">
            <v>11144</v>
          </cell>
          <cell r="O102">
            <v>0</v>
          </cell>
        </row>
        <row r="103">
          <cell r="C103" t="str">
            <v>11145</v>
          </cell>
          <cell r="O103">
            <v>1</v>
          </cell>
        </row>
        <row r="104">
          <cell r="C104" t="str">
            <v>24956</v>
          </cell>
          <cell r="O104">
            <v>1</v>
          </cell>
        </row>
        <row r="105">
          <cell r="C105" t="str">
            <v>10727</v>
          </cell>
          <cell r="O105">
            <v>1</v>
          </cell>
        </row>
        <row r="106">
          <cell r="C106" t="str">
            <v>11264</v>
          </cell>
          <cell r="O106">
            <v>0</v>
          </cell>
        </row>
        <row r="107">
          <cell r="C107" t="str">
            <v>11265</v>
          </cell>
          <cell r="O107">
            <v>1</v>
          </cell>
        </row>
        <row r="108">
          <cell r="C108" t="str">
            <v>11266</v>
          </cell>
          <cell r="O108">
            <v>0</v>
          </cell>
        </row>
        <row r="109">
          <cell r="C109" t="str">
            <v>11267</v>
          </cell>
          <cell r="O109">
            <v>0</v>
          </cell>
        </row>
        <row r="110">
          <cell r="C110" t="str">
            <v>11268</v>
          </cell>
          <cell r="O110">
            <v>1</v>
          </cell>
        </row>
        <row r="111">
          <cell r="C111" t="str">
            <v>11269</v>
          </cell>
          <cell r="O111">
            <v>1</v>
          </cell>
        </row>
        <row r="112">
          <cell r="C112" t="str">
            <v>11270</v>
          </cell>
          <cell r="O112">
            <v>1</v>
          </cell>
        </row>
        <row r="113">
          <cell r="C113" t="str">
            <v>11271</v>
          </cell>
          <cell r="O113">
            <v>1</v>
          </cell>
        </row>
        <row r="114">
          <cell r="C114" t="str">
            <v>11272</v>
          </cell>
          <cell r="O114">
            <v>1</v>
          </cell>
        </row>
        <row r="115">
          <cell r="C115" t="str">
            <v>11457</v>
          </cell>
          <cell r="O115">
            <v>0</v>
          </cell>
        </row>
        <row r="116">
          <cell r="C116" t="str">
            <v>10722</v>
          </cell>
          <cell r="O116">
            <v>1</v>
          </cell>
        </row>
        <row r="117">
          <cell r="C117" t="str">
            <v>10723</v>
          </cell>
          <cell r="O117">
            <v>1</v>
          </cell>
        </row>
        <row r="118">
          <cell r="C118" t="str">
            <v>11238</v>
          </cell>
          <cell r="O118">
            <v>0</v>
          </cell>
        </row>
        <row r="119">
          <cell r="C119" t="str">
            <v>11239</v>
          </cell>
          <cell r="O119">
            <v>0</v>
          </cell>
        </row>
        <row r="120">
          <cell r="C120" t="str">
            <v>11240</v>
          </cell>
          <cell r="O120">
            <v>1</v>
          </cell>
        </row>
        <row r="121">
          <cell r="C121" t="str">
            <v>11241</v>
          </cell>
          <cell r="O121">
            <v>1</v>
          </cell>
        </row>
        <row r="122">
          <cell r="C122" t="str">
            <v>11242</v>
          </cell>
          <cell r="O122">
            <v>1</v>
          </cell>
        </row>
        <row r="123">
          <cell r="C123" t="str">
            <v>11243</v>
          </cell>
          <cell r="O123">
            <v>1</v>
          </cell>
        </row>
        <row r="124">
          <cell r="C124" t="str">
            <v>27443</v>
          </cell>
          <cell r="O124">
            <v>1</v>
          </cell>
        </row>
        <row r="125">
          <cell r="C125" t="str">
            <v>10676</v>
          </cell>
          <cell r="O125">
            <v>1</v>
          </cell>
        </row>
        <row r="126">
          <cell r="C126" t="str">
            <v>11251</v>
          </cell>
          <cell r="O126">
            <v>1</v>
          </cell>
        </row>
        <row r="127">
          <cell r="C127" t="str">
            <v>11252</v>
          </cell>
          <cell r="O127">
            <v>1</v>
          </cell>
        </row>
        <row r="128">
          <cell r="C128" t="str">
            <v>11253</v>
          </cell>
          <cell r="O128">
            <v>1</v>
          </cell>
        </row>
        <row r="129">
          <cell r="C129" t="str">
            <v>11254</v>
          </cell>
          <cell r="O129">
            <v>0</v>
          </cell>
        </row>
        <row r="130">
          <cell r="C130" t="str">
            <v>11255</v>
          </cell>
          <cell r="O130">
            <v>1</v>
          </cell>
        </row>
        <row r="131">
          <cell r="C131" t="str">
            <v>11256</v>
          </cell>
          <cell r="O131">
            <v>1</v>
          </cell>
        </row>
        <row r="132">
          <cell r="C132" t="str">
            <v>11257</v>
          </cell>
          <cell r="O132">
            <v>1</v>
          </cell>
        </row>
        <row r="133">
          <cell r="C133" t="str">
            <v>11455</v>
          </cell>
          <cell r="O133">
            <v>1</v>
          </cell>
        </row>
        <row r="134">
          <cell r="C134" t="str">
            <v>10724</v>
          </cell>
          <cell r="O134">
            <v>0</v>
          </cell>
        </row>
        <row r="135">
          <cell r="C135" t="str">
            <v>10725</v>
          </cell>
          <cell r="O135">
            <v>0</v>
          </cell>
        </row>
        <row r="136">
          <cell r="C136" t="str">
            <v>11244</v>
          </cell>
          <cell r="O136">
            <v>0</v>
          </cell>
        </row>
        <row r="137">
          <cell r="C137" t="str">
            <v>11245</v>
          </cell>
          <cell r="O137">
            <v>0</v>
          </cell>
        </row>
        <row r="138">
          <cell r="C138" t="str">
            <v>11246</v>
          </cell>
          <cell r="O138">
            <v>1</v>
          </cell>
        </row>
        <row r="139">
          <cell r="C139" t="str">
            <v>11247</v>
          </cell>
          <cell r="O139">
            <v>1</v>
          </cell>
        </row>
        <row r="140">
          <cell r="C140" t="str">
            <v>11248</v>
          </cell>
          <cell r="O140">
            <v>0</v>
          </cell>
        </row>
        <row r="141">
          <cell r="C141" t="str">
            <v>11249</v>
          </cell>
          <cell r="O141">
            <v>0</v>
          </cell>
        </row>
        <row r="142">
          <cell r="C142" t="str">
            <v>11250</v>
          </cell>
          <cell r="O142">
            <v>0</v>
          </cell>
        </row>
        <row r="143">
          <cell r="C143" t="str">
            <v>10673</v>
          </cell>
          <cell r="O143">
            <v>1</v>
          </cell>
        </row>
        <row r="144">
          <cell r="C144" t="str">
            <v>11158</v>
          </cell>
          <cell r="O144">
            <v>1</v>
          </cell>
        </row>
        <row r="145">
          <cell r="C145" t="str">
            <v>11159</v>
          </cell>
          <cell r="O145">
            <v>1</v>
          </cell>
        </row>
        <row r="146">
          <cell r="C146" t="str">
            <v>11160</v>
          </cell>
          <cell r="O146">
            <v>0</v>
          </cell>
        </row>
        <row r="147">
          <cell r="C147" t="str">
            <v>11161</v>
          </cell>
          <cell r="O147">
            <v>0</v>
          </cell>
        </row>
        <row r="148">
          <cell r="C148" t="str">
            <v>11162</v>
          </cell>
          <cell r="O148">
            <v>1</v>
          </cell>
        </row>
        <row r="149">
          <cell r="C149" t="str">
            <v>11163</v>
          </cell>
          <cell r="O149">
            <v>0</v>
          </cell>
        </row>
        <row r="150">
          <cell r="C150" t="str">
            <v>11164</v>
          </cell>
          <cell r="O150">
            <v>1</v>
          </cell>
        </row>
        <row r="151">
          <cell r="C151" t="str">
            <v>11165</v>
          </cell>
          <cell r="O151">
            <v>0</v>
          </cell>
        </row>
        <row r="152">
          <cell r="C152" t="str">
            <v>10721</v>
          </cell>
          <cell r="O152">
            <v>1</v>
          </cell>
        </row>
        <row r="153">
          <cell r="C153" t="str">
            <v>11228</v>
          </cell>
          <cell r="O153">
            <v>0</v>
          </cell>
        </row>
        <row r="154">
          <cell r="C154" t="str">
            <v>11229</v>
          </cell>
          <cell r="O154">
            <v>1</v>
          </cell>
        </row>
        <row r="155">
          <cell r="C155" t="str">
            <v>11230</v>
          </cell>
          <cell r="O155">
            <v>1</v>
          </cell>
        </row>
        <row r="156">
          <cell r="C156" t="str">
            <v>11231</v>
          </cell>
          <cell r="O156">
            <v>1</v>
          </cell>
        </row>
        <row r="157">
          <cell r="C157" t="str">
            <v>11232</v>
          </cell>
          <cell r="O157">
            <v>0</v>
          </cell>
        </row>
        <row r="158">
          <cell r="C158" t="str">
            <v>11233</v>
          </cell>
          <cell r="O158">
            <v>0</v>
          </cell>
        </row>
        <row r="159">
          <cell r="C159" t="str">
            <v>11234</v>
          </cell>
          <cell r="O159">
            <v>1</v>
          </cell>
        </row>
        <row r="160">
          <cell r="C160" t="str">
            <v>11235</v>
          </cell>
          <cell r="O160">
            <v>0</v>
          </cell>
        </row>
        <row r="161">
          <cell r="C161" t="str">
            <v>11236</v>
          </cell>
          <cell r="O161">
            <v>0</v>
          </cell>
        </row>
        <row r="162">
          <cell r="C162" t="str">
            <v>14135</v>
          </cell>
          <cell r="O162">
            <v>0</v>
          </cell>
        </row>
        <row r="163">
          <cell r="C163" t="str">
            <v>28010</v>
          </cell>
          <cell r="O163">
            <v>0</v>
          </cell>
        </row>
        <row r="164">
          <cell r="C164" t="str">
            <v>10694</v>
          </cell>
          <cell r="O164">
            <v>1</v>
          </cell>
        </row>
        <row r="165">
          <cell r="C165" t="str">
            <v>10802</v>
          </cell>
          <cell r="O165">
            <v>0</v>
          </cell>
        </row>
        <row r="166">
          <cell r="C166" t="str">
            <v>10803</v>
          </cell>
          <cell r="O166">
            <v>0</v>
          </cell>
        </row>
        <row r="167">
          <cell r="C167" t="str">
            <v>10804</v>
          </cell>
          <cell r="O167">
            <v>0</v>
          </cell>
        </row>
        <row r="168">
          <cell r="C168" t="str">
            <v>10805</v>
          </cell>
          <cell r="O168">
            <v>0</v>
          </cell>
        </row>
        <row r="169">
          <cell r="C169" t="str">
            <v>10806</v>
          </cell>
          <cell r="O169">
            <v>0</v>
          </cell>
        </row>
        <row r="170">
          <cell r="C170" t="str">
            <v>27974</v>
          </cell>
          <cell r="O170">
            <v>1</v>
          </cell>
        </row>
        <row r="171">
          <cell r="C171" t="str">
            <v>27975</v>
          </cell>
          <cell r="O171">
            <v>1</v>
          </cell>
        </row>
        <row r="172">
          <cell r="C172" t="str">
            <v>10675</v>
          </cell>
          <cell r="O172">
            <v>1</v>
          </cell>
        </row>
        <row r="173">
          <cell r="C173" t="str">
            <v>11209</v>
          </cell>
          <cell r="O173">
            <v>1</v>
          </cell>
        </row>
        <row r="174">
          <cell r="C174" t="str">
            <v>11210</v>
          </cell>
          <cell r="O174">
            <v>1</v>
          </cell>
        </row>
        <row r="175">
          <cell r="C175" t="str">
            <v>11211</v>
          </cell>
          <cell r="O175">
            <v>0</v>
          </cell>
        </row>
        <row r="176">
          <cell r="C176" t="str">
            <v>11212</v>
          </cell>
          <cell r="O176">
            <v>1</v>
          </cell>
        </row>
        <row r="177">
          <cell r="C177" t="str">
            <v>11213</v>
          </cell>
          <cell r="O177">
            <v>1</v>
          </cell>
        </row>
        <row r="178">
          <cell r="C178" t="str">
            <v>11214</v>
          </cell>
          <cell r="O178">
            <v>1</v>
          </cell>
        </row>
        <row r="179">
          <cell r="C179" t="str">
            <v>11215</v>
          </cell>
          <cell r="O179">
            <v>0</v>
          </cell>
        </row>
        <row r="180">
          <cell r="C180" t="str">
            <v>11216</v>
          </cell>
          <cell r="O180">
            <v>1</v>
          </cell>
        </row>
        <row r="181">
          <cell r="C181" t="str">
            <v>11217</v>
          </cell>
          <cell r="O181">
            <v>0</v>
          </cell>
        </row>
        <row r="182">
          <cell r="C182" t="str">
            <v>11218</v>
          </cell>
          <cell r="O182">
            <v>1</v>
          </cell>
        </row>
        <row r="183">
          <cell r="C183" t="str">
            <v>11219</v>
          </cell>
          <cell r="O183">
            <v>0</v>
          </cell>
        </row>
        <row r="184">
          <cell r="C184" t="str">
            <v>11220</v>
          </cell>
          <cell r="O184">
            <v>0</v>
          </cell>
        </row>
        <row r="185">
          <cell r="C185" t="str">
            <v>40749</v>
          </cell>
          <cell r="O185">
            <v>0</v>
          </cell>
        </row>
        <row r="186">
          <cell r="C186" t="str">
            <v>10726</v>
          </cell>
          <cell r="O186">
            <v>0</v>
          </cell>
        </row>
        <row r="187">
          <cell r="C187" t="str">
            <v>11258</v>
          </cell>
          <cell r="O187">
            <v>1</v>
          </cell>
        </row>
        <row r="188">
          <cell r="C188" t="str">
            <v>11259</v>
          </cell>
          <cell r="O188">
            <v>0</v>
          </cell>
        </row>
        <row r="189">
          <cell r="C189" t="str">
            <v>11260</v>
          </cell>
          <cell r="O189">
            <v>1</v>
          </cell>
        </row>
        <row r="190">
          <cell r="C190" t="str">
            <v>11261</v>
          </cell>
          <cell r="O190">
            <v>1</v>
          </cell>
        </row>
        <row r="191">
          <cell r="C191" t="str">
            <v>11262</v>
          </cell>
          <cell r="O191">
            <v>0</v>
          </cell>
        </row>
        <row r="192">
          <cell r="C192" t="str">
            <v>11263</v>
          </cell>
          <cell r="O192">
            <v>0</v>
          </cell>
        </row>
        <row r="193">
          <cell r="C193" t="str">
            <v>11456</v>
          </cell>
          <cell r="O193">
            <v>1</v>
          </cell>
        </row>
        <row r="194">
          <cell r="C194" t="str">
            <v>11631</v>
          </cell>
          <cell r="O194">
            <v>1</v>
          </cell>
        </row>
        <row r="195">
          <cell r="C195" t="str">
            <v>27978</v>
          </cell>
          <cell r="O195">
            <v>1</v>
          </cell>
        </row>
        <row r="196">
          <cell r="C196" t="str">
            <v>27979</v>
          </cell>
          <cell r="O196">
            <v>1</v>
          </cell>
        </row>
        <row r="197">
          <cell r="C197" t="str">
            <v>27980</v>
          </cell>
          <cell r="O197">
            <v>1</v>
          </cell>
        </row>
        <row r="198">
          <cell r="C198" t="str">
            <v>10720</v>
          </cell>
          <cell r="O198">
            <v>1</v>
          </cell>
        </row>
        <row r="199">
          <cell r="C199" t="str">
            <v>11221</v>
          </cell>
          <cell r="O199">
            <v>0</v>
          </cell>
        </row>
        <row r="200">
          <cell r="C200" t="str">
            <v>11222</v>
          </cell>
          <cell r="O200">
            <v>1</v>
          </cell>
        </row>
        <row r="201">
          <cell r="C201" t="str">
            <v>11223</v>
          </cell>
          <cell r="O201">
            <v>0</v>
          </cell>
        </row>
        <row r="202">
          <cell r="C202" t="str">
            <v>11224</v>
          </cell>
          <cell r="O202">
            <v>0</v>
          </cell>
        </row>
        <row r="203">
          <cell r="C203" t="str">
            <v>11225</v>
          </cell>
          <cell r="O203">
            <v>1</v>
          </cell>
        </row>
        <row r="204">
          <cell r="C204" t="str">
            <v>11226</v>
          </cell>
          <cell r="O204">
            <v>0</v>
          </cell>
        </row>
        <row r="205">
          <cell r="C205" t="str">
            <v>11227</v>
          </cell>
          <cell r="O205">
            <v>0</v>
          </cell>
        </row>
        <row r="206">
          <cell r="C206" t="str">
            <v>10698</v>
          </cell>
          <cell r="O206">
            <v>1</v>
          </cell>
        </row>
        <row r="207">
          <cell r="C207" t="str">
            <v>10863</v>
          </cell>
          <cell r="O207">
            <v>1</v>
          </cell>
        </row>
        <row r="208">
          <cell r="C208" t="str">
            <v>10864</v>
          </cell>
          <cell r="O208">
            <v>0</v>
          </cell>
        </row>
        <row r="209">
          <cell r="C209" t="str">
            <v>10865</v>
          </cell>
          <cell r="O209">
            <v>0</v>
          </cell>
        </row>
        <row r="210">
          <cell r="C210" t="str">
            <v>10686</v>
          </cell>
          <cell r="O210">
            <v>1</v>
          </cell>
        </row>
        <row r="211">
          <cell r="C211" t="str">
            <v>10756</v>
          </cell>
          <cell r="O211">
            <v>1</v>
          </cell>
        </row>
        <row r="212">
          <cell r="C212" t="str">
            <v>10757</v>
          </cell>
          <cell r="O212">
            <v>1</v>
          </cell>
        </row>
        <row r="213">
          <cell r="C213" t="str">
            <v>10758</v>
          </cell>
          <cell r="O213">
            <v>0</v>
          </cell>
        </row>
        <row r="214">
          <cell r="C214" t="str">
            <v>10759</v>
          </cell>
          <cell r="O214">
            <v>1</v>
          </cell>
        </row>
        <row r="215">
          <cell r="C215" t="str">
            <v>10760</v>
          </cell>
          <cell r="O215">
            <v>0</v>
          </cell>
        </row>
        <row r="216">
          <cell r="C216" t="str">
            <v>28875</v>
          </cell>
          <cell r="O216">
            <v>1</v>
          </cell>
        </row>
        <row r="217">
          <cell r="C217" t="str">
            <v>10687</v>
          </cell>
          <cell r="O217">
            <v>1</v>
          </cell>
        </row>
        <row r="218">
          <cell r="C218" t="str">
            <v>10761</v>
          </cell>
          <cell r="O218">
            <v>0</v>
          </cell>
        </row>
        <row r="219">
          <cell r="C219" t="str">
            <v>10762</v>
          </cell>
          <cell r="O219">
            <v>0</v>
          </cell>
        </row>
        <row r="220">
          <cell r="C220" t="str">
            <v>10763</v>
          </cell>
          <cell r="O220">
            <v>1</v>
          </cell>
        </row>
        <row r="221">
          <cell r="C221" t="str">
            <v>10764</v>
          </cell>
          <cell r="O221">
            <v>1</v>
          </cell>
        </row>
        <row r="222">
          <cell r="C222" t="str">
            <v>10765</v>
          </cell>
          <cell r="O222">
            <v>1</v>
          </cell>
        </row>
        <row r="223">
          <cell r="C223" t="str">
            <v>10766</v>
          </cell>
          <cell r="O223">
            <v>1</v>
          </cell>
        </row>
        <row r="224">
          <cell r="C224" t="str">
            <v>10767</v>
          </cell>
          <cell r="O224">
            <v>1</v>
          </cell>
        </row>
        <row r="225">
          <cell r="C225" t="str">
            <v>10660</v>
          </cell>
          <cell r="O225">
            <v>1</v>
          </cell>
        </row>
        <row r="226">
          <cell r="C226" t="str">
            <v>10688</v>
          </cell>
          <cell r="O226">
            <v>1</v>
          </cell>
        </row>
        <row r="227">
          <cell r="C227" t="str">
            <v>10768</v>
          </cell>
          <cell r="O227">
            <v>1</v>
          </cell>
        </row>
        <row r="228">
          <cell r="C228" t="str">
            <v>10769</v>
          </cell>
          <cell r="O228">
            <v>1</v>
          </cell>
        </row>
        <row r="229">
          <cell r="C229" t="str">
            <v>10770</v>
          </cell>
          <cell r="O229">
            <v>1</v>
          </cell>
        </row>
        <row r="230">
          <cell r="C230" t="str">
            <v>10771</v>
          </cell>
          <cell r="O230">
            <v>0</v>
          </cell>
        </row>
        <row r="231">
          <cell r="C231" t="str">
            <v>10772</v>
          </cell>
          <cell r="O231">
            <v>1</v>
          </cell>
        </row>
        <row r="232">
          <cell r="C232" t="str">
            <v>10773</v>
          </cell>
          <cell r="O232">
            <v>1</v>
          </cell>
        </row>
        <row r="233">
          <cell r="C233" t="str">
            <v>10774</v>
          </cell>
          <cell r="O233">
            <v>1</v>
          </cell>
        </row>
        <row r="234">
          <cell r="C234" t="str">
            <v>10775</v>
          </cell>
          <cell r="O234">
            <v>0</v>
          </cell>
        </row>
        <row r="235">
          <cell r="C235" t="str">
            <v>10776</v>
          </cell>
          <cell r="O235">
            <v>1</v>
          </cell>
        </row>
        <row r="236">
          <cell r="C236" t="str">
            <v>10777</v>
          </cell>
          <cell r="O236">
            <v>0</v>
          </cell>
        </row>
        <row r="237">
          <cell r="C237" t="str">
            <v>10778</v>
          </cell>
          <cell r="O237">
            <v>1</v>
          </cell>
        </row>
        <row r="238">
          <cell r="C238" t="str">
            <v>10779</v>
          </cell>
          <cell r="O238">
            <v>1</v>
          </cell>
        </row>
        <row r="239">
          <cell r="C239" t="str">
            <v>10780</v>
          </cell>
          <cell r="O239">
            <v>0</v>
          </cell>
        </row>
        <row r="240">
          <cell r="C240" t="str">
            <v>10781</v>
          </cell>
          <cell r="O240">
            <v>1</v>
          </cell>
        </row>
        <row r="241">
          <cell r="C241" t="str">
            <v>10690</v>
          </cell>
          <cell r="O241">
            <v>1</v>
          </cell>
        </row>
        <row r="242">
          <cell r="C242" t="str">
            <v>10691</v>
          </cell>
          <cell r="O242">
            <v>0</v>
          </cell>
        </row>
        <row r="243">
          <cell r="C243" t="str">
            <v>10789</v>
          </cell>
          <cell r="O243">
            <v>0</v>
          </cell>
        </row>
        <row r="244">
          <cell r="C244" t="str">
            <v>10790</v>
          </cell>
          <cell r="O244">
            <v>1</v>
          </cell>
        </row>
        <row r="245">
          <cell r="C245" t="str">
            <v>10791</v>
          </cell>
          <cell r="O245">
            <v>1</v>
          </cell>
        </row>
        <row r="246">
          <cell r="C246" t="str">
            <v>10792</v>
          </cell>
          <cell r="O246">
            <v>1</v>
          </cell>
        </row>
        <row r="247">
          <cell r="C247" t="str">
            <v>10793</v>
          </cell>
          <cell r="O247">
            <v>1</v>
          </cell>
        </row>
        <row r="248">
          <cell r="C248" t="str">
            <v>10794</v>
          </cell>
          <cell r="O248">
            <v>1</v>
          </cell>
        </row>
        <row r="249">
          <cell r="C249" t="str">
            <v>10795</v>
          </cell>
          <cell r="O249">
            <v>0</v>
          </cell>
        </row>
        <row r="250">
          <cell r="C250" t="str">
            <v>10796</v>
          </cell>
          <cell r="O250">
            <v>0</v>
          </cell>
        </row>
        <row r="251">
          <cell r="C251" t="str">
            <v>10797</v>
          </cell>
          <cell r="O251">
            <v>1</v>
          </cell>
        </row>
        <row r="252">
          <cell r="C252" t="str">
            <v>10661</v>
          </cell>
          <cell r="O252">
            <v>1</v>
          </cell>
        </row>
        <row r="253">
          <cell r="C253" t="str">
            <v>10695</v>
          </cell>
          <cell r="O253">
            <v>1</v>
          </cell>
        </row>
        <row r="254">
          <cell r="C254" t="str">
            <v>10807</v>
          </cell>
          <cell r="O254">
            <v>0</v>
          </cell>
        </row>
        <row r="255">
          <cell r="C255" t="str">
            <v>10808</v>
          </cell>
          <cell r="O255">
            <v>0</v>
          </cell>
        </row>
        <row r="256">
          <cell r="C256" t="str">
            <v>10809</v>
          </cell>
          <cell r="O256">
            <v>0</v>
          </cell>
        </row>
        <row r="257">
          <cell r="C257" t="str">
            <v>10810</v>
          </cell>
          <cell r="O257">
            <v>0</v>
          </cell>
        </row>
        <row r="258">
          <cell r="C258" t="str">
            <v>10811</v>
          </cell>
          <cell r="O258">
            <v>0</v>
          </cell>
        </row>
        <row r="259">
          <cell r="C259" t="str">
            <v>10812</v>
          </cell>
          <cell r="O259">
            <v>0</v>
          </cell>
        </row>
        <row r="260">
          <cell r="C260" t="str">
            <v>10813</v>
          </cell>
          <cell r="O260">
            <v>0</v>
          </cell>
        </row>
        <row r="261">
          <cell r="C261" t="str">
            <v>10814</v>
          </cell>
          <cell r="O261">
            <v>0</v>
          </cell>
        </row>
        <row r="262">
          <cell r="C262" t="str">
            <v>10815</v>
          </cell>
          <cell r="O262">
            <v>1</v>
          </cell>
        </row>
        <row r="263">
          <cell r="C263" t="str">
            <v>10816</v>
          </cell>
          <cell r="O263">
            <v>0</v>
          </cell>
        </row>
        <row r="264">
          <cell r="C264" t="str">
            <v>10692</v>
          </cell>
          <cell r="O264">
            <v>0</v>
          </cell>
        </row>
        <row r="265">
          <cell r="C265" t="str">
            <v>10693</v>
          </cell>
          <cell r="O265">
            <v>0</v>
          </cell>
        </row>
        <row r="266">
          <cell r="C266" t="str">
            <v>10798</v>
          </cell>
          <cell r="O266">
            <v>0</v>
          </cell>
        </row>
        <row r="267">
          <cell r="C267" t="str">
            <v>10799</v>
          </cell>
          <cell r="O267">
            <v>0</v>
          </cell>
        </row>
        <row r="268">
          <cell r="C268" t="str">
            <v>10800</v>
          </cell>
          <cell r="O268">
            <v>0</v>
          </cell>
        </row>
        <row r="269">
          <cell r="C269" t="str">
            <v>10801</v>
          </cell>
          <cell r="O269">
            <v>0</v>
          </cell>
        </row>
        <row r="270">
          <cell r="C270" t="str">
            <v>10689</v>
          </cell>
          <cell r="O270">
            <v>0</v>
          </cell>
        </row>
        <row r="271">
          <cell r="C271" t="str">
            <v>10782</v>
          </cell>
          <cell r="O271">
            <v>1</v>
          </cell>
        </row>
        <row r="272">
          <cell r="C272" t="str">
            <v>10784</v>
          </cell>
          <cell r="O272">
            <v>0</v>
          </cell>
        </row>
        <row r="273">
          <cell r="C273" t="str">
            <v>10785</v>
          </cell>
          <cell r="O273">
            <v>1</v>
          </cell>
        </row>
        <row r="274">
          <cell r="C274" t="str">
            <v>10786</v>
          </cell>
          <cell r="O274">
            <v>0</v>
          </cell>
        </row>
        <row r="275">
          <cell r="C275" t="str">
            <v>10787</v>
          </cell>
          <cell r="O275">
            <v>1</v>
          </cell>
        </row>
        <row r="276">
          <cell r="C276" t="str">
            <v>10788</v>
          </cell>
          <cell r="O276">
            <v>0</v>
          </cell>
        </row>
        <row r="277">
          <cell r="C277" t="str">
            <v>10736</v>
          </cell>
          <cell r="O277">
            <v>1</v>
          </cell>
        </row>
        <row r="278">
          <cell r="C278" t="str">
            <v>11308</v>
          </cell>
          <cell r="O278">
            <v>1</v>
          </cell>
        </row>
        <row r="279">
          <cell r="C279" t="str">
            <v>11309</v>
          </cell>
          <cell r="O279">
            <v>1</v>
          </cell>
        </row>
        <row r="280">
          <cell r="C280" t="str">
            <v>11310</v>
          </cell>
          <cell r="O280">
            <v>1</v>
          </cell>
        </row>
        <row r="281">
          <cell r="C281" t="str">
            <v>11311</v>
          </cell>
          <cell r="O281">
            <v>1</v>
          </cell>
        </row>
        <row r="282">
          <cell r="C282" t="str">
            <v>11312</v>
          </cell>
          <cell r="O282">
            <v>1</v>
          </cell>
        </row>
        <row r="283">
          <cell r="C283" t="str">
            <v>11313</v>
          </cell>
          <cell r="O283">
            <v>1</v>
          </cell>
        </row>
        <row r="284">
          <cell r="C284" t="str">
            <v>11314</v>
          </cell>
          <cell r="O284">
            <v>1</v>
          </cell>
        </row>
        <row r="285">
          <cell r="C285" t="str">
            <v>10731</v>
          </cell>
          <cell r="O285">
            <v>1</v>
          </cell>
        </row>
        <row r="286">
          <cell r="C286" t="str">
            <v>10732</v>
          </cell>
          <cell r="O286">
            <v>1</v>
          </cell>
        </row>
        <row r="287">
          <cell r="C287" t="str">
            <v>11278</v>
          </cell>
          <cell r="O287">
            <v>0</v>
          </cell>
        </row>
        <row r="288">
          <cell r="C288" t="str">
            <v>11279</v>
          </cell>
          <cell r="O288">
            <v>1</v>
          </cell>
        </row>
        <row r="289">
          <cell r="C289" t="str">
            <v>11280</v>
          </cell>
          <cell r="O289">
            <v>0</v>
          </cell>
        </row>
        <row r="290">
          <cell r="C290" t="str">
            <v>11281</v>
          </cell>
          <cell r="O290">
            <v>0</v>
          </cell>
        </row>
        <row r="291">
          <cell r="C291" t="str">
            <v>11282</v>
          </cell>
          <cell r="O291">
            <v>1</v>
          </cell>
        </row>
        <row r="292">
          <cell r="C292" t="str">
            <v>11283</v>
          </cell>
          <cell r="O292">
            <v>1</v>
          </cell>
        </row>
        <row r="293">
          <cell r="C293" t="str">
            <v>11284</v>
          </cell>
          <cell r="O293">
            <v>1</v>
          </cell>
        </row>
        <row r="294">
          <cell r="C294" t="str">
            <v>11285</v>
          </cell>
          <cell r="O294">
            <v>1</v>
          </cell>
        </row>
        <row r="295">
          <cell r="C295" t="str">
            <v>11286</v>
          </cell>
          <cell r="O295">
            <v>0</v>
          </cell>
        </row>
        <row r="296">
          <cell r="C296" t="str">
            <v>11287</v>
          </cell>
          <cell r="O296">
            <v>1</v>
          </cell>
        </row>
        <row r="297">
          <cell r="C297" t="str">
            <v>11288</v>
          </cell>
          <cell r="O297">
            <v>0</v>
          </cell>
        </row>
        <row r="298">
          <cell r="C298" t="str">
            <v>14136</v>
          </cell>
          <cell r="O298">
            <v>0</v>
          </cell>
        </row>
        <row r="299">
          <cell r="C299" t="str">
            <v>21948</v>
          </cell>
          <cell r="O299">
            <v>1</v>
          </cell>
        </row>
        <row r="300">
          <cell r="C300" t="str">
            <v>41701</v>
          </cell>
          <cell r="O300">
            <v>0</v>
          </cell>
        </row>
        <row r="301">
          <cell r="C301" t="str">
            <v>10679</v>
          </cell>
          <cell r="O301">
            <v>1</v>
          </cell>
        </row>
        <row r="302">
          <cell r="C302" t="str">
            <v>11297</v>
          </cell>
          <cell r="O302">
            <v>0</v>
          </cell>
        </row>
        <row r="303">
          <cell r="C303" t="str">
            <v>11298</v>
          </cell>
          <cell r="O303">
            <v>0</v>
          </cell>
        </row>
        <row r="304">
          <cell r="C304" t="str">
            <v>11299</v>
          </cell>
          <cell r="O304">
            <v>1</v>
          </cell>
        </row>
        <row r="305">
          <cell r="C305" t="str">
            <v>11300</v>
          </cell>
          <cell r="O305">
            <v>1</v>
          </cell>
        </row>
        <row r="306">
          <cell r="C306" t="str">
            <v>11301</v>
          </cell>
          <cell r="O306">
            <v>0</v>
          </cell>
        </row>
        <row r="307">
          <cell r="C307" t="str">
            <v>11302</v>
          </cell>
          <cell r="O307">
            <v>1</v>
          </cell>
        </row>
        <row r="308">
          <cell r="C308" t="str">
            <v>11303</v>
          </cell>
          <cell r="O308">
            <v>1</v>
          </cell>
        </row>
        <row r="309">
          <cell r="C309" t="str">
            <v>13819</v>
          </cell>
          <cell r="O309">
            <v>1</v>
          </cell>
        </row>
        <row r="310">
          <cell r="C310" t="str">
            <v>10737</v>
          </cell>
          <cell r="O310">
            <v>1</v>
          </cell>
        </row>
        <row r="311">
          <cell r="C311" t="str">
            <v>11315</v>
          </cell>
          <cell r="O311">
            <v>1</v>
          </cell>
        </row>
        <row r="312">
          <cell r="C312" t="str">
            <v>11316</v>
          </cell>
          <cell r="O312">
            <v>1</v>
          </cell>
        </row>
        <row r="313">
          <cell r="C313" t="str">
            <v>11317</v>
          </cell>
          <cell r="O313">
            <v>1</v>
          </cell>
        </row>
        <row r="314">
          <cell r="C314" t="str">
            <v>11318</v>
          </cell>
          <cell r="O314">
            <v>1</v>
          </cell>
        </row>
        <row r="315">
          <cell r="C315" t="str">
            <v>11319</v>
          </cell>
          <cell r="O315">
            <v>1</v>
          </cell>
        </row>
        <row r="316">
          <cell r="C316" t="str">
            <v>11320</v>
          </cell>
          <cell r="O316">
            <v>1</v>
          </cell>
        </row>
        <row r="317">
          <cell r="C317" t="str">
            <v>11321</v>
          </cell>
          <cell r="O317">
            <v>1</v>
          </cell>
        </row>
        <row r="318">
          <cell r="C318" t="str">
            <v>10677</v>
          </cell>
          <cell r="O318">
            <v>1</v>
          </cell>
        </row>
        <row r="319">
          <cell r="C319" t="str">
            <v>10728</v>
          </cell>
          <cell r="O319">
            <v>0</v>
          </cell>
        </row>
        <row r="320">
          <cell r="C320" t="str">
            <v>10729</v>
          </cell>
          <cell r="O320">
            <v>1</v>
          </cell>
        </row>
        <row r="321">
          <cell r="C321" t="str">
            <v>10730</v>
          </cell>
          <cell r="O321">
            <v>0</v>
          </cell>
        </row>
        <row r="322">
          <cell r="C322" t="str">
            <v>11273</v>
          </cell>
          <cell r="O322">
            <v>1</v>
          </cell>
        </row>
        <row r="323">
          <cell r="C323" t="str">
            <v>11274</v>
          </cell>
          <cell r="O323">
            <v>0</v>
          </cell>
        </row>
        <row r="324">
          <cell r="C324" t="str">
            <v>11275</v>
          </cell>
          <cell r="O324">
            <v>0</v>
          </cell>
        </row>
        <row r="325">
          <cell r="C325" t="str">
            <v>11276</v>
          </cell>
          <cell r="O325">
            <v>0</v>
          </cell>
        </row>
        <row r="326">
          <cell r="C326" t="str">
            <v>11277</v>
          </cell>
          <cell r="O326">
            <v>0</v>
          </cell>
        </row>
        <row r="327">
          <cell r="C327" t="str">
            <v>11458</v>
          </cell>
          <cell r="O327">
            <v>1</v>
          </cell>
        </row>
        <row r="328">
          <cell r="C328" t="str">
            <v>28858</v>
          </cell>
          <cell r="O328">
            <v>0</v>
          </cell>
        </row>
        <row r="329">
          <cell r="C329" t="str">
            <v>10735</v>
          </cell>
          <cell r="O329">
            <v>1</v>
          </cell>
        </row>
        <row r="330">
          <cell r="C330" t="str">
            <v>11306</v>
          </cell>
          <cell r="O330">
            <v>0</v>
          </cell>
        </row>
        <row r="331">
          <cell r="C331" t="str">
            <v>11307</v>
          </cell>
          <cell r="O331">
            <v>0</v>
          </cell>
        </row>
        <row r="332">
          <cell r="C332" t="str">
            <v>10734</v>
          </cell>
          <cell r="O332">
            <v>1</v>
          </cell>
        </row>
        <row r="333">
          <cell r="C333" t="str">
            <v>11304</v>
          </cell>
          <cell r="O333">
            <v>1</v>
          </cell>
        </row>
        <row r="334">
          <cell r="C334" t="str">
            <v>10678</v>
          </cell>
          <cell r="O334">
            <v>1</v>
          </cell>
        </row>
        <row r="335">
          <cell r="C335" t="str">
            <v>10733</v>
          </cell>
          <cell r="O335">
            <v>1</v>
          </cell>
        </row>
        <row r="336">
          <cell r="C336" t="str">
            <v>11289</v>
          </cell>
          <cell r="O336">
            <v>1</v>
          </cell>
        </row>
        <row r="337">
          <cell r="C337" t="str">
            <v>11290</v>
          </cell>
          <cell r="O337">
            <v>1</v>
          </cell>
        </row>
        <row r="338">
          <cell r="C338" t="str">
            <v>11291</v>
          </cell>
          <cell r="O338">
            <v>1</v>
          </cell>
        </row>
        <row r="339">
          <cell r="C339" t="str">
            <v>11292</v>
          </cell>
          <cell r="O339">
            <v>1</v>
          </cell>
        </row>
        <row r="340">
          <cell r="C340" t="str">
            <v>11293</v>
          </cell>
          <cell r="O340">
            <v>1</v>
          </cell>
        </row>
        <row r="341">
          <cell r="C341" t="str">
            <v>11294</v>
          </cell>
          <cell r="O341">
            <v>1</v>
          </cell>
        </row>
        <row r="342">
          <cell r="C342" t="str">
            <v>11295</v>
          </cell>
          <cell r="O342">
            <v>1</v>
          </cell>
        </row>
        <row r="343">
          <cell r="C343" t="str">
            <v>11296</v>
          </cell>
          <cell r="O343">
            <v>1</v>
          </cell>
        </row>
        <row r="344">
          <cell r="C344" t="str">
            <v>10664</v>
          </cell>
          <cell r="O344">
            <v>1</v>
          </cell>
        </row>
        <row r="345">
          <cell r="C345" t="str">
            <v>10834</v>
          </cell>
          <cell r="O345">
            <v>0</v>
          </cell>
        </row>
        <row r="346">
          <cell r="C346" t="str">
            <v>10835</v>
          </cell>
          <cell r="O346">
            <v>0</v>
          </cell>
        </row>
        <row r="347">
          <cell r="C347" t="str">
            <v>10836</v>
          </cell>
          <cell r="O347">
            <v>0</v>
          </cell>
        </row>
        <row r="348">
          <cell r="C348" t="str">
            <v>10837</v>
          </cell>
          <cell r="O348">
            <v>0</v>
          </cell>
        </row>
        <row r="349">
          <cell r="C349" t="str">
            <v>10838</v>
          </cell>
          <cell r="O349">
            <v>0</v>
          </cell>
        </row>
        <row r="350">
          <cell r="C350" t="str">
            <v>10839</v>
          </cell>
          <cell r="O350">
            <v>1</v>
          </cell>
        </row>
        <row r="351">
          <cell r="C351" t="str">
            <v>10840</v>
          </cell>
          <cell r="O351">
            <v>0</v>
          </cell>
        </row>
        <row r="352">
          <cell r="C352" t="str">
            <v>10841</v>
          </cell>
          <cell r="O352">
            <v>0</v>
          </cell>
        </row>
        <row r="353">
          <cell r="C353" t="str">
            <v>10842</v>
          </cell>
          <cell r="O353">
            <v>0</v>
          </cell>
        </row>
        <row r="354">
          <cell r="C354" t="str">
            <v>10843</v>
          </cell>
          <cell r="O354">
            <v>0</v>
          </cell>
        </row>
        <row r="355">
          <cell r="C355" t="str">
            <v>10844</v>
          </cell>
          <cell r="O355">
            <v>0</v>
          </cell>
        </row>
        <row r="356">
          <cell r="C356" t="str">
            <v>10697</v>
          </cell>
          <cell r="O356">
            <v>1</v>
          </cell>
        </row>
        <row r="357">
          <cell r="C357" t="str">
            <v>10833</v>
          </cell>
          <cell r="O357">
            <v>1</v>
          </cell>
        </row>
        <row r="358">
          <cell r="C358" t="str">
            <v>10850</v>
          </cell>
          <cell r="O358">
            <v>1</v>
          </cell>
        </row>
        <row r="359">
          <cell r="C359" t="str">
            <v>10851</v>
          </cell>
          <cell r="O359">
            <v>1</v>
          </cell>
        </row>
        <row r="360">
          <cell r="C360" t="str">
            <v>10852</v>
          </cell>
          <cell r="O360">
            <v>1</v>
          </cell>
        </row>
        <row r="361">
          <cell r="C361" t="str">
            <v>10853</v>
          </cell>
          <cell r="O361">
            <v>1</v>
          </cell>
        </row>
        <row r="362">
          <cell r="C362" t="str">
            <v>10854</v>
          </cell>
          <cell r="O362">
            <v>1</v>
          </cell>
        </row>
        <row r="363">
          <cell r="C363" t="str">
            <v>10855</v>
          </cell>
          <cell r="O363">
            <v>1</v>
          </cell>
        </row>
        <row r="364">
          <cell r="C364" t="str">
            <v>10856</v>
          </cell>
          <cell r="O364">
            <v>1</v>
          </cell>
        </row>
        <row r="365">
          <cell r="C365" t="str">
            <v>13747</v>
          </cell>
          <cell r="O365">
            <v>1</v>
          </cell>
        </row>
        <row r="366">
          <cell r="C366" t="str">
            <v>31327</v>
          </cell>
          <cell r="O366">
            <v>0</v>
          </cell>
        </row>
        <row r="367">
          <cell r="C367" t="str">
            <v>10662</v>
          </cell>
          <cell r="O367">
            <v>1</v>
          </cell>
        </row>
        <row r="368">
          <cell r="C368" t="str">
            <v>10817</v>
          </cell>
          <cell r="O368">
            <v>1</v>
          </cell>
        </row>
        <row r="369">
          <cell r="C369" t="str">
            <v>10818</v>
          </cell>
          <cell r="O369">
            <v>0</v>
          </cell>
        </row>
        <row r="370">
          <cell r="C370" t="str">
            <v>10819</v>
          </cell>
          <cell r="O370">
            <v>0</v>
          </cell>
        </row>
        <row r="371">
          <cell r="C371" t="str">
            <v>10820</v>
          </cell>
          <cell r="O371">
            <v>1</v>
          </cell>
        </row>
        <row r="372">
          <cell r="C372" t="str">
            <v>10821</v>
          </cell>
          <cell r="O372">
            <v>1</v>
          </cell>
        </row>
        <row r="373">
          <cell r="C373" t="str">
            <v>10822</v>
          </cell>
          <cell r="O373">
            <v>1</v>
          </cell>
        </row>
        <row r="374">
          <cell r="C374" t="str">
            <v>10823</v>
          </cell>
          <cell r="O374">
            <v>1</v>
          </cell>
        </row>
        <row r="375">
          <cell r="C375" t="str">
            <v>10824</v>
          </cell>
          <cell r="O375">
            <v>0</v>
          </cell>
        </row>
        <row r="376">
          <cell r="C376" t="str">
            <v>10825</v>
          </cell>
          <cell r="O376">
            <v>1</v>
          </cell>
        </row>
        <row r="377">
          <cell r="C377" t="str">
            <v>10826</v>
          </cell>
          <cell r="O377">
            <v>1</v>
          </cell>
        </row>
        <row r="378">
          <cell r="C378" t="str">
            <v>28006</v>
          </cell>
          <cell r="O378">
            <v>0</v>
          </cell>
        </row>
        <row r="379">
          <cell r="C379" t="str">
            <v>10696</v>
          </cell>
          <cell r="O379">
            <v>1</v>
          </cell>
        </row>
        <row r="380">
          <cell r="C380" t="str">
            <v>10845</v>
          </cell>
          <cell r="O380">
            <v>1</v>
          </cell>
        </row>
        <row r="381">
          <cell r="C381" t="str">
            <v>10846</v>
          </cell>
          <cell r="O381">
            <v>1</v>
          </cell>
        </row>
        <row r="382">
          <cell r="C382" t="str">
            <v>10847</v>
          </cell>
          <cell r="O382">
            <v>0</v>
          </cell>
        </row>
        <row r="383">
          <cell r="C383" t="str">
            <v>10848</v>
          </cell>
          <cell r="O383">
            <v>1</v>
          </cell>
        </row>
        <row r="384">
          <cell r="C384" t="str">
            <v>10849</v>
          </cell>
          <cell r="O384">
            <v>0</v>
          </cell>
        </row>
        <row r="385">
          <cell r="C385" t="str">
            <v>13816</v>
          </cell>
          <cell r="O385">
            <v>0</v>
          </cell>
        </row>
        <row r="386">
          <cell r="C386" t="str">
            <v>10665</v>
          </cell>
          <cell r="O386">
            <v>1</v>
          </cell>
        </row>
        <row r="387">
          <cell r="C387" t="str">
            <v>10857</v>
          </cell>
          <cell r="O387">
            <v>1</v>
          </cell>
        </row>
        <row r="388">
          <cell r="C388" t="str">
            <v>10858</v>
          </cell>
          <cell r="O388">
            <v>1</v>
          </cell>
        </row>
        <row r="389">
          <cell r="C389" t="str">
            <v>10859</v>
          </cell>
          <cell r="O389">
            <v>0</v>
          </cell>
        </row>
        <row r="390">
          <cell r="C390" t="str">
            <v>10860</v>
          </cell>
          <cell r="O390">
            <v>0</v>
          </cell>
        </row>
        <row r="391">
          <cell r="C391" t="str">
            <v>10861</v>
          </cell>
          <cell r="O391">
            <v>1</v>
          </cell>
        </row>
        <row r="392">
          <cell r="C392" t="str">
            <v>10862</v>
          </cell>
          <cell r="O392">
            <v>0</v>
          </cell>
        </row>
        <row r="393">
          <cell r="C393" t="str">
            <v>10663</v>
          </cell>
          <cell r="O393">
            <v>1</v>
          </cell>
        </row>
        <row r="394">
          <cell r="C394" t="str">
            <v>10827</v>
          </cell>
          <cell r="O394">
            <v>1</v>
          </cell>
        </row>
        <row r="395">
          <cell r="C395" t="str">
            <v>10828</v>
          </cell>
          <cell r="O395">
            <v>1</v>
          </cell>
        </row>
        <row r="396">
          <cell r="C396" t="str">
            <v>10829</v>
          </cell>
          <cell r="O396">
            <v>1</v>
          </cell>
        </row>
        <row r="397">
          <cell r="C397" t="str">
            <v>10830</v>
          </cell>
          <cell r="O397">
            <v>1</v>
          </cell>
        </row>
        <row r="398">
          <cell r="C398" t="str">
            <v>10831</v>
          </cell>
          <cell r="O398">
            <v>1</v>
          </cell>
        </row>
        <row r="399">
          <cell r="C399" t="str">
            <v>10832</v>
          </cell>
          <cell r="O399">
            <v>1</v>
          </cell>
        </row>
        <row r="400">
          <cell r="C400" t="str">
            <v>22734</v>
          </cell>
          <cell r="O400">
            <v>0</v>
          </cell>
        </row>
        <row r="401">
          <cell r="C401" t="str">
            <v>23962</v>
          </cell>
          <cell r="O401">
            <v>0</v>
          </cell>
        </row>
        <row r="402">
          <cell r="C402" t="str">
            <v>10685</v>
          </cell>
          <cell r="O402">
            <v>1</v>
          </cell>
        </row>
        <row r="403">
          <cell r="C403" t="str">
            <v>10752</v>
          </cell>
          <cell r="O403">
            <v>1</v>
          </cell>
        </row>
        <row r="404">
          <cell r="C404" t="str">
            <v>10753</v>
          </cell>
          <cell r="O404">
            <v>1</v>
          </cell>
        </row>
        <row r="405">
          <cell r="C405" t="str">
            <v>10754</v>
          </cell>
          <cell r="O405">
            <v>1</v>
          </cell>
        </row>
        <row r="406">
          <cell r="C406" t="str">
            <v>10755</v>
          </cell>
          <cell r="O406">
            <v>0</v>
          </cell>
        </row>
        <row r="407">
          <cell r="C407" t="str">
            <v>28785</v>
          </cell>
          <cell r="O407">
            <v>0</v>
          </cell>
        </row>
        <row r="408">
          <cell r="C408" t="str">
            <v>10699</v>
          </cell>
          <cell r="O408">
            <v>1</v>
          </cell>
        </row>
        <row r="409">
          <cell r="C409" t="str">
            <v>10866</v>
          </cell>
          <cell r="O409">
            <v>1</v>
          </cell>
        </row>
        <row r="410">
          <cell r="C410" t="str">
            <v>10867</v>
          </cell>
          <cell r="O410">
            <v>0</v>
          </cell>
        </row>
        <row r="411">
          <cell r="C411" t="str">
            <v>10868</v>
          </cell>
          <cell r="O411">
            <v>1</v>
          </cell>
        </row>
        <row r="412">
          <cell r="C412" t="str">
            <v>10869</v>
          </cell>
          <cell r="O412">
            <v>0</v>
          </cell>
        </row>
        <row r="413">
          <cell r="C413" t="str">
            <v>10870</v>
          </cell>
          <cell r="O413">
            <v>0</v>
          </cell>
        </row>
        <row r="414">
          <cell r="C414" t="str">
            <v>13817</v>
          </cell>
          <cell r="O414">
            <v>0</v>
          </cell>
        </row>
        <row r="415">
          <cell r="C415" t="str">
            <v>28849</v>
          </cell>
          <cell r="O415">
            <v>0</v>
          </cell>
        </row>
        <row r="416">
          <cell r="C416" t="str">
            <v>28850</v>
          </cell>
          <cell r="O416">
            <v>0</v>
          </cell>
        </row>
        <row r="417">
          <cell r="C417" t="str">
            <v>10709</v>
          </cell>
          <cell r="O417">
            <v>1</v>
          </cell>
        </row>
        <row r="418">
          <cell r="C418" t="str">
            <v>11077</v>
          </cell>
          <cell r="O418">
            <v>0</v>
          </cell>
        </row>
        <row r="419">
          <cell r="C419" t="str">
            <v>11078</v>
          </cell>
          <cell r="O419">
            <v>1</v>
          </cell>
        </row>
        <row r="420">
          <cell r="C420" t="str">
            <v>11079</v>
          </cell>
          <cell r="O420">
            <v>0</v>
          </cell>
        </row>
        <row r="421">
          <cell r="C421" t="str">
            <v>11080</v>
          </cell>
          <cell r="O421">
            <v>0</v>
          </cell>
        </row>
        <row r="422">
          <cell r="C422" t="str">
            <v>11081</v>
          </cell>
          <cell r="O422">
            <v>0</v>
          </cell>
        </row>
        <row r="423">
          <cell r="C423" t="str">
            <v>11082</v>
          </cell>
          <cell r="O423">
            <v>1</v>
          </cell>
        </row>
        <row r="424">
          <cell r="C424" t="str">
            <v>11083</v>
          </cell>
          <cell r="O424">
            <v>1</v>
          </cell>
        </row>
        <row r="425">
          <cell r="C425" t="str">
            <v>11084</v>
          </cell>
          <cell r="O425">
            <v>0</v>
          </cell>
        </row>
        <row r="426">
          <cell r="C426" t="str">
            <v>11085</v>
          </cell>
          <cell r="O426">
            <v>0</v>
          </cell>
        </row>
        <row r="427">
          <cell r="C427" t="str">
            <v>11086</v>
          </cell>
          <cell r="O427">
            <v>1</v>
          </cell>
        </row>
        <row r="428">
          <cell r="C428" t="str">
            <v>11087</v>
          </cell>
          <cell r="O428">
            <v>0</v>
          </cell>
        </row>
        <row r="429">
          <cell r="C429" t="str">
            <v>11088</v>
          </cell>
          <cell r="O429">
            <v>0</v>
          </cell>
        </row>
        <row r="430">
          <cell r="C430" t="str">
            <v>11449</v>
          </cell>
          <cell r="O430">
            <v>1</v>
          </cell>
        </row>
        <row r="431">
          <cell r="C431" t="str">
            <v>28017</v>
          </cell>
          <cell r="O431">
            <v>1</v>
          </cell>
        </row>
        <row r="432">
          <cell r="C432" t="str">
            <v>28789</v>
          </cell>
          <cell r="O432">
            <v>1</v>
          </cell>
        </row>
        <row r="433">
          <cell r="C433" t="str">
            <v>28790</v>
          </cell>
          <cell r="O433">
            <v>1</v>
          </cell>
        </row>
        <row r="434">
          <cell r="C434" t="str">
            <v>28791</v>
          </cell>
          <cell r="O434">
            <v>0</v>
          </cell>
        </row>
        <row r="435">
          <cell r="C435" t="str">
            <v>10670</v>
          </cell>
          <cell r="O435">
            <v>1</v>
          </cell>
        </row>
        <row r="436">
          <cell r="C436" t="str">
            <v>10995</v>
          </cell>
          <cell r="O436">
            <v>1</v>
          </cell>
        </row>
        <row r="437">
          <cell r="C437" t="str">
            <v>10996</v>
          </cell>
          <cell r="O437">
            <v>1</v>
          </cell>
        </row>
        <row r="438">
          <cell r="C438" t="str">
            <v>10997</v>
          </cell>
          <cell r="O438">
            <v>0</v>
          </cell>
        </row>
        <row r="439">
          <cell r="C439" t="str">
            <v>10998</v>
          </cell>
          <cell r="O439">
            <v>1</v>
          </cell>
        </row>
        <row r="440">
          <cell r="C440" t="str">
            <v>10999</v>
          </cell>
          <cell r="O440">
            <v>1</v>
          </cell>
        </row>
        <row r="441">
          <cell r="C441" t="str">
            <v>11000</v>
          </cell>
          <cell r="O441">
            <v>0</v>
          </cell>
        </row>
        <row r="442">
          <cell r="C442" t="str">
            <v>11001</v>
          </cell>
          <cell r="O442">
            <v>0</v>
          </cell>
        </row>
        <row r="443">
          <cell r="C443" t="str">
            <v>11002</v>
          </cell>
          <cell r="O443">
            <v>1</v>
          </cell>
        </row>
        <row r="444">
          <cell r="C444" t="str">
            <v>11003</v>
          </cell>
          <cell r="O444">
            <v>0</v>
          </cell>
        </row>
        <row r="445">
          <cell r="C445" t="str">
            <v>11004</v>
          </cell>
          <cell r="O445">
            <v>1</v>
          </cell>
        </row>
        <row r="446">
          <cell r="C446" t="str">
            <v>11005</v>
          </cell>
          <cell r="O446">
            <v>1</v>
          </cell>
        </row>
        <row r="447">
          <cell r="C447" t="str">
            <v>11006</v>
          </cell>
          <cell r="O447">
            <v>1</v>
          </cell>
        </row>
        <row r="448">
          <cell r="C448" t="str">
            <v>11007</v>
          </cell>
          <cell r="O448">
            <v>0</v>
          </cell>
        </row>
        <row r="449">
          <cell r="C449" t="str">
            <v>11008</v>
          </cell>
          <cell r="O449">
            <v>1</v>
          </cell>
        </row>
        <row r="450">
          <cell r="C450" t="str">
            <v>11009</v>
          </cell>
          <cell r="O450">
            <v>0</v>
          </cell>
        </row>
        <row r="451">
          <cell r="C451" t="str">
            <v>11010</v>
          </cell>
          <cell r="O451">
            <v>1</v>
          </cell>
        </row>
        <row r="452">
          <cell r="C452" t="str">
            <v>11011</v>
          </cell>
          <cell r="O452">
            <v>0</v>
          </cell>
        </row>
        <row r="453">
          <cell r="C453" t="str">
            <v>11012</v>
          </cell>
          <cell r="O453">
            <v>0</v>
          </cell>
        </row>
        <row r="454">
          <cell r="C454" t="str">
            <v>11445</v>
          </cell>
          <cell r="O454">
            <v>1</v>
          </cell>
        </row>
        <row r="455">
          <cell r="C455" t="str">
            <v>12275</v>
          </cell>
          <cell r="O455">
            <v>1</v>
          </cell>
        </row>
        <row r="456">
          <cell r="C456" t="str">
            <v>14132</v>
          </cell>
          <cell r="O456">
            <v>0</v>
          </cell>
        </row>
        <row r="457">
          <cell r="C457" t="str">
            <v>77649</v>
          </cell>
          <cell r="O457">
            <v>1</v>
          </cell>
        </row>
        <row r="458">
          <cell r="C458" t="str">
            <v>77650</v>
          </cell>
          <cell r="O458">
            <v>1</v>
          </cell>
        </row>
        <row r="459">
          <cell r="C459" t="str">
            <v>77651</v>
          </cell>
          <cell r="O459">
            <v>1</v>
          </cell>
        </row>
        <row r="460">
          <cell r="C460" t="str">
            <v>77652</v>
          </cell>
          <cell r="O460">
            <v>1</v>
          </cell>
        </row>
        <row r="461">
          <cell r="C461" t="str">
            <v>10707</v>
          </cell>
          <cell r="O461">
            <v>1</v>
          </cell>
        </row>
        <row r="462">
          <cell r="C462" t="str">
            <v>11051</v>
          </cell>
          <cell r="O462">
            <v>0</v>
          </cell>
        </row>
        <row r="463">
          <cell r="C463" t="str">
            <v>11052</v>
          </cell>
          <cell r="O463">
            <v>1</v>
          </cell>
        </row>
        <row r="464">
          <cell r="C464" t="str">
            <v>11053</v>
          </cell>
          <cell r="O464">
            <v>0</v>
          </cell>
        </row>
        <row r="465">
          <cell r="C465" t="str">
            <v>11054</v>
          </cell>
          <cell r="O465">
            <v>0</v>
          </cell>
        </row>
        <row r="466">
          <cell r="C466" t="str">
            <v>11055</v>
          </cell>
          <cell r="O466">
            <v>0</v>
          </cell>
        </row>
        <row r="467">
          <cell r="C467" t="str">
            <v>11056</v>
          </cell>
          <cell r="O467">
            <v>0</v>
          </cell>
        </row>
        <row r="468">
          <cell r="C468" t="str">
            <v>11057</v>
          </cell>
          <cell r="O468">
            <v>0</v>
          </cell>
        </row>
        <row r="469">
          <cell r="C469" t="str">
            <v>11058</v>
          </cell>
          <cell r="O469">
            <v>0</v>
          </cell>
        </row>
        <row r="470">
          <cell r="C470" t="str">
            <v>11059</v>
          </cell>
          <cell r="O470">
            <v>1</v>
          </cell>
        </row>
        <row r="471">
          <cell r="C471" t="str">
            <v>11060</v>
          </cell>
          <cell r="O471">
            <v>0</v>
          </cell>
        </row>
        <row r="472">
          <cell r="C472" t="str">
            <v>24704</v>
          </cell>
          <cell r="O472">
            <v>1</v>
          </cell>
        </row>
        <row r="473">
          <cell r="C473" t="str">
            <v>28843</v>
          </cell>
          <cell r="O473">
            <v>0</v>
          </cell>
        </row>
        <row r="474">
          <cell r="C474" t="str">
            <v>10708</v>
          </cell>
          <cell r="O474">
            <v>1</v>
          </cell>
        </row>
        <row r="475">
          <cell r="C475" t="str">
            <v>11061</v>
          </cell>
          <cell r="O475">
            <v>1</v>
          </cell>
        </row>
        <row r="476">
          <cell r="C476" t="str">
            <v>11062</v>
          </cell>
          <cell r="O476">
            <v>0</v>
          </cell>
        </row>
        <row r="477">
          <cell r="C477" t="str">
            <v>11063</v>
          </cell>
          <cell r="O477">
            <v>0</v>
          </cell>
        </row>
        <row r="478">
          <cell r="C478" t="str">
            <v>11064</v>
          </cell>
          <cell r="O478">
            <v>0</v>
          </cell>
        </row>
        <row r="479">
          <cell r="C479" t="str">
            <v>11065</v>
          </cell>
          <cell r="O479">
            <v>1</v>
          </cell>
        </row>
        <row r="480">
          <cell r="C480" t="str">
            <v>11066</v>
          </cell>
          <cell r="O480">
            <v>1</v>
          </cell>
        </row>
        <row r="481">
          <cell r="C481" t="str">
            <v>11067</v>
          </cell>
          <cell r="O481">
            <v>1</v>
          </cell>
        </row>
        <row r="482">
          <cell r="C482" t="str">
            <v>11068</v>
          </cell>
          <cell r="O482">
            <v>0</v>
          </cell>
        </row>
        <row r="483">
          <cell r="C483" t="str">
            <v>11069</v>
          </cell>
          <cell r="O483">
            <v>0</v>
          </cell>
        </row>
        <row r="484">
          <cell r="C484" t="str">
            <v>11070</v>
          </cell>
          <cell r="O484">
            <v>1</v>
          </cell>
        </row>
        <row r="485">
          <cell r="C485" t="str">
            <v>11071</v>
          </cell>
          <cell r="O485">
            <v>0</v>
          </cell>
        </row>
        <row r="486">
          <cell r="C486" t="str">
            <v>11072</v>
          </cell>
          <cell r="O486">
            <v>0</v>
          </cell>
        </row>
        <row r="487">
          <cell r="C487" t="str">
            <v>11073</v>
          </cell>
          <cell r="O487">
            <v>0</v>
          </cell>
        </row>
        <row r="488">
          <cell r="C488" t="str">
            <v>11074</v>
          </cell>
          <cell r="O488">
            <v>0</v>
          </cell>
        </row>
        <row r="489">
          <cell r="C489" t="str">
            <v>11075</v>
          </cell>
          <cell r="O489">
            <v>0</v>
          </cell>
        </row>
        <row r="490">
          <cell r="C490" t="str">
            <v>11076</v>
          </cell>
          <cell r="O490">
            <v>1</v>
          </cell>
        </row>
        <row r="491">
          <cell r="C491" t="str">
            <v>27988</v>
          </cell>
          <cell r="O491">
            <v>0</v>
          </cell>
        </row>
        <row r="492">
          <cell r="C492" t="str">
            <v>27989</v>
          </cell>
          <cell r="O492">
            <v>1</v>
          </cell>
        </row>
        <row r="493">
          <cell r="C493" t="str">
            <v>27990</v>
          </cell>
          <cell r="O493">
            <v>1</v>
          </cell>
        </row>
        <row r="494">
          <cell r="C494" t="str">
            <v>10705</v>
          </cell>
          <cell r="O494">
            <v>1</v>
          </cell>
        </row>
        <row r="495">
          <cell r="C495" t="str">
            <v>11030</v>
          </cell>
          <cell r="O495">
            <v>1</v>
          </cell>
        </row>
        <row r="496">
          <cell r="C496" t="str">
            <v>11031</v>
          </cell>
          <cell r="O496">
            <v>1</v>
          </cell>
        </row>
        <row r="497">
          <cell r="C497" t="str">
            <v>11032</v>
          </cell>
          <cell r="O497">
            <v>1</v>
          </cell>
        </row>
        <row r="498">
          <cell r="C498" t="str">
            <v>11033</v>
          </cell>
          <cell r="O498">
            <v>0</v>
          </cell>
        </row>
        <row r="499">
          <cell r="C499" t="str">
            <v>11034</v>
          </cell>
          <cell r="O499">
            <v>1</v>
          </cell>
        </row>
        <row r="500">
          <cell r="C500" t="str">
            <v>11035</v>
          </cell>
          <cell r="O500">
            <v>1</v>
          </cell>
        </row>
        <row r="501">
          <cell r="C501" t="str">
            <v>11036</v>
          </cell>
          <cell r="O501">
            <v>1</v>
          </cell>
        </row>
        <row r="502">
          <cell r="C502" t="str">
            <v>11037</v>
          </cell>
          <cell r="O502">
            <v>0</v>
          </cell>
        </row>
        <row r="503">
          <cell r="C503" t="str">
            <v>11038</v>
          </cell>
          <cell r="O503">
            <v>1</v>
          </cell>
        </row>
        <row r="504">
          <cell r="C504" t="str">
            <v>11039</v>
          </cell>
          <cell r="O504">
            <v>1</v>
          </cell>
        </row>
        <row r="505">
          <cell r="C505" t="str">
            <v>11447</v>
          </cell>
          <cell r="O505">
            <v>0</v>
          </cell>
        </row>
        <row r="506">
          <cell r="C506" t="str">
            <v>14133</v>
          </cell>
          <cell r="O506">
            <v>1</v>
          </cell>
        </row>
        <row r="507">
          <cell r="C507" t="str">
            <v>28861</v>
          </cell>
          <cell r="O507">
            <v>0</v>
          </cell>
        </row>
        <row r="508">
          <cell r="C508" t="str">
            <v>10711</v>
          </cell>
          <cell r="O508">
            <v>0</v>
          </cell>
        </row>
        <row r="509">
          <cell r="C509" t="str">
            <v>11104</v>
          </cell>
          <cell r="O509">
            <v>0</v>
          </cell>
        </row>
        <row r="510">
          <cell r="C510" t="str">
            <v>11105</v>
          </cell>
          <cell r="O510">
            <v>0</v>
          </cell>
        </row>
        <row r="511">
          <cell r="C511" t="str">
            <v>11106</v>
          </cell>
          <cell r="O511">
            <v>0</v>
          </cell>
        </row>
        <row r="512">
          <cell r="C512" t="str">
            <v>11107</v>
          </cell>
          <cell r="O512">
            <v>0</v>
          </cell>
        </row>
        <row r="513">
          <cell r="C513" t="str">
            <v>11108</v>
          </cell>
          <cell r="O513">
            <v>0</v>
          </cell>
        </row>
        <row r="514">
          <cell r="C514" t="str">
            <v>11109</v>
          </cell>
          <cell r="O514">
            <v>0</v>
          </cell>
        </row>
        <row r="515">
          <cell r="C515" t="str">
            <v>11110</v>
          </cell>
          <cell r="O515">
            <v>1</v>
          </cell>
        </row>
        <row r="516">
          <cell r="C516" t="str">
            <v>11111</v>
          </cell>
          <cell r="O516">
            <v>1</v>
          </cell>
        </row>
        <row r="517">
          <cell r="C517" t="str">
            <v>11112</v>
          </cell>
          <cell r="O517">
            <v>1</v>
          </cell>
        </row>
        <row r="518">
          <cell r="C518" t="str">
            <v>11451</v>
          </cell>
          <cell r="O518">
            <v>1</v>
          </cell>
        </row>
        <row r="519">
          <cell r="C519" t="str">
            <v>40840</v>
          </cell>
          <cell r="O519">
            <v>0</v>
          </cell>
        </row>
        <row r="520">
          <cell r="C520" t="str">
            <v>11040</v>
          </cell>
          <cell r="O520">
            <v>0</v>
          </cell>
        </row>
        <row r="521">
          <cell r="C521" t="str">
            <v>11041</v>
          </cell>
          <cell r="O521">
            <v>0</v>
          </cell>
        </row>
        <row r="522">
          <cell r="C522" t="str">
            <v>11043</v>
          </cell>
          <cell r="O522">
            <v>1</v>
          </cell>
        </row>
        <row r="523">
          <cell r="C523" t="str">
            <v>11046</v>
          </cell>
          <cell r="O523">
            <v>0</v>
          </cell>
        </row>
        <row r="524">
          <cell r="C524" t="str">
            <v>11047</v>
          </cell>
          <cell r="O524">
            <v>1</v>
          </cell>
        </row>
        <row r="525">
          <cell r="C525" t="str">
            <v>11048</v>
          </cell>
          <cell r="O525">
            <v>0</v>
          </cell>
        </row>
        <row r="526">
          <cell r="C526" t="str">
            <v>11049</v>
          </cell>
          <cell r="O526">
            <v>1</v>
          </cell>
        </row>
        <row r="527">
          <cell r="C527" t="str">
            <v>11050</v>
          </cell>
          <cell r="O527">
            <v>0</v>
          </cell>
        </row>
        <row r="528">
          <cell r="C528" t="str">
            <v>10710</v>
          </cell>
          <cell r="O528">
            <v>1</v>
          </cell>
        </row>
        <row r="529">
          <cell r="C529" t="str">
            <v>11089</v>
          </cell>
          <cell r="O529">
            <v>0</v>
          </cell>
        </row>
        <row r="530">
          <cell r="C530" t="str">
            <v>11090</v>
          </cell>
          <cell r="O530">
            <v>0</v>
          </cell>
        </row>
        <row r="531">
          <cell r="C531" t="str">
            <v>11091</v>
          </cell>
          <cell r="O531">
            <v>0</v>
          </cell>
        </row>
        <row r="532">
          <cell r="C532" t="str">
            <v>11092</v>
          </cell>
          <cell r="O532">
            <v>1</v>
          </cell>
        </row>
        <row r="533">
          <cell r="C533" t="str">
            <v>11093</v>
          </cell>
          <cell r="O533">
            <v>0</v>
          </cell>
        </row>
        <row r="534">
          <cell r="C534" t="str">
            <v>11094</v>
          </cell>
          <cell r="O534">
            <v>0</v>
          </cell>
        </row>
        <row r="535">
          <cell r="C535" t="str">
            <v>11095</v>
          </cell>
          <cell r="O535">
            <v>0</v>
          </cell>
        </row>
        <row r="536">
          <cell r="C536" t="str">
            <v>11096</v>
          </cell>
          <cell r="O536">
            <v>0</v>
          </cell>
        </row>
        <row r="537">
          <cell r="C537" t="str">
            <v>11097</v>
          </cell>
          <cell r="O537">
            <v>0</v>
          </cell>
        </row>
        <row r="538">
          <cell r="C538" t="str">
            <v>11098</v>
          </cell>
          <cell r="O538">
            <v>1</v>
          </cell>
        </row>
        <row r="539">
          <cell r="C539" t="str">
            <v>11099</v>
          </cell>
          <cell r="O539">
            <v>1</v>
          </cell>
        </row>
        <row r="540">
          <cell r="C540" t="str">
            <v>11100</v>
          </cell>
          <cell r="O540">
            <v>1</v>
          </cell>
        </row>
        <row r="541">
          <cell r="C541" t="str">
            <v>11101</v>
          </cell>
          <cell r="O541">
            <v>1</v>
          </cell>
        </row>
        <row r="542">
          <cell r="C542" t="str">
            <v>11102</v>
          </cell>
          <cell r="O542">
            <v>0</v>
          </cell>
        </row>
        <row r="543">
          <cell r="C543" t="str">
            <v>11103</v>
          </cell>
          <cell r="O543">
            <v>0</v>
          </cell>
        </row>
        <row r="544">
          <cell r="C544" t="str">
            <v>11450</v>
          </cell>
          <cell r="O544">
            <v>0</v>
          </cell>
        </row>
        <row r="545">
          <cell r="C545" t="str">
            <v>21323</v>
          </cell>
          <cell r="O545">
            <v>0</v>
          </cell>
        </row>
        <row r="546">
          <cell r="C546" t="str">
            <v>10706</v>
          </cell>
          <cell r="O546">
            <v>1</v>
          </cell>
        </row>
        <row r="547">
          <cell r="C547" t="str">
            <v>11042</v>
          </cell>
          <cell r="O547">
            <v>1</v>
          </cell>
        </row>
        <row r="548">
          <cell r="C548" t="str">
            <v>11044</v>
          </cell>
          <cell r="O548">
            <v>1</v>
          </cell>
        </row>
        <row r="549">
          <cell r="C549" t="str">
            <v>11045</v>
          </cell>
          <cell r="O549">
            <v>1</v>
          </cell>
        </row>
        <row r="550">
          <cell r="C550" t="str">
            <v>11448</v>
          </cell>
          <cell r="O550">
            <v>1</v>
          </cell>
        </row>
        <row r="551">
          <cell r="C551" t="str">
            <v>21356</v>
          </cell>
          <cell r="O551">
            <v>1</v>
          </cell>
        </row>
        <row r="552">
          <cell r="C552" t="str">
            <v>28778</v>
          </cell>
          <cell r="O552">
            <v>0</v>
          </cell>
        </row>
        <row r="553">
          <cell r="C553" t="str">
            <v>28811</v>
          </cell>
          <cell r="O553">
            <v>1</v>
          </cell>
        </row>
        <row r="554">
          <cell r="C554" t="str">
            <v>28815</v>
          </cell>
          <cell r="O554">
            <v>1</v>
          </cell>
        </row>
        <row r="555">
          <cell r="C555" t="str">
            <v>10704</v>
          </cell>
          <cell r="O555">
            <v>1</v>
          </cell>
        </row>
        <row r="556">
          <cell r="C556" t="str">
            <v>10991</v>
          </cell>
          <cell r="O556">
            <v>0</v>
          </cell>
        </row>
        <row r="557">
          <cell r="C557" t="str">
            <v>10992</v>
          </cell>
          <cell r="O557">
            <v>1</v>
          </cell>
        </row>
        <row r="558">
          <cell r="C558" t="str">
            <v>10993</v>
          </cell>
          <cell r="O558">
            <v>1</v>
          </cell>
        </row>
        <row r="559">
          <cell r="C559" t="str">
            <v>10994</v>
          </cell>
          <cell r="O559">
            <v>1</v>
          </cell>
        </row>
        <row r="560">
          <cell r="C560" t="str">
            <v>23367</v>
          </cell>
          <cell r="O560">
            <v>0</v>
          </cell>
        </row>
        <row r="561">
          <cell r="C561" t="str">
            <v>10671</v>
          </cell>
          <cell r="O561">
            <v>1</v>
          </cell>
        </row>
        <row r="562">
          <cell r="C562" t="str">
            <v>11013</v>
          </cell>
          <cell r="O562">
            <v>1</v>
          </cell>
        </row>
        <row r="563">
          <cell r="C563" t="str">
            <v>11014</v>
          </cell>
          <cell r="O563">
            <v>1</v>
          </cell>
        </row>
        <row r="564">
          <cell r="C564" t="str">
            <v>11015</v>
          </cell>
          <cell r="O564">
            <v>1</v>
          </cell>
        </row>
        <row r="565">
          <cell r="C565" t="str">
            <v>11016</v>
          </cell>
          <cell r="O565">
            <v>1</v>
          </cell>
        </row>
        <row r="566">
          <cell r="C566" t="str">
            <v>11017</v>
          </cell>
          <cell r="O566">
            <v>1</v>
          </cell>
        </row>
        <row r="567">
          <cell r="C567" t="str">
            <v>11018</v>
          </cell>
          <cell r="O567">
            <v>0</v>
          </cell>
        </row>
        <row r="568">
          <cell r="C568" t="str">
            <v>11019</v>
          </cell>
          <cell r="O568">
            <v>0</v>
          </cell>
        </row>
        <row r="569">
          <cell r="C569" t="str">
            <v>11020</v>
          </cell>
          <cell r="O569">
            <v>0</v>
          </cell>
        </row>
        <row r="570">
          <cell r="C570" t="str">
            <v>11021</v>
          </cell>
          <cell r="O570">
            <v>1</v>
          </cell>
        </row>
        <row r="571">
          <cell r="C571" t="str">
            <v>11022</v>
          </cell>
          <cell r="O571">
            <v>1</v>
          </cell>
        </row>
        <row r="572">
          <cell r="C572" t="str">
            <v>11023</v>
          </cell>
          <cell r="O572">
            <v>1</v>
          </cell>
        </row>
        <row r="573">
          <cell r="C573" t="str">
            <v>11024</v>
          </cell>
          <cell r="O573">
            <v>0</v>
          </cell>
        </row>
        <row r="574">
          <cell r="C574" t="str">
            <v>11025</v>
          </cell>
          <cell r="O574">
            <v>0</v>
          </cell>
        </row>
        <row r="575">
          <cell r="C575" t="str">
            <v>11026</v>
          </cell>
          <cell r="O575">
            <v>0</v>
          </cell>
        </row>
        <row r="576">
          <cell r="C576" t="str">
            <v>11027</v>
          </cell>
          <cell r="O576">
            <v>0</v>
          </cell>
        </row>
        <row r="577">
          <cell r="C577" t="str">
            <v>11028</v>
          </cell>
          <cell r="O577">
            <v>0</v>
          </cell>
        </row>
        <row r="578">
          <cell r="C578" t="str">
            <v>11029</v>
          </cell>
          <cell r="O578">
            <v>1</v>
          </cell>
        </row>
        <row r="579">
          <cell r="C579" t="str">
            <v>11446</v>
          </cell>
          <cell r="O579">
            <v>1</v>
          </cell>
        </row>
        <row r="580">
          <cell r="C580" t="str">
            <v>25058</v>
          </cell>
          <cell r="O580">
            <v>0</v>
          </cell>
        </row>
        <row r="581">
          <cell r="C581" t="str">
            <v>25059</v>
          </cell>
          <cell r="O581">
            <v>0</v>
          </cell>
        </row>
        <row r="582">
          <cell r="C582" t="str">
            <v>04007</v>
          </cell>
          <cell r="O582">
            <v>0</v>
          </cell>
        </row>
        <row r="583">
          <cell r="C583" t="str">
            <v>10702</v>
          </cell>
          <cell r="O583">
            <v>1</v>
          </cell>
        </row>
        <row r="584">
          <cell r="C584" t="str">
            <v>10970</v>
          </cell>
          <cell r="O584">
            <v>0</v>
          </cell>
        </row>
        <row r="585">
          <cell r="C585" t="str">
            <v>10971</v>
          </cell>
          <cell r="O585">
            <v>1</v>
          </cell>
        </row>
        <row r="586">
          <cell r="C586" t="str">
            <v>10972</v>
          </cell>
          <cell r="O586">
            <v>1</v>
          </cell>
        </row>
        <row r="587">
          <cell r="C587" t="str">
            <v>10973</v>
          </cell>
          <cell r="O587">
            <v>0</v>
          </cell>
        </row>
        <row r="588">
          <cell r="C588" t="str">
            <v>10974</v>
          </cell>
          <cell r="O588">
            <v>0</v>
          </cell>
        </row>
        <row r="589">
          <cell r="C589" t="str">
            <v>10975</v>
          </cell>
          <cell r="O589">
            <v>0</v>
          </cell>
        </row>
        <row r="590">
          <cell r="C590" t="str">
            <v>10976</v>
          </cell>
          <cell r="O590">
            <v>0</v>
          </cell>
        </row>
        <row r="591">
          <cell r="C591" t="str">
            <v>10977</v>
          </cell>
          <cell r="O591">
            <v>1</v>
          </cell>
        </row>
        <row r="592">
          <cell r="C592" t="str">
            <v>10978</v>
          </cell>
          <cell r="O592">
            <v>1</v>
          </cell>
        </row>
        <row r="593">
          <cell r="C593" t="str">
            <v>10979</v>
          </cell>
          <cell r="O593">
            <v>0</v>
          </cell>
        </row>
        <row r="594">
          <cell r="C594" t="str">
            <v>10980</v>
          </cell>
          <cell r="O594">
            <v>0</v>
          </cell>
        </row>
        <row r="595">
          <cell r="C595" t="str">
            <v>10981</v>
          </cell>
          <cell r="O595">
            <v>0</v>
          </cell>
        </row>
        <row r="596">
          <cell r="C596" t="str">
            <v>10982</v>
          </cell>
          <cell r="O596">
            <v>0</v>
          </cell>
        </row>
        <row r="597">
          <cell r="C597" t="str">
            <v>10983</v>
          </cell>
          <cell r="O597">
            <v>0</v>
          </cell>
        </row>
        <row r="598">
          <cell r="C598" t="str">
            <v>10666</v>
          </cell>
          <cell r="O598">
            <v>1</v>
          </cell>
        </row>
        <row r="599">
          <cell r="C599" t="str">
            <v>10871</v>
          </cell>
          <cell r="O599">
            <v>0</v>
          </cell>
        </row>
        <row r="600">
          <cell r="C600" t="str">
            <v>10872</v>
          </cell>
          <cell r="O600">
            <v>0</v>
          </cell>
        </row>
        <row r="601">
          <cell r="C601" t="str">
            <v>10873</v>
          </cell>
          <cell r="O601">
            <v>0</v>
          </cell>
        </row>
        <row r="602">
          <cell r="C602" t="str">
            <v>10874</v>
          </cell>
          <cell r="O602">
            <v>0</v>
          </cell>
        </row>
        <row r="603">
          <cell r="C603" t="str">
            <v>10875</v>
          </cell>
          <cell r="O603">
            <v>0</v>
          </cell>
        </row>
        <row r="604">
          <cell r="C604" t="str">
            <v>10876</v>
          </cell>
          <cell r="O604">
            <v>1</v>
          </cell>
        </row>
        <row r="605">
          <cell r="C605" t="str">
            <v>10877</v>
          </cell>
          <cell r="O605">
            <v>0</v>
          </cell>
        </row>
        <row r="606">
          <cell r="C606" t="str">
            <v>10878</v>
          </cell>
          <cell r="O606">
            <v>0</v>
          </cell>
        </row>
        <row r="607">
          <cell r="C607" t="str">
            <v>10879</v>
          </cell>
          <cell r="O607">
            <v>1</v>
          </cell>
        </row>
        <row r="608">
          <cell r="C608" t="str">
            <v>10880</v>
          </cell>
          <cell r="O608">
            <v>0</v>
          </cell>
        </row>
        <row r="609">
          <cell r="C609" t="str">
            <v>10881</v>
          </cell>
          <cell r="O609">
            <v>1</v>
          </cell>
        </row>
        <row r="610">
          <cell r="C610" t="str">
            <v>10882</v>
          </cell>
          <cell r="O610">
            <v>0</v>
          </cell>
        </row>
        <row r="611">
          <cell r="C611" t="str">
            <v>10883</v>
          </cell>
          <cell r="O611">
            <v>1</v>
          </cell>
        </row>
        <row r="612">
          <cell r="C612" t="str">
            <v>10884</v>
          </cell>
          <cell r="O612">
            <v>0</v>
          </cell>
        </row>
        <row r="613">
          <cell r="C613" t="str">
            <v>10885</v>
          </cell>
          <cell r="O613">
            <v>1</v>
          </cell>
        </row>
        <row r="614">
          <cell r="C614" t="str">
            <v>10886</v>
          </cell>
          <cell r="O614">
            <v>0</v>
          </cell>
        </row>
        <row r="615">
          <cell r="C615" t="str">
            <v>10887</v>
          </cell>
          <cell r="O615">
            <v>0</v>
          </cell>
        </row>
        <row r="616">
          <cell r="C616" t="str">
            <v>10888</v>
          </cell>
          <cell r="O616">
            <v>1</v>
          </cell>
        </row>
        <row r="617">
          <cell r="C617" t="str">
            <v>10889</v>
          </cell>
          <cell r="O617">
            <v>1</v>
          </cell>
        </row>
        <row r="618">
          <cell r="C618" t="str">
            <v>10890</v>
          </cell>
          <cell r="O618">
            <v>1</v>
          </cell>
        </row>
        <row r="619">
          <cell r="C619" t="str">
            <v>10891</v>
          </cell>
          <cell r="O619">
            <v>1</v>
          </cell>
        </row>
        <row r="620">
          <cell r="C620" t="str">
            <v>10892</v>
          </cell>
          <cell r="O620">
            <v>1</v>
          </cell>
        </row>
        <row r="621">
          <cell r="C621" t="str">
            <v>10893</v>
          </cell>
          <cell r="O621">
            <v>1</v>
          </cell>
        </row>
        <row r="622">
          <cell r="C622" t="str">
            <v>10894</v>
          </cell>
          <cell r="O622">
            <v>1</v>
          </cell>
        </row>
        <row r="623">
          <cell r="C623" t="str">
            <v>11602</v>
          </cell>
          <cell r="O623">
            <v>0</v>
          </cell>
        </row>
        <row r="624">
          <cell r="C624" t="str">
            <v>11608</v>
          </cell>
          <cell r="O624">
            <v>0</v>
          </cell>
        </row>
        <row r="625">
          <cell r="C625" t="str">
            <v>22456</v>
          </cell>
          <cell r="O625">
            <v>1</v>
          </cell>
        </row>
        <row r="626">
          <cell r="C626" t="str">
            <v>23839</v>
          </cell>
          <cell r="O626">
            <v>0</v>
          </cell>
        </row>
        <row r="627">
          <cell r="C627" t="str">
            <v>24692</v>
          </cell>
          <cell r="O627">
            <v>0</v>
          </cell>
        </row>
        <row r="628">
          <cell r="C628" t="str">
            <v>27839</v>
          </cell>
          <cell r="O628">
            <v>1</v>
          </cell>
        </row>
        <row r="629">
          <cell r="C629" t="str">
            <v>27840</v>
          </cell>
          <cell r="O629">
            <v>0</v>
          </cell>
        </row>
        <row r="630">
          <cell r="C630" t="str">
            <v>27841</v>
          </cell>
          <cell r="O630">
            <v>1</v>
          </cell>
        </row>
        <row r="631">
          <cell r="C631" t="str">
            <v>10667</v>
          </cell>
          <cell r="O631">
            <v>1</v>
          </cell>
        </row>
        <row r="632">
          <cell r="C632" t="str">
            <v>10895</v>
          </cell>
          <cell r="O632">
            <v>1</v>
          </cell>
        </row>
        <row r="633">
          <cell r="C633" t="str">
            <v>10896</v>
          </cell>
          <cell r="O633">
            <v>1</v>
          </cell>
        </row>
        <row r="634">
          <cell r="C634" t="str">
            <v>10897</v>
          </cell>
          <cell r="O634">
            <v>0</v>
          </cell>
        </row>
        <row r="635">
          <cell r="C635" t="str">
            <v>10898</v>
          </cell>
          <cell r="O635">
            <v>0</v>
          </cell>
        </row>
        <row r="636">
          <cell r="C636" t="str">
            <v>10899</v>
          </cell>
          <cell r="O636">
            <v>1</v>
          </cell>
        </row>
        <row r="637">
          <cell r="C637" t="str">
            <v>10900</v>
          </cell>
          <cell r="O637">
            <v>1</v>
          </cell>
        </row>
        <row r="638">
          <cell r="C638" t="str">
            <v>10901</v>
          </cell>
          <cell r="O638">
            <v>0</v>
          </cell>
        </row>
        <row r="639">
          <cell r="C639" t="str">
            <v>10902</v>
          </cell>
          <cell r="O639">
            <v>0</v>
          </cell>
        </row>
        <row r="640">
          <cell r="C640" t="str">
            <v>10904</v>
          </cell>
          <cell r="O640">
            <v>0</v>
          </cell>
        </row>
        <row r="641">
          <cell r="C641" t="str">
            <v>10905</v>
          </cell>
          <cell r="O641">
            <v>1</v>
          </cell>
        </row>
        <row r="642">
          <cell r="C642" t="str">
            <v>10906</v>
          </cell>
          <cell r="O642">
            <v>0</v>
          </cell>
        </row>
        <row r="643">
          <cell r="C643" t="str">
            <v>10907</v>
          </cell>
          <cell r="O643">
            <v>1</v>
          </cell>
        </row>
        <row r="644">
          <cell r="C644" t="str">
            <v>10908</v>
          </cell>
          <cell r="O644">
            <v>1</v>
          </cell>
        </row>
        <row r="645">
          <cell r="C645" t="str">
            <v>10909</v>
          </cell>
          <cell r="O645">
            <v>0</v>
          </cell>
        </row>
        <row r="646">
          <cell r="C646" t="str">
            <v>10910</v>
          </cell>
          <cell r="O646">
            <v>0</v>
          </cell>
        </row>
        <row r="647">
          <cell r="C647" t="str">
            <v>10911</v>
          </cell>
          <cell r="O647">
            <v>1</v>
          </cell>
        </row>
        <row r="648">
          <cell r="C648" t="str">
            <v>10912</v>
          </cell>
          <cell r="O648">
            <v>0</v>
          </cell>
        </row>
        <row r="649">
          <cell r="C649" t="str">
            <v>10913</v>
          </cell>
          <cell r="O649">
            <v>1</v>
          </cell>
        </row>
        <row r="650">
          <cell r="C650" t="str">
            <v>10914</v>
          </cell>
          <cell r="O650">
            <v>1</v>
          </cell>
        </row>
        <row r="651">
          <cell r="C651" t="str">
            <v>11619</v>
          </cell>
          <cell r="O651">
            <v>0</v>
          </cell>
        </row>
        <row r="652">
          <cell r="C652" t="str">
            <v>23578</v>
          </cell>
          <cell r="O652">
            <v>1</v>
          </cell>
        </row>
        <row r="653">
          <cell r="C653" t="str">
            <v>28020</v>
          </cell>
          <cell r="O653">
            <v>1</v>
          </cell>
        </row>
        <row r="654">
          <cell r="C654" t="str">
            <v>10668</v>
          </cell>
          <cell r="O654">
            <v>1</v>
          </cell>
        </row>
        <row r="655">
          <cell r="C655" t="str">
            <v>10915</v>
          </cell>
          <cell r="O655">
            <v>0</v>
          </cell>
        </row>
        <row r="656">
          <cell r="C656" t="str">
            <v>10916</v>
          </cell>
          <cell r="O656">
            <v>0</v>
          </cell>
        </row>
        <row r="657">
          <cell r="C657" t="str">
            <v>10917</v>
          </cell>
          <cell r="O657">
            <v>0</v>
          </cell>
        </row>
        <row r="658">
          <cell r="C658" t="str">
            <v>10918</v>
          </cell>
          <cell r="O658">
            <v>1</v>
          </cell>
        </row>
        <row r="659">
          <cell r="C659" t="str">
            <v>10919</v>
          </cell>
          <cell r="O659">
            <v>1</v>
          </cell>
        </row>
        <row r="660">
          <cell r="C660" t="str">
            <v>10920</v>
          </cell>
          <cell r="O660">
            <v>1</v>
          </cell>
        </row>
        <row r="661">
          <cell r="C661" t="str">
            <v>10921</v>
          </cell>
          <cell r="O661">
            <v>0</v>
          </cell>
        </row>
        <row r="662">
          <cell r="C662" t="str">
            <v>10922</v>
          </cell>
          <cell r="O662">
            <v>1</v>
          </cell>
        </row>
        <row r="663">
          <cell r="C663" t="str">
            <v>10923</v>
          </cell>
          <cell r="O663">
            <v>1</v>
          </cell>
        </row>
        <row r="664">
          <cell r="C664" t="str">
            <v>10924</v>
          </cell>
          <cell r="O664">
            <v>1</v>
          </cell>
        </row>
        <row r="665">
          <cell r="C665" t="str">
            <v>10925</v>
          </cell>
          <cell r="O665">
            <v>1</v>
          </cell>
        </row>
        <row r="666">
          <cell r="C666" t="str">
            <v>10926</v>
          </cell>
          <cell r="O666">
            <v>0</v>
          </cell>
        </row>
        <row r="667">
          <cell r="C667" t="str">
            <v>22302</v>
          </cell>
          <cell r="O667">
            <v>1</v>
          </cell>
        </row>
        <row r="668">
          <cell r="C668" t="str">
            <v>27842</v>
          </cell>
          <cell r="O668">
            <v>1</v>
          </cell>
        </row>
        <row r="669">
          <cell r="C669" t="str">
            <v>27843</v>
          </cell>
          <cell r="O669">
            <v>1</v>
          </cell>
        </row>
        <row r="670">
          <cell r="C670" t="str">
            <v>27844</v>
          </cell>
          <cell r="O670">
            <v>1</v>
          </cell>
        </row>
        <row r="671">
          <cell r="C671" t="str">
            <v>10712</v>
          </cell>
          <cell r="O671">
            <v>1</v>
          </cell>
        </row>
        <row r="672">
          <cell r="C672" t="str">
            <v>11113</v>
          </cell>
          <cell r="O672">
            <v>1</v>
          </cell>
        </row>
        <row r="673">
          <cell r="C673" t="str">
            <v>11114</v>
          </cell>
          <cell r="O673">
            <v>0</v>
          </cell>
        </row>
        <row r="674">
          <cell r="C674" t="str">
            <v>11115</v>
          </cell>
          <cell r="O674">
            <v>0</v>
          </cell>
        </row>
        <row r="675">
          <cell r="C675" t="str">
            <v>11116</v>
          </cell>
          <cell r="O675">
            <v>0</v>
          </cell>
        </row>
        <row r="676">
          <cell r="C676" t="str">
            <v>11117</v>
          </cell>
          <cell r="O676">
            <v>0</v>
          </cell>
        </row>
        <row r="677">
          <cell r="C677" t="str">
            <v>11118</v>
          </cell>
          <cell r="O677">
            <v>1</v>
          </cell>
        </row>
        <row r="678">
          <cell r="C678" t="str">
            <v>10701</v>
          </cell>
          <cell r="O678">
            <v>1</v>
          </cell>
        </row>
        <row r="679">
          <cell r="C679" t="str">
            <v>10963</v>
          </cell>
          <cell r="O679">
            <v>1</v>
          </cell>
        </row>
        <row r="680">
          <cell r="C680" t="str">
            <v>10964</v>
          </cell>
          <cell r="O680">
            <v>0</v>
          </cell>
        </row>
        <row r="681">
          <cell r="C681" t="str">
            <v>10965</v>
          </cell>
          <cell r="O681">
            <v>0</v>
          </cell>
        </row>
        <row r="682">
          <cell r="C682" t="str">
            <v>10966</v>
          </cell>
          <cell r="O682">
            <v>0</v>
          </cell>
        </row>
        <row r="683">
          <cell r="C683" t="str">
            <v>10967</v>
          </cell>
          <cell r="O683">
            <v>1</v>
          </cell>
        </row>
        <row r="684">
          <cell r="C684" t="str">
            <v>10968</v>
          </cell>
          <cell r="O684">
            <v>0</v>
          </cell>
        </row>
        <row r="685">
          <cell r="C685" t="str">
            <v>10969</v>
          </cell>
          <cell r="O685">
            <v>0</v>
          </cell>
        </row>
        <row r="686">
          <cell r="C686" t="str">
            <v>11444</v>
          </cell>
          <cell r="O686">
            <v>1</v>
          </cell>
        </row>
        <row r="687">
          <cell r="C687" t="str">
            <v>10700</v>
          </cell>
          <cell r="O687">
            <v>1</v>
          </cell>
        </row>
        <row r="688">
          <cell r="C688" t="str">
            <v>10927</v>
          </cell>
          <cell r="O688">
            <v>1</v>
          </cell>
        </row>
        <row r="689">
          <cell r="C689" t="str">
            <v>10928</v>
          </cell>
          <cell r="O689">
            <v>0</v>
          </cell>
        </row>
        <row r="690">
          <cell r="C690" t="str">
            <v>10929</v>
          </cell>
          <cell r="O690">
            <v>1</v>
          </cell>
        </row>
        <row r="691">
          <cell r="C691" t="str">
            <v>10930</v>
          </cell>
          <cell r="O691">
            <v>1</v>
          </cell>
        </row>
        <row r="692">
          <cell r="C692" t="str">
            <v>10931</v>
          </cell>
          <cell r="O692">
            <v>1</v>
          </cell>
        </row>
        <row r="693">
          <cell r="C693" t="str">
            <v>10932</v>
          </cell>
          <cell r="O693">
            <v>0</v>
          </cell>
        </row>
        <row r="694">
          <cell r="C694" t="str">
            <v>10933</v>
          </cell>
          <cell r="O694">
            <v>1</v>
          </cell>
        </row>
        <row r="695">
          <cell r="C695" t="str">
            <v>10934</v>
          </cell>
          <cell r="O695">
            <v>1</v>
          </cell>
        </row>
        <row r="696">
          <cell r="C696" t="str">
            <v>10935</v>
          </cell>
          <cell r="O696">
            <v>0</v>
          </cell>
        </row>
        <row r="697">
          <cell r="C697" t="str">
            <v>10936</v>
          </cell>
          <cell r="O697">
            <v>0</v>
          </cell>
        </row>
        <row r="698">
          <cell r="C698" t="str">
            <v>10937</v>
          </cell>
          <cell r="O698">
            <v>1</v>
          </cell>
        </row>
        <row r="699">
          <cell r="C699" t="str">
            <v>10938</v>
          </cell>
          <cell r="O699">
            <v>1</v>
          </cell>
        </row>
        <row r="700">
          <cell r="C700" t="str">
            <v>10939</v>
          </cell>
          <cell r="O700">
            <v>1</v>
          </cell>
        </row>
        <row r="701">
          <cell r="C701" t="str">
            <v>10940</v>
          </cell>
          <cell r="O701">
            <v>1</v>
          </cell>
        </row>
        <row r="702">
          <cell r="C702" t="str">
            <v>10941</v>
          </cell>
          <cell r="O702">
            <v>1</v>
          </cell>
        </row>
        <row r="703">
          <cell r="C703" t="str">
            <v>10942</v>
          </cell>
          <cell r="O703">
            <v>0</v>
          </cell>
        </row>
        <row r="704">
          <cell r="C704" t="str">
            <v>10943</v>
          </cell>
          <cell r="O704">
            <v>1</v>
          </cell>
        </row>
        <row r="705">
          <cell r="C705" t="str">
            <v>23125</v>
          </cell>
          <cell r="O705">
            <v>1</v>
          </cell>
        </row>
        <row r="706">
          <cell r="C706" t="str">
            <v>28014</v>
          </cell>
          <cell r="O706">
            <v>0</v>
          </cell>
        </row>
        <row r="707">
          <cell r="C707" t="str">
            <v>28015</v>
          </cell>
          <cell r="O707">
            <v>0</v>
          </cell>
        </row>
        <row r="708">
          <cell r="C708" t="str">
            <v>28016</v>
          </cell>
          <cell r="O708">
            <v>0</v>
          </cell>
        </row>
        <row r="709">
          <cell r="C709" t="str">
            <v>10703</v>
          </cell>
          <cell r="O709">
            <v>1</v>
          </cell>
        </row>
        <row r="710">
          <cell r="C710" t="str">
            <v>10985</v>
          </cell>
          <cell r="O710">
            <v>0</v>
          </cell>
        </row>
        <row r="711">
          <cell r="C711" t="str">
            <v>10986</v>
          </cell>
          <cell r="O711">
            <v>0</v>
          </cell>
        </row>
        <row r="712">
          <cell r="C712" t="str">
            <v>10987</v>
          </cell>
          <cell r="O712">
            <v>0</v>
          </cell>
        </row>
        <row r="713">
          <cell r="C713" t="str">
            <v>10988</v>
          </cell>
          <cell r="O713">
            <v>1</v>
          </cell>
        </row>
        <row r="714">
          <cell r="C714" t="str">
            <v>10989</v>
          </cell>
          <cell r="O714">
            <v>0</v>
          </cell>
        </row>
        <row r="715">
          <cell r="C715" t="str">
            <v>10990</v>
          </cell>
          <cell r="O715">
            <v>0</v>
          </cell>
        </row>
        <row r="716">
          <cell r="C716" t="str">
            <v>10669</v>
          </cell>
          <cell r="O716">
            <v>1</v>
          </cell>
        </row>
        <row r="717">
          <cell r="C717" t="str">
            <v>10944</v>
          </cell>
          <cell r="O717">
            <v>0</v>
          </cell>
        </row>
        <row r="718">
          <cell r="C718" t="str">
            <v>10945</v>
          </cell>
          <cell r="O718">
            <v>1</v>
          </cell>
        </row>
        <row r="719">
          <cell r="C719" t="str">
            <v>10946</v>
          </cell>
          <cell r="O719">
            <v>1</v>
          </cell>
        </row>
        <row r="720">
          <cell r="C720" t="str">
            <v>10947</v>
          </cell>
          <cell r="O720">
            <v>1</v>
          </cell>
        </row>
        <row r="721">
          <cell r="C721" t="str">
            <v>10948</v>
          </cell>
          <cell r="O721">
            <v>0</v>
          </cell>
        </row>
        <row r="722">
          <cell r="C722" t="str">
            <v>10949</v>
          </cell>
          <cell r="O722">
            <v>1</v>
          </cell>
        </row>
        <row r="723">
          <cell r="C723" t="str">
            <v>10950</v>
          </cell>
          <cell r="O723">
            <v>1</v>
          </cell>
        </row>
        <row r="724">
          <cell r="C724" t="str">
            <v>10951</v>
          </cell>
          <cell r="O724">
            <v>1</v>
          </cell>
        </row>
        <row r="725">
          <cell r="C725" t="str">
            <v>10952</v>
          </cell>
          <cell r="O725">
            <v>1</v>
          </cell>
        </row>
        <row r="726">
          <cell r="C726" t="str">
            <v>10953</v>
          </cell>
          <cell r="O726">
            <v>1</v>
          </cell>
        </row>
        <row r="727">
          <cell r="C727" t="str">
            <v>10954</v>
          </cell>
          <cell r="O727">
            <v>1</v>
          </cell>
        </row>
        <row r="728">
          <cell r="C728" t="str">
            <v>10956</v>
          </cell>
          <cell r="O728">
            <v>1</v>
          </cell>
        </row>
        <row r="729">
          <cell r="C729" t="str">
            <v>10957</v>
          </cell>
          <cell r="O729">
            <v>0</v>
          </cell>
        </row>
        <row r="730">
          <cell r="C730" t="str">
            <v>10958</v>
          </cell>
          <cell r="O730">
            <v>0</v>
          </cell>
        </row>
        <row r="731">
          <cell r="C731" t="str">
            <v>10959</v>
          </cell>
          <cell r="O731">
            <v>0</v>
          </cell>
        </row>
        <row r="732">
          <cell r="C732" t="str">
            <v>10960</v>
          </cell>
          <cell r="O732">
            <v>0</v>
          </cell>
        </row>
        <row r="733">
          <cell r="C733" t="str">
            <v>10961</v>
          </cell>
          <cell r="O733">
            <v>1</v>
          </cell>
        </row>
        <row r="734">
          <cell r="C734" t="str">
            <v>10962</v>
          </cell>
          <cell r="O734">
            <v>0</v>
          </cell>
        </row>
        <row r="735">
          <cell r="C735" t="str">
            <v>11443</v>
          </cell>
          <cell r="O735">
            <v>0</v>
          </cell>
        </row>
        <row r="736">
          <cell r="C736" t="str">
            <v>21984</v>
          </cell>
          <cell r="O736">
            <v>1</v>
          </cell>
        </row>
        <row r="737">
          <cell r="C737" t="str">
            <v>24032</v>
          </cell>
          <cell r="O737">
            <v>1</v>
          </cell>
        </row>
        <row r="738">
          <cell r="C738" t="str">
            <v>24821</v>
          </cell>
          <cell r="O738">
            <v>0</v>
          </cell>
        </row>
        <row r="739">
          <cell r="C739" t="str">
            <v>27967</v>
          </cell>
          <cell r="O739">
            <v>0</v>
          </cell>
        </row>
        <row r="740">
          <cell r="C740" t="str">
            <v>27968</v>
          </cell>
          <cell r="O740">
            <v>0</v>
          </cell>
        </row>
        <row r="741">
          <cell r="C741" t="str">
            <v>27976</v>
          </cell>
          <cell r="O741">
            <v>0</v>
          </cell>
        </row>
        <row r="742">
          <cell r="C742" t="str">
            <v>10738</v>
          </cell>
          <cell r="O742">
            <v>1</v>
          </cell>
        </row>
        <row r="743">
          <cell r="C743" t="str">
            <v>11340</v>
          </cell>
          <cell r="O743">
            <v>0</v>
          </cell>
        </row>
        <row r="744">
          <cell r="C744" t="str">
            <v>11341</v>
          </cell>
          <cell r="O744">
            <v>0</v>
          </cell>
        </row>
        <row r="745">
          <cell r="C745" t="str">
            <v>11342</v>
          </cell>
          <cell r="O745">
            <v>0</v>
          </cell>
        </row>
        <row r="746">
          <cell r="C746" t="str">
            <v>11343</v>
          </cell>
          <cell r="O746">
            <v>0</v>
          </cell>
        </row>
        <row r="747">
          <cell r="C747" t="str">
            <v>11344</v>
          </cell>
          <cell r="O747">
            <v>0</v>
          </cell>
        </row>
        <row r="748">
          <cell r="C748" t="str">
            <v>11345</v>
          </cell>
          <cell r="O748">
            <v>1</v>
          </cell>
        </row>
        <row r="749">
          <cell r="C749" t="str">
            <v>11346</v>
          </cell>
          <cell r="O749">
            <v>1</v>
          </cell>
        </row>
        <row r="750">
          <cell r="C750" t="str">
            <v>77753</v>
          </cell>
          <cell r="O750">
            <v>0</v>
          </cell>
        </row>
        <row r="751">
          <cell r="C751" t="str">
            <v>10744</v>
          </cell>
          <cell r="O751">
            <v>1</v>
          </cell>
        </row>
        <row r="752">
          <cell r="C752" t="str">
            <v>11375</v>
          </cell>
          <cell r="O752">
            <v>0</v>
          </cell>
        </row>
        <row r="753">
          <cell r="C753" t="str">
            <v>11376</v>
          </cell>
          <cell r="O753">
            <v>1</v>
          </cell>
        </row>
        <row r="754">
          <cell r="C754" t="str">
            <v>11377</v>
          </cell>
          <cell r="O754">
            <v>1</v>
          </cell>
        </row>
        <row r="755">
          <cell r="C755" t="str">
            <v>11378</v>
          </cell>
          <cell r="O755">
            <v>0</v>
          </cell>
        </row>
        <row r="756">
          <cell r="C756" t="str">
            <v>11379</v>
          </cell>
          <cell r="O756">
            <v>1</v>
          </cell>
        </row>
        <row r="757">
          <cell r="C757" t="str">
            <v>11380</v>
          </cell>
          <cell r="O757">
            <v>1</v>
          </cell>
        </row>
        <row r="758">
          <cell r="C758" t="str">
            <v>11381</v>
          </cell>
          <cell r="O758">
            <v>1</v>
          </cell>
        </row>
        <row r="759">
          <cell r="C759" t="str">
            <v>11382</v>
          </cell>
          <cell r="O759">
            <v>0</v>
          </cell>
        </row>
        <row r="760">
          <cell r="C760" t="str">
            <v>11383</v>
          </cell>
          <cell r="O760">
            <v>0</v>
          </cell>
        </row>
        <row r="761">
          <cell r="C761" t="str">
            <v>11385</v>
          </cell>
          <cell r="O761">
            <v>0</v>
          </cell>
        </row>
        <row r="762">
          <cell r="C762" t="str">
            <v>10680</v>
          </cell>
          <cell r="O762">
            <v>1</v>
          </cell>
        </row>
        <row r="763">
          <cell r="C763" t="str">
            <v>11322</v>
          </cell>
          <cell r="O763">
            <v>0</v>
          </cell>
        </row>
        <row r="764">
          <cell r="C764" t="str">
            <v>11324</v>
          </cell>
          <cell r="O764">
            <v>0</v>
          </cell>
        </row>
        <row r="765">
          <cell r="C765" t="str">
            <v>11325</v>
          </cell>
          <cell r="O765">
            <v>0</v>
          </cell>
        </row>
        <row r="766">
          <cell r="C766" t="str">
            <v>11326</v>
          </cell>
          <cell r="O766">
            <v>0</v>
          </cell>
        </row>
        <row r="767">
          <cell r="C767" t="str">
            <v>11327</v>
          </cell>
          <cell r="O767">
            <v>1</v>
          </cell>
        </row>
        <row r="768">
          <cell r="C768" t="str">
            <v>11328</v>
          </cell>
          <cell r="O768">
            <v>1</v>
          </cell>
        </row>
        <row r="769">
          <cell r="C769" t="str">
            <v>11329</v>
          </cell>
          <cell r="O769">
            <v>1</v>
          </cell>
        </row>
        <row r="770">
          <cell r="C770" t="str">
            <v>11330</v>
          </cell>
          <cell r="O770">
            <v>1</v>
          </cell>
        </row>
        <row r="771">
          <cell r="C771" t="str">
            <v>11331</v>
          </cell>
          <cell r="O771">
            <v>0</v>
          </cell>
        </row>
        <row r="772">
          <cell r="C772" t="str">
            <v>11332</v>
          </cell>
          <cell r="O772">
            <v>1</v>
          </cell>
        </row>
        <row r="773">
          <cell r="C773" t="str">
            <v>11333</v>
          </cell>
          <cell r="O773">
            <v>1</v>
          </cell>
        </row>
        <row r="774">
          <cell r="C774" t="str">
            <v>11334</v>
          </cell>
          <cell r="O774">
            <v>1</v>
          </cell>
        </row>
        <row r="775">
          <cell r="C775" t="str">
            <v>11335</v>
          </cell>
          <cell r="O775">
            <v>1</v>
          </cell>
        </row>
        <row r="776">
          <cell r="C776" t="str">
            <v>11336</v>
          </cell>
          <cell r="O776">
            <v>0</v>
          </cell>
        </row>
        <row r="777">
          <cell r="C777" t="str">
            <v>11337</v>
          </cell>
          <cell r="O777">
            <v>0</v>
          </cell>
        </row>
        <row r="778">
          <cell r="C778" t="str">
            <v>11338</v>
          </cell>
          <cell r="O778">
            <v>1</v>
          </cell>
        </row>
        <row r="779">
          <cell r="C779" t="str">
            <v>11339</v>
          </cell>
          <cell r="O779">
            <v>0</v>
          </cell>
        </row>
        <row r="780">
          <cell r="C780" t="str">
            <v>11660</v>
          </cell>
          <cell r="O780">
            <v>1</v>
          </cell>
        </row>
        <row r="781">
          <cell r="C781" t="str">
            <v>40491</v>
          </cell>
          <cell r="O781">
            <v>0</v>
          </cell>
        </row>
        <row r="782">
          <cell r="C782" t="str">
            <v>40492</v>
          </cell>
          <cell r="O782">
            <v>0</v>
          </cell>
        </row>
        <row r="783">
          <cell r="C783" t="str">
            <v>40742</v>
          </cell>
          <cell r="O783">
            <v>1</v>
          </cell>
        </row>
        <row r="784">
          <cell r="C784" t="str">
            <v>40743</v>
          </cell>
          <cell r="O784">
            <v>0</v>
          </cell>
        </row>
        <row r="785">
          <cell r="C785" t="str">
            <v>10739</v>
          </cell>
          <cell r="O785">
            <v>0</v>
          </cell>
        </row>
        <row r="786">
          <cell r="C786" t="str">
            <v>10740</v>
          </cell>
          <cell r="O786">
            <v>0</v>
          </cell>
        </row>
        <row r="787">
          <cell r="C787" t="str">
            <v>11347</v>
          </cell>
          <cell r="O787">
            <v>1</v>
          </cell>
        </row>
        <row r="788">
          <cell r="C788" t="str">
            <v>11348</v>
          </cell>
          <cell r="O788">
            <v>0</v>
          </cell>
        </row>
        <row r="789">
          <cell r="C789" t="str">
            <v>11349</v>
          </cell>
          <cell r="O789">
            <v>0</v>
          </cell>
        </row>
        <row r="790">
          <cell r="C790" t="str">
            <v>11350</v>
          </cell>
          <cell r="O790">
            <v>1</v>
          </cell>
        </row>
        <row r="791">
          <cell r="C791" t="str">
            <v>11352</v>
          </cell>
          <cell r="O791">
            <v>0</v>
          </cell>
        </row>
        <row r="792">
          <cell r="C792" t="str">
            <v>11353</v>
          </cell>
          <cell r="O792">
            <v>1</v>
          </cell>
        </row>
        <row r="793">
          <cell r="C793" t="str">
            <v>11354</v>
          </cell>
          <cell r="O793">
            <v>1</v>
          </cell>
        </row>
        <row r="794">
          <cell r="C794" t="str">
            <v>10741</v>
          </cell>
          <cell r="O794">
            <v>1</v>
          </cell>
        </row>
        <row r="795">
          <cell r="C795" t="str">
            <v>11355</v>
          </cell>
          <cell r="O795">
            <v>1</v>
          </cell>
        </row>
        <row r="796">
          <cell r="C796" t="str">
            <v>11356</v>
          </cell>
          <cell r="O796">
            <v>1</v>
          </cell>
        </row>
        <row r="797">
          <cell r="C797" t="str">
            <v>41436</v>
          </cell>
          <cell r="O797">
            <v>1</v>
          </cell>
        </row>
        <row r="798">
          <cell r="C798" t="str">
            <v>10743</v>
          </cell>
          <cell r="O798">
            <v>0</v>
          </cell>
        </row>
        <row r="799">
          <cell r="C799" t="str">
            <v>11323</v>
          </cell>
          <cell r="O799">
            <v>1</v>
          </cell>
        </row>
        <row r="800">
          <cell r="C800" t="str">
            <v>11372</v>
          </cell>
          <cell r="O800">
            <v>0</v>
          </cell>
        </row>
        <row r="801">
          <cell r="C801" t="str">
            <v>11373</v>
          </cell>
          <cell r="O801">
            <v>0</v>
          </cell>
        </row>
        <row r="802">
          <cell r="C802" t="str">
            <v>11374</v>
          </cell>
          <cell r="O802">
            <v>1</v>
          </cell>
        </row>
        <row r="803">
          <cell r="C803" t="str">
            <v>10681</v>
          </cell>
          <cell r="O803">
            <v>1</v>
          </cell>
        </row>
        <row r="804">
          <cell r="C804" t="str">
            <v>10742</v>
          </cell>
          <cell r="O804">
            <v>1</v>
          </cell>
        </row>
        <row r="805">
          <cell r="C805" t="str">
            <v>11357</v>
          </cell>
          <cell r="O805">
            <v>1</v>
          </cell>
        </row>
        <row r="806">
          <cell r="C806" t="str">
            <v>11358</v>
          </cell>
          <cell r="O806">
            <v>1</v>
          </cell>
        </row>
        <row r="807">
          <cell r="C807" t="str">
            <v>11359</v>
          </cell>
          <cell r="O807">
            <v>0</v>
          </cell>
        </row>
        <row r="808">
          <cell r="C808" t="str">
            <v>11360</v>
          </cell>
          <cell r="O808">
            <v>1</v>
          </cell>
        </row>
        <row r="809">
          <cell r="C809" t="str">
            <v>11361</v>
          </cell>
          <cell r="O809">
            <v>1</v>
          </cell>
        </row>
        <row r="810">
          <cell r="C810" t="str">
            <v>11362</v>
          </cell>
          <cell r="O810">
            <v>1</v>
          </cell>
        </row>
        <row r="811">
          <cell r="C811" t="str">
            <v>11363</v>
          </cell>
          <cell r="O811">
            <v>0</v>
          </cell>
        </row>
        <row r="812">
          <cell r="C812" t="str">
            <v>11364</v>
          </cell>
          <cell r="O812">
            <v>1</v>
          </cell>
        </row>
        <row r="813">
          <cell r="C813" t="str">
            <v>11365</v>
          </cell>
          <cell r="O813">
            <v>1</v>
          </cell>
        </row>
        <row r="814">
          <cell r="C814" t="str">
            <v>11366</v>
          </cell>
          <cell r="O814">
            <v>1</v>
          </cell>
        </row>
        <row r="815">
          <cell r="C815" t="str">
            <v>11367</v>
          </cell>
          <cell r="O815">
            <v>0</v>
          </cell>
        </row>
        <row r="816">
          <cell r="C816" t="str">
            <v>11368</v>
          </cell>
          <cell r="O816">
            <v>0</v>
          </cell>
        </row>
        <row r="817">
          <cell r="C817" t="str">
            <v>11369</v>
          </cell>
          <cell r="O817">
            <v>0</v>
          </cell>
        </row>
        <row r="818">
          <cell r="C818" t="str">
            <v>11370</v>
          </cell>
          <cell r="O818">
            <v>1</v>
          </cell>
        </row>
        <row r="819">
          <cell r="C819" t="str">
            <v>11371</v>
          </cell>
          <cell r="O819">
            <v>1</v>
          </cell>
        </row>
        <row r="820">
          <cell r="C820" t="str">
            <v>11459</v>
          </cell>
          <cell r="O820">
            <v>1</v>
          </cell>
        </row>
        <row r="821">
          <cell r="C821" t="str">
            <v>11654</v>
          </cell>
          <cell r="O821">
            <v>0</v>
          </cell>
        </row>
        <row r="822">
          <cell r="C822" t="str">
            <v>14138</v>
          </cell>
          <cell r="O822">
            <v>0</v>
          </cell>
        </row>
        <row r="823">
          <cell r="C823" t="str">
            <v>09192</v>
          </cell>
          <cell r="O823">
            <v>0</v>
          </cell>
        </row>
        <row r="824">
          <cell r="C824" t="str">
            <v>10683</v>
          </cell>
          <cell r="O824">
            <v>1</v>
          </cell>
        </row>
        <row r="825">
          <cell r="C825" t="str">
            <v>11407</v>
          </cell>
          <cell r="O825">
            <v>1</v>
          </cell>
        </row>
        <row r="826">
          <cell r="C826" t="str">
            <v>11408</v>
          </cell>
          <cell r="O826">
            <v>1</v>
          </cell>
        </row>
        <row r="827">
          <cell r="C827" t="str">
            <v>11409</v>
          </cell>
          <cell r="O827">
            <v>1</v>
          </cell>
        </row>
        <row r="828">
          <cell r="C828" t="str">
            <v>11410</v>
          </cell>
          <cell r="O828">
            <v>0</v>
          </cell>
        </row>
        <row r="829">
          <cell r="C829" t="str">
            <v>11411</v>
          </cell>
          <cell r="O829">
            <v>0</v>
          </cell>
        </row>
        <row r="830">
          <cell r="C830" t="str">
            <v>11412</v>
          </cell>
          <cell r="O830">
            <v>0</v>
          </cell>
        </row>
        <row r="831">
          <cell r="C831" t="str">
            <v>11413</v>
          </cell>
          <cell r="O831">
            <v>0</v>
          </cell>
        </row>
        <row r="832">
          <cell r="C832" t="str">
            <v>14139</v>
          </cell>
          <cell r="O832">
            <v>1</v>
          </cell>
        </row>
        <row r="833">
          <cell r="C833" t="str">
            <v>28817</v>
          </cell>
          <cell r="O833">
            <v>0</v>
          </cell>
        </row>
        <row r="834">
          <cell r="C834" t="str">
            <v>10750</v>
          </cell>
          <cell r="O834">
            <v>1</v>
          </cell>
        </row>
        <row r="835">
          <cell r="C835" t="str">
            <v>10751</v>
          </cell>
          <cell r="O835">
            <v>1</v>
          </cell>
        </row>
        <row r="836">
          <cell r="C836" t="str">
            <v>11435</v>
          </cell>
          <cell r="O836">
            <v>0</v>
          </cell>
        </row>
        <row r="837">
          <cell r="C837" t="str">
            <v>11436</v>
          </cell>
          <cell r="O837">
            <v>0</v>
          </cell>
        </row>
        <row r="838">
          <cell r="C838" t="str">
            <v>11437</v>
          </cell>
          <cell r="O838">
            <v>1</v>
          </cell>
        </row>
        <row r="839">
          <cell r="C839" t="str">
            <v>11438</v>
          </cell>
          <cell r="O839">
            <v>0</v>
          </cell>
        </row>
        <row r="840">
          <cell r="C840" t="str">
            <v>11439</v>
          </cell>
          <cell r="O840">
            <v>1</v>
          </cell>
        </row>
        <row r="841">
          <cell r="C841" t="str">
            <v>11440</v>
          </cell>
          <cell r="O841">
            <v>0</v>
          </cell>
        </row>
        <row r="842">
          <cell r="C842" t="str">
            <v>11441</v>
          </cell>
          <cell r="O842">
            <v>0</v>
          </cell>
        </row>
        <row r="843">
          <cell r="C843" t="str">
            <v>11442</v>
          </cell>
          <cell r="O843">
            <v>1</v>
          </cell>
        </row>
        <row r="844">
          <cell r="C844" t="str">
            <v>13818</v>
          </cell>
          <cell r="O844">
            <v>0</v>
          </cell>
        </row>
        <row r="845">
          <cell r="C845" t="str">
            <v>15010</v>
          </cell>
          <cell r="O845">
            <v>1</v>
          </cell>
        </row>
        <row r="846">
          <cell r="C846" t="str">
            <v>23771</v>
          </cell>
          <cell r="O846">
            <v>1</v>
          </cell>
        </row>
        <row r="847">
          <cell r="C847" t="str">
            <v>10748</v>
          </cell>
          <cell r="O847">
            <v>1</v>
          </cell>
        </row>
        <row r="848">
          <cell r="C848" t="str">
            <v>11423</v>
          </cell>
          <cell r="O848">
            <v>0</v>
          </cell>
        </row>
        <row r="849">
          <cell r="C849" t="str">
            <v>11424</v>
          </cell>
          <cell r="O849">
            <v>1</v>
          </cell>
        </row>
        <row r="850">
          <cell r="C850" t="str">
            <v>11425</v>
          </cell>
          <cell r="O850">
            <v>0</v>
          </cell>
        </row>
        <row r="851">
          <cell r="C851" t="str">
            <v>11426</v>
          </cell>
          <cell r="O851">
            <v>1</v>
          </cell>
        </row>
        <row r="852">
          <cell r="C852" t="str">
            <v>11427</v>
          </cell>
          <cell r="O852">
            <v>1</v>
          </cell>
        </row>
        <row r="853">
          <cell r="C853" t="str">
            <v>11428</v>
          </cell>
          <cell r="O853">
            <v>1</v>
          </cell>
        </row>
        <row r="854">
          <cell r="C854" t="str">
            <v>11429</v>
          </cell>
          <cell r="O854">
            <v>1</v>
          </cell>
        </row>
        <row r="855">
          <cell r="C855" t="str">
            <v>11430</v>
          </cell>
          <cell r="O855">
            <v>1</v>
          </cell>
        </row>
        <row r="856">
          <cell r="C856" t="str">
            <v>11431</v>
          </cell>
          <cell r="O856">
            <v>0</v>
          </cell>
        </row>
        <row r="857">
          <cell r="C857" t="str">
            <v>11460</v>
          </cell>
          <cell r="O857">
            <v>1</v>
          </cell>
        </row>
        <row r="858">
          <cell r="C858" t="str">
            <v>11464</v>
          </cell>
          <cell r="O858">
            <v>1</v>
          </cell>
        </row>
        <row r="859">
          <cell r="C859" t="str">
            <v>10747</v>
          </cell>
          <cell r="O859">
            <v>1</v>
          </cell>
        </row>
        <row r="860">
          <cell r="C860" t="str">
            <v>11414</v>
          </cell>
          <cell r="O860">
            <v>1</v>
          </cell>
        </row>
        <row r="861">
          <cell r="C861" t="str">
            <v>11415</v>
          </cell>
          <cell r="O861">
            <v>0</v>
          </cell>
        </row>
        <row r="862">
          <cell r="C862" t="str">
            <v>11416</v>
          </cell>
          <cell r="O862">
            <v>1</v>
          </cell>
        </row>
        <row r="863">
          <cell r="C863" t="str">
            <v>11417</v>
          </cell>
          <cell r="O863">
            <v>1</v>
          </cell>
        </row>
        <row r="864">
          <cell r="C864" t="str">
            <v>11418</v>
          </cell>
          <cell r="O864">
            <v>1</v>
          </cell>
        </row>
        <row r="865">
          <cell r="C865" t="str">
            <v>11419</v>
          </cell>
          <cell r="O865">
            <v>1</v>
          </cell>
        </row>
        <row r="866">
          <cell r="C866" t="str">
            <v>11420</v>
          </cell>
          <cell r="O866">
            <v>1</v>
          </cell>
        </row>
        <row r="867">
          <cell r="C867" t="str">
            <v>11421</v>
          </cell>
          <cell r="O867">
            <v>1</v>
          </cell>
        </row>
        <row r="868">
          <cell r="C868" t="str">
            <v>11422</v>
          </cell>
          <cell r="O868">
            <v>1</v>
          </cell>
        </row>
        <row r="869">
          <cell r="C869" t="str">
            <v>24673</v>
          </cell>
          <cell r="O869">
            <v>1</v>
          </cell>
        </row>
        <row r="870">
          <cell r="C870" t="str">
            <v>10684</v>
          </cell>
          <cell r="O870">
            <v>1</v>
          </cell>
        </row>
        <row r="871">
          <cell r="C871" t="str">
            <v>10749</v>
          </cell>
          <cell r="O871">
            <v>1</v>
          </cell>
        </row>
        <row r="872">
          <cell r="C872" t="str">
            <v>11432</v>
          </cell>
          <cell r="O872">
            <v>1</v>
          </cell>
        </row>
        <row r="873">
          <cell r="C873" t="str">
            <v>11433</v>
          </cell>
          <cell r="O873">
            <v>0</v>
          </cell>
        </row>
        <row r="874">
          <cell r="C874" t="str">
            <v>11434</v>
          </cell>
          <cell r="O874">
            <v>1</v>
          </cell>
        </row>
        <row r="875">
          <cell r="C875" t="str">
            <v>11461</v>
          </cell>
          <cell r="O875">
            <v>0</v>
          </cell>
        </row>
        <row r="876">
          <cell r="C876" t="str">
            <v>13806</v>
          </cell>
          <cell r="O876">
            <v>1</v>
          </cell>
        </row>
        <row r="877">
          <cell r="C877" t="str">
            <v>24689</v>
          </cell>
          <cell r="O877">
            <v>1</v>
          </cell>
        </row>
        <row r="878">
          <cell r="C878" t="str">
            <v>10682</v>
          </cell>
          <cell r="O878">
            <v>1</v>
          </cell>
        </row>
        <row r="879">
          <cell r="C879" t="str">
            <v>10745</v>
          </cell>
          <cell r="O879">
            <v>1</v>
          </cell>
        </row>
        <row r="880">
          <cell r="C880" t="str">
            <v>11386</v>
          </cell>
          <cell r="O880">
            <v>0</v>
          </cell>
        </row>
        <row r="881">
          <cell r="C881" t="str">
            <v>11387</v>
          </cell>
          <cell r="O881">
            <v>1</v>
          </cell>
        </row>
        <row r="882">
          <cell r="C882" t="str">
            <v>11388</v>
          </cell>
          <cell r="O882">
            <v>0</v>
          </cell>
        </row>
        <row r="883">
          <cell r="C883" t="str">
            <v>11390</v>
          </cell>
          <cell r="O883">
            <v>1</v>
          </cell>
        </row>
        <row r="884">
          <cell r="C884" t="str">
            <v>11391</v>
          </cell>
          <cell r="O884">
            <v>1</v>
          </cell>
        </row>
        <row r="885">
          <cell r="C885" t="str">
            <v>11392</v>
          </cell>
          <cell r="O885">
            <v>1</v>
          </cell>
        </row>
        <row r="886">
          <cell r="C886" t="str">
            <v>11393</v>
          </cell>
          <cell r="O886">
            <v>0</v>
          </cell>
        </row>
        <row r="887">
          <cell r="C887" t="str">
            <v>11394</v>
          </cell>
          <cell r="O887">
            <v>0</v>
          </cell>
        </row>
        <row r="888">
          <cell r="C888" t="str">
            <v>11395</v>
          </cell>
          <cell r="O888">
            <v>1</v>
          </cell>
        </row>
        <row r="889">
          <cell r="C889" t="str">
            <v>11396</v>
          </cell>
          <cell r="O889">
            <v>0</v>
          </cell>
        </row>
        <row r="890">
          <cell r="C890" t="str">
            <v>11397</v>
          </cell>
          <cell r="O890">
            <v>0</v>
          </cell>
        </row>
        <row r="891">
          <cell r="C891" t="str">
            <v>11398</v>
          </cell>
          <cell r="O891">
            <v>1</v>
          </cell>
        </row>
        <row r="892">
          <cell r="C892" t="str">
            <v>11399</v>
          </cell>
          <cell r="O892">
            <v>1</v>
          </cell>
        </row>
        <row r="893">
          <cell r="C893" t="str">
            <v>11400</v>
          </cell>
          <cell r="O893">
            <v>1</v>
          </cell>
        </row>
        <row r="894">
          <cell r="C894" t="str">
            <v>11401</v>
          </cell>
          <cell r="O894">
            <v>1</v>
          </cell>
        </row>
        <row r="895">
          <cell r="C895" t="str">
            <v>10746</v>
          </cell>
          <cell r="O895">
            <v>1</v>
          </cell>
        </row>
        <row r="896">
          <cell r="C896" t="str">
            <v>11402</v>
          </cell>
          <cell r="O896">
            <v>1</v>
          </cell>
        </row>
        <row r="897">
          <cell r="C897" t="str">
            <v>11403</v>
          </cell>
          <cell r="O897">
            <v>0</v>
          </cell>
        </row>
        <row r="898">
          <cell r="C898" t="str">
            <v>11404</v>
          </cell>
          <cell r="O898">
            <v>1</v>
          </cell>
        </row>
        <row r="899">
          <cell r="C899" t="str">
            <v>11405</v>
          </cell>
          <cell r="O899">
            <v>1</v>
          </cell>
        </row>
        <row r="900">
          <cell r="C900" t="str">
            <v>11406</v>
          </cell>
          <cell r="O900">
            <v>0</v>
          </cell>
        </row>
        <row r="901">
          <cell r="C901" t="str">
            <v>28786</v>
          </cell>
          <cell r="O901">
            <v>1</v>
          </cell>
        </row>
        <row r="902">
          <cell r="C902" t="str">
            <v>41768</v>
          </cell>
          <cell r="O902">
            <v>0</v>
          </cell>
        </row>
        <row r="903">
          <cell r="O903">
            <v>500</v>
          </cell>
        </row>
      </sheetData>
      <sheetData sheetId="19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F85A3-63A8-45B5-AB94-89B77827DAE0}">
  <sheetPr>
    <tabColor rgb="FF00B0F0"/>
  </sheetPr>
  <dimension ref="A1:I919"/>
  <sheetViews>
    <sheetView workbookViewId="0">
      <selection activeCell="K19" sqref="K19"/>
    </sheetView>
  </sheetViews>
  <sheetFormatPr defaultColWidth="9" defaultRowHeight="13.8" outlineLevelRow="2"/>
  <cols>
    <col min="1" max="1" width="5.21875" style="15" customWidth="1"/>
    <col min="2" max="2" width="3.44140625" style="15" customWidth="1"/>
    <col min="3" max="3" width="9" style="11"/>
    <col min="4" max="4" width="10.109375" style="11" customWidth="1"/>
    <col min="5" max="5" width="6.109375" style="11" customWidth="1"/>
    <col min="6" max="6" width="38.44140625" style="11" customWidth="1"/>
    <col min="7" max="7" width="13.33203125" style="11" bestFit="1" customWidth="1"/>
    <col min="8" max="16384" width="9" style="11"/>
  </cols>
  <sheetData>
    <row r="1" spans="1:9">
      <c r="A1" s="156" t="s">
        <v>2139</v>
      </c>
      <c r="B1" s="157"/>
      <c r="C1" s="158"/>
      <c r="D1" s="158"/>
      <c r="E1" s="158"/>
      <c r="F1" s="158"/>
    </row>
    <row r="2" spans="1:9" s="6" customFormat="1" ht="52.5" customHeight="1">
      <c r="A2" s="137" t="s">
        <v>2</v>
      </c>
      <c r="B2" s="137" t="s">
        <v>3</v>
      </c>
      <c r="C2" s="137" t="s">
        <v>4</v>
      </c>
      <c r="D2" s="137" t="s">
        <v>5</v>
      </c>
      <c r="E2" s="137" t="s">
        <v>183</v>
      </c>
      <c r="F2" s="137" t="s">
        <v>184</v>
      </c>
    </row>
    <row r="3" spans="1:9" ht="15" customHeight="1" outlineLevel="2">
      <c r="A3" s="7">
        <v>1</v>
      </c>
      <c r="B3" s="8" t="s">
        <v>7</v>
      </c>
      <c r="C3" s="8" t="s">
        <v>167</v>
      </c>
      <c r="D3" s="8" t="s">
        <v>168</v>
      </c>
      <c r="E3" s="8" t="s">
        <v>185</v>
      </c>
      <c r="F3" s="8" t="s">
        <v>186</v>
      </c>
      <c r="G3" s="10"/>
      <c r="H3" s="10"/>
      <c r="I3" s="10"/>
    </row>
    <row r="4" spans="1:9" ht="15" customHeight="1" outlineLevel="2">
      <c r="A4" s="7">
        <v>2</v>
      </c>
      <c r="B4" s="8" t="s">
        <v>7</v>
      </c>
      <c r="C4" s="8" t="s">
        <v>167</v>
      </c>
      <c r="D4" s="8" t="s">
        <v>168</v>
      </c>
      <c r="E4" s="8" t="s">
        <v>187</v>
      </c>
      <c r="F4" s="8" t="s">
        <v>188</v>
      </c>
      <c r="G4" s="10"/>
      <c r="H4" s="10"/>
      <c r="I4" s="10"/>
    </row>
    <row r="5" spans="1:9" ht="15" customHeight="1" outlineLevel="2">
      <c r="A5" s="7">
        <v>3</v>
      </c>
      <c r="B5" s="8" t="s">
        <v>7</v>
      </c>
      <c r="C5" s="8" t="s">
        <v>167</v>
      </c>
      <c r="D5" s="8" t="s">
        <v>168</v>
      </c>
      <c r="E5" s="8" t="s">
        <v>189</v>
      </c>
      <c r="F5" s="8" t="s">
        <v>190</v>
      </c>
      <c r="G5" s="10"/>
      <c r="H5" s="10"/>
      <c r="I5" s="10"/>
    </row>
    <row r="6" spans="1:9" ht="15" customHeight="1" outlineLevel="2">
      <c r="A6" s="7">
        <v>4</v>
      </c>
      <c r="B6" s="8" t="s">
        <v>7</v>
      </c>
      <c r="C6" s="8" t="s">
        <v>167</v>
      </c>
      <c r="D6" s="8" t="s">
        <v>168</v>
      </c>
      <c r="E6" s="8" t="s">
        <v>191</v>
      </c>
      <c r="F6" s="8" t="s">
        <v>192</v>
      </c>
      <c r="G6" s="10"/>
      <c r="H6" s="10"/>
      <c r="I6" s="10"/>
    </row>
    <row r="7" spans="1:9" ht="15" customHeight="1" outlineLevel="2">
      <c r="A7" s="7">
        <v>5</v>
      </c>
      <c r="B7" s="8" t="s">
        <v>7</v>
      </c>
      <c r="C7" s="8" t="s">
        <v>167</v>
      </c>
      <c r="D7" s="8" t="s">
        <v>168</v>
      </c>
      <c r="E7" s="8" t="s">
        <v>193</v>
      </c>
      <c r="F7" s="8" t="s">
        <v>194</v>
      </c>
      <c r="G7" s="10"/>
      <c r="H7" s="10"/>
      <c r="I7" s="10"/>
    </row>
    <row r="8" spans="1:9" ht="15" customHeight="1" outlineLevel="2">
      <c r="A8" s="7">
        <v>6</v>
      </c>
      <c r="B8" s="8" t="s">
        <v>7</v>
      </c>
      <c r="C8" s="8" t="s">
        <v>167</v>
      </c>
      <c r="D8" s="8" t="s">
        <v>168</v>
      </c>
      <c r="E8" s="8" t="s">
        <v>195</v>
      </c>
      <c r="F8" s="8" t="s">
        <v>196</v>
      </c>
      <c r="G8" s="10"/>
      <c r="H8" s="10"/>
      <c r="I8" s="10"/>
    </row>
    <row r="9" spans="1:9" ht="15" customHeight="1" outlineLevel="2">
      <c r="A9" s="7">
        <v>7</v>
      </c>
      <c r="B9" s="8" t="s">
        <v>7</v>
      </c>
      <c r="C9" s="8" t="s">
        <v>167</v>
      </c>
      <c r="D9" s="8" t="s">
        <v>168</v>
      </c>
      <c r="E9" s="8" t="s">
        <v>197</v>
      </c>
      <c r="F9" s="8" t="s">
        <v>198</v>
      </c>
      <c r="G9" s="10"/>
      <c r="H9" s="10"/>
      <c r="I9" s="10"/>
    </row>
    <row r="10" spans="1:9" ht="15" customHeight="1" outlineLevel="2">
      <c r="A10" s="7">
        <v>8</v>
      </c>
      <c r="B10" s="8" t="s">
        <v>7</v>
      </c>
      <c r="C10" s="8" t="s">
        <v>167</v>
      </c>
      <c r="D10" s="8" t="s">
        <v>168</v>
      </c>
      <c r="E10" s="8" t="s">
        <v>199</v>
      </c>
      <c r="F10" s="8" t="s">
        <v>200</v>
      </c>
      <c r="G10" s="10"/>
      <c r="H10" s="10"/>
      <c r="I10" s="10"/>
    </row>
    <row r="11" spans="1:9" ht="15" customHeight="1" outlineLevel="2">
      <c r="A11" s="7">
        <v>9</v>
      </c>
      <c r="B11" s="8" t="s">
        <v>7</v>
      </c>
      <c r="C11" s="8" t="s">
        <v>167</v>
      </c>
      <c r="D11" s="8" t="s">
        <v>168</v>
      </c>
      <c r="E11" s="8" t="s">
        <v>201</v>
      </c>
      <c r="F11" s="8" t="s">
        <v>202</v>
      </c>
      <c r="G11" s="10"/>
      <c r="H11" s="10"/>
      <c r="I11" s="10"/>
    </row>
    <row r="12" spans="1:9" ht="15" customHeight="1" outlineLevel="2">
      <c r="A12" s="7">
        <v>10</v>
      </c>
      <c r="B12" s="8" t="s">
        <v>7</v>
      </c>
      <c r="C12" s="8" t="s">
        <v>167</v>
      </c>
      <c r="D12" s="8" t="s">
        <v>168</v>
      </c>
      <c r="E12" s="8" t="s">
        <v>203</v>
      </c>
      <c r="F12" s="8" t="s">
        <v>204</v>
      </c>
      <c r="G12" s="10"/>
      <c r="H12" s="10"/>
      <c r="I12" s="10"/>
    </row>
    <row r="13" spans="1:9" ht="15" customHeight="1" outlineLevel="2">
      <c r="A13" s="7">
        <v>11</v>
      </c>
      <c r="B13" s="8" t="s">
        <v>7</v>
      </c>
      <c r="C13" s="8" t="s">
        <v>167</v>
      </c>
      <c r="D13" s="8" t="s">
        <v>168</v>
      </c>
      <c r="E13" s="8" t="s">
        <v>205</v>
      </c>
      <c r="F13" s="8" t="s">
        <v>206</v>
      </c>
      <c r="G13" s="10"/>
      <c r="H13" s="10"/>
      <c r="I13" s="10"/>
    </row>
    <row r="14" spans="1:9" ht="15" customHeight="1" outlineLevel="2">
      <c r="A14" s="7">
        <v>12</v>
      </c>
      <c r="B14" s="8" t="s">
        <v>7</v>
      </c>
      <c r="C14" s="8" t="s">
        <v>167</v>
      </c>
      <c r="D14" s="8" t="s">
        <v>168</v>
      </c>
      <c r="E14" s="8" t="s">
        <v>207</v>
      </c>
      <c r="F14" s="8" t="s">
        <v>208</v>
      </c>
      <c r="G14" s="10"/>
      <c r="H14" s="10"/>
      <c r="I14" s="10"/>
    </row>
    <row r="15" spans="1:9" ht="15" customHeight="1" outlineLevel="2">
      <c r="A15" s="7">
        <v>13</v>
      </c>
      <c r="B15" s="8" t="s">
        <v>7</v>
      </c>
      <c r="C15" s="8" t="s">
        <v>167</v>
      </c>
      <c r="D15" s="8" t="s">
        <v>168</v>
      </c>
      <c r="E15" s="8" t="s">
        <v>209</v>
      </c>
      <c r="F15" s="8" t="s">
        <v>210</v>
      </c>
      <c r="G15" s="10"/>
      <c r="H15" s="10"/>
      <c r="I15" s="10"/>
    </row>
    <row r="16" spans="1:9" ht="15" customHeight="1" outlineLevel="2">
      <c r="A16" s="7">
        <v>14</v>
      </c>
      <c r="B16" s="8" t="s">
        <v>7</v>
      </c>
      <c r="C16" s="8" t="s">
        <v>167</v>
      </c>
      <c r="D16" s="8" t="s">
        <v>168</v>
      </c>
      <c r="E16" s="8" t="s">
        <v>211</v>
      </c>
      <c r="F16" s="8" t="s">
        <v>212</v>
      </c>
      <c r="G16" s="10"/>
      <c r="H16" s="10"/>
      <c r="I16" s="10"/>
    </row>
    <row r="17" spans="1:9" ht="15" customHeight="1" outlineLevel="2">
      <c r="A17" s="7">
        <v>15</v>
      </c>
      <c r="B17" s="8" t="s">
        <v>7</v>
      </c>
      <c r="C17" s="8" t="s">
        <v>167</v>
      </c>
      <c r="D17" s="8" t="s">
        <v>168</v>
      </c>
      <c r="E17" s="8" t="s">
        <v>213</v>
      </c>
      <c r="F17" s="8" t="s">
        <v>214</v>
      </c>
      <c r="G17" s="10"/>
      <c r="H17" s="10"/>
      <c r="I17" s="10"/>
    </row>
    <row r="18" spans="1:9" ht="15" customHeight="1" outlineLevel="2">
      <c r="A18" s="7">
        <v>16</v>
      </c>
      <c r="B18" s="8" t="s">
        <v>7</v>
      </c>
      <c r="C18" s="8" t="s">
        <v>167</v>
      </c>
      <c r="D18" s="8" t="s">
        <v>168</v>
      </c>
      <c r="E18" s="8" t="s">
        <v>215</v>
      </c>
      <c r="F18" s="8" t="s">
        <v>216</v>
      </c>
      <c r="G18" s="10"/>
      <c r="H18" s="10"/>
      <c r="I18" s="10"/>
    </row>
    <row r="19" spans="1:9" ht="15" customHeight="1" outlineLevel="2">
      <c r="A19" s="7">
        <v>17</v>
      </c>
      <c r="B19" s="8" t="s">
        <v>7</v>
      </c>
      <c r="C19" s="8" t="s">
        <v>167</v>
      </c>
      <c r="D19" s="8" t="s">
        <v>168</v>
      </c>
      <c r="E19" s="8" t="s">
        <v>217</v>
      </c>
      <c r="F19" s="8" t="s">
        <v>218</v>
      </c>
      <c r="G19" s="10"/>
      <c r="H19" s="10"/>
      <c r="I19" s="10"/>
    </row>
    <row r="20" spans="1:9" ht="15" customHeight="1" outlineLevel="2">
      <c r="A20" s="7">
        <v>18</v>
      </c>
      <c r="B20" s="8" t="s">
        <v>7</v>
      </c>
      <c r="C20" s="8" t="s">
        <v>167</v>
      </c>
      <c r="D20" s="8" t="s">
        <v>168</v>
      </c>
      <c r="E20" s="8" t="s">
        <v>219</v>
      </c>
      <c r="F20" s="8" t="s">
        <v>220</v>
      </c>
      <c r="G20" s="10"/>
      <c r="H20" s="10"/>
      <c r="I20" s="10"/>
    </row>
    <row r="21" spans="1:9" ht="15" customHeight="1" outlineLevel="2">
      <c r="A21" s="7">
        <v>19</v>
      </c>
      <c r="B21" s="8" t="s">
        <v>7</v>
      </c>
      <c r="C21" s="8" t="s">
        <v>167</v>
      </c>
      <c r="D21" s="8" t="s">
        <v>168</v>
      </c>
      <c r="E21" s="8" t="s">
        <v>221</v>
      </c>
      <c r="F21" s="8" t="s">
        <v>222</v>
      </c>
      <c r="G21" s="10"/>
      <c r="H21" s="10"/>
      <c r="I21" s="10"/>
    </row>
    <row r="22" spans="1:9" ht="15" customHeight="1" outlineLevel="2">
      <c r="A22" s="7">
        <v>20</v>
      </c>
      <c r="B22" s="8" t="s">
        <v>7</v>
      </c>
      <c r="C22" s="8" t="s">
        <v>167</v>
      </c>
      <c r="D22" s="8" t="s">
        <v>168</v>
      </c>
      <c r="E22" s="8" t="s">
        <v>223</v>
      </c>
      <c r="F22" s="8" t="s">
        <v>224</v>
      </c>
      <c r="G22" s="10"/>
      <c r="H22" s="10"/>
      <c r="I22" s="10"/>
    </row>
    <row r="23" spans="1:9" ht="15" customHeight="1" outlineLevel="2">
      <c r="A23" s="7">
        <v>21</v>
      </c>
      <c r="B23" s="8" t="s">
        <v>7</v>
      </c>
      <c r="C23" s="8" t="s">
        <v>167</v>
      </c>
      <c r="D23" s="8" t="s">
        <v>168</v>
      </c>
      <c r="E23" s="8" t="s">
        <v>225</v>
      </c>
      <c r="F23" s="8" t="s">
        <v>226</v>
      </c>
      <c r="G23" s="10"/>
      <c r="H23" s="10"/>
      <c r="I23" s="10"/>
    </row>
    <row r="24" spans="1:9" ht="15" customHeight="1" outlineLevel="2">
      <c r="A24" s="7">
        <v>22</v>
      </c>
      <c r="B24" s="8" t="s">
        <v>7</v>
      </c>
      <c r="C24" s="8" t="s">
        <v>167</v>
      </c>
      <c r="D24" s="8" t="s">
        <v>168</v>
      </c>
      <c r="E24" s="8" t="s">
        <v>227</v>
      </c>
      <c r="F24" s="8" t="s">
        <v>228</v>
      </c>
      <c r="G24" s="10"/>
      <c r="H24" s="10"/>
      <c r="I24" s="10"/>
    </row>
    <row r="25" spans="1:9" ht="15" customHeight="1" outlineLevel="2">
      <c r="A25" s="7">
        <v>23</v>
      </c>
      <c r="B25" s="8" t="s">
        <v>7</v>
      </c>
      <c r="C25" s="8" t="s">
        <v>167</v>
      </c>
      <c r="D25" s="8" t="s">
        <v>168</v>
      </c>
      <c r="E25" s="8" t="s">
        <v>229</v>
      </c>
      <c r="F25" s="8" t="s">
        <v>230</v>
      </c>
      <c r="G25" s="10"/>
      <c r="H25" s="10"/>
      <c r="I25" s="10"/>
    </row>
    <row r="26" spans="1:9" ht="15" customHeight="1" outlineLevel="2">
      <c r="A26" s="7">
        <v>24</v>
      </c>
      <c r="B26" s="8" t="s">
        <v>7</v>
      </c>
      <c r="C26" s="8" t="s">
        <v>167</v>
      </c>
      <c r="D26" s="8" t="s">
        <v>168</v>
      </c>
      <c r="E26" s="8" t="s">
        <v>231</v>
      </c>
      <c r="F26" s="8" t="s">
        <v>232</v>
      </c>
      <c r="G26" s="10"/>
      <c r="H26" s="10"/>
      <c r="I26" s="10"/>
    </row>
    <row r="27" spans="1:9" ht="15" customHeight="1" outlineLevel="2">
      <c r="A27" s="7">
        <v>25</v>
      </c>
      <c r="B27" s="8" t="s">
        <v>7</v>
      </c>
      <c r="C27" s="8" t="s">
        <v>53</v>
      </c>
      <c r="D27" s="8" t="s">
        <v>54</v>
      </c>
      <c r="E27" s="8" t="s">
        <v>233</v>
      </c>
      <c r="F27" s="8" t="s">
        <v>234</v>
      </c>
      <c r="G27" s="10"/>
      <c r="H27" s="10"/>
      <c r="I27" s="10"/>
    </row>
    <row r="28" spans="1:9" ht="15" customHeight="1" outlineLevel="2">
      <c r="A28" s="7">
        <v>26</v>
      </c>
      <c r="B28" s="8" t="s">
        <v>7</v>
      </c>
      <c r="C28" s="8" t="s">
        <v>53</v>
      </c>
      <c r="D28" s="8" t="s">
        <v>54</v>
      </c>
      <c r="E28" s="8" t="s">
        <v>235</v>
      </c>
      <c r="F28" s="8" t="s">
        <v>236</v>
      </c>
      <c r="G28" s="10"/>
      <c r="H28" s="10"/>
      <c r="I28" s="10"/>
    </row>
    <row r="29" spans="1:9" ht="15" customHeight="1" outlineLevel="2">
      <c r="A29" s="7">
        <v>27</v>
      </c>
      <c r="B29" s="8" t="s">
        <v>7</v>
      </c>
      <c r="C29" s="8" t="s">
        <v>53</v>
      </c>
      <c r="D29" s="8" t="s">
        <v>54</v>
      </c>
      <c r="E29" s="8" t="s">
        <v>237</v>
      </c>
      <c r="F29" s="8" t="s">
        <v>238</v>
      </c>
      <c r="G29" s="10"/>
      <c r="H29" s="10"/>
      <c r="I29" s="10"/>
    </row>
    <row r="30" spans="1:9" ht="15" customHeight="1" outlineLevel="2">
      <c r="A30" s="7">
        <v>28</v>
      </c>
      <c r="B30" s="8" t="s">
        <v>7</v>
      </c>
      <c r="C30" s="8" t="s">
        <v>53</v>
      </c>
      <c r="D30" s="8" t="s">
        <v>54</v>
      </c>
      <c r="E30" s="8" t="s">
        <v>239</v>
      </c>
      <c r="F30" s="8" t="s">
        <v>240</v>
      </c>
      <c r="G30" s="10"/>
      <c r="H30" s="10"/>
      <c r="I30" s="10"/>
    </row>
    <row r="31" spans="1:9" ht="15" customHeight="1" outlineLevel="2">
      <c r="A31" s="7">
        <v>29</v>
      </c>
      <c r="B31" s="8" t="s">
        <v>7</v>
      </c>
      <c r="C31" s="8" t="s">
        <v>53</v>
      </c>
      <c r="D31" s="8" t="s">
        <v>54</v>
      </c>
      <c r="E31" s="8" t="s">
        <v>241</v>
      </c>
      <c r="F31" s="8" t="s">
        <v>242</v>
      </c>
      <c r="G31" s="10"/>
      <c r="H31" s="10"/>
      <c r="I31" s="10"/>
    </row>
    <row r="32" spans="1:9" ht="15" customHeight="1" outlineLevel="2">
      <c r="A32" s="7">
        <v>30</v>
      </c>
      <c r="B32" s="8" t="s">
        <v>7</v>
      </c>
      <c r="C32" s="8" t="s">
        <v>53</v>
      </c>
      <c r="D32" s="8" t="s">
        <v>54</v>
      </c>
      <c r="E32" s="8" t="s">
        <v>243</v>
      </c>
      <c r="F32" s="8" t="s">
        <v>244</v>
      </c>
      <c r="G32" s="10"/>
      <c r="H32" s="10"/>
      <c r="I32" s="10"/>
    </row>
    <row r="33" spans="1:9" ht="15" customHeight="1" outlineLevel="2">
      <c r="A33" s="7">
        <v>31</v>
      </c>
      <c r="B33" s="8" t="s">
        <v>7</v>
      </c>
      <c r="C33" s="8" t="s">
        <v>53</v>
      </c>
      <c r="D33" s="8" t="s">
        <v>54</v>
      </c>
      <c r="E33" s="8" t="s">
        <v>245</v>
      </c>
      <c r="F33" s="8" t="s">
        <v>246</v>
      </c>
      <c r="G33" s="10"/>
      <c r="H33" s="10"/>
      <c r="I33" s="10"/>
    </row>
    <row r="34" spans="1:9" ht="15" customHeight="1" outlineLevel="2">
      <c r="A34" s="7">
        <v>32</v>
      </c>
      <c r="B34" s="8" t="s">
        <v>7</v>
      </c>
      <c r="C34" s="8" t="s">
        <v>53</v>
      </c>
      <c r="D34" s="8" t="s">
        <v>54</v>
      </c>
      <c r="E34" s="8" t="s">
        <v>247</v>
      </c>
      <c r="F34" s="8" t="s">
        <v>248</v>
      </c>
      <c r="G34" s="10"/>
      <c r="H34" s="10"/>
      <c r="I34" s="10"/>
    </row>
    <row r="35" spans="1:9" ht="15" customHeight="1" outlineLevel="2">
      <c r="A35" s="7">
        <v>33</v>
      </c>
      <c r="B35" s="8" t="s">
        <v>7</v>
      </c>
      <c r="C35" s="8" t="s">
        <v>90</v>
      </c>
      <c r="D35" s="8" t="s">
        <v>91</v>
      </c>
      <c r="E35" s="8" t="s">
        <v>249</v>
      </c>
      <c r="F35" s="8" t="s">
        <v>250</v>
      </c>
      <c r="G35" s="10"/>
      <c r="H35" s="10"/>
      <c r="I35" s="10"/>
    </row>
    <row r="36" spans="1:9" ht="15" customHeight="1" outlineLevel="2">
      <c r="A36" s="7">
        <v>34</v>
      </c>
      <c r="B36" s="8" t="s">
        <v>7</v>
      </c>
      <c r="C36" s="8" t="s">
        <v>90</v>
      </c>
      <c r="D36" s="8" t="s">
        <v>91</v>
      </c>
      <c r="E36" s="8" t="s">
        <v>251</v>
      </c>
      <c r="F36" s="8" t="s">
        <v>252</v>
      </c>
      <c r="G36" s="10"/>
      <c r="H36" s="10"/>
      <c r="I36" s="10"/>
    </row>
    <row r="37" spans="1:9" ht="15" customHeight="1" outlineLevel="2">
      <c r="A37" s="7">
        <v>35</v>
      </c>
      <c r="B37" s="8" t="s">
        <v>7</v>
      </c>
      <c r="C37" s="8" t="s">
        <v>90</v>
      </c>
      <c r="D37" s="8" t="s">
        <v>91</v>
      </c>
      <c r="E37" s="8" t="s">
        <v>253</v>
      </c>
      <c r="F37" s="8" t="s">
        <v>254</v>
      </c>
      <c r="G37" s="10"/>
      <c r="H37" s="10"/>
      <c r="I37" s="10"/>
    </row>
    <row r="38" spans="1:9" ht="15" customHeight="1" outlineLevel="2">
      <c r="A38" s="7">
        <v>36</v>
      </c>
      <c r="B38" s="8" t="s">
        <v>7</v>
      </c>
      <c r="C38" s="8" t="s">
        <v>90</v>
      </c>
      <c r="D38" s="8" t="s">
        <v>91</v>
      </c>
      <c r="E38" s="8" t="s">
        <v>255</v>
      </c>
      <c r="F38" s="8" t="s">
        <v>256</v>
      </c>
      <c r="G38" s="10"/>
      <c r="H38" s="10"/>
      <c r="I38" s="10"/>
    </row>
    <row r="39" spans="1:9" ht="15" customHeight="1" outlineLevel="2">
      <c r="A39" s="7">
        <v>37</v>
      </c>
      <c r="B39" s="8" t="s">
        <v>7</v>
      </c>
      <c r="C39" s="8" t="s">
        <v>90</v>
      </c>
      <c r="D39" s="8" t="s">
        <v>91</v>
      </c>
      <c r="E39" s="8" t="s">
        <v>257</v>
      </c>
      <c r="F39" s="8" t="s">
        <v>258</v>
      </c>
      <c r="G39" s="10"/>
      <c r="H39" s="10"/>
      <c r="I39" s="10"/>
    </row>
    <row r="40" spans="1:9" ht="15" customHeight="1" outlineLevel="2">
      <c r="A40" s="7">
        <v>38</v>
      </c>
      <c r="B40" s="8" t="s">
        <v>7</v>
      </c>
      <c r="C40" s="8" t="s">
        <v>90</v>
      </c>
      <c r="D40" s="8" t="s">
        <v>91</v>
      </c>
      <c r="E40" s="8" t="s">
        <v>259</v>
      </c>
      <c r="F40" s="8" t="s">
        <v>260</v>
      </c>
      <c r="G40" s="10"/>
      <c r="H40" s="10"/>
      <c r="I40" s="10"/>
    </row>
    <row r="41" spans="1:9" ht="15" customHeight="1" outlineLevel="2">
      <c r="A41" s="7">
        <v>39</v>
      </c>
      <c r="B41" s="8" t="s">
        <v>7</v>
      </c>
      <c r="C41" s="8" t="s">
        <v>90</v>
      </c>
      <c r="D41" s="8" t="s">
        <v>91</v>
      </c>
      <c r="E41" s="8" t="s">
        <v>261</v>
      </c>
      <c r="F41" s="8" t="s">
        <v>262</v>
      </c>
      <c r="G41" s="10"/>
      <c r="H41" s="10"/>
      <c r="I41" s="10"/>
    </row>
    <row r="42" spans="1:9" ht="15" customHeight="1" outlineLevel="2">
      <c r="A42" s="7">
        <v>40</v>
      </c>
      <c r="B42" s="8" t="s">
        <v>7</v>
      </c>
      <c r="C42" s="8" t="s">
        <v>90</v>
      </c>
      <c r="D42" s="8" t="s">
        <v>91</v>
      </c>
      <c r="E42" s="8" t="s">
        <v>263</v>
      </c>
      <c r="F42" s="8" t="s">
        <v>264</v>
      </c>
      <c r="G42" s="10"/>
      <c r="H42" s="10"/>
      <c r="I42" s="10"/>
    </row>
    <row r="43" spans="1:9" ht="15" customHeight="1" outlineLevel="2">
      <c r="A43" s="7">
        <v>41</v>
      </c>
      <c r="B43" s="8" t="s">
        <v>7</v>
      </c>
      <c r="C43" s="8" t="s">
        <v>90</v>
      </c>
      <c r="D43" s="8" t="s">
        <v>91</v>
      </c>
      <c r="E43" s="8" t="s">
        <v>265</v>
      </c>
      <c r="F43" s="8" t="s">
        <v>266</v>
      </c>
      <c r="G43" s="10"/>
      <c r="H43" s="10"/>
      <c r="I43" s="10"/>
    </row>
    <row r="44" spans="1:9" ht="15" customHeight="1" outlineLevel="2">
      <c r="A44" s="7">
        <v>42</v>
      </c>
      <c r="B44" s="8" t="s">
        <v>7</v>
      </c>
      <c r="C44" s="8" t="s">
        <v>90</v>
      </c>
      <c r="D44" s="8" t="s">
        <v>91</v>
      </c>
      <c r="E44" s="8" t="s">
        <v>267</v>
      </c>
      <c r="F44" s="8" t="s">
        <v>268</v>
      </c>
      <c r="G44" s="10"/>
      <c r="H44" s="10"/>
      <c r="I44" s="10"/>
    </row>
    <row r="45" spans="1:9" ht="15" customHeight="1" outlineLevel="2">
      <c r="A45" s="7">
        <v>43</v>
      </c>
      <c r="B45" s="8" t="s">
        <v>7</v>
      </c>
      <c r="C45" s="8" t="s">
        <v>90</v>
      </c>
      <c r="D45" s="8" t="s">
        <v>91</v>
      </c>
      <c r="E45" s="8" t="s">
        <v>269</v>
      </c>
      <c r="F45" s="8" t="s">
        <v>270</v>
      </c>
      <c r="G45" s="10"/>
      <c r="H45" s="10"/>
      <c r="I45" s="10"/>
    </row>
    <row r="46" spans="1:9" ht="15" customHeight="1" outlineLevel="2">
      <c r="A46" s="7">
        <v>44</v>
      </c>
      <c r="B46" s="8" t="s">
        <v>7</v>
      </c>
      <c r="C46" s="8" t="s">
        <v>90</v>
      </c>
      <c r="D46" s="8" t="s">
        <v>91</v>
      </c>
      <c r="E46" s="8" t="s">
        <v>271</v>
      </c>
      <c r="F46" s="8" t="s">
        <v>272</v>
      </c>
      <c r="G46" s="10"/>
      <c r="H46" s="10"/>
      <c r="I46" s="10"/>
    </row>
    <row r="47" spans="1:9" ht="15" customHeight="1" outlineLevel="2">
      <c r="A47" s="7">
        <v>45</v>
      </c>
      <c r="B47" s="8" t="s">
        <v>7</v>
      </c>
      <c r="C47" s="8" t="s">
        <v>90</v>
      </c>
      <c r="D47" s="8" t="s">
        <v>91</v>
      </c>
      <c r="E47" s="8" t="s">
        <v>273</v>
      </c>
      <c r="F47" s="8" t="s">
        <v>274</v>
      </c>
      <c r="G47" s="10"/>
      <c r="H47" s="10"/>
      <c r="I47" s="10"/>
    </row>
    <row r="48" spans="1:9" ht="15" customHeight="1" outlineLevel="2">
      <c r="A48" s="7">
        <v>46</v>
      </c>
      <c r="B48" s="8" t="s">
        <v>7</v>
      </c>
      <c r="C48" s="8" t="s">
        <v>56</v>
      </c>
      <c r="D48" s="8" t="s">
        <v>57</v>
      </c>
      <c r="E48" s="8" t="s">
        <v>275</v>
      </c>
      <c r="F48" s="8" t="s">
        <v>276</v>
      </c>
      <c r="G48" s="10"/>
      <c r="H48" s="10"/>
      <c r="I48" s="10"/>
    </row>
    <row r="49" spans="1:9" ht="15" customHeight="1" outlineLevel="2">
      <c r="A49" s="7">
        <v>47</v>
      </c>
      <c r="B49" s="8" t="s">
        <v>7</v>
      </c>
      <c r="C49" s="8" t="s">
        <v>56</v>
      </c>
      <c r="D49" s="8" t="s">
        <v>57</v>
      </c>
      <c r="E49" s="8" t="s">
        <v>277</v>
      </c>
      <c r="F49" s="8" t="s">
        <v>278</v>
      </c>
      <c r="G49" s="10"/>
      <c r="H49" s="10"/>
      <c r="I49" s="10"/>
    </row>
    <row r="50" spans="1:9" ht="15" customHeight="1" outlineLevel="2">
      <c r="A50" s="7">
        <v>48</v>
      </c>
      <c r="B50" s="8" t="s">
        <v>7</v>
      </c>
      <c r="C50" s="8" t="s">
        <v>56</v>
      </c>
      <c r="D50" s="8" t="s">
        <v>57</v>
      </c>
      <c r="E50" s="8" t="s">
        <v>279</v>
      </c>
      <c r="F50" s="8" t="s">
        <v>280</v>
      </c>
      <c r="G50" s="10"/>
      <c r="H50" s="10"/>
      <c r="I50" s="10"/>
    </row>
    <row r="51" spans="1:9" ht="15" customHeight="1" outlineLevel="2">
      <c r="A51" s="7">
        <v>49</v>
      </c>
      <c r="B51" s="8" t="s">
        <v>7</v>
      </c>
      <c r="C51" s="8" t="s">
        <v>56</v>
      </c>
      <c r="D51" s="8" t="s">
        <v>57</v>
      </c>
      <c r="E51" s="8" t="s">
        <v>281</v>
      </c>
      <c r="F51" s="8" t="s">
        <v>282</v>
      </c>
      <c r="G51" s="10"/>
      <c r="H51" s="10"/>
      <c r="I51" s="10"/>
    </row>
    <row r="52" spans="1:9" ht="15" customHeight="1" outlineLevel="2">
      <c r="A52" s="7">
        <v>50</v>
      </c>
      <c r="B52" s="8" t="s">
        <v>7</v>
      </c>
      <c r="C52" s="8" t="s">
        <v>56</v>
      </c>
      <c r="D52" s="8" t="s">
        <v>57</v>
      </c>
      <c r="E52" s="8" t="s">
        <v>283</v>
      </c>
      <c r="F52" s="8" t="s">
        <v>284</v>
      </c>
      <c r="G52" s="10"/>
      <c r="H52" s="10"/>
      <c r="I52" s="10"/>
    </row>
    <row r="53" spans="1:9" ht="15" customHeight="1" outlineLevel="2">
      <c r="A53" s="7">
        <v>51</v>
      </c>
      <c r="B53" s="8" t="s">
        <v>7</v>
      </c>
      <c r="C53" s="8" t="s">
        <v>56</v>
      </c>
      <c r="D53" s="8" t="s">
        <v>57</v>
      </c>
      <c r="E53" s="8" t="s">
        <v>285</v>
      </c>
      <c r="F53" s="8" t="s">
        <v>286</v>
      </c>
      <c r="G53" s="10"/>
      <c r="H53" s="10"/>
      <c r="I53" s="10"/>
    </row>
    <row r="54" spans="1:9" ht="15" customHeight="1" outlineLevel="2">
      <c r="A54" s="7">
        <v>52</v>
      </c>
      <c r="B54" s="8" t="s">
        <v>7</v>
      </c>
      <c r="C54" s="8" t="s">
        <v>56</v>
      </c>
      <c r="D54" s="8" t="s">
        <v>57</v>
      </c>
      <c r="E54" s="8" t="s">
        <v>287</v>
      </c>
      <c r="F54" s="8" t="s">
        <v>288</v>
      </c>
      <c r="G54" s="10"/>
      <c r="H54" s="10"/>
      <c r="I54" s="10"/>
    </row>
    <row r="55" spans="1:9" ht="15" customHeight="1" outlineLevel="2">
      <c r="A55" s="7">
        <v>53</v>
      </c>
      <c r="B55" s="8" t="s">
        <v>7</v>
      </c>
      <c r="C55" s="8" t="s">
        <v>56</v>
      </c>
      <c r="D55" s="8" t="s">
        <v>57</v>
      </c>
      <c r="E55" s="8" t="s">
        <v>289</v>
      </c>
      <c r="F55" s="8" t="s">
        <v>290</v>
      </c>
      <c r="G55" s="10"/>
      <c r="H55" s="10"/>
      <c r="I55" s="10"/>
    </row>
    <row r="56" spans="1:9" ht="15" customHeight="1" outlineLevel="2">
      <c r="A56" s="7">
        <v>54</v>
      </c>
      <c r="B56" s="8" t="s">
        <v>7</v>
      </c>
      <c r="C56" s="8" t="s">
        <v>92</v>
      </c>
      <c r="D56" s="8" t="s">
        <v>93</v>
      </c>
      <c r="E56" s="8" t="s">
        <v>291</v>
      </c>
      <c r="F56" s="8" t="s">
        <v>292</v>
      </c>
      <c r="G56" s="10"/>
      <c r="H56" s="10"/>
      <c r="I56" s="10"/>
    </row>
    <row r="57" spans="1:9" ht="15" customHeight="1" outlineLevel="2">
      <c r="A57" s="7">
        <v>55</v>
      </c>
      <c r="B57" s="8" t="s">
        <v>7</v>
      </c>
      <c r="C57" s="8" t="s">
        <v>92</v>
      </c>
      <c r="D57" s="8" t="s">
        <v>93</v>
      </c>
      <c r="E57" s="8" t="s">
        <v>293</v>
      </c>
      <c r="F57" s="8" t="s">
        <v>294</v>
      </c>
      <c r="G57" s="10"/>
      <c r="H57" s="10"/>
      <c r="I57" s="10"/>
    </row>
    <row r="58" spans="1:9" ht="15" customHeight="1" outlineLevel="2">
      <c r="A58" s="7">
        <v>56</v>
      </c>
      <c r="B58" s="8" t="s">
        <v>7</v>
      </c>
      <c r="C58" s="8" t="s">
        <v>92</v>
      </c>
      <c r="D58" s="8" t="s">
        <v>93</v>
      </c>
      <c r="E58" s="8" t="s">
        <v>295</v>
      </c>
      <c r="F58" s="8" t="s">
        <v>296</v>
      </c>
      <c r="G58" s="10"/>
      <c r="H58" s="10"/>
      <c r="I58" s="10"/>
    </row>
    <row r="59" spans="1:9" ht="15" customHeight="1" outlineLevel="2">
      <c r="A59" s="7">
        <v>57</v>
      </c>
      <c r="B59" s="8" t="s">
        <v>7</v>
      </c>
      <c r="C59" s="8" t="s">
        <v>92</v>
      </c>
      <c r="D59" s="8" t="s">
        <v>93</v>
      </c>
      <c r="E59" s="8" t="s">
        <v>297</v>
      </c>
      <c r="F59" s="8" t="s">
        <v>298</v>
      </c>
      <c r="G59" s="10"/>
      <c r="H59" s="10"/>
      <c r="I59" s="10"/>
    </row>
    <row r="60" spans="1:9" ht="15" customHeight="1" outlineLevel="2">
      <c r="A60" s="7">
        <v>58</v>
      </c>
      <c r="B60" s="8" t="s">
        <v>7</v>
      </c>
      <c r="C60" s="8" t="s">
        <v>92</v>
      </c>
      <c r="D60" s="8" t="s">
        <v>93</v>
      </c>
      <c r="E60" s="8" t="s">
        <v>299</v>
      </c>
      <c r="F60" s="8" t="s">
        <v>300</v>
      </c>
      <c r="G60" s="10"/>
      <c r="H60" s="10"/>
      <c r="I60" s="10"/>
    </row>
    <row r="61" spans="1:9" ht="15" customHeight="1" outlineLevel="2">
      <c r="A61" s="7">
        <v>59</v>
      </c>
      <c r="B61" s="8" t="s">
        <v>7</v>
      </c>
      <c r="C61" s="8" t="s">
        <v>92</v>
      </c>
      <c r="D61" s="8" t="s">
        <v>93</v>
      </c>
      <c r="E61" s="8" t="s">
        <v>301</v>
      </c>
      <c r="F61" s="8" t="s">
        <v>302</v>
      </c>
      <c r="G61" s="10"/>
      <c r="H61" s="10"/>
      <c r="I61" s="10"/>
    </row>
    <row r="62" spans="1:9" ht="15" customHeight="1" outlineLevel="2">
      <c r="A62" s="7">
        <v>60</v>
      </c>
      <c r="B62" s="8" t="s">
        <v>7</v>
      </c>
      <c r="C62" s="8" t="s">
        <v>92</v>
      </c>
      <c r="D62" s="8" t="s">
        <v>93</v>
      </c>
      <c r="E62" s="8" t="s">
        <v>303</v>
      </c>
      <c r="F62" s="8" t="s">
        <v>304</v>
      </c>
      <c r="G62" s="10"/>
      <c r="H62" s="10"/>
      <c r="I62" s="10"/>
    </row>
    <row r="63" spans="1:9" ht="15" customHeight="1" outlineLevel="2">
      <c r="A63" s="7">
        <v>61</v>
      </c>
      <c r="B63" s="8" t="s">
        <v>7</v>
      </c>
      <c r="C63" s="8" t="s">
        <v>92</v>
      </c>
      <c r="D63" s="8" t="s">
        <v>93</v>
      </c>
      <c r="E63" s="8" t="s">
        <v>305</v>
      </c>
      <c r="F63" s="8" t="s">
        <v>306</v>
      </c>
      <c r="G63" s="10"/>
      <c r="H63" s="10"/>
      <c r="I63" s="10"/>
    </row>
    <row r="64" spans="1:9" ht="15" customHeight="1" outlineLevel="2">
      <c r="A64" s="7">
        <v>62</v>
      </c>
      <c r="B64" s="8" t="s">
        <v>7</v>
      </c>
      <c r="C64" s="8" t="s">
        <v>92</v>
      </c>
      <c r="D64" s="8" t="s">
        <v>93</v>
      </c>
      <c r="E64" s="8" t="s">
        <v>307</v>
      </c>
      <c r="F64" s="8" t="s">
        <v>308</v>
      </c>
      <c r="G64" s="10"/>
      <c r="H64" s="10"/>
      <c r="I64" s="10"/>
    </row>
    <row r="65" spans="1:9" ht="15" customHeight="1" outlineLevel="2">
      <c r="A65" s="7">
        <v>63</v>
      </c>
      <c r="B65" s="8" t="s">
        <v>7</v>
      </c>
      <c r="C65" s="8" t="s">
        <v>92</v>
      </c>
      <c r="D65" s="8" t="s">
        <v>93</v>
      </c>
      <c r="E65" s="8" t="s">
        <v>309</v>
      </c>
      <c r="F65" s="8" t="s">
        <v>310</v>
      </c>
      <c r="G65" s="10"/>
      <c r="H65" s="10"/>
      <c r="I65" s="10"/>
    </row>
    <row r="66" spans="1:9" ht="15" customHeight="1" outlineLevel="2">
      <c r="A66" s="7">
        <v>64</v>
      </c>
      <c r="B66" s="8" t="s">
        <v>7</v>
      </c>
      <c r="C66" s="8" t="s">
        <v>92</v>
      </c>
      <c r="D66" s="8" t="s">
        <v>93</v>
      </c>
      <c r="E66" s="8" t="s">
        <v>311</v>
      </c>
      <c r="F66" s="8" t="s">
        <v>312</v>
      </c>
      <c r="G66" s="10"/>
      <c r="H66" s="10"/>
      <c r="I66" s="10"/>
    </row>
    <row r="67" spans="1:9" ht="15" customHeight="1" outlineLevel="2">
      <c r="A67" s="7">
        <v>65</v>
      </c>
      <c r="B67" s="8" t="s">
        <v>7</v>
      </c>
      <c r="C67" s="8" t="s">
        <v>92</v>
      </c>
      <c r="D67" s="8" t="s">
        <v>93</v>
      </c>
      <c r="E67" s="8" t="s">
        <v>313</v>
      </c>
      <c r="F67" s="8" t="s">
        <v>314</v>
      </c>
      <c r="G67" s="10"/>
      <c r="H67" s="10"/>
      <c r="I67" s="10"/>
    </row>
    <row r="68" spans="1:9" ht="15" customHeight="1" outlineLevel="2">
      <c r="A68" s="7">
        <v>66</v>
      </c>
      <c r="B68" s="8" t="s">
        <v>7</v>
      </c>
      <c r="C68" s="8" t="s">
        <v>92</v>
      </c>
      <c r="D68" s="8" t="s">
        <v>93</v>
      </c>
      <c r="E68" s="8" t="s">
        <v>315</v>
      </c>
      <c r="F68" s="8" t="s">
        <v>316</v>
      </c>
      <c r="G68" s="10"/>
      <c r="H68" s="10"/>
      <c r="I68" s="10"/>
    </row>
    <row r="69" spans="1:9" ht="15" customHeight="1" outlineLevel="2">
      <c r="A69" s="7">
        <v>67</v>
      </c>
      <c r="B69" s="8" t="s">
        <v>7</v>
      </c>
      <c r="C69" s="8" t="s">
        <v>92</v>
      </c>
      <c r="D69" s="8" t="s">
        <v>93</v>
      </c>
      <c r="E69" s="8" t="s">
        <v>317</v>
      </c>
      <c r="F69" s="8" t="s">
        <v>318</v>
      </c>
      <c r="G69" s="10"/>
      <c r="H69" s="10"/>
      <c r="I69" s="10"/>
    </row>
    <row r="70" spans="1:9" ht="15" customHeight="1" outlineLevel="2">
      <c r="A70" s="7">
        <v>68</v>
      </c>
      <c r="B70" s="8" t="s">
        <v>7</v>
      </c>
      <c r="C70" s="8" t="s">
        <v>92</v>
      </c>
      <c r="D70" s="8" t="s">
        <v>93</v>
      </c>
      <c r="E70" s="8" t="s">
        <v>319</v>
      </c>
      <c r="F70" s="8" t="s">
        <v>320</v>
      </c>
      <c r="G70" s="10"/>
      <c r="H70" s="10"/>
      <c r="I70" s="10"/>
    </row>
    <row r="71" spans="1:9" ht="15" customHeight="1" outlineLevel="2">
      <c r="A71" s="7">
        <v>69</v>
      </c>
      <c r="B71" s="8" t="s">
        <v>7</v>
      </c>
      <c r="C71" s="8" t="s">
        <v>58</v>
      </c>
      <c r="D71" s="8" t="s">
        <v>59</v>
      </c>
      <c r="E71" s="8" t="s">
        <v>321</v>
      </c>
      <c r="F71" s="8" t="s">
        <v>322</v>
      </c>
      <c r="G71" s="10"/>
      <c r="H71" s="10"/>
      <c r="I71" s="10"/>
    </row>
    <row r="72" spans="1:9" ht="15" customHeight="1" outlineLevel="2">
      <c r="A72" s="7">
        <v>70</v>
      </c>
      <c r="B72" s="8" t="s">
        <v>7</v>
      </c>
      <c r="C72" s="8" t="s">
        <v>58</v>
      </c>
      <c r="D72" s="8" t="s">
        <v>59</v>
      </c>
      <c r="E72" s="8" t="s">
        <v>323</v>
      </c>
      <c r="F72" s="8" t="s">
        <v>324</v>
      </c>
      <c r="G72" s="10"/>
      <c r="H72" s="10"/>
      <c r="I72" s="10"/>
    </row>
    <row r="73" spans="1:9" ht="15" customHeight="1" outlineLevel="2">
      <c r="A73" s="7">
        <v>71</v>
      </c>
      <c r="B73" s="8" t="s">
        <v>7</v>
      </c>
      <c r="C73" s="8" t="s">
        <v>58</v>
      </c>
      <c r="D73" s="8" t="s">
        <v>59</v>
      </c>
      <c r="E73" s="8" t="s">
        <v>325</v>
      </c>
      <c r="F73" s="8" t="s">
        <v>326</v>
      </c>
      <c r="G73" s="10"/>
      <c r="H73" s="10"/>
      <c r="I73" s="10"/>
    </row>
    <row r="74" spans="1:9" ht="15" customHeight="1" outlineLevel="2">
      <c r="A74" s="7">
        <v>72</v>
      </c>
      <c r="B74" s="8" t="s">
        <v>7</v>
      </c>
      <c r="C74" s="8" t="s">
        <v>58</v>
      </c>
      <c r="D74" s="8" t="s">
        <v>59</v>
      </c>
      <c r="E74" s="8" t="s">
        <v>327</v>
      </c>
      <c r="F74" s="8" t="s">
        <v>328</v>
      </c>
      <c r="G74" s="10"/>
      <c r="H74" s="10"/>
      <c r="I74" s="10"/>
    </row>
    <row r="75" spans="1:9" ht="15" customHeight="1" outlineLevel="2">
      <c r="A75" s="7">
        <v>73</v>
      </c>
      <c r="B75" s="8" t="s">
        <v>7</v>
      </c>
      <c r="C75" s="8" t="s">
        <v>58</v>
      </c>
      <c r="D75" s="8" t="s">
        <v>59</v>
      </c>
      <c r="E75" s="8" t="s">
        <v>329</v>
      </c>
      <c r="F75" s="8" t="s">
        <v>330</v>
      </c>
      <c r="G75" s="10"/>
      <c r="H75" s="10"/>
      <c r="I75" s="10"/>
    </row>
    <row r="76" spans="1:9" ht="15" customHeight="1" outlineLevel="2">
      <c r="A76" s="7">
        <v>74</v>
      </c>
      <c r="B76" s="8" t="s">
        <v>7</v>
      </c>
      <c r="C76" s="8" t="s">
        <v>58</v>
      </c>
      <c r="D76" s="8" t="s">
        <v>59</v>
      </c>
      <c r="E76" s="8" t="s">
        <v>331</v>
      </c>
      <c r="F76" s="8" t="s">
        <v>332</v>
      </c>
      <c r="G76" s="10"/>
      <c r="H76" s="10"/>
      <c r="I76" s="10"/>
    </row>
    <row r="77" spans="1:9" ht="15" customHeight="1" outlineLevel="2">
      <c r="A77" s="7">
        <v>75</v>
      </c>
      <c r="B77" s="8" t="s">
        <v>7</v>
      </c>
      <c r="C77" s="8" t="s">
        <v>58</v>
      </c>
      <c r="D77" s="8" t="s">
        <v>59</v>
      </c>
      <c r="E77" s="8" t="s">
        <v>333</v>
      </c>
      <c r="F77" s="8" t="s">
        <v>334</v>
      </c>
      <c r="G77" s="10"/>
      <c r="H77" s="10"/>
      <c r="I77" s="10"/>
    </row>
    <row r="78" spans="1:9" ht="15" customHeight="1" outlineLevel="2">
      <c r="A78" s="7">
        <v>76</v>
      </c>
      <c r="B78" s="8" t="s">
        <v>7</v>
      </c>
      <c r="C78" s="8" t="s">
        <v>58</v>
      </c>
      <c r="D78" s="8" t="s">
        <v>59</v>
      </c>
      <c r="E78" s="8" t="s">
        <v>335</v>
      </c>
      <c r="F78" s="8" t="s">
        <v>336</v>
      </c>
      <c r="G78" s="10"/>
      <c r="H78" s="10"/>
      <c r="I78" s="10"/>
    </row>
    <row r="79" spans="1:9" ht="15" customHeight="1" outlineLevel="2">
      <c r="A79" s="7">
        <v>77</v>
      </c>
      <c r="B79" s="8" t="s">
        <v>7</v>
      </c>
      <c r="C79" s="8" t="s">
        <v>58</v>
      </c>
      <c r="D79" s="8" t="s">
        <v>59</v>
      </c>
      <c r="E79" s="8" t="s">
        <v>337</v>
      </c>
      <c r="F79" s="8" t="s">
        <v>338</v>
      </c>
      <c r="G79" s="10"/>
      <c r="H79" s="10"/>
      <c r="I79" s="10"/>
    </row>
    <row r="80" spans="1:9" ht="15" customHeight="1" outlineLevel="2">
      <c r="A80" s="7">
        <v>78</v>
      </c>
      <c r="B80" s="8" t="s">
        <v>7</v>
      </c>
      <c r="C80" s="8" t="s">
        <v>131</v>
      </c>
      <c r="D80" s="8" t="s">
        <v>132</v>
      </c>
      <c r="E80" s="8" t="s">
        <v>339</v>
      </c>
      <c r="F80" s="8" t="s">
        <v>340</v>
      </c>
      <c r="G80" s="10"/>
      <c r="H80" s="10"/>
      <c r="I80" s="10"/>
    </row>
    <row r="81" spans="1:9" ht="15" customHeight="1" outlineLevel="2">
      <c r="A81" s="7">
        <v>79</v>
      </c>
      <c r="B81" s="8" t="s">
        <v>7</v>
      </c>
      <c r="C81" s="8" t="s">
        <v>131</v>
      </c>
      <c r="D81" s="8" t="s">
        <v>132</v>
      </c>
      <c r="E81" s="8" t="s">
        <v>341</v>
      </c>
      <c r="F81" s="8" t="s">
        <v>342</v>
      </c>
      <c r="G81" s="10"/>
      <c r="H81" s="10"/>
      <c r="I81" s="10"/>
    </row>
    <row r="82" spans="1:9" ht="15" customHeight="1" outlineLevel="2">
      <c r="A82" s="7">
        <v>80</v>
      </c>
      <c r="B82" s="8" t="s">
        <v>7</v>
      </c>
      <c r="C82" s="8" t="s">
        <v>131</v>
      </c>
      <c r="D82" s="8" t="s">
        <v>132</v>
      </c>
      <c r="E82" s="8" t="s">
        <v>343</v>
      </c>
      <c r="F82" s="8" t="s">
        <v>344</v>
      </c>
      <c r="G82" s="10"/>
      <c r="H82" s="10"/>
      <c r="I82" s="10"/>
    </row>
    <row r="83" spans="1:9" ht="15" customHeight="1" outlineLevel="2">
      <c r="A83" s="7">
        <v>81</v>
      </c>
      <c r="B83" s="8" t="s">
        <v>7</v>
      </c>
      <c r="C83" s="8" t="s">
        <v>131</v>
      </c>
      <c r="D83" s="8" t="s">
        <v>132</v>
      </c>
      <c r="E83" s="8" t="s">
        <v>345</v>
      </c>
      <c r="F83" s="8" t="s">
        <v>346</v>
      </c>
      <c r="G83" s="10"/>
      <c r="H83" s="10"/>
      <c r="I83" s="10"/>
    </row>
    <row r="84" spans="1:9" ht="15" customHeight="1" outlineLevel="2">
      <c r="A84" s="7">
        <v>82</v>
      </c>
      <c r="B84" s="8" t="s">
        <v>7</v>
      </c>
      <c r="C84" s="8" t="s">
        <v>131</v>
      </c>
      <c r="D84" s="8" t="s">
        <v>132</v>
      </c>
      <c r="E84" s="8" t="s">
        <v>347</v>
      </c>
      <c r="F84" s="8" t="s">
        <v>348</v>
      </c>
      <c r="G84" s="10"/>
      <c r="H84" s="10"/>
      <c r="I84" s="10"/>
    </row>
    <row r="85" spans="1:9" ht="15" customHeight="1" outlineLevel="2">
      <c r="A85" s="7">
        <v>83</v>
      </c>
      <c r="B85" s="8" t="s">
        <v>7</v>
      </c>
      <c r="C85" s="8" t="s">
        <v>131</v>
      </c>
      <c r="D85" s="8" t="s">
        <v>132</v>
      </c>
      <c r="E85" s="8" t="s">
        <v>349</v>
      </c>
      <c r="F85" s="8" t="s">
        <v>350</v>
      </c>
      <c r="G85" s="10"/>
      <c r="H85" s="10"/>
      <c r="I85" s="10"/>
    </row>
    <row r="86" spans="1:9" ht="15" customHeight="1" outlineLevel="2">
      <c r="A86" s="7">
        <v>84</v>
      </c>
      <c r="B86" s="8" t="s">
        <v>7</v>
      </c>
      <c r="C86" s="8" t="s">
        <v>131</v>
      </c>
      <c r="D86" s="8" t="s">
        <v>132</v>
      </c>
      <c r="E86" s="8" t="s">
        <v>351</v>
      </c>
      <c r="F86" s="8" t="s">
        <v>352</v>
      </c>
      <c r="G86" s="10"/>
      <c r="H86" s="10"/>
      <c r="I86" s="10"/>
    </row>
    <row r="87" spans="1:9" ht="15" customHeight="1" outlineLevel="2">
      <c r="A87" s="7">
        <v>85</v>
      </c>
      <c r="B87" s="8" t="s">
        <v>7</v>
      </c>
      <c r="C87" s="8" t="s">
        <v>131</v>
      </c>
      <c r="D87" s="8" t="s">
        <v>132</v>
      </c>
      <c r="E87" s="8" t="s">
        <v>353</v>
      </c>
      <c r="F87" s="8" t="s">
        <v>354</v>
      </c>
      <c r="G87" s="10"/>
      <c r="H87" s="10"/>
      <c r="I87" s="10"/>
    </row>
    <row r="88" spans="1:9" ht="15" customHeight="1" outlineLevel="2">
      <c r="A88" s="7">
        <v>86</v>
      </c>
      <c r="B88" s="8" t="s">
        <v>7</v>
      </c>
      <c r="C88" s="8" t="s">
        <v>131</v>
      </c>
      <c r="D88" s="8" t="s">
        <v>132</v>
      </c>
      <c r="E88" s="8" t="s">
        <v>355</v>
      </c>
      <c r="F88" s="8" t="s">
        <v>356</v>
      </c>
      <c r="G88" s="10"/>
      <c r="H88" s="10"/>
      <c r="I88" s="10"/>
    </row>
    <row r="89" spans="1:9" ht="15" customHeight="1" outlineLevel="2">
      <c r="A89" s="7">
        <v>87</v>
      </c>
      <c r="B89" s="8" t="s">
        <v>7</v>
      </c>
      <c r="C89" s="8" t="s">
        <v>131</v>
      </c>
      <c r="D89" s="8" t="s">
        <v>132</v>
      </c>
      <c r="E89" s="8" t="s">
        <v>357</v>
      </c>
      <c r="F89" s="8" t="s">
        <v>358</v>
      </c>
      <c r="G89" s="10"/>
      <c r="H89" s="10"/>
      <c r="I89" s="10"/>
    </row>
    <row r="90" spans="1:9" ht="15" customHeight="1" outlineLevel="2">
      <c r="A90" s="7">
        <v>88</v>
      </c>
      <c r="B90" s="8" t="s">
        <v>7</v>
      </c>
      <c r="C90" s="8" t="s">
        <v>131</v>
      </c>
      <c r="D90" s="8" t="s">
        <v>132</v>
      </c>
      <c r="E90" s="8" t="s">
        <v>359</v>
      </c>
      <c r="F90" s="8" t="s">
        <v>360</v>
      </c>
      <c r="G90" s="10"/>
      <c r="H90" s="10"/>
      <c r="I90" s="10"/>
    </row>
    <row r="91" spans="1:9" ht="15" customHeight="1" outlineLevel="2">
      <c r="A91" s="7">
        <v>89</v>
      </c>
      <c r="B91" s="8" t="s">
        <v>7</v>
      </c>
      <c r="C91" s="8" t="s">
        <v>131</v>
      </c>
      <c r="D91" s="8" t="s">
        <v>132</v>
      </c>
      <c r="E91" s="8" t="s">
        <v>361</v>
      </c>
      <c r="F91" s="8" t="s">
        <v>362</v>
      </c>
      <c r="G91" s="10"/>
      <c r="H91" s="10"/>
      <c r="I91" s="10"/>
    </row>
    <row r="92" spans="1:9" ht="15" customHeight="1" outlineLevel="2">
      <c r="A92" s="7">
        <v>90</v>
      </c>
      <c r="B92" s="8" t="s">
        <v>7</v>
      </c>
      <c r="C92" s="8" t="s">
        <v>131</v>
      </c>
      <c r="D92" s="8" t="s">
        <v>132</v>
      </c>
      <c r="E92" s="8" t="s">
        <v>363</v>
      </c>
      <c r="F92" s="8" t="s">
        <v>364</v>
      </c>
      <c r="G92" s="10"/>
      <c r="H92" s="10"/>
      <c r="I92" s="10"/>
    </row>
    <row r="93" spans="1:9" ht="15" customHeight="1" outlineLevel="2">
      <c r="A93" s="7">
        <v>91</v>
      </c>
      <c r="B93" s="8" t="s">
        <v>7</v>
      </c>
      <c r="C93" s="8" t="s">
        <v>131</v>
      </c>
      <c r="D93" s="8" t="s">
        <v>132</v>
      </c>
      <c r="E93" s="8" t="s">
        <v>365</v>
      </c>
      <c r="F93" s="8" t="s">
        <v>366</v>
      </c>
      <c r="G93" s="10"/>
      <c r="H93" s="10"/>
      <c r="I93" s="10"/>
    </row>
    <row r="94" spans="1:9" ht="15" customHeight="1" outlineLevel="2">
      <c r="A94" s="7">
        <v>92</v>
      </c>
      <c r="B94" s="8" t="s">
        <v>7</v>
      </c>
      <c r="C94" s="8" t="s">
        <v>131</v>
      </c>
      <c r="D94" s="8" t="s">
        <v>132</v>
      </c>
      <c r="E94" s="8" t="s">
        <v>367</v>
      </c>
      <c r="F94" s="8" t="s">
        <v>368</v>
      </c>
      <c r="G94" s="10"/>
      <c r="H94" s="10"/>
      <c r="I94" s="10"/>
    </row>
    <row r="95" spans="1:9" ht="15" customHeight="1" outlineLevel="2">
      <c r="A95" s="7">
        <v>93</v>
      </c>
      <c r="B95" s="8" t="s">
        <v>7</v>
      </c>
      <c r="C95" s="8" t="s">
        <v>131</v>
      </c>
      <c r="D95" s="8" t="s">
        <v>132</v>
      </c>
      <c r="E95" s="8" t="s">
        <v>369</v>
      </c>
      <c r="F95" s="8" t="s">
        <v>370</v>
      </c>
      <c r="G95" s="10"/>
      <c r="H95" s="10"/>
      <c r="I95" s="10"/>
    </row>
    <row r="96" spans="1:9" ht="15" customHeight="1" outlineLevel="2">
      <c r="A96" s="7">
        <v>94</v>
      </c>
      <c r="B96" s="8" t="s">
        <v>7</v>
      </c>
      <c r="C96" s="8" t="s">
        <v>131</v>
      </c>
      <c r="D96" s="8" t="s">
        <v>132</v>
      </c>
      <c r="E96" s="8" t="s">
        <v>371</v>
      </c>
      <c r="F96" s="8" t="s">
        <v>372</v>
      </c>
      <c r="G96" s="10"/>
      <c r="H96" s="10"/>
      <c r="I96" s="10"/>
    </row>
    <row r="97" spans="1:9" ht="15" customHeight="1" outlineLevel="2">
      <c r="A97" s="7">
        <v>95</v>
      </c>
      <c r="B97" s="8" t="s">
        <v>7</v>
      </c>
      <c r="C97" s="8" t="s">
        <v>131</v>
      </c>
      <c r="D97" s="8" t="s">
        <v>132</v>
      </c>
      <c r="E97" s="8" t="s">
        <v>373</v>
      </c>
      <c r="F97" s="8" t="s">
        <v>374</v>
      </c>
      <c r="G97" s="10"/>
      <c r="H97" s="10"/>
      <c r="I97" s="10"/>
    </row>
    <row r="98" spans="1:9" ht="15" customHeight="1" outlineLevel="2">
      <c r="A98" s="7">
        <v>96</v>
      </c>
      <c r="B98" s="8" t="s">
        <v>7</v>
      </c>
      <c r="C98" s="8" t="s">
        <v>8</v>
      </c>
      <c r="D98" s="8" t="s">
        <v>9</v>
      </c>
      <c r="E98" s="8" t="s">
        <v>375</v>
      </c>
      <c r="F98" s="8" t="s">
        <v>376</v>
      </c>
      <c r="G98" s="10"/>
      <c r="H98" s="10"/>
      <c r="I98" s="10"/>
    </row>
    <row r="99" spans="1:9" ht="15" customHeight="1" outlineLevel="2">
      <c r="A99" s="7">
        <v>97</v>
      </c>
      <c r="B99" s="8" t="s">
        <v>7</v>
      </c>
      <c r="C99" s="8" t="s">
        <v>8</v>
      </c>
      <c r="D99" s="8" t="s">
        <v>9</v>
      </c>
      <c r="E99" s="8" t="s">
        <v>377</v>
      </c>
      <c r="F99" s="8" t="s">
        <v>378</v>
      </c>
      <c r="G99" s="10"/>
      <c r="H99" s="10"/>
      <c r="I99" s="10"/>
    </row>
    <row r="100" spans="1:9" ht="15" customHeight="1" outlineLevel="2">
      <c r="A100" s="7">
        <v>98</v>
      </c>
      <c r="B100" s="8" t="s">
        <v>7</v>
      </c>
      <c r="C100" s="8" t="s">
        <v>8</v>
      </c>
      <c r="D100" s="8" t="s">
        <v>9</v>
      </c>
      <c r="E100" s="8" t="s">
        <v>379</v>
      </c>
      <c r="F100" s="8" t="s">
        <v>380</v>
      </c>
      <c r="G100" s="10"/>
      <c r="H100" s="10"/>
      <c r="I100" s="10"/>
    </row>
    <row r="101" spans="1:9" ht="15" customHeight="1" outlineLevel="2">
      <c r="A101" s="7">
        <v>99</v>
      </c>
      <c r="B101" s="8" t="s">
        <v>7</v>
      </c>
      <c r="C101" s="8" t="s">
        <v>8</v>
      </c>
      <c r="D101" s="8" t="s">
        <v>9</v>
      </c>
      <c r="E101" s="8" t="s">
        <v>381</v>
      </c>
      <c r="F101" s="8" t="s">
        <v>382</v>
      </c>
      <c r="G101" s="10"/>
      <c r="H101" s="10"/>
      <c r="I101" s="10"/>
    </row>
    <row r="102" spans="1:9" ht="15" customHeight="1" outlineLevel="2">
      <c r="A102" s="7">
        <v>100</v>
      </c>
      <c r="B102" s="8" t="s">
        <v>7</v>
      </c>
      <c r="C102" s="8" t="s">
        <v>8</v>
      </c>
      <c r="D102" s="8" t="s">
        <v>9</v>
      </c>
      <c r="E102" s="8" t="s">
        <v>383</v>
      </c>
      <c r="F102" s="8" t="s">
        <v>384</v>
      </c>
      <c r="G102" s="10"/>
      <c r="H102" s="10"/>
      <c r="I102" s="10"/>
    </row>
    <row r="103" spans="1:9" ht="15" customHeight="1" outlineLevel="2">
      <c r="A103" s="7">
        <v>101</v>
      </c>
      <c r="B103" s="8" t="s">
        <v>7</v>
      </c>
      <c r="C103" s="8" t="s">
        <v>8</v>
      </c>
      <c r="D103" s="8" t="s">
        <v>9</v>
      </c>
      <c r="E103" s="8" t="s">
        <v>385</v>
      </c>
      <c r="F103" s="8" t="s">
        <v>386</v>
      </c>
      <c r="G103" s="10"/>
      <c r="H103" s="10"/>
      <c r="I103" s="10"/>
    </row>
    <row r="104" spans="1:9" ht="15" customHeight="1" outlineLevel="2">
      <c r="A104" s="7">
        <v>102</v>
      </c>
      <c r="B104" s="8" t="s">
        <v>7</v>
      </c>
      <c r="C104" s="8" t="s">
        <v>8</v>
      </c>
      <c r="D104" s="8" t="s">
        <v>9</v>
      </c>
      <c r="E104" s="8" t="s">
        <v>387</v>
      </c>
      <c r="F104" s="8" t="s">
        <v>388</v>
      </c>
      <c r="G104" s="10"/>
      <c r="H104" s="10"/>
      <c r="I104" s="10"/>
    </row>
    <row r="105" spans="1:9" ht="15" customHeight="1" outlineLevel="2">
      <c r="A105" s="7">
        <v>103</v>
      </c>
      <c r="B105" s="8" t="s">
        <v>60</v>
      </c>
      <c r="C105" s="8" t="s">
        <v>61</v>
      </c>
      <c r="D105" s="8" t="s">
        <v>62</v>
      </c>
      <c r="E105" s="8" t="s">
        <v>389</v>
      </c>
      <c r="F105" s="8" t="s">
        <v>390</v>
      </c>
      <c r="G105" s="10"/>
      <c r="H105" s="10"/>
      <c r="I105" s="10"/>
    </row>
    <row r="106" spans="1:9" ht="15" customHeight="1" outlineLevel="2">
      <c r="A106" s="7">
        <v>104</v>
      </c>
      <c r="B106" s="8" t="s">
        <v>60</v>
      </c>
      <c r="C106" s="8" t="s">
        <v>61</v>
      </c>
      <c r="D106" s="8" t="s">
        <v>62</v>
      </c>
      <c r="E106" s="8" t="s">
        <v>391</v>
      </c>
      <c r="F106" s="8" t="s">
        <v>392</v>
      </c>
      <c r="G106" s="10"/>
      <c r="H106" s="10"/>
      <c r="I106" s="10"/>
    </row>
    <row r="107" spans="1:9" ht="15" customHeight="1" outlineLevel="2">
      <c r="A107" s="7">
        <v>105</v>
      </c>
      <c r="B107" s="8" t="s">
        <v>60</v>
      </c>
      <c r="C107" s="8" t="s">
        <v>61</v>
      </c>
      <c r="D107" s="8" t="s">
        <v>62</v>
      </c>
      <c r="E107" s="8" t="s">
        <v>393</v>
      </c>
      <c r="F107" s="8" t="s">
        <v>394</v>
      </c>
      <c r="G107" s="10"/>
      <c r="H107" s="10"/>
      <c r="I107" s="10"/>
    </row>
    <row r="108" spans="1:9" ht="15" customHeight="1" outlineLevel="2">
      <c r="A108" s="7">
        <v>106</v>
      </c>
      <c r="B108" s="8" t="s">
        <v>60</v>
      </c>
      <c r="C108" s="8" t="s">
        <v>61</v>
      </c>
      <c r="D108" s="8" t="s">
        <v>62</v>
      </c>
      <c r="E108" s="8" t="s">
        <v>395</v>
      </c>
      <c r="F108" s="8" t="s">
        <v>396</v>
      </c>
      <c r="G108" s="10"/>
      <c r="H108" s="10"/>
      <c r="I108" s="10"/>
    </row>
    <row r="109" spans="1:9" ht="15" customHeight="1" outlineLevel="2">
      <c r="A109" s="7">
        <v>107</v>
      </c>
      <c r="B109" s="8" t="s">
        <v>60</v>
      </c>
      <c r="C109" s="8" t="s">
        <v>61</v>
      </c>
      <c r="D109" s="8" t="s">
        <v>62</v>
      </c>
      <c r="E109" s="8" t="s">
        <v>397</v>
      </c>
      <c r="F109" s="8" t="s">
        <v>398</v>
      </c>
      <c r="G109" s="10"/>
      <c r="H109" s="10"/>
      <c r="I109" s="10"/>
    </row>
    <row r="110" spans="1:9" ht="15" customHeight="1" outlineLevel="2">
      <c r="A110" s="7">
        <v>108</v>
      </c>
      <c r="B110" s="8" t="s">
        <v>60</v>
      </c>
      <c r="C110" s="8" t="s">
        <v>61</v>
      </c>
      <c r="D110" s="8" t="s">
        <v>62</v>
      </c>
      <c r="E110" s="8" t="s">
        <v>399</v>
      </c>
      <c r="F110" s="8" t="s">
        <v>400</v>
      </c>
      <c r="G110" s="10"/>
      <c r="H110" s="10"/>
      <c r="I110" s="10"/>
    </row>
    <row r="111" spans="1:9" ht="15" customHeight="1" outlineLevel="2">
      <c r="A111" s="7">
        <v>109</v>
      </c>
      <c r="B111" s="8" t="s">
        <v>60</v>
      </c>
      <c r="C111" s="8" t="s">
        <v>61</v>
      </c>
      <c r="D111" s="8" t="s">
        <v>62</v>
      </c>
      <c r="E111" s="8" t="s">
        <v>401</v>
      </c>
      <c r="F111" s="8" t="s">
        <v>402</v>
      </c>
      <c r="G111" s="10"/>
      <c r="H111" s="10"/>
      <c r="I111" s="10"/>
    </row>
    <row r="112" spans="1:9" ht="15" customHeight="1" outlineLevel="2">
      <c r="A112" s="7">
        <v>110</v>
      </c>
      <c r="B112" s="8" t="s">
        <v>60</v>
      </c>
      <c r="C112" s="8" t="s">
        <v>61</v>
      </c>
      <c r="D112" s="8" t="s">
        <v>62</v>
      </c>
      <c r="E112" s="8" t="s">
        <v>403</v>
      </c>
      <c r="F112" s="8" t="s">
        <v>404</v>
      </c>
      <c r="G112" s="10"/>
      <c r="H112" s="10"/>
      <c r="I112" s="10"/>
    </row>
    <row r="113" spans="1:9" ht="15" customHeight="1" outlineLevel="2">
      <c r="A113" s="7">
        <v>111</v>
      </c>
      <c r="B113" s="8" t="s">
        <v>60</v>
      </c>
      <c r="C113" s="8" t="s">
        <v>61</v>
      </c>
      <c r="D113" s="8" t="s">
        <v>62</v>
      </c>
      <c r="E113" s="8" t="s">
        <v>405</v>
      </c>
      <c r="F113" s="8" t="s">
        <v>406</v>
      </c>
      <c r="G113" s="10"/>
      <c r="H113" s="10"/>
      <c r="I113" s="10"/>
    </row>
    <row r="114" spans="1:9" ht="15" customHeight="1" outlineLevel="2">
      <c r="A114" s="7">
        <v>112</v>
      </c>
      <c r="B114" s="8" t="s">
        <v>60</v>
      </c>
      <c r="C114" s="8" t="s">
        <v>94</v>
      </c>
      <c r="D114" s="8" t="s">
        <v>95</v>
      </c>
      <c r="E114" s="8" t="s">
        <v>407</v>
      </c>
      <c r="F114" s="8" t="s">
        <v>408</v>
      </c>
      <c r="G114" s="10"/>
      <c r="H114" s="10"/>
      <c r="I114" s="10"/>
    </row>
    <row r="115" spans="1:9" ht="15" customHeight="1" outlineLevel="2">
      <c r="A115" s="7">
        <v>113</v>
      </c>
      <c r="B115" s="8" t="s">
        <v>60</v>
      </c>
      <c r="C115" s="8" t="s">
        <v>94</v>
      </c>
      <c r="D115" s="8" t="s">
        <v>95</v>
      </c>
      <c r="E115" s="8" t="s">
        <v>409</v>
      </c>
      <c r="F115" s="8" t="s">
        <v>410</v>
      </c>
      <c r="G115" s="10"/>
      <c r="H115" s="10"/>
      <c r="I115" s="10"/>
    </row>
    <row r="116" spans="1:9" ht="15" customHeight="1" outlineLevel="2">
      <c r="A116" s="7">
        <v>114</v>
      </c>
      <c r="B116" s="8" t="s">
        <v>60</v>
      </c>
      <c r="C116" s="8" t="s">
        <v>94</v>
      </c>
      <c r="D116" s="8" t="s">
        <v>95</v>
      </c>
      <c r="E116" s="8" t="s">
        <v>411</v>
      </c>
      <c r="F116" s="8" t="s">
        <v>412</v>
      </c>
      <c r="G116" s="10"/>
      <c r="H116" s="10"/>
      <c r="I116" s="10"/>
    </row>
    <row r="117" spans="1:9" ht="15" customHeight="1" outlineLevel="2">
      <c r="A117" s="7">
        <v>115</v>
      </c>
      <c r="B117" s="8" t="s">
        <v>60</v>
      </c>
      <c r="C117" s="8" t="s">
        <v>94</v>
      </c>
      <c r="D117" s="8" t="s">
        <v>95</v>
      </c>
      <c r="E117" s="8" t="s">
        <v>413</v>
      </c>
      <c r="F117" s="8" t="s">
        <v>414</v>
      </c>
      <c r="G117" s="10"/>
      <c r="H117" s="10"/>
      <c r="I117" s="10"/>
    </row>
    <row r="118" spans="1:9" ht="15" customHeight="1" outlineLevel="2">
      <c r="A118" s="7">
        <v>116</v>
      </c>
      <c r="B118" s="8" t="s">
        <v>60</v>
      </c>
      <c r="C118" s="8" t="s">
        <v>94</v>
      </c>
      <c r="D118" s="8" t="s">
        <v>95</v>
      </c>
      <c r="E118" s="8" t="s">
        <v>415</v>
      </c>
      <c r="F118" s="8" t="s">
        <v>416</v>
      </c>
      <c r="G118" s="10"/>
      <c r="H118" s="10"/>
      <c r="I118" s="10"/>
    </row>
    <row r="119" spans="1:9" ht="15" customHeight="1" outlineLevel="2">
      <c r="A119" s="7">
        <v>117</v>
      </c>
      <c r="B119" s="8" t="s">
        <v>60</v>
      </c>
      <c r="C119" s="8" t="s">
        <v>94</v>
      </c>
      <c r="D119" s="8" t="s">
        <v>95</v>
      </c>
      <c r="E119" s="8" t="s">
        <v>417</v>
      </c>
      <c r="F119" s="8" t="s">
        <v>418</v>
      </c>
      <c r="G119" s="10"/>
      <c r="H119" s="10"/>
      <c r="I119" s="10"/>
    </row>
    <row r="120" spans="1:9" ht="15" customHeight="1" outlineLevel="2">
      <c r="A120" s="7">
        <v>118</v>
      </c>
      <c r="B120" s="8" t="s">
        <v>60</v>
      </c>
      <c r="C120" s="8" t="s">
        <v>94</v>
      </c>
      <c r="D120" s="8" t="s">
        <v>95</v>
      </c>
      <c r="E120" s="8" t="s">
        <v>419</v>
      </c>
      <c r="F120" s="8" t="s">
        <v>420</v>
      </c>
      <c r="G120" s="10"/>
      <c r="H120" s="10"/>
      <c r="I120" s="10"/>
    </row>
    <row r="121" spans="1:9" ht="15" customHeight="1" outlineLevel="2">
      <c r="A121" s="7">
        <v>119</v>
      </c>
      <c r="B121" s="8" t="s">
        <v>60</v>
      </c>
      <c r="C121" s="8" t="s">
        <v>94</v>
      </c>
      <c r="D121" s="8" t="s">
        <v>95</v>
      </c>
      <c r="E121" s="8" t="s">
        <v>421</v>
      </c>
      <c r="F121" s="8" t="s">
        <v>422</v>
      </c>
      <c r="G121" s="10"/>
      <c r="H121" s="10"/>
      <c r="I121" s="10"/>
    </row>
    <row r="122" spans="1:9" ht="15" customHeight="1" outlineLevel="2">
      <c r="A122" s="7">
        <v>120</v>
      </c>
      <c r="B122" s="8" t="s">
        <v>60</v>
      </c>
      <c r="C122" s="8" t="s">
        <v>94</v>
      </c>
      <c r="D122" s="8" t="s">
        <v>95</v>
      </c>
      <c r="E122" s="8" t="s">
        <v>423</v>
      </c>
      <c r="F122" s="8" t="s">
        <v>424</v>
      </c>
      <c r="G122" s="10"/>
      <c r="H122" s="10"/>
      <c r="I122" s="10"/>
    </row>
    <row r="123" spans="1:9" ht="15" customHeight="1" outlineLevel="2">
      <c r="A123" s="7">
        <v>121</v>
      </c>
      <c r="B123" s="8" t="s">
        <v>60</v>
      </c>
      <c r="C123" s="8" t="s">
        <v>96</v>
      </c>
      <c r="D123" s="8" t="s">
        <v>97</v>
      </c>
      <c r="E123" s="8" t="s">
        <v>425</v>
      </c>
      <c r="F123" s="8" t="s">
        <v>426</v>
      </c>
      <c r="G123" s="10"/>
      <c r="H123" s="10"/>
      <c r="I123" s="10"/>
    </row>
    <row r="124" spans="1:9" ht="15" customHeight="1" outlineLevel="2">
      <c r="A124" s="7">
        <v>122</v>
      </c>
      <c r="B124" s="8" t="s">
        <v>60</v>
      </c>
      <c r="C124" s="8" t="s">
        <v>96</v>
      </c>
      <c r="D124" s="8" t="s">
        <v>97</v>
      </c>
      <c r="E124" s="8" t="s">
        <v>427</v>
      </c>
      <c r="F124" s="8" t="s">
        <v>428</v>
      </c>
      <c r="G124" s="10"/>
      <c r="H124" s="10"/>
      <c r="I124" s="10"/>
    </row>
    <row r="125" spans="1:9" ht="15" customHeight="1" outlineLevel="2">
      <c r="A125" s="7">
        <v>123</v>
      </c>
      <c r="B125" s="8" t="s">
        <v>60</v>
      </c>
      <c r="C125" s="8" t="s">
        <v>96</v>
      </c>
      <c r="D125" s="8" t="s">
        <v>97</v>
      </c>
      <c r="E125" s="8" t="s">
        <v>429</v>
      </c>
      <c r="F125" s="8" t="s">
        <v>430</v>
      </c>
      <c r="G125" s="10"/>
      <c r="H125" s="10"/>
      <c r="I125" s="10"/>
    </row>
    <row r="126" spans="1:9" ht="15" customHeight="1" outlineLevel="2">
      <c r="A126" s="7">
        <v>124</v>
      </c>
      <c r="B126" s="8" t="s">
        <v>60</v>
      </c>
      <c r="C126" s="8" t="s">
        <v>96</v>
      </c>
      <c r="D126" s="8" t="s">
        <v>97</v>
      </c>
      <c r="E126" s="8" t="s">
        <v>431</v>
      </c>
      <c r="F126" s="8" t="s">
        <v>432</v>
      </c>
      <c r="G126" s="10"/>
      <c r="H126" s="10"/>
      <c r="I126" s="10"/>
    </row>
    <row r="127" spans="1:9" ht="15" customHeight="1" outlineLevel="2">
      <c r="A127" s="7">
        <v>125</v>
      </c>
      <c r="B127" s="8" t="s">
        <v>60</v>
      </c>
      <c r="C127" s="8" t="s">
        <v>96</v>
      </c>
      <c r="D127" s="8" t="s">
        <v>97</v>
      </c>
      <c r="E127" s="8" t="s">
        <v>433</v>
      </c>
      <c r="F127" s="8" t="s">
        <v>434</v>
      </c>
      <c r="G127" s="10"/>
      <c r="H127" s="10"/>
      <c r="I127" s="10"/>
    </row>
    <row r="128" spans="1:9" ht="15" customHeight="1" outlineLevel="2">
      <c r="A128" s="7">
        <v>126</v>
      </c>
      <c r="B128" s="8" t="s">
        <v>60</v>
      </c>
      <c r="C128" s="8" t="s">
        <v>96</v>
      </c>
      <c r="D128" s="8" t="s">
        <v>97</v>
      </c>
      <c r="E128" s="8" t="s">
        <v>435</v>
      </c>
      <c r="F128" s="8" t="s">
        <v>436</v>
      </c>
      <c r="G128" s="10"/>
      <c r="H128" s="10"/>
      <c r="I128" s="10"/>
    </row>
    <row r="129" spans="1:9" ht="15" customHeight="1" outlineLevel="2">
      <c r="A129" s="7">
        <v>127</v>
      </c>
      <c r="B129" s="8" t="s">
        <v>60</v>
      </c>
      <c r="C129" s="8" t="s">
        <v>96</v>
      </c>
      <c r="D129" s="8" t="s">
        <v>97</v>
      </c>
      <c r="E129" s="8" t="s">
        <v>437</v>
      </c>
      <c r="F129" s="8" t="s">
        <v>438</v>
      </c>
      <c r="G129" s="10"/>
      <c r="H129" s="10"/>
      <c r="I129" s="10"/>
    </row>
    <row r="130" spans="1:9" ht="15" customHeight="1" outlineLevel="2">
      <c r="A130" s="7">
        <v>128</v>
      </c>
      <c r="B130" s="8" t="s">
        <v>60</v>
      </c>
      <c r="C130" s="8" t="s">
        <v>96</v>
      </c>
      <c r="D130" s="8" t="s">
        <v>97</v>
      </c>
      <c r="E130" s="8" t="s">
        <v>439</v>
      </c>
      <c r="F130" s="8" t="s">
        <v>440</v>
      </c>
      <c r="G130" s="10"/>
      <c r="H130" s="10"/>
      <c r="I130" s="10"/>
    </row>
    <row r="131" spans="1:9" ht="15" customHeight="1" outlineLevel="2">
      <c r="A131" s="7">
        <v>129</v>
      </c>
      <c r="B131" s="8" t="s">
        <v>60</v>
      </c>
      <c r="C131" s="8" t="s">
        <v>96</v>
      </c>
      <c r="D131" s="8" t="s">
        <v>97</v>
      </c>
      <c r="E131" s="8" t="s">
        <v>441</v>
      </c>
      <c r="F131" s="8" t="s">
        <v>442</v>
      </c>
      <c r="G131" s="10"/>
      <c r="H131" s="10"/>
      <c r="I131" s="10"/>
    </row>
    <row r="132" spans="1:9" ht="15" customHeight="1" outlineLevel="2">
      <c r="A132" s="7">
        <v>130</v>
      </c>
      <c r="B132" s="8" t="s">
        <v>60</v>
      </c>
      <c r="C132" s="8" t="s">
        <v>134</v>
      </c>
      <c r="D132" s="8" t="s">
        <v>135</v>
      </c>
      <c r="E132" s="8" t="s">
        <v>443</v>
      </c>
      <c r="F132" s="8" t="s">
        <v>444</v>
      </c>
      <c r="G132" s="10"/>
      <c r="H132" s="10"/>
      <c r="I132" s="10"/>
    </row>
    <row r="133" spans="1:9" ht="15" customHeight="1" outlineLevel="2">
      <c r="A133" s="7">
        <v>131</v>
      </c>
      <c r="B133" s="8" t="s">
        <v>60</v>
      </c>
      <c r="C133" s="8" t="s">
        <v>134</v>
      </c>
      <c r="D133" s="8" t="s">
        <v>135</v>
      </c>
      <c r="E133" s="8" t="s">
        <v>445</v>
      </c>
      <c r="F133" s="8" t="s">
        <v>446</v>
      </c>
      <c r="G133" s="10"/>
      <c r="H133" s="10"/>
      <c r="I133" s="10"/>
    </row>
    <row r="134" spans="1:9" ht="15" customHeight="1" outlineLevel="2">
      <c r="A134" s="7">
        <v>132</v>
      </c>
      <c r="B134" s="8" t="s">
        <v>60</v>
      </c>
      <c r="C134" s="8" t="s">
        <v>134</v>
      </c>
      <c r="D134" s="8" t="s">
        <v>135</v>
      </c>
      <c r="E134" s="8" t="s">
        <v>447</v>
      </c>
      <c r="F134" s="8" t="s">
        <v>448</v>
      </c>
      <c r="G134" s="10"/>
      <c r="H134" s="10"/>
      <c r="I134" s="10"/>
    </row>
    <row r="135" spans="1:9" ht="15" customHeight="1" outlineLevel="2">
      <c r="A135" s="7">
        <v>133</v>
      </c>
      <c r="B135" s="8" t="s">
        <v>60</v>
      </c>
      <c r="C135" s="8" t="s">
        <v>134</v>
      </c>
      <c r="D135" s="8" t="s">
        <v>135</v>
      </c>
      <c r="E135" s="8" t="s">
        <v>449</v>
      </c>
      <c r="F135" s="8" t="s">
        <v>450</v>
      </c>
      <c r="G135" s="10"/>
      <c r="H135" s="10"/>
      <c r="I135" s="10"/>
    </row>
    <row r="136" spans="1:9" ht="15" customHeight="1" outlineLevel="2">
      <c r="A136" s="7">
        <v>134</v>
      </c>
      <c r="B136" s="8" t="s">
        <v>60</v>
      </c>
      <c r="C136" s="8" t="s">
        <v>134</v>
      </c>
      <c r="D136" s="8" t="s">
        <v>135</v>
      </c>
      <c r="E136" s="8" t="s">
        <v>451</v>
      </c>
      <c r="F136" s="8" t="s">
        <v>452</v>
      </c>
      <c r="G136" s="10"/>
      <c r="H136" s="10"/>
      <c r="I136" s="10"/>
    </row>
    <row r="137" spans="1:9" ht="15" customHeight="1" outlineLevel="2">
      <c r="A137" s="7">
        <v>135</v>
      </c>
      <c r="B137" s="8" t="s">
        <v>60</v>
      </c>
      <c r="C137" s="8" t="s">
        <v>134</v>
      </c>
      <c r="D137" s="8" t="s">
        <v>135</v>
      </c>
      <c r="E137" s="8" t="s">
        <v>453</v>
      </c>
      <c r="F137" s="8" t="s">
        <v>454</v>
      </c>
      <c r="G137" s="10"/>
      <c r="H137" s="10"/>
      <c r="I137" s="10"/>
    </row>
    <row r="138" spans="1:9" ht="15" customHeight="1" outlineLevel="2">
      <c r="A138" s="7">
        <v>136</v>
      </c>
      <c r="B138" s="8" t="s">
        <v>60</v>
      </c>
      <c r="C138" s="8" t="s">
        <v>134</v>
      </c>
      <c r="D138" s="8" t="s">
        <v>135</v>
      </c>
      <c r="E138" s="8" t="s">
        <v>455</v>
      </c>
      <c r="F138" s="8" t="s">
        <v>456</v>
      </c>
      <c r="G138" s="10"/>
      <c r="H138" s="10"/>
      <c r="I138" s="10"/>
    </row>
    <row r="139" spans="1:9" ht="15" customHeight="1" outlineLevel="2">
      <c r="A139" s="7">
        <v>137</v>
      </c>
      <c r="B139" s="8" t="s">
        <v>60</v>
      </c>
      <c r="C139" s="8" t="s">
        <v>134</v>
      </c>
      <c r="D139" s="8" t="s">
        <v>135</v>
      </c>
      <c r="E139" s="8" t="s">
        <v>457</v>
      </c>
      <c r="F139" s="8" t="s">
        <v>458</v>
      </c>
      <c r="G139" s="10"/>
      <c r="H139" s="10"/>
      <c r="I139" s="10"/>
    </row>
    <row r="140" spans="1:9" ht="15" customHeight="1" outlineLevel="2">
      <c r="A140" s="7">
        <v>138</v>
      </c>
      <c r="B140" s="8" t="s">
        <v>60</v>
      </c>
      <c r="C140" s="8" t="s">
        <v>134</v>
      </c>
      <c r="D140" s="8" t="s">
        <v>135</v>
      </c>
      <c r="E140" s="8" t="s">
        <v>459</v>
      </c>
      <c r="F140" s="8" t="s">
        <v>460</v>
      </c>
      <c r="G140" s="10"/>
      <c r="H140" s="10"/>
      <c r="I140" s="10"/>
    </row>
    <row r="141" spans="1:9" ht="15" customHeight="1" outlineLevel="2">
      <c r="A141" s="7">
        <v>139</v>
      </c>
      <c r="B141" s="8" t="s">
        <v>60</v>
      </c>
      <c r="C141" s="8" t="s">
        <v>98</v>
      </c>
      <c r="D141" s="8" t="s">
        <v>99</v>
      </c>
      <c r="E141" s="8" t="s">
        <v>461</v>
      </c>
      <c r="F141" s="8" t="s">
        <v>462</v>
      </c>
      <c r="G141" s="10"/>
      <c r="H141" s="10"/>
      <c r="I141" s="10"/>
    </row>
    <row r="142" spans="1:9" ht="15" customHeight="1" outlineLevel="2">
      <c r="A142" s="7">
        <v>140</v>
      </c>
      <c r="B142" s="8" t="s">
        <v>60</v>
      </c>
      <c r="C142" s="8" t="s">
        <v>98</v>
      </c>
      <c r="D142" s="8" t="s">
        <v>99</v>
      </c>
      <c r="E142" s="8" t="s">
        <v>463</v>
      </c>
      <c r="F142" s="8" t="s">
        <v>464</v>
      </c>
      <c r="G142" s="10"/>
      <c r="H142" s="10"/>
      <c r="I142" s="10"/>
    </row>
    <row r="143" spans="1:9" ht="15" customHeight="1" outlineLevel="2">
      <c r="A143" s="7">
        <v>141</v>
      </c>
      <c r="B143" s="8" t="s">
        <v>60</v>
      </c>
      <c r="C143" s="8" t="s">
        <v>98</v>
      </c>
      <c r="D143" s="8" t="s">
        <v>99</v>
      </c>
      <c r="E143" s="8" t="s">
        <v>465</v>
      </c>
      <c r="F143" s="8" t="s">
        <v>466</v>
      </c>
      <c r="G143" s="10"/>
      <c r="H143" s="10"/>
      <c r="I143" s="10"/>
    </row>
    <row r="144" spans="1:9" ht="15" customHeight="1" outlineLevel="2">
      <c r="A144" s="7">
        <v>142</v>
      </c>
      <c r="B144" s="8" t="s">
        <v>60</v>
      </c>
      <c r="C144" s="8" t="s">
        <v>98</v>
      </c>
      <c r="D144" s="8" t="s">
        <v>99</v>
      </c>
      <c r="E144" s="8" t="s">
        <v>467</v>
      </c>
      <c r="F144" s="8" t="s">
        <v>468</v>
      </c>
      <c r="G144" s="10"/>
      <c r="H144" s="10"/>
      <c r="I144" s="10"/>
    </row>
    <row r="145" spans="1:9" ht="15" customHeight="1" outlineLevel="2">
      <c r="A145" s="7">
        <v>143</v>
      </c>
      <c r="B145" s="8" t="s">
        <v>60</v>
      </c>
      <c r="C145" s="8" t="s">
        <v>98</v>
      </c>
      <c r="D145" s="8" t="s">
        <v>99</v>
      </c>
      <c r="E145" s="8" t="s">
        <v>469</v>
      </c>
      <c r="F145" s="8" t="s">
        <v>470</v>
      </c>
      <c r="G145" s="10"/>
      <c r="H145" s="10"/>
      <c r="I145" s="10"/>
    </row>
    <row r="146" spans="1:9" ht="15" customHeight="1" outlineLevel="2">
      <c r="A146" s="7">
        <v>144</v>
      </c>
      <c r="B146" s="8" t="s">
        <v>60</v>
      </c>
      <c r="C146" s="8" t="s">
        <v>98</v>
      </c>
      <c r="D146" s="8" t="s">
        <v>99</v>
      </c>
      <c r="E146" s="8" t="s">
        <v>471</v>
      </c>
      <c r="F146" s="8" t="s">
        <v>472</v>
      </c>
      <c r="G146" s="10"/>
      <c r="H146" s="10"/>
      <c r="I146" s="10"/>
    </row>
    <row r="147" spans="1:9" ht="15" customHeight="1" outlineLevel="2">
      <c r="A147" s="7">
        <v>145</v>
      </c>
      <c r="B147" s="8" t="s">
        <v>60</v>
      </c>
      <c r="C147" s="8" t="s">
        <v>98</v>
      </c>
      <c r="D147" s="8" t="s">
        <v>99</v>
      </c>
      <c r="E147" s="8" t="s">
        <v>473</v>
      </c>
      <c r="F147" s="8" t="s">
        <v>474</v>
      </c>
      <c r="G147" s="10"/>
      <c r="H147" s="10"/>
      <c r="I147" s="10"/>
    </row>
    <row r="148" spans="1:9" ht="15" customHeight="1" outlineLevel="2">
      <c r="A148" s="7">
        <v>146</v>
      </c>
      <c r="B148" s="8" t="s">
        <v>60</v>
      </c>
      <c r="C148" s="8" t="s">
        <v>98</v>
      </c>
      <c r="D148" s="8" t="s">
        <v>99</v>
      </c>
      <c r="E148" s="8" t="s">
        <v>475</v>
      </c>
      <c r="F148" s="8" t="s">
        <v>476</v>
      </c>
      <c r="G148" s="10"/>
      <c r="H148" s="10"/>
      <c r="I148" s="10"/>
    </row>
    <row r="149" spans="1:9" ht="15" customHeight="1" outlineLevel="2">
      <c r="A149" s="7">
        <v>147</v>
      </c>
      <c r="B149" s="8" t="s">
        <v>60</v>
      </c>
      <c r="C149" s="8" t="s">
        <v>98</v>
      </c>
      <c r="D149" s="8" t="s">
        <v>99</v>
      </c>
      <c r="E149" s="8" t="s">
        <v>477</v>
      </c>
      <c r="F149" s="8" t="s">
        <v>478</v>
      </c>
      <c r="G149" s="10"/>
      <c r="H149" s="10"/>
      <c r="I149" s="10"/>
    </row>
    <row r="150" spans="1:9" ht="15" customHeight="1" outlineLevel="2">
      <c r="A150" s="7">
        <v>148</v>
      </c>
      <c r="B150" s="8" t="s">
        <v>60</v>
      </c>
      <c r="C150" s="8" t="s">
        <v>98</v>
      </c>
      <c r="D150" s="8" t="s">
        <v>99</v>
      </c>
      <c r="E150" s="8" t="s">
        <v>479</v>
      </c>
      <c r="F150" s="8" t="s">
        <v>480</v>
      </c>
      <c r="G150" s="10"/>
      <c r="H150" s="10"/>
      <c r="I150" s="10"/>
    </row>
    <row r="151" spans="1:9" ht="15" customHeight="1" outlineLevel="2">
      <c r="A151" s="7">
        <v>149</v>
      </c>
      <c r="B151" s="8" t="s">
        <v>60</v>
      </c>
      <c r="C151" s="8" t="s">
        <v>98</v>
      </c>
      <c r="D151" s="8" t="s">
        <v>99</v>
      </c>
      <c r="E151" s="8" t="s">
        <v>481</v>
      </c>
      <c r="F151" s="8" t="s">
        <v>482</v>
      </c>
      <c r="G151" s="10"/>
      <c r="H151" s="10"/>
      <c r="I151" s="10"/>
    </row>
    <row r="152" spans="1:9" ht="15" customHeight="1" outlineLevel="2">
      <c r="A152" s="7">
        <v>150</v>
      </c>
      <c r="B152" s="8" t="s">
        <v>11</v>
      </c>
      <c r="C152" s="8" t="s">
        <v>12</v>
      </c>
      <c r="D152" s="8" t="s">
        <v>13</v>
      </c>
      <c r="E152" s="8" t="s">
        <v>483</v>
      </c>
      <c r="F152" s="8" t="s">
        <v>484</v>
      </c>
      <c r="G152" s="10"/>
      <c r="H152" s="10"/>
      <c r="I152" s="10"/>
    </row>
    <row r="153" spans="1:9" ht="15" customHeight="1" outlineLevel="2">
      <c r="A153" s="7">
        <v>151</v>
      </c>
      <c r="B153" s="8" t="s">
        <v>11</v>
      </c>
      <c r="C153" s="8" t="s">
        <v>12</v>
      </c>
      <c r="D153" s="8" t="s">
        <v>13</v>
      </c>
      <c r="E153" s="8" t="s">
        <v>485</v>
      </c>
      <c r="F153" s="8" t="s">
        <v>486</v>
      </c>
      <c r="G153" s="10"/>
      <c r="H153" s="10"/>
      <c r="I153" s="10"/>
    </row>
    <row r="154" spans="1:9" ht="15" customHeight="1" outlineLevel="2">
      <c r="A154" s="7">
        <v>152</v>
      </c>
      <c r="B154" s="8" t="s">
        <v>11</v>
      </c>
      <c r="C154" s="8" t="s">
        <v>12</v>
      </c>
      <c r="D154" s="8" t="s">
        <v>13</v>
      </c>
      <c r="E154" s="8" t="s">
        <v>487</v>
      </c>
      <c r="F154" s="8" t="s">
        <v>488</v>
      </c>
      <c r="G154" s="10"/>
      <c r="H154" s="10"/>
      <c r="I154" s="10"/>
    </row>
    <row r="155" spans="1:9" ht="15" customHeight="1" outlineLevel="2">
      <c r="A155" s="7">
        <v>153</v>
      </c>
      <c r="B155" s="8" t="s">
        <v>11</v>
      </c>
      <c r="C155" s="8" t="s">
        <v>12</v>
      </c>
      <c r="D155" s="8" t="s">
        <v>13</v>
      </c>
      <c r="E155" s="8" t="s">
        <v>489</v>
      </c>
      <c r="F155" s="8" t="s">
        <v>490</v>
      </c>
      <c r="G155" s="10"/>
      <c r="H155" s="10"/>
      <c r="I155" s="10"/>
    </row>
    <row r="156" spans="1:9" ht="15" customHeight="1" outlineLevel="2">
      <c r="A156" s="7">
        <v>154</v>
      </c>
      <c r="B156" s="8" t="s">
        <v>11</v>
      </c>
      <c r="C156" s="8" t="s">
        <v>12</v>
      </c>
      <c r="D156" s="8" t="s">
        <v>13</v>
      </c>
      <c r="E156" s="8" t="s">
        <v>491</v>
      </c>
      <c r="F156" s="8" t="s">
        <v>492</v>
      </c>
      <c r="G156" s="10"/>
      <c r="H156" s="10"/>
      <c r="I156" s="10"/>
    </row>
    <row r="157" spans="1:9" ht="15" customHeight="1" outlineLevel="2">
      <c r="A157" s="7">
        <v>155</v>
      </c>
      <c r="B157" s="8" t="s">
        <v>11</v>
      </c>
      <c r="C157" s="8" t="s">
        <v>12</v>
      </c>
      <c r="D157" s="8" t="s">
        <v>13</v>
      </c>
      <c r="E157" s="8" t="s">
        <v>493</v>
      </c>
      <c r="F157" s="8" t="s">
        <v>494</v>
      </c>
      <c r="G157" s="10"/>
      <c r="H157" s="10"/>
      <c r="I157" s="10"/>
    </row>
    <row r="158" spans="1:9" ht="15" customHeight="1" outlineLevel="2">
      <c r="A158" s="7">
        <v>156</v>
      </c>
      <c r="B158" s="8" t="s">
        <v>11</v>
      </c>
      <c r="C158" s="8" t="s">
        <v>12</v>
      </c>
      <c r="D158" s="8" t="s">
        <v>13</v>
      </c>
      <c r="E158" s="8" t="s">
        <v>495</v>
      </c>
      <c r="F158" s="8" t="s">
        <v>496</v>
      </c>
      <c r="G158" s="10"/>
      <c r="H158" s="10"/>
      <c r="I158" s="10"/>
    </row>
    <row r="159" spans="1:9" ht="15" customHeight="1" outlineLevel="2">
      <c r="A159" s="7">
        <v>157</v>
      </c>
      <c r="B159" s="8" t="s">
        <v>11</v>
      </c>
      <c r="C159" s="8" t="s">
        <v>12</v>
      </c>
      <c r="D159" s="8" t="s">
        <v>13</v>
      </c>
      <c r="E159" s="8" t="s">
        <v>497</v>
      </c>
      <c r="F159" s="8" t="s">
        <v>498</v>
      </c>
      <c r="G159" s="10"/>
      <c r="H159" s="10"/>
      <c r="I159" s="10"/>
    </row>
    <row r="160" spans="1:9" ht="15" customHeight="1" outlineLevel="2">
      <c r="A160" s="7">
        <v>158</v>
      </c>
      <c r="B160" s="8" t="s">
        <v>11</v>
      </c>
      <c r="C160" s="8" t="s">
        <v>136</v>
      </c>
      <c r="D160" s="8" t="s">
        <v>137</v>
      </c>
      <c r="E160" s="8" t="s">
        <v>499</v>
      </c>
      <c r="F160" s="8" t="s">
        <v>500</v>
      </c>
      <c r="G160" s="10"/>
      <c r="H160" s="10"/>
      <c r="I160" s="10"/>
    </row>
    <row r="161" spans="1:9" ht="15" customHeight="1" outlineLevel="2">
      <c r="A161" s="7">
        <v>159</v>
      </c>
      <c r="B161" s="8" t="s">
        <v>11</v>
      </c>
      <c r="C161" s="8" t="s">
        <v>136</v>
      </c>
      <c r="D161" s="8" t="s">
        <v>137</v>
      </c>
      <c r="E161" s="8" t="s">
        <v>501</v>
      </c>
      <c r="F161" s="8" t="s">
        <v>502</v>
      </c>
      <c r="G161" s="10"/>
      <c r="H161" s="10"/>
      <c r="I161" s="10"/>
    </row>
    <row r="162" spans="1:9" ht="15" customHeight="1" outlineLevel="2">
      <c r="A162" s="7">
        <v>160</v>
      </c>
      <c r="B162" s="8" t="s">
        <v>11</v>
      </c>
      <c r="C162" s="8" t="s">
        <v>136</v>
      </c>
      <c r="D162" s="8" t="s">
        <v>137</v>
      </c>
      <c r="E162" s="8" t="s">
        <v>503</v>
      </c>
      <c r="F162" s="8" t="s">
        <v>504</v>
      </c>
      <c r="G162" s="10"/>
      <c r="H162" s="10"/>
      <c r="I162" s="10"/>
    </row>
    <row r="163" spans="1:9" ht="15" customHeight="1" outlineLevel="2">
      <c r="A163" s="7">
        <v>161</v>
      </c>
      <c r="B163" s="8" t="s">
        <v>11</v>
      </c>
      <c r="C163" s="8" t="s">
        <v>136</v>
      </c>
      <c r="D163" s="8" t="s">
        <v>137</v>
      </c>
      <c r="E163" s="8" t="s">
        <v>505</v>
      </c>
      <c r="F163" s="8" t="s">
        <v>506</v>
      </c>
      <c r="G163" s="10"/>
      <c r="H163" s="10"/>
      <c r="I163" s="10"/>
    </row>
    <row r="164" spans="1:9" ht="15" customHeight="1" outlineLevel="2">
      <c r="A164" s="7">
        <v>162</v>
      </c>
      <c r="B164" s="8" t="s">
        <v>11</v>
      </c>
      <c r="C164" s="8" t="s">
        <v>136</v>
      </c>
      <c r="D164" s="8" t="s">
        <v>137</v>
      </c>
      <c r="E164" s="8" t="s">
        <v>507</v>
      </c>
      <c r="F164" s="8" t="s">
        <v>508</v>
      </c>
      <c r="G164" s="10"/>
      <c r="H164" s="10"/>
      <c r="I164" s="10"/>
    </row>
    <row r="165" spans="1:9" ht="15" customHeight="1" outlineLevel="2">
      <c r="A165" s="7">
        <v>163</v>
      </c>
      <c r="B165" s="8" t="s">
        <v>11</v>
      </c>
      <c r="C165" s="8" t="s">
        <v>136</v>
      </c>
      <c r="D165" s="8" t="s">
        <v>137</v>
      </c>
      <c r="E165" s="8" t="s">
        <v>509</v>
      </c>
      <c r="F165" s="8" t="s">
        <v>510</v>
      </c>
      <c r="G165" s="10"/>
      <c r="H165" s="10"/>
      <c r="I165" s="10"/>
    </row>
    <row r="166" spans="1:9" ht="15" customHeight="1" outlineLevel="2">
      <c r="A166" s="7">
        <v>164</v>
      </c>
      <c r="B166" s="8" t="s">
        <v>11</v>
      </c>
      <c r="C166" s="8" t="s">
        <v>136</v>
      </c>
      <c r="D166" s="8" t="s">
        <v>137</v>
      </c>
      <c r="E166" s="8" t="s">
        <v>511</v>
      </c>
      <c r="F166" s="8" t="s">
        <v>512</v>
      </c>
      <c r="G166" s="10"/>
      <c r="H166" s="10"/>
      <c r="I166" s="10"/>
    </row>
    <row r="167" spans="1:9" ht="15" customHeight="1" outlineLevel="2">
      <c r="A167" s="7">
        <v>165</v>
      </c>
      <c r="B167" s="8" t="s">
        <v>11</v>
      </c>
      <c r="C167" s="8" t="s">
        <v>136</v>
      </c>
      <c r="D167" s="8" t="s">
        <v>137</v>
      </c>
      <c r="E167" s="8" t="s">
        <v>513</v>
      </c>
      <c r="F167" s="8" t="s">
        <v>514</v>
      </c>
      <c r="G167" s="10"/>
      <c r="H167" s="10"/>
      <c r="I167" s="10"/>
    </row>
    <row r="168" spans="1:9" ht="15" customHeight="1" outlineLevel="2">
      <c r="A168" s="7">
        <v>166</v>
      </c>
      <c r="B168" s="8" t="s">
        <v>11</v>
      </c>
      <c r="C168" s="8" t="s">
        <v>136</v>
      </c>
      <c r="D168" s="8" t="s">
        <v>137</v>
      </c>
      <c r="E168" s="8" t="s">
        <v>515</v>
      </c>
      <c r="F168" s="8" t="s">
        <v>516</v>
      </c>
      <c r="G168" s="10"/>
      <c r="H168" s="10"/>
      <c r="I168" s="10"/>
    </row>
    <row r="169" spans="1:9" ht="15" customHeight="1" outlineLevel="2">
      <c r="A169" s="7">
        <v>167</v>
      </c>
      <c r="B169" s="8" t="s">
        <v>11</v>
      </c>
      <c r="C169" s="8" t="s">
        <v>136</v>
      </c>
      <c r="D169" s="8" t="s">
        <v>137</v>
      </c>
      <c r="E169" s="8" t="s">
        <v>517</v>
      </c>
      <c r="F169" s="8" t="s">
        <v>518</v>
      </c>
      <c r="G169" s="10"/>
      <c r="H169" s="10"/>
      <c r="I169" s="10"/>
    </row>
    <row r="170" spans="1:9" ht="15" customHeight="1" outlineLevel="2">
      <c r="A170" s="7">
        <v>168</v>
      </c>
      <c r="B170" s="8" t="s">
        <v>11</v>
      </c>
      <c r="C170" s="8" t="s">
        <v>136</v>
      </c>
      <c r="D170" s="8" t="s">
        <v>137</v>
      </c>
      <c r="E170" s="8" t="s">
        <v>519</v>
      </c>
      <c r="F170" s="8" t="s">
        <v>520</v>
      </c>
      <c r="G170" s="10"/>
      <c r="H170" s="10"/>
      <c r="I170" s="10"/>
    </row>
    <row r="171" spans="1:9" ht="15" customHeight="1" outlineLevel="2">
      <c r="A171" s="7">
        <v>169</v>
      </c>
      <c r="B171" s="8" t="s">
        <v>11</v>
      </c>
      <c r="C171" s="8" t="s">
        <v>136</v>
      </c>
      <c r="D171" s="8" t="s">
        <v>137</v>
      </c>
      <c r="E171" s="8" t="s">
        <v>521</v>
      </c>
      <c r="F171" s="8" t="s">
        <v>522</v>
      </c>
      <c r="G171" s="10"/>
      <c r="H171" s="10"/>
      <c r="I171" s="10"/>
    </row>
    <row r="172" spans="1:9" ht="15" customHeight="1" outlineLevel="2">
      <c r="A172" s="7">
        <v>170</v>
      </c>
      <c r="B172" s="8" t="s">
        <v>11</v>
      </c>
      <c r="C172" s="8" t="s">
        <v>136</v>
      </c>
      <c r="D172" s="8" t="s">
        <v>137</v>
      </c>
      <c r="E172" s="8" t="s">
        <v>523</v>
      </c>
      <c r="F172" s="8" t="s">
        <v>524</v>
      </c>
      <c r="G172" s="10"/>
      <c r="H172" s="10"/>
      <c r="I172" s="10"/>
    </row>
    <row r="173" spans="1:9" ht="15" customHeight="1" outlineLevel="2">
      <c r="A173" s="7">
        <v>171</v>
      </c>
      <c r="B173" s="8" t="s">
        <v>11</v>
      </c>
      <c r="C173" s="8" t="s">
        <v>136</v>
      </c>
      <c r="D173" s="8" t="s">
        <v>137</v>
      </c>
      <c r="E173" s="8" t="s">
        <v>525</v>
      </c>
      <c r="F173" s="8" t="s">
        <v>526</v>
      </c>
      <c r="G173" s="10"/>
      <c r="H173" s="10"/>
      <c r="I173" s="10"/>
    </row>
    <row r="174" spans="1:9" ht="15" customHeight="1" outlineLevel="2">
      <c r="A174" s="7">
        <v>172</v>
      </c>
      <c r="B174" s="8" t="s">
        <v>11</v>
      </c>
      <c r="C174" s="8" t="s">
        <v>14</v>
      </c>
      <c r="D174" s="8" t="s">
        <v>15</v>
      </c>
      <c r="E174" s="8" t="s">
        <v>527</v>
      </c>
      <c r="F174" s="8" t="s">
        <v>528</v>
      </c>
      <c r="G174" s="10"/>
      <c r="H174" s="10"/>
      <c r="I174" s="10"/>
    </row>
    <row r="175" spans="1:9" ht="15" customHeight="1" outlineLevel="2">
      <c r="A175" s="7">
        <v>173</v>
      </c>
      <c r="B175" s="8" t="s">
        <v>11</v>
      </c>
      <c r="C175" s="8" t="s">
        <v>14</v>
      </c>
      <c r="D175" s="8" t="s">
        <v>15</v>
      </c>
      <c r="E175" s="8" t="s">
        <v>529</v>
      </c>
      <c r="F175" s="8" t="s">
        <v>530</v>
      </c>
      <c r="G175" s="10"/>
      <c r="H175" s="10"/>
      <c r="I175" s="10"/>
    </row>
    <row r="176" spans="1:9" ht="15" customHeight="1" outlineLevel="2">
      <c r="A176" s="7">
        <v>174</v>
      </c>
      <c r="B176" s="8" t="s">
        <v>11</v>
      </c>
      <c r="C176" s="8" t="s">
        <v>14</v>
      </c>
      <c r="D176" s="8" t="s">
        <v>15</v>
      </c>
      <c r="E176" s="8" t="s">
        <v>531</v>
      </c>
      <c r="F176" s="8" t="s">
        <v>532</v>
      </c>
      <c r="G176" s="10"/>
      <c r="H176" s="10"/>
      <c r="I176" s="10"/>
    </row>
    <row r="177" spans="1:9" ht="15" customHeight="1" outlineLevel="2">
      <c r="A177" s="7">
        <v>175</v>
      </c>
      <c r="B177" s="8" t="s">
        <v>11</v>
      </c>
      <c r="C177" s="8" t="s">
        <v>14</v>
      </c>
      <c r="D177" s="8" t="s">
        <v>15</v>
      </c>
      <c r="E177" s="8" t="s">
        <v>533</v>
      </c>
      <c r="F177" s="8" t="s">
        <v>534</v>
      </c>
      <c r="G177" s="10"/>
      <c r="H177" s="10"/>
      <c r="I177" s="10"/>
    </row>
    <row r="178" spans="1:9" ht="15" customHeight="1" outlineLevel="2">
      <c r="A178" s="7">
        <v>176</v>
      </c>
      <c r="B178" s="8" t="s">
        <v>11</v>
      </c>
      <c r="C178" s="8" t="s">
        <v>14</v>
      </c>
      <c r="D178" s="8" t="s">
        <v>15</v>
      </c>
      <c r="E178" s="8" t="s">
        <v>535</v>
      </c>
      <c r="F178" s="8" t="s">
        <v>536</v>
      </c>
      <c r="G178" s="10"/>
      <c r="H178" s="10"/>
      <c r="I178" s="10"/>
    </row>
    <row r="179" spans="1:9" ht="15" customHeight="1" outlineLevel="2">
      <c r="A179" s="7">
        <v>177</v>
      </c>
      <c r="B179" s="8" t="s">
        <v>11</v>
      </c>
      <c r="C179" s="8" t="s">
        <v>14</v>
      </c>
      <c r="D179" s="8" t="s">
        <v>15</v>
      </c>
      <c r="E179" s="8" t="s">
        <v>537</v>
      </c>
      <c r="F179" s="8" t="s">
        <v>538</v>
      </c>
      <c r="G179" s="10"/>
      <c r="H179" s="10"/>
      <c r="I179" s="10"/>
    </row>
    <row r="180" spans="1:9" ht="15" customHeight="1" outlineLevel="2">
      <c r="A180" s="7">
        <v>178</v>
      </c>
      <c r="B180" s="8" t="s">
        <v>11</v>
      </c>
      <c r="C180" s="8" t="s">
        <v>14</v>
      </c>
      <c r="D180" s="8" t="s">
        <v>15</v>
      </c>
      <c r="E180" s="8" t="s">
        <v>539</v>
      </c>
      <c r="F180" s="8" t="s">
        <v>540</v>
      </c>
      <c r="G180" s="10"/>
      <c r="H180" s="10"/>
      <c r="I180" s="10"/>
    </row>
    <row r="181" spans="1:9" ht="15" customHeight="1" outlineLevel="2">
      <c r="A181" s="7">
        <v>179</v>
      </c>
      <c r="B181" s="8" t="s">
        <v>11</v>
      </c>
      <c r="C181" s="8" t="s">
        <v>14</v>
      </c>
      <c r="D181" s="8" t="s">
        <v>15</v>
      </c>
      <c r="E181" s="8" t="s">
        <v>541</v>
      </c>
      <c r="F181" s="8" t="s">
        <v>542</v>
      </c>
      <c r="G181" s="10"/>
      <c r="H181" s="10"/>
      <c r="I181" s="10"/>
    </row>
    <row r="182" spans="1:9" ht="15" customHeight="1" outlineLevel="2">
      <c r="A182" s="7">
        <v>180</v>
      </c>
      <c r="B182" s="8" t="s">
        <v>11</v>
      </c>
      <c r="C182" s="8" t="s">
        <v>100</v>
      </c>
      <c r="D182" s="8" t="s">
        <v>101</v>
      </c>
      <c r="E182" s="8" t="s">
        <v>543</v>
      </c>
      <c r="F182" s="8" t="s">
        <v>544</v>
      </c>
      <c r="G182" s="10"/>
      <c r="H182" s="10"/>
      <c r="I182" s="10"/>
    </row>
    <row r="183" spans="1:9" ht="15" customHeight="1" outlineLevel="2">
      <c r="A183" s="7">
        <v>181</v>
      </c>
      <c r="B183" s="8" t="s">
        <v>11</v>
      </c>
      <c r="C183" s="8" t="s">
        <v>100</v>
      </c>
      <c r="D183" s="8" t="s">
        <v>101</v>
      </c>
      <c r="E183" s="8" t="s">
        <v>545</v>
      </c>
      <c r="F183" s="8" t="s">
        <v>546</v>
      </c>
      <c r="G183" s="10"/>
      <c r="H183" s="10"/>
      <c r="I183" s="10"/>
    </row>
    <row r="184" spans="1:9" ht="15" customHeight="1" outlineLevel="2">
      <c r="A184" s="7">
        <v>182</v>
      </c>
      <c r="B184" s="8" t="s">
        <v>11</v>
      </c>
      <c r="C184" s="8" t="s">
        <v>100</v>
      </c>
      <c r="D184" s="8" t="s">
        <v>101</v>
      </c>
      <c r="E184" s="8" t="s">
        <v>547</v>
      </c>
      <c r="F184" s="8" t="s">
        <v>548</v>
      </c>
      <c r="G184" s="10"/>
      <c r="H184" s="10"/>
      <c r="I184" s="10"/>
    </row>
    <row r="185" spans="1:9" ht="15" customHeight="1" outlineLevel="2">
      <c r="A185" s="7">
        <v>183</v>
      </c>
      <c r="B185" s="8" t="s">
        <v>11</v>
      </c>
      <c r="C185" s="8" t="s">
        <v>100</v>
      </c>
      <c r="D185" s="8" t="s">
        <v>101</v>
      </c>
      <c r="E185" s="8" t="s">
        <v>549</v>
      </c>
      <c r="F185" s="8" t="s">
        <v>550</v>
      </c>
      <c r="G185" s="10"/>
      <c r="H185" s="10"/>
      <c r="I185" s="10"/>
    </row>
    <row r="186" spans="1:9" ht="15" customHeight="1" outlineLevel="2">
      <c r="A186" s="7">
        <v>184</v>
      </c>
      <c r="B186" s="8" t="s">
        <v>11</v>
      </c>
      <c r="C186" s="8" t="s">
        <v>100</v>
      </c>
      <c r="D186" s="8" t="s">
        <v>101</v>
      </c>
      <c r="E186" s="8" t="s">
        <v>551</v>
      </c>
      <c r="F186" s="8" t="s">
        <v>552</v>
      </c>
      <c r="G186" s="10"/>
      <c r="H186" s="10"/>
      <c r="I186" s="10"/>
    </row>
    <row r="187" spans="1:9" ht="15" customHeight="1" outlineLevel="2">
      <c r="A187" s="7">
        <v>185</v>
      </c>
      <c r="B187" s="8" t="s">
        <v>11</v>
      </c>
      <c r="C187" s="8" t="s">
        <v>100</v>
      </c>
      <c r="D187" s="8" t="s">
        <v>101</v>
      </c>
      <c r="E187" s="8" t="s">
        <v>553</v>
      </c>
      <c r="F187" s="8" t="s">
        <v>554</v>
      </c>
      <c r="G187" s="10"/>
      <c r="H187" s="10"/>
      <c r="I187" s="10"/>
    </row>
    <row r="188" spans="1:9" ht="15" customHeight="1" outlineLevel="2">
      <c r="A188" s="7">
        <v>186</v>
      </c>
      <c r="B188" s="8" t="s">
        <v>11</v>
      </c>
      <c r="C188" s="8" t="s">
        <v>100</v>
      </c>
      <c r="D188" s="8" t="s">
        <v>101</v>
      </c>
      <c r="E188" s="8" t="s">
        <v>555</v>
      </c>
      <c r="F188" s="8" t="s">
        <v>556</v>
      </c>
      <c r="G188" s="10"/>
      <c r="H188" s="10"/>
      <c r="I188" s="10"/>
    </row>
    <row r="189" spans="1:9" ht="15" customHeight="1" outlineLevel="2">
      <c r="A189" s="7">
        <v>187</v>
      </c>
      <c r="B189" s="8" t="s">
        <v>11</v>
      </c>
      <c r="C189" s="8" t="s">
        <v>100</v>
      </c>
      <c r="D189" s="8" t="s">
        <v>101</v>
      </c>
      <c r="E189" s="8" t="s">
        <v>557</v>
      </c>
      <c r="F189" s="8" t="s">
        <v>558</v>
      </c>
      <c r="G189" s="10"/>
      <c r="H189" s="10"/>
      <c r="I189" s="10"/>
    </row>
    <row r="190" spans="1:9" ht="15" customHeight="1" outlineLevel="2">
      <c r="A190" s="7">
        <v>188</v>
      </c>
      <c r="B190" s="8" t="s">
        <v>11</v>
      </c>
      <c r="C190" s="8" t="s">
        <v>100</v>
      </c>
      <c r="D190" s="8" t="s">
        <v>101</v>
      </c>
      <c r="E190" s="8" t="s">
        <v>559</v>
      </c>
      <c r="F190" s="8" t="s">
        <v>560</v>
      </c>
      <c r="G190" s="10"/>
      <c r="H190" s="10"/>
      <c r="I190" s="10"/>
    </row>
    <row r="191" spans="1:9" ht="15" customHeight="1" outlineLevel="2">
      <c r="A191" s="7">
        <v>189</v>
      </c>
      <c r="B191" s="8" t="s">
        <v>11</v>
      </c>
      <c r="C191" s="8" t="s">
        <v>100</v>
      </c>
      <c r="D191" s="8" t="s">
        <v>101</v>
      </c>
      <c r="E191" s="8" t="s">
        <v>561</v>
      </c>
      <c r="F191" s="8" t="s">
        <v>562</v>
      </c>
      <c r="G191" s="10"/>
      <c r="H191" s="10"/>
      <c r="I191" s="10"/>
    </row>
    <row r="192" spans="1:9" ht="15" customHeight="1" outlineLevel="2">
      <c r="A192" s="7">
        <v>190</v>
      </c>
      <c r="B192" s="8" t="s">
        <v>11</v>
      </c>
      <c r="C192" s="8" t="s">
        <v>100</v>
      </c>
      <c r="D192" s="8" t="s">
        <v>101</v>
      </c>
      <c r="E192" s="8" t="s">
        <v>563</v>
      </c>
      <c r="F192" s="8" t="s">
        <v>564</v>
      </c>
      <c r="G192" s="10"/>
      <c r="H192" s="10"/>
      <c r="I192" s="10"/>
    </row>
    <row r="193" spans="1:9" ht="15" customHeight="1" outlineLevel="2">
      <c r="A193" s="7">
        <v>191</v>
      </c>
      <c r="B193" s="8" t="s">
        <v>11</v>
      </c>
      <c r="C193" s="8" t="s">
        <v>100</v>
      </c>
      <c r="D193" s="8" t="s">
        <v>101</v>
      </c>
      <c r="E193" s="8" t="s">
        <v>565</v>
      </c>
      <c r="F193" s="8" t="s">
        <v>566</v>
      </c>
      <c r="G193" s="10"/>
      <c r="H193" s="10"/>
      <c r="I193" s="10"/>
    </row>
    <row r="194" spans="1:9" ht="15" customHeight="1" outlineLevel="2">
      <c r="A194" s="7">
        <v>192</v>
      </c>
      <c r="B194" s="8" t="s">
        <v>11</v>
      </c>
      <c r="C194" s="8" t="s">
        <v>63</v>
      </c>
      <c r="D194" s="8" t="s">
        <v>64</v>
      </c>
      <c r="E194" s="8" t="s">
        <v>567</v>
      </c>
      <c r="F194" s="8" t="s">
        <v>568</v>
      </c>
      <c r="G194" s="10"/>
      <c r="H194" s="10"/>
      <c r="I194" s="10"/>
    </row>
    <row r="195" spans="1:9" ht="15" customHeight="1" outlineLevel="2">
      <c r="A195" s="7">
        <v>193</v>
      </c>
      <c r="B195" s="8" t="s">
        <v>11</v>
      </c>
      <c r="C195" s="8" t="s">
        <v>63</v>
      </c>
      <c r="D195" s="8" t="s">
        <v>64</v>
      </c>
      <c r="E195" s="8" t="s">
        <v>569</v>
      </c>
      <c r="F195" s="8" t="s">
        <v>570</v>
      </c>
      <c r="G195" s="10"/>
      <c r="H195" s="10"/>
      <c r="I195" s="10"/>
    </row>
    <row r="196" spans="1:9" ht="15" customHeight="1" outlineLevel="2">
      <c r="A196" s="7">
        <v>194</v>
      </c>
      <c r="B196" s="8" t="s">
        <v>11</v>
      </c>
      <c r="C196" s="8" t="s">
        <v>63</v>
      </c>
      <c r="D196" s="8" t="s">
        <v>64</v>
      </c>
      <c r="E196" s="8" t="s">
        <v>571</v>
      </c>
      <c r="F196" s="8" t="s">
        <v>572</v>
      </c>
      <c r="G196" s="10"/>
      <c r="H196" s="10"/>
      <c r="I196" s="10"/>
    </row>
    <row r="197" spans="1:9" ht="15" customHeight="1" outlineLevel="2">
      <c r="A197" s="7">
        <v>195</v>
      </c>
      <c r="B197" s="8" t="s">
        <v>11</v>
      </c>
      <c r="C197" s="8" t="s">
        <v>63</v>
      </c>
      <c r="D197" s="8" t="s">
        <v>64</v>
      </c>
      <c r="E197" s="8" t="s">
        <v>573</v>
      </c>
      <c r="F197" s="8" t="s">
        <v>574</v>
      </c>
      <c r="G197" s="10"/>
      <c r="H197" s="10"/>
      <c r="I197" s="10"/>
    </row>
    <row r="198" spans="1:9" ht="15" customHeight="1" outlineLevel="2">
      <c r="A198" s="7">
        <v>196</v>
      </c>
      <c r="B198" s="8" t="s">
        <v>11</v>
      </c>
      <c r="C198" s="8" t="s">
        <v>63</v>
      </c>
      <c r="D198" s="8" t="s">
        <v>64</v>
      </c>
      <c r="E198" s="8" t="s">
        <v>575</v>
      </c>
      <c r="F198" s="8" t="s">
        <v>576</v>
      </c>
      <c r="G198" s="10"/>
      <c r="H198" s="10"/>
      <c r="I198" s="10"/>
    </row>
    <row r="199" spans="1:9" ht="15" customHeight="1" outlineLevel="2">
      <c r="A199" s="7">
        <v>197</v>
      </c>
      <c r="B199" s="8" t="s">
        <v>11</v>
      </c>
      <c r="C199" s="8" t="s">
        <v>63</v>
      </c>
      <c r="D199" s="8" t="s">
        <v>64</v>
      </c>
      <c r="E199" s="8" t="s">
        <v>577</v>
      </c>
      <c r="F199" s="8" t="s">
        <v>578</v>
      </c>
      <c r="G199" s="10"/>
      <c r="H199" s="10"/>
      <c r="I199" s="10"/>
    </row>
    <row r="200" spans="1:9" ht="15" customHeight="1" outlineLevel="2">
      <c r="A200" s="7">
        <v>198</v>
      </c>
      <c r="B200" s="8" t="s">
        <v>11</v>
      </c>
      <c r="C200" s="8" t="s">
        <v>63</v>
      </c>
      <c r="D200" s="8" t="s">
        <v>64</v>
      </c>
      <c r="E200" s="8" t="s">
        <v>579</v>
      </c>
      <c r="F200" s="8" t="s">
        <v>580</v>
      </c>
      <c r="G200" s="10"/>
      <c r="H200" s="10"/>
      <c r="I200" s="10"/>
    </row>
    <row r="201" spans="1:9" ht="15" customHeight="1" outlineLevel="2">
      <c r="A201" s="7">
        <v>199</v>
      </c>
      <c r="B201" s="8" t="s">
        <v>11</v>
      </c>
      <c r="C201" s="8" t="s">
        <v>63</v>
      </c>
      <c r="D201" s="8" t="s">
        <v>64</v>
      </c>
      <c r="E201" s="8" t="s">
        <v>581</v>
      </c>
      <c r="F201" s="8" t="s">
        <v>582</v>
      </c>
      <c r="G201" s="10"/>
      <c r="H201" s="10"/>
      <c r="I201" s="10"/>
    </row>
    <row r="202" spans="1:9" ht="15" customHeight="1" outlineLevel="2">
      <c r="A202" s="7">
        <v>200</v>
      </c>
      <c r="B202" s="8" t="s">
        <v>11</v>
      </c>
      <c r="C202" s="8" t="s">
        <v>63</v>
      </c>
      <c r="D202" s="8" t="s">
        <v>64</v>
      </c>
      <c r="E202" s="8" t="s">
        <v>583</v>
      </c>
      <c r="F202" s="8" t="s">
        <v>584</v>
      </c>
      <c r="G202" s="10"/>
      <c r="H202" s="10"/>
      <c r="I202" s="10"/>
    </row>
    <row r="203" spans="1:9" ht="15" customHeight="1" outlineLevel="2">
      <c r="A203" s="7">
        <v>201</v>
      </c>
      <c r="B203" s="8" t="s">
        <v>11</v>
      </c>
      <c r="C203" s="8" t="s">
        <v>63</v>
      </c>
      <c r="D203" s="8" t="s">
        <v>64</v>
      </c>
      <c r="E203" s="8" t="s">
        <v>585</v>
      </c>
      <c r="F203" s="8" t="s">
        <v>586</v>
      </c>
      <c r="G203" s="10"/>
      <c r="H203" s="10"/>
      <c r="I203" s="10"/>
    </row>
    <row r="204" spans="1:9" ht="15" customHeight="1" outlineLevel="2">
      <c r="A204" s="7">
        <v>202</v>
      </c>
      <c r="B204" s="8" t="s">
        <v>11</v>
      </c>
      <c r="C204" s="8" t="s">
        <v>63</v>
      </c>
      <c r="D204" s="8" t="s">
        <v>64</v>
      </c>
      <c r="E204" s="8" t="s">
        <v>587</v>
      </c>
      <c r="F204" s="8" t="s">
        <v>588</v>
      </c>
      <c r="G204" s="10"/>
      <c r="H204" s="10"/>
      <c r="I204" s="10"/>
    </row>
    <row r="205" spans="1:9" ht="15" customHeight="1" outlineLevel="2">
      <c r="A205" s="7">
        <v>203</v>
      </c>
      <c r="B205" s="8" t="s">
        <v>11</v>
      </c>
      <c r="C205" s="8" t="s">
        <v>63</v>
      </c>
      <c r="D205" s="8" t="s">
        <v>64</v>
      </c>
      <c r="E205" s="8" t="s">
        <v>589</v>
      </c>
      <c r="F205" s="8" t="s">
        <v>590</v>
      </c>
      <c r="G205" s="10"/>
      <c r="H205" s="10"/>
      <c r="I205" s="10"/>
    </row>
    <row r="206" spans="1:9" ht="15" customHeight="1" outlineLevel="2">
      <c r="A206" s="7">
        <v>204</v>
      </c>
      <c r="B206" s="8" t="s">
        <v>16</v>
      </c>
      <c r="C206" s="8" t="s">
        <v>102</v>
      </c>
      <c r="D206" s="8" t="s">
        <v>103</v>
      </c>
      <c r="E206" s="8" t="s">
        <v>591</v>
      </c>
      <c r="F206" s="8" t="s">
        <v>592</v>
      </c>
      <c r="G206" s="10"/>
      <c r="H206" s="10"/>
      <c r="I206" s="10"/>
    </row>
    <row r="207" spans="1:9" ht="15" customHeight="1" outlineLevel="2">
      <c r="A207" s="7">
        <v>205</v>
      </c>
      <c r="B207" s="8" t="s">
        <v>16</v>
      </c>
      <c r="C207" s="8" t="s">
        <v>102</v>
      </c>
      <c r="D207" s="8" t="s">
        <v>103</v>
      </c>
      <c r="E207" s="8" t="s">
        <v>593</v>
      </c>
      <c r="F207" s="8" t="s">
        <v>594</v>
      </c>
      <c r="G207" s="10"/>
      <c r="H207" s="10"/>
      <c r="I207" s="10"/>
    </row>
    <row r="208" spans="1:9" ht="15" customHeight="1" outlineLevel="2">
      <c r="A208" s="7">
        <v>206</v>
      </c>
      <c r="B208" s="8" t="s">
        <v>16</v>
      </c>
      <c r="C208" s="8" t="s">
        <v>102</v>
      </c>
      <c r="D208" s="8" t="s">
        <v>103</v>
      </c>
      <c r="E208" s="8" t="s">
        <v>595</v>
      </c>
      <c r="F208" s="8" t="s">
        <v>596</v>
      </c>
      <c r="G208" s="10"/>
      <c r="H208" s="10"/>
      <c r="I208" s="10"/>
    </row>
    <row r="209" spans="1:9" ht="15" customHeight="1" outlineLevel="2">
      <c r="A209" s="7">
        <v>207</v>
      </c>
      <c r="B209" s="8" t="s">
        <v>16</v>
      </c>
      <c r="C209" s="8" t="s">
        <v>102</v>
      </c>
      <c r="D209" s="8" t="s">
        <v>103</v>
      </c>
      <c r="E209" s="8" t="s">
        <v>597</v>
      </c>
      <c r="F209" s="8" t="s">
        <v>598</v>
      </c>
      <c r="G209" s="10"/>
      <c r="H209" s="10"/>
      <c r="I209" s="10"/>
    </row>
    <row r="210" spans="1:9" ht="15" customHeight="1" outlineLevel="2">
      <c r="A210" s="7">
        <v>208</v>
      </c>
      <c r="B210" s="8" t="s">
        <v>16</v>
      </c>
      <c r="C210" s="8" t="s">
        <v>102</v>
      </c>
      <c r="D210" s="8" t="s">
        <v>103</v>
      </c>
      <c r="E210" s="8" t="s">
        <v>599</v>
      </c>
      <c r="F210" s="8" t="s">
        <v>600</v>
      </c>
      <c r="G210" s="10"/>
      <c r="H210" s="10"/>
      <c r="I210" s="10"/>
    </row>
    <row r="211" spans="1:9" ht="15" customHeight="1" outlineLevel="2">
      <c r="A211" s="7">
        <v>209</v>
      </c>
      <c r="B211" s="8" t="s">
        <v>16</v>
      </c>
      <c r="C211" s="8" t="s">
        <v>102</v>
      </c>
      <c r="D211" s="8" t="s">
        <v>103</v>
      </c>
      <c r="E211" s="8" t="s">
        <v>601</v>
      </c>
      <c r="F211" s="8" t="s">
        <v>602</v>
      </c>
      <c r="G211" s="10"/>
      <c r="H211" s="10"/>
      <c r="I211" s="10"/>
    </row>
    <row r="212" spans="1:9" ht="15" customHeight="1" outlineLevel="2">
      <c r="A212" s="7">
        <v>210</v>
      </c>
      <c r="B212" s="8" t="s">
        <v>16</v>
      </c>
      <c r="C212" s="8" t="s">
        <v>102</v>
      </c>
      <c r="D212" s="8" t="s">
        <v>103</v>
      </c>
      <c r="E212" s="8" t="s">
        <v>603</v>
      </c>
      <c r="F212" s="8" t="s">
        <v>604</v>
      </c>
      <c r="G212" s="10"/>
      <c r="H212" s="10"/>
      <c r="I212" s="10"/>
    </row>
    <row r="213" spans="1:9" ht="15" customHeight="1" outlineLevel="2">
      <c r="A213" s="7">
        <v>211</v>
      </c>
      <c r="B213" s="8" t="s">
        <v>16</v>
      </c>
      <c r="C213" s="8" t="s">
        <v>85</v>
      </c>
      <c r="D213" s="8" t="s">
        <v>86</v>
      </c>
      <c r="E213" s="8" t="s">
        <v>605</v>
      </c>
      <c r="F213" s="8" t="s">
        <v>606</v>
      </c>
      <c r="G213" s="10"/>
      <c r="H213" s="10"/>
      <c r="I213" s="10"/>
    </row>
    <row r="214" spans="1:9" ht="15" customHeight="1" outlineLevel="2">
      <c r="A214" s="7">
        <v>212</v>
      </c>
      <c r="B214" s="8" t="s">
        <v>16</v>
      </c>
      <c r="C214" s="8" t="s">
        <v>85</v>
      </c>
      <c r="D214" s="8" t="s">
        <v>86</v>
      </c>
      <c r="E214" s="8" t="s">
        <v>607</v>
      </c>
      <c r="F214" s="8" t="s">
        <v>608</v>
      </c>
      <c r="G214" s="10"/>
      <c r="H214" s="10"/>
      <c r="I214" s="10"/>
    </row>
    <row r="215" spans="1:9" ht="15" customHeight="1" outlineLevel="2">
      <c r="A215" s="7">
        <v>213</v>
      </c>
      <c r="B215" s="8" t="s">
        <v>16</v>
      </c>
      <c r="C215" s="8" t="s">
        <v>85</v>
      </c>
      <c r="D215" s="8" t="s">
        <v>86</v>
      </c>
      <c r="E215" s="8" t="s">
        <v>609</v>
      </c>
      <c r="F215" s="8" t="s">
        <v>610</v>
      </c>
      <c r="G215" s="10"/>
      <c r="H215" s="10"/>
      <c r="I215" s="10"/>
    </row>
    <row r="216" spans="1:9" ht="15" customHeight="1" outlineLevel="2">
      <c r="A216" s="7">
        <v>214</v>
      </c>
      <c r="B216" s="8" t="s">
        <v>16</v>
      </c>
      <c r="C216" s="8" t="s">
        <v>85</v>
      </c>
      <c r="D216" s="8" t="s">
        <v>86</v>
      </c>
      <c r="E216" s="8" t="s">
        <v>611</v>
      </c>
      <c r="F216" s="8" t="s">
        <v>612</v>
      </c>
      <c r="G216" s="10"/>
      <c r="H216" s="10"/>
      <c r="I216" s="10"/>
    </row>
    <row r="217" spans="1:9" ht="15" customHeight="1" outlineLevel="2">
      <c r="A217" s="7">
        <v>215</v>
      </c>
      <c r="B217" s="8" t="s">
        <v>16</v>
      </c>
      <c r="C217" s="8" t="s">
        <v>85</v>
      </c>
      <c r="D217" s="8" t="s">
        <v>86</v>
      </c>
      <c r="E217" s="8" t="s">
        <v>613</v>
      </c>
      <c r="F217" s="8" t="s">
        <v>614</v>
      </c>
      <c r="G217" s="10"/>
      <c r="H217" s="10"/>
      <c r="I217" s="10"/>
    </row>
    <row r="218" spans="1:9" ht="15" customHeight="1" outlineLevel="2">
      <c r="A218" s="7">
        <v>216</v>
      </c>
      <c r="B218" s="8" t="s">
        <v>16</v>
      </c>
      <c r="C218" s="8" t="s">
        <v>85</v>
      </c>
      <c r="D218" s="8" t="s">
        <v>86</v>
      </c>
      <c r="E218" s="8" t="s">
        <v>615</v>
      </c>
      <c r="F218" s="8" t="s">
        <v>616</v>
      </c>
      <c r="G218" s="10"/>
      <c r="H218" s="10"/>
      <c r="I218" s="10"/>
    </row>
    <row r="219" spans="1:9" ht="15" customHeight="1" outlineLevel="2">
      <c r="A219" s="7">
        <v>217</v>
      </c>
      <c r="B219" s="8" t="s">
        <v>16</v>
      </c>
      <c r="C219" s="8" t="s">
        <v>85</v>
      </c>
      <c r="D219" s="8" t="s">
        <v>86</v>
      </c>
      <c r="E219" s="8" t="s">
        <v>617</v>
      </c>
      <c r="F219" s="8" t="s">
        <v>618</v>
      </c>
      <c r="G219" s="10"/>
      <c r="H219" s="10"/>
      <c r="I219" s="10"/>
    </row>
    <row r="220" spans="1:9" ht="15" customHeight="1" outlineLevel="2">
      <c r="A220" s="7">
        <v>218</v>
      </c>
      <c r="B220" s="8" t="s">
        <v>16</v>
      </c>
      <c r="C220" s="8" t="s">
        <v>85</v>
      </c>
      <c r="D220" s="8" t="s">
        <v>86</v>
      </c>
      <c r="E220" s="8" t="s">
        <v>619</v>
      </c>
      <c r="F220" s="8" t="s">
        <v>620</v>
      </c>
      <c r="G220" s="10"/>
      <c r="H220" s="10"/>
      <c r="I220" s="10"/>
    </row>
    <row r="221" spans="1:9" ht="15" customHeight="1" outlineLevel="2">
      <c r="A221" s="7">
        <v>219</v>
      </c>
      <c r="B221" s="8" t="s">
        <v>16</v>
      </c>
      <c r="C221" s="8" t="s">
        <v>85</v>
      </c>
      <c r="D221" s="8" t="s">
        <v>86</v>
      </c>
      <c r="E221" s="8" t="s">
        <v>621</v>
      </c>
      <c r="F221" s="8" t="s">
        <v>622</v>
      </c>
      <c r="G221" s="10"/>
      <c r="H221" s="10"/>
      <c r="I221" s="10"/>
    </row>
    <row r="222" spans="1:9" ht="15" customHeight="1" outlineLevel="2">
      <c r="A222" s="7">
        <v>220</v>
      </c>
      <c r="B222" s="8" t="s">
        <v>16</v>
      </c>
      <c r="C222" s="8" t="s">
        <v>85</v>
      </c>
      <c r="D222" s="8" t="s">
        <v>86</v>
      </c>
      <c r="E222" s="8" t="s">
        <v>623</v>
      </c>
      <c r="F222" s="8" t="s">
        <v>624</v>
      </c>
      <c r="G222" s="10"/>
      <c r="H222" s="10"/>
      <c r="I222" s="10"/>
    </row>
    <row r="223" spans="1:9" ht="15" customHeight="1" outlineLevel="2">
      <c r="A223" s="7">
        <v>221</v>
      </c>
      <c r="B223" s="8" t="s">
        <v>16</v>
      </c>
      <c r="C223" s="8" t="s">
        <v>138</v>
      </c>
      <c r="D223" s="8" t="s">
        <v>139</v>
      </c>
      <c r="E223" s="8" t="s">
        <v>625</v>
      </c>
      <c r="F223" s="8" t="s">
        <v>626</v>
      </c>
      <c r="G223" s="10"/>
      <c r="H223" s="10"/>
      <c r="I223" s="10"/>
    </row>
    <row r="224" spans="1:9" ht="15" customHeight="1" outlineLevel="2">
      <c r="A224" s="7">
        <v>222</v>
      </c>
      <c r="B224" s="8" t="s">
        <v>16</v>
      </c>
      <c r="C224" s="8" t="s">
        <v>138</v>
      </c>
      <c r="D224" s="8" t="s">
        <v>139</v>
      </c>
      <c r="E224" s="8" t="s">
        <v>627</v>
      </c>
      <c r="F224" s="8" t="s">
        <v>628</v>
      </c>
      <c r="G224" s="10"/>
      <c r="H224" s="10"/>
      <c r="I224" s="10"/>
    </row>
    <row r="225" spans="1:9" ht="15" customHeight="1" outlineLevel="2">
      <c r="A225" s="7">
        <v>223</v>
      </c>
      <c r="B225" s="8" t="s">
        <v>16</v>
      </c>
      <c r="C225" s="8" t="s">
        <v>138</v>
      </c>
      <c r="D225" s="8" t="s">
        <v>139</v>
      </c>
      <c r="E225" s="8" t="s">
        <v>629</v>
      </c>
      <c r="F225" s="8" t="s">
        <v>630</v>
      </c>
      <c r="G225" s="10"/>
      <c r="H225" s="10"/>
      <c r="I225" s="10"/>
    </row>
    <row r="226" spans="1:9" ht="15" customHeight="1" outlineLevel="2">
      <c r="A226" s="7">
        <v>224</v>
      </c>
      <c r="B226" s="8" t="s">
        <v>16</v>
      </c>
      <c r="C226" s="8" t="s">
        <v>138</v>
      </c>
      <c r="D226" s="8" t="s">
        <v>139</v>
      </c>
      <c r="E226" s="8" t="s">
        <v>631</v>
      </c>
      <c r="F226" s="8" t="s">
        <v>632</v>
      </c>
      <c r="G226" s="10"/>
      <c r="H226" s="10"/>
      <c r="I226" s="10"/>
    </row>
    <row r="227" spans="1:9" ht="15" customHeight="1" outlineLevel="2">
      <c r="A227" s="7">
        <v>225</v>
      </c>
      <c r="B227" s="8" t="s">
        <v>16</v>
      </c>
      <c r="C227" s="8" t="s">
        <v>138</v>
      </c>
      <c r="D227" s="8" t="s">
        <v>139</v>
      </c>
      <c r="E227" s="8" t="s">
        <v>633</v>
      </c>
      <c r="F227" s="8" t="s">
        <v>634</v>
      </c>
      <c r="G227" s="10"/>
      <c r="H227" s="10"/>
      <c r="I227" s="10"/>
    </row>
    <row r="228" spans="1:9" ht="15" customHeight="1" outlineLevel="2">
      <c r="A228" s="7">
        <v>226</v>
      </c>
      <c r="B228" s="8" t="s">
        <v>16</v>
      </c>
      <c r="C228" s="8" t="s">
        <v>138</v>
      </c>
      <c r="D228" s="8" t="s">
        <v>139</v>
      </c>
      <c r="E228" s="8" t="s">
        <v>635</v>
      </c>
      <c r="F228" s="8" t="s">
        <v>636</v>
      </c>
      <c r="G228" s="10"/>
      <c r="H228" s="10"/>
      <c r="I228" s="10"/>
    </row>
    <row r="229" spans="1:9" ht="15" customHeight="1" outlineLevel="2">
      <c r="A229" s="7">
        <v>227</v>
      </c>
      <c r="B229" s="8" t="s">
        <v>16</v>
      </c>
      <c r="C229" s="8" t="s">
        <v>138</v>
      </c>
      <c r="D229" s="8" t="s">
        <v>139</v>
      </c>
      <c r="E229" s="8" t="s">
        <v>637</v>
      </c>
      <c r="F229" s="8" t="s">
        <v>638</v>
      </c>
      <c r="G229" s="10"/>
      <c r="H229" s="10"/>
      <c r="I229" s="10"/>
    </row>
    <row r="230" spans="1:9" ht="15" customHeight="1" outlineLevel="2">
      <c r="A230" s="7">
        <v>228</v>
      </c>
      <c r="B230" s="8" t="s">
        <v>16</v>
      </c>
      <c r="C230" s="8" t="s">
        <v>138</v>
      </c>
      <c r="D230" s="8" t="s">
        <v>139</v>
      </c>
      <c r="E230" s="8" t="s">
        <v>639</v>
      </c>
      <c r="F230" s="8" t="s">
        <v>640</v>
      </c>
      <c r="G230" s="10"/>
      <c r="H230" s="10"/>
      <c r="I230" s="10"/>
    </row>
    <row r="231" spans="1:9" ht="15" customHeight="1" outlineLevel="2">
      <c r="A231" s="7">
        <v>229</v>
      </c>
      <c r="B231" s="8" t="s">
        <v>16</v>
      </c>
      <c r="C231" s="8" t="s">
        <v>138</v>
      </c>
      <c r="D231" s="8" t="s">
        <v>139</v>
      </c>
      <c r="E231" s="8" t="s">
        <v>641</v>
      </c>
      <c r="F231" s="8" t="s">
        <v>642</v>
      </c>
      <c r="G231" s="10"/>
      <c r="H231" s="10"/>
      <c r="I231" s="10"/>
    </row>
    <row r="232" spans="1:9" ht="15" customHeight="1" outlineLevel="2">
      <c r="A232" s="7">
        <v>230</v>
      </c>
      <c r="B232" s="8" t="s">
        <v>16</v>
      </c>
      <c r="C232" s="8" t="s">
        <v>138</v>
      </c>
      <c r="D232" s="8" t="s">
        <v>139</v>
      </c>
      <c r="E232" s="8" t="s">
        <v>643</v>
      </c>
      <c r="F232" s="8" t="s">
        <v>644</v>
      </c>
      <c r="G232" s="10"/>
      <c r="H232" s="10"/>
      <c r="I232" s="10"/>
    </row>
    <row r="233" spans="1:9" ht="15" customHeight="1" outlineLevel="2">
      <c r="A233" s="7">
        <v>231</v>
      </c>
      <c r="B233" s="8" t="s">
        <v>16</v>
      </c>
      <c r="C233" s="8" t="s">
        <v>138</v>
      </c>
      <c r="D233" s="8" t="s">
        <v>139</v>
      </c>
      <c r="E233" s="8" t="s">
        <v>645</v>
      </c>
      <c r="F233" s="8" t="s">
        <v>646</v>
      </c>
      <c r="G233" s="10"/>
      <c r="H233" s="10"/>
      <c r="I233" s="10"/>
    </row>
    <row r="234" spans="1:9" ht="15" customHeight="1" outlineLevel="2">
      <c r="A234" s="7">
        <v>232</v>
      </c>
      <c r="B234" s="8" t="s">
        <v>16</v>
      </c>
      <c r="C234" s="8" t="s">
        <v>138</v>
      </c>
      <c r="D234" s="8" t="s">
        <v>139</v>
      </c>
      <c r="E234" s="8" t="s">
        <v>647</v>
      </c>
      <c r="F234" s="8" t="s">
        <v>648</v>
      </c>
      <c r="G234" s="10"/>
      <c r="H234" s="10"/>
      <c r="I234" s="10"/>
    </row>
    <row r="235" spans="1:9" ht="15" customHeight="1" outlineLevel="2">
      <c r="A235" s="7">
        <v>233</v>
      </c>
      <c r="B235" s="8" t="s">
        <v>16</v>
      </c>
      <c r="C235" s="8" t="s">
        <v>138</v>
      </c>
      <c r="D235" s="8" t="s">
        <v>139</v>
      </c>
      <c r="E235" s="8" t="s">
        <v>649</v>
      </c>
      <c r="F235" s="8" t="s">
        <v>650</v>
      </c>
      <c r="G235" s="10"/>
      <c r="H235" s="10"/>
      <c r="I235" s="10"/>
    </row>
    <row r="236" spans="1:9" ht="15" customHeight="1" outlineLevel="2">
      <c r="A236" s="7">
        <v>234</v>
      </c>
      <c r="B236" s="8" t="s">
        <v>16</v>
      </c>
      <c r="C236" s="8" t="s">
        <v>138</v>
      </c>
      <c r="D236" s="8" t="s">
        <v>139</v>
      </c>
      <c r="E236" s="8" t="s">
        <v>651</v>
      </c>
      <c r="F236" s="8" t="s">
        <v>652</v>
      </c>
      <c r="G236" s="10"/>
      <c r="H236" s="10"/>
      <c r="I236" s="10"/>
    </row>
    <row r="237" spans="1:9" ht="15" customHeight="1" outlineLevel="2">
      <c r="A237" s="7">
        <v>235</v>
      </c>
      <c r="B237" s="8" t="s">
        <v>16</v>
      </c>
      <c r="C237" s="8" t="s">
        <v>138</v>
      </c>
      <c r="D237" s="8" t="s">
        <v>139</v>
      </c>
      <c r="E237" s="8" t="s">
        <v>653</v>
      </c>
      <c r="F237" s="8" t="s">
        <v>654</v>
      </c>
      <c r="G237" s="10"/>
      <c r="H237" s="10"/>
      <c r="I237" s="10"/>
    </row>
    <row r="238" spans="1:9" ht="15" customHeight="1" outlineLevel="2">
      <c r="A238" s="7">
        <v>236</v>
      </c>
      <c r="B238" s="8" t="s">
        <v>16</v>
      </c>
      <c r="C238" s="8" t="s">
        <v>138</v>
      </c>
      <c r="D238" s="8" t="s">
        <v>139</v>
      </c>
      <c r="E238" s="8" t="s">
        <v>655</v>
      </c>
      <c r="F238" s="8" t="s">
        <v>656</v>
      </c>
      <c r="G238" s="10"/>
      <c r="H238" s="10"/>
      <c r="I238" s="10"/>
    </row>
    <row r="239" spans="1:9" ht="15" customHeight="1" outlineLevel="2">
      <c r="A239" s="7">
        <v>237</v>
      </c>
      <c r="B239" s="8" t="s">
        <v>16</v>
      </c>
      <c r="C239" s="8" t="s">
        <v>17</v>
      </c>
      <c r="D239" s="8" t="s">
        <v>18</v>
      </c>
      <c r="E239" s="8" t="s">
        <v>657</v>
      </c>
      <c r="F239" s="8" t="s">
        <v>658</v>
      </c>
      <c r="G239" s="10"/>
      <c r="H239" s="10"/>
      <c r="I239" s="10"/>
    </row>
    <row r="240" spans="1:9" ht="15" customHeight="1" outlineLevel="2">
      <c r="A240" s="7">
        <v>238</v>
      </c>
      <c r="B240" s="8" t="s">
        <v>16</v>
      </c>
      <c r="C240" s="8" t="s">
        <v>17</v>
      </c>
      <c r="D240" s="8" t="s">
        <v>18</v>
      </c>
      <c r="E240" s="8" t="s">
        <v>659</v>
      </c>
      <c r="F240" s="8" t="s">
        <v>660</v>
      </c>
      <c r="G240" s="10"/>
      <c r="H240" s="10"/>
      <c r="I240" s="10"/>
    </row>
    <row r="241" spans="1:9" ht="15" customHeight="1" outlineLevel="2">
      <c r="A241" s="7">
        <v>239</v>
      </c>
      <c r="B241" s="8" t="s">
        <v>16</v>
      </c>
      <c r="C241" s="8" t="s">
        <v>17</v>
      </c>
      <c r="D241" s="8" t="s">
        <v>18</v>
      </c>
      <c r="E241" s="8" t="s">
        <v>661</v>
      </c>
      <c r="F241" s="8" t="s">
        <v>662</v>
      </c>
      <c r="G241" s="10"/>
      <c r="H241" s="10"/>
      <c r="I241" s="10"/>
    </row>
    <row r="242" spans="1:9" ht="15" customHeight="1" outlineLevel="2">
      <c r="A242" s="7">
        <v>240</v>
      </c>
      <c r="B242" s="8" t="s">
        <v>16</v>
      </c>
      <c r="C242" s="8" t="s">
        <v>17</v>
      </c>
      <c r="D242" s="8" t="s">
        <v>18</v>
      </c>
      <c r="E242" s="8" t="s">
        <v>663</v>
      </c>
      <c r="F242" s="8" t="s">
        <v>664</v>
      </c>
      <c r="G242" s="10"/>
      <c r="H242" s="10"/>
      <c r="I242" s="10"/>
    </row>
    <row r="243" spans="1:9" ht="15" customHeight="1" outlineLevel="2">
      <c r="A243" s="7">
        <v>241</v>
      </c>
      <c r="B243" s="8" t="s">
        <v>16</v>
      </c>
      <c r="C243" s="8" t="s">
        <v>17</v>
      </c>
      <c r="D243" s="8" t="s">
        <v>18</v>
      </c>
      <c r="E243" s="8" t="s">
        <v>665</v>
      </c>
      <c r="F243" s="8" t="s">
        <v>666</v>
      </c>
      <c r="G243" s="10"/>
      <c r="H243" s="10"/>
      <c r="I243" s="10"/>
    </row>
    <row r="244" spans="1:9" ht="15" customHeight="1" outlineLevel="2">
      <c r="A244" s="7">
        <v>242</v>
      </c>
      <c r="B244" s="8" t="s">
        <v>16</v>
      </c>
      <c r="C244" s="8" t="s">
        <v>17</v>
      </c>
      <c r="D244" s="8" t="s">
        <v>18</v>
      </c>
      <c r="E244" s="8" t="s">
        <v>667</v>
      </c>
      <c r="F244" s="8" t="s">
        <v>668</v>
      </c>
      <c r="G244" s="10"/>
      <c r="H244" s="10"/>
      <c r="I244" s="10"/>
    </row>
    <row r="245" spans="1:9" ht="15" customHeight="1" outlineLevel="2">
      <c r="A245" s="7">
        <v>243</v>
      </c>
      <c r="B245" s="8" t="s">
        <v>16</v>
      </c>
      <c r="C245" s="8" t="s">
        <v>17</v>
      </c>
      <c r="D245" s="8" t="s">
        <v>18</v>
      </c>
      <c r="E245" s="8" t="s">
        <v>669</v>
      </c>
      <c r="F245" s="8" t="s">
        <v>670</v>
      </c>
      <c r="G245" s="10"/>
      <c r="H245" s="10"/>
      <c r="I245" s="10"/>
    </row>
    <row r="246" spans="1:9" ht="15" customHeight="1" outlineLevel="2">
      <c r="A246" s="7">
        <v>244</v>
      </c>
      <c r="B246" s="8" t="s">
        <v>16</v>
      </c>
      <c r="C246" s="8" t="s">
        <v>104</v>
      </c>
      <c r="D246" s="8" t="s">
        <v>105</v>
      </c>
      <c r="E246" s="8" t="s">
        <v>671</v>
      </c>
      <c r="F246" s="8" t="s">
        <v>672</v>
      </c>
      <c r="G246" s="10"/>
      <c r="H246" s="10"/>
      <c r="I246" s="10"/>
    </row>
    <row r="247" spans="1:9" ht="15" customHeight="1" outlineLevel="2">
      <c r="A247" s="7">
        <v>245</v>
      </c>
      <c r="B247" s="8" t="s">
        <v>16</v>
      </c>
      <c r="C247" s="8" t="s">
        <v>104</v>
      </c>
      <c r="D247" s="8" t="s">
        <v>105</v>
      </c>
      <c r="E247" s="8" t="s">
        <v>673</v>
      </c>
      <c r="F247" s="8" t="s">
        <v>674</v>
      </c>
      <c r="G247" s="10"/>
      <c r="H247" s="10"/>
      <c r="I247" s="10"/>
    </row>
    <row r="248" spans="1:9" ht="15" customHeight="1" outlineLevel="2">
      <c r="A248" s="7">
        <v>246</v>
      </c>
      <c r="B248" s="8" t="s">
        <v>16</v>
      </c>
      <c r="C248" s="8" t="s">
        <v>104</v>
      </c>
      <c r="D248" s="8" t="s">
        <v>105</v>
      </c>
      <c r="E248" s="8" t="s">
        <v>675</v>
      </c>
      <c r="F248" s="8" t="s">
        <v>676</v>
      </c>
      <c r="G248" s="10"/>
      <c r="H248" s="10"/>
      <c r="I248" s="10"/>
    </row>
    <row r="249" spans="1:9" ht="15" customHeight="1" outlineLevel="2">
      <c r="A249" s="7">
        <v>247</v>
      </c>
      <c r="B249" s="8" t="s">
        <v>16</v>
      </c>
      <c r="C249" s="8" t="s">
        <v>104</v>
      </c>
      <c r="D249" s="8" t="s">
        <v>105</v>
      </c>
      <c r="E249" s="8" t="s">
        <v>677</v>
      </c>
      <c r="F249" s="8" t="s">
        <v>678</v>
      </c>
      <c r="G249" s="10"/>
      <c r="H249" s="10"/>
      <c r="I249" s="10"/>
    </row>
    <row r="250" spans="1:9" ht="15" customHeight="1" outlineLevel="2">
      <c r="A250" s="7">
        <v>248</v>
      </c>
      <c r="B250" s="8" t="s">
        <v>16</v>
      </c>
      <c r="C250" s="8" t="s">
        <v>104</v>
      </c>
      <c r="D250" s="8" t="s">
        <v>105</v>
      </c>
      <c r="E250" s="8" t="s">
        <v>679</v>
      </c>
      <c r="F250" s="8" t="s">
        <v>680</v>
      </c>
      <c r="G250" s="10"/>
      <c r="H250" s="10"/>
      <c r="I250" s="10"/>
    </row>
    <row r="251" spans="1:9" ht="15" customHeight="1" outlineLevel="2">
      <c r="A251" s="7">
        <v>249</v>
      </c>
      <c r="B251" s="8" t="s">
        <v>16</v>
      </c>
      <c r="C251" s="8" t="s">
        <v>104</v>
      </c>
      <c r="D251" s="8" t="s">
        <v>105</v>
      </c>
      <c r="E251" s="8" t="s">
        <v>681</v>
      </c>
      <c r="F251" s="8" t="s">
        <v>682</v>
      </c>
      <c r="G251" s="10"/>
      <c r="H251" s="10"/>
      <c r="I251" s="10"/>
    </row>
    <row r="252" spans="1:9" ht="15" customHeight="1" outlineLevel="2">
      <c r="A252" s="7">
        <v>250</v>
      </c>
      <c r="B252" s="8" t="s">
        <v>16</v>
      </c>
      <c r="C252" s="8" t="s">
        <v>104</v>
      </c>
      <c r="D252" s="8" t="s">
        <v>105</v>
      </c>
      <c r="E252" s="8" t="s">
        <v>683</v>
      </c>
      <c r="F252" s="8" t="s">
        <v>684</v>
      </c>
      <c r="G252" s="10"/>
      <c r="H252" s="10"/>
      <c r="I252" s="10"/>
    </row>
    <row r="253" spans="1:9" ht="15" customHeight="1" outlineLevel="2">
      <c r="A253" s="7">
        <v>251</v>
      </c>
      <c r="B253" s="8" t="s">
        <v>16</v>
      </c>
      <c r="C253" s="8" t="s">
        <v>104</v>
      </c>
      <c r="D253" s="8" t="s">
        <v>105</v>
      </c>
      <c r="E253" s="8" t="s">
        <v>685</v>
      </c>
      <c r="F253" s="8" t="s">
        <v>686</v>
      </c>
      <c r="G253" s="10"/>
      <c r="H253" s="10"/>
      <c r="I253" s="10"/>
    </row>
    <row r="254" spans="1:9" ht="15" customHeight="1" outlineLevel="2">
      <c r="A254" s="7">
        <v>252</v>
      </c>
      <c r="B254" s="8" t="s">
        <v>16</v>
      </c>
      <c r="C254" s="8" t="s">
        <v>104</v>
      </c>
      <c r="D254" s="8" t="s">
        <v>105</v>
      </c>
      <c r="E254" s="8" t="s">
        <v>687</v>
      </c>
      <c r="F254" s="8" t="s">
        <v>688</v>
      </c>
      <c r="G254" s="10"/>
      <c r="H254" s="10"/>
      <c r="I254" s="10"/>
    </row>
    <row r="255" spans="1:9" ht="15" customHeight="1" outlineLevel="2">
      <c r="A255" s="7">
        <v>253</v>
      </c>
      <c r="B255" s="8" t="s">
        <v>16</v>
      </c>
      <c r="C255" s="8" t="s">
        <v>104</v>
      </c>
      <c r="D255" s="8" t="s">
        <v>105</v>
      </c>
      <c r="E255" s="8" t="s">
        <v>689</v>
      </c>
      <c r="F255" s="8" t="s">
        <v>690</v>
      </c>
      <c r="G255" s="10"/>
      <c r="H255" s="10"/>
      <c r="I255" s="10"/>
    </row>
    <row r="256" spans="1:9" ht="15" customHeight="1" outlineLevel="2">
      <c r="A256" s="7">
        <v>254</v>
      </c>
      <c r="B256" s="8" t="s">
        <v>16</v>
      </c>
      <c r="C256" s="8" t="s">
        <v>104</v>
      </c>
      <c r="D256" s="8" t="s">
        <v>105</v>
      </c>
      <c r="E256" s="8" t="s">
        <v>691</v>
      </c>
      <c r="F256" s="8" t="s">
        <v>692</v>
      </c>
      <c r="G256" s="10"/>
      <c r="H256" s="10"/>
      <c r="I256" s="10"/>
    </row>
    <row r="257" spans="1:9" ht="15" customHeight="1" outlineLevel="2">
      <c r="A257" s="7">
        <v>255</v>
      </c>
      <c r="B257" s="8" t="s">
        <v>16</v>
      </c>
      <c r="C257" s="8" t="s">
        <v>19</v>
      </c>
      <c r="D257" s="8" t="s">
        <v>20</v>
      </c>
      <c r="E257" s="8" t="s">
        <v>693</v>
      </c>
      <c r="F257" s="8" t="s">
        <v>694</v>
      </c>
      <c r="G257" s="10"/>
      <c r="H257" s="10"/>
      <c r="I257" s="10"/>
    </row>
    <row r="258" spans="1:9" ht="15" customHeight="1" outlineLevel="2">
      <c r="A258" s="7">
        <v>256</v>
      </c>
      <c r="B258" s="8" t="s">
        <v>16</v>
      </c>
      <c r="C258" s="8" t="s">
        <v>19</v>
      </c>
      <c r="D258" s="8" t="s">
        <v>20</v>
      </c>
      <c r="E258" s="8" t="s">
        <v>695</v>
      </c>
      <c r="F258" s="8" t="s">
        <v>696</v>
      </c>
      <c r="G258" s="10"/>
      <c r="H258" s="10"/>
      <c r="I258" s="10"/>
    </row>
    <row r="259" spans="1:9" ht="15" customHeight="1" outlineLevel="2">
      <c r="A259" s="7">
        <v>257</v>
      </c>
      <c r="B259" s="8" t="s">
        <v>16</v>
      </c>
      <c r="C259" s="8" t="s">
        <v>19</v>
      </c>
      <c r="D259" s="8" t="s">
        <v>20</v>
      </c>
      <c r="E259" s="8" t="s">
        <v>697</v>
      </c>
      <c r="F259" s="8" t="s">
        <v>698</v>
      </c>
      <c r="G259" s="10"/>
      <c r="H259" s="10"/>
      <c r="I259" s="10"/>
    </row>
    <row r="260" spans="1:9" ht="15" customHeight="1" outlineLevel="2">
      <c r="A260" s="7">
        <v>258</v>
      </c>
      <c r="B260" s="8" t="s">
        <v>16</v>
      </c>
      <c r="C260" s="8" t="s">
        <v>19</v>
      </c>
      <c r="D260" s="8" t="s">
        <v>20</v>
      </c>
      <c r="E260" s="8" t="s">
        <v>699</v>
      </c>
      <c r="F260" s="8" t="s">
        <v>700</v>
      </c>
      <c r="G260" s="10"/>
      <c r="H260" s="10"/>
      <c r="I260" s="10"/>
    </row>
    <row r="261" spans="1:9" ht="15" customHeight="1" outlineLevel="2">
      <c r="A261" s="7">
        <v>259</v>
      </c>
      <c r="B261" s="8" t="s">
        <v>16</v>
      </c>
      <c r="C261" s="8" t="s">
        <v>19</v>
      </c>
      <c r="D261" s="8" t="s">
        <v>20</v>
      </c>
      <c r="E261" s="8" t="s">
        <v>701</v>
      </c>
      <c r="F261" s="8" t="s">
        <v>702</v>
      </c>
      <c r="G261" s="10"/>
      <c r="H261" s="10"/>
      <c r="I261" s="10"/>
    </row>
    <row r="262" spans="1:9" ht="15" customHeight="1" outlineLevel="2">
      <c r="A262" s="7">
        <v>260</v>
      </c>
      <c r="B262" s="8" t="s">
        <v>16</v>
      </c>
      <c r="C262" s="8" t="s">
        <v>19</v>
      </c>
      <c r="D262" s="8" t="s">
        <v>20</v>
      </c>
      <c r="E262" s="8" t="s">
        <v>703</v>
      </c>
      <c r="F262" s="8" t="s">
        <v>704</v>
      </c>
      <c r="G262" s="10"/>
      <c r="H262" s="10"/>
      <c r="I262" s="10"/>
    </row>
    <row r="263" spans="1:9" ht="15" customHeight="1" outlineLevel="2">
      <c r="A263" s="7">
        <v>261</v>
      </c>
      <c r="B263" s="8" t="s">
        <v>16</v>
      </c>
      <c r="C263" s="8" t="s">
        <v>140</v>
      </c>
      <c r="D263" s="8" t="s">
        <v>141</v>
      </c>
      <c r="E263" s="8" t="s">
        <v>705</v>
      </c>
      <c r="F263" s="8" t="s">
        <v>706</v>
      </c>
      <c r="G263" s="10"/>
      <c r="H263" s="10"/>
      <c r="I263" s="10"/>
    </row>
    <row r="264" spans="1:9" ht="15" customHeight="1" outlineLevel="2">
      <c r="A264" s="7">
        <v>262</v>
      </c>
      <c r="B264" s="8" t="s">
        <v>16</v>
      </c>
      <c r="C264" s="8" t="s">
        <v>140</v>
      </c>
      <c r="D264" s="8" t="s">
        <v>141</v>
      </c>
      <c r="E264" s="8" t="s">
        <v>707</v>
      </c>
      <c r="F264" s="8" t="s">
        <v>708</v>
      </c>
      <c r="G264" s="10"/>
      <c r="H264" s="10"/>
      <c r="I264" s="10"/>
    </row>
    <row r="265" spans="1:9" ht="15" customHeight="1" outlineLevel="2">
      <c r="A265" s="7">
        <v>263</v>
      </c>
      <c r="B265" s="8" t="s">
        <v>16</v>
      </c>
      <c r="C265" s="8" t="s">
        <v>140</v>
      </c>
      <c r="D265" s="8" t="s">
        <v>141</v>
      </c>
      <c r="E265" s="8" t="s">
        <v>709</v>
      </c>
      <c r="F265" s="8" t="s">
        <v>710</v>
      </c>
      <c r="G265" s="10"/>
      <c r="H265" s="10"/>
      <c r="I265" s="10"/>
    </row>
    <row r="266" spans="1:9" ht="15" customHeight="1" outlineLevel="2">
      <c r="A266" s="7">
        <v>264</v>
      </c>
      <c r="B266" s="8" t="s">
        <v>16</v>
      </c>
      <c r="C266" s="8" t="s">
        <v>140</v>
      </c>
      <c r="D266" s="8" t="s">
        <v>141</v>
      </c>
      <c r="E266" s="8" t="s">
        <v>711</v>
      </c>
      <c r="F266" s="8" t="s">
        <v>712</v>
      </c>
      <c r="G266" s="10"/>
      <c r="H266" s="10"/>
      <c r="I266" s="10"/>
    </row>
    <row r="267" spans="1:9" ht="15" customHeight="1" outlineLevel="2">
      <c r="A267" s="7">
        <v>265</v>
      </c>
      <c r="B267" s="8" t="s">
        <v>16</v>
      </c>
      <c r="C267" s="8" t="s">
        <v>140</v>
      </c>
      <c r="D267" s="8" t="s">
        <v>141</v>
      </c>
      <c r="E267" s="8" t="s">
        <v>713</v>
      </c>
      <c r="F267" s="8" t="s">
        <v>714</v>
      </c>
      <c r="G267" s="10"/>
      <c r="H267" s="10"/>
      <c r="I267" s="10"/>
    </row>
    <row r="268" spans="1:9" ht="15" customHeight="1" outlineLevel="2">
      <c r="A268" s="7">
        <v>266</v>
      </c>
      <c r="B268" s="8" t="s">
        <v>16</v>
      </c>
      <c r="C268" s="8" t="s">
        <v>140</v>
      </c>
      <c r="D268" s="8" t="s">
        <v>141</v>
      </c>
      <c r="E268" s="8" t="s">
        <v>715</v>
      </c>
      <c r="F268" s="8" t="s">
        <v>716</v>
      </c>
      <c r="G268" s="10"/>
      <c r="H268" s="10"/>
      <c r="I268" s="10"/>
    </row>
    <row r="269" spans="1:9" ht="15" customHeight="1" outlineLevel="2">
      <c r="A269" s="7">
        <v>267</v>
      </c>
      <c r="B269" s="8" t="s">
        <v>16</v>
      </c>
      <c r="C269" s="8" t="s">
        <v>140</v>
      </c>
      <c r="D269" s="8" t="s">
        <v>141</v>
      </c>
      <c r="E269" s="8" t="s">
        <v>717</v>
      </c>
      <c r="F269" s="8" t="s">
        <v>718</v>
      </c>
      <c r="G269" s="10"/>
      <c r="H269" s="10"/>
      <c r="I269" s="10"/>
    </row>
    <row r="270" spans="1:9" ht="15" customHeight="1" outlineLevel="2">
      <c r="A270" s="7">
        <v>268</v>
      </c>
      <c r="B270" s="8" t="s">
        <v>16</v>
      </c>
      <c r="C270" s="8" t="s">
        <v>140</v>
      </c>
      <c r="D270" s="8" t="s">
        <v>141</v>
      </c>
      <c r="E270" s="8" t="s">
        <v>719</v>
      </c>
      <c r="F270" s="8" t="s">
        <v>720</v>
      </c>
      <c r="G270" s="10"/>
      <c r="H270" s="10"/>
      <c r="I270" s="10"/>
    </row>
    <row r="271" spans="1:9" ht="15" customHeight="1" outlineLevel="2">
      <c r="A271" s="7">
        <v>269</v>
      </c>
      <c r="B271" s="8" t="s">
        <v>16</v>
      </c>
      <c r="C271" s="8" t="s">
        <v>140</v>
      </c>
      <c r="D271" s="8" t="s">
        <v>141</v>
      </c>
      <c r="E271" s="8" t="s">
        <v>721</v>
      </c>
      <c r="F271" s="8" t="s">
        <v>722</v>
      </c>
      <c r="G271" s="10"/>
      <c r="H271" s="10"/>
      <c r="I271" s="10"/>
    </row>
    <row r="272" spans="1:9" ht="15" customHeight="1" outlineLevel="2">
      <c r="A272" s="7">
        <v>270</v>
      </c>
      <c r="B272" s="8" t="s">
        <v>16</v>
      </c>
      <c r="C272" s="8" t="s">
        <v>140</v>
      </c>
      <c r="D272" s="8" t="s">
        <v>141</v>
      </c>
      <c r="E272" s="8" t="s">
        <v>723</v>
      </c>
      <c r="F272" s="8" t="s">
        <v>724</v>
      </c>
      <c r="G272" s="10"/>
      <c r="H272" s="10"/>
      <c r="I272" s="10"/>
    </row>
    <row r="273" spans="1:9" ht="15" customHeight="1" outlineLevel="2">
      <c r="A273" s="7">
        <v>271</v>
      </c>
      <c r="B273" s="8" t="s">
        <v>16</v>
      </c>
      <c r="C273" s="8" t="s">
        <v>140</v>
      </c>
      <c r="D273" s="8" t="s">
        <v>141</v>
      </c>
      <c r="E273" s="8" t="s">
        <v>725</v>
      </c>
      <c r="F273" s="8" t="s">
        <v>726</v>
      </c>
      <c r="G273" s="10"/>
      <c r="H273" s="10"/>
      <c r="I273" s="10"/>
    </row>
    <row r="274" spans="1:9" ht="15" customHeight="1" outlineLevel="2">
      <c r="A274" s="7">
        <v>272</v>
      </c>
      <c r="B274" s="8" t="s">
        <v>16</v>
      </c>
      <c r="C274" s="8" t="s">
        <v>140</v>
      </c>
      <c r="D274" s="8" t="s">
        <v>141</v>
      </c>
      <c r="E274" s="8" t="s">
        <v>727</v>
      </c>
      <c r="F274" s="8" t="s">
        <v>728</v>
      </c>
      <c r="G274" s="10"/>
      <c r="H274" s="10"/>
      <c r="I274" s="10"/>
    </row>
    <row r="275" spans="1:9" ht="15" customHeight="1" outlineLevel="2">
      <c r="A275" s="7">
        <v>273</v>
      </c>
      <c r="B275" s="8" t="s">
        <v>16</v>
      </c>
      <c r="C275" s="8" t="s">
        <v>21</v>
      </c>
      <c r="D275" s="8" t="s">
        <v>22</v>
      </c>
      <c r="E275" s="8" t="s">
        <v>729</v>
      </c>
      <c r="F275" s="8" t="s">
        <v>730</v>
      </c>
      <c r="G275" s="10"/>
      <c r="H275" s="10"/>
      <c r="I275" s="10"/>
    </row>
    <row r="276" spans="1:9" ht="15" customHeight="1" outlineLevel="2">
      <c r="A276" s="7">
        <v>274</v>
      </c>
      <c r="B276" s="8" t="s">
        <v>16</v>
      </c>
      <c r="C276" s="8" t="s">
        <v>21</v>
      </c>
      <c r="D276" s="8" t="s">
        <v>22</v>
      </c>
      <c r="E276" s="8" t="s">
        <v>731</v>
      </c>
      <c r="F276" s="8" t="s">
        <v>732</v>
      </c>
      <c r="G276" s="10"/>
      <c r="H276" s="10"/>
      <c r="I276" s="10"/>
    </row>
    <row r="277" spans="1:9" ht="15" customHeight="1" outlineLevel="2">
      <c r="A277" s="7">
        <v>275</v>
      </c>
      <c r="B277" s="8" t="s">
        <v>16</v>
      </c>
      <c r="C277" s="8" t="s">
        <v>21</v>
      </c>
      <c r="D277" s="8" t="s">
        <v>22</v>
      </c>
      <c r="E277" s="8" t="s">
        <v>733</v>
      </c>
      <c r="F277" s="8" t="s">
        <v>734</v>
      </c>
      <c r="G277" s="10"/>
      <c r="H277" s="10"/>
      <c r="I277" s="10"/>
    </row>
    <row r="278" spans="1:9" ht="15" customHeight="1" outlineLevel="2">
      <c r="A278" s="7">
        <v>276</v>
      </c>
      <c r="B278" s="8" t="s">
        <v>16</v>
      </c>
      <c r="C278" s="8" t="s">
        <v>21</v>
      </c>
      <c r="D278" s="8" t="s">
        <v>22</v>
      </c>
      <c r="E278" s="8" t="s">
        <v>735</v>
      </c>
      <c r="F278" s="8" t="s">
        <v>736</v>
      </c>
      <c r="G278" s="10"/>
      <c r="H278" s="10"/>
      <c r="I278" s="10"/>
    </row>
    <row r="279" spans="1:9" ht="15" customHeight="1" outlineLevel="2">
      <c r="A279" s="7">
        <v>277</v>
      </c>
      <c r="B279" s="8" t="s">
        <v>23</v>
      </c>
      <c r="C279" s="8" t="s">
        <v>142</v>
      </c>
      <c r="D279" s="8" t="s">
        <v>143</v>
      </c>
      <c r="E279" s="8" t="s">
        <v>737</v>
      </c>
      <c r="F279" s="8" t="s">
        <v>738</v>
      </c>
      <c r="G279" s="10"/>
      <c r="H279" s="10"/>
      <c r="I279" s="10"/>
    </row>
    <row r="280" spans="1:9" ht="15" customHeight="1" outlineLevel="2">
      <c r="A280" s="7">
        <v>278</v>
      </c>
      <c r="B280" s="8" t="s">
        <v>23</v>
      </c>
      <c r="C280" s="8" t="s">
        <v>142</v>
      </c>
      <c r="D280" s="8" t="s">
        <v>143</v>
      </c>
      <c r="E280" s="8" t="s">
        <v>739</v>
      </c>
      <c r="F280" s="8" t="s">
        <v>740</v>
      </c>
      <c r="G280" s="10"/>
      <c r="H280" s="10"/>
      <c r="I280" s="10"/>
    </row>
    <row r="281" spans="1:9" ht="15" customHeight="1" outlineLevel="2">
      <c r="A281" s="7">
        <v>279</v>
      </c>
      <c r="B281" s="8" t="s">
        <v>23</v>
      </c>
      <c r="C281" s="8" t="s">
        <v>142</v>
      </c>
      <c r="D281" s="8" t="s">
        <v>143</v>
      </c>
      <c r="E281" s="8" t="s">
        <v>741</v>
      </c>
      <c r="F281" s="8" t="s">
        <v>742</v>
      </c>
      <c r="G281" s="10"/>
      <c r="H281" s="10"/>
      <c r="I281" s="10"/>
    </row>
    <row r="282" spans="1:9" ht="15" customHeight="1" outlineLevel="2">
      <c r="A282" s="7">
        <v>280</v>
      </c>
      <c r="B282" s="8" t="s">
        <v>23</v>
      </c>
      <c r="C282" s="8" t="s">
        <v>142</v>
      </c>
      <c r="D282" s="8" t="s">
        <v>143</v>
      </c>
      <c r="E282" s="8" t="s">
        <v>743</v>
      </c>
      <c r="F282" s="8" t="s">
        <v>744</v>
      </c>
      <c r="G282" s="10"/>
      <c r="H282" s="10"/>
      <c r="I282" s="10"/>
    </row>
    <row r="283" spans="1:9" ht="15" customHeight="1" outlineLevel="2">
      <c r="A283" s="7">
        <v>281</v>
      </c>
      <c r="B283" s="8" t="s">
        <v>23</v>
      </c>
      <c r="C283" s="8" t="s">
        <v>142</v>
      </c>
      <c r="D283" s="8" t="s">
        <v>143</v>
      </c>
      <c r="E283" s="8" t="s">
        <v>745</v>
      </c>
      <c r="F283" s="8" t="s">
        <v>746</v>
      </c>
      <c r="G283" s="10"/>
      <c r="H283" s="10"/>
      <c r="I283" s="10"/>
    </row>
    <row r="284" spans="1:9" ht="15" customHeight="1" outlineLevel="2">
      <c r="A284" s="7">
        <v>282</v>
      </c>
      <c r="B284" s="8" t="s">
        <v>23</v>
      </c>
      <c r="C284" s="8" t="s">
        <v>142</v>
      </c>
      <c r="D284" s="8" t="s">
        <v>143</v>
      </c>
      <c r="E284" s="8" t="s">
        <v>747</v>
      </c>
      <c r="F284" s="8" t="s">
        <v>748</v>
      </c>
      <c r="G284" s="10"/>
      <c r="H284" s="10"/>
      <c r="I284" s="10"/>
    </row>
    <row r="285" spans="1:9" ht="15" customHeight="1" outlineLevel="2">
      <c r="A285" s="7">
        <v>283</v>
      </c>
      <c r="B285" s="8" t="s">
        <v>23</v>
      </c>
      <c r="C285" s="8" t="s">
        <v>142</v>
      </c>
      <c r="D285" s="8" t="s">
        <v>143</v>
      </c>
      <c r="E285" s="8" t="s">
        <v>749</v>
      </c>
      <c r="F285" s="8" t="s">
        <v>750</v>
      </c>
      <c r="G285" s="10"/>
      <c r="H285" s="10"/>
      <c r="I285" s="10"/>
    </row>
    <row r="286" spans="1:9" ht="15" customHeight="1" outlineLevel="2">
      <c r="A286" s="7">
        <v>284</v>
      </c>
      <c r="B286" s="8" t="s">
        <v>23</v>
      </c>
      <c r="C286" s="8" t="s">
        <v>142</v>
      </c>
      <c r="D286" s="8" t="s">
        <v>143</v>
      </c>
      <c r="E286" s="8" t="s">
        <v>751</v>
      </c>
      <c r="F286" s="8" t="s">
        <v>752</v>
      </c>
      <c r="G286" s="10"/>
      <c r="H286" s="10"/>
      <c r="I286" s="10"/>
    </row>
    <row r="287" spans="1:9" ht="15" customHeight="1" outlineLevel="2">
      <c r="A287" s="7">
        <v>285</v>
      </c>
      <c r="B287" s="8" t="s">
        <v>23</v>
      </c>
      <c r="C287" s="8" t="s">
        <v>142</v>
      </c>
      <c r="D287" s="8" t="s">
        <v>143</v>
      </c>
      <c r="E287" s="8" t="s">
        <v>753</v>
      </c>
      <c r="F287" s="8" t="s">
        <v>754</v>
      </c>
      <c r="G287" s="10"/>
      <c r="H287" s="10"/>
      <c r="I287" s="10"/>
    </row>
    <row r="288" spans="1:9" ht="15" customHeight="1" outlineLevel="2">
      <c r="A288" s="7">
        <v>286</v>
      </c>
      <c r="B288" s="8" t="s">
        <v>23</v>
      </c>
      <c r="C288" s="8" t="s">
        <v>142</v>
      </c>
      <c r="D288" s="8" t="s">
        <v>143</v>
      </c>
      <c r="E288" s="8" t="s">
        <v>755</v>
      </c>
      <c r="F288" s="8" t="s">
        <v>756</v>
      </c>
      <c r="G288" s="10"/>
      <c r="H288" s="10"/>
      <c r="I288" s="10"/>
    </row>
    <row r="289" spans="1:9" ht="15" customHeight="1" outlineLevel="2">
      <c r="A289" s="7">
        <v>287</v>
      </c>
      <c r="B289" s="8" t="s">
        <v>23</v>
      </c>
      <c r="C289" s="8" t="s">
        <v>142</v>
      </c>
      <c r="D289" s="8" t="s">
        <v>143</v>
      </c>
      <c r="E289" s="8" t="s">
        <v>757</v>
      </c>
      <c r="F289" s="8" t="s">
        <v>758</v>
      </c>
      <c r="G289" s="10"/>
      <c r="H289" s="10"/>
      <c r="I289" s="10"/>
    </row>
    <row r="290" spans="1:9" ht="15" customHeight="1" outlineLevel="2">
      <c r="A290" s="7">
        <v>288</v>
      </c>
      <c r="B290" s="8" t="s">
        <v>23</v>
      </c>
      <c r="C290" s="8" t="s">
        <v>106</v>
      </c>
      <c r="D290" s="8" t="s">
        <v>107</v>
      </c>
      <c r="E290" s="8" t="s">
        <v>759</v>
      </c>
      <c r="F290" s="8" t="s">
        <v>760</v>
      </c>
      <c r="G290" s="10"/>
      <c r="H290" s="10"/>
      <c r="I290" s="10"/>
    </row>
    <row r="291" spans="1:9" ht="15" customHeight="1" outlineLevel="2">
      <c r="A291" s="7">
        <v>289</v>
      </c>
      <c r="B291" s="8" t="s">
        <v>23</v>
      </c>
      <c r="C291" s="8" t="s">
        <v>106</v>
      </c>
      <c r="D291" s="8" t="s">
        <v>107</v>
      </c>
      <c r="E291" s="8" t="s">
        <v>761</v>
      </c>
      <c r="F291" s="8" t="s">
        <v>762</v>
      </c>
      <c r="G291" s="10"/>
      <c r="H291" s="10"/>
      <c r="I291" s="10"/>
    </row>
    <row r="292" spans="1:9" ht="15" customHeight="1" outlineLevel="2">
      <c r="A292" s="7">
        <v>290</v>
      </c>
      <c r="B292" s="8" t="s">
        <v>23</v>
      </c>
      <c r="C292" s="8" t="s">
        <v>106</v>
      </c>
      <c r="D292" s="8" t="s">
        <v>107</v>
      </c>
      <c r="E292" s="8" t="s">
        <v>763</v>
      </c>
      <c r="F292" s="8" t="s">
        <v>764</v>
      </c>
      <c r="G292" s="10"/>
      <c r="H292" s="10"/>
      <c r="I292" s="10"/>
    </row>
    <row r="293" spans="1:9" ht="15" customHeight="1" outlineLevel="2">
      <c r="A293" s="7">
        <v>291</v>
      </c>
      <c r="B293" s="8" t="s">
        <v>23</v>
      </c>
      <c r="C293" s="8" t="s">
        <v>106</v>
      </c>
      <c r="D293" s="8" t="s">
        <v>107</v>
      </c>
      <c r="E293" s="8" t="s">
        <v>765</v>
      </c>
      <c r="F293" s="8" t="s">
        <v>766</v>
      </c>
      <c r="G293" s="10"/>
      <c r="H293" s="10"/>
      <c r="I293" s="10"/>
    </row>
    <row r="294" spans="1:9" ht="15" customHeight="1" outlineLevel="2">
      <c r="A294" s="7">
        <v>292</v>
      </c>
      <c r="B294" s="8" t="s">
        <v>23</v>
      </c>
      <c r="C294" s="8" t="s">
        <v>106</v>
      </c>
      <c r="D294" s="8" t="s">
        <v>107</v>
      </c>
      <c r="E294" s="8" t="s">
        <v>767</v>
      </c>
      <c r="F294" s="8" t="s">
        <v>768</v>
      </c>
      <c r="G294" s="10"/>
      <c r="H294" s="10"/>
      <c r="I294" s="10"/>
    </row>
    <row r="295" spans="1:9" ht="15" customHeight="1" outlineLevel="2">
      <c r="A295" s="7">
        <v>293</v>
      </c>
      <c r="B295" s="8" t="s">
        <v>23</v>
      </c>
      <c r="C295" s="8" t="s">
        <v>106</v>
      </c>
      <c r="D295" s="8" t="s">
        <v>107</v>
      </c>
      <c r="E295" s="8" t="s">
        <v>769</v>
      </c>
      <c r="F295" s="8" t="s">
        <v>770</v>
      </c>
      <c r="G295" s="10"/>
      <c r="H295" s="10"/>
      <c r="I295" s="10"/>
    </row>
    <row r="296" spans="1:9" ht="15" customHeight="1" outlineLevel="2">
      <c r="A296" s="7">
        <v>294</v>
      </c>
      <c r="B296" s="8" t="s">
        <v>23</v>
      </c>
      <c r="C296" s="8" t="s">
        <v>106</v>
      </c>
      <c r="D296" s="8" t="s">
        <v>107</v>
      </c>
      <c r="E296" s="8" t="s">
        <v>771</v>
      </c>
      <c r="F296" s="8" t="s">
        <v>772</v>
      </c>
      <c r="G296" s="10"/>
      <c r="H296" s="10"/>
      <c r="I296" s="10"/>
    </row>
    <row r="297" spans="1:9" ht="15" customHeight="1" outlineLevel="2">
      <c r="A297" s="7">
        <v>295</v>
      </c>
      <c r="B297" s="8" t="s">
        <v>23</v>
      </c>
      <c r="C297" s="8" t="s">
        <v>106</v>
      </c>
      <c r="D297" s="8" t="s">
        <v>107</v>
      </c>
      <c r="E297" s="8" t="s">
        <v>773</v>
      </c>
      <c r="F297" s="8" t="s">
        <v>774</v>
      </c>
      <c r="G297" s="10"/>
      <c r="H297" s="10"/>
      <c r="I297" s="10"/>
    </row>
    <row r="298" spans="1:9" ht="15" customHeight="1" outlineLevel="2">
      <c r="A298" s="7">
        <v>296</v>
      </c>
      <c r="B298" s="8" t="s">
        <v>23</v>
      </c>
      <c r="C298" s="8" t="s">
        <v>106</v>
      </c>
      <c r="D298" s="8" t="s">
        <v>107</v>
      </c>
      <c r="E298" s="8" t="s">
        <v>775</v>
      </c>
      <c r="F298" s="8" t="s">
        <v>776</v>
      </c>
      <c r="G298" s="10"/>
      <c r="H298" s="10"/>
      <c r="I298" s="10"/>
    </row>
    <row r="299" spans="1:9" ht="15" customHeight="1" outlineLevel="2">
      <c r="A299" s="7">
        <v>297</v>
      </c>
      <c r="B299" s="8" t="s">
        <v>23</v>
      </c>
      <c r="C299" s="8" t="s">
        <v>106</v>
      </c>
      <c r="D299" s="8" t="s">
        <v>107</v>
      </c>
      <c r="E299" s="8" t="s">
        <v>777</v>
      </c>
      <c r="F299" s="8" t="s">
        <v>778</v>
      </c>
      <c r="G299" s="10"/>
      <c r="H299" s="10"/>
      <c r="I299" s="10"/>
    </row>
    <row r="300" spans="1:9" ht="15" customHeight="1" outlineLevel="2">
      <c r="A300" s="7">
        <v>298</v>
      </c>
      <c r="B300" s="8" t="s">
        <v>23</v>
      </c>
      <c r="C300" s="8" t="s">
        <v>106</v>
      </c>
      <c r="D300" s="8" t="s">
        <v>107</v>
      </c>
      <c r="E300" s="8" t="s">
        <v>779</v>
      </c>
      <c r="F300" s="8" t="s">
        <v>780</v>
      </c>
      <c r="G300" s="10"/>
      <c r="H300" s="10"/>
      <c r="I300" s="10"/>
    </row>
    <row r="301" spans="1:9" ht="15" customHeight="1" outlineLevel="2">
      <c r="A301" s="7">
        <v>299</v>
      </c>
      <c r="B301" s="8" t="s">
        <v>23</v>
      </c>
      <c r="C301" s="8" t="s">
        <v>106</v>
      </c>
      <c r="D301" s="8" t="s">
        <v>107</v>
      </c>
      <c r="E301" s="8" t="s">
        <v>781</v>
      </c>
      <c r="F301" s="8" t="s">
        <v>782</v>
      </c>
      <c r="G301" s="10"/>
      <c r="H301" s="10"/>
      <c r="I301" s="10"/>
    </row>
    <row r="302" spans="1:9" ht="15" customHeight="1" outlineLevel="2">
      <c r="A302" s="7">
        <v>300</v>
      </c>
      <c r="B302" s="8" t="s">
        <v>23</v>
      </c>
      <c r="C302" s="8" t="s">
        <v>106</v>
      </c>
      <c r="D302" s="8" t="s">
        <v>107</v>
      </c>
      <c r="E302" s="8" t="s">
        <v>783</v>
      </c>
      <c r="F302" s="8" t="s">
        <v>784</v>
      </c>
      <c r="G302" s="10"/>
      <c r="H302" s="10"/>
      <c r="I302" s="10"/>
    </row>
    <row r="303" spans="1:9" ht="15" customHeight="1" outlineLevel="2">
      <c r="A303" s="7">
        <v>301</v>
      </c>
      <c r="B303" s="8" t="s">
        <v>23</v>
      </c>
      <c r="C303" s="8" t="s">
        <v>106</v>
      </c>
      <c r="D303" s="8" t="s">
        <v>107</v>
      </c>
      <c r="E303" s="8" t="s">
        <v>785</v>
      </c>
      <c r="F303" s="8" t="s">
        <v>786</v>
      </c>
      <c r="G303" s="10"/>
      <c r="H303" s="10"/>
      <c r="I303" s="10"/>
    </row>
    <row r="304" spans="1:9" ht="15" customHeight="1" outlineLevel="2">
      <c r="A304" s="7">
        <v>302</v>
      </c>
      <c r="B304" s="8" t="s">
        <v>23</v>
      </c>
      <c r="C304" s="8" t="s">
        <v>106</v>
      </c>
      <c r="D304" s="8" t="s">
        <v>107</v>
      </c>
      <c r="E304" s="8" t="s">
        <v>787</v>
      </c>
      <c r="F304" s="8" t="s">
        <v>788</v>
      </c>
      <c r="G304" s="10"/>
      <c r="H304" s="10"/>
      <c r="I304" s="10"/>
    </row>
    <row r="305" spans="1:9" ht="15" customHeight="1" outlineLevel="2">
      <c r="A305" s="7">
        <v>303</v>
      </c>
      <c r="B305" s="8" t="s">
        <v>23</v>
      </c>
      <c r="C305" s="8" t="s">
        <v>106</v>
      </c>
      <c r="D305" s="8" t="s">
        <v>107</v>
      </c>
      <c r="E305" s="8" t="s">
        <v>789</v>
      </c>
      <c r="F305" s="8" t="s">
        <v>790</v>
      </c>
      <c r="G305" s="10"/>
      <c r="H305" s="10"/>
      <c r="I305" s="10"/>
    </row>
    <row r="306" spans="1:9" ht="15" customHeight="1" outlineLevel="2">
      <c r="A306" s="7">
        <v>304</v>
      </c>
      <c r="B306" s="8" t="s">
        <v>23</v>
      </c>
      <c r="C306" s="8" t="s">
        <v>108</v>
      </c>
      <c r="D306" s="8" t="s">
        <v>109</v>
      </c>
      <c r="E306" s="8" t="s">
        <v>791</v>
      </c>
      <c r="F306" s="8" t="s">
        <v>792</v>
      </c>
      <c r="G306" s="10"/>
      <c r="H306" s="10"/>
      <c r="I306" s="10"/>
    </row>
    <row r="307" spans="1:9" ht="15" customHeight="1" outlineLevel="2">
      <c r="A307" s="7">
        <v>305</v>
      </c>
      <c r="B307" s="8" t="s">
        <v>23</v>
      </c>
      <c r="C307" s="8" t="s">
        <v>108</v>
      </c>
      <c r="D307" s="8" t="s">
        <v>109</v>
      </c>
      <c r="E307" s="8" t="s">
        <v>793</v>
      </c>
      <c r="F307" s="8" t="s">
        <v>794</v>
      </c>
      <c r="G307" s="10"/>
      <c r="H307" s="10"/>
      <c r="I307" s="10"/>
    </row>
    <row r="308" spans="1:9" ht="15" customHeight="1" outlineLevel="2">
      <c r="A308" s="7">
        <v>306</v>
      </c>
      <c r="B308" s="8" t="s">
        <v>23</v>
      </c>
      <c r="C308" s="8" t="s">
        <v>108</v>
      </c>
      <c r="D308" s="8" t="s">
        <v>109</v>
      </c>
      <c r="E308" s="8" t="s">
        <v>795</v>
      </c>
      <c r="F308" s="8" t="s">
        <v>796</v>
      </c>
      <c r="G308" s="10"/>
      <c r="H308" s="10"/>
      <c r="I308" s="10"/>
    </row>
    <row r="309" spans="1:9" ht="15" customHeight="1" outlineLevel="2">
      <c r="A309" s="7">
        <v>307</v>
      </c>
      <c r="B309" s="8" t="s">
        <v>23</v>
      </c>
      <c r="C309" s="8" t="s">
        <v>108</v>
      </c>
      <c r="D309" s="8" t="s">
        <v>109</v>
      </c>
      <c r="E309" s="8" t="s">
        <v>797</v>
      </c>
      <c r="F309" s="8" t="s">
        <v>798</v>
      </c>
      <c r="G309" s="10"/>
      <c r="H309" s="10"/>
      <c r="I309" s="10"/>
    </row>
    <row r="310" spans="1:9" ht="15" customHeight="1" outlineLevel="2">
      <c r="A310" s="7">
        <v>308</v>
      </c>
      <c r="B310" s="8" t="s">
        <v>23</v>
      </c>
      <c r="C310" s="8" t="s">
        <v>108</v>
      </c>
      <c r="D310" s="8" t="s">
        <v>109</v>
      </c>
      <c r="E310" s="8" t="s">
        <v>799</v>
      </c>
      <c r="F310" s="8" t="s">
        <v>800</v>
      </c>
      <c r="G310" s="10"/>
      <c r="H310" s="10"/>
      <c r="I310" s="10"/>
    </row>
    <row r="311" spans="1:9" ht="15" customHeight="1" outlineLevel="2">
      <c r="A311" s="7">
        <v>309</v>
      </c>
      <c r="B311" s="8" t="s">
        <v>23</v>
      </c>
      <c r="C311" s="8" t="s">
        <v>108</v>
      </c>
      <c r="D311" s="8" t="s">
        <v>109</v>
      </c>
      <c r="E311" s="8" t="s">
        <v>801</v>
      </c>
      <c r="F311" s="8" t="s">
        <v>802</v>
      </c>
      <c r="G311" s="10"/>
      <c r="H311" s="10"/>
      <c r="I311" s="10"/>
    </row>
    <row r="312" spans="1:9" ht="15" customHeight="1" outlineLevel="2">
      <c r="A312" s="7">
        <v>310</v>
      </c>
      <c r="B312" s="8" t="s">
        <v>23</v>
      </c>
      <c r="C312" s="8" t="s">
        <v>108</v>
      </c>
      <c r="D312" s="8" t="s">
        <v>109</v>
      </c>
      <c r="E312" s="8" t="s">
        <v>803</v>
      </c>
      <c r="F312" s="8" t="s">
        <v>804</v>
      </c>
      <c r="G312" s="10"/>
      <c r="H312" s="10"/>
      <c r="I312" s="10"/>
    </row>
    <row r="313" spans="1:9" ht="15" customHeight="1" outlineLevel="2">
      <c r="A313" s="7">
        <v>311</v>
      </c>
      <c r="B313" s="8" t="s">
        <v>23</v>
      </c>
      <c r="C313" s="8" t="s">
        <v>108</v>
      </c>
      <c r="D313" s="8" t="s">
        <v>109</v>
      </c>
      <c r="E313" s="8" t="s">
        <v>805</v>
      </c>
      <c r="F313" s="8" t="s">
        <v>806</v>
      </c>
      <c r="G313" s="10"/>
      <c r="H313" s="10"/>
      <c r="I313" s="10"/>
    </row>
    <row r="314" spans="1:9" ht="15" customHeight="1" outlineLevel="2">
      <c r="A314" s="7">
        <v>312</v>
      </c>
      <c r="B314" s="8" t="s">
        <v>23</v>
      </c>
      <c r="C314" s="8" t="s">
        <v>108</v>
      </c>
      <c r="D314" s="8" t="s">
        <v>109</v>
      </c>
      <c r="E314" s="8" t="s">
        <v>807</v>
      </c>
      <c r="F314" s="8" t="s">
        <v>808</v>
      </c>
      <c r="G314" s="10"/>
      <c r="H314" s="10"/>
      <c r="I314" s="10"/>
    </row>
    <row r="315" spans="1:9" ht="15" customHeight="1" outlineLevel="2">
      <c r="A315" s="7">
        <v>313</v>
      </c>
      <c r="B315" s="8" t="s">
        <v>23</v>
      </c>
      <c r="C315" s="8" t="s">
        <v>108</v>
      </c>
      <c r="D315" s="8" t="s">
        <v>109</v>
      </c>
      <c r="E315" s="8" t="s">
        <v>809</v>
      </c>
      <c r="F315" s="8" t="s">
        <v>810</v>
      </c>
      <c r="G315" s="10"/>
      <c r="H315" s="10"/>
      <c r="I315" s="10"/>
    </row>
    <row r="316" spans="1:9" ht="15" customHeight="1" outlineLevel="2">
      <c r="A316" s="7">
        <v>314</v>
      </c>
      <c r="B316" s="8" t="s">
        <v>23</v>
      </c>
      <c r="C316" s="8" t="s">
        <v>88</v>
      </c>
      <c r="D316" s="8" t="s">
        <v>89</v>
      </c>
      <c r="E316" s="8" t="s">
        <v>811</v>
      </c>
      <c r="F316" s="8" t="s">
        <v>812</v>
      </c>
      <c r="G316" s="10"/>
      <c r="H316" s="10"/>
      <c r="I316" s="10"/>
    </row>
    <row r="317" spans="1:9" ht="15" customHeight="1" outlineLevel="2">
      <c r="A317" s="7">
        <v>315</v>
      </c>
      <c r="B317" s="8" t="s">
        <v>23</v>
      </c>
      <c r="C317" s="8" t="s">
        <v>88</v>
      </c>
      <c r="D317" s="8" t="s">
        <v>89</v>
      </c>
      <c r="E317" s="8" t="s">
        <v>813</v>
      </c>
      <c r="F317" s="8" t="s">
        <v>814</v>
      </c>
      <c r="G317" s="10"/>
      <c r="H317" s="10"/>
      <c r="I317" s="10"/>
    </row>
    <row r="318" spans="1:9" ht="15" customHeight="1" outlineLevel="2">
      <c r="A318" s="7">
        <v>316</v>
      </c>
      <c r="B318" s="8" t="s">
        <v>23</v>
      </c>
      <c r="C318" s="8" t="s">
        <v>88</v>
      </c>
      <c r="D318" s="8" t="s">
        <v>89</v>
      </c>
      <c r="E318" s="8" t="s">
        <v>815</v>
      </c>
      <c r="F318" s="8" t="s">
        <v>816</v>
      </c>
      <c r="G318" s="10"/>
      <c r="H318" s="10"/>
      <c r="I318" s="10"/>
    </row>
    <row r="319" spans="1:9" ht="15" customHeight="1" outlineLevel="2">
      <c r="A319" s="7">
        <v>317</v>
      </c>
      <c r="B319" s="8" t="s">
        <v>23</v>
      </c>
      <c r="C319" s="8" t="s">
        <v>88</v>
      </c>
      <c r="D319" s="8" t="s">
        <v>89</v>
      </c>
      <c r="E319" s="8" t="s">
        <v>817</v>
      </c>
      <c r="F319" s="8" t="s">
        <v>818</v>
      </c>
      <c r="G319" s="10"/>
      <c r="H319" s="10"/>
      <c r="I319" s="10"/>
    </row>
    <row r="320" spans="1:9" ht="15" customHeight="1" outlineLevel="2">
      <c r="A320" s="7">
        <v>318</v>
      </c>
      <c r="B320" s="8" t="s">
        <v>23</v>
      </c>
      <c r="C320" s="8" t="s">
        <v>88</v>
      </c>
      <c r="D320" s="8" t="s">
        <v>89</v>
      </c>
      <c r="E320" s="8" t="s">
        <v>819</v>
      </c>
      <c r="F320" s="8" t="s">
        <v>820</v>
      </c>
      <c r="G320" s="10"/>
      <c r="H320" s="10"/>
      <c r="I320" s="10"/>
    </row>
    <row r="321" spans="1:9" ht="15" customHeight="1" outlineLevel="2">
      <c r="A321" s="7">
        <v>319</v>
      </c>
      <c r="B321" s="8" t="s">
        <v>23</v>
      </c>
      <c r="C321" s="8" t="s">
        <v>88</v>
      </c>
      <c r="D321" s="8" t="s">
        <v>89</v>
      </c>
      <c r="E321" s="8" t="s">
        <v>821</v>
      </c>
      <c r="F321" s="8" t="s">
        <v>822</v>
      </c>
      <c r="G321" s="10"/>
      <c r="H321" s="10"/>
      <c r="I321" s="10"/>
    </row>
    <row r="322" spans="1:9" ht="15" customHeight="1" outlineLevel="2">
      <c r="A322" s="7">
        <v>320</v>
      </c>
      <c r="B322" s="8" t="s">
        <v>23</v>
      </c>
      <c r="C322" s="8" t="s">
        <v>88</v>
      </c>
      <c r="D322" s="8" t="s">
        <v>89</v>
      </c>
      <c r="E322" s="8" t="s">
        <v>823</v>
      </c>
      <c r="F322" s="8" t="s">
        <v>824</v>
      </c>
      <c r="G322" s="10"/>
      <c r="H322" s="10"/>
      <c r="I322" s="10"/>
    </row>
    <row r="323" spans="1:9" ht="15" customHeight="1" outlineLevel="2">
      <c r="A323" s="7">
        <v>321</v>
      </c>
      <c r="B323" s="8" t="s">
        <v>23</v>
      </c>
      <c r="C323" s="8" t="s">
        <v>88</v>
      </c>
      <c r="D323" s="8" t="s">
        <v>89</v>
      </c>
      <c r="E323" s="8" t="s">
        <v>825</v>
      </c>
      <c r="F323" s="8" t="s">
        <v>826</v>
      </c>
      <c r="G323" s="10"/>
      <c r="H323" s="10"/>
      <c r="I323" s="10"/>
    </row>
    <row r="324" spans="1:9" ht="15" customHeight="1" outlineLevel="2">
      <c r="A324" s="7">
        <v>322</v>
      </c>
      <c r="B324" s="8" t="s">
        <v>23</v>
      </c>
      <c r="C324" s="8" t="s">
        <v>88</v>
      </c>
      <c r="D324" s="8" t="s">
        <v>89</v>
      </c>
      <c r="E324" s="8" t="s">
        <v>827</v>
      </c>
      <c r="F324" s="8" t="s">
        <v>828</v>
      </c>
      <c r="G324" s="10"/>
      <c r="H324" s="10"/>
      <c r="I324" s="10"/>
    </row>
    <row r="325" spans="1:9" ht="15" customHeight="1" outlineLevel="2">
      <c r="A325" s="7">
        <v>323</v>
      </c>
      <c r="B325" s="8" t="s">
        <v>23</v>
      </c>
      <c r="C325" s="8" t="s">
        <v>65</v>
      </c>
      <c r="D325" s="8" t="s">
        <v>66</v>
      </c>
      <c r="E325" s="8" t="s">
        <v>829</v>
      </c>
      <c r="F325" s="8" t="s">
        <v>830</v>
      </c>
      <c r="G325" s="10"/>
      <c r="H325" s="10"/>
      <c r="I325" s="10"/>
    </row>
    <row r="326" spans="1:9" ht="15" customHeight="1" outlineLevel="2">
      <c r="A326" s="7">
        <v>324</v>
      </c>
      <c r="B326" s="8" t="s">
        <v>23</v>
      </c>
      <c r="C326" s="8" t="s">
        <v>65</v>
      </c>
      <c r="D326" s="8" t="s">
        <v>66</v>
      </c>
      <c r="E326" s="8" t="s">
        <v>831</v>
      </c>
      <c r="F326" s="8" t="s">
        <v>832</v>
      </c>
      <c r="G326" s="10"/>
      <c r="H326" s="10"/>
      <c r="I326" s="10"/>
    </row>
    <row r="327" spans="1:9" ht="15" customHeight="1" outlineLevel="2">
      <c r="A327" s="7">
        <v>325</v>
      </c>
      <c r="B327" s="8" t="s">
        <v>23</v>
      </c>
      <c r="C327" s="8" t="s">
        <v>51</v>
      </c>
      <c r="D327" s="8" t="s">
        <v>52</v>
      </c>
      <c r="E327" s="8" t="s">
        <v>833</v>
      </c>
      <c r="F327" s="8" t="s">
        <v>834</v>
      </c>
      <c r="G327" s="10"/>
      <c r="H327" s="10"/>
      <c r="I327" s="10"/>
    </row>
    <row r="328" spans="1:9" ht="15" customHeight="1" outlineLevel="2">
      <c r="A328" s="7">
        <v>326</v>
      </c>
      <c r="B328" s="8" t="s">
        <v>23</v>
      </c>
      <c r="C328" s="8" t="s">
        <v>51</v>
      </c>
      <c r="D328" s="8" t="s">
        <v>52</v>
      </c>
      <c r="E328" s="8" t="s">
        <v>835</v>
      </c>
      <c r="F328" s="8" t="s">
        <v>836</v>
      </c>
      <c r="G328" s="10"/>
      <c r="H328" s="10"/>
      <c r="I328" s="10"/>
    </row>
    <row r="329" spans="1:9" ht="15" customHeight="1" outlineLevel="2">
      <c r="A329" s="7">
        <v>327</v>
      </c>
      <c r="B329" s="8" t="s">
        <v>23</v>
      </c>
      <c r="C329" s="8" t="s">
        <v>51</v>
      </c>
      <c r="D329" s="8" t="s">
        <v>52</v>
      </c>
      <c r="E329" s="8" t="s">
        <v>837</v>
      </c>
      <c r="F329" s="8" t="s">
        <v>838</v>
      </c>
      <c r="G329" s="10"/>
      <c r="H329" s="10"/>
      <c r="I329" s="10"/>
    </row>
    <row r="330" spans="1:9" ht="15" customHeight="1" outlineLevel="2">
      <c r="A330" s="7">
        <v>328</v>
      </c>
      <c r="B330" s="8" t="s">
        <v>23</v>
      </c>
      <c r="C330" s="8" t="s">
        <v>67</v>
      </c>
      <c r="D330" s="8" t="s">
        <v>68</v>
      </c>
      <c r="E330" s="8" t="s">
        <v>839</v>
      </c>
      <c r="F330" s="8" t="s">
        <v>840</v>
      </c>
      <c r="G330" s="10"/>
      <c r="H330" s="10"/>
      <c r="I330" s="10"/>
    </row>
    <row r="331" spans="1:9" ht="15" customHeight="1" outlineLevel="2">
      <c r="A331" s="7">
        <v>329</v>
      </c>
      <c r="B331" s="8" t="s">
        <v>23</v>
      </c>
      <c r="C331" s="8" t="s">
        <v>67</v>
      </c>
      <c r="D331" s="8" t="s">
        <v>68</v>
      </c>
      <c r="E331" s="8" t="s">
        <v>841</v>
      </c>
      <c r="F331" s="8" t="s">
        <v>842</v>
      </c>
      <c r="G331" s="10"/>
      <c r="H331" s="10"/>
      <c r="I331" s="10"/>
    </row>
    <row r="332" spans="1:9" ht="15" customHeight="1" outlineLevel="2">
      <c r="A332" s="7">
        <v>330</v>
      </c>
      <c r="B332" s="8" t="s">
        <v>23</v>
      </c>
      <c r="C332" s="8" t="s">
        <v>67</v>
      </c>
      <c r="D332" s="8" t="s">
        <v>68</v>
      </c>
      <c r="E332" s="8" t="s">
        <v>843</v>
      </c>
      <c r="F332" s="8" t="s">
        <v>844</v>
      </c>
      <c r="G332" s="10"/>
      <c r="H332" s="10"/>
      <c r="I332" s="10"/>
    </row>
    <row r="333" spans="1:9" ht="15" customHeight="1" outlineLevel="2">
      <c r="A333" s="7">
        <v>331</v>
      </c>
      <c r="B333" s="8" t="s">
        <v>23</v>
      </c>
      <c r="C333" s="8" t="s">
        <v>67</v>
      </c>
      <c r="D333" s="8" t="s">
        <v>68</v>
      </c>
      <c r="E333" s="8" t="s">
        <v>845</v>
      </c>
      <c r="F333" s="8" t="s">
        <v>846</v>
      </c>
      <c r="G333" s="10"/>
      <c r="H333" s="10"/>
      <c r="I333" s="10"/>
    </row>
    <row r="334" spans="1:9" ht="15" customHeight="1" outlineLevel="2">
      <c r="A334" s="7">
        <v>332</v>
      </c>
      <c r="B334" s="8" t="s">
        <v>23</v>
      </c>
      <c r="C334" s="8" t="s">
        <v>67</v>
      </c>
      <c r="D334" s="8" t="s">
        <v>68</v>
      </c>
      <c r="E334" s="8" t="s">
        <v>847</v>
      </c>
      <c r="F334" s="8" t="s">
        <v>848</v>
      </c>
      <c r="G334" s="10"/>
      <c r="H334" s="10"/>
      <c r="I334" s="10"/>
    </row>
    <row r="335" spans="1:9" ht="15" customHeight="1" outlineLevel="2">
      <c r="A335" s="7">
        <v>333</v>
      </c>
      <c r="B335" s="8" t="s">
        <v>23</v>
      </c>
      <c r="C335" s="8" t="s">
        <v>67</v>
      </c>
      <c r="D335" s="8" t="s">
        <v>68</v>
      </c>
      <c r="E335" s="8" t="s">
        <v>849</v>
      </c>
      <c r="F335" s="8" t="s">
        <v>850</v>
      </c>
      <c r="G335" s="10"/>
      <c r="H335" s="10"/>
      <c r="I335" s="10"/>
    </row>
    <row r="336" spans="1:9" ht="15" customHeight="1" outlineLevel="2">
      <c r="A336" s="7">
        <v>334</v>
      </c>
      <c r="B336" s="8" t="s">
        <v>23</v>
      </c>
      <c r="C336" s="8" t="s">
        <v>67</v>
      </c>
      <c r="D336" s="8" t="s">
        <v>68</v>
      </c>
      <c r="E336" s="8" t="s">
        <v>851</v>
      </c>
      <c r="F336" s="8" t="s">
        <v>852</v>
      </c>
      <c r="G336" s="10"/>
      <c r="H336" s="10"/>
      <c r="I336" s="10"/>
    </row>
    <row r="337" spans="1:9" ht="15" customHeight="1" outlineLevel="2">
      <c r="A337" s="7">
        <v>335</v>
      </c>
      <c r="B337" s="8" t="s">
        <v>23</v>
      </c>
      <c r="C337" s="8" t="s">
        <v>67</v>
      </c>
      <c r="D337" s="8" t="s">
        <v>68</v>
      </c>
      <c r="E337" s="8" t="s">
        <v>853</v>
      </c>
      <c r="F337" s="8" t="s">
        <v>854</v>
      </c>
      <c r="G337" s="10"/>
      <c r="H337" s="10"/>
      <c r="I337" s="10"/>
    </row>
    <row r="338" spans="1:9" ht="15" customHeight="1" outlineLevel="2">
      <c r="A338" s="7">
        <v>336</v>
      </c>
      <c r="B338" s="8" t="s">
        <v>23</v>
      </c>
      <c r="C338" s="8" t="s">
        <v>24</v>
      </c>
      <c r="D338" s="8" t="s">
        <v>25</v>
      </c>
      <c r="E338" s="8" t="s">
        <v>855</v>
      </c>
      <c r="F338" s="8" t="s">
        <v>856</v>
      </c>
      <c r="G338" s="10"/>
      <c r="H338" s="10"/>
      <c r="I338" s="10"/>
    </row>
    <row r="339" spans="1:9" ht="15" customHeight="1" outlineLevel="2">
      <c r="A339" s="7">
        <v>337</v>
      </c>
      <c r="B339" s="8" t="s">
        <v>23</v>
      </c>
      <c r="C339" s="8" t="s">
        <v>24</v>
      </c>
      <c r="D339" s="8" t="s">
        <v>25</v>
      </c>
      <c r="E339" s="8" t="s">
        <v>857</v>
      </c>
      <c r="F339" s="8" t="s">
        <v>858</v>
      </c>
      <c r="G339" s="10"/>
      <c r="H339" s="10"/>
      <c r="I339" s="10"/>
    </row>
    <row r="340" spans="1:9" ht="15" customHeight="1" outlineLevel="2">
      <c r="A340" s="7">
        <v>338</v>
      </c>
      <c r="B340" s="8" t="s">
        <v>23</v>
      </c>
      <c r="C340" s="8" t="s">
        <v>24</v>
      </c>
      <c r="D340" s="8" t="s">
        <v>25</v>
      </c>
      <c r="E340" s="8" t="s">
        <v>859</v>
      </c>
      <c r="F340" s="8" t="s">
        <v>860</v>
      </c>
      <c r="G340" s="10"/>
      <c r="H340" s="10"/>
      <c r="I340" s="10"/>
    </row>
    <row r="341" spans="1:9" ht="15" customHeight="1" outlineLevel="2">
      <c r="A341" s="7">
        <v>339</v>
      </c>
      <c r="B341" s="8" t="s">
        <v>23</v>
      </c>
      <c r="C341" s="8" t="s">
        <v>24</v>
      </c>
      <c r="D341" s="8" t="s">
        <v>25</v>
      </c>
      <c r="E341" s="8" t="s">
        <v>861</v>
      </c>
      <c r="F341" s="8" t="s">
        <v>862</v>
      </c>
      <c r="G341" s="10"/>
      <c r="H341" s="10"/>
      <c r="I341" s="10"/>
    </row>
    <row r="342" spans="1:9" ht="15" customHeight="1" outlineLevel="2">
      <c r="A342" s="7">
        <v>340</v>
      </c>
      <c r="B342" s="8" t="s">
        <v>23</v>
      </c>
      <c r="C342" s="8" t="s">
        <v>24</v>
      </c>
      <c r="D342" s="8" t="s">
        <v>25</v>
      </c>
      <c r="E342" s="8" t="s">
        <v>863</v>
      </c>
      <c r="F342" s="8" t="s">
        <v>864</v>
      </c>
      <c r="G342" s="10"/>
      <c r="H342" s="10"/>
      <c r="I342" s="10"/>
    </row>
    <row r="343" spans="1:9" ht="15" customHeight="1" outlineLevel="2">
      <c r="A343" s="7">
        <v>341</v>
      </c>
      <c r="B343" s="8" t="s">
        <v>23</v>
      </c>
      <c r="C343" s="8" t="s">
        <v>24</v>
      </c>
      <c r="D343" s="8" t="s">
        <v>25</v>
      </c>
      <c r="E343" s="8" t="s">
        <v>865</v>
      </c>
      <c r="F343" s="8" t="s">
        <v>866</v>
      </c>
      <c r="G343" s="10"/>
      <c r="H343" s="10"/>
      <c r="I343" s="10"/>
    </row>
    <row r="344" spans="1:9" ht="15" customHeight="1" outlineLevel="2">
      <c r="A344" s="7">
        <v>342</v>
      </c>
      <c r="B344" s="8" t="s">
        <v>23</v>
      </c>
      <c r="C344" s="8" t="s">
        <v>24</v>
      </c>
      <c r="D344" s="8" t="s">
        <v>25</v>
      </c>
      <c r="E344" s="8" t="s">
        <v>867</v>
      </c>
      <c r="F344" s="8" t="s">
        <v>868</v>
      </c>
      <c r="G344" s="10"/>
      <c r="H344" s="10"/>
      <c r="I344" s="10"/>
    </row>
    <row r="345" spans="1:9" ht="15" customHeight="1" outlineLevel="2">
      <c r="A345" s="7">
        <v>343</v>
      </c>
      <c r="B345" s="8" t="s">
        <v>23</v>
      </c>
      <c r="C345" s="8" t="s">
        <v>24</v>
      </c>
      <c r="D345" s="8" t="s">
        <v>25</v>
      </c>
      <c r="E345" s="8" t="s">
        <v>869</v>
      </c>
      <c r="F345" s="8" t="s">
        <v>870</v>
      </c>
      <c r="G345" s="10"/>
      <c r="H345" s="10"/>
      <c r="I345" s="10"/>
    </row>
    <row r="346" spans="1:9" ht="15" customHeight="1" outlineLevel="2">
      <c r="A346" s="7">
        <v>344</v>
      </c>
      <c r="B346" s="8" t="s">
        <v>26</v>
      </c>
      <c r="C346" s="8" t="s">
        <v>110</v>
      </c>
      <c r="D346" s="8" t="s">
        <v>111</v>
      </c>
      <c r="E346" s="8" t="s">
        <v>871</v>
      </c>
      <c r="F346" s="8" t="s">
        <v>872</v>
      </c>
      <c r="G346" s="10"/>
      <c r="H346" s="10"/>
      <c r="I346" s="10"/>
    </row>
    <row r="347" spans="1:9" ht="15" customHeight="1" outlineLevel="2">
      <c r="A347" s="7">
        <v>345</v>
      </c>
      <c r="B347" s="8" t="s">
        <v>26</v>
      </c>
      <c r="C347" s="8" t="s">
        <v>110</v>
      </c>
      <c r="D347" s="8" t="s">
        <v>111</v>
      </c>
      <c r="E347" s="8" t="s">
        <v>873</v>
      </c>
      <c r="F347" s="8" t="s">
        <v>874</v>
      </c>
      <c r="G347" s="10"/>
      <c r="H347" s="10"/>
      <c r="I347" s="10"/>
    </row>
    <row r="348" spans="1:9" ht="15" customHeight="1" outlineLevel="2">
      <c r="A348" s="7">
        <v>346</v>
      </c>
      <c r="B348" s="8" t="s">
        <v>26</v>
      </c>
      <c r="C348" s="8" t="s">
        <v>110</v>
      </c>
      <c r="D348" s="8" t="s">
        <v>111</v>
      </c>
      <c r="E348" s="8" t="s">
        <v>875</v>
      </c>
      <c r="F348" s="8" t="s">
        <v>876</v>
      </c>
      <c r="G348" s="10"/>
      <c r="H348" s="10"/>
      <c r="I348" s="10"/>
    </row>
    <row r="349" spans="1:9" ht="15" customHeight="1" outlineLevel="2">
      <c r="A349" s="7">
        <v>347</v>
      </c>
      <c r="B349" s="8" t="s">
        <v>26</v>
      </c>
      <c r="C349" s="8" t="s">
        <v>110</v>
      </c>
      <c r="D349" s="8" t="s">
        <v>111</v>
      </c>
      <c r="E349" s="8" t="s">
        <v>877</v>
      </c>
      <c r="F349" s="8" t="s">
        <v>878</v>
      </c>
      <c r="G349" s="10"/>
      <c r="H349" s="10"/>
      <c r="I349" s="10"/>
    </row>
    <row r="350" spans="1:9" ht="15" customHeight="1" outlineLevel="2">
      <c r="A350" s="7">
        <v>348</v>
      </c>
      <c r="B350" s="8" t="s">
        <v>26</v>
      </c>
      <c r="C350" s="8" t="s">
        <v>110</v>
      </c>
      <c r="D350" s="8" t="s">
        <v>111</v>
      </c>
      <c r="E350" s="8" t="s">
        <v>879</v>
      </c>
      <c r="F350" s="8" t="s">
        <v>880</v>
      </c>
      <c r="G350" s="10"/>
      <c r="H350" s="10"/>
      <c r="I350" s="10"/>
    </row>
    <row r="351" spans="1:9" ht="15" customHeight="1" outlineLevel="2">
      <c r="A351" s="7">
        <v>349</v>
      </c>
      <c r="B351" s="8" t="s">
        <v>26</v>
      </c>
      <c r="C351" s="8" t="s">
        <v>110</v>
      </c>
      <c r="D351" s="8" t="s">
        <v>111</v>
      </c>
      <c r="E351" s="8" t="s">
        <v>881</v>
      </c>
      <c r="F351" s="8" t="s">
        <v>882</v>
      </c>
      <c r="G351" s="10"/>
      <c r="H351" s="10"/>
      <c r="I351" s="10"/>
    </row>
    <row r="352" spans="1:9" ht="15" customHeight="1" outlineLevel="2">
      <c r="A352" s="7">
        <v>350</v>
      </c>
      <c r="B352" s="8" t="s">
        <v>26</v>
      </c>
      <c r="C352" s="8" t="s">
        <v>110</v>
      </c>
      <c r="D352" s="8" t="s">
        <v>111</v>
      </c>
      <c r="E352" s="8" t="s">
        <v>883</v>
      </c>
      <c r="F352" s="8" t="s">
        <v>884</v>
      </c>
      <c r="G352" s="10"/>
      <c r="H352" s="10"/>
      <c r="I352" s="10"/>
    </row>
    <row r="353" spans="1:9" ht="15" customHeight="1" outlineLevel="2">
      <c r="A353" s="7">
        <v>351</v>
      </c>
      <c r="B353" s="8" t="s">
        <v>26</v>
      </c>
      <c r="C353" s="8" t="s">
        <v>144</v>
      </c>
      <c r="D353" s="8" t="s">
        <v>145</v>
      </c>
      <c r="E353" s="8" t="s">
        <v>885</v>
      </c>
      <c r="F353" s="8" t="s">
        <v>886</v>
      </c>
      <c r="G353" s="10"/>
      <c r="H353" s="10"/>
      <c r="I353" s="10"/>
    </row>
    <row r="354" spans="1:9" ht="15" customHeight="1" outlineLevel="2">
      <c r="A354" s="7">
        <v>352</v>
      </c>
      <c r="B354" s="8" t="s">
        <v>26</v>
      </c>
      <c r="C354" s="8" t="s">
        <v>144</v>
      </c>
      <c r="D354" s="8" t="s">
        <v>145</v>
      </c>
      <c r="E354" s="8" t="s">
        <v>887</v>
      </c>
      <c r="F354" s="8" t="s">
        <v>888</v>
      </c>
      <c r="G354" s="10"/>
      <c r="H354" s="10"/>
      <c r="I354" s="10"/>
    </row>
    <row r="355" spans="1:9" ht="15" customHeight="1" outlineLevel="2">
      <c r="A355" s="7">
        <v>353</v>
      </c>
      <c r="B355" s="8" t="s">
        <v>26</v>
      </c>
      <c r="C355" s="8" t="s">
        <v>144</v>
      </c>
      <c r="D355" s="8" t="s">
        <v>145</v>
      </c>
      <c r="E355" s="8" t="s">
        <v>889</v>
      </c>
      <c r="F355" s="8" t="s">
        <v>890</v>
      </c>
      <c r="G355" s="10"/>
      <c r="H355" s="10"/>
      <c r="I355" s="10"/>
    </row>
    <row r="356" spans="1:9" ht="15" customHeight="1" outlineLevel="2">
      <c r="A356" s="7">
        <v>354</v>
      </c>
      <c r="B356" s="8" t="s">
        <v>26</v>
      </c>
      <c r="C356" s="8" t="s">
        <v>144</v>
      </c>
      <c r="D356" s="8" t="s">
        <v>145</v>
      </c>
      <c r="E356" s="8" t="s">
        <v>891</v>
      </c>
      <c r="F356" s="8" t="s">
        <v>892</v>
      </c>
      <c r="G356" s="10"/>
      <c r="H356" s="10"/>
      <c r="I356" s="10"/>
    </row>
    <row r="357" spans="1:9" ht="15" customHeight="1" outlineLevel="2">
      <c r="A357" s="7">
        <v>355</v>
      </c>
      <c r="B357" s="8" t="s">
        <v>26</v>
      </c>
      <c r="C357" s="8" t="s">
        <v>144</v>
      </c>
      <c r="D357" s="8" t="s">
        <v>145</v>
      </c>
      <c r="E357" s="8" t="s">
        <v>893</v>
      </c>
      <c r="F357" s="8" t="s">
        <v>894</v>
      </c>
      <c r="G357" s="10"/>
      <c r="H357" s="10"/>
      <c r="I357" s="10"/>
    </row>
    <row r="358" spans="1:9" ht="15" customHeight="1" outlineLevel="2">
      <c r="A358" s="7">
        <v>356</v>
      </c>
      <c r="B358" s="8" t="s">
        <v>26</v>
      </c>
      <c r="C358" s="8" t="s">
        <v>144</v>
      </c>
      <c r="D358" s="8" t="s">
        <v>145</v>
      </c>
      <c r="E358" s="8" t="s">
        <v>895</v>
      </c>
      <c r="F358" s="8" t="s">
        <v>896</v>
      </c>
      <c r="G358" s="10"/>
      <c r="H358" s="10"/>
      <c r="I358" s="10"/>
    </row>
    <row r="359" spans="1:9" ht="15" customHeight="1" outlineLevel="2">
      <c r="A359" s="7">
        <v>357</v>
      </c>
      <c r="B359" s="8" t="s">
        <v>26</v>
      </c>
      <c r="C359" s="8" t="s">
        <v>144</v>
      </c>
      <c r="D359" s="8" t="s">
        <v>145</v>
      </c>
      <c r="E359" s="8" t="s">
        <v>897</v>
      </c>
      <c r="F359" s="8" t="s">
        <v>898</v>
      </c>
      <c r="G359" s="10"/>
      <c r="H359" s="10"/>
      <c r="I359" s="10"/>
    </row>
    <row r="360" spans="1:9" ht="15" customHeight="1" outlineLevel="2">
      <c r="A360" s="7">
        <v>358</v>
      </c>
      <c r="B360" s="8" t="s">
        <v>26</v>
      </c>
      <c r="C360" s="8" t="s">
        <v>144</v>
      </c>
      <c r="D360" s="8" t="s">
        <v>145</v>
      </c>
      <c r="E360" s="8" t="s">
        <v>899</v>
      </c>
      <c r="F360" s="8" t="s">
        <v>900</v>
      </c>
      <c r="G360" s="10"/>
      <c r="H360" s="10"/>
      <c r="I360" s="10"/>
    </row>
    <row r="361" spans="1:9" ht="15" customHeight="1" outlineLevel="2">
      <c r="A361" s="7">
        <v>359</v>
      </c>
      <c r="B361" s="8" t="s">
        <v>26</v>
      </c>
      <c r="C361" s="8" t="s">
        <v>144</v>
      </c>
      <c r="D361" s="8" t="s">
        <v>145</v>
      </c>
      <c r="E361" s="8" t="s">
        <v>901</v>
      </c>
      <c r="F361" s="8" t="s">
        <v>902</v>
      </c>
      <c r="G361" s="10"/>
      <c r="H361" s="10"/>
      <c r="I361" s="10"/>
    </row>
    <row r="362" spans="1:9" ht="15" customHeight="1" outlineLevel="2">
      <c r="A362" s="7">
        <v>360</v>
      </c>
      <c r="B362" s="8" t="s">
        <v>26</v>
      </c>
      <c r="C362" s="8" t="s">
        <v>144</v>
      </c>
      <c r="D362" s="8" t="s">
        <v>145</v>
      </c>
      <c r="E362" s="8" t="s">
        <v>903</v>
      </c>
      <c r="F362" s="8" t="s">
        <v>904</v>
      </c>
      <c r="G362" s="10"/>
      <c r="H362" s="10"/>
      <c r="I362" s="10"/>
    </row>
    <row r="363" spans="1:9" ht="15" customHeight="1" outlineLevel="2">
      <c r="A363" s="7">
        <v>361</v>
      </c>
      <c r="B363" s="8" t="s">
        <v>26</v>
      </c>
      <c r="C363" s="8" t="s">
        <v>144</v>
      </c>
      <c r="D363" s="8" t="s">
        <v>145</v>
      </c>
      <c r="E363" s="8" t="s">
        <v>905</v>
      </c>
      <c r="F363" s="8" t="s">
        <v>906</v>
      </c>
      <c r="G363" s="10"/>
      <c r="H363" s="10"/>
      <c r="I363" s="10"/>
    </row>
    <row r="364" spans="1:9" ht="15" customHeight="1" outlineLevel="2">
      <c r="A364" s="7">
        <v>362</v>
      </c>
      <c r="B364" s="8" t="s">
        <v>26</v>
      </c>
      <c r="C364" s="8" t="s">
        <v>144</v>
      </c>
      <c r="D364" s="8" t="s">
        <v>145</v>
      </c>
      <c r="E364" s="8" t="s">
        <v>907</v>
      </c>
      <c r="F364" s="8" t="s">
        <v>908</v>
      </c>
      <c r="G364" s="10"/>
      <c r="H364" s="10"/>
      <c r="I364" s="10"/>
    </row>
    <row r="365" spans="1:9" ht="15" customHeight="1" outlineLevel="2">
      <c r="A365" s="7">
        <v>363</v>
      </c>
      <c r="B365" s="8" t="s">
        <v>26</v>
      </c>
      <c r="C365" s="8" t="s">
        <v>144</v>
      </c>
      <c r="D365" s="8" t="s">
        <v>145</v>
      </c>
      <c r="E365" s="8" t="s">
        <v>909</v>
      </c>
      <c r="F365" s="8" t="s">
        <v>910</v>
      </c>
      <c r="G365" s="10"/>
      <c r="H365" s="10"/>
      <c r="I365" s="10"/>
    </row>
    <row r="366" spans="1:9" ht="15" customHeight="1" outlineLevel="2">
      <c r="A366" s="7">
        <v>364</v>
      </c>
      <c r="B366" s="8" t="s">
        <v>26</v>
      </c>
      <c r="C366" s="8" t="s">
        <v>144</v>
      </c>
      <c r="D366" s="8" t="s">
        <v>145</v>
      </c>
      <c r="E366" s="8" t="s">
        <v>911</v>
      </c>
      <c r="F366" s="8" t="s">
        <v>912</v>
      </c>
      <c r="G366" s="10"/>
      <c r="H366" s="10"/>
      <c r="I366" s="10"/>
    </row>
    <row r="367" spans="1:9" ht="15" customHeight="1" outlineLevel="2">
      <c r="A367" s="7">
        <v>365</v>
      </c>
      <c r="B367" s="8" t="s">
        <v>26</v>
      </c>
      <c r="C367" s="8" t="s">
        <v>144</v>
      </c>
      <c r="D367" s="8" t="s">
        <v>145</v>
      </c>
      <c r="E367" s="8" t="s">
        <v>913</v>
      </c>
      <c r="F367" s="8" t="s">
        <v>914</v>
      </c>
      <c r="G367" s="10"/>
      <c r="H367" s="10"/>
      <c r="I367" s="10"/>
    </row>
    <row r="368" spans="1:9" ht="15" customHeight="1" outlineLevel="2">
      <c r="A368" s="7">
        <v>366</v>
      </c>
      <c r="B368" s="8" t="s">
        <v>26</v>
      </c>
      <c r="C368" s="8" t="s">
        <v>112</v>
      </c>
      <c r="D368" s="8" t="s">
        <v>113</v>
      </c>
      <c r="E368" s="8" t="s">
        <v>915</v>
      </c>
      <c r="F368" s="8" t="s">
        <v>916</v>
      </c>
      <c r="G368" s="10"/>
      <c r="H368" s="10"/>
      <c r="I368" s="10"/>
    </row>
    <row r="369" spans="1:9" ht="15" customHeight="1" outlineLevel="2">
      <c r="A369" s="7">
        <v>367</v>
      </c>
      <c r="B369" s="8" t="s">
        <v>26</v>
      </c>
      <c r="C369" s="8" t="s">
        <v>112</v>
      </c>
      <c r="D369" s="8" t="s">
        <v>113</v>
      </c>
      <c r="E369" s="8" t="s">
        <v>917</v>
      </c>
      <c r="F369" s="8" t="s">
        <v>918</v>
      </c>
      <c r="G369" s="10"/>
      <c r="H369" s="10"/>
      <c r="I369" s="10"/>
    </row>
    <row r="370" spans="1:9" ht="15" customHeight="1" outlineLevel="2">
      <c r="A370" s="7">
        <v>368</v>
      </c>
      <c r="B370" s="8" t="s">
        <v>26</v>
      </c>
      <c r="C370" s="8" t="s">
        <v>112</v>
      </c>
      <c r="D370" s="8" t="s">
        <v>113</v>
      </c>
      <c r="E370" s="8" t="s">
        <v>919</v>
      </c>
      <c r="F370" s="8" t="s">
        <v>920</v>
      </c>
      <c r="G370" s="10"/>
      <c r="H370" s="10"/>
      <c r="I370" s="10"/>
    </row>
    <row r="371" spans="1:9" ht="15" customHeight="1" outlineLevel="2">
      <c r="A371" s="7">
        <v>369</v>
      </c>
      <c r="B371" s="8" t="s">
        <v>26</v>
      </c>
      <c r="C371" s="8" t="s">
        <v>112</v>
      </c>
      <c r="D371" s="8" t="s">
        <v>113</v>
      </c>
      <c r="E371" s="8" t="s">
        <v>921</v>
      </c>
      <c r="F371" s="8" t="s">
        <v>922</v>
      </c>
      <c r="G371" s="10"/>
      <c r="H371" s="10"/>
      <c r="I371" s="10"/>
    </row>
    <row r="372" spans="1:9" ht="15" customHeight="1" outlineLevel="2">
      <c r="A372" s="7">
        <v>370</v>
      </c>
      <c r="B372" s="8" t="s">
        <v>26</v>
      </c>
      <c r="C372" s="8" t="s">
        <v>112</v>
      </c>
      <c r="D372" s="8" t="s">
        <v>113</v>
      </c>
      <c r="E372" s="8" t="s">
        <v>923</v>
      </c>
      <c r="F372" s="8" t="s">
        <v>924</v>
      </c>
      <c r="G372" s="10"/>
      <c r="H372" s="10"/>
      <c r="I372" s="10"/>
    </row>
    <row r="373" spans="1:9" ht="15" customHeight="1" outlineLevel="2">
      <c r="A373" s="7">
        <v>371</v>
      </c>
      <c r="B373" s="8" t="s">
        <v>26</v>
      </c>
      <c r="C373" s="8" t="s">
        <v>112</v>
      </c>
      <c r="D373" s="8" t="s">
        <v>113</v>
      </c>
      <c r="E373" s="8" t="s">
        <v>925</v>
      </c>
      <c r="F373" s="8" t="s">
        <v>926</v>
      </c>
      <c r="G373" s="10"/>
      <c r="H373" s="10"/>
      <c r="I373" s="10"/>
    </row>
    <row r="374" spans="1:9" ht="15" customHeight="1" outlineLevel="2">
      <c r="A374" s="7">
        <v>372</v>
      </c>
      <c r="B374" s="8" t="s">
        <v>26</v>
      </c>
      <c r="C374" s="8" t="s">
        <v>112</v>
      </c>
      <c r="D374" s="8" t="s">
        <v>113</v>
      </c>
      <c r="E374" s="8" t="s">
        <v>927</v>
      </c>
      <c r="F374" s="8" t="s">
        <v>928</v>
      </c>
      <c r="G374" s="10"/>
      <c r="H374" s="10"/>
      <c r="I374" s="10"/>
    </row>
    <row r="375" spans="1:9" ht="15" customHeight="1" outlineLevel="2">
      <c r="A375" s="7">
        <v>373</v>
      </c>
      <c r="B375" s="8" t="s">
        <v>26</v>
      </c>
      <c r="C375" s="8" t="s">
        <v>112</v>
      </c>
      <c r="D375" s="8" t="s">
        <v>113</v>
      </c>
      <c r="E375" s="8" t="s">
        <v>929</v>
      </c>
      <c r="F375" s="8" t="s">
        <v>930</v>
      </c>
      <c r="G375" s="10"/>
      <c r="H375" s="10"/>
      <c r="I375" s="10"/>
    </row>
    <row r="376" spans="1:9" ht="15" customHeight="1" outlineLevel="2">
      <c r="A376" s="7">
        <v>374</v>
      </c>
      <c r="B376" s="8" t="s">
        <v>26</v>
      </c>
      <c r="C376" s="8" t="s">
        <v>112</v>
      </c>
      <c r="D376" s="8" t="s">
        <v>113</v>
      </c>
      <c r="E376" s="8" t="s">
        <v>931</v>
      </c>
      <c r="F376" s="8" t="s">
        <v>932</v>
      </c>
      <c r="G376" s="10"/>
      <c r="H376" s="10"/>
      <c r="I376" s="10"/>
    </row>
    <row r="377" spans="1:9" ht="15" customHeight="1" outlineLevel="2">
      <c r="A377" s="7">
        <v>375</v>
      </c>
      <c r="B377" s="8" t="s">
        <v>26</v>
      </c>
      <c r="C377" s="8" t="s">
        <v>69</v>
      </c>
      <c r="D377" s="8" t="s">
        <v>70</v>
      </c>
      <c r="E377" s="8" t="s">
        <v>933</v>
      </c>
      <c r="F377" s="8" t="s">
        <v>934</v>
      </c>
      <c r="G377" s="10"/>
      <c r="H377" s="10"/>
      <c r="I377" s="10"/>
    </row>
    <row r="378" spans="1:9" ht="15" customHeight="1" outlineLevel="2">
      <c r="A378" s="7">
        <v>376</v>
      </c>
      <c r="B378" s="8" t="s">
        <v>26</v>
      </c>
      <c r="C378" s="8" t="s">
        <v>69</v>
      </c>
      <c r="D378" s="8" t="s">
        <v>70</v>
      </c>
      <c r="E378" s="8" t="s">
        <v>935</v>
      </c>
      <c r="F378" s="8" t="s">
        <v>936</v>
      </c>
      <c r="G378" s="10"/>
      <c r="H378" s="10"/>
      <c r="I378" s="10"/>
    </row>
    <row r="379" spans="1:9" ht="15" customHeight="1" outlineLevel="2">
      <c r="A379" s="7">
        <v>377</v>
      </c>
      <c r="B379" s="8" t="s">
        <v>26</v>
      </c>
      <c r="C379" s="8" t="s">
        <v>69</v>
      </c>
      <c r="D379" s="8" t="s">
        <v>70</v>
      </c>
      <c r="E379" s="8" t="s">
        <v>937</v>
      </c>
      <c r="F379" s="8" t="s">
        <v>938</v>
      </c>
      <c r="G379" s="10"/>
      <c r="H379" s="10"/>
      <c r="I379" s="10"/>
    </row>
    <row r="380" spans="1:9" ht="15" customHeight="1" outlineLevel="2">
      <c r="A380" s="7">
        <v>378</v>
      </c>
      <c r="B380" s="8" t="s">
        <v>26</v>
      </c>
      <c r="C380" s="8" t="s">
        <v>69</v>
      </c>
      <c r="D380" s="8" t="s">
        <v>70</v>
      </c>
      <c r="E380" s="8" t="s">
        <v>939</v>
      </c>
      <c r="F380" s="8" t="s">
        <v>940</v>
      </c>
      <c r="G380" s="10"/>
      <c r="H380" s="10"/>
      <c r="I380" s="10"/>
    </row>
    <row r="381" spans="1:9" ht="15" customHeight="1" outlineLevel="2">
      <c r="A381" s="7">
        <v>379</v>
      </c>
      <c r="B381" s="8" t="s">
        <v>26</v>
      </c>
      <c r="C381" s="8" t="s">
        <v>69</v>
      </c>
      <c r="D381" s="8" t="s">
        <v>70</v>
      </c>
      <c r="E381" s="8" t="s">
        <v>941</v>
      </c>
      <c r="F381" s="8" t="s">
        <v>942</v>
      </c>
      <c r="G381" s="10"/>
      <c r="H381" s="10"/>
      <c r="I381" s="10"/>
    </row>
    <row r="382" spans="1:9" ht="15" customHeight="1" outlineLevel="2">
      <c r="A382" s="7">
        <v>380</v>
      </c>
      <c r="B382" s="8" t="s">
        <v>26</v>
      </c>
      <c r="C382" s="8" t="s">
        <v>69</v>
      </c>
      <c r="D382" s="8" t="s">
        <v>70</v>
      </c>
      <c r="E382" s="8" t="s">
        <v>943</v>
      </c>
      <c r="F382" s="8" t="s">
        <v>944</v>
      </c>
      <c r="G382" s="10"/>
      <c r="H382" s="10"/>
      <c r="I382" s="10"/>
    </row>
    <row r="383" spans="1:9" ht="15" customHeight="1" outlineLevel="2">
      <c r="A383" s="7">
        <v>381</v>
      </c>
      <c r="B383" s="8" t="s">
        <v>26</v>
      </c>
      <c r="C383" s="8" t="s">
        <v>69</v>
      </c>
      <c r="D383" s="8" t="s">
        <v>70</v>
      </c>
      <c r="E383" s="8" t="s">
        <v>945</v>
      </c>
      <c r="F383" s="8" t="s">
        <v>946</v>
      </c>
      <c r="G383" s="10"/>
      <c r="H383" s="10"/>
      <c r="I383" s="10"/>
    </row>
    <row r="384" spans="1:9" ht="15" customHeight="1" outlineLevel="2">
      <c r="A384" s="7">
        <v>382</v>
      </c>
      <c r="B384" s="8" t="s">
        <v>26</v>
      </c>
      <c r="C384" s="8" t="s">
        <v>69</v>
      </c>
      <c r="D384" s="8" t="s">
        <v>70</v>
      </c>
      <c r="E384" s="8" t="s">
        <v>947</v>
      </c>
      <c r="F384" s="8" t="s">
        <v>948</v>
      </c>
      <c r="G384" s="10"/>
      <c r="H384" s="10"/>
      <c r="I384" s="10"/>
    </row>
    <row r="385" spans="1:9" ht="15" customHeight="1" outlineLevel="2">
      <c r="A385" s="7">
        <v>383</v>
      </c>
      <c r="B385" s="8" t="s">
        <v>26</v>
      </c>
      <c r="C385" s="8" t="s">
        <v>69</v>
      </c>
      <c r="D385" s="8" t="s">
        <v>70</v>
      </c>
      <c r="E385" s="8" t="s">
        <v>949</v>
      </c>
      <c r="F385" s="8" t="s">
        <v>950</v>
      </c>
      <c r="G385" s="10"/>
      <c r="H385" s="10"/>
      <c r="I385" s="10"/>
    </row>
    <row r="386" spans="1:9" ht="15" customHeight="1" outlineLevel="2">
      <c r="A386" s="7">
        <v>384</v>
      </c>
      <c r="B386" s="8" t="s">
        <v>26</v>
      </c>
      <c r="C386" s="8" t="s">
        <v>69</v>
      </c>
      <c r="D386" s="8" t="s">
        <v>70</v>
      </c>
      <c r="E386" s="8" t="s">
        <v>951</v>
      </c>
      <c r="F386" s="8" t="s">
        <v>952</v>
      </c>
      <c r="G386" s="10"/>
      <c r="H386" s="10"/>
      <c r="I386" s="10"/>
    </row>
    <row r="387" spans="1:9" ht="15" customHeight="1" outlineLevel="2">
      <c r="A387" s="7">
        <v>385</v>
      </c>
      <c r="B387" s="8" t="s">
        <v>26</v>
      </c>
      <c r="C387" s="8" t="s">
        <v>69</v>
      </c>
      <c r="D387" s="8" t="s">
        <v>70</v>
      </c>
      <c r="E387" s="8" t="s">
        <v>953</v>
      </c>
      <c r="F387" s="8" t="s">
        <v>954</v>
      </c>
      <c r="G387" s="10"/>
      <c r="H387" s="10"/>
      <c r="I387" s="10"/>
    </row>
    <row r="388" spans="1:9" ht="15" customHeight="1" outlineLevel="2">
      <c r="A388" s="7">
        <v>386</v>
      </c>
      <c r="B388" s="8" t="s">
        <v>26</v>
      </c>
      <c r="C388" s="8" t="s">
        <v>69</v>
      </c>
      <c r="D388" s="8" t="s">
        <v>70</v>
      </c>
      <c r="E388" s="8" t="s">
        <v>955</v>
      </c>
      <c r="F388" s="8" t="s">
        <v>956</v>
      </c>
      <c r="G388" s="10"/>
      <c r="H388" s="10"/>
      <c r="I388" s="10"/>
    </row>
    <row r="389" spans="1:9" ht="15" customHeight="1" outlineLevel="2">
      <c r="A389" s="7">
        <v>387</v>
      </c>
      <c r="B389" s="8" t="s">
        <v>26</v>
      </c>
      <c r="C389" s="8" t="s">
        <v>27</v>
      </c>
      <c r="D389" s="8" t="s">
        <v>28</v>
      </c>
      <c r="E389" s="8" t="s">
        <v>957</v>
      </c>
      <c r="F389" s="8" t="s">
        <v>958</v>
      </c>
      <c r="G389" s="10"/>
      <c r="H389" s="10"/>
      <c r="I389" s="10"/>
    </row>
    <row r="390" spans="1:9" ht="15" customHeight="1" outlineLevel="2">
      <c r="A390" s="7">
        <v>388</v>
      </c>
      <c r="B390" s="8" t="s">
        <v>26</v>
      </c>
      <c r="C390" s="8" t="s">
        <v>27</v>
      </c>
      <c r="D390" s="8" t="s">
        <v>28</v>
      </c>
      <c r="E390" s="8" t="s">
        <v>959</v>
      </c>
      <c r="F390" s="8" t="s">
        <v>960</v>
      </c>
      <c r="G390" s="10"/>
      <c r="H390" s="10"/>
      <c r="I390" s="10"/>
    </row>
    <row r="391" spans="1:9" ht="15" customHeight="1" outlineLevel="2">
      <c r="A391" s="7">
        <v>389</v>
      </c>
      <c r="B391" s="8" t="s">
        <v>26</v>
      </c>
      <c r="C391" s="8" t="s">
        <v>27</v>
      </c>
      <c r="D391" s="8" t="s">
        <v>28</v>
      </c>
      <c r="E391" s="8" t="s">
        <v>961</v>
      </c>
      <c r="F391" s="8" t="s">
        <v>962</v>
      </c>
      <c r="G391" s="10"/>
      <c r="H391" s="10"/>
      <c r="I391" s="10"/>
    </row>
    <row r="392" spans="1:9" ht="15" customHeight="1" outlineLevel="2">
      <c r="A392" s="7">
        <v>390</v>
      </c>
      <c r="B392" s="8" t="s">
        <v>26</v>
      </c>
      <c r="C392" s="8" t="s">
        <v>27</v>
      </c>
      <c r="D392" s="8" t="s">
        <v>28</v>
      </c>
      <c r="E392" s="8" t="s">
        <v>963</v>
      </c>
      <c r="F392" s="8" t="s">
        <v>964</v>
      </c>
      <c r="G392" s="10"/>
      <c r="H392" s="10"/>
      <c r="I392" s="10"/>
    </row>
    <row r="393" spans="1:9" ht="15" customHeight="1" outlineLevel="2">
      <c r="A393" s="7">
        <v>391</v>
      </c>
      <c r="B393" s="8" t="s">
        <v>26</v>
      </c>
      <c r="C393" s="8" t="s">
        <v>27</v>
      </c>
      <c r="D393" s="8" t="s">
        <v>28</v>
      </c>
      <c r="E393" s="8" t="s">
        <v>965</v>
      </c>
      <c r="F393" s="8" t="s">
        <v>966</v>
      </c>
      <c r="G393" s="10"/>
      <c r="H393" s="10"/>
      <c r="I393" s="10"/>
    </row>
    <row r="394" spans="1:9" ht="15" customHeight="1" outlineLevel="2">
      <c r="A394" s="7">
        <v>392</v>
      </c>
      <c r="B394" s="8" t="s">
        <v>26</v>
      </c>
      <c r="C394" s="8" t="s">
        <v>27</v>
      </c>
      <c r="D394" s="8" t="s">
        <v>28</v>
      </c>
      <c r="E394" s="8" t="s">
        <v>967</v>
      </c>
      <c r="F394" s="8" t="s">
        <v>968</v>
      </c>
      <c r="G394" s="10"/>
      <c r="H394" s="10"/>
      <c r="I394" s="10"/>
    </row>
    <row r="395" spans="1:9" ht="15" customHeight="1" outlineLevel="2">
      <c r="A395" s="7">
        <v>393</v>
      </c>
      <c r="B395" s="8" t="s">
        <v>26</v>
      </c>
      <c r="C395" s="8" t="s">
        <v>27</v>
      </c>
      <c r="D395" s="8" t="s">
        <v>28</v>
      </c>
      <c r="E395" s="8" t="s">
        <v>969</v>
      </c>
      <c r="F395" s="8" t="s">
        <v>970</v>
      </c>
      <c r="G395" s="10"/>
      <c r="H395" s="10"/>
      <c r="I395" s="10"/>
    </row>
    <row r="396" spans="1:9" ht="15" customHeight="1" outlineLevel="2">
      <c r="A396" s="7">
        <v>394</v>
      </c>
      <c r="B396" s="8" t="s">
        <v>26</v>
      </c>
      <c r="C396" s="8" t="s">
        <v>114</v>
      </c>
      <c r="D396" s="8" t="s">
        <v>115</v>
      </c>
      <c r="E396" s="8" t="s">
        <v>971</v>
      </c>
      <c r="F396" s="8" t="s">
        <v>972</v>
      </c>
      <c r="G396" s="10"/>
      <c r="H396" s="10"/>
      <c r="I396" s="10"/>
    </row>
    <row r="397" spans="1:9" ht="15" customHeight="1" outlineLevel="2">
      <c r="A397" s="7">
        <v>395</v>
      </c>
      <c r="B397" s="8" t="s">
        <v>26</v>
      </c>
      <c r="C397" s="8" t="s">
        <v>114</v>
      </c>
      <c r="D397" s="8" t="s">
        <v>115</v>
      </c>
      <c r="E397" s="8" t="s">
        <v>973</v>
      </c>
      <c r="F397" s="8" t="s">
        <v>974</v>
      </c>
      <c r="G397" s="10"/>
      <c r="H397" s="10"/>
      <c r="I397" s="10"/>
    </row>
    <row r="398" spans="1:9" ht="15" customHeight="1" outlineLevel="2">
      <c r="A398" s="7">
        <v>396</v>
      </c>
      <c r="B398" s="8" t="s">
        <v>26</v>
      </c>
      <c r="C398" s="8" t="s">
        <v>114</v>
      </c>
      <c r="D398" s="8" t="s">
        <v>115</v>
      </c>
      <c r="E398" s="8" t="s">
        <v>975</v>
      </c>
      <c r="F398" s="8" t="s">
        <v>976</v>
      </c>
      <c r="G398" s="10"/>
      <c r="H398" s="10"/>
      <c r="I398" s="10"/>
    </row>
    <row r="399" spans="1:9" ht="15" customHeight="1" outlineLevel="2">
      <c r="A399" s="7">
        <v>397</v>
      </c>
      <c r="B399" s="8" t="s">
        <v>26</v>
      </c>
      <c r="C399" s="8" t="s">
        <v>114</v>
      </c>
      <c r="D399" s="8" t="s">
        <v>115</v>
      </c>
      <c r="E399" s="8" t="s">
        <v>977</v>
      </c>
      <c r="F399" s="8" t="s">
        <v>978</v>
      </c>
      <c r="G399" s="10"/>
      <c r="H399" s="10"/>
      <c r="I399" s="10"/>
    </row>
    <row r="400" spans="1:9" ht="15" customHeight="1" outlineLevel="2">
      <c r="A400" s="7">
        <v>398</v>
      </c>
      <c r="B400" s="8" t="s">
        <v>26</v>
      </c>
      <c r="C400" s="8" t="s">
        <v>114</v>
      </c>
      <c r="D400" s="8" t="s">
        <v>115</v>
      </c>
      <c r="E400" s="8" t="s">
        <v>979</v>
      </c>
      <c r="F400" s="8" t="s">
        <v>980</v>
      </c>
      <c r="G400" s="10"/>
      <c r="H400" s="10"/>
      <c r="I400" s="10"/>
    </row>
    <row r="401" spans="1:9" ht="15" customHeight="1" outlineLevel="2">
      <c r="A401" s="7">
        <v>399</v>
      </c>
      <c r="B401" s="8" t="s">
        <v>26</v>
      </c>
      <c r="C401" s="8" t="s">
        <v>114</v>
      </c>
      <c r="D401" s="8" t="s">
        <v>115</v>
      </c>
      <c r="E401" s="8" t="s">
        <v>981</v>
      </c>
      <c r="F401" s="8" t="s">
        <v>982</v>
      </c>
      <c r="G401" s="10"/>
      <c r="H401" s="10"/>
      <c r="I401" s="10"/>
    </row>
    <row r="402" spans="1:9" ht="15" customHeight="1" outlineLevel="2">
      <c r="A402" s="7">
        <v>400</v>
      </c>
      <c r="B402" s="8" t="s">
        <v>26</v>
      </c>
      <c r="C402" s="8" t="s">
        <v>114</v>
      </c>
      <c r="D402" s="8" t="s">
        <v>115</v>
      </c>
      <c r="E402" s="8" t="s">
        <v>983</v>
      </c>
      <c r="F402" s="8" t="s">
        <v>984</v>
      </c>
      <c r="G402" s="10"/>
      <c r="H402" s="10"/>
      <c r="I402" s="10"/>
    </row>
    <row r="403" spans="1:9" ht="15" customHeight="1" outlineLevel="2">
      <c r="A403" s="7">
        <v>401</v>
      </c>
      <c r="B403" s="8" t="s">
        <v>26</v>
      </c>
      <c r="C403" s="8" t="s">
        <v>114</v>
      </c>
      <c r="D403" s="8" t="s">
        <v>115</v>
      </c>
      <c r="E403" s="8" t="s">
        <v>985</v>
      </c>
      <c r="F403" s="8" t="s">
        <v>986</v>
      </c>
      <c r="G403" s="10"/>
      <c r="H403" s="10"/>
      <c r="I403" s="10"/>
    </row>
    <row r="404" spans="1:9" ht="15" customHeight="1" outlineLevel="2">
      <c r="A404" s="7">
        <v>402</v>
      </c>
      <c r="B404" s="8" t="s">
        <v>26</v>
      </c>
      <c r="C404" s="8" t="s">
        <v>114</v>
      </c>
      <c r="D404" s="8" t="s">
        <v>115</v>
      </c>
      <c r="E404" s="8" t="s">
        <v>987</v>
      </c>
      <c r="F404" s="8" t="s">
        <v>988</v>
      </c>
      <c r="G404" s="10"/>
      <c r="H404" s="10"/>
      <c r="I404" s="10"/>
    </row>
    <row r="405" spans="1:9" ht="15" customHeight="1" outlineLevel="2">
      <c r="A405" s="7">
        <v>403</v>
      </c>
      <c r="B405" s="8" t="s">
        <v>26</v>
      </c>
      <c r="C405" s="8" t="s">
        <v>114</v>
      </c>
      <c r="D405" s="8" t="s">
        <v>115</v>
      </c>
      <c r="E405" s="8" t="s">
        <v>989</v>
      </c>
      <c r="F405" s="8" t="s">
        <v>990</v>
      </c>
      <c r="G405" s="10"/>
      <c r="H405" s="10"/>
      <c r="I405" s="10"/>
    </row>
    <row r="406" spans="1:9" ht="15" customHeight="1" outlineLevel="2">
      <c r="A406" s="7">
        <v>404</v>
      </c>
      <c r="B406" s="8" t="s">
        <v>26</v>
      </c>
      <c r="C406" s="8" t="s">
        <v>114</v>
      </c>
      <c r="D406" s="8" t="s">
        <v>115</v>
      </c>
      <c r="E406" s="8" t="s">
        <v>991</v>
      </c>
      <c r="F406" s="8" t="s">
        <v>992</v>
      </c>
      <c r="G406" s="10"/>
      <c r="H406" s="10"/>
      <c r="I406" s="10"/>
    </row>
    <row r="407" spans="1:9" ht="15" customHeight="1" outlineLevel="2">
      <c r="A407" s="7">
        <v>405</v>
      </c>
      <c r="B407" s="8" t="s">
        <v>26</v>
      </c>
      <c r="C407" s="8" t="s">
        <v>29</v>
      </c>
      <c r="D407" s="8" t="s">
        <v>30</v>
      </c>
      <c r="E407" s="8" t="s">
        <v>993</v>
      </c>
      <c r="F407" s="8" t="s">
        <v>994</v>
      </c>
      <c r="G407" s="10"/>
      <c r="H407" s="10"/>
      <c r="I407" s="10"/>
    </row>
    <row r="408" spans="1:9" ht="15" customHeight="1" outlineLevel="2">
      <c r="A408" s="7">
        <v>406</v>
      </c>
      <c r="B408" s="8" t="s">
        <v>26</v>
      </c>
      <c r="C408" s="8" t="s">
        <v>29</v>
      </c>
      <c r="D408" s="8" t="s">
        <v>30</v>
      </c>
      <c r="E408" s="8" t="s">
        <v>995</v>
      </c>
      <c r="F408" s="8" t="s">
        <v>996</v>
      </c>
      <c r="G408" s="10"/>
      <c r="H408" s="10"/>
      <c r="I408" s="10"/>
    </row>
    <row r="409" spans="1:9" ht="15" customHeight="1" outlineLevel="2">
      <c r="A409" s="7">
        <v>407</v>
      </c>
      <c r="B409" s="8" t="s">
        <v>26</v>
      </c>
      <c r="C409" s="8" t="s">
        <v>29</v>
      </c>
      <c r="D409" s="8" t="s">
        <v>30</v>
      </c>
      <c r="E409" s="8" t="s">
        <v>997</v>
      </c>
      <c r="F409" s="8" t="s">
        <v>998</v>
      </c>
      <c r="G409" s="10"/>
      <c r="H409" s="10"/>
      <c r="I409" s="10"/>
    </row>
    <row r="410" spans="1:9" ht="15" customHeight="1" outlineLevel="2">
      <c r="A410" s="7">
        <v>408</v>
      </c>
      <c r="B410" s="8" t="s">
        <v>26</v>
      </c>
      <c r="C410" s="8" t="s">
        <v>29</v>
      </c>
      <c r="D410" s="8" t="s">
        <v>30</v>
      </c>
      <c r="E410" s="8" t="s">
        <v>999</v>
      </c>
      <c r="F410" s="8" t="s">
        <v>1000</v>
      </c>
      <c r="G410" s="10"/>
      <c r="H410" s="10"/>
      <c r="I410" s="10"/>
    </row>
    <row r="411" spans="1:9" ht="15" customHeight="1" outlineLevel="2">
      <c r="A411" s="7">
        <v>409</v>
      </c>
      <c r="B411" s="8" t="s">
        <v>26</v>
      </c>
      <c r="C411" s="8" t="s">
        <v>29</v>
      </c>
      <c r="D411" s="8" t="s">
        <v>30</v>
      </c>
      <c r="E411" s="8" t="s">
        <v>1001</v>
      </c>
      <c r="F411" s="8" t="s">
        <v>1002</v>
      </c>
      <c r="G411" s="10"/>
      <c r="H411" s="10"/>
      <c r="I411" s="10"/>
    </row>
    <row r="412" spans="1:9" ht="15" customHeight="1" outlineLevel="2">
      <c r="A412" s="7">
        <v>410</v>
      </c>
      <c r="B412" s="8" t="s">
        <v>26</v>
      </c>
      <c r="C412" s="8" t="s">
        <v>29</v>
      </c>
      <c r="D412" s="8" t="s">
        <v>30</v>
      </c>
      <c r="E412" s="8" t="s">
        <v>1003</v>
      </c>
      <c r="F412" s="8" t="s">
        <v>1004</v>
      </c>
      <c r="G412" s="10"/>
      <c r="H412" s="10"/>
      <c r="I412" s="10"/>
    </row>
    <row r="413" spans="1:9" ht="15" customHeight="1" outlineLevel="2">
      <c r="A413" s="7">
        <v>411</v>
      </c>
      <c r="B413" s="8" t="s">
        <v>26</v>
      </c>
      <c r="C413" s="8" t="s">
        <v>29</v>
      </c>
      <c r="D413" s="8" t="s">
        <v>30</v>
      </c>
      <c r="E413" s="8" t="s">
        <v>1005</v>
      </c>
      <c r="F413" s="8" t="s">
        <v>1006</v>
      </c>
      <c r="G413" s="10"/>
      <c r="H413" s="10"/>
      <c r="I413" s="10"/>
    </row>
    <row r="414" spans="1:9" ht="15" customHeight="1" outlineLevel="2">
      <c r="A414" s="7">
        <v>412</v>
      </c>
      <c r="B414" s="8" t="s">
        <v>26</v>
      </c>
      <c r="C414" s="8" t="s">
        <v>71</v>
      </c>
      <c r="D414" s="8" t="s">
        <v>72</v>
      </c>
      <c r="E414" s="8" t="s">
        <v>1007</v>
      </c>
      <c r="F414" s="8" t="s">
        <v>1008</v>
      </c>
      <c r="G414" s="10"/>
      <c r="H414" s="10"/>
      <c r="I414" s="10"/>
    </row>
    <row r="415" spans="1:9" ht="15" customHeight="1" outlineLevel="2">
      <c r="A415" s="7">
        <v>413</v>
      </c>
      <c r="B415" s="8" t="s">
        <v>26</v>
      </c>
      <c r="C415" s="8" t="s">
        <v>71</v>
      </c>
      <c r="D415" s="8" t="s">
        <v>72</v>
      </c>
      <c r="E415" s="8" t="s">
        <v>1009</v>
      </c>
      <c r="F415" s="8" t="s">
        <v>1010</v>
      </c>
      <c r="G415" s="10"/>
      <c r="H415" s="10"/>
      <c r="I415" s="10"/>
    </row>
    <row r="416" spans="1:9" ht="15" customHeight="1" outlineLevel="2">
      <c r="A416" s="7">
        <v>414</v>
      </c>
      <c r="B416" s="8" t="s">
        <v>26</v>
      </c>
      <c r="C416" s="8" t="s">
        <v>71</v>
      </c>
      <c r="D416" s="8" t="s">
        <v>72</v>
      </c>
      <c r="E416" s="8" t="s">
        <v>1011</v>
      </c>
      <c r="F416" s="8" t="s">
        <v>1012</v>
      </c>
      <c r="G416" s="10"/>
      <c r="H416" s="10"/>
      <c r="I416" s="10"/>
    </row>
    <row r="417" spans="1:9" ht="15" customHeight="1" outlineLevel="2">
      <c r="A417" s="7">
        <v>415</v>
      </c>
      <c r="B417" s="8" t="s">
        <v>26</v>
      </c>
      <c r="C417" s="8" t="s">
        <v>71</v>
      </c>
      <c r="D417" s="8" t="s">
        <v>72</v>
      </c>
      <c r="E417" s="8" t="s">
        <v>1013</v>
      </c>
      <c r="F417" s="8" t="s">
        <v>1014</v>
      </c>
      <c r="G417" s="10"/>
      <c r="H417" s="10"/>
      <c r="I417" s="10"/>
    </row>
    <row r="418" spans="1:9" ht="15" customHeight="1" outlineLevel="2">
      <c r="A418" s="7">
        <v>416</v>
      </c>
      <c r="B418" s="8" t="s">
        <v>26</v>
      </c>
      <c r="C418" s="8" t="s">
        <v>71</v>
      </c>
      <c r="D418" s="8" t="s">
        <v>72</v>
      </c>
      <c r="E418" s="8" t="s">
        <v>1015</v>
      </c>
      <c r="F418" s="8" t="s">
        <v>1016</v>
      </c>
      <c r="G418" s="10"/>
      <c r="H418" s="10"/>
      <c r="I418" s="10"/>
    </row>
    <row r="419" spans="1:9" ht="15" customHeight="1" outlineLevel="2">
      <c r="A419" s="7">
        <v>417</v>
      </c>
      <c r="B419" s="8" t="s">
        <v>26</v>
      </c>
      <c r="C419" s="8" t="s">
        <v>71</v>
      </c>
      <c r="D419" s="8" t="s">
        <v>72</v>
      </c>
      <c r="E419" s="8" t="s">
        <v>1017</v>
      </c>
      <c r="F419" s="8" t="s">
        <v>1018</v>
      </c>
      <c r="G419" s="10"/>
      <c r="H419" s="10"/>
      <c r="I419" s="10"/>
    </row>
    <row r="420" spans="1:9" ht="15" customHeight="1" outlineLevel="2">
      <c r="A420" s="7">
        <v>418</v>
      </c>
      <c r="B420" s="8" t="s">
        <v>26</v>
      </c>
      <c r="C420" s="8" t="s">
        <v>71</v>
      </c>
      <c r="D420" s="8" t="s">
        <v>72</v>
      </c>
      <c r="E420" s="8" t="s">
        <v>1019</v>
      </c>
      <c r="F420" s="8" t="s">
        <v>1020</v>
      </c>
      <c r="G420" s="10"/>
      <c r="H420" s="10"/>
      <c r="I420" s="10"/>
    </row>
    <row r="421" spans="1:9" ht="15" customHeight="1" outlineLevel="2">
      <c r="A421" s="7">
        <v>419</v>
      </c>
      <c r="B421" s="8" t="s">
        <v>26</v>
      </c>
      <c r="C421" s="8" t="s">
        <v>71</v>
      </c>
      <c r="D421" s="8" t="s">
        <v>72</v>
      </c>
      <c r="E421" s="8" t="s">
        <v>1021</v>
      </c>
      <c r="F421" s="8" t="s">
        <v>1022</v>
      </c>
      <c r="G421" s="10"/>
      <c r="H421" s="10"/>
      <c r="I421" s="10"/>
    </row>
    <row r="422" spans="1:9" ht="15" customHeight="1" outlineLevel="2">
      <c r="A422" s="7">
        <v>420</v>
      </c>
      <c r="B422" s="8" t="s">
        <v>26</v>
      </c>
      <c r="C422" s="8" t="s">
        <v>71</v>
      </c>
      <c r="D422" s="8" t="s">
        <v>72</v>
      </c>
      <c r="E422" s="8" t="s">
        <v>1023</v>
      </c>
      <c r="F422" s="8" t="s">
        <v>1024</v>
      </c>
      <c r="G422" s="10"/>
      <c r="H422" s="10"/>
      <c r="I422" s="10"/>
    </row>
    <row r="423" spans="1:9" ht="15" customHeight="1" outlineLevel="2">
      <c r="A423" s="7">
        <v>421</v>
      </c>
      <c r="B423" s="8" t="s">
        <v>116</v>
      </c>
      <c r="C423" s="8" t="s">
        <v>170</v>
      </c>
      <c r="D423" s="8" t="s">
        <v>171</v>
      </c>
      <c r="E423" s="8" t="s">
        <v>1025</v>
      </c>
      <c r="F423" s="8" t="s">
        <v>1026</v>
      </c>
      <c r="G423" s="10"/>
      <c r="H423" s="10"/>
      <c r="I423" s="10"/>
    </row>
    <row r="424" spans="1:9" ht="15" customHeight="1" outlineLevel="2">
      <c r="A424" s="7">
        <v>422</v>
      </c>
      <c r="B424" s="8" t="s">
        <v>116</v>
      </c>
      <c r="C424" s="8" t="s">
        <v>170</v>
      </c>
      <c r="D424" s="8" t="s">
        <v>171</v>
      </c>
      <c r="E424" s="8" t="s">
        <v>1027</v>
      </c>
      <c r="F424" s="8" t="s">
        <v>1028</v>
      </c>
      <c r="G424" s="10"/>
      <c r="H424" s="10"/>
      <c r="I424" s="10"/>
    </row>
    <row r="425" spans="1:9" ht="15" customHeight="1" outlineLevel="2">
      <c r="A425" s="7">
        <v>423</v>
      </c>
      <c r="B425" s="8" t="s">
        <v>116</v>
      </c>
      <c r="C425" s="8" t="s">
        <v>170</v>
      </c>
      <c r="D425" s="8" t="s">
        <v>171</v>
      </c>
      <c r="E425" s="8" t="s">
        <v>1029</v>
      </c>
      <c r="F425" s="8" t="s">
        <v>1030</v>
      </c>
      <c r="G425" s="10"/>
      <c r="H425" s="10"/>
      <c r="I425" s="10"/>
    </row>
    <row r="426" spans="1:9" ht="15" customHeight="1" outlineLevel="2">
      <c r="A426" s="7">
        <v>424</v>
      </c>
      <c r="B426" s="8" t="s">
        <v>116</v>
      </c>
      <c r="C426" s="8" t="s">
        <v>170</v>
      </c>
      <c r="D426" s="8" t="s">
        <v>171</v>
      </c>
      <c r="E426" s="8" t="s">
        <v>1031</v>
      </c>
      <c r="F426" s="8" t="s">
        <v>1032</v>
      </c>
      <c r="G426" s="10"/>
      <c r="H426" s="10"/>
      <c r="I426" s="10"/>
    </row>
    <row r="427" spans="1:9" ht="15" customHeight="1" outlineLevel="2">
      <c r="A427" s="7">
        <v>425</v>
      </c>
      <c r="B427" s="8" t="s">
        <v>116</v>
      </c>
      <c r="C427" s="8" t="s">
        <v>170</v>
      </c>
      <c r="D427" s="8" t="s">
        <v>171</v>
      </c>
      <c r="E427" s="8" t="s">
        <v>1033</v>
      </c>
      <c r="F427" s="8" t="s">
        <v>1034</v>
      </c>
      <c r="G427" s="10"/>
      <c r="H427" s="10"/>
      <c r="I427" s="10"/>
    </row>
    <row r="428" spans="1:9" ht="15" customHeight="1" outlineLevel="2">
      <c r="A428" s="7">
        <v>426</v>
      </c>
      <c r="B428" s="8" t="s">
        <v>116</v>
      </c>
      <c r="C428" s="8" t="s">
        <v>170</v>
      </c>
      <c r="D428" s="8" t="s">
        <v>171</v>
      </c>
      <c r="E428" s="8" t="s">
        <v>1035</v>
      </c>
      <c r="F428" s="8" t="s">
        <v>1036</v>
      </c>
      <c r="G428" s="10"/>
      <c r="H428" s="10"/>
      <c r="I428" s="10"/>
    </row>
    <row r="429" spans="1:9" ht="15" customHeight="1" outlineLevel="2">
      <c r="A429" s="7">
        <v>427</v>
      </c>
      <c r="B429" s="8" t="s">
        <v>116</v>
      </c>
      <c r="C429" s="8" t="s">
        <v>170</v>
      </c>
      <c r="D429" s="8" t="s">
        <v>171</v>
      </c>
      <c r="E429" s="8" t="s">
        <v>1037</v>
      </c>
      <c r="F429" s="8" t="s">
        <v>1038</v>
      </c>
      <c r="G429" s="10"/>
      <c r="H429" s="10"/>
      <c r="I429" s="10"/>
    </row>
    <row r="430" spans="1:9" ht="15" customHeight="1" outlineLevel="2">
      <c r="A430" s="7">
        <v>428</v>
      </c>
      <c r="B430" s="8" t="s">
        <v>116</v>
      </c>
      <c r="C430" s="8" t="s">
        <v>170</v>
      </c>
      <c r="D430" s="8" t="s">
        <v>171</v>
      </c>
      <c r="E430" s="8" t="s">
        <v>1039</v>
      </c>
      <c r="F430" s="8" t="s">
        <v>1040</v>
      </c>
      <c r="G430" s="10"/>
      <c r="H430" s="10"/>
      <c r="I430" s="10"/>
    </row>
    <row r="431" spans="1:9" ht="15" customHeight="1" outlineLevel="2">
      <c r="A431" s="7">
        <v>429</v>
      </c>
      <c r="B431" s="8" t="s">
        <v>116</v>
      </c>
      <c r="C431" s="8" t="s">
        <v>170</v>
      </c>
      <c r="D431" s="8" t="s">
        <v>171</v>
      </c>
      <c r="E431" s="8" t="s">
        <v>1041</v>
      </c>
      <c r="F431" s="8" t="s">
        <v>1042</v>
      </c>
      <c r="G431" s="10"/>
      <c r="H431" s="10"/>
      <c r="I431" s="10"/>
    </row>
    <row r="432" spans="1:9" ht="15" customHeight="1" outlineLevel="2">
      <c r="A432" s="7">
        <v>430</v>
      </c>
      <c r="B432" s="8" t="s">
        <v>116</v>
      </c>
      <c r="C432" s="8" t="s">
        <v>170</v>
      </c>
      <c r="D432" s="8" t="s">
        <v>171</v>
      </c>
      <c r="E432" s="8" t="s">
        <v>1043</v>
      </c>
      <c r="F432" s="8" t="s">
        <v>1044</v>
      </c>
      <c r="G432" s="10"/>
      <c r="H432" s="10"/>
      <c r="I432" s="10"/>
    </row>
    <row r="433" spans="1:9" ht="15" customHeight="1" outlineLevel="2">
      <c r="A433" s="7">
        <v>431</v>
      </c>
      <c r="B433" s="8" t="s">
        <v>116</v>
      </c>
      <c r="C433" s="8" t="s">
        <v>170</v>
      </c>
      <c r="D433" s="8" t="s">
        <v>171</v>
      </c>
      <c r="E433" s="8" t="s">
        <v>1045</v>
      </c>
      <c r="F433" s="8" t="s">
        <v>1046</v>
      </c>
      <c r="G433" s="10"/>
      <c r="H433" s="10"/>
      <c r="I433" s="10"/>
    </row>
    <row r="434" spans="1:9" ht="15" customHeight="1" outlineLevel="2">
      <c r="A434" s="7">
        <v>432</v>
      </c>
      <c r="B434" s="8" t="s">
        <v>116</v>
      </c>
      <c r="C434" s="8" t="s">
        <v>170</v>
      </c>
      <c r="D434" s="8" t="s">
        <v>171</v>
      </c>
      <c r="E434" s="8" t="s">
        <v>1047</v>
      </c>
      <c r="F434" s="8" t="s">
        <v>1048</v>
      </c>
      <c r="G434" s="10"/>
      <c r="H434" s="10"/>
      <c r="I434" s="10"/>
    </row>
    <row r="435" spans="1:9" ht="15" customHeight="1" outlineLevel="2">
      <c r="A435" s="7">
        <v>433</v>
      </c>
      <c r="B435" s="8" t="s">
        <v>116</v>
      </c>
      <c r="C435" s="8" t="s">
        <v>170</v>
      </c>
      <c r="D435" s="8" t="s">
        <v>171</v>
      </c>
      <c r="E435" s="8" t="s">
        <v>1049</v>
      </c>
      <c r="F435" s="8" t="s">
        <v>1050</v>
      </c>
      <c r="G435" s="10"/>
      <c r="H435" s="10"/>
      <c r="I435" s="10"/>
    </row>
    <row r="436" spans="1:9" ht="15" customHeight="1" outlineLevel="2">
      <c r="A436" s="7">
        <v>434</v>
      </c>
      <c r="B436" s="8" t="s">
        <v>116</v>
      </c>
      <c r="C436" s="8" t="s">
        <v>170</v>
      </c>
      <c r="D436" s="8" t="s">
        <v>171</v>
      </c>
      <c r="E436" s="8" t="s">
        <v>1051</v>
      </c>
      <c r="F436" s="8" t="s">
        <v>1052</v>
      </c>
      <c r="G436" s="10"/>
      <c r="H436" s="10"/>
      <c r="I436" s="10"/>
    </row>
    <row r="437" spans="1:9" ht="15" customHeight="1" outlineLevel="2">
      <c r="A437" s="7">
        <v>435</v>
      </c>
      <c r="B437" s="8" t="s">
        <v>116</v>
      </c>
      <c r="C437" s="8" t="s">
        <v>170</v>
      </c>
      <c r="D437" s="8" t="s">
        <v>171</v>
      </c>
      <c r="E437" s="8" t="s">
        <v>1053</v>
      </c>
      <c r="F437" s="8" t="s">
        <v>1054</v>
      </c>
      <c r="G437" s="10"/>
      <c r="H437" s="10"/>
      <c r="I437" s="10"/>
    </row>
    <row r="438" spans="1:9" ht="15" customHeight="1" outlineLevel="2">
      <c r="A438" s="7">
        <v>436</v>
      </c>
      <c r="B438" s="8" t="s">
        <v>116</v>
      </c>
      <c r="C438" s="8" t="s">
        <v>170</v>
      </c>
      <c r="D438" s="8" t="s">
        <v>171</v>
      </c>
      <c r="E438" s="8" t="s">
        <v>1055</v>
      </c>
      <c r="F438" s="8" t="s">
        <v>1056</v>
      </c>
      <c r="G438" s="10"/>
      <c r="H438" s="10"/>
      <c r="I438" s="10"/>
    </row>
    <row r="439" spans="1:9" ht="15" customHeight="1" outlineLevel="2">
      <c r="A439" s="7">
        <v>437</v>
      </c>
      <c r="B439" s="8" t="s">
        <v>116</v>
      </c>
      <c r="C439" s="8" t="s">
        <v>170</v>
      </c>
      <c r="D439" s="8" t="s">
        <v>171</v>
      </c>
      <c r="E439" s="8" t="s">
        <v>1057</v>
      </c>
      <c r="F439" s="8" t="s">
        <v>1058</v>
      </c>
      <c r="G439" s="10"/>
      <c r="H439" s="10"/>
      <c r="I439" s="10"/>
    </row>
    <row r="440" spans="1:9" ht="15" customHeight="1" outlineLevel="2">
      <c r="A440" s="7">
        <v>438</v>
      </c>
      <c r="B440" s="8" t="s">
        <v>116</v>
      </c>
      <c r="C440" s="8" t="s">
        <v>170</v>
      </c>
      <c r="D440" s="8" t="s">
        <v>171</v>
      </c>
      <c r="E440" s="8" t="s">
        <v>1059</v>
      </c>
      <c r="F440" s="8" t="s">
        <v>1060</v>
      </c>
      <c r="G440" s="10"/>
      <c r="H440" s="10"/>
      <c r="I440" s="10"/>
    </row>
    <row r="441" spans="1:9" ht="15" customHeight="1" outlineLevel="2">
      <c r="A441" s="7">
        <v>439</v>
      </c>
      <c r="B441" s="8" t="s">
        <v>116</v>
      </c>
      <c r="C441" s="8" t="s">
        <v>170</v>
      </c>
      <c r="D441" s="8" t="s">
        <v>171</v>
      </c>
      <c r="E441" s="8" t="s">
        <v>1061</v>
      </c>
      <c r="F441" s="8" t="s">
        <v>1062</v>
      </c>
      <c r="G441" s="10"/>
      <c r="H441" s="10"/>
      <c r="I441" s="10"/>
    </row>
    <row r="442" spans="1:9" ht="15" customHeight="1" outlineLevel="2">
      <c r="A442" s="7">
        <v>440</v>
      </c>
      <c r="B442" s="8" t="s">
        <v>116</v>
      </c>
      <c r="C442" s="8" t="s">
        <v>170</v>
      </c>
      <c r="D442" s="8" t="s">
        <v>171</v>
      </c>
      <c r="E442" s="8" t="s">
        <v>1063</v>
      </c>
      <c r="F442" s="8" t="s">
        <v>1064</v>
      </c>
      <c r="G442" s="10"/>
      <c r="H442" s="10"/>
      <c r="I442" s="10"/>
    </row>
    <row r="443" spans="1:9" ht="15" customHeight="1" outlineLevel="2">
      <c r="A443" s="7">
        <v>441</v>
      </c>
      <c r="B443" s="8" t="s">
        <v>116</v>
      </c>
      <c r="C443" s="8" t="s">
        <v>170</v>
      </c>
      <c r="D443" s="8" t="s">
        <v>171</v>
      </c>
      <c r="E443" s="8" t="s">
        <v>1065</v>
      </c>
      <c r="F443" s="8" t="s">
        <v>1066</v>
      </c>
      <c r="G443" s="10"/>
      <c r="H443" s="10"/>
      <c r="I443" s="10"/>
    </row>
    <row r="444" spans="1:9" ht="15" customHeight="1" outlineLevel="2">
      <c r="A444" s="7">
        <v>442</v>
      </c>
      <c r="B444" s="8" t="s">
        <v>116</v>
      </c>
      <c r="C444" s="8" t="s">
        <v>170</v>
      </c>
      <c r="D444" s="8" t="s">
        <v>171</v>
      </c>
      <c r="E444" s="8" t="s">
        <v>1067</v>
      </c>
      <c r="F444" s="8" t="s">
        <v>1068</v>
      </c>
      <c r="G444" s="10"/>
      <c r="H444" s="10"/>
      <c r="I444" s="10"/>
    </row>
    <row r="445" spans="1:9" ht="15" customHeight="1" outlineLevel="2">
      <c r="A445" s="7">
        <v>443</v>
      </c>
      <c r="B445" s="8" t="s">
        <v>116</v>
      </c>
      <c r="C445" s="8" t="s">
        <v>170</v>
      </c>
      <c r="D445" s="8" t="s">
        <v>171</v>
      </c>
      <c r="E445" s="8" t="s">
        <v>1069</v>
      </c>
      <c r="F445" s="8" t="s">
        <v>1070</v>
      </c>
      <c r="G445" s="10"/>
      <c r="H445" s="10"/>
      <c r="I445" s="10"/>
    </row>
    <row r="446" spans="1:9" ht="15" customHeight="1" outlineLevel="2">
      <c r="A446" s="7">
        <v>444</v>
      </c>
      <c r="B446" s="8" t="s">
        <v>116</v>
      </c>
      <c r="C446" s="8" t="s">
        <v>170</v>
      </c>
      <c r="D446" s="8" t="s">
        <v>171</v>
      </c>
      <c r="E446" s="8" t="s">
        <v>1071</v>
      </c>
      <c r="F446" s="8" t="s">
        <v>1072</v>
      </c>
      <c r="G446" s="10"/>
      <c r="H446" s="10"/>
      <c r="I446" s="10"/>
    </row>
    <row r="447" spans="1:9" ht="15" customHeight="1" outlineLevel="2">
      <c r="A447" s="7">
        <v>445</v>
      </c>
      <c r="B447" s="8" t="s">
        <v>116</v>
      </c>
      <c r="C447" s="8" t="s">
        <v>170</v>
      </c>
      <c r="D447" s="8" t="s">
        <v>171</v>
      </c>
      <c r="E447" s="8" t="s">
        <v>1073</v>
      </c>
      <c r="F447" s="8" t="s">
        <v>1074</v>
      </c>
      <c r="G447" s="10"/>
      <c r="H447" s="10"/>
      <c r="I447" s="10"/>
    </row>
    <row r="448" spans="1:9" ht="15" customHeight="1" outlineLevel="2">
      <c r="A448" s="7">
        <v>446</v>
      </c>
      <c r="B448" s="8" t="s">
        <v>116</v>
      </c>
      <c r="C448" s="8" t="s">
        <v>170</v>
      </c>
      <c r="D448" s="8" t="s">
        <v>171</v>
      </c>
      <c r="E448" s="8" t="s">
        <v>1075</v>
      </c>
      <c r="F448" s="8" t="s">
        <v>1076</v>
      </c>
      <c r="G448" s="10"/>
      <c r="H448" s="10"/>
      <c r="I448" s="10"/>
    </row>
    <row r="449" spans="1:9" ht="15" customHeight="1" outlineLevel="2">
      <c r="A449" s="7">
        <v>447</v>
      </c>
      <c r="B449" s="8" t="s">
        <v>116</v>
      </c>
      <c r="C449" s="8" t="s">
        <v>117</v>
      </c>
      <c r="D449" s="8" t="s">
        <v>118</v>
      </c>
      <c r="E449" s="8" t="s">
        <v>1077</v>
      </c>
      <c r="F449" s="8" t="s">
        <v>1078</v>
      </c>
      <c r="G449" s="10"/>
      <c r="H449" s="10"/>
      <c r="I449" s="10"/>
    </row>
    <row r="450" spans="1:9" ht="15" customHeight="1" outlineLevel="2">
      <c r="A450" s="7">
        <v>448</v>
      </c>
      <c r="B450" s="8" t="s">
        <v>116</v>
      </c>
      <c r="C450" s="8" t="s">
        <v>117</v>
      </c>
      <c r="D450" s="8" t="s">
        <v>118</v>
      </c>
      <c r="E450" s="8" t="s">
        <v>1079</v>
      </c>
      <c r="F450" s="8" t="s">
        <v>1080</v>
      </c>
      <c r="G450" s="10"/>
      <c r="H450" s="10"/>
      <c r="I450" s="10"/>
    </row>
    <row r="451" spans="1:9" ht="15" customHeight="1" outlineLevel="2">
      <c r="A451" s="7">
        <v>449</v>
      </c>
      <c r="B451" s="8" t="s">
        <v>116</v>
      </c>
      <c r="C451" s="8" t="s">
        <v>117</v>
      </c>
      <c r="D451" s="8" t="s">
        <v>118</v>
      </c>
      <c r="E451" s="8" t="s">
        <v>1081</v>
      </c>
      <c r="F451" s="8" t="s">
        <v>1082</v>
      </c>
      <c r="G451" s="10"/>
      <c r="H451" s="10"/>
      <c r="I451" s="10"/>
    </row>
    <row r="452" spans="1:9" ht="15" customHeight="1" outlineLevel="2">
      <c r="A452" s="7">
        <v>450</v>
      </c>
      <c r="B452" s="8" t="s">
        <v>116</v>
      </c>
      <c r="C452" s="8" t="s">
        <v>117</v>
      </c>
      <c r="D452" s="8" t="s">
        <v>118</v>
      </c>
      <c r="E452" s="8" t="s">
        <v>1083</v>
      </c>
      <c r="F452" s="8" t="s">
        <v>1084</v>
      </c>
      <c r="G452" s="10"/>
      <c r="H452" s="10"/>
      <c r="I452" s="10"/>
    </row>
    <row r="453" spans="1:9" ht="15" customHeight="1" outlineLevel="2">
      <c r="A453" s="7">
        <v>451</v>
      </c>
      <c r="B453" s="8" t="s">
        <v>116</v>
      </c>
      <c r="C453" s="8" t="s">
        <v>117</v>
      </c>
      <c r="D453" s="8" t="s">
        <v>118</v>
      </c>
      <c r="E453" s="8" t="s">
        <v>1085</v>
      </c>
      <c r="F453" s="8" t="s">
        <v>1086</v>
      </c>
      <c r="G453" s="10"/>
      <c r="H453" s="10"/>
      <c r="I453" s="10"/>
    </row>
    <row r="454" spans="1:9" ht="15" customHeight="1" outlineLevel="2">
      <c r="A454" s="7">
        <v>452</v>
      </c>
      <c r="B454" s="8" t="s">
        <v>116</v>
      </c>
      <c r="C454" s="8" t="s">
        <v>117</v>
      </c>
      <c r="D454" s="8" t="s">
        <v>118</v>
      </c>
      <c r="E454" s="8" t="s">
        <v>1087</v>
      </c>
      <c r="F454" s="8" t="s">
        <v>1088</v>
      </c>
      <c r="G454" s="10"/>
      <c r="H454" s="10"/>
      <c r="I454" s="10"/>
    </row>
    <row r="455" spans="1:9" ht="15" customHeight="1" outlineLevel="2">
      <c r="A455" s="7">
        <v>453</v>
      </c>
      <c r="B455" s="8" t="s">
        <v>116</v>
      </c>
      <c r="C455" s="8" t="s">
        <v>117</v>
      </c>
      <c r="D455" s="8" t="s">
        <v>118</v>
      </c>
      <c r="E455" s="8" t="s">
        <v>1089</v>
      </c>
      <c r="F455" s="8" t="s">
        <v>1090</v>
      </c>
      <c r="G455" s="10"/>
      <c r="H455" s="10"/>
      <c r="I455" s="10"/>
    </row>
    <row r="456" spans="1:9" ht="15" customHeight="1" outlineLevel="2">
      <c r="A456" s="7">
        <v>454</v>
      </c>
      <c r="B456" s="8" t="s">
        <v>116</v>
      </c>
      <c r="C456" s="8" t="s">
        <v>117</v>
      </c>
      <c r="D456" s="8" t="s">
        <v>118</v>
      </c>
      <c r="E456" s="8" t="s">
        <v>1091</v>
      </c>
      <c r="F456" s="8" t="s">
        <v>1092</v>
      </c>
      <c r="G456" s="10"/>
      <c r="H456" s="10"/>
      <c r="I456" s="10"/>
    </row>
    <row r="457" spans="1:9" ht="15" customHeight="1" outlineLevel="2">
      <c r="A457" s="7">
        <v>455</v>
      </c>
      <c r="B457" s="8" t="s">
        <v>116</v>
      </c>
      <c r="C457" s="8" t="s">
        <v>117</v>
      </c>
      <c r="D457" s="8" t="s">
        <v>118</v>
      </c>
      <c r="E457" s="8" t="s">
        <v>1093</v>
      </c>
      <c r="F457" s="8" t="s">
        <v>1094</v>
      </c>
      <c r="G457" s="10"/>
      <c r="H457" s="10"/>
      <c r="I457" s="10"/>
    </row>
    <row r="458" spans="1:9" ht="15" customHeight="1" outlineLevel="2">
      <c r="A458" s="7">
        <v>456</v>
      </c>
      <c r="B458" s="8" t="s">
        <v>116</v>
      </c>
      <c r="C458" s="8" t="s">
        <v>117</v>
      </c>
      <c r="D458" s="8" t="s">
        <v>118</v>
      </c>
      <c r="E458" s="8" t="s">
        <v>1095</v>
      </c>
      <c r="F458" s="8" t="s">
        <v>1096</v>
      </c>
      <c r="G458" s="10"/>
      <c r="H458" s="10"/>
      <c r="I458" s="10"/>
    </row>
    <row r="459" spans="1:9" ht="15" customHeight="1" outlineLevel="2">
      <c r="A459" s="7">
        <v>457</v>
      </c>
      <c r="B459" s="8" t="s">
        <v>116</v>
      </c>
      <c r="C459" s="8" t="s">
        <v>117</v>
      </c>
      <c r="D459" s="8" t="s">
        <v>118</v>
      </c>
      <c r="E459" s="8" t="s">
        <v>1097</v>
      </c>
      <c r="F459" s="8" t="s">
        <v>1098</v>
      </c>
      <c r="G459" s="10"/>
      <c r="H459" s="10"/>
      <c r="I459" s="10"/>
    </row>
    <row r="460" spans="1:9" ht="15" customHeight="1" outlineLevel="2">
      <c r="A460" s="7">
        <v>458</v>
      </c>
      <c r="B460" s="8" t="s">
        <v>116</v>
      </c>
      <c r="C460" s="8" t="s">
        <v>117</v>
      </c>
      <c r="D460" s="8" t="s">
        <v>118</v>
      </c>
      <c r="E460" s="8" t="s">
        <v>1099</v>
      </c>
      <c r="F460" s="8" t="s">
        <v>1100</v>
      </c>
      <c r="G460" s="10"/>
      <c r="H460" s="10"/>
      <c r="I460" s="10"/>
    </row>
    <row r="461" spans="1:9" ht="15" customHeight="1" outlineLevel="2">
      <c r="A461" s="7">
        <v>459</v>
      </c>
      <c r="B461" s="8" t="s">
        <v>116</v>
      </c>
      <c r="C461" s="8" t="s">
        <v>117</v>
      </c>
      <c r="D461" s="8" t="s">
        <v>118</v>
      </c>
      <c r="E461" s="8" t="s">
        <v>1101</v>
      </c>
      <c r="F461" s="8" t="s">
        <v>1102</v>
      </c>
      <c r="G461" s="10"/>
      <c r="H461" s="10"/>
      <c r="I461" s="10"/>
    </row>
    <row r="462" spans="1:9" ht="15" customHeight="1" outlineLevel="2">
      <c r="A462" s="7">
        <v>460</v>
      </c>
      <c r="B462" s="8" t="s">
        <v>116</v>
      </c>
      <c r="C462" s="8" t="s">
        <v>146</v>
      </c>
      <c r="D462" s="8" t="s">
        <v>147</v>
      </c>
      <c r="E462" s="8" t="s">
        <v>1103</v>
      </c>
      <c r="F462" s="8" t="s">
        <v>1104</v>
      </c>
      <c r="G462" s="10"/>
      <c r="H462" s="10"/>
      <c r="I462" s="10"/>
    </row>
    <row r="463" spans="1:9" ht="15" customHeight="1" outlineLevel="2">
      <c r="A463" s="7">
        <v>461</v>
      </c>
      <c r="B463" s="8" t="s">
        <v>116</v>
      </c>
      <c r="C463" s="8" t="s">
        <v>146</v>
      </c>
      <c r="D463" s="8" t="s">
        <v>147</v>
      </c>
      <c r="E463" s="8" t="s">
        <v>1105</v>
      </c>
      <c r="F463" s="8" t="s">
        <v>1106</v>
      </c>
      <c r="G463" s="10"/>
      <c r="H463" s="10"/>
      <c r="I463" s="10"/>
    </row>
    <row r="464" spans="1:9" ht="15" customHeight="1" outlineLevel="2">
      <c r="A464" s="7">
        <v>462</v>
      </c>
      <c r="B464" s="8" t="s">
        <v>116</v>
      </c>
      <c r="C464" s="8" t="s">
        <v>146</v>
      </c>
      <c r="D464" s="8" t="s">
        <v>147</v>
      </c>
      <c r="E464" s="8" t="s">
        <v>1107</v>
      </c>
      <c r="F464" s="8" t="s">
        <v>1108</v>
      </c>
      <c r="G464" s="10"/>
      <c r="H464" s="10"/>
      <c r="I464" s="10"/>
    </row>
    <row r="465" spans="1:9" ht="15" customHeight="1" outlineLevel="2">
      <c r="A465" s="7">
        <v>463</v>
      </c>
      <c r="B465" s="8" t="s">
        <v>116</v>
      </c>
      <c r="C465" s="8" t="s">
        <v>146</v>
      </c>
      <c r="D465" s="8" t="s">
        <v>147</v>
      </c>
      <c r="E465" s="8" t="s">
        <v>1109</v>
      </c>
      <c r="F465" s="8" t="s">
        <v>1110</v>
      </c>
      <c r="G465" s="10"/>
      <c r="H465" s="10"/>
      <c r="I465" s="10"/>
    </row>
    <row r="466" spans="1:9" ht="15" customHeight="1" outlineLevel="2">
      <c r="A466" s="7">
        <v>464</v>
      </c>
      <c r="B466" s="8" t="s">
        <v>116</v>
      </c>
      <c r="C466" s="8" t="s">
        <v>146</v>
      </c>
      <c r="D466" s="8" t="s">
        <v>147</v>
      </c>
      <c r="E466" s="8" t="s">
        <v>1111</v>
      </c>
      <c r="F466" s="8" t="s">
        <v>1112</v>
      </c>
      <c r="G466" s="10"/>
      <c r="H466" s="10"/>
      <c r="I466" s="10"/>
    </row>
    <row r="467" spans="1:9" ht="15" customHeight="1" outlineLevel="2">
      <c r="A467" s="7">
        <v>465</v>
      </c>
      <c r="B467" s="8" t="s">
        <v>116</v>
      </c>
      <c r="C467" s="8" t="s">
        <v>146</v>
      </c>
      <c r="D467" s="8" t="s">
        <v>147</v>
      </c>
      <c r="E467" s="8" t="s">
        <v>1113</v>
      </c>
      <c r="F467" s="8" t="s">
        <v>1114</v>
      </c>
      <c r="G467" s="10"/>
      <c r="H467" s="10"/>
      <c r="I467" s="10"/>
    </row>
    <row r="468" spans="1:9" ht="15" customHeight="1" outlineLevel="2">
      <c r="A468" s="7">
        <v>466</v>
      </c>
      <c r="B468" s="8" t="s">
        <v>116</v>
      </c>
      <c r="C468" s="8" t="s">
        <v>146</v>
      </c>
      <c r="D468" s="8" t="s">
        <v>147</v>
      </c>
      <c r="E468" s="8" t="s">
        <v>1115</v>
      </c>
      <c r="F468" s="8" t="s">
        <v>1116</v>
      </c>
      <c r="G468" s="10"/>
      <c r="H468" s="10"/>
      <c r="I468" s="10"/>
    </row>
    <row r="469" spans="1:9" ht="15" customHeight="1" outlineLevel="2">
      <c r="A469" s="7">
        <v>467</v>
      </c>
      <c r="B469" s="8" t="s">
        <v>116</v>
      </c>
      <c r="C469" s="8" t="s">
        <v>146</v>
      </c>
      <c r="D469" s="8" t="s">
        <v>147</v>
      </c>
      <c r="E469" s="8" t="s">
        <v>1117</v>
      </c>
      <c r="F469" s="8" t="s">
        <v>1118</v>
      </c>
      <c r="G469" s="10"/>
      <c r="H469" s="10"/>
      <c r="I469" s="10"/>
    </row>
    <row r="470" spans="1:9" ht="15" customHeight="1" outlineLevel="2">
      <c r="A470" s="7">
        <v>468</v>
      </c>
      <c r="B470" s="8" t="s">
        <v>116</v>
      </c>
      <c r="C470" s="8" t="s">
        <v>146</v>
      </c>
      <c r="D470" s="8" t="s">
        <v>147</v>
      </c>
      <c r="E470" s="8" t="s">
        <v>1119</v>
      </c>
      <c r="F470" s="8" t="s">
        <v>1120</v>
      </c>
      <c r="G470" s="10"/>
      <c r="H470" s="10"/>
      <c r="I470" s="10"/>
    </row>
    <row r="471" spans="1:9" ht="15" customHeight="1" outlineLevel="2">
      <c r="A471" s="7">
        <v>469</v>
      </c>
      <c r="B471" s="8" t="s">
        <v>116</v>
      </c>
      <c r="C471" s="8" t="s">
        <v>146</v>
      </c>
      <c r="D471" s="8" t="s">
        <v>147</v>
      </c>
      <c r="E471" s="8" t="s">
        <v>1121</v>
      </c>
      <c r="F471" s="8" t="s">
        <v>1122</v>
      </c>
      <c r="G471" s="10"/>
      <c r="H471" s="10"/>
      <c r="I471" s="10"/>
    </row>
    <row r="472" spans="1:9" ht="15" customHeight="1" outlineLevel="2">
      <c r="A472" s="7">
        <v>470</v>
      </c>
      <c r="B472" s="8" t="s">
        <v>116</v>
      </c>
      <c r="C472" s="8" t="s">
        <v>146</v>
      </c>
      <c r="D472" s="8" t="s">
        <v>147</v>
      </c>
      <c r="E472" s="8" t="s">
        <v>1123</v>
      </c>
      <c r="F472" s="8" t="s">
        <v>1124</v>
      </c>
      <c r="G472" s="10"/>
      <c r="H472" s="10"/>
      <c r="I472" s="10"/>
    </row>
    <row r="473" spans="1:9" ht="15" customHeight="1" outlineLevel="2">
      <c r="A473" s="7">
        <v>471</v>
      </c>
      <c r="B473" s="8" t="s">
        <v>116</v>
      </c>
      <c r="C473" s="8" t="s">
        <v>146</v>
      </c>
      <c r="D473" s="8" t="s">
        <v>147</v>
      </c>
      <c r="E473" s="8" t="s">
        <v>1125</v>
      </c>
      <c r="F473" s="8" t="s">
        <v>1126</v>
      </c>
      <c r="G473" s="10"/>
      <c r="H473" s="10"/>
      <c r="I473" s="10"/>
    </row>
    <row r="474" spans="1:9" ht="15" customHeight="1" outlineLevel="2">
      <c r="A474" s="7">
        <v>472</v>
      </c>
      <c r="B474" s="8" t="s">
        <v>116</v>
      </c>
      <c r="C474" s="8" t="s">
        <v>146</v>
      </c>
      <c r="D474" s="8" t="s">
        <v>147</v>
      </c>
      <c r="E474" s="8" t="s">
        <v>1127</v>
      </c>
      <c r="F474" s="8" t="s">
        <v>1128</v>
      </c>
      <c r="G474" s="10"/>
      <c r="H474" s="10"/>
      <c r="I474" s="10"/>
    </row>
    <row r="475" spans="1:9" ht="15" customHeight="1" outlineLevel="2">
      <c r="A475" s="7">
        <v>473</v>
      </c>
      <c r="B475" s="8" t="s">
        <v>116</v>
      </c>
      <c r="C475" s="8" t="s">
        <v>146</v>
      </c>
      <c r="D475" s="8" t="s">
        <v>147</v>
      </c>
      <c r="E475" s="8" t="s">
        <v>1129</v>
      </c>
      <c r="F475" s="8" t="s">
        <v>1130</v>
      </c>
      <c r="G475" s="10"/>
      <c r="H475" s="10"/>
      <c r="I475" s="10"/>
    </row>
    <row r="476" spans="1:9" ht="15" customHeight="1" outlineLevel="2">
      <c r="A476" s="7">
        <v>474</v>
      </c>
      <c r="B476" s="8" t="s">
        <v>116</v>
      </c>
      <c r="C476" s="8" t="s">
        <v>146</v>
      </c>
      <c r="D476" s="8" t="s">
        <v>147</v>
      </c>
      <c r="E476" s="8" t="s">
        <v>1131</v>
      </c>
      <c r="F476" s="8" t="s">
        <v>1132</v>
      </c>
      <c r="G476" s="10"/>
      <c r="H476" s="10"/>
      <c r="I476" s="10"/>
    </row>
    <row r="477" spans="1:9" ht="15" customHeight="1" outlineLevel="2">
      <c r="A477" s="7">
        <v>475</v>
      </c>
      <c r="B477" s="8" t="s">
        <v>116</v>
      </c>
      <c r="C477" s="8" t="s">
        <v>146</v>
      </c>
      <c r="D477" s="8" t="s">
        <v>147</v>
      </c>
      <c r="E477" s="8" t="s">
        <v>1133</v>
      </c>
      <c r="F477" s="8" t="s">
        <v>1134</v>
      </c>
      <c r="G477" s="10"/>
      <c r="H477" s="10"/>
      <c r="I477" s="10"/>
    </row>
    <row r="478" spans="1:9" ht="15" customHeight="1" outlineLevel="2">
      <c r="A478" s="7">
        <v>476</v>
      </c>
      <c r="B478" s="8" t="s">
        <v>116</v>
      </c>
      <c r="C478" s="8" t="s">
        <v>146</v>
      </c>
      <c r="D478" s="8" t="s">
        <v>147</v>
      </c>
      <c r="E478" s="8" t="s">
        <v>1135</v>
      </c>
      <c r="F478" s="8" t="s">
        <v>1136</v>
      </c>
      <c r="G478" s="10"/>
      <c r="H478" s="10"/>
      <c r="I478" s="10"/>
    </row>
    <row r="479" spans="1:9" ht="15" customHeight="1" outlineLevel="2">
      <c r="A479" s="7">
        <v>477</v>
      </c>
      <c r="B479" s="8" t="s">
        <v>116</v>
      </c>
      <c r="C479" s="8" t="s">
        <v>146</v>
      </c>
      <c r="D479" s="8" t="s">
        <v>147</v>
      </c>
      <c r="E479" s="8" t="s">
        <v>1137</v>
      </c>
      <c r="F479" s="8" t="s">
        <v>1138</v>
      </c>
      <c r="G479" s="10"/>
      <c r="H479" s="10"/>
      <c r="I479" s="10"/>
    </row>
    <row r="480" spans="1:9" ht="15" customHeight="1" outlineLevel="2">
      <c r="A480" s="7">
        <v>478</v>
      </c>
      <c r="B480" s="8" t="s">
        <v>116</v>
      </c>
      <c r="C480" s="8" t="s">
        <v>146</v>
      </c>
      <c r="D480" s="8" t="s">
        <v>147</v>
      </c>
      <c r="E480" s="8" t="s">
        <v>1139</v>
      </c>
      <c r="F480" s="8" t="s">
        <v>1140</v>
      </c>
      <c r="G480" s="10"/>
      <c r="H480" s="10"/>
      <c r="I480" s="10"/>
    </row>
    <row r="481" spans="1:9" ht="15" customHeight="1" outlineLevel="2">
      <c r="A481" s="7">
        <v>479</v>
      </c>
      <c r="B481" s="8" t="s">
        <v>116</v>
      </c>
      <c r="C481" s="8" t="s">
        <v>146</v>
      </c>
      <c r="D481" s="8" t="s">
        <v>147</v>
      </c>
      <c r="E481" s="8" t="s">
        <v>1141</v>
      </c>
      <c r="F481" s="8" t="s">
        <v>1142</v>
      </c>
      <c r="G481" s="10"/>
      <c r="H481" s="10"/>
      <c r="I481" s="10"/>
    </row>
    <row r="482" spans="1:9" ht="15" customHeight="1" outlineLevel="2">
      <c r="A482" s="7">
        <v>480</v>
      </c>
      <c r="B482" s="8" t="s">
        <v>116</v>
      </c>
      <c r="C482" s="8" t="s">
        <v>119</v>
      </c>
      <c r="D482" s="8" t="s">
        <v>120</v>
      </c>
      <c r="E482" s="8" t="s">
        <v>1143</v>
      </c>
      <c r="F482" s="8" t="s">
        <v>1144</v>
      </c>
      <c r="G482" s="10"/>
      <c r="H482" s="10"/>
      <c r="I482" s="10"/>
    </row>
    <row r="483" spans="1:9" ht="15" customHeight="1" outlineLevel="2">
      <c r="A483" s="7">
        <v>481</v>
      </c>
      <c r="B483" s="8" t="s">
        <v>116</v>
      </c>
      <c r="C483" s="8" t="s">
        <v>119</v>
      </c>
      <c r="D483" s="8" t="s">
        <v>120</v>
      </c>
      <c r="E483" s="8" t="s">
        <v>1145</v>
      </c>
      <c r="F483" s="8" t="s">
        <v>1146</v>
      </c>
      <c r="G483" s="10"/>
      <c r="H483" s="10"/>
      <c r="I483" s="10"/>
    </row>
    <row r="484" spans="1:9" ht="15" customHeight="1" outlineLevel="2">
      <c r="A484" s="7">
        <v>482</v>
      </c>
      <c r="B484" s="8" t="s">
        <v>116</v>
      </c>
      <c r="C484" s="8" t="s">
        <v>119</v>
      </c>
      <c r="D484" s="8" t="s">
        <v>120</v>
      </c>
      <c r="E484" s="8" t="s">
        <v>1147</v>
      </c>
      <c r="F484" s="8" t="s">
        <v>1148</v>
      </c>
      <c r="G484" s="10"/>
      <c r="H484" s="10"/>
      <c r="I484" s="10"/>
    </row>
    <row r="485" spans="1:9" ht="15" customHeight="1" outlineLevel="2">
      <c r="A485" s="7">
        <v>483</v>
      </c>
      <c r="B485" s="8" t="s">
        <v>116</v>
      </c>
      <c r="C485" s="8" t="s">
        <v>119</v>
      </c>
      <c r="D485" s="8" t="s">
        <v>120</v>
      </c>
      <c r="E485" s="8" t="s">
        <v>1149</v>
      </c>
      <c r="F485" s="8" t="s">
        <v>1150</v>
      </c>
      <c r="G485" s="10"/>
      <c r="H485" s="10"/>
      <c r="I485" s="10"/>
    </row>
    <row r="486" spans="1:9" ht="15" customHeight="1" outlineLevel="2">
      <c r="A486" s="7">
        <v>484</v>
      </c>
      <c r="B486" s="8" t="s">
        <v>116</v>
      </c>
      <c r="C486" s="8" t="s">
        <v>119</v>
      </c>
      <c r="D486" s="8" t="s">
        <v>120</v>
      </c>
      <c r="E486" s="8" t="s">
        <v>1151</v>
      </c>
      <c r="F486" s="8" t="s">
        <v>1152</v>
      </c>
      <c r="G486" s="10"/>
      <c r="H486" s="10"/>
      <c r="I486" s="10"/>
    </row>
    <row r="487" spans="1:9" ht="15" customHeight="1" outlineLevel="2">
      <c r="A487" s="7">
        <v>485</v>
      </c>
      <c r="B487" s="8" t="s">
        <v>116</v>
      </c>
      <c r="C487" s="8" t="s">
        <v>119</v>
      </c>
      <c r="D487" s="8" t="s">
        <v>120</v>
      </c>
      <c r="E487" s="8" t="s">
        <v>1153</v>
      </c>
      <c r="F487" s="8" t="s">
        <v>1154</v>
      </c>
      <c r="G487" s="10"/>
      <c r="H487" s="10"/>
      <c r="I487" s="10"/>
    </row>
    <row r="488" spans="1:9" ht="15" customHeight="1" outlineLevel="2">
      <c r="A488" s="7">
        <v>486</v>
      </c>
      <c r="B488" s="8" t="s">
        <v>116</v>
      </c>
      <c r="C488" s="8" t="s">
        <v>119</v>
      </c>
      <c r="D488" s="8" t="s">
        <v>120</v>
      </c>
      <c r="E488" s="8" t="s">
        <v>1155</v>
      </c>
      <c r="F488" s="8" t="s">
        <v>1156</v>
      </c>
      <c r="G488" s="10"/>
      <c r="H488" s="10"/>
      <c r="I488" s="10"/>
    </row>
    <row r="489" spans="1:9" ht="15" customHeight="1" outlineLevel="2">
      <c r="A489" s="7">
        <v>487</v>
      </c>
      <c r="B489" s="8" t="s">
        <v>116</v>
      </c>
      <c r="C489" s="8" t="s">
        <v>119</v>
      </c>
      <c r="D489" s="8" t="s">
        <v>120</v>
      </c>
      <c r="E489" s="8" t="s">
        <v>1157</v>
      </c>
      <c r="F489" s="8" t="s">
        <v>1158</v>
      </c>
      <c r="G489" s="10"/>
      <c r="H489" s="10"/>
      <c r="I489" s="10"/>
    </row>
    <row r="490" spans="1:9" ht="15" customHeight="1" outlineLevel="2">
      <c r="A490" s="7">
        <v>488</v>
      </c>
      <c r="B490" s="8" t="s">
        <v>116</v>
      </c>
      <c r="C490" s="8" t="s">
        <v>119</v>
      </c>
      <c r="D490" s="8" t="s">
        <v>120</v>
      </c>
      <c r="E490" s="8" t="s">
        <v>1159</v>
      </c>
      <c r="F490" s="8" t="s">
        <v>1160</v>
      </c>
      <c r="G490" s="10"/>
      <c r="H490" s="10"/>
      <c r="I490" s="10"/>
    </row>
    <row r="491" spans="1:9" ht="15" customHeight="1" outlineLevel="2">
      <c r="A491" s="7">
        <v>489</v>
      </c>
      <c r="B491" s="8" t="s">
        <v>116</v>
      </c>
      <c r="C491" s="8" t="s">
        <v>119</v>
      </c>
      <c r="D491" s="8" t="s">
        <v>120</v>
      </c>
      <c r="E491" s="8" t="s">
        <v>1161</v>
      </c>
      <c r="F491" s="8" t="s">
        <v>1162</v>
      </c>
      <c r="G491" s="10"/>
      <c r="H491" s="10"/>
      <c r="I491" s="10"/>
    </row>
    <row r="492" spans="1:9" ht="15" customHeight="1" outlineLevel="2">
      <c r="A492" s="7">
        <v>490</v>
      </c>
      <c r="B492" s="8" t="s">
        <v>116</v>
      </c>
      <c r="C492" s="8" t="s">
        <v>119</v>
      </c>
      <c r="D492" s="8" t="s">
        <v>120</v>
      </c>
      <c r="E492" s="8" t="s">
        <v>1163</v>
      </c>
      <c r="F492" s="8" t="s">
        <v>1164</v>
      </c>
      <c r="G492" s="10"/>
      <c r="H492" s="10"/>
      <c r="I492" s="10"/>
    </row>
    <row r="493" spans="1:9" ht="15" customHeight="1" outlineLevel="2">
      <c r="A493" s="7">
        <v>491</v>
      </c>
      <c r="B493" s="8" t="s">
        <v>116</v>
      </c>
      <c r="C493" s="8" t="s">
        <v>119</v>
      </c>
      <c r="D493" s="8" t="s">
        <v>120</v>
      </c>
      <c r="E493" s="8" t="s">
        <v>1165</v>
      </c>
      <c r="F493" s="8" t="s">
        <v>1166</v>
      </c>
      <c r="G493" s="10"/>
      <c r="H493" s="10"/>
      <c r="I493" s="10"/>
    </row>
    <row r="494" spans="1:9" ht="15" customHeight="1" outlineLevel="2">
      <c r="A494" s="7">
        <v>492</v>
      </c>
      <c r="B494" s="8" t="s">
        <v>116</v>
      </c>
      <c r="C494" s="8" t="s">
        <v>119</v>
      </c>
      <c r="D494" s="8" t="s">
        <v>120</v>
      </c>
      <c r="E494" s="8" t="s">
        <v>1167</v>
      </c>
      <c r="F494" s="8" t="s">
        <v>1168</v>
      </c>
      <c r="G494" s="10"/>
      <c r="H494" s="10"/>
      <c r="I494" s="10"/>
    </row>
    <row r="495" spans="1:9" ht="15" customHeight="1" outlineLevel="2">
      <c r="A495" s="7">
        <v>493</v>
      </c>
      <c r="B495" s="8" t="s">
        <v>116</v>
      </c>
      <c r="C495" s="8" t="s">
        <v>119</v>
      </c>
      <c r="D495" s="8" t="s">
        <v>120</v>
      </c>
      <c r="E495" s="8" t="s">
        <v>1169</v>
      </c>
      <c r="F495" s="8" t="s">
        <v>1170</v>
      </c>
      <c r="G495" s="10"/>
      <c r="H495" s="10"/>
      <c r="I495" s="10"/>
    </row>
    <row r="496" spans="1:9" ht="15" customHeight="1" outlineLevel="2">
      <c r="A496" s="7">
        <v>494</v>
      </c>
      <c r="B496" s="8" t="s">
        <v>116</v>
      </c>
      <c r="C496" s="8" t="s">
        <v>119</v>
      </c>
      <c r="D496" s="8" t="s">
        <v>120</v>
      </c>
      <c r="E496" s="8" t="s">
        <v>1171</v>
      </c>
      <c r="F496" s="8" t="s">
        <v>1172</v>
      </c>
      <c r="G496" s="10"/>
      <c r="H496" s="10"/>
      <c r="I496" s="10"/>
    </row>
    <row r="497" spans="1:9" ht="15" customHeight="1" outlineLevel="2">
      <c r="A497" s="7">
        <v>495</v>
      </c>
      <c r="B497" s="8" t="s">
        <v>116</v>
      </c>
      <c r="C497" s="8" t="s">
        <v>119</v>
      </c>
      <c r="D497" s="8" t="s">
        <v>120</v>
      </c>
      <c r="E497" s="8" t="s">
        <v>1173</v>
      </c>
      <c r="F497" s="8" t="s">
        <v>1174</v>
      </c>
      <c r="G497" s="10"/>
      <c r="H497" s="10"/>
      <c r="I497" s="10"/>
    </row>
    <row r="498" spans="1:9" ht="15" customHeight="1" outlineLevel="2">
      <c r="A498" s="7">
        <v>496</v>
      </c>
      <c r="B498" s="8" t="s">
        <v>116</v>
      </c>
      <c r="C498" s="8" t="s">
        <v>119</v>
      </c>
      <c r="D498" s="8" t="s">
        <v>120</v>
      </c>
      <c r="E498" s="8" t="s">
        <v>1175</v>
      </c>
      <c r="F498" s="8" t="s">
        <v>1176</v>
      </c>
      <c r="G498" s="10"/>
      <c r="H498" s="10"/>
      <c r="I498" s="10"/>
    </row>
    <row r="499" spans="1:9" ht="15" customHeight="1" outlineLevel="2">
      <c r="A499" s="7">
        <v>497</v>
      </c>
      <c r="B499" s="8" t="s">
        <v>116</v>
      </c>
      <c r="C499" s="8" t="s">
        <v>119</v>
      </c>
      <c r="D499" s="8" t="s">
        <v>120</v>
      </c>
      <c r="E499" s="8" t="s">
        <v>1177</v>
      </c>
      <c r="F499" s="8" t="s">
        <v>1178</v>
      </c>
      <c r="G499" s="10"/>
      <c r="H499" s="10"/>
      <c r="I499" s="10"/>
    </row>
    <row r="500" spans="1:9" ht="15" customHeight="1" outlineLevel="2">
      <c r="A500" s="7">
        <v>498</v>
      </c>
      <c r="B500" s="8" t="s">
        <v>31</v>
      </c>
      <c r="C500" s="8" t="s">
        <v>32</v>
      </c>
      <c r="D500" s="8" t="s">
        <v>33</v>
      </c>
      <c r="E500" s="8" t="s">
        <v>1179</v>
      </c>
      <c r="F500" s="8" t="s">
        <v>1180</v>
      </c>
      <c r="G500" s="10"/>
      <c r="H500" s="10"/>
      <c r="I500" s="10"/>
    </row>
    <row r="501" spans="1:9" ht="15" customHeight="1" outlineLevel="2">
      <c r="A501" s="7">
        <v>499</v>
      </c>
      <c r="B501" s="8" t="s">
        <v>31</v>
      </c>
      <c r="C501" s="8" t="s">
        <v>32</v>
      </c>
      <c r="D501" s="8" t="s">
        <v>33</v>
      </c>
      <c r="E501" s="8" t="s">
        <v>1181</v>
      </c>
      <c r="F501" s="8" t="s">
        <v>1182</v>
      </c>
      <c r="G501" s="10"/>
      <c r="H501" s="10"/>
      <c r="I501" s="10"/>
    </row>
    <row r="502" spans="1:9" ht="15" customHeight="1" outlineLevel="2">
      <c r="A502" s="7">
        <v>500</v>
      </c>
      <c r="B502" s="8" t="s">
        <v>31</v>
      </c>
      <c r="C502" s="8" t="s">
        <v>32</v>
      </c>
      <c r="D502" s="8" t="s">
        <v>33</v>
      </c>
      <c r="E502" s="8" t="s">
        <v>1183</v>
      </c>
      <c r="F502" s="8" t="s">
        <v>1184</v>
      </c>
      <c r="G502" s="10"/>
      <c r="H502" s="10"/>
      <c r="I502" s="10"/>
    </row>
    <row r="503" spans="1:9" ht="15" customHeight="1" outlineLevel="2">
      <c r="A503" s="7">
        <v>501</v>
      </c>
      <c r="B503" s="8" t="s">
        <v>31</v>
      </c>
      <c r="C503" s="8" t="s">
        <v>32</v>
      </c>
      <c r="D503" s="8" t="s">
        <v>33</v>
      </c>
      <c r="E503" s="8" t="s">
        <v>1185</v>
      </c>
      <c r="F503" s="8" t="s">
        <v>1186</v>
      </c>
      <c r="G503" s="10"/>
      <c r="H503" s="10"/>
      <c r="I503" s="10"/>
    </row>
    <row r="504" spans="1:9" ht="15" customHeight="1" outlineLevel="2">
      <c r="A504" s="7">
        <v>502</v>
      </c>
      <c r="B504" s="8" t="s">
        <v>31</v>
      </c>
      <c r="C504" s="8" t="s">
        <v>32</v>
      </c>
      <c r="D504" s="8" t="s">
        <v>33</v>
      </c>
      <c r="E504" s="8" t="s">
        <v>1187</v>
      </c>
      <c r="F504" s="8" t="s">
        <v>1188</v>
      </c>
      <c r="G504" s="10"/>
      <c r="H504" s="10"/>
      <c r="I504" s="10"/>
    </row>
    <row r="505" spans="1:9" ht="15" customHeight="1" outlineLevel="2">
      <c r="A505" s="7">
        <v>503</v>
      </c>
      <c r="B505" s="8" t="s">
        <v>31</v>
      </c>
      <c r="C505" s="8" t="s">
        <v>32</v>
      </c>
      <c r="D505" s="8" t="s">
        <v>33</v>
      </c>
      <c r="E505" s="8" t="s">
        <v>1189</v>
      </c>
      <c r="F505" s="8" t="s">
        <v>1190</v>
      </c>
      <c r="G505" s="10"/>
      <c r="H505" s="10"/>
      <c r="I505" s="10"/>
    </row>
    <row r="506" spans="1:9" ht="15" customHeight="1" outlineLevel="2">
      <c r="A506" s="7">
        <v>504</v>
      </c>
      <c r="B506" s="8" t="s">
        <v>31</v>
      </c>
      <c r="C506" s="8" t="s">
        <v>32</v>
      </c>
      <c r="D506" s="8" t="s">
        <v>33</v>
      </c>
      <c r="E506" s="8" t="s">
        <v>1191</v>
      </c>
      <c r="F506" s="8" t="s">
        <v>1192</v>
      </c>
      <c r="G506" s="10"/>
      <c r="H506" s="10"/>
      <c r="I506" s="10"/>
    </row>
    <row r="507" spans="1:9" ht="15" customHeight="1" outlineLevel="2">
      <c r="A507" s="7">
        <v>505</v>
      </c>
      <c r="B507" s="8" t="s">
        <v>31</v>
      </c>
      <c r="C507" s="8" t="s">
        <v>32</v>
      </c>
      <c r="D507" s="8" t="s">
        <v>33</v>
      </c>
      <c r="E507" s="8" t="s">
        <v>1193</v>
      </c>
      <c r="F507" s="8" t="s">
        <v>1194</v>
      </c>
      <c r="G507" s="10"/>
      <c r="H507" s="10"/>
      <c r="I507" s="10"/>
    </row>
    <row r="508" spans="1:9" ht="15" customHeight="1" outlineLevel="2">
      <c r="A508" s="7">
        <v>506</v>
      </c>
      <c r="B508" s="8" t="s">
        <v>31</v>
      </c>
      <c r="C508" s="8" t="s">
        <v>34</v>
      </c>
      <c r="D508" s="8" t="s">
        <v>35</v>
      </c>
      <c r="E508" s="8" t="s">
        <v>1195</v>
      </c>
      <c r="F508" s="8" t="s">
        <v>1196</v>
      </c>
      <c r="G508" s="10"/>
      <c r="H508" s="10"/>
      <c r="I508" s="10"/>
    </row>
    <row r="509" spans="1:9" ht="15" customHeight="1" outlineLevel="2">
      <c r="A509" s="7">
        <v>507</v>
      </c>
      <c r="B509" s="8" t="s">
        <v>31</v>
      </c>
      <c r="C509" s="8" t="s">
        <v>34</v>
      </c>
      <c r="D509" s="8" t="s">
        <v>35</v>
      </c>
      <c r="E509" s="8" t="s">
        <v>1197</v>
      </c>
      <c r="F509" s="8" t="s">
        <v>1198</v>
      </c>
      <c r="G509" s="10"/>
      <c r="H509" s="10"/>
      <c r="I509" s="10"/>
    </row>
    <row r="510" spans="1:9" ht="15" customHeight="1" outlineLevel="2">
      <c r="A510" s="7">
        <v>508</v>
      </c>
      <c r="B510" s="8" t="s">
        <v>31</v>
      </c>
      <c r="C510" s="8" t="s">
        <v>34</v>
      </c>
      <c r="D510" s="8" t="s">
        <v>35</v>
      </c>
      <c r="E510" s="8" t="s">
        <v>1199</v>
      </c>
      <c r="F510" s="8" t="s">
        <v>1200</v>
      </c>
      <c r="G510" s="10"/>
      <c r="H510" s="10"/>
      <c r="I510" s="10"/>
    </row>
    <row r="511" spans="1:9" ht="15" customHeight="1" outlineLevel="2">
      <c r="A511" s="7">
        <v>509</v>
      </c>
      <c r="B511" s="8" t="s">
        <v>31</v>
      </c>
      <c r="C511" s="8" t="s">
        <v>34</v>
      </c>
      <c r="D511" s="8" t="s">
        <v>35</v>
      </c>
      <c r="E511" s="8" t="s">
        <v>1201</v>
      </c>
      <c r="F511" s="8" t="s">
        <v>1202</v>
      </c>
      <c r="G511" s="10"/>
      <c r="H511" s="10"/>
      <c r="I511" s="10"/>
    </row>
    <row r="512" spans="1:9" ht="15" customHeight="1" outlineLevel="2">
      <c r="A512" s="7">
        <v>510</v>
      </c>
      <c r="B512" s="8" t="s">
        <v>31</v>
      </c>
      <c r="C512" s="8" t="s">
        <v>34</v>
      </c>
      <c r="D512" s="8" t="s">
        <v>35</v>
      </c>
      <c r="E512" s="8" t="s">
        <v>1203</v>
      </c>
      <c r="F512" s="8" t="s">
        <v>1204</v>
      </c>
      <c r="G512" s="10"/>
      <c r="H512" s="10"/>
      <c r="I512" s="10"/>
    </row>
    <row r="513" spans="1:9" ht="15" customHeight="1" outlineLevel="2">
      <c r="A513" s="7">
        <v>511</v>
      </c>
      <c r="B513" s="8" t="s">
        <v>31</v>
      </c>
      <c r="C513" s="8" t="s">
        <v>34</v>
      </c>
      <c r="D513" s="8" t="s">
        <v>35</v>
      </c>
      <c r="E513" s="8" t="s">
        <v>1205</v>
      </c>
      <c r="F513" s="8" t="s">
        <v>1206</v>
      </c>
      <c r="G513" s="10"/>
      <c r="H513" s="10"/>
      <c r="I513" s="10"/>
    </row>
    <row r="514" spans="1:9" ht="15" customHeight="1" outlineLevel="2">
      <c r="A514" s="7">
        <v>512</v>
      </c>
      <c r="B514" s="8" t="s">
        <v>31</v>
      </c>
      <c r="C514" s="8" t="s">
        <v>148</v>
      </c>
      <c r="D514" s="8" t="s">
        <v>149</v>
      </c>
      <c r="E514" s="8" t="s">
        <v>1207</v>
      </c>
      <c r="F514" s="8" t="s">
        <v>1208</v>
      </c>
      <c r="G514" s="10"/>
      <c r="H514" s="10"/>
      <c r="I514" s="10"/>
    </row>
    <row r="515" spans="1:9" ht="15" customHeight="1" outlineLevel="2">
      <c r="A515" s="7">
        <v>513</v>
      </c>
      <c r="B515" s="8" t="s">
        <v>31</v>
      </c>
      <c r="C515" s="8" t="s">
        <v>148</v>
      </c>
      <c r="D515" s="8" t="s">
        <v>149</v>
      </c>
      <c r="E515" s="8" t="s">
        <v>1209</v>
      </c>
      <c r="F515" s="8" t="s">
        <v>1210</v>
      </c>
      <c r="G515" s="10"/>
      <c r="H515" s="10"/>
      <c r="I515" s="10"/>
    </row>
    <row r="516" spans="1:9" ht="15" customHeight="1" outlineLevel="2">
      <c r="A516" s="7">
        <v>514</v>
      </c>
      <c r="B516" s="8" t="s">
        <v>31</v>
      </c>
      <c r="C516" s="8" t="s">
        <v>148</v>
      </c>
      <c r="D516" s="8" t="s">
        <v>149</v>
      </c>
      <c r="E516" s="8" t="s">
        <v>1211</v>
      </c>
      <c r="F516" s="8" t="s">
        <v>1212</v>
      </c>
      <c r="G516" s="10"/>
      <c r="H516" s="10"/>
      <c r="I516" s="10"/>
    </row>
    <row r="517" spans="1:9" ht="15" customHeight="1" outlineLevel="2">
      <c r="A517" s="7">
        <v>515</v>
      </c>
      <c r="B517" s="8" t="s">
        <v>31</v>
      </c>
      <c r="C517" s="8" t="s">
        <v>148</v>
      </c>
      <c r="D517" s="8" t="s">
        <v>149</v>
      </c>
      <c r="E517" s="8" t="s">
        <v>1213</v>
      </c>
      <c r="F517" s="8" t="s">
        <v>1214</v>
      </c>
      <c r="G517" s="10"/>
      <c r="H517" s="10"/>
      <c r="I517" s="10"/>
    </row>
    <row r="518" spans="1:9" ht="15" customHeight="1" outlineLevel="2">
      <c r="A518" s="7">
        <v>516</v>
      </c>
      <c r="B518" s="8" t="s">
        <v>31</v>
      </c>
      <c r="C518" s="8" t="s">
        <v>148</v>
      </c>
      <c r="D518" s="8" t="s">
        <v>149</v>
      </c>
      <c r="E518" s="8" t="s">
        <v>1215</v>
      </c>
      <c r="F518" s="8" t="s">
        <v>1216</v>
      </c>
      <c r="G518" s="10"/>
      <c r="H518" s="10"/>
      <c r="I518" s="10"/>
    </row>
    <row r="519" spans="1:9" ht="15" customHeight="1" outlineLevel="2">
      <c r="A519" s="7">
        <v>517</v>
      </c>
      <c r="B519" s="8" t="s">
        <v>31</v>
      </c>
      <c r="C519" s="8" t="s">
        <v>148</v>
      </c>
      <c r="D519" s="8" t="s">
        <v>149</v>
      </c>
      <c r="E519" s="8" t="s">
        <v>1217</v>
      </c>
      <c r="F519" s="8" t="s">
        <v>1218</v>
      </c>
      <c r="G519" s="10"/>
      <c r="H519" s="10"/>
      <c r="I519" s="10"/>
    </row>
    <row r="520" spans="1:9" ht="15" customHeight="1" outlineLevel="2">
      <c r="A520" s="7">
        <v>518</v>
      </c>
      <c r="B520" s="8" t="s">
        <v>31</v>
      </c>
      <c r="C520" s="8" t="s">
        <v>148</v>
      </c>
      <c r="D520" s="8" t="s">
        <v>149</v>
      </c>
      <c r="E520" s="8" t="s">
        <v>1219</v>
      </c>
      <c r="F520" s="8" t="s">
        <v>1220</v>
      </c>
      <c r="G520" s="10"/>
      <c r="H520" s="10"/>
      <c r="I520" s="10"/>
    </row>
    <row r="521" spans="1:9" ht="15" customHeight="1" outlineLevel="2">
      <c r="A521" s="7">
        <v>519</v>
      </c>
      <c r="B521" s="8" t="s">
        <v>31</v>
      </c>
      <c r="C521" s="8" t="s">
        <v>148</v>
      </c>
      <c r="D521" s="8" t="s">
        <v>149</v>
      </c>
      <c r="E521" s="8" t="s">
        <v>1221</v>
      </c>
      <c r="F521" s="8" t="s">
        <v>1222</v>
      </c>
      <c r="G521" s="10"/>
      <c r="H521" s="10"/>
      <c r="I521" s="10"/>
    </row>
    <row r="522" spans="1:9" ht="15" customHeight="1" outlineLevel="2">
      <c r="A522" s="7">
        <v>520</v>
      </c>
      <c r="B522" s="8" t="s">
        <v>31</v>
      </c>
      <c r="C522" s="8" t="s">
        <v>148</v>
      </c>
      <c r="D522" s="8" t="s">
        <v>149</v>
      </c>
      <c r="E522" s="8" t="s">
        <v>1223</v>
      </c>
      <c r="F522" s="8" t="s">
        <v>1224</v>
      </c>
      <c r="G522" s="10"/>
      <c r="H522" s="10"/>
      <c r="I522" s="10"/>
    </row>
    <row r="523" spans="1:9" ht="15" customHeight="1" outlineLevel="2">
      <c r="A523" s="7">
        <v>521</v>
      </c>
      <c r="B523" s="8" t="s">
        <v>31</v>
      </c>
      <c r="C523" s="8" t="s">
        <v>148</v>
      </c>
      <c r="D523" s="8" t="s">
        <v>149</v>
      </c>
      <c r="E523" s="8" t="s">
        <v>1225</v>
      </c>
      <c r="F523" s="8" t="s">
        <v>1226</v>
      </c>
      <c r="G523" s="10"/>
      <c r="H523" s="10"/>
      <c r="I523" s="10"/>
    </row>
    <row r="524" spans="1:9" ht="15" customHeight="1" outlineLevel="2">
      <c r="A524" s="7">
        <v>522</v>
      </c>
      <c r="B524" s="8" t="s">
        <v>31</v>
      </c>
      <c r="C524" s="8" t="s">
        <v>148</v>
      </c>
      <c r="D524" s="8" t="s">
        <v>149</v>
      </c>
      <c r="E524" s="8" t="s">
        <v>1227</v>
      </c>
      <c r="F524" s="8" t="s">
        <v>1228</v>
      </c>
      <c r="G524" s="10"/>
      <c r="H524" s="10"/>
      <c r="I524" s="10"/>
    </row>
    <row r="525" spans="1:9" ht="15" customHeight="1" outlineLevel="2">
      <c r="A525" s="7">
        <v>523</v>
      </c>
      <c r="B525" s="8" t="s">
        <v>31</v>
      </c>
      <c r="C525" s="8" t="s">
        <v>148</v>
      </c>
      <c r="D525" s="8" t="s">
        <v>149</v>
      </c>
      <c r="E525" s="8" t="s">
        <v>1229</v>
      </c>
      <c r="F525" s="8" t="s">
        <v>1230</v>
      </c>
      <c r="G525" s="10"/>
      <c r="H525" s="10"/>
      <c r="I525" s="10"/>
    </row>
    <row r="526" spans="1:9" ht="15" customHeight="1" outlineLevel="2">
      <c r="A526" s="7">
        <v>524</v>
      </c>
      <c r="B526" s="8" t="s">
        <v>31</v>
      </c>
      <c r="C526" s="8" t="s">
        <v>148</v>
      </c>
      <c r="D526" s="8" t="s">
        <v>149</v>
      </c>
      <c r="E526" s="8" t="s">
        <v>1231</v>
      </c>
      <c r="F526" s="8" t="s">
        <v>1232</v>
      </c>
      <c r="G526" s="10"/>
      <c r="H526" s="10"/>
      <c r="I526" s="10"/>
    </row>
    <row r="527" spans="1:9" ht="15" customHeight="1" outlineLevel="2">
      <c r="A527" s="7">
        <v>525</v>
      </c>
      <c r="B527" s="8" t="s">
        <v>31</v>
      </c>
      <c r="C527" s="8" t="s">
        <v>148</v>
      </c>
      <c r="D527" s="8" t="s">
        <v>149</v>
      </c>
      <c r="E527" s="8" t="s">
        <v>1233</v>
      </c>
      <c r="F527" s="8" t="s">
        <v>1234</v>
      </c>
      <c r="G527" s="10"/>
      <c r="H527" s="10"/>
      <c r="I527" s="10"/>
    </row>
    <row r="528" spans="1:9" ht="15" customHeight="1" outlineLevel="2">
      <c r="A528" s="7">
        <v>526</v>
      </c>
      <c r="B528" s="8" t="s">
        <v>31</v>
      </c>
      <c r="C528" s="8" t="s">
        <v>148</v>
      </c>
      <c r="D528" s="8" t="s">
        <v>149</v>
      </c>
      <c r="E528" s="8" t="s">
        <v>1235</v>
      </c>
      <c r="F528" s="8" t="s">
        <v>1236</v>
      </c>
      <c r="G528" s="10"/>
      <c r="H528" s="10"/>
      <c r="I528" s="10"/>
    </row>
    <row r="529" spans="1:9" ht="15" customHeight="1" outlineLevel="2">
      <c r="A529" s="7">
        <v>527</v>
      </c>
      <c r="B529" s="8" t="s">
        <v>31</v>
      </c>
      <c r="C529" s="8" t="s">
        <v>148</v>
      </c>
      <c r="D529" s="8" t="s">
        <v>149</v>
      </c>
      <c r="E529" s="8" t="s">
        <v>1237</v>
      </c>
      <c r="F529" s="8" t="s">
        <v>1238</v>
      </c>
      <c r="G529" s="10"/>
      <c r="H529" s="10"/>
      <c r="I529" s="10"/>
    </row>
    <row r="530" spans="1:9" ht="15" customHeight="1" outlineLevel="2">
      <c r="A530" s="7">
        <v>528</v>
      </c>
      <c r="B530" s="8" t="s">
        <v>31</v>
      </c>
      <c r="C530" s="8" t="s">
        <v>148</v>
      </c>
      <c r="D530" s="8" t="s">
        <v>149</v>
      </c>
      <c r="E530" s="8" t="s">
        <v>1239</v>
      </c>
      <c r="F530" s="8" t="s">
        <v>1240</v>
      </c>
      <c r="G530" s="10"/>
      <c r="H530" s="10"/>
      <c r="I530" s="10"/>
    </row>
    <row r="531" spans="1:9" ht="15" customHeight="1" outlineLevel="2">
      <c r="A531" s="7">
        <v>529</v>
      </c>
      <c r="B531" s="8" t="s">
        <v>31</v>
      </c>
      <c r="C531" s="8" t="s">
        <v>148</v>
      </c>
      <c r="D531" s="8" t="s">
        <v>149</v>
      </c>
      <c r="E531" s="8" t="s">
        <v>1241</v>
      </c>
      <c r="F531" s="8" t="s">
        <v>1242</v>
      </c>
      <c r="G531" s="10"/>
      <c r="H531" s="10"/>
      <c r="I531" s="10"/>
    </row>
    <row r="532" spans="1:9" ht="15" customHeight="1" outlineLevel="2">
      <c r="A532" s="7">
        <v>530</v>
      </c>
      <c r="B532" s="8" t="s">
        <v>31</v>
      </c>
      <c r="C532" s="8" t="s">
        <v>148</v>
      </c>
      <c r="D532" s="8" t="s">
        <v>149</v>
      </c>
      <c r="E532" s="8" t="s">
        <v>1243</v>
      </c>
      <c r="F532" s="8" t="s">
        <v>1244</v>
      </c>
      <c r="G532" s="10"/>
      <c r="H532" s="10"/>
      <c r="I532" s="10"/>
    </row>
    <row r="533" spans="1:9" ht="15" customHeight="1" outlineLevel="2">
      <c r="A533" s="7">
        <v>531</v>
      </c>
      <c r="B533" s="8" t="s">
        <v>31</v>
      </c>
      <c r="C533" s="8" t="s">
        <v>148</v>
      </c>
      <c r="D533" s="8" t="s">
        <v>149</v>
      </c>
      <c r="E533" s="8" t="s">
        <v>1245</v>
      </c>
      <c r="F533" s="8" t="s">
        <v>1246</v>
      </c>
      <c r="G533" s="10"/>
      <c r="H533" s="10"/>
      <c r="I533" s="10"/>
    </row>
    <row r="534" spans="1:9" ht="15" customHeight="1" outlineLevel="2">
      <c r="A534" s="7">
        <v>532</v>
      </c>
      <c r="B534" s="8" t="s">
        <v>31</v>
      </c>
      <c r="C534" s="8" t="s">
        <v>148</v>
      </c>
      <c r="D534" s="8" t="s">
        <v>149</v>
      </c>
      <c r="E534" s="8" t="s">
        <v>1247</v>
      </c>
      <c r="F534" s="8" t="s">
        <v>1248</v>
      </c>
      <c r="G534" s="10"/>
      <c r="H534" s="10"/>
      <c r="I534" s="10"/>
    </row>
    <row r="535" spans="1:9" ht="15" customHeight="1" outlineLevel="2">
      <c r="A535" s="7">
        <v>533</v>
      </c>
      <c r="B535" s="8" t="s">
        <v>31</v>
      </c>
      <c r="C535" s="8" t="s">
        <v>121</v>
      </c>
      <c r="D535" s="8" t="s">
        <v>122</v>
      </c>
      <c r="E535" s="8" t="s">
        <v>1249</v>
      </c>
      <c r="F535" s="8" t="s">
        <v>1250</v>
      </c>
      <c r="G535" s="10"/>
      <c r="H535" s="10"/>
      <c r="I535" s="10"/>
    </row>
    <row r="536" spans="1:9" ht="15" customHeight="1" outlineLevel="2">
      <c r="A536" s="7">
        <v>534</v>
      </c>
      <c r="B536" s="8" t="s">
        <v>31</v>
      </c>
      <c r="C536" s="8" t="s">
        <v>121</v>
      </c>
      <c r="D536" s="8" t="s">
        <v>122</v>
      </c>
      <c r="E536" s="8" t="s">
        <v>1251</v>
      </c>
      <c r="F536" s="8" t="s">
        <v>1252</v>
      </c>
      <c r="G536" s="10"/>
      <c r="H536" s="10"/>
      <c r="I536" s="10"/>
    </row>
    <row r="537" spans="1:9" ht="15" customHeight="1" outlineLevel="2">
      <c r="A537" s="7">
        <v>535</v>
      </c>
      <c r="B537" s="8" t="s">
        <v>31</v>
      </c>
      <c r="C537" s="8" t="s">
        <v>121</v>
      </c>
      <c r="D537" s="8" t="s">
        <v>122</v>
      </c>
      <c r="E537" s="8" t="s">
        <v>1253</v>
      </c>
      <c r="F537" s="8" t="s">
        <v>1254</v>
      </c>
      <c r="G537" s="10"/>
      <c r="H537" s="10"/>
      <c r="I537" s="10"/>
    </row>
    <row r="538" spans="1:9" ht="15" customHeight="1" outlineLevel="2">
      <c r="A538" s="7">
        <v>536</v>
      </c>
      <c r="B538" s="8" t="s">
        <v>31</v>
      </c>
      <c r="C538" s="8" t="s">
        <v>121</v>
      </c>
      <c r="D538" s="8" t="s">
        <v>122</v>
      </c>
      <c r="E538" s="8" t="s">
        <v>1255</v>
      </c>
      <c r="F538" s="8" t="s">
        <v>1256</v>
      </c>
      <c r="G538" s="10"/>
      <c r="H538" s="10"/>
      <c r="I538" s="10"/>
    </row>
    <row r="539" spans="1:9" ht="15" customHeight="1" outlineLevel="2">
      <c r="A539" s="7">
        <v>537</v>
      </c>
      <c r="B539" s="8" t="s">
        <v>31</v>
      </c>
      <c r="C539" s="8" t="s">
        <v>121</v>
      </c>
      <c r="D539" s="8" t="s">
        <v>122</v>
      </c>
      <c r="E539" s="8" t="s">
        <v>1257</v>
      </c>
      <c r="F539" s="8" t="s">
        <v>1258</v>
      </c>
      <c r="G539" s="10"/>
      <c r="H539" s="10"/>
      <c r="I539" s="10"/>
    </row>
    <row r="540" spans="1:9" ht="15" customHeight="1" outlineLevel="2">
      <c r="A540" s="7">
        <v>538</v>
      </c>
      <c r="B540" s="8" t="s">
        <v>31</v>
      </c>
      <c r="C540" s="8" t="s">
        <v>121</v>
      </c>
      <c r="D540" s="8" t="s">
        <v>122</v>
      </c>
      <c r="E540" s="8" t="s">
        <v>1259</v>
      </c>
      <c r="F540" s="8" t="s">
        <v>1260</v>
      </c>
      <c r="G540" s="10"/>
      <c r="H540" s="10"/>
      <c r="I540" s="10"/>
    </row>
    <row r="541" spans="1:9" ht="15" customHeight="1" outlineLevel="2">
      <c r="A541" s="7">
        <v>539</v>
      </c>
      <c r="B541" s="8" t="s">
        <v>31</v>
      </c>
      <c r="C541" s="8" t="s">
        <v>121</v>
      </c>
      <c r="D541" s="8" t="s">
        <v>122</v>
      </c>
      <c r="E541" s="8" t="s">
        <v>1261</v>
      </c>
      <c r="F541" s="8" t="s">
        <v>1262</v>
      </c>
      <c r="G541" s="10"/>
      <c r="H541" s="10"/>
      <c r="I541" s="10"/>
    </row>
    <row r="542" spans="1:9" ht="15" customHeight="1" outlineLevel="2">
      <c r="A542" s="7">
        <v>540</v>
      </c>
      <c r="B542" s="8" t="s">
        <v>31</v>
      </c>
      <c r="C542" s="8" t="s">
        <v>121</v>
      </c>
      <c r="D542" s="8" t="s">
        <v>122</v>
      </c>
      <c r="E542" s="8" t="s">
        <v>1263</v>
      </c>
      <c r="F542" s="8" t="s">
        <v>1264</v>
      </c>
      <c r="G542" s="10"/>
      <c r="H542" s="10"/>
      <c r="I542" s="10"/>
    </row>
    <row r="543" spans="1:9" ht="15" customHeight="1" outlineLevel="2">
      <c r="A543" s="7">
        <v>541</v>
      </c>
      <c r="B543" s="8" t="s">
        <v>31</v>
      </c>
      <c r="C543" s="8" t="s">
        <v>121</v>
      </c>
      <c r="D543" s="8" t="s">
        <v>122</v>
      </c>
      <c r="E543" s="8" t="s">
        <v>1265</v>
      </c>
      <c r="F543" s="8" t="s">
        <v>1266</v>
      </c>
      <c r="G543" s="10"/>
      <c r="H543" s="10"/>
      <c r="I543" s="10"/>
    </row>
    <row r="544" spans="1:9" ht="15" customHeight="1" outlineLevel="2">
      <c r="A544" s="7">
        <v>542</v>
      </c>
      <c r="B544" s="8" t="s">
        <v>31</v>
      </c>
      <c r="C544" s="8" t="s">
        <v>121</v>
      </c>
      <c r="D544" s="8" t="s">
        <v>122</v>
      </c>
      <c r="E544" s="8" t="s">
        <v>1267</v>
      </c>
      <c r="F544" s="8" t="s">
        <v>1268</v>
      </c>
      <c r="G544" s="10"/>
      <c r="H544" s="10"/>
      <c r="I544" s="10"/>
    </row>
    <row r="545" spans="1:9" ht="15" customHeight="1" outlineLevel="2">
      <c r="A545" s="7">
        <v>543</v>
      </c>
      <c r="B545" s="8" t="s">
        <v>31</v>
      </c>
      <c r="C545" s="8" t="s">
        <v>121</v>
      </c>
      <c r="D545" s="8" t="s">
        <v>122</v>
      </c>
      <c r="E545" s="8" t="s">
        <v>1269</v>
      </c>
      <c r="F545" s="8" t="s">
        <v>1270</v>
      </c>
      <c r="G545" s="10"/>
      <c r="H545" s="10"/>
      <c r="I545" s="10"/>
    </row>
    <row r="546" spans="1:9" ht="15" customHeight="1" outlineLevel="2">
      <c r="A546" s="7">
        <v>544</v>
      </c>
      <c r="B546" s="8" t="s">
        <v>31</v>
      </c>
      <c r="C546" s="8" t="s">
        <v>121</v>
      </c>
      <c r="D546" s="8" t="s">
        <v>122</v>
      </c>
      <c r="E546" s="8" t="s">
        <v>1271</v>
      </c>
      <c r="F546" s="8" t="s">
        <v>1272</v>
      </c>
      <c r="G546" s="10"/>
      <c r="H546" s="10"/>
      <c r="I546" s="10"/>
    </row>
    <row r="547" spans="1:9" ht="15" customHeight="1" outlineLevel="2">
      <c r="A547" s="7">
        <v>545</v>
      </c>
      <c r="B547" s="8" t="s">
        <v>31</v>
      </c>
      <c r="C547" s="8" t="s">
        <v>121</v>
      </c>
      <c r="D547" s="8" t="s">
        <v>122</v>
      </c>
      <c r="E547" s="8" t="s">
        <v>1273</v>
      </c>
      <c r="F547" s="8" t="s">
        <v>1274</v>
      </c>
      <c r="G547" s="10"/>
      <c r="H547" s="10"/>
      <c r="I547" s="10"/>
    </row>
    <row r="548" spans="1:9" ht="15" customHeight="1" outlineLevel="2">
      <c r="A548" s="7">
        <v>546</v>
      </c>
      <c r="B548" s="8" t="s">
        <v>31</v>
      </c>
      <c r="C548" s="8" t="s">
        <v>121</v>
      </c>
      <c r="D548" s="8" t="s">
        <v>122</v>
      </c>
      <c r="E548" s="8" t="s">
        <v>1275</v>
      </c>
      <c r="F548" s="8" t="s">
        <v>1276</v>
      </c>
      <c r="G548" s="10"/>
      <c r="H548" s="10"/>
      <c r="I548" s="10"/>
    </row>
    <row r="549" spans="1:9" ht="15" customHeight="1" outlineLevel="2">
      <c r="A549" s="7">
        <v>547</v>
      </c>
      <c r="B549" s="8" t="s">
        <v>31</v>
      </c>
      <c r="C549" s="8" t="s">
        <v>73</v>
      </c>
      <c r="D549" s="8" t="s">
        <v>74</v>
      </c>
      <c r="E549" s="8" t="s">
        <v>1277</v>
      </c>
      <c r="F549" s="8" t="s">
        <v>1278</v>
      </c>
      <c r="G549" s="10"/>
      <c r="H549" s="10"/>
      <c r="I549" s="10"/>
    </row>
    <row r="550" spans="1:9" ht="15" customHeight="1" outlineLevel="2">
      <c r="A550" s="7">
        <v>548</v>
      </c>
      <c r="B550" s="8" t="s">
        <v>31</v>
      </c>
      <c r="C550" s="8" t="s">
        <v>73</v>
      </c>
      <c r="D550" s="8" t="s">
        <v>74</v>
      </c>
      <c r="E550" s="8" t="s">
        <v>1279</v>
      </c>
      <c r="F550" s="8" t="s">
        <v>1280</v>
      </c>
      <c r="G550" s="10"/>
      <c r="H550" s="10"/>
      <c r="I550" s="10"/>
    </row>
    <row r="551" spans="1:9" ht="15" customHeight="1" outlineLevel="2">
      <c r="A551" s="7">
        <v>549</v>
      </c>
      <c r="B551" s="8" t="s">
        <v>31</v>
      </c>
      <c r="C551" s="8" t="s">
        <v>73</v>
      </c>
      <c r="D551" s="8" t="s">
        <v>74</v>
      </c>
      <c r="E551" s="8" t="s">
        <v>1281</v>
      </c>
      <c r="F551" s="8" t="s">
        <v>1282</v>
      </c>
      <c r="G551" s="10"/>
      <c r="H551" s="10"/>
      <c r="I551" s="10"/>
    </row>
    <row r="552" spans="1:9" ht="15" customHeight="1" outlineLevel="2">
      <c r="A552" s="7">
        <v>550</v>
      </c>
      <c r="B552" s="8" t="s">
        <v>31</v>
      </c>
      <c r="C552" s="8" t="s">
        <v>73</v>
      </c>
      <c r="D552" s="8" t="s">
        <v>74</v>
      </c>
      <c r="E552" s="8" t="s">
        <v>1283</v>
      </c>
      <c r="F552" s="8" t="s">
        <v>1284</v>
      </c>
      <c r="G552" s="10"/>
      <c r="H552" s="10"/>
      <c r="I552" s="10"/>
    </row>
    <row r="553" spans="1:9" ht="15" customHeight="1" outlineLevel="2">
      <c r="A553" s="7">
        <v>551</v>
      </c>
      <c r="B553" s="8" t="s">
        <v>31</v>
      </c>
      <c r="C553" s="8" t="s">
        <v>73</v>
      </c>
      <c r="D553" s="8" t="s">
        <v>74</v>
      </c>
      <c r="E553" s="8" t="s">
        <v>1285</v>
      </c>
      <c r="F553" s="8" t="s">
        <v>1286</v>
      </c>
      <c r="G553" s="10"/>
      <c r="H553" s="10"/>
      <c r="I553" s="10"/>
    </row>
    <row r="554" spans="1:9" ht="15" customHeight="1" outlineLevel="2">
      <c r="A554" s="7">
        <v>552</v>
      </c>
      <c r="B554" s="8" t="s">
        <v>31</v>
      </c>
      <c r="C554" s="8" t="s">
        <v>73</v>
      </c>
      <c r="D554" s="8" t="s">
        <v>74</v>
      </c>
      <c r="E554" s="8" t="s">
        <v>1287</v>
      </c>
      <c r="F554" s="8" t="s">
        <v>1288</v>
      </c>
      <c r="G554" s="10"/>
      <c r="H554" s="10"/>
      <c r="I554" s="10"/>
    </row>
    <row r="555" spans="1:9" ht="15" customHeight="1" outlineLevel="2">
      <c r="A555" s="7">
        <v>553</v>
      </c>
      <c r="B555" s="8" t="s">
        <v>31</v>
      </c>
      <c r="C555" s="8" t="s">
        <v>73</v>
      </c>
      <c r="D555" s="8" t="s">
        <v>74</v>
      </c>
      <c r="E555" s="8" t="s">
        <v>1289</v>
      </c>
      <c r="F555" s="8" t="s">
        <v>1290</v>
      </c>
      <c r="G555" s="10"/>
      <c r="H555" s="10"/>
      <c r="I555" s="10"/>
    </row>
    <row r="556" spans="1:9" ht="15" customHeight="1" outlineLevel="2">
      <c r="A556" s="7">
        <v>554</v>
      </c>
      <c r="B556" s="8" t="s">
        <v>31</v>
      </c>
      <c r="C556" s="8" t="s">
        <v>73</v>
      </c>
      <c r="D556" s="8" t="s">
        <v>74</v>
      </c>
      <c r="E556" s="8" t="s">
        <v>1291</v>
      </c>
      <c r="F556" s="8" t="s">
        <v>1292</v>
      </c>
      <c r="G556" s="10"/>
      <c r="H556" s="10"/>
      <c r="I556" s="10"/>
    </row>
    <row r="557" spans="1:9" ht="15" customHeight="1" outlineLevel="2">
      <c r="A557" s="7">
        <v>555</v>
      </c>
      <c r="B557" s="8" t="s">
        <v>31</v>
      </c>
      <c r="C557" s="8" t="s">
        <v>73</v>
      </c>
      <c r="D557" s="8" t="s">
        <v>74</v>
      </c>
      <c r="E557" s="8" t="s">
        <v>1293</v>
      </c>
      <c r="F557" s="8" t="s">
        <v>1294</v>
      </c>
      <c r="G557" s="10"/>
      <c r="H557" s="10"/>
      <c r="I557" s="10"/>
    </row>
    <row r="558" spans="1:9" ht="15" customHeight="1" outlineLevel="2">
      <c r="A558" s="7">
        <v>556</v>
      </c>
      <c r="B558" s="8" t="s">
        <v>31</v>
      </c>
      <c r="C558" s="8" t="s">
        <v>150</v>
      </c>
      <c r="D558" s="8" t="s">
        <v>151</v>
      </c>
      <c r="E558" s="8" t="s">
        <v>1295</v>
      </c>
      <c r="F558" s="8" t="s">
        <v>1296</v>
      </c>
      <c r="G558" s="10"/>
      <c r="H558" s="10"/>
      <c r="I558" s="10"/>
    </row>
    <row r="559" spans="1:9" ht="15" customHeight="1" outlineLevel="2">
      <c r="A559" s="7">
        <v>557</v>
      </c>
      <c r="B559" s="8" t="s">
        <v>31</v>
      </c>
      <c r="C559" s="8" t="s">
        <v>150</v>
      </c>
      <c r="D559" s="8" t="s">
        <v>151</v>
      </c>
      <c r="E559" s="8" t="s">
        <v>1297</v>
      </c>
      <c r="F559" s="8" t="s">
        <v>1298</v>
      </c>
      <c r="G559" s="10"/>
      <c r="H559" s="10"/>
      <c r="I559" s="10"/>
    </row>
    <row r="560" spans="1:9" ht="15" customHeight="1" outlineLevel="2">
      <c r="A560" s="7">
        <v>558</v>
      </c>
      <c r="B560" s="8" t="s">
        <v>31</v>
      </c>
      <c r="C560" s="8" t="s">
        <v>150</v>
      </c>
      <c r="D560" s="8" t="s">
        <v>151</v>
      </c>
      <c r="E560" s="8" t="s">
        <v>1299</v>
      </c>
      <c r="F560" s="8" t="s">
        <v>1300</v>
      </c>
      <c r="G560" s="10"/>
      <c r="H560" s="10"/>
      <c r="I560" s="10"/>
    </row>
    <row r="561" spans="1:9" ht="15" customHeight="1" outlineLevel="2">
      <c r="A561" s="7">
        <v>559</v>
      </c>
      <c r="B561" s="8" t="s">
        <v>31</v>
      </c>
      <c r="C561" s="8" t="s">
        <v>150</v>
      </c>
      <c r="D561" s="8" t="s">
        <v>151</v>
      </c>
      <c r="E561" s="8" t="s">
        <v>1301</v>
      </c>
      <c r="F561" s="8" t="s">
        <v>1302</v>
      </c>
      <c r="G561" s="10"/>
      <c r="H561" s="10"/>
      <c r="I561" s="10"/>
    </row>
    <row r="562" spans="1:9" ht="15" customHeight="1" outlineLevel="2">
      <c r="A562" s="7">
        <v>560</v>
      </c>
      <c r="B562" s="8" t="s">
        <v>31</v>
      </c>
      <c r="C562" s="8" t="s">
        <v>150</v>
      </c>
      <c r="D562" s="8" t="s">
        <v>151</v>
      </c>
      <c r="E562" s="8" t="s">
        <v>1303</v>
      </c>
      <c r="F562" s="8" t="s">
        <v>1304</v>
      </c>
      <c r="G562" s="10"/>
      <c r="H562" s="10"/>
      <c r="I562" s="10"/>
    </row>
    <row r="563" spans="1:9" ht="15" customHeight="1" outlineLevel="2">
      <c r="A563" s="7">
        <v>561</v>
      </c>
      <c r="B563" s="8" t="s">
        <v>31</v>
      </c>
      <c r="C563" s="8" t="s">
        <v>150</v>
      </c>
      <c r="D563" s="8" t="s">
        <v>151</v>
      </c>
      <c r="E563" s="8" t="s">
        <v>1305</v>
      </c>
      <c r="F563" s="8" t="s">
        <v>1306</v>
      </c>
      <c r="G563" s="10"/>
      <c r="H563" s="10"/>
      <c r="I563" s="10"/>
    </row>
    <row r="564" spans="1:9" ht="15" customHeight="1" outlineLevel="2">
      <c r="A564" s="7">
        <v>562</v>
      </c>
      <c r="B564" s="8" t="s">
        <v>31</v>
      </c>
      <c r="C564" s="8" t="s">
        <v>150</v>
      </c>
      <c r="D564" s="8" t="s">
        <v>151</v>
      </c>
      <c r="E564" s="8" t="s">
        <v>1307</v>
      </c>
      <c r="F564" s="8" t="s">
        <v>1308</v>
      </c>
      <c r="G564" s="10"/>
      <c r="H564" s="10"/>
      <c r="I564" s="10"/>
    </row>
    <row r="565" spans="1:9" ht="15" customHeight="1" outlineLevel="2">
      <c r="A565" s="7">
        <v>563</v>
      </c>
      <c r="B565" s="8" t="s">
        <v>31</v>
      </c>
      <c r="C565" s="8" t="s">
        <v>150</v>
      </c>
      <c r="D565" s="8" t="s">
        <v>151</v>
      </c>
      <c r="E565" s="8" t="s">
        <v>1309</v>
      </c>
      <c r="F565" s="8" t="s">
        <v>1310</v>
      </c>
      <c r="G565" s="10"/>
      <c r="H565" s="10"/>
      <c r="I565" s="10"/>
    </row>
    <row r="566" spans="1:9" ht="15" customHeight="1" outlineLevel="2">
      <c r="A566" s="7">
        <v>564</v>
      </c>
      <c r="B566" s="8" t="s">
        <v>31</v>
      </c>
      <c r="C566" s="8" t="s">
        <v>150</v>
      </c>
      <c r="D566" s="8" t="s">
        <v>151</v>
      </c>
      <c r="E566" s="8" t="s">
        <v>1311</v>
      </c>
      <c r="F566" s="8" t="s">
        <v>1312</v>
      </c>
      <c r="G566" s="10"/>
      <c r="H566" s="10"/>
      <c r="I566" s="10"/>
    </row>
    <row r="567" spans="1:9" ht="15" customHeight="1" outlineLevel="2">
      <c r="A567" s="7">
        <v>565</v>
      </c>
      <c r="B567" s="8" t="s">
        <v>31</v>
      </c>
      <c r="C567" s="8" t="s">
        <v>150</v>
      </c>
      <c r="D567" s="8" t="s">
        <v>151</v>
      </c>
      <c r="E567" s="8" t="s">
        <v>1313</v>
      </c>
      <c r="F567" s="8" t="s">
        <v>1314</v>
      </c>
      <c r="G567" s="10"/>
      <c r="H567" s="10"/>
      <c r="I567" s="10"/>
    </row>
    <row r="568" spans="1:9" ht="15" customHeight="1" outlineLevel="2">
      <c r="A568" s="7">
        <v>566</v>
      </c>
      <c r="B568" s="8" t="s">
        <v>31</v>
      </c>
      <c r="C568" s="8" t="s">
        <v>150</v>
      </c>
      <c r="D568" s="8" t="s">
        <v>151</v>
      </c>
      <c r="E568" s="8" t="s">
        <v>1315</v>
      </c>
      <c r="F568" s="8" t="s">
        <v>1316</v>
      </c>
      <c r="G568" s="10"/>
      <c r="H568" s="10"/>
      <c r="I568" s="10"/>
    </row>
    <row r="569" spans="1:9" ht="15" customHeight="1" outlineLevel="2">
      <c r="A569" s="7">
        <v>567</v>
      </c>
      <c r="B569" s="8" t="s">
        <v>31</v>
      </c>
      <c r="C569" s="8" t="s">
        <v>150</v>
      </c>
      <c r="D569" s="8" t="s">
        <v>151</v>
      </c>
      <c r="E569" s="8" t="s">
        <v>1317</v>
      </c>
      <c r="F569" s="8" t="s">
        <v>1318</v>
      </c>
      <c r="G569" s="10"/>
      <c r="H569" s="10"/>
      <c r="I569" s="10"/>
    </row>
    <row r="570" spans="1:9" ht="15" customHeight="1" outlineLevel="2">
      <c r="A570" s="7">
        <v>568</v>
      </c>
      <c r="B570" s="8" t="s">
        <v>31</v>
      </c>
      <c r="C570" s="8" t="s">
        <v>150</v>
      </c>
      <c r="D570" s="8" t="s">
        <v>151</v>
      </c>
      <c r="E570" s="8" t="s">
        <v>1319</v>
      </c>
      <c r="F570" s="8" t="s">
        <v>1320</v>
      </c>
      <c r="G570" s="10"/>
      <c r="H570" s="10"/>
      <c r="I570" s="10"/>
    </row>
    <row r="571" spans="1:9" ht="15" customHeight="1" outlineLevel="2">
      <c r="A571" s="7">
        <v>569</v>
      </c>
      <c r="B571" s="8" t="s">
        <v>31</v>
      </c>
      <c r="C571" s="8" t="s">
        <v>150</v>
      </c>
      <c r="D571" s="8" t="s">
        <v>151</v>
      </c>
      <c r="E571" s="8" t="s">
        <v>1321</v>
      </c>
      <c r="F571" s="8" t="s">
        <v>1322</v>
      </c>
      <c r="G571" s="10"/>
      <c r="H571" s="10"/>
      <c r="I571" s="10"/>
    </row>
    <row r="572" spans="1:9" ht="15" customHeight="1" outlineLevel="2">
      <c r="A572" s="7">
        <v>570</v>
      </c>
      <c r="B572" s="8" t="s">
        <v>31</v>
      </c>
      <c r="C572" s="8" t="s">
        <v>150</v>
      </c>
      <c r="D572" s="8" t="s">
        <v>151</v>
      </c>
      <c r="E572" s="8" t="s">
        <v>1323</v>
      </c>
      <c r="F572" s="8" t="s">
        <v>1324</v>
      </c>
      <c r="G572" s="10"/>
      <c r="H572" s="10"/>
      <c r="I572" s="10"/>
    </row>
    <row r="573" spans="1:9" ht="15" customHeight="1" outlineLevel="2">
      <c r="A573" s="7">
        <v>571</v>
      </c>
      <c r="B573" s="8" t="s">
        <v>31</v>
      </c>
      <c r="C573" s="8" t="s">
        <v>150</v>
      </c>
      <c r="D573" s="8" t="s">
        <v>151</v>
      </c>
      <c r="E573" s="8" t="s">
        <v>1325</v>
      </c>
      <c r="F573" s="8" t="s">
        <v>1326</v>
      </c>
      <c r="G573" s="10"/>
      <c r="H573" s="10"/>
      <c r="I573" s="10"/>
    </row>
    <row r="574" spans="1:9" ht="15" customHeight="1" outlineLevel="2">
      <c r="A574" s="7">
        <v>572</v>
      </c>
      <c r="B574" s="8" t="s">
        <v>31</v>
      </c>
      <c r="C574" s="8" t="s">
        <v>150</v>
      </c>
      <c r="D574" s="8" t="s">
        <v>151</v>
      </c>
      <c r="E574" s="8" t="s">
        <v>1327</v>
      </c>
      <c r="F574" s="8" t="s">
        <v>1328</v>
      </c>
      <c r="G574" s="10"/>
      <c r="H574" s="10"/>
      <c r="I574" s="10"/>
    </row>
    <row r="575" spans="1:9" ht="15" customHeight="1" outlineLevel="2">
      <c r="A575" s="7">
        <v>573</v>
      </c>
      <c r="B575" s="8" t="s">
        <v>31</v>
      </c>
      <c r="C575" s="8" t="s">
        <v>150</v>
      </c>
      <c r="D575" s="8" t="s">
        <v>151</v>
      </c>
      <c r="E575" s="8" t="s">
        <v>1329</v>
      </c>
      <c r="F575" s="8" t="s">
        <v>1330</v>
      </c>
      <c r="G575" s="10"/>
      <c r="H575" s="10"/>
      <c r="I575" s="10"/>
    </row>
    <row r="576" spans="1:9" ht="15" customHeight="1" outlineLevel="2">
      <c r="A576" s="7">
        <v>574</v>
      </c>
      <c r="B576" s="8" t="s">
        <v>31</v>
      </c>
      <c r="C576" s="8" t="s">
        <v>123</v>
      </c>
      <c r="D576" s="8" t="s">
        <v>124</v>
      </c>
      <c r="E576" s="8" t="s">
        <v>1331</v>
      </c>
      <c r="F576" s="8" t="s">
        <v>1332</v>
      </c>
      <c r="G576" s="10"/>
      <c r="H576" s="10"/>
      <c r="I576" s="10"/>
    </row>
    <row r="577" spans="1:9" ht="15" customHeight="1" outlineLevel="2">
      <c r="A577" s="7">
        <v>575</v>
      </c>
      <c r="B577" s="8" t="s">
        <v>31</v>
      </c>
      <c r="C577" s="8" t="s">
        <v>123</v>
      </c>
      <c r="D577" s="8" t="s">
        <v>124</v>
      </c>
      <c r="E577" s="8" t="s">
        <v>1333</v>
      </c>
      <c r="F577" s="8" t="s">
        <v>1334</v>
      </c>
      <c r="G577" s="10"/>
      <c r="H577" s="10"/>
      <c r="I577" s="10"/>
    </row>
    <row r="578" spans="1:9" ht="15" customHeight="1" outlineLevel="2">
      <c r="A578" s="7">
        <v>576</v>
      </c>
      <c r="B578" s="8" t="s">
        <v>31</v>
      </c>
      <c r="C578" s="8" t="s">
        <v>123</v>
      </c>
      <c r="D578" s="8" t="s">
        <v>124</v>
      </c>
      <c r="E578" s="8" t="s">
        <v>1335</v>
      </c>
      <c r="F578" s="8" t="s">
        <v>1336</v>
      </c>
      <c r="G578" s="10"/>
      <c r="H578" s="10"/>
      <c r="I578" s="10"/>
    </row>
    <row r="579" spans="1:9" ht="15" customHeight="1" outlineLevel="2">
      <c r="A579" s="7">
        <v>577</v>
      </c>
      <c r="B579" s="8" t="s">
        <v>31</v>
      </c>
      <c r="C579" s="8" t="s">
        <v>123</v>
      </c>
      <c r="D579" s="8" t="s">
        <v>124</v>
      </c>
      <c r="E579" s="8" t="s">
        <v>1337</v>
      </c>
      <c r="F579" s="8" t="s">
        <v>1338</v>
      </c>
      <c r="G579" s="10"/>
      <c r="H579" s="10"/>
      <c r="I579" s="10"/>
    </row>
    <row r="580" spans="1:9" ht="15" customHeight="1" outlineLevel="2">
      <c r="A580" s="7">
        <v>578</v>
      </c>
      <c r="B580" s="8" t="s">
        <v>31</v>
      </c>
      <c r="C580" s="8" t="s">
        <v>123</v>
      </c>
      <c r="D580" s="8" t="s">
        <v>124</v>
      </c>
      <c r="E580" s="8" t="s">
        <v>1339</v>
      </c>
      <c r="F580" s="8" t="s">
        <v>1340</v>
      </c>
      <c r="G580" s="10"/>
      <c r="H580" s="10"/>
      <c r="I580" s="10"/>
    </row>
    <row r="581" spans="1:9" ht="15" customHeight="1" outlineLevel="2">
      <c r="A581" s="7">
        <v>579</v>
      </c>
      <c r="B581" s="8" t="s">
        <v>31</v>
      </c>
      <c r="C581" s="8" t="s">
        <v>123</v>
      </c>
      <c r="D581" s="8" t="s">
        <v>124</v>
      </c>
      <c r="E581" s="8" t="s">
        <v>1341</v>
      </c>
      <c r="F581" s="8" t="s">
        <v>1342</v>
      </c>
      <c r="G581" s="10"/>
      <c r="H581" s="10"/>
      <c r="I581" s="10"/>
    </row>
    <row r="582" spans="1:9" ht="15" customHeight="1" outlineLevel="2">
      <c r="A582" s="7">
        <v>580</v>
      </c>
      <c r="B582" s="8" t="s">
        <v>31</v>
      </c>
      <c r="C582" s="8" t="s">
        <v>123</v>
      </c>
      <c r="D582" s="8" t="s">
        <v>124</v>
      </c>
      <c r="E582" s="8" t="s">
        <v>1343</v>
      </c>
      <c r="F582" s="8" t="s">
        <v>1344</v>
      </c>
      <c r="G582" s="10"/>
      <c r="H582" s="10"/>
      <c r="I582" s="10"/>
    </row>
    <row r="583" spans="1:9" ht="15" customHeight="1" outlineLevel="2">
      <c r="A583" s="7">
        <v>581</v>
      </c>
      <c r="B583" s="8" t="s">
        <v>31</v>
      </c>
      <c r="C583" s="8" t="s">
        <v>123</v>
      </c>
      <c r="D583" s="8" t="s">
        <v>124</v>
      </c>
      <c r="E583" s="8" t="s">
        <v>1345</v>
      </c>
      <c r="F583" s="8" t="s">
        <v>1346</v>
      </c>
      <c r="G583" s="10"/>
      <c r="H583" s="10"/>
      <c r="I583" s="10"/>
    </row>
    <row r="584" spans="1:9" ht="15" customHeight="1" outlineLevel="2">
      <c r="A584" s="7">
        <v>582</v>
      </c>
      <c r="B584" s="8" t="s">
        <v>31</v>
      </c>
      <c r="C584" s="8" t="s">
        <v>123</v>
      </c>
      <c r="D584" s="8" t="s">
        <v>124</v>
      </c>
      <c r="E584" s="8" t="s">
        <v>1347</v>
      </c>
      <c r="F584" s="8" t="s">
        <v>1348</v>
      </c>
      <c r="G584" s="10"/>
      <c r="H584" s="10"/>
      <c r="I584" s="10"/>
    </row>
    <row r="585" spans="1:9" ht="15" customHeight="1" outlineLevel="2">
      <c r="A585" s="7">
        <v>583</v>
      </c>
      <c r="B585" s="8" t="s">
        <v>31</v>
      </c>
      <c r="C585" s="8" t="s">
        <v>123</v>
      </c>
      <c r="D585" s="8" t="s">
        <v>124</v>
      </c>
      <c r="E585" s="8" t="s">
        <v>1349</v>
      </c>
      <c r="F585" s="8" t="s">
        <v>1350</v>
      </c>
      <c r="G585" s="10"/>
      <c r="H585" s="10"/>
      <c r="I585" s="10"/>
    </row>
    <row r="586" spans="1:9" ht="15" customHeight="1" outlineLevel="2">
      <c r="A586" s="7">
        <v>584</v>
      </c>
      <c r="B586" s="8" t="s">
        <v>31</v>
      </c>
      <c r="C586" s="8" t="s">
        <v>123</v>
      </c>
      <c r="D586" s="8" t="s">
        <v>124</v>
      </c>
      <c r="E586" s="8" t="s">
        <v>1351</v>
      </c>
      <c r="F586" s="8" t="s">
        <v>1352</v>
      </c>
      <c r="G586" s="10"/>
      <c r="H586" s="10"/>
      <c r="I586" s="10"/>
    </row>
    <row r="587" spans="1:9" ht="15" customHeight="1" outlineLevel="2">
      <c r="A587" s="7">
        <v>585</v>
      </c>
      <c r="B587" s="8" t="s">
        <v>31</v>
      </c>
      <c r="C587" s="8" t="s">
        <v>123</v>
      </c>
      <c r="D587" s="8" t="s">
        <v>124</v>
      </c>
      <c r="E587" s="8" t="s">
        <v>1353</v>
      </c>
      <c r="F587" s="8" t="s">
        <v>1354</v>
      </c>
      <c r="G587" s="10"/>
      <c r="H587" s="10"/>
      <c r="I587" s="10"/>
    </row>
    <row r="588" spans="1:9" ht="15" customHeight="1" outlineLevel="2">
      <c r="A588" s="7">
        <v>586</v>
      </c>
      <c r="B588" s="8" t="s">
        <v>152</v>
      </c>
      <c r="C588" s="8" t="s">
        <v>172</v>
      </c>
      <c r="D588" s="8" t="s">
        <v>173</v>
      </c>
      <c r="E588" s="8" t="s">
        <v>1355</v>
      </c>
      <c r="F588" s="8" t="s">
        <v>1356</v>
      </c>
      <c r="G588" s="10"/>
      <c r="H588" s="10"/>
      <c r="I588" s="10"/>
    </row>
    <row r="589" spans="1:9" ht="15" customHeight="1" outlineLevel="2">
      <c r="A589" s="7">
        <v>587</v>
      </c>
      <c r="B589" s="8" t="s">
        <v>152</v>
      </c>
      <c r="C589" s="8" t="s">
        <v>172</v>
      </c>
      <c r="D589" s="8" t="s">
        <v>173</v>
      </c>
      <c r="E589" s="8" t="s">
        <v>1357</v>
      </c>
      <c r="F589" s="8" t="s">
        <v>1358</v>
      </c>
      <c r="G589" s="10"/>
      <c r="H589" s="10"/>
      <c r="I589" s="10"/>
    </row>
    <row r="590" spans="1:9" ht="15" customHeight="1" outlineLevel="2">
      <c r="A590" s="7">
        <v>588</v>
      </c>
      <c r="B590" s="8" t="s">
        <v>152</v>
      </c>
      <c r="C590" s="8" t="s">
        <v>172</v>
      </c>
      <c r="D590" s="8" t="s">
        <v>173</v>
      </c>
      <c r="E590" s="8" t="s">
        <v>1359</v>
      </c>
      <c r="F590" s="8" t="s">
        <v>1360</v>
      </c>
      <c r="G590" s="10"/>
      <c r="H590" s="10"/>
      <c r="I590" s="10"/>
    </row>
    <row r="591" spans="1:9" ht="15" customHeight="1" outlineLevel="2">
      <c r="A591" s="7">
        <v>589</v>
      </c>
      <c r="B591" s="8" t="s">
        <v>152</v>
      </c>
      <c r="C591" s="8" t="s">
        <v>172</v>
      </c>
      <c r="D591" s="8" t="s">
        <v>173</v>
      </c>
      <c r="E591" s="8" t="s">
        <v>1361</v>
      </c>
      <c r="F591" s="8" t="s">
        <v>1362</v>
      </c>
      <c r="G591" s="10"/>
      <c r="H591" s="10"/>
      <c r="I591" s="10"/>
    </row>
    <row r="592" spans="1:9" ht="15" customHeight="1" outlineLevel="2">
      <c r="A592" s="7">
        <v>590</v>
      </c>
      <c r="B592" s="8" t="s">
        <v>152</v>
      </c>
      <c r="C592" s="8" t="s">
        <v>172</v>
      </c>
      <c r="D592" s="8" t="s">
        <v>173</v>
      </c>
      <c r="E592" s="8" t="s">
        <v>1363</v>
      </c>
      <c r="F592" s="8" t="s">
        <v>1364</v>
      </c>
      <c r="G592" s="10"/>
      <c r="H592" s="10"/>
      <c r="I592" s="10"/>
    </row>
    <row r="593" spans="1:9" ht="15" customHeight="1" outlineLevel="2">
      <c r="A593" s="7">
        <v>591</v>
      </c>
      <c r="B593" s="8" t="s">
        <v>152</v>
      </c>
      <c r="C593" s="8" t="s">
        <v>172</v>
      </c>
      <c r="D593" s="8" t="s">
        <v>173</v>
      </c>
      <c r="E593" s="8" t="s">
        <v>1365</v>
      </c>
      <c r="F593" s="8" t="s">
        <v>1366</v>
      </c>
      <c r="G593" s="10"/>
      <c r="H593" s="10"/>
      <c r="I593" s="10"/>
    </row>
    <row r="594" spans="1:9" ht="15" customHeight="1" outlineLevel="2">
      <c r="A594" s="7">
        <v>592</v>
      </c>
      <c r="B594" s="8" t="s">
        <v>152</v>
      </c>
      <c r="C594" s="8" t="s">
        <v>172</v>
      </c>
      <c r="D594" s="8" t="s">
        <v>173</v>
      </c>
      <c r="E594" s="8" t="s">
        <v>1367</v>
      </c>
      <c r="F594" s="8" t="s">
        <v>1368</v>
      </c>
      <c r="G594" s="10"/>
      <c r="H594" s="10"/>
      <c r="I594" s="10"/>
    </row>
    <row r="595" spans="1:9" ht="15" customHeight="1" outlineLevel="2">
      <c r="A595" s="7">
        <v>593</v>
      </c>
      <c r="B595" s="8" t="s">
        <v>152</v>
      </c>
      <c r="C595" s="8" t="s">
        <v>172</v>
      </c>
      <c r="D595" s="8" t="s">
        <v>173</v>
      </c>
      <c r="E595" s="8" t="s">
        <v>1369</v>
      </c>
      <c r="F595" s="8" t="s">
        <v>1370</v>
      </c>
      <c r="G595" s="10"/>
      <c r="H595" s="10"/>
      <c r="I595" s="10"/>
    </row>
    <row r="596" spans="1:9" ht="15" customHeight="1" outlineLevel="2">
      <c r="A596" s="7">
        <v>594</v>
      </c>
      <c r="B596" s="8" t="s">
        <v>152</v>
      </c>
      <c r="C596" s="8" t="s">
        <v>172</v>
      </c>
      <c r="D596" s="8" t="s">
        <v>173</v>
      </c>
      <c r="E596" s="8" t="s">
        <v>1371</v>
      </c>
      <c r="F596" s="8" t="s">
        <v>1372</v>
      </c>
      <c r="G596" s="10"/>
      <c r="H596" s="10"/>
      <c r="I596" s="10"/>
    </row>
    <row r="597" spans="1:9" ht="15" customHeight="1" outlineLevel="2">
      <c r="A597" s="7">
        <v>595</v>
      </c>
      <c r="B597" s="8" t="s">
        <v>152</v>
      </c>
      <c r="C597" s="8" t="s">
        <v>172</v>
      </c>
      <c r="D597" s="8" t="s">
        <v>173</v>
      </c>
      <c r="E597" s="8" t="s">
        <v>1373</v>
      </c>
      <c r="F597" s="8" t="s">
        <v>1374</v>
      </c>
      <c r="G597" s="10"/>
      <c r="H597" s="10"/>
      <c r="I597" s="10"/>
    </row>
    <row r="598" spans="1:9" ht="15" customHeight="1" outlineLevel="2">
      <c r="A598" s="7">
        <v>596</v>
      </c>
      <c r="B598" s="8" t="s">
        <v>152</v>
      </c>
      <c r="C598" s="8" t="s">
        <v>172</v>
      </c>
      <c r="D598" s="8" t="s">
        <v>173</v>
      </c>
      <c r="E598" s="8" t="s">
        <v>1375</v>
      </c>
      <c r="F598" s="8" t="s">
        <v>1376</v>
      </c>
      <c r="G598" s="10"/>
      <c r="H598" s="10"/>
      <c r="I598" s="10"/>
    </row>
    <row r="599" spans="1:9" ht="15" customHeight="1" outlineLevel="2">
      <c r="A599" s="7">
        <v>597</v>
      </c>
      <c r="B599" s="8" t="s">
        <v>152</v>
      </c>
      <c r="C599" s="8" t="s">
        <v>172</v>
      </c>
      <c r="D599" s="8" t="s">
        <v>173</v>
      </c>
      <c r="E599" s="8" t="s">
        <v>1377</v>
      </c>
      <c r="F599" s="8" t="s">
        <v>1378</v>
      </c>
      <c r="G599" s="10"/>
      <c r="H599" s="10"/>
      <c r="I599" s="10"/>
    </row>
    <row r="600" spans="1:9" ht="15" customHeight="1" outlineLevel="2">
      <c r="A600" s="7">
        <v>598</v>
      </c>
      <c r="B600" s="8" t="s">
        <v>152</v>
      </c>
      <c r="C600" s="8" t="s">
        <v>172</v>
      </c>
      <c r="D600" s="8" t="s">
        <v>173</v>
      </c>
      <c r="E600" s="8" t="s">
        <v>1379</v>
      </c>
      <c r="F600" s="8" t="s">
        <v>1380</v>
      </c>
      <c r="G600" s="10"/>
      <c r="H600" s="10"/>
      <c r="I600" s="10"/>
    </row>
    <row r="601" spans="1:9" ht="15" customHeight="1" outlineLevel="2">
      <c r="A601" s="7">
        <v>599</v>
      </c>
      <c r="B601" s="8" t="s">
        <v>152</v>
      </c>
      <c r="C601" s="8" t="s">
        <v>172</v>
      </c>
      <c r="D601" s="8" t="s">
        <v>173</v>
      </c>
      <c r="E601" s="8" t="s">
        <v>1381</v>
      </c>
      <c r="F601" s="8" t="s">
        <v>1382</v>
      </c>
      <c r="G601" s="10"/>
      <c r="H601" s="10"/>
      <c r="I601" s="10"/>
    </row>
    <row r="602" spans="1:9" ht="15" customHeight="1" outlineLevel="2">
      <c r="A602" s="7">
        <v>600</v>
      </c>
      <c r="B602" s="8" t="s">
        <v>152</v>
      </c>
      <c r="C602" s="8" t="s">
        <v>172</v>
      </c>
      <c r="D602" s="8" t="s">
        <v>173</v>
      </c>
      <c r="E602" s="8" t="s">
        <v>1383</v>
      </c>
      <c r="F602" s="8" t="s">
        <v>1384</v>
      </c>
      <c r="G602" s="10"/>
      <c r="H602" s="10"/>
      <c r="I602" s="10"/>
    </row>
    <row r="603" spans="1:9" ht="15" customHeight="1" outlineLevel="2">
      <c r="A603" s="7">
        <v>601</v>
      </c>
      <c r="B603" s="8" t="s">
        <v>152</v>
      </c>
      <c r="C603" s="8" t="s">
        <v>172</v>
      </c>
      <c r="D603" s="8" t="s">
        <v>173</v>
      </c>
      <c r="E603" s="8" t="s">
        <v>1385</v>
      </c>
      <c r="F603" s="8" t="s">
        <v>1386</v>
      </c>
      <c r="G603" s="10"/>
      <c r="H603" s="10"/>
      <c r="I603" s="10"/>
    </row>
    <row r="604" spans="1:9" ht="15" customHeight="1" outlineLevel="2">
      <c r="A604" s="7">
        <v>602</v>
      </c>
      <c r="B604" s="8" t="s">
        <v>152</v>
      </c>
      <c r="C604" s="8" t="s">
        <v>172</v>
      </c>
      <c r="D604" s="8" t="s">
        <v>173</v>
      </c>
      <c r="E604" s="8" t="s">
        <v>1387</v>
      </c>
      <c r="F604" s="8" t="s">
        <v>1388</v>
      </c>
      <c r="G604" s="10"/>
      <c r="H604" s="10"/>
      <c r="I604" s="10"/>
    </row>
    <row r="605" spans="1:9" ht="15" customHeight="1" outlineLevel="2">
      <c r="A605" s="7">
        <v>603</v>
      </c>
      <c r="B605" s="8" t="s">
        <v>152</v>
      </c>
      <c r="C605" s="8" t="s">
        <v>172</v>
      </c>
      <c r="D605" s="8" t="s">
        <v>173</v>
      </c>
      <c r="E605" s="8" t="s">
        <v>1389</v>
      </c>
      <c r="F605" s="8" t="s">
        <v>1390</v>
      </c>
      <c r="G605" s="10"/>
      <c r="H605" s="10"/>
      <c r="I605" s="10"/>
    </row>
    <row r="606" spans="1:9" ht="15" customHeight="1" outlineLevel="2">
      <c r="A606" s="7">
        <v>604</v>
      </c>
      <c r="B606" s="8" t="s">
        <v>152</v>
      </c>
      <c r="C606" s="8" t="s">
        <v>172</v>
      </c>
      <c r="D606" s="8" t="s">
        <v>173</v>
      </c>
      <c r="E606" s="8" t="s">
        <v>1391</v>
      </c>
      <c r="F606" s="8" t="s">
        <v>1392</v>
      </c>
      <c r="G606" s="10"/>
      <c r="H606" s="10"/>
      <c r="I606" s="10"/>
    </row>
    <row r="607" spans="1:9" ht="15" customHeight="1" outlineLevel="2">
      <c r="A607" s="7">
        <v>605</v>
      </c>
      <c r="B607" s="8" t="s">
        <v>152</v>
      </c>
      <c r="C607" s="8" t="s">
        <v>172</v>
      </c>
      <c r="D607" s="8" t="s">
        <v>173</v>
      </c>
      <c r="E607" s="8" t="s">
        <v>1393</v>
      </c>
      <c r="F607" s="8" t="s">
        <v>1394</v>
      </c>
      <c r="G607" s="10"/>
      <c r="H607" s="10"/>
      <c r="I607" s="10"/>
    </row>
    <row r="608" spans="1:9" ht="15" customHeight="1" outlineLevel="2">
      <c r="A608" s="7">
        <v>606</v>
      </c>
      <c r="B608" s="8" t="s">
        <v>152</v>
      </c>
      <c r="C608" s="8" t="s">
        <v>172</v>
      </c>
      <c r="D608" s="8" t="s">
        <v>173</v>
      </c>
      <c r="E608" s="8" t="s">
        <v>1395</v>
      </c>
      <c r="F608" s="8" t="s">
        <v>1396</v>
      </c>
      <c r="G608" s="10"/>
      <c r="H608" s="10"/>
      <c r="I608" s="10"/>
    </row>
    <row r="609" spans="1:9" ht="15" customHeight="1" outlineLevel="2">
      <c r="A609" s="7">
        <v>607</v>
      </c>
      <c r="B609" s="8" t="s">
        <v>152</v>
      </c>
      <c r="C609" s="8" t="s">
        <v>172</v>
      </c>
      <c r="D609" s="8" t="s">
        <v>173</v>
      </c>
      <c r="E609" s="8" t="s">
        <v>1397</v>
      </c>
      <c r="F609" s="8" t="s">
        <v>1398</v>
      </c>
      <c r="G609" s="10"/>
      <c r="H609" s="10"/>
      <c r="I609" s="10"/>
    </row>
    <row r="610" spans="1:9" ht="15" customHeight="1" outlineLevel="2">
      <c r="A610" s="7">
        <v>608</v>
      </c>
      <c r="B610" s="8" t="s">
        <v>152</v>
      </c>
      <c r="C610" s="8" t="s">
        <v>172</v>
      </c>
      <c r="D610" s="8" t="s">
        <v>173</v>
      </c>
      <c r="E610" s="8" t="s">
        <v>1399</v>
      </c>
      <c r="F610" s="8" t="s">
        <v>1400</v>
      </c>
      <c r="G610" s="10"/>
      <c r="H610" s="10"/>
      <c r="I610" s="10"/>
    </row>
    <row r="611" spans="1:9" ht="15" customHeight="1" outlineLevel="2">
      <c r="A611" s="7">
        <v>609</v>
      </c>
      <c r="B611" s="8" t="s">
        <v>152</v>
      </c>
      <c r="C611" s="8" t="s">
        <v>172</v>
      </c>
      <c r="D611" s="8" t="s">
        <v>173</v>
      </c>
      <c r="E611" s="8" t="s">
        <v>1401</v>
      </c>
      <c r="F611" s="8" t="s">
        <v>1402</v>
      </c>
      <c r="G611" s="10"/>
      <c r="H611" s="10"/>
      <c r="I611" s="10"/>
    </row>
    <row r="612" spans="1:9" ht="15" customHeight="1" outlineLevel="2">
      <c r="A612" s="7">
        <v>610</v>
      </c>
      <c r="B612" s="8" t="s">
        <v>152</v>
      </c>
      <c r="C612" s="8" t="s">
        <v>172</v>
      </c>
      <c r="D612" s="8" t="s">
        <v>173</v>
      </c>
      <c r="E612" s="8" t="s">
        <v>1403</v>
      </c>
      <c r="F612" s="8" t="s">
        <v>1404</v>
      </c>
      <c r="G612" s="10"/>
      <c r="H612" s="10"/>
      <c r="I612" s="10"/>
    </row>
    <row r="613" spans="1:9" ht="15" customHeight="1" outlineLevel="2">
      <c r="A613" s="7">
        <v>611</v>
      </c>
      <c r="B613" s="8" t="s">
        <v>152</v>
      </c>
      <c r="C613" s="8" t="s">
        <v>172</v>
      </c>
      <c r="D613" s="8" t="s">
        <v>173</v>
      </c>
      <c r="E613" s="8" t="s">
        <v>1405</v>
      </c>
      <c r="F613" s="8" t="s">
        <v>1406</v>
      </c>
      <c r="G613" s="10"/>
      <c r="H613" s="10"/>
      <c r="I613" s="10"/>
    </row>
    <row r="614" spans="1:9" ht="15" customHeight="1" outlineLevel="2">
      <c r="A614" s="7">
        <v>612</v>
      </c>
      <c r="B614" s="8" t="s">
        <v>152</v>
      </c>
      <c r="C614" s="8" t="s">
        <v>172</v>
      </c>
      <c r="D614" s="8" t="s">
        <v>173</v>
      </c>
      <c r="E614" s="8" t="s">
        <v>1407</v>
      </c>
      <c r="F614" s="8" t="s">
        <v>1408</v>
      </c>
      <c r="G614" s="10"/>
      <c r="H614" s="10"/>
      <c r="I614" s="10"/>
    </row>
    <row r="615" spans="1:9" ht="15" customHeight="1" outlineLevel="2">
      <c r="A615" s="7">
        <v>613</v>
      </c>
      <c r="B615" s="8" t="s">
        <v>152</v>
      </c>
      <c r="C615" s="8" t="s">
        <v>172</v>
      </c>
      <c r="D615" s="8" t="s">
        <v>173</v>
      </c>
      <c r="E615" s="8" t="s">
        <v>1409</v>
      </c>
      <c r="F615" s="8" t="s">
        <v>1410</v>
      </c>
      <c r="G615" s="10"/>
      <c r="H615" s="10"/>
      <c r="I615" s="10"/>
    </row>
    <row r="616" spans="1:9" ht="15" customHeight="1" outlineLevel="2">
      <c r="A616" s="7">
        <v>614</v>
      </c>
      <c r="B616" s="8" t="s">
        <v>152</v>
      </c>
      <c r="C616" s="8" t="s">
        <v>172</v>
      </c>
      <c r="D616" s="8" t="s">
        <v>173</v>
      </c>
      <c r="E616" s="8" t="s">
        <v>1411</v>
      </c>
      <c r="F616" s="8" t="s">
        <v>1412</v>
      </c>
      <c r="G616" s="10"/>
      <c r="H616" s="10"/>
      <c r="I616" s="10"/>
    </row>
    <row r="617" spans="1:9" ht="15" customHeight="1" outlineLevel="2">
      <c r="A617" s="7">
        <v>615</v>
      </c>
      <c r="B617" s="8" t="s">
        <v>152</v>
      </c>
      <c r="C617" s="8" t="s">
        <v>172</v>
      </c>
      <c r="D617" s="8" t="s">
        <v>173</v>
      </c>
      <c r="E617" s="8" t="s">
        <v>1413</v>
      </c>
      <c r="F617" s="8" t="s">
        <v>1414</v>
      </c>
      <c r="G617" s="10"/>
      <c r="H617" s="10"/>
      <c r="I617" s="10"/>
    </row>
    <row r="618" spans="1:9" ht="15" customHeight="1" outlineLevel="2">
      <c r="A618" s="7">
        <v>616</v>
      </c>
      <c r="B618" s="8" t="s">
        <v>152</v>
      </c>
      <c r="C618" s="8" t="s">
        <v>172</v>
      </c>
      <c r="D618" s="8" t="s">
        <v>173</v>
      </c>
      <c r="E618" s="8" t="s">
        <v>1415</v>
      </c>
      <c r="F618" s="8" t="s">
        <v>1416</v>
      </c>
      <c r="G618" s="10"/>
      <c r="H618" s="10"/>
      <c r="I618" s="10"/>
    </row>
    <row r="619" spans="1:9" ht="15" customHeight="1" outlineLevel="2">
      <c r="A619" s="7">
        <v>617</v>
      </c>
      <c r="B619" s="8" t="s">
        <v>152</v>
      </c>
      <c r="C619" s="8" t="s">
        <v>172</v>
      </c>
      <c r="D619" s="8" t="s">
        <v>173</v>
      </c>
      <c r="E619" s="8" t="s">
        <v>1417</v>
      </c>
      <c r="F619" s="8" t="s">
        <v>1418</v>
      </c>
      <c r="G619" s="10"/>
      <c r="H619" s="10"/>
      <c r="I619" s="10"/>
    </row>
    <row r="620" spans="1:9" ht="15" customHeight="1" outlineLevel="2">
      <c r="A620" s="7">
        <v>618</v>
      </c>
      <c r="B620" s="8" t="s">
        <v>152</v>
      </c>
      <c r="C620" s="8" t="s">
        <v>172</v>
      </c>
      <c r="D620" s="8" t="s">
        <v>173</v>
      </c>
      <c r="E620" s="8" t="s">
        <v>1419</v>
      </c>
      <c r="F620" s="8" t="s">
        <v>318</v>
      </c>
      <c r="G620" s="10"/>
      <c r="H620" s="10"/>
      <c r="I620" s="10"/>
    </row>
    <row r="621" spans="1:9" ht="15" customHeight="1" outlineLevel="2">
      <c r="A621" s="7">
        <v>619</v>
      </c>
      <c r="B621" s="8" t="s">
        <v>152</v>
      </c>
      <c r="C621" s="8" t="s">
        <v>172</v>
      </c>
      <c r="D621" s="8" t="s">
        <v>173</v>
      </c>
      <c r="E621" s="8" t="s">
        <v>1420</v>
      </c>
      <c r="F621" s="8" t="s">
        <v>1421</v>
      </c>
      <c r="G621" s="10"/>
      <c r="H621" s="10"/>
      <c r="I621" s="10"/>
    </row>
    <row r="622" spans="1:9" ht="15" customHeight="1" outlineLevel="2">
      <c r="A622" s="7">
        <v>620</v>
      </c>
      <c r="B622" s="8" t="s">
        <v>152</v>
      </c>
      <c r="C622" s="8" t="s">
        <v>172</v>
      </c>
      <c r="D622" s="8" t="s">
        <v>173</v>
      </c>
      <c r="E622" s="8" t="s">
        <v>1422</v>
      </c>
      <c r="F622" s="8" t="s">
        <v>1423</v>
      </c>
      <c r="G622" s="10"/>
      <c r="H622" s="10"/>
      <c r="I622" s="10"/>
    </row>
    <row r="623" spans="1:9" ht="15" customHeight="1" outlineLevel="2">
      <c r="A623" s="7">
        <v>621</v>
      </c>
      <c r="B623" s="8" t="s">
        <v>152</v>
      </c>
      <c r="C623" s="8" t="s">
        <v>172</v>
      </c>
      <c r="D623" s="8" t="s">
        <v>173</v>
      </c>
      <c r="E623" s="8" t="s">
        <v>1424</v>
      </c>
      <c r="F623" s="8" t="s">
        <v>1425</v>
      </c>
      <c r="G623" s="10"/>
      <c r="H623" s="10"/>
      <c r="I623" s="10"/>
    </row>
    <row r="624" spans="1:9" ht="15" customHeight="1" outlineLevel="2">
      <c r="A624" s="7">
        <v>622</v>
      </c>
      <c r="B624" s="8" t="s">
        <v>152</v>
      </c>
      <c r="C624" s="8" t="s">
        <v>153</v>
      </c>
      <c r="D624" s="8" t="s">
        <v>154</v>
      </c>
      <c r="E624" s="8" t="s">
        <v>1426</v>
      </c>
      <c r="F624" s="8" t="s">
        <v>1427</v>
      </c>
      <c r="G624" s="10"/>
      <c r="H624" s="10"/>
      <c r="I624" s="10"/>
    </row>
    <row r="625" spans="1:9" ht="15" customHeight="1" outlineLevel="2">
      <c r="A625" s="7">
        <v>623</v>
      </c>
      <c r="B625" s="8" t="s">
        <v>152</v>
      </c>
      <c r="C625" s="8" t="s">
        <v>153</v>
      </c>
      <c r="D625" s="8" t="s">
        <v>154</v>
      </c>
      <c r="E625" s="8" t="s">
        <v>1428</v>
      </c>
      <c r="F625" s="8" t="s">
        <v>1429</v>
      </c>
      <c r="G625" s="10"/>
      <c r="H625" s="10"/>
      <c r="I625" s="10"/>
    </row>
    <row r="626" spans="1:9" ht="15" customHeight="1" outlineLevel="2">
      <c r="A626" s="7">
        <v>624</v>
      </c>
      <c r="B626" s="8" t="s">
        <v>152</v>
      </c>
      <c r="C626" s="8" t="s">
        <v>153</v>
      </c>
      <c r="D626" s="8" t="s">
        <v>154</v>
      </c>
      <c r="E626" s="8" t="s">
        <v>1430</v>
      </c>
      <c r="F626" s="8" t="s">
        <v>1431</v>
      </c>
      <c r="G626" s="10"/>
      <c r="H626" s="10"/>
      <c r="I626" s="10"/>
    </row>
    <row r="627" spans="1:9" ht="15" customHeight="1" outlineLevel="2">
      <c r="A627" s="7">
        <v>625</v>
      </c>
      <c r="B627" s="8" t="s">
        <v>152</v>
      </c>
      <c r="C627" s="8" t="s">
        <v>153</v>
      </c>
      <c r="D627" s="8" t="s">
        <v>154</v>
      </c>
      <c r="E627" s="8" t="s">
        <v>1432</v>
      </c>
      <c r="F627" s="8" t="s">
        <v>1433</v>
      </c>
      <c r="G627" s="10"/>
      <c r="H627" s="10"/>
      <c r="I627" s="10"/>
    </row>
    <row r="628" spans="1:9" ht="15" customHeight="1" outlineLevel="2">
      <c r="A628" s="7">
        <v>626</v>
      </c>
      <c r="B628" s="8" t="s">
        <v>152</v>
      </c>
      <c r="C628" s="8" t="s">
        <v>153</v>
      </c>
      <c r="D628" s="8" t="s">
        <v>154</v>
      </c>
      <c r="E628" s="8" t="s">
        <v>1434</v>
      </c>
      <c r="F628" s="8" t="s">
        <v>1435</v>
      </c>
      <c r="G628" s="10"/>
      <c r="H628" s="10"/>
      <c r="I628" s="10"/>
    </row>
    <row r="629" spans="1:9" ht="15" customHeight="1" outlineLevel="2">
      <c r="A629" s="7">
        <v>627</v>
      </c>
      <c r="B629" s="8" t="s">
        <v>152</v>
      </c>
      <c r="C629" s="8" t="s">
        <v>153</v>
      </c>
      <c r="D629" s="8" t="s">
        <v>154</v>
      </c>
      <c r="E629" s="8" t="s">
        <v>1436</v>
      </c>
      <c r="F629" s="8" t="s">
        <v>1437</v>
      </c>
      <c r="G629" s="10"/>
      <c r="H629" s="10"/>
      <c r="I629" s="10"/>
    </row>
    <row r="630" spans="1:9" ht="15" customHeight="1" outlineLevel="2">
      <c r="A630" s="7">
        <v>628</v>
      </c>
      <c r="B630" s="8" t="s">
        <v>152</v>
      </c>
      <c r="C630" s="8" t="s">
        <v>153</v>
      </c>
      <c r="D630" s="8" t="s">
        <v>154</v>
      </c>
      <c r="E630" s="8" t="s">
        <v>1438</v>
      </c>
      <c r="F630" s="8" t="s">
        <v>1439</v>
      </c>
      <c r="G630" s="10"/>
      <c r="H630" s="10"/>
      <c r="I630" s="10"/>
    </row>
    <row r="631" spans="1:9" ht="15" customHeight="1" outlineLevel="2">
      <c r="A631" s="7">
        <v>629</v>
      </c>
      <c r="B631" s="8" t="s">
        <v>152</v>
      </c>
      <c r="C631" s="8" t="s">
        <v>153</v>
      </c>
      <c r="D631" s="8" t="s">
        <v>154</v>
      </c>
      <c r="E631" s="8" t="s">
        <v>1440</v>
      </c>
      <c r="F631" s="8" t="s">
        <v>1441</v>
      </c>
      <c r="G631" s="10"/>
      <c r="H631" s="10"/>
      <c r="I631" s="10"/>
    </row>
    <row r="632" spans="1:9" ht="15" customHeight="1" outlineLevel="2">
      <c r="A632" s="7">
        <v>630</v>
      </c>
      <c r="B632" s="8" t="s">
        <v>152</v>
      </c>
      <c r="C632" s="8" t="s">
        <v>153</v>
      </c>
      <c r="D632" s="8" t="s">
        <v>154</v>
      </c>
      <c r="E632" s="8" t="s">
        <v>1442</v>
      </c>
      <c r="F632" s="8" t="s">
        <v>1443</v>
      </c>
      <c r="G632" s="10"/>
      <c r="H632" s="10"/>
      <c r="I632" s="10"/>
    </row>
    <row r="633" spans="1:9" ht="15" customHeight="1" outlineLevel="2">
      <c r="A633" s="7">
        <v>631</v>
      </c>
      <c r="B633" s="8" t="s">
        <v>152</v>
      </c>
      <c r="C633" s="8" t="s">
        <v>153</v>
      </c>
      <c r="D633" s="8" t="s">
        <v>154</v>
      </c>
      <c r="E633" s="8" t="s">
        <v>1444</v>
      </c>
      <c r="F633" s="8" t="s">
        <v>1445</v>
      </c>
      <c r="G633" s="10"/>
      <c r="H633" s="10"/>
      <c r="I633" s="10"/>
    </row>
    <row r="634" spans="1:9" ht="15" customHeight="1" outlineLevel="2">
      <c r="A634" s="7">
        <v>632</v>
      </c>
      <c r="B634" s="8" t="s">
        <v>152</v>
      </c>
      <c r="C634" s="8" t="s">
        <v>153</v>
      </c>
      <c r="D634" s="8" t="s">
        <v>154</v>
      </c>
      <c r="E634" s="8" t="s">
        <v>1446</v>
      </c>
      <c r="F634" s="8" t="s">
        <v>1447</v>
      </c>
      <c r="G634" s="10"/>
      <c r="H634" s="10"/>
      <c r="I634" s="10"/>
    </row>
    <row r="635" spans="1:9" ht="15" customHeight="1" outlineLevel="2">
      <c r="A635" s="7">
        <v>633</v>
      </c>
      <c r="B635" s="8" t="s">
        <v>152</v>
      </c>
      <c r="C635" s="8" t="s">
        <v>153</v>
      </c>
      <c r="D635" s="8" t="s">
        <v>154</v>
      </c>
      <c r="E635" s="8" t="s">
        <v>1448</v>
      </c>
      <c r="F635" s="8" t="s">
        <v>1449</v>
      </c>
      <c r="G635" s="10"/>
      <c r="H635" s="10"/>
      <c r="I635" s="10"/>
    </row>
    <row r="636" spans="1:9" ht="15" customHeight="1" outlineLevel="2">
      <c r="A636" s="7">
        <v>634</v>
      </c>
      <c r="B636" s="8" t="s">
        <v>152</v>
      </c>
      <c r="C636" s="8" t="s">
        <v>153</v>
      </c>
      <c r="D636" s="8" t="s">
        <v>154</v>
      </c>
      <c r="E636" s="8" t="s">
        <v>1450</v>
      </c>
      <c r="F636" s="8" t="s">
        <v>1451</v>
      </c>
      <c r="G636" s="10"/>
      <c r="H636" s="10"/>
      <c r="I636" s="10"/>
    </row>
    <row r="637" spans="1:9" ht="15" customHeight="1" outlineLevel="2">
      <c r="A637" s="7">
        <v>635</v>
      </c>
      <c r="B637" s="8" t="s">
        <v>152</v>
      </c>
      <c r="C637" s="8" t="s">
        <v>153</v>
      </c>
      <c r="D637" s="8" t="s">
        <v>154</v>
      </c>
      <c r="E637" s="8" t="s">
        <v>1452</v>
      </c>
      <c r="F637" s="8" t="s">
        <v>1453</v>
      </c>
      <c r="G637" s="10"/>
      <c r="H637" s="10"/>
      <c r="I637" s="10"/>
    </row>
    <row r="638" spans="1:9" ht="15" customHeight="1" outlineLevel="2">
      <c r="A638" s="7">
        <v>636</v>
      </c>
      <c r="B638" s="8" t="s">
        <v>152</v>
      </c>
      <c r="C638" s="8" t="s">
        <v>153</v>
      </c>
      <c r="D638" s="8" t="s">
        <v>154</v>
      </c>
      <c r="E638" s="8" t="s">
        <v>1454</v>
      </c>
      <c r="F638" s="8" t="s">
        <v>1455</v>
      </c>
      <c r="G638" s="10"/>
      <c r="H638" s="10"/>
      <c r="I638" s="10"/>
    </row>
    <row r="639" spans="1:9" ht="15" customHeight="1" outlineLevel="2">
      <c r="A639" s="7">
        <v>637</v>
      </c>
      <c r="B639" s="8" t="s">
        <v>152</v>
      </c>
      <c r="C639" s="8" t="s">
        <v>153</v>
      </c>
      <c r="D639" s="8" t="s">
        <v>154</v>
      </c>
      <c r="E639" s="8" t="s">
        <v>1456</v>
      </c>
      <c r="F639" s="8" t="s">
        <v>1457</v>
      </c>
      <c r="G639" s="10"/>
      <c r="H639" s="10"/>
      <c r="I639" s="10"/>
    </row>
    <row r="640" spans="1:9" ht="15" customHeight="1" outlineLevel="2">
      <c r="A640" s="7">
        <v>638</v>
      </c>
      <c r="B640" s="8" t="s">
        <v>152</v>
      </c>
      <c r="C640" s="8" t="s">
        <v>153</v>
      </c>
      <c r="D640" s="8" t="s">
        <v>154</v>
      </c>
      <c r="E640" s="8" t="s">
        <v>1458</v>
      </c>
      <c r="F640" s="8" t="s">
        <v>1459</v>
      </c>
      <c r="G640" s="10"/>
      <c r="H640" s="10"/>
      <c r="I640" s="10"/>
    </row>
    <row r="641" spans="1:9" ht="15" customHeight="1" outlineLevel="2">
      <c r="A641" s="7">
        <v>639</v>
      </c>
      <c r="B641" s="8" t="s">
        <v>152</v>
      </c>
      <c r="C641" s="8" t="s">
        <v>153</v>
      </c>
      <c r="D641" s="8" t="s">
        <v>154</v>
      </c>
      <c r="E641" s="8" t="s">
        <v>1460</v>
      </c>
      <c r="F641" s="8" t="s">
        <v>1461</v>
      </c>
      <c r="G641" s="10"/>
      <c r="H641" s="10"/>
      <c r="I641" s="10"/>
    </row>
    <row r="642" spans="1:9" ht="15" customHeight="1" outlineLevel="2">
      <c r="A642" s="7">
        <v>640</v>
      </c>
      <c r="B642" s="8" t="s">
        <v>152</v>
      </c>
      <c r="C642" s="8" t="s">
        <v>153</v>
      </c>
      <c r="D642" s="8" t="s">
        <v>154</v>
      </c>
      <c r="E642" s="8" t="s">
        <v>1462</v>
      </c>
      <c r="F642" s="8" t="s">
        <v>1463</v>
      </c>
      <c r="G642" s="10"/>
      <c r="H642" s="10"/>
      <c r="I642" s="10"/>
    </row>
    <row r="643" spans="1:9" ht="15" customHeight="1" outlineLevel="2">
      <c r="A643" s="7">
        <v>641</v>
      </c>
      <c r="B643" s="8" t="s">
        <v>152</v>
      </c>
      <c r="C643" s="8" t="s">
        <v>153</v>
      </c>
      <c r="D643" s="8" t="s">
        <v>154</v>
      </c>
      <c r="E643" s="8" t="s">
        <v>1464</v>
      </c>
      <c r="F643" s="8" t="s">
        <v>1465</v>
      </c>
      <c r="G643" s="10"/>
      <c r="H643" s="10"/>
      <c r="I643" s="10"/>
    </row>
    <row r="644" spans="1:9" ht="15" customHeight="1" outlineLevel="2">
      <c r="A644" s="7">
        <v>642</v>
      </c>
      <c r="B644" s="8" t="s">
        <v>152</v>
      </c>
      <c r="C644" s="8" t="s">
        <v>153</v>
      </c>
      <c r="D644" s="8" t="s">
        <v>154</v>
      </c>
      <c r="E644" s="8" t="s">
        <v>1466</v>
      </c>
      <c r="F644" s="8" t="s">
        <v>1467</v>
      </c>
      <c r="G644" s="10"/>
      <c r="H644" s="10"/>
      <c r="I644" s="10"/>
    </row>
    <row r="645" spans="1:9" ht="15" customHeight="1" outlineLevel="2">
      <c r="A645" s="7">
        <v>643</v>
      </c>
      <c r="B645" s="8" t="s">
        <v>152</v>
      </c>
      <c r="C645" s="8" t="s">
        <v>153</v>
      </c>
      <c r="D645" s="8" t="s">
        <v>154</v>
      </c>
      <c r="E645" s="8" t="s">
        <v>1468</v>
      </c>
      <c r="F645" s="8" t="s">
        <v>1469</v>
      </c>
      <c r="G645" s="10"/>
      <c r="H645" s="10"/>
      <c r="I645" s="10"/>
    </row>
    <row r="646" spans="1:9" ht="15" customHeight="1" outlineLevel="2">
      <c r="A646" s="7">
        <v>644</v>
      </c>
      <c r="B646" s="8" t="s">
        <v>152</v>
      </c>
      <c r="C646" s="8" t="s">
        <v>153</v>
      </c>
      <c r="D646" s="8" t="s">
        <v>154</v>
      </c>
      <c r="E646" s="8" t="s">
        <v>1470</v>
      </c>
      <c r="F646" s="8" t="s">
        <v>1471</v>
      </c>
      <c r="G646" s="10"/>
      <c r="H646" s="10"/>
      <c r="I646" s="10"/>
    </row>
    <row r="647" spans="1:9" ht="15" customHeight="1" outlineLevel="2">
      <c r="A647" s="7">
        <v>645</v>
      </c>
      <c r="B647" s="8" t="s">
        <v>152</v>
      </c>
      <c r="C647" s="8" t="s">
        <v>153</v>
      </c>
      <c r="D647" s="8" t="s">
        <v>154</v>
      </c>
      <c r="E647" s="8" t="s">
        <v>1472</v>
      </c>
      <c r="F647" s="8" t="s">
        <v>1473</v>
      </c>
      <c r="G647" s="10"/>
      <c r="H647" s="10"/>
      <c r="I647" s="10"/>
    </row>
    <row r="648" spans="1:9" ht="15" customHeight="1" outlineLevel="2">
      <c r="A648" s="7">
        <v>646</v>
      </c>
      <c r="B648" s="8" t="s">
        <v>152</v>
      </c>
      <c r="C648" s="8" t="s">
        <v>153</v>
      </c>
      <c r="D648" s="8" t="s">
        <v>154</v>
      </c>
      <c r="E648" s="8" t="s">
        <v>1474</v>
      </c>
      <c r="F648" s="8" t="s">
        <v>1475</v>
      </c>
      <c r="G648" s="10"/>
      <c r="H648" s="10"/>
      <c r="I648" s="10"/>
    </row>
    <row r="649" spans="1:9" ht="15" customHeight="1" outlineLevel="2">
      <c r="A649" s="7">
        <v>647</v>
      </c>
      <c r="B649" s="8" t="s">
        <v>152</v>
      </c>
      <c r="C649" s="8" t="s">
        <v>153</v>
      </c>
      <c r="D649" s="8" t="s">
        <v>154</v>
      </c>
      <c r="E649" s="8" t="s">
        <v>1476</v>
      </c>
      <c r="F649" s="8" t="s">
        <v>318</v>
      </c>
      <c r="G649" s="10"/>
      <c r="H649" s="10"/>
      <c r="I649" s="10"/>
    </row>
    <row r="650" spans="1:9" ht="15" customHeight="1" outlineLevel="2">
      <c r="A650" s="7">
        <v>648</v>
      </c>
      <c r="B650" s="8" t="s">
        <v>152</v>
      </c>
      <c r="C650" s="8" t="s">
        <v>153</v>
      </c>
      <c r="D650" s="8" t="s">
        <v>154</v>
      </c>
      <c r="E650" s="8" t="s">
        <v>1477</v>
      </c>
      <c r="F650" s="8" t="s">
        <v>1478</v>
      </c>
      <c r="G650" s="10"/>
      <c r="H650" s="10"/>
      <c r="I650" s="10"/>
    </row>
    <row r="651" spans="1:9" ht="15" customHeight="1" outlineLevel="2">
      <c r="A651" s="7">
        <v>649</v>
      </c>
      <c r="B651" s="8" t="s">
        <v>152</v>
      </c>
      <c r="C651" s="8" t="s">
        <v>153</v>
      </c>
      <c r="D651" s="8" t="s">
        <v>154</v>
      </c>
      <c r="E651" s="8" t="s">
        <v>1479</v>
      </c>
      <c r="F651" s="8" t="s">
        <v>1480</v>
      </c>
      <c r="G651" s="10"/>
      <c r="H651" s="10"/>
      <c r="I651" s="10"/>
    </row>
    <row r="652" spans="1:9" ht="15" customHeight="1" outlineLevel="2">
      <c r="A652" s="7">
        <v>650</v>
      </c>
      <c r="B652" s="8" t="s">
        <v>152</v>
      </c>
      <c r="C652" s="8" t="s">
        <v>155</v>
      </c>
      <c r="D652" s="8" t="s">
        <v>156</v>
      </c>
      <c r="E652" s="8" t="s">
        <v>1481</v>
      </c>
      <c r="F652" s="8" t="s">
        <v>1482</v>
      </c>
      <c r="G652" s="10"/>
      <c r="H652" s="10"/>
      <c r="I652" s="10"/>
    </row>
    <row r="653" spans="1:9" ht="15" customHeight="1" outlineLevel="2">
      <c r="A653" s="7">
        <v>651</v>
      </c>
      <c r="B653" s="8" t="s">
        <v>152</v>
      </c>
      <c r="C653" s="8" t="s">
        <v>155</v>
      </c>
      <c r="D653" s="8" t="s">
        <v>156</v>
      </c>
      <c r="E653" s="8" t="s">
        <v>1483</v>
      </c>
      <c r="F653" s="8" t="s">
        <v>1484</v>
      </c>
      <c r="G653" s="10"/>
      <c r="H653" s="10"/>
      <c r="I653" s="10"/>
    </row>
    <row r="654" spans="1:9" ht="15" customHeight="1" outlineLevel="2">
      <c r="A654" s="7">
        <v>652</v>
      </c>
      <c r="B654" s="8" t="s">
        <v>152</v>
      </c>
      <c r="C654" s="8" t="s">
        <v>155</v>
      </c>
      <c r="D654" s="8" t="s">
        <v>156</v>
      </c>
      <c r="E654" s="8" t="s">
        <v>1485</v>
      </c>
      <c r="F654" s="8" t="s">
        <v>1486</v>
      </c>
      <c r="G654" s="10"/>
      <c r="H654" s="10"/>
      <c r="I654" s="10"/>
    </row>
    <row r="655" spans="1:9" ht="15" customHeight="1" outlineLevel="2">
      <c r="A655" s="7">
        <v>653</v>
      </c>
      <c r="B655" s="8" t="s">
        <v>152</v>
      </c>
      <c r="C655" s="8" t="s">
        <v>155</v>
      </c>
      <c r="D655" s="8" t="s">
        <v>156</v>
      </c>
      <c r="E655" s="8" t="s">
        <v>1487</v>
      </c>
      <c r="F655" s="8" t="s">
        <v>1488</v>
      </c>
      <c r="G655" s="10"/>
      <c r="H655" s="10"/>
      <c r="I655" s="10"/>
    </row>
    <row r="656" spans="1:9" ht="15" customHeight="1" outlineLevel="2">
      <c r="A656" s="7">
        <v>654</v>
      </c>
      <c r="B656" s="8" t="s">
        <v>152</v>
      </c>
      <c r="C656" s="8" t="s">
        <v>155</v>
      </c>
      <c r="D656" s="8" t="s">
        <v>156</v>
      </c>
      <c r="E656" s="8" t="s">
        <v>1489</v>
      </c>
      <c r="F656" s="8" t="s">
        <v>1490</v>
      </c>
      <c r="G656" s="10"/>
      <c r="H656" s="10"/>
      <c r="I656" s="10"/>
    </row>
    <row r="657" spans="1:9" ht="15" customHeight="1" outlineLevel="2">
      <c r="A657" s="7">
        <v>655</v>
      </c>
      <c r="B657" s="8" t="s">
        <v>152</v>
      </c>
      <c r="C657" s="8" t="s">
        <v>155</v>
      </c>
      <c r="D657" s="8" t="s">
        <v>156</v>
      </c>
      <c r="E657" s="8" t="s">
        <v>1491</v>
      </c>
      <c r="F657" s="8" t="s">
        <v>1492</v>
      </c>
      <c r="G657" s="10"/>
      <c r="H657" s="10"/>
      <c r="I657" s="10"/>
    </row>
    <row r="658" spans="1:9" ht="15" customHeight="1" outlineLevel="2">
      <c r="A658" s="7">
        <v>656</v>
      </c>
      <c r="B658" s="8" t="s">
        <v>152</v>
      </c>
      <c r="C658" s="8" t="s">
        <v>155</v>
      </c>
      <c r="D658" s="8" t="s">
        <v>156</v>
      </c>
      <c r="E658" s="8" t="s">
        <v>1493</v>
      </c>
      <c r="F658" s="8" t="s">
        <v>1494</v>
      </c>
      <c r="G658" s="10"/>
      <c r="H658" s="10"/>
      <c r="I658" s="10"/>
    </row>
    <row r="659" spans="1:9" ht="15" customHeight="1" outlineLevel="2">
      <c r="A659" s="7">
        <v>657</v>
      </c>
      <c r="B659" s="8" t="s">
        <v>152</v>
      </c>
      <c r="C659" s="8" t="s">
        <v>155</v>
      </c>
      <c r="D659" s="8" t="s">
        <v>156</v>
      </c>
      <c r="E659" s="8" t="s">
        <v>1495</v>
      </c>
      <c r="F659" s="8" t="s">
        <v>1496</v>
      </c>
      <c r="G659" s="10"/>
      <c r="H659" s="10"/>
      <c r="I659" s="10"/>
    </row>
    <row r="660" spans="1:9" ht="15" customHeight="1" outlineLevel="2">
      <c r="A660" s="7">
        <v>658</v>
      </c>
      <c r="B660" s="8" t="s">
        <v>152</v>
      </c>
      <c r="C660" s="8" t="s">
        <v>155</v>
      </c>
      <c r="D660" s="8" t="s">
        <v>156</v>
      </c>
      <c r="E660" s="8" t="s">
        <v>1497</v>
      </c>
      <c r="F660" s="8" t="s">
        <v>1498</v>
      </c>
      <c r="G660" s="10"/>
      <c r="H660" s="10"/>
      <c r="I660" s="10"/>
    </row>
    <row r="661" spans="1:9" ht="15" customHeight="1" outlineLevel="2">
      <c r="A661" s="7">
        <v>659</v>
      </c>
      <c r="B661" s="8" t="s">
        <v>152</v>
      </c>
      <c r="C661" s="8" t="s">
        <v>155</v>
      </c>
      <c r="D661" s="8" t="s">
        <v>156</v>
      </c>
      <c r="E661" s="8" t="s">
        <v>1499</v>
      </c>
      <c r="F661" s="8" t="s">
        <v>1500</v>
      </c>
      <c r="G661" s="10"/>
      <c r="H661" s="10"/>
      <c r="I661" s="10"/>
    </row>
    <row r="662" spans="1:9" ht="15" customHeight="1" outlineLevel="2">
      <c r="A662" s="7">
        <v>660</v>
      </c>
      <c r="B662" s="8" t="s">
        <v>152</v>
      </c>
      <c r="C662" s="8" t="s">
        <v>155</v>
      </c>
      <c r="D662" s="8" t="s">
        <v>156</v>
      </c>
      <c r="E662" s="8" t="s">
        <v>1501</v>
      </c>
      <c r="F662" s="8" t="s">
        <v>1502</v>
      </c>
      <c r="G662" s="10"/>
      <c r="H662" s="10"/>
      <c r="I662" s="10"/>
    </row>
    <row r="663" spans="1:9" ht="15" customHeight="1" outlineLevel="2">
      <c r="A663" s="7">
        <v>661</v>
      </c>
      <c r="B663" s="8" t="s">
        <v>152</v>
      </c>
      <c r="C663" s="8" t="s">
        <v>155</v>
      </c>
      <c r="D663" s="8" t="s">
        <v>156</v>
      </c>
      <c r="E663" s="8" t="s">
        <v>1503</v>
      </c>
      <c r="F663" s="8" t="s">
        <v>1504</v>
      </c>
      <c r="G663" s="10"/>
      <c r="H663" s="10"/>
      <c r="I663" s="10"/>
    </row>
    <row r="664" spans="1:9" ht="15" customHeight="1" outlineLevel="2">
      <c r="A664" s="7">
        <v>662</v>
      </c>
      <c r="B664" s="8" t="s">
        <v>152</v>
      </c>
      <c r="C664" s="8" t="s">
        <v>155</v>
      </c>
      <c r="D664" s="8" t="s">
        <v>156</v>
      </c>
      <c r="E664" s="8" t="s">
        <v>1505</v>
      </c>
      <c r="F664" s="8" t="s">
        <v>1506</v>
      </c>
      <c r="G664" s="10"/>
      <c r="H664" s="10"/>
      <c r="I664" s="10"/>
    </row>
    <row r="665" spans="1:9" ht="15" customHeight="1" outlineLevel="2">
      <c r="A665" s="7">
        <v>663</v>
      </c>
      <c r="B665" s="8" t="s">
        <v>152</v>
      </c>
      <c r="C665" s="8" t="s">
        <v>155</v>
      </c>
      <c r="D665" s="8" t="s">
        <v>156</v>
      </c>
      <c r="E665" s="8" t="s">
        <v>1507</v>
      </c>
      <c r="F665" s="8" t="s">
        <v>1508</v>
      </c>
      <c r="G665" s="10"/>
      <c r="H665" s="10"/>
      <c r="I665" s="10"/>
    </row>
    <row r="666" spans="1:9" ht="15" customHeight="1" outlineLevel="2">
      <c r="A666" s="7">
        <v>664</v>
      </c>
      <c r="B666" s="8" t="s">
        <v>152</v>
      </c>
      <c r="C666" s="8" t="s">
        <v>155</v>
      </c>
      <c r="D666" s="8" t="s">
        <v>156</v>
      </c>
      <c r="E666" s="8" t="s">
        <v>1509</v>
      </c>
      <c r="F666" s="8" t="s">
        <v>1510</v>
      </c>
      <c r="G666" s="10"/>
      <c r="H666" s="10"/>
      <c r="I666" s="10"/>
    </row>
    <row r="667" spans="1:9" ht="15" customHeight="1" outlineLevel="2">
      <c r="A667" s="7">
        <v>665</v>
      </c>
      <c r="B667" s="8" t="s">
        <v>152</v>
      </c>
      <c r="C667" s="8" t="s">
        <v>155</v>
      </c>
      <c r="D667" s="8" t="s">
        <v>156</v>
      </c>
      <c r="E667" s="8" t="s">
        <v>1511</v>
      </c>
      <c r="F667" s="8" t="s">
        <v>1512</v>
      </c>
      <c r="G667" s="10"/>
      <c r="H667" s="10"/>
      <c r="I667" s="10"/>
    </row>
    <row r="668" spans="1:9" ht="15" customHeight="1" outlineLevel="2">
      <c r="A668" s="7">
        <v>666</v>
      </c>
      <c r="B668" s="8" t="s">
        <v>152</v>
      </c>
      <c r="C668" s="8" t="s">
        <v>155</v>
      </c>
      <c r="D668" s="8" t="s">
        <v>156</v>
      </c>
      <c r="E668" s="8" t="s">
        <v>1513</v>
      </c>
      <c r="F668" s="8" t="s">
        <v>1514</v>
      </c>
      <c r="G668" s="10"/>
      <c r="H668" s="10"/>
      <c r="I668" s="10"/>
    </row>
    <row r="669" spans="1:9" ht="15" customHeight="1" outlineLevel="2">
      <c r="A669" s="7">
        <v>667</v>
      </c>
      <c r="B669" s="8" t="s">
        <v>152</v>
      </c>
      <c r="C669" s="8" t="s">
        <v>157</v>
      </c>
      <c r="D669" s="8" t="s">
        <v>158</v>
      </c>
      <c r="E669" s="8" t="s">
        <v>1515</v>
      </c>
      <c r="F669" s="8" t="s">
        <v>1516</v>
      </c>
      <c r="G669" s="10"/>
      <c r="H669" s="10"/>
      <c r="I669" s="10"/>
    </row>
    <row r="670" spans="1:9" ht="15" customHeight="1" outlineLevel="2">
      <c r="A670" s="7">
        <v>668</v>
      </c>
      <c r="B670" s="8" t="s">
        <v>152</v>
      </c>
      <c r="C670" s="8" t="s">
        <v>157</v>
      </c>
      <c r="D670" s="8" t="s">
        <v>158</v>
      </c>
      <c r="E670" s="8" t="s">
        <v>1517</v>
      </c>
      <c r="F670" s="8" t="s">
        <v>1518</v>
      </c>
      <c r="G670" s="10"/>
      <c r="H670" s="10"/>
      <c r="I670" s="10"/>
    </row>
    <row r="671" spans="1:9" ht="15" customHeight="1" outlineLevel="2">
      <c r="A671" s="7">
        <v>669</v>
      </c>
      <c r="B671" s="8" t="s">
        <v>152</v>
      </c>
      <c r="C671" s="8" t="s">
        <v>157</v>
      </c>
      <c r="D671" s="8" t="s">
        <v>158</v>
      </c>
      <c r="E671" s="8" t="s">
        <v>1519</v>
      </c>
      <c r="F671" s="8" t="s">
        <v>1520</v>
      </c>
      <c r="G671" s="10"/>
      <c r="H671" s="10"/>
      <c r="I671" s="10"/>
    </row>
    <row r="672" spans="1:9" ht="15" customHeight="1" outlineLevel="2">
      <c r="A672" s="7">
        <v>670</v>
      </c>
      <c r="B672" s="8" t="s">
        <v>152</v>
      </c>
      <c r="C672" s="8" t="s">
        <v>157</v>
      </c>
      <c r="D672" s="8" t="s">
        <v>158</v>
      </c>
      <c r="E672" s="8" t="s">
        <v>1521</v>
      </c>
      <c r="F672" s="8" t="s">
        <v>1522</v>
      </c>
      <c r="G672" s="10"/>
      <c r="H672" s="10"/>
      <c r="I672" s="10"/>
    </row>
    <row r="673" spans="1:9" ht="15" customHeight="1" outlineLevel="2">
      <c r="A673" s="7">
        <v>671</v>
      </c>
      <c r="B673" s="8" t="s">
        <v>152</v>
      </c>
      <c r="C673" s="8" t="s">
        <v>157</v>
      </c>
      <c r="D673" s="8" t="s">
        <v>158</v>
      </c>
      <c r="E673" s="8" t="s">
        <v>1523</v>
      </c>
      <c r="F673" s="8" t="s">
        <v>1524</v>
      </c>
      <c r="G673" s="10"/>
      <c r="H673" s="10"/>
      <c r="I673" s="10"/>
    </row>
    <row r="674" spans="1:9" ht="15" customHeight="1" outlineLevel="2">
      <c r="A674" s="7">
        <v>672</v>
      </c>
      <c r="B674" s="8" t="s">
        <v>152</v>
      </c>
      <c r="C674" s="8" t="s">
        <v>157</v>
      </c>
      <c r="D674" s="8" t="s">
        <v>158</v>
      </c>
      <c r="E674" s="8" t="s">
        <v>1525</v>
      </c>
      <c r="F674" s="8" t="s">
        <v>1526</v>
      </c>
      <c r="G674" s="10"/>
      <c r="H674" s="10"/>
      <c r="I674" s="10"/>
    </row>
    <row r="675" spans="1:9" ht="15" customHeight="1" outlineLevel="2">
      <c r="A675" s="7">
        <v>673</v>
      </c>
      <c r="B675" s="8" t="s">
        <v>152</v>
      </c>
      <c r="C675" s="8" t="s">
        <v>157</v>
      </c>
      <c r="D675" s="8" t="s">
        <v>158</v>
      </c>
      <c r="E675" s="8" t="s">
        <v>1527</v>
      </c>
      <c r="F675" s="8" t="s">
        <v>1528</v>
      </c>
      <c r="G675" s="10"/>
      <c r="H675" s="10"/>
      <c r="I675" s="10"/>
    </row>
    <row r="676" spans="1:9" ht="15" customHeight="1" outlineLevel="2">
      <c r="A676" s="7">
        <v>674</v>
      </c>
      <c r="B676" s="8" t="s">
        <v>152</v>
      </c>
      <c r="C676" s="8" t="s">
        <v>157</v>
      </c>
      <c r="D676" s="8" t="s">
        <v>158</v>
      </c>
      <c r="E676" s="8" t="s">
        <v>1529</v>
      </c>
      <c r="F676" s="8" t="s">
        <v>1530</v>
      </c>
      <c r="G676" s="10"/>
      <c r="H676" s="10"/>
      <c r="I676" s="10"/>
    </row>
    <row r="677" spans="1:9" ht="15" customHeight="1" outlineLevel="2">
      <c r="A677" s="7">
        <v>675</v>
      </c>
      <c r="B677" s="8" t="s">
        <v>152</v>
      </c>
      <c r="C677" s="8" t="s">
        <v>157</v>
      </c>
      <c r="D677" s="8" t="s">
        <v>158</v>
      </c>
      <c r="E677" s="8" t="s">
        <v>1531</v>
      </c>
      <c r="F677" s="8" t="s">
        <v>1532</v>
      </c>
      <c r="G677" s="10"/>
      <c r="H677" s="10"/>
      <c r="I677" s="10"/>
    </row>
    <row r="678" spans="1:9" ht="15" customHeight="1" outlineLevel="2">
      <c r="A678" s="7">
        <v>676</v>
      </c>
      <c r="B678" s="8" t="s">
        <v>152</v>
      </c>
      <c r="C678" s="8" t="s">
        <v>157</v>
      </c>
      <c r="D678" s="8" t="s">
        <v>158</v>
      </c>
      <c r="E678" s="8" t="s">
        <v>1533</v>
      </c>
      <c r="F678" s="8" t="s">
        <v>1534</v>
      </c>
      <c r="G678" s="10"/>
      <c r="H678" s="10"/>
      <c r="I678" s="10"/>
    </row>
    <row r="679" spans="1:9" ht="15" customHeight="1" outlineLevel="2">
      <c r="A679" s="7">
        <v>677</v>
      </c>
      <c r="B679" s="8" t="s">
        <v>152</v>
      </c>
      <c r="C679" s="8" t="s">
        <v>157</v>
      </c>
      <c r="D679" s="8" t="s">
        <v>158</v>
      </c>
      <c r="E679" s="8" t="s">
        <v>1535</v>
      </c>
      <c r="F679" s="8" t="s">
        <v>1536</v>
      </c>
      <c r="G679" s="10"/>
      <c r="H679" s="10"/>
      <c r="I679" s="10"/>
    </row>
    <row r="680" spans="1:9" ht="15" customHeight="1" outlineLevel="2">
      <c r="A680" s="7">
        <v>678</v>
      </c>
      <c r="B680" s="8" t="s">
        <v>152</v>
      </c>
      <c r="C680" s="8" t="s">
        <v>157</v>
      </c>
      <c r="D680" s="8" t="s">
        <v>158</v>
      </c>
      <c r="E680" s="8" t="s">
        <v>1537</v>
      </c>
      <c r="F680" s="8" t="s">
        <v>1538</v>
      </c>
      <c r="G680" s="10"/>
      <c r="H680" s="10"/>
      <c r="I680" s="10"/>
    </row>
    <row r="681" spans="1:9" ht="15" customHeight="1" outlineLevel="2">
      <c r="A681" s="7">
        <v>679</v>
      </c>
      <c r="B681" s="8" t="s">
        <v>152</v>
      </c>
      <c r="C681" s="8" t="s">
        <v>157</v>
      </c>
      <c r="D681" s="8" t="s">
        <v>158</v>
      </c>
      <c r="E681" s="8" t="s">
        <v>1539</v>
      </c>
      <c r="F681" s="8" t="s">
        <v>1540</v>
      </c>
      <c r="G681" s="10"/>
      <c r="H681" s="10"/>
      <c r="I681" s="10"/>
    </row>
    <row r="682" spans="1:9" ht="15" customHeight="1" outlineLevel="2">
      <c r="A682" s="7">
        <v>680</v>
      </c>
      <c r="B682" s="8" t="s">
        <v>152</v>
      </c>
      <c r="C682" s="8" t="s">
        <v>157</v>
      </c>
      <c r="D682" s="8" t="s">
        <v>158</v>
      </c>
      <c r="E682" s="8" t="s">
        <v>1541</v>
      </c>
      <c r="F682" s="8" t="s">
        <v>1542</v>
      </c>
      <c r="G682" s="10"/>
      <c r="H682" s="10"/>
      <c r="I682" s="10"/>
    </row>
    <row r="683" spans="1:9" ht="15" customHeight="1" outlineLevel="2">
      <c r="A683" s="7">
        <v>681</v>
      </c>
      <c r="B683" s="8" t="s">
        <v>152</v>
      </c>
      <c r="C683" s="8" t="s">
        <v>157</v>
      </c>
      <c r="D683" s="8" t="s">
        <v>158</v>
      </c>
      <c r="E683" s="8" t="s">
        <v>1543</v>
      </c>
      <c r="F683" s="8" t="s">
        <v>1544</v>
      </c>
      <c r="G683" s="10"/>
      <c r="H683" s="10"/>
      <c r="I683" s="10"/>
    </row>
    <row r="684" spans="1:9" ht="15" customHeight="1" outlineLevel="2">
      <c r="A684" s="7">
        <v>682</v>
      </c>
      <c r="B684" s="8" t="s">
        <v>152</v>
      </c>
      <c r="C684" s="8" t="s">
        <v>157</v>
      </c>
      <c r="D684" s="8" t="s">
        <v>158</v>
      </c>
      <c r="E684" s="8" t="s">
        <v>1545</v>
      </c>
      <c r="F684" s="8" t="s">
        <v>1546</v>
      </c>
      <c r="G684" s="10"/>
      <c r="H684" s="10"/>
      <c r="I684" s="10"/>
    </row>
    <row r="685" spans="1:9" ht="15" customHeight="1" outlineLevel="2">
      <c r="A685" s="7">
        <v>683</v>
      </c>
      <c r="B685" s="8" t="s">
        <v>36</v>
      </c>
      <c r="C685" s="8" t="s">
        <v>159</v>
      </c>
      <c r="D685" s="8" t="s">
        <v>160</v>
      </c>
      <c r="E685" s="8" t="s">
        <v>1547</v>
      </c>
      <c r="F685" s="8" t="s">
        <v>1548</v>
      </c>
      <c r="G685" s="10"/>
      <c r="H685" s="10"/>
      <c r="I685" s="10"/>
    </row>
    <row r="686" spans="1:9" ht="15" customHeight="1" outlineLevel="2">
      <c r="A686" s="7">
        <v>684</v>
      </c>
      <c r="B686" s="8" t="s">
        <v>36</v>
      </c>
      <c r="C686" s="8" t="s">
        <v>159</v>
      </c>
      <c r="D686" s="8" t="s">
        <v>160</v>
      </c>
      <c r="E686" s="8" t="s">
        <v>1549</v>
      </c>
      <c r="F686" s="8" t="s">
        <v>1550</v>
      </c>
      <c r="G686" s="10"/>
      <c r="H686" s="10"/>
      <c r="I686" s="10"/>
    </row>
    <row r="687" spans="1:9" ht="15" customHeight="1" outlineLevel="2">
      <c r="A687" s="7">
        <v>685</v>
      </c>
      <c r="B687" s="8" t="s">
        <v>36</v>
      </c>
      <c r="C687" s="8" t="s">
        <v>159</v>
      </c>
      <c r="D687" s="8" t="s">
        <v>160</v>
      </c>
      <c r="E687" s="8" t="s">
        <v>1551</v>
      </c>
      <c r="F687" s="8" t="s">
        <v>1552</v>
      </c>
      <c r="G687" s="10"/>
      <c r="H687" s="10"/>
      <c r="I687" s="10"/>
    </row>
    <row r="688" spans="1:9" ht="15" customHeight="1" outlineLevel="2">
      <c r="A688" s="7">
        <v>686</v>
      </c>
      <c r="B688" s="8" t="s">
        <v>36</v>
      </c>
      <c r="C688" s="8" t="s">
        <v>159</v>
      </c>
      <c r="D688" s="8" t="s">
        <v>160</v>
      </c>
      <c r="E688" s="8" t="s">
        <v>1553</v>
      </c>
      <c r="F688" s="8" t="s">
        <v>1554</v>
      </c>
      <c r="G688" s="10"/>
      <c r="H688" s="10"/>
      <c r="I688" s="10"/>
    </row>
    <row r="689" spans="1:9" ht="15" customHeight="1" outlineLevel="2">
      <c r="A689" s="7">
        <v>687</v>
      </c>
      <c r="B689" s="8" t="s">
        <v>36</v>
      </c>
      <c r="C689" s="8" t="s">
        <v>159</v>
      </c>
      <c r="D689" s="8" t="s">
        <v>160</v>
      </c>
      <c r="E689" s="8" t="s">
        <v>1555</v>
      </c>
      <c r="F689" s="8" t="s">
        <v>1556</v>
      </c>
      <c r="G689" s="10"/>
      <c r="H689" s="10"/>
      <c r="I689" s="10"/>
    </row>
    <row r="690" spans="1:9" ht="15" customHeight="1" outlineLevel="2">
      <c r="A690" s="7">
        <v>688</v>
      </c>
      <c r="B690" s="8" t="s">
        <v>36</v>
      </c>
      <c r="C690" s="8" t="s">
        <v>159</v>
      </c>
      <c r="D690" s="8" t="s">
        <v>160</v>
      </c>
      <c r="E690" s="8" t="s">
        <v>1557</v>
      </c>
      <c r="F690" s="8" t="s">
        <v>1558</v>
      </c>
      <c r="G690" s="10"/>
      <c r="H690" s="10"/>
      <c r="I690" s="10"/>
    </row>
    <row r="691" spans="1:9" ht="15" customHeight="1" outlineLevel="2">
      <c r="A691" s="7">
        <v>689</v>
      </c>
      <c r="B691" s="8" t="s">
        <v>36</v>
      </c>
      <c r="C691" s="8" t="s">
        <v>159</v>
      </c>
      <c r="D691" s="8" t="s">
        <v>160</v>
      </c>
      <c r="E691" s="8" t="s">
        <v>1559</v>
      </c>
      <c r="F691" s="8" t="s">
        <v>1560</v>
      </c>
      <c r="G691" s="10"/>
      <c r="H691" s="10"/>
      <c r="I691" s="10"/>
    </row>
    <row r="692" spans="1:9" ht="15" customHeight="1" outlineLevel="2">
      <c r="A692" s="7">
        <v>690</v>
      </c>
      <c r="B692" s="8" t="s">
        <v>36</v>
      </c>
      <c r="C692" s="8" t="s">
        <v>159</v>
      </c>
      <c r="D692" s="8" t="s">
        <v>160</v>
      </c>
      <c r="E692" s="8" t="s">
        <v>1561</v>
      </c>
      <c r="F692" s="8" t="s">
        <v>1562</v>
      </c>
      <c r="G692" s="10"/>
      <c r="H692" s="10"/>
      <c r="I692" s="10"/>
    </row>
    <row r="693" spans="1:9" ht="15" customHeight="1" outlineLevel="2">
      <c r="A693" s="7">
        <v>691</v>
      </c>
      <c r="B693" s="8" t="s">
        <v>36</v>
      </c>
      <c r="C693" s="8" t="s">
        <v>159</v>
      </c>
      <c r="D693" s="8" t="s">
        <v>160</v>
      </c>
      <c r="E693" s="8" t="s">
        <v>1563</v>
      </c>
      <c r="F693" s="8" t="s">
        <v>1564</v>
      </c>
      <c r="G693" s="10"/>
      <c r="H693" s="10"/>
      <c r="I693" s="10"/>
    </row>
    <row r="694" spans="1:9" ht="15" customHeight="1" outlineLevel="2">
      <c r="A694" s="7">
        <v>692</v>
      </c>
      <c r="B694" s="8" t="s">
        <v>36</v>
      </c>
      <c r="C694" s="8" t="s">
        <v>159</v>
      </c>
      <c r="D694" s="8" t="s">
        <v>160</v>
      </c>
      <c r="E694" s="8" t="s">
        <v>1565</v>
      </c>
      <c r="F694" s="8" t="s">
        <v>1566</v>
      </c>
      <c r="G694" s="10"/>
      <c r="H694" s="10"/>
      <c r="I694" s="10"/>
    </row>
    <row r="695" spans="1:9" ht="15" customHeight="1" outlineLevel="2">
      <c r="A695" s="7">
        <v>693</v>
      </c>
      <c r="B695" s="8" t="s">
        <v>36</v>
      </c>
      <c r="C695" s="8" t="s">
        <v>159</v>
      </c>
      <c r="D695" s="8" t="s">
        <v>160</v>
      </c>
      <c r="E695" s="8" t="s">
        <v>1567</v>
      </c>
      <c r="F695" s="8" t="s">
        <v>1568</v>
      </c>
      <c r="G695" s="10"/>
      <c r="H695" s="10"/>
      <c r="I695" s="10"/>
    </row>
    <row r="696" spans="1:9" ht="15" customHeight="1" outlineLevel="2">
      <c r="A696" s="7">
        <v>694</v>
      </c>
      <c r="B696" s="8" t="s">
        <v>36</v>
      </c>
      <c r="C696" s="8" t="s">
        <v>159</v>
      </c>
      <c r="D696" s="8" t="s">
        <v>160</v>
      </c>
      <c r="E696" s="8" t="s">
        <v>1569</v>
      </c>
      <c r="F696" s="8" t="s">
        <v>1570</v>
      </c>
      <c r="G696" s="10"/>
      <c r="H696" s="10"/>
      <c r="I696" s="10"/>
    </row>
    <row r="697" spans="1:9" ht="15" customHeight="1" outlineLevel="2">
      <c r="A697" s="7">
        <v>695</v>
      </c>
      <c r="B697" s="8" t="s">
        <v>36</v>
      </c>
      <c r="C697" s="8" t="s">
        <v>159</v>
      </c>
      <c r="D697" s="8" t="s">
        <v>160</v>
      </c>
      <c r="E697" s="8" t="s">
        <v>1571</v>
      </c>
      <c r="F697" s="8" t="s">
        <v>1572</v>
      </c>
      <c r="G697" s="10"/>
      <c r="H697" s="10"/>
      <c r="I697" s="10"/>
    </row>
    <row r="698" spans="1:9" ht="15" customHeight="1" outlineLevel="2">
      <c r="A698" s="7">
        <v>696</v>
      </c>
      <c r="B698" s="8" t="s">
        <v>36</v>
      </c>
      <c r="C698" s="8" t="s">
        <v>159</v>
      </c>
      <c r="D698" s="8" t="s">
        <v>160</v>
      </c>
      <c r="E698" s="8" t="s">
        <v>1573</v>
      </c>
      <c r="F698" s="8" t="s">
        <v>1574</v>
      </c>
      <c r="G698" s="10"/>
      <c r="H698" s="10"/>
      <c r="I698" s="10"/>
    </row>
    <row r="699" spans="1:9" ht="15" customHeight="1" outlineLevel="2">
      <c r="A699" s="7">
        <v>697</v>
      </c>
      <c r="B699" s="8" t="s">
        <v>36</v>
      </c>
      <c r="C699" s="8" t="s">
        <v>159</v>
      </c>
      <c r="D699" s="8" t="s">
        <v>160</v>
      </c>
      <c r="E699" s="8" t="s">
        <v>1575</v>
      </c>
      <c r="F699" s="8" t="s">
        <v>1576</v>
      </c>
      <c r="G699" s="10"/>
      <c r="H699" s="10"/>
      <c r="I699" s="10"/>
    </row>
    <row r="700" spans="1:9" ht="15" customHeight="1" outlineLevel="2">
      <c r="A700" s="7">
        <v>698</v>
      </c>
      <c r="B700" s="8" t="s">
        <v>36</v>
      </c>
      <c r="C700" s="8" t="s">
        <v>159</v>
      </c>
      <c r="D700" s="8" t="s">
        <v>160</v>
      </c>
      <c r="E700" s="8" t="s">
        <v>1577</v>
      </c>
      <c r="F700" s="8" t="s">
        <v>1578</v>
      </c>
      <c r="G700" s="10"/>
      <c r="H700" s="10"/>
      <c r="I700" s="10"/>
    </row>
    <row r="701" spans="1:9" ht="15" customHeight="1" outlineLevel="2">
      <c r="A701" s="7">
        <v>699</v>
      </c>
      <c r="B701" s="8" t="s">
        <v>36</v>
      </c>
      <c r="C701" s="8" t="s">
        <v>159</v>
      </c>
      <c r="D701" s="8" t="s">
        <v>160</v>
      </c>
      <c r="E701" s="8" t="s">
        <v>1579</v>
      </c>
      <c r="F701" s="8" t="s">
        <v>1580</v>
      </c>
      <c r="G701" s="10"/>
      <c r="H701" s="10"/>
      <c r="I701" s="10"/>
    </row>
    <row r="702" spans="1:9" ht="15" customHeight="1" outlineLevel="2">
      <c r="A702" s="7">
        <v>700</v>
      </c>
      <c r="B702" s="8" t="s">
        <v>36</v>
      </c>
      <c r="C702" s="8" t="s">
        <v>159</v>
      </c>
      <c r="D702" s="8" t="s">
        <v>160</v>
      </c>
      <c r="E702" s="8" t="s">
        <v>1581</v>
      </c>
      <c r="F702" s="8" t="s">
        <v>1582</v>
      </c>
      <c r="G702" s="10"/>
      <c r="H702" s="10"/>
      <c r="I702" s="10"/>
    </row>
    <row r="703" spans="1:9" ht="15" customHeight="1" outlineLevel="2">
      <c r="A703" s="7">
        <v>701</v>
      </c>
      <c r="B703" s="8" t="s">
        <v>36</v>
      </c>
      <c r="C703" s="8" t="s">
        <v>159</v>
      </c>
      <c r="D703" s="8" t="s">
        <v>160</v>
      </c>
      <c r="E703" s="8" t="s">
        <v>1583</v>
      </c>
      <c r="F703" s="8" t="s">
        <v>1584</v>
      </c>
      <c r="G703" s="10"/>
      <c r="H703" s="10"/>
      <c r="I703" s="10"/>
    </row>
    <row r="704" spans="1:9" ht="15" customHeight="1" outlineLevel="2">
      <c r="A704" s="7">
        <v>702</v>
      </c>
      <c r="B704" s="8" t="s">
        <v>36</v>
      </c>
      <c r="C704" s="8" t="s">
        <v>159</v>
      </c>
      <c r="D704" s="8" t="s">
        <v>160</v>
      </c>
      <c r="E704" s="8" t="s">
        <v>1585</v>
      </c>
      <c r="F704" s="8" t="s">
        <v>1586</v>
      </c>
      <c r="G704" s="10"/>
      <c r="H704" s="10"/>
      <c r="I704" s="10"/>
    </row>
    <row r="705" spans="1:9" ht="15" customHeight="1" outlineLevel="2">
      <c r="A705" s="7">
        <v>703</v>
      </c>
      <c r="B705" s="8" t="s">
        <v>36</v>
      </c>
      <c r="C705" s="8" t="s">
        <v>159</v>
      </c>
      <c r="D705" s="8" t="s">
        <v>160</v>
      </c>
      <c r="E705" s="8" t="s">
        <v>1587</v>
      </c>
      <c r="F705" s="8" t="s">
        <v>1588</v>
      </c>
      <c r="G705" s="10"/>
      <c r="H705" s="10"/>
      <c r="I705" s="10"/>
    </row>
    <row r="706" spans="1:9" ht="15" customHeight="1" outlineLevel="2">
      <c r="A706" s="7">
        <v>704</v>
      </c>
      <c r="B706" s="8" t="s">
        <v>36</v>
      </c>
      <c r="C706" s="8" t="s">
        <v>159</v>
      </c>
      <c r="D706" s="8" t="s">
        <v>160</v>
      </c>
      <c r="E706" s="8" t="s">
        <v>1589</v>
      </c>
      <c r="F706" s="8" t="s">
        <v>1590</v>
      </c>
      <c r="G706" s="10"/>
      <c r="H706" s="10"/>
      <c r="I706" s="10"/>
    </row>
    <row r="707" spans="1:9" ht="15" customHeight="1" outlineLevel="2">
      <c r="A707" s="7">
        <v>705</v>
      </c>
      <c r="B707" s="8" t="s">
        <v>36</v>
      </c>
      <c r="C707" s="8" t="s">
        <v>159</v>
      </c>
      <c r="D707" s="8" t="s">
        <v>160</v>
      </c>
      <c r="E707" s="8" t="s">
        <v>1591</v>
      </c>
      <c r="F707" s="8" t="s">
        <v>1592</v>
      </c>
      <c r="G707" s="10"/>
      <c r="H707" s="10"/>
      <c r="I707" s="10"/>
    </row>
    <row r="708" spans="1:9" ht="15" customHeight="1" outlineLevel="2">
      <c r="A708" s="7">
        <v>706</v>
      </c>
      <c r="B708" s="8" t="s">
        <v>36</v>
      </c>
      <c r="C708" s="8" t="s">
        <v>159</v>
      </c>
      <c r="D708" s="8" t="s">
        <v>160</v>
      </c>
      <c r="E708" s="8" t="s">
        <v>1593</v>
      </c>
      <c r="F708" s="8" t="s">
        <v>1594</v>
      </c>
      <c r="G708" s="10"/>
      <c r="H708" s="10"/>
      <c r="I708" s="10"/>
    </row>
    <row r="709" spans="1:9" ht="15" customHeight="1" outlineLevel="2">
      <c r="A709" s="7">
        <v>707</v>
      </c>
      <c r="B709" s="8" t="s">
        <v>36</v>
      </c>
      <c r="C709" s="8" t="s">
        <v>159</v>
      </c>
      <c r="D709" s="8" t="s">
        <v>160</v>
      </c>
      <c r="E709" s="8" t="s">
        <v>1595</v>
      </c>
      <c r="F709" s="8" t="s">
        <v>1596</v>
      </c>
      <c r="G709" s="10"/>
      <c r="H709" s="10"/>
      <c r="I709" s="10"/>
    </row>
    <row r="710" spans="1:9" ht="15" customHeight="1" outlineLevel="2">
      <c r="A710" s="7">
        <v>708</v>
      </c>
      <c r="B710" s="8" t="s">
        <v>36</v>
      </c>
      <c r="C710" s="8" t="s">
        <v>174</v>
      </c>
      <c r="D710" s="8" t="s">
        <v>175</v>
      </c>
      <c r="E710" s="8" t="s">
        <v>1597</v>
      </c>
      <c r="F710" s="8" t="s">
        <v>1598</v>
      </c>
      <c r="G710" s="10"/>
      <c r="H710" s="10"/>
      <c r="I710" s="10"/>
    </row>
    <row r="711" spans="1:9" ht="15" customHeight="1" outlineLevel="2">
      <c r="A711" s="7">
        <v>709</v>
      </c>
      <c r="B711" s="8" t="s">
        <v>36</v>
      </c>
      <c r="C711" s="8" t="s">
        <v>174</v>
      </c>
      <c r="D711" s="8" t="s">
        <v>175</v>
      </c>
      <c r="E711" s="8" t="s">
        <v>1599</v>
      </c>
      <c r="F711" s="8" t="s">
        <v>1600</v>
      </c>
      <c r="G711" s="10"/>
      <c r="H711" s="10"/>
      <c r="I711" s="10"/>
    </row>
    <row r="712" spans="1:9" ht="15" customHeight="1" outlineLevel="2">
      <c r="A712" s="7">
        <v>710</v>
      </c>
      <c r="B712" s="8" t="s">
        <v>36</v>
      </c>
      <c r="C712" s="8" t="s">
        <v>174</v>
      </c>
      <c r="D712" s="8" t="s">
        <v>175</v>
      </c>
      <c r="E712" s="8" t="s">
        <v>1601</v>
      </c>
      <c r="F712" s="8" t="s">
        <v>1602</v>
      </c>
      <c r="G712" s="10"/>
      <c r="H712" s="10"/>
      <c r="I712" s="10"/>
    </row>
    <row r="713" spans="1:9" ht="15" customHeight="1" outlineLevel="2">
      <c r="A713" s="7">
        <v>711</v>
      </c>
      <c r="B713" s="8" t="s">
        <v>36</v>
      </c>
      <c r="C713" s="8" t="s">
        <v>174</v>
      </c>
      <c r="D713" s="8" t="s">
        <v>175</v>
      </c>
      <c r="E713" s="8" t="s">
        <v>1603</v>
      </c>
      <c r="F713" s="8" t="s">
        <v>1604</v>
      </c>
      <c r="G713" s="10"/>
      <c r="H713" s="10"/>
      <c r="I713" s="10"/>
    </row>
    <row r="714" spans="1:9" ht="15" customHeight="1" outlineLevel="2">
      <c r="A714" s="7">
        <v>712</v>
      </c>
      <c r="B714" s="8" t="s">
        <v>36</v>
      </c>
      <c r="C714" s="8" t="s">
        <v>174</v>
      </c>
      <c r="D714" s="8" t="s">
        <v>175</v>
      </c>
      <c r="E714" s="8" t="s">
        <v>1605</v>
      </c>
      <c r="F714" s="8" t="s">
        <v>1606</v>
      </c>
      <c r="G714" s="10"/>
      <c r="H714" s="10"/>
      <c r="I714" s="10"/>
    </row>
    <row r="715" spans="1:9" ht="15" customHeight="1" outlineLevel="2">
      <c r="A715" s="7">
        <v>713</v>
      </c>
      <c r="B715" s="8" t="s">
        <v>36</v>
      </c>
      <c r="C715" s="8" t="s">
        <v>174</v>
      </c>
      <c r="D715" s="8" t="s">
        <v>175</v>
      </c>
      <c r="E715" s="8" t="s">
        <v>1607</v>
      </c>
      <c r="F715" s="8" t="s">
        <v>1608</v>
      </c>
      <c r="G715" s="10"/>
      <c r="H715" s="10"/>
      <c r="I715" s="10"/>
    </row>
    <row r="716" spans="1:9" ht="15" customHeight="1" outlineLevel="2">
      <c r="A716" s="7">
        <v>714</v>
      </c>
      <c r="B716" s="8" t="s">
        <v>36</v>
      </c>
      <c r="C716" s="8" t="s">
        <v>174</v>
      </c>
      <c r="D716" s="8" t="s">
        <v>175</v>
      </c>
      <c r="E716" s="8" t="s">
        <v>1609</v>
      </c>
      <c r="F716" s="8" t="s">
        <v>1610</v>
      </c>
      <c r="G716" s="10"/>
      <c r="H716" s="10"/>
      <c r="I716" s="10"/>
    </row>
    <row r="717" spans="1:9" ht="15" customHeight="1" outlineLevel="2">
      <c r="A717" s="7">
        <v>715</v>
      </c>
      <c r="B717" s="8" t="s">
        <v>36</v>
      </c>
      <c r="C717" s="8" t="s">
        <v>174</v>
      </c>
      <c r="D717" s="8" t="s">
        <v>175</v>
      </c>
      <c r="E717" s="8" t="s">
        <v>1611</v>
      </c>
      <c r="F717" s="8" t="s">
        <v>1612</v>
      </c>
      <c r="G717" s="10"/>
      <c r="H717" s="10"/>
      <c r="I717" s="10"/>
    </row>
    <row r="718" spans="1:9" ht="15" customHeight="1" outlineLevel="2">
      <c r="A718" s="7">
        <v>716</v>
      </c>
      <c r="B718" s="8" t="s">
        <v>36</v>
      </c>
      <c r="C718" s="8" t="s">
        <v>174</v>
      </c>
      <c r="D718" s="8" t="s">
        <v>175</v>
      </c>
      <c r="E718" s="8" t="s">
        <v>1613</v>
      </c>
      <c r="F718" s="8" t="s">
        <v>1614</v>
      </c>
      <c r="G718" s="10"/>
      <c r="H718" s="10"/>
      <c r="I718" s="10"/>
    </row>
    <row r="719" spans="1:9" ht="15" customHeight="1" outlineLevel="2">
      <c r="A719" s="7">
        <v>717</v>
      </c>
      <c r="B719" s="8" t="s">
        <v>36</v>
      </c>
      <c r="C719" s="8" t="s">
        <v>174</v>
      </c>
      <c r="D719" s="8" t="s">
        <v>175</v>
      </c>
      <c r="E719" s="8" t="s">
        <v>1615</v>
      </c>
      <c r="F719" s="8" t="s">
        <v>1616</v>
      </c>
      <c r="G719" s="10"/>
      <c r="H719" s="10"/>
      <c r="I719" s="10"/>
    </row>
    <row r="720" spans="1:9" ht="15" customHeight="1" outlineLevel="2">
      <c r="A720" s="7">
        <v>718</v>
      </c>
      <c r="B720" s="8" t="s">
        <v>36</v>
      </c>
      <c r="C720" s="8" t="s">
        <v>174</v>
      </c>
      <c r="D720" s="8" t="s">
        <v>175</v>
      </c>
      <c r="E720" s="8" t="s">
        <v>1617</v>
      </c>
      <c r="F720" s="8" t="s">
        <v>1618</v>
      </c>
      <c r="G720" s="10"/>
      <c r="H720" s="10"/>
      <c r="I720" s="10"/>
    </row>
    <row r="721" spans="1:9" ht="15" customHeight="1" outlineLevel="2">
      <c r="A721" s="7">
        <v>719</v>
      </c>
      <c r="B721" s="8" t="s">
        <v>36</v>
      </c>
      <c r="C721" s="8" t="s">
        <v>174</v>
      </c>
      <c r="D721" s="8" t="s">
        <v>175</v>
      </c>
      <c r="E721" s="8" t="s">
        <v>1619</v>
      </c>
      <c r="F721" s="8" t="s">
        <v>1620</v>
      </c>
      <c r="G721" s="10"/>
      <c r="H721" s="10"/>
      <c r="I721" s="10"/>
    </row>
    <row r="722" spans="1:9" ht="15" customHeight="1" outlineLevel="2">
      <c r="A722" s="7">
        <v>720</v>
      </c>
      <c r="B722" s="8" t="s">
        <v>36</v>
      </c>
      <c r="C722" s="8" t="s">
        <v>174</v>
      </c>
      <c r="D722" s="8" t="s">
        <v>175</v>
      </c>
      <c r="E722" s="8" t="s">
        <v>1621</v>
      </c>
      <c r="F722" s="8" t="s">
        <v>1622</v>
      </c>
      <c r="G722" s="10"/>
      <c r="H722" s="10"/>
      <c r="I722" s="10"/>
    </row>
    <row r="723" spans="1:9" ht="15" customHeight="1" outlineLevel="2">
      <c r="A723" s="7">
        <v>721</v>
      </c>
      <c r="B723" s="8" t="s">
        <v>36</v>
      </c>
      <c r="C723" s="8" t="s">
        <v>174</v>
      </c>
      <c r="D723" s="8" t="s">
        <v>175</v>
      </c>
      <c r="E723" s="8" t="s">
        <v>1623</v>
      </c>
      <c r="F723" s="8" t="s">
        <v>1624</v>
      </c>
      <c r="G723" s="10"/>
      <c r="H723" s="10"/>
      <c r="I723" s="10"/>
    </row>
    <row r="724" spans="1:9" ht="15" customHeight="1" outlineLevel="2">
      <c r="A724" s="7">
        <v>722</v>
      </c>
      <c r="B724" s="8" t="s">
        <v>36</v>
      </c>
      <c r="C724" s="8" t="s">
        <v>174</v>
      </c>
      <c r="D724" s="8" t="s">
        <v>175</v>
      </c>
      <c r="E724" s="8" t="s">
        <v>1625</v>
      </c>
      <c r="F724" s="8" t="s">
        <v>1626</v>
      </c>
      <c r="G724" s="10"/>
      <c r="H724" s="10"/>
      <c r="I724" s="10"/>
    </row>
    <row r="725" spans="1:9" ht="15" customHeight="1" outlineLevel="2">
      <c r="A725" s="7">
        <v>723</v>
      </c>
      <c r="B725" s="8" t="s">
        <v>36</v>
      </c>
      <c r="C725" s="8" t="s">
        <v>174</v>
      </c>
      <c r="D725" s="8" t="s">
        <v>175</v>
      </c>
      <c r="E725" s="8" t="s">
        <v>1627</v>
      </c>
      <c r="F725" s="8" t="s">
        <v>1628</v>
      </c>
      <c r="G725" s="10"/>
      <c r="H725" s="10"/>
      <c r="I725" s="10"/>
    </row>
    <row r="726" spans="1:9" ht="15" customHeight="1" outlineLevel="2">
      <c r="A726" s="7">
        <v>724</v>
      </c>
      <c r="B726" s="8" t="s">
        <v>36</v>
      </c>
      <c r="C726" s="8" t="s">
        <v>174</v>
      </c>
      <c r="D726" s="8" t="s">
        <v>175</v>
      </c>
      <c r="E726" s="8" t="s">
        <v>1629</v>
      </c>
      <c r="F726" s="8" t="s">
        <v>1630</v>
      </c>
      <c r="G726" s="10"/>
      <c r="H726" s="10"/>
      <c r="I726" s="10"/>
    </row>
    <row r="727" spans="1:9" ht="15" customHeight="1" outlineLevel="2">
      <c r="A727" s="7">
        <v>725</v>
      </c>
      <c r="B727" s="8" t="s">
        <v>36</v>
      </c>
      <c r="C727" s="8" t="s">
        <v>174</v>
      </c>
      <c r="D727" s="8" t="s">
        <v>175</v>
      </c>
      <c r="E727" s="8" t="s">
        <v>1631</v>
      </c>
      <c r="F727" s="8" t="s">
        <v>1632</v>
      </c>
      <c r="G727" s="10"/>
      <c r="H727" s="10"/>
      <c r="I727" s="10"/>
    </row>
    <row r="728" spans="1:9" ht="15" customHeight="1" outlineLevel="2">
      <c r="A728" s="7">
        <v>726</v>
      </c>
      <c r="B728" s="8" t="s">
        <v>36</v>
      </c>
      <c r="C728" s="8" t="s">
        <v>174</v>
      </c>
      <c r="D728" s="8" t="s">
        <v>175</v>
      </c>
      <c r="E728" s="8" t="s">
        <v>1633</v>
      </c>
      <c r="F728" s="8" t="s">
        <v>1634</v>
      </c>
      <c r="G728" s="10"/>
      <c r="H728" s="10"/>
      <c r="I728" s="10"/>
    </row>
    <row r="729" spans="1:9" ht="15" customHeight="1" outlineLevel="2">
      <c r="A729" s="7">
        <v>727</v>
      </c>
      <c r="B729" s="8" t="s">
        <v>36</v>
      </c>
      <c r="C729" s="8" t="s">
        <v>174</v>
      </c>
      <c r="D729" s="8" t="s">
        <v>175</v>
      </c>
      <c r="E729" s="8" t="s">
        <v>1635</v>
      </c>
      <c r="F729" s="8" t="s">
        <v>1636</v>
      </c>
      <c r="G729" s="10"/>
      <c r="H729" s="10"/>
      <c r="I729" s="10"/>
    </row>
    <row r="730" spans="1:9" ht="15" customHeight="1" outlineLevel="2">
      <c r="A730" s="7">
        <v>728</v>
      </c>
      <c r="B730" s="8" t="s">
        <v>36</v>
      </c>
      <c r="C730" s="8" t="s">
        <v>174</v>
      </c>
      <c r="D730" s="8" t="s">
        <v>175</v>
      </c>
      <c r="E730" s="8" t="s">
        <v>1637</v>
      </c>
      <c r="F730" s="8" t="s">
        <v>1638</v>
      </c>
      <c r="G730" s="10"/>
      <c r="H730" s="10"/>
      <c r="I730" s="10"/>
    </row>
    <row r="731" spans="1:9" ht="15" customHeight="1" outlineLevel="2">
      <c r="A731" s="7">
        <v>729</v>
      </c>
      <c r="B731" s="8" t="s">
        <v>36</v>
      </c>
      <c r="C731" s="8" t="s">
        <v>174</v>
      </c>
      <c r="D731" s="8" t="s">
        <v>175</v>
      </c>
      <c r="E731" s="8" t="s">
        <v>1639</v>
      </c>
      <c r="F731" s="8" t="s">
        <v>1640</v>
      </c>
      <c r="G731" s="10"/>
      <c r="H731" s="10"/>
      <c r="I731" s="10"/>
    </row>
    <row r="732" spans="1:9" ht="15" customHeight="1" outlineLevel="2">
      <c r="A732" s="7">
        <v>730</v>
      </c>
      <c r="B732" s="8" t="s">
        <v>36</v>
      </c>
      <c r="C732" s="8" t="s">
        <v>174</v>
      </c>
      <c r="D732" s="8" t="s">
        <v>175</v>
      </c>
      <c r="E732" s="8" t="s">
        <v>1641</v>
      </c>
      <c r="F732" s="8" t="s">
        <v>1642</v>
      </c>
      <c r="G732" s="10"/>
      <c r="H732" s="10"/>
      <c r="I732" s="10"/>
    </row>
    <row r="733" spans="1:9" ht="15" customHeight="1" outlineLevel="2">
      <c r="A733" s="7">
        <v>731</v>
      </c>
      <c r="B733" s="8" t="s">
        <v>36</v>
      </c>
      <c r="C733" s="8" t="s">
        <v>174</v>
      </c>
      <c r="D733" s="8" t="s">
        <v>175</v>
      </c>
      <c r="E733" s="8" t="s">
        <v>1643</v>
      </c>
      <c r="F733" s="8" t="s">
        <v>1644</v>
      </c>
      <c r="G733" s="10"/>
      <c r="H733" s="10"/>
      <c r="I733" s="10"/>
    </row>
    <row r="734" spans="1:9" ht="15" customHeight="1" outlineLevel="2">
      <c r="A734" s="7">
        <v>732</v>
      </c>
      <c r="B734" s="8" t="s">
        <v>36</v>
      </c>
      <c r="C734" s="8" t="s">
        <v>174</v>
      </c>
      <c r="D734" s="8" t="s">
        <v>175</v>
      </c>
      <c r="E734" s="8" t="s">
        <v>1645</v>
      </c>
      <c r="F734" s="8" t="s">
        <v>1646</v>
      </c>
      <c r="G734" s="10"/>
      <c r="H734" s="10"/>
      <c r="I734" s="10"/>
    </row>
    <row r="735" spans="1:9" ht="15" customHeight="1" outlineLevel="2">
      <c r="A735" s="7">
        <v>733</v>
      </c>
      <c r="B735" s="8" t="s">
        <v>36</v>
      </c>
      <c r="C735" s="8" t="s">
        <v>174</v>
      </c>
      <c r="D735" s="8" t="s">
        <v>175</v>
      </c>
      <c r="E735" s="8" t="s">
        <v>1647</v>
      </c>
      <c r="F735" s="8" t="s">
        <v>1648</v>
      </c>
      <c r="G735" s="10"/>
      <c r="H735" s="10"/>
      <c r="I735" s="10"/>
    </row>
    <row r="736" spans="1:9" ht="15" customHeight="1" outlineLevel="2">
      <c r="A736" s="7">
        <v>734</v>
      </c>
      <c r="B736" s="8" t="s">
        <v>36</v>
      </c>
      <c r="C736" s="8" t="s">
        <v>174</v>
      </c>
      <c r="D736" s="8" t="s">
        <v>175</v>
      </c>
      <c r="E736" s="8" t="s">
        <v>1649</v>
      </c>
      <c r="F736" s="8" t="s">
        <v>1650</v>
      </c>
      <c r="G736" s="10"/>
      <c r="H736" s="10"/>
      <c r="I736" s="10"/>
    </row>
    <row r="737" spans="1:9" ht="15" customHeight="1" outlineLevel="2">
      <c r="A737" s="7">
        <v>735</v>
      </c>
      <c r="B737" s="8" t="s">
        <v>36</v>
      </c>
      <c r="C737" s="8" t="s">
        <v>75</v>
      </c>
      <c r="D737" s="8" t="s">
        <v>76</v>
      </c>
      <c r="E737" s="8" t="s">
        <v>1651</v>
      </c>
      <c r="F737" s="8" t="s">
        <v>1652</v>
      </c>
      <c r="G737" s="10"/>
      <c r="H737" s="10"/>
      <c r="I737" s="10"/>
    </row>
    <row r="738" spans="1:9" ht="15" customHeight="1" outlineLevel="2">
      <c r="A738" s="7">
        <v>736</v>
      </c>
      <c r="B738" s="8" t="s">
        <v>36</v>
      </c>
      <c r="C738" s="8" t="s">
        <v>75</v>
      </c>
      <c r="D738" s="8" t="s">
        <v>76</v>
      </c>
      <c r="E738" s="8" t="s">
        <v>1653</v>
      </c>
      <c r="F738" s="8" t="s">
        <v>1654</v>
      </c>
      <c r="G738" s="10"/>
      <c r="H738" s="10"/>
      <c r="I738" s="10"/>
    </row>
    <row r="739" spans="1:9" ht="15" customHeight="1" outlineLevel="2">
      <c r="A739" s="7">
        <v>737</v>
      </c>
      <c r="B739" s="8" t="s">
        <v>36</v>
      </c>
      <c r="C739" s="8" t="s">
        <v>75</v>
      </c>
      <c r="D739" s="8" t="s">
        <v>76</v>
      </c>
      <c r="E739" s="8" t="s">
        <v>1655</v>
      </c>
      <c r="F739" s="8" t="s">
        <v>1656</v>
      </c>
      <c r="G739" s="10"/>
      <c r="H739" s="10"/>
      <c r="I739" s="10"/>
    </row>
    <row r="740" spans="1:9" ht="15" customHeight="1" outlineLevel="2">
      <c r="A740" s="7">
        <v>738</v>
      </c>
      <c r="B740" s="8" t="s">
        <v>36</v>
      </c>
      <c r="C740" s="8" t="s">
        <v>75</v>
      </c>
      <c r="D740" s="8" t="s">
        <v>76</v>
      </c>
      <c r="E740" s="8" t="s">
        <v>1657</v>
      </c>
      <c r="F740" s="8" t="s">
        <v>1658</v>
      </c>
      <c r="G740" s="10"/>
      <c r="H740" s="10"/>
      <c r="I740" s="10"/>
    </row>
    <row r="741" spans="1:9" ht="15" customHeight="1" outlineLevel="2">
      <c r="A741" s="7">
        <v>739</v>
      </c>
      <c r="B741" s="8" t="s">
        <v>36</v>
      </c>
      <c r="C741" s="8" t="s">
        <v>75</v>
      </c>
      <c r="D741" s="8" t="s">
        <v>76</v>
      </c>
      <c r="E741" s="8" t="s">
        <v>1659</v>
      </c>
      <c r="F741" s="8" t="s">
        <v>1660</v>
      </c>
      <c r="G741" s="10"/>
      <c r="H741" s="10"/>
      <c r="I741" s="10"/>
    </row>
    <row r="742" spans="1:9" ht="15" customHeight="1" outlineLevel="2">
      <c r="A742" s="7">
        <v>740</v>
      </c>
      <c r="B742" s="8" t="s">
        <v>36</v>
      </c>
      <c r="C742" s="8" t="s">
        <v>75</v>
      </c>
      <c r="D742" s="8" t="s">
        <v>76</v>
      </c>
      <c r="E742" s="8" t="s">
        <v>1661</v>
      </c>
      <c r="F742" s="8" t="s">
        <v>1662</v>
      </c>
      <c r="G742" s="10"/>
      <c r="H742" s="10"/>
      <c r="I742" s="10"/>
    </row>
    <row r="743" spans="1:9" ht="15" customHeight="1" outlineLevel="2">
      <c r="A743" s="7">
        <v>741</v>
      </c>
      <c r="B743" s="8" t="s">
        <v>36</v>
      </c>
      <c r="C743" s="8" t="s">
        <v>75</v>
      </c>
      <c r="D743" s="8" t="s">
        <v>76</v>
      </c>
      <c r="E743" s="8" t="s">
        <v>1663</v>
      </c>
      <c r="F743" s="8" t="s">
        <v>1664</v>
      </c>
      <c r="G743" s="10"/>
      <c r="H743" s="10"/>
      <c r="I743" s="10"/>
    </row>
    <row r="744" spans="1:9" ht="15" customHeight="1" outlineLevel="2">
      <c r="A744" s="7">
        <v>742</v>
      </c>
      <c r="B744" s="8" t="s">
        <v>36</v>
      </c>
      <c r="C744" s="8" t="s">
        <v>75</v>
      </c>
      <c r="D744" s="8" t="s">
        <v>76</v>
      </c>
      <c r="E744" s="8" t="s">
        <v>1665</v>
      </c>
      <c r="F744" s="8" t="s">
        <v>1666</v>
      </c>
      <c r="G744" s="10"/>
      <c r="H744" s="10"/>
      <c r="I744" s="10"/>
    </row>
    <row r="745" spans="1:9" ht="15" customHeight="1" outlineLevel="2">
      <c r="A745" s="7">
        <v>743</v>
      </c>
      <c r="B745" s="8" t="s">
        <v>36</v>
      </c>
      <c r="C745" s="8" t="s">
        <v>75</v>
      </c>
      <c r="D745" s="8" t="s">
        <v>76</v>
      </c>
      <c r="E745" s="8" t="s">
        <v>1667</v>
      </c>
      <c r="F745" s="8" t="s">
        <v>1668</v>
      </c>
      <c r="G745" s="10"/>
      <c r="H745" s="10"/>
      <c r="I745" s="10"/>
    </row>
    <row r="746" spans="1:9" ht="15" customHeight="1" outlineLevel="2">
      <c r="A746" s="7">
        <v>744</v>
      </c>
      <c r="B746" s="8" t="s">
        <v>36</v>
      </c>
      <c r="C746" s="8" t="s">
        <v>37</v>
      </c>
      <c r="D746" s="8" t="s">
        <v>38</v>
      </c>
      <c r="E746" s="8" t="s">
        <v>1669</v>
      </c>
      <c r="F746" s="8" t="s">
        <v>1670</v>
      </c>
      <c r="G746" s="10"/>
      <c r="H746" s="10"/>
      <c r="I746" s="10"/>
    </row>
    <row r="747" spans="1:9" ht="15" customHeight="1" outlineLevel="2">
      <c r="A747" s="7">
        <v>745</v>
      </c>
      <c r="B747" s="8" t="s">
        <v>36</v>
      </c>
      <c r="C747" s="8" t="s">
        <v>37</v>
      </c>
      <c r="D747" s="8" t="s">
        <v>38</v>
      </c>
      <c r="E747" s="8" t="s">
        <v>1671</v>
      </c>
      <c r="F747" s="8" t="s">
        <v>1672</v>
      </c>
      <c r="G747" s="10"/>
      <c r="H747" s="10"/>
      <c r="I747" s="10"/>
    </row>
    <row r="748" spans="1:9" ht="15" customHeight="1" outlineLevel="2">
      <c r="A748" s="7">
        <v>746</v>
      </c>
      <c r="B748" s="8" t="s">
        <v>36</v>
      </c>
      <c r="C748" s="8" t="s">
        <v>37</v>
      </c>
      <c r="D748" s="8" t="s">
        <v>38</v>
      </c>
      <c r="E748" s="8" t="s">
        <v>1673</v>
      </c>
      <c r="F748" s="8" t="s">
        <v>1674</v>
      </c>
      <c r="G748" s="10"/>
      <c r="H748" s="10"/>
      <c r="I748" s="10"/>
    </row>
    <row r="749" spans="1:9" ht="15" customHeight="1" outlineLevel="2">
      <c r="A749" s="7">
        <v>747</v>
      </c>
      <c r="B749" s="8" t="s">
        <v>36</v>
      </c>
      <c r="C749" s="8" t="s">
        <v>37</v>
      </c>
      <c r="D749" s="8" t="s">
        <v>38</v>
      </c>
      <c r="E749" s="8" t="s">
        <v>1675</v>
      </c>
      <c r="F749" s="8" t="s">
        <v>1676</v>
      </c>
      <c r="G749" s="10"/>
      <c r="H749" s="10"/>
      <c r="I749" s="10"/>
    </row>
    <row r="750" spans="1:9" ht="15" customHeight="1" outlineLevel="2">
      <c r="A750" s="7">
        <v>748</v>
      </c>
      <c r="B750" s="8" t="s">
        <v>36</v>
      </c>
      <c r="C750" s="8" t="s">
        <v>37</v>
      </c>
      <c r="D750" s="8" t="s">
        <v>38</v>
      </c>
      <c r="E750" s="8" t="s">
        <v>1677</v>
      </c>
      <c r="F750" s="8" t="s">
        <v>1678</v>
      </c>
      <c r="G750" s="10"/>
      <c r="H750" s="10"/>
      <c r="I750" s="10"/>
    </row>
    <row r="751" spans="1:9" ht="15" customHeight="1" outlineLevel="2">
      <c r="A751" s="7">
        <v>749</v>
      </c>
      <c r="B751" s="8" t="s">
        <v>36</v>
      </c>
      <c r="C751" s="8" t="s">
        <v>37</v>
      </c>
      <c r="D751" s="8" t="s">
        <v>38</v>
      </c>
      <c r="E751" s="8" t="s">
        <v>1679</v>
      </c>
      <c r="F751" s="8" t="s">
        <v>1680</v>
      </c>
      <c r="G751" s="10"/>
      <c r="H751" s="10"/>
      <c r="I751" s="10"/>
    </row>
    <row r="752" spans="1:9" ht="15" customHeight="1" outlineLevel="2">
      <c r="A752" s="7">
        <v>750</v>
      </c>
      <c r="B752" s="8" t="s">
        <v>36</v>
      </c>
      <c r="C752" s="8" t="s">
        <v>37</v>
      </c>
      <c r="D752" s="8" t="s">
        <v>38</v>
      </c>
      <c r="E752" s="8" t="s">
        <v>1681</v>
      </c>
      <c r="F752" s="8" t="s">
        <v>1682</v>
      </c>
      <c r="G752" s="10"/>
      <c r="H752" s="10"/>
      <c r="I752" s="10"/>
    </row>
    <row r="753" spans="1:9" ht="15" customHeight="1" outlineLevel="2">
      <c r="A753" s="7">
        <v>751</v>
      </c>
      <c r="B753" s="8" t="s">
        <v>36</v>
      </c>
      <c r="C753" s="8" t="s">
        <v>39</v>
      </c>
      <c r="D753" s="8" t="s">
        <v>40</v>
      </c>
      <c r="E753" s="8" t="s">
        <v>1683</v>
      </c>
      <c r="F753" s="8" t="s">
        <v>1684</v>
      </c>
      <c r="G753" s="10"/>
      <c r="H753" s="10"/>
      <c r="I753" s="10"/>
    </row>
    <row r="754" spans="1:9" ht="15" customHeight="1" outlineLevel="2">
      <c r="A754" s="7">
        <v>752</v>
      </c>
      <c r="B754" s="8" t="s">
        <v>36</v>
      </c>
      <c r="C754" s="8" t="s">
        <v>39</v>
      </c>
      <c r="D754" s="8" t="s">
        <v>40</v>
      </c>
      <c r="E754" s="8" t="s">
        <v>1685</v>
      </c>
      <c r="F754" s="8" t="s">
        <v>1686</v>
      </c>
      <c r="G754" s="10"/>
      <c r="H754" s="10"/>
      <c r="I754" s="10"/>
    </row>
    <row r="755" spans="1:9" ht="15" customHeight="1" outlineLevel="2">
      <c r="A755" s="7">
        <v>753</v>
      </c>
      <c r="B755" s="8" t="s">
        <v>36</v>
      </c>
      <c r="C755" s="8" t="s">
        <v>39</v>
      </c>
      <c r="D755" s="8" t="s">
        <v>40</v>
      </c>
      <c r="E755" s="8" t="s">
        <v>1687</v>
      </c>
      <c r="F755" s="8" t="s">
        <v>1688</v>
      </c>
      <c r="G755" s="10"/>
      <c r="H755" s="10"/>
      <c r="I755" s="10"/>
    </row>
    <row r="756" spans="1:9" ht="15" customHeight="1" outlineLevel="2">
      <c r="A756" s="7">
        <v>754</v>
      </c>
      <c r="B756" s="8" t="s">
        <v>36</v>
      </c>
      <c r="C756" s="8" t="s">
        <v>39</v>
      </c>
      <c r="D756" s="8" t="s">
        <v>40</v>
      </c>
      <c r="E756" s="8" t="s">
        <v>1689</v>
      </c>
      <c r="F756" s="8" t="s">
        <v>1690</v>
      </c>
      <c r="G756" s="10"/>
      <c r="H756" s="10"/>
      <c r="I756" s="10"/>
    </row>
    <row r="757" spans="1:9" ht="15" customHeight="1" outlineLevel="2">
      <c r="A757" s="7">
        <v>755</v>
      </c>
      <c r="B757" s="8" t="s">
        <v>36</v>
      </c>
      <c r="C757" s="8" t="s">
        <v>39</v>
      </c>
      <c r="D757" s="8" t="s">
        <v>40</v>
      </c>
      <c r="E757" s="8" t="s">
        <v>1691</v>
      </c>
      <c r="F757" s="8" t="s">
        <v>1692</v>
      </c>
      <c r="G757" s="10"/>
      <c r="H757" s="10"/>
      <c r="I757" s="10"/>
    </row>
    <row r="758" spans="1:9" ht="15" customHeight="1" outlineLevel="2">
      <c r="A758" s="7">
        <v>756</v>
      </c>
      <c r="B758" s="8" t="s">
        <v>36</v>
      </c>
      <c r="C758" s="8" t="s">
        <v>39</v>
      </c>
      <c r="D758" s="8" t="s">
        <v>40</v>
      </c>
      <c r="E758" s="8" t="s">
        <v>1693</v>
      </c>
      <c r="F758" s="8" t="s">
        <v>1694</v>
      </c>
      <c r="G758" s="10"/>
      <c r="H758" s="10"/>
      <c r="I758" s="10"/>
    </row>
    <row r="759" spans="1:9" ht="15" customHeight="1" outlineLevel="2">
      <c r="A759" s="7">
        <v>757</v>
      </c>
      <c r="B759" s="8" t="s">
        <v>36</v>
      </c>
      <c r="C759" s="8" t="s">
        <v>39</v>
      </c>
      <c r="D759" s="8" t="s">
        <v>40</v>
      </c>
      <c r="E759" s="8" t="s">
        <v>1695</v>
      </c>
      <c r="F759" s="8" t="s">
        <v>1696</v>
      </c>
      <c r="G759" s="10"/>
      <c r="H759" s="10"/>
      <c r="I759" s="10"/>
    </row>
    <row r="760" spans="1:9" ht="15" customHeight="1" outlineLevel="2">
      <c r="A760" s="7">
        <v>758</v>
      </c>
      <c r="B760" s="8" t="s">
        <v>41</v>
      </c>
      <c r="C760" s="8" t="s">
        <v>161</v>
      </c>
      <c r="D760" s="8" t="s">
        <v>162</v>
      </c>
      <c r="E760" s="8" t="s">
        <v>1697</v>
      </c>
      <c r="F760" s="8" t="s">
        <v>1698</v>
      </c>
      <c r="G760" s="10"/>
      <c r="H760" s="10"/>
      <c r="I760" s="10"/>
    </row>
    <row r="761" spans="1:9" ht="15" customHeight="1" outlineLevel="2">
      <c r="A761" s="7">
        <v>759</v>
      </c>
      <c r="B761" s="8" t="s">
        <v>41</v>
      </c>
      <c r="C761" s="8" t="s">
        <v>161</v>
      </c>
      <c r="D761" s="8" t="s">
        <v>162</v>
      </c>
      <c r="E761" s="8" t="s">
        <v>1699</v>
      </c>
      <c r="F761" s="8" t="s">
        <v>1700</v>
      </c>
      <c r="G761" s="10"/>
      <c r="H761" s="10"/>
      <c r="I761" s="10"/>
    </row>
    <row r="762" spans="1:9" ht="15" customHeight="1" outlineLevel="2">
      <c r="A762" s="7">
        <v>760</v>
      </c>
      <c r="B762" s="8" t="s">
        <v>41</v>
      </c>
      <c r="C762" s="8" t="s">
        <v>161</v>
      </c>
      <c r="D762" s="8" t="s">
        <v>162</v>
      </c>
      <c r="E762" s="8" t="s">
        <v>1701</v>
      </c>
      <c r="F762" s="8" t="s">
        <v>1702</v>
      </c>
      <c r="G762" s="10"/>
      <c r="H762" s="10"/>
      <c r="I762" s="10"/>
    </row>
    <row r="763" spans="1:9" ht="15" customHeight="1" outlineLevel="2">
      <c r="A763" s="7">
        <v>761</v>
      </c>
      <c r="B763" s="8" t="s">
        <v>41</v>
      </c>
      <c r="C763" s="8" t="s">
        <v>161</v>
      </c>
      <c r="D763" s="8" t="s">
        <v>162</v>
      </c>
      <c r="E763" s="8" t="s">
        <v>1703</v>
      </c>
      <c r="F763" s="8" t="s">
        <v>1704</v>
      </c>
      <c r="G763" s="10"/>
      <c r="H763" s="10"/>
      <c r="I763" s="10"/>
    </row>
    <row r="764" spans="1:9" ht="15" customHeight="1" outlineLevel="2">
      <c r="A764" s="7">
        <v>762</v>
      </c>
      <c r="B764" s="8" t="s">
        <v>41</v>
      </c>
      <c r="C764" s="8" t="s">
        <v>161</v>
      </c>
      <c r="D764" s="8" t="s">
        <v>162</v>
      </c>
      <c r="E764" s="8" t="s">
        <v>1705</v>
      </c>
      <c r="F764" s="8" t="s">
        <v>1706</v>
      </c>
      <c r="G764" s="10"/>
      <c r="H764" s="10"/>
      <c r="I764" s="10"/>
    </row>
    <row r="765" spans="1:9" ht="15" customHeight="1" outlineLevel="2">
      <c r="A765" s="7">
        <v>763</v>
      </c>
      <c r="B765" s="8" t="s">
        <v>41</v>
      </c>
      <c r="C765" s="8" t="s">
        <v>161</v>
      </c>
      <c r="D765" s="8" t="s">
        <v>162</v>
      </c>
      <c r="E765" s="8" t="s">
        <v>1707</v>
      </c>
      <c r="F765" s="8" t="s">
        <v>1708</v>
      </c>
      <c r="G765" s="10"/>
      <c r="H765" s="10"/>
      <c r="I765" s="10"/>
    </row>
    <row r="766" spans="1:9" ht="15" customHeight="1" outlineLevel="2">
      <c r="A766" s="7">
        <v>764</v>
      </c>
      <c r="B766" s="8" t="s">
        <v>41</v>
      </c>
      <c r="C766" s="8" t="s">
        <v>161</v>
      </c>
      <c r="D766" s="8" t="s">
        <v>162</v>
      </c>
      <c r="E766" s="8" t="s">
        <v>1709</v>
      </c>
      <c r="F766" s="8" t="s">
        <v>1710</v>
      </c>
      <c r="G766" s="10"/>
      <c r="H766" s="10"/>
      <c r="I766" s="10"/>
    </row>
    <row r="767" spans="1:9" ht="15" customHeight="1" outlineLevel="2">
      <c r="A767" s="7">
        <v>765</v>
      </c>
      <c r="B767" s="8" t="s">
        <v>41</v>
      </c>
      <c r="C767" s="8" t="s">
        <v>161</v>
      </c>
      <c r="D767" s="8" t="s">
        <v>162</v>
      </c>
      <c r="E767" s="8" t="s">
        <v>1711</v>
      </c>
      <c r="F767" s="8" t="s">
        <v>1712</v>
      </c>
      <c r="G767" s="10"/>
      <c r="H767" s="10"/>
      <c r="I767" s="10"/>
    </row>
    <row r="768" spans="1:9" ht="15" customHeight="1" outlineLevel="2">
      <c r="A768" s="7">
        <v>766</v>
      </c>
      <c r="B768" s="8" t="s">
        <v>41</v>
      </c>
      <c r="C768" s="8" t="s">
        <v>161</v>
      </c>
      <c r="D768" s="8" t="s">
        <v>162</v>
      </c>
      <c r="E768" s="8" t="s">
        <v>1713</v>
      </c>
      <c r="F768" s="8" t="s">
        <v>1714</v>
      </c>
      <c r="G768" s="10"/>
      <c r="H768" s="10"/>
      <c r="I768" s="10"/>
    </row>
    <row r="769" spans="1:9" ht="15" customHeight="1" outlineLevel="2">
      <c r="A769" s="7">
        <v>767</v>
      </c>
      <c r="B769" s="8" t="s">
        <v>41</v>
      </c>
      <c r="C769" s="8" t="s">
        <v>161</v>
      </c>
      <c r="D769" s="8" t="s">
        <v>162</v>
      </c>
      <c r="E769" s="8" t="s">
        <v>1715</v>
      </c>
      <c r="F769" s="8" t="s">
        <v>1716</v>
      </c>
      <c r="G769" s="10"/>
      <c r="H769" s="10"/>
      <c r="I769" s="10"/>
    </row>
    <row r="770" spans="1:9" ht="15" customHeight="1" outlineLevel="2">
      <c r="A770" s="7">
        <v>768</v>
      </c>
      <c r="B770" s="8" t="s">
        <v>41</v>
      </c>
      <c r="C770" s="8" t="s">
        <v>161</v>
      </c>
      <c r="D770" s="8" t="s">
        <v>162</v>
      </c>
      <c r="E770" s="8" t="s">
        <v>1717</v>
      </c>
      <c r="F770" s="8" t="s">
        <v>1718</v>
      </c>
      <c r="G770" s="10"/>
      <c r="H770" s="10"/>
      <c r="I770" s="10"/>
    </row>
    <row r="771" spans="1:9" ht="15" customHeight="1" outlineLevel="2">
      <c r="A771" s="7">
        <v>769</v>
      </c>
      <c r="B771" s="8" t="s">
        <v>41</v>
      </c>
      <c r="C771" s="8" t="s">
        <v>161</v>
      </c>
      <c r="D771" s="8" t="s">
        <v>162</v>
      </c>
      <c r="E771" s="8" t="s">
        <v>1719</v>
      </c>
      <c r="F771" s="8" t="s">
        <v>1720</v>
      </c>
      <c r="G771" s="10"/>
      <c r="H771" s="10"/>
      <c r="I771" s="10"/>
    </row>
    <row r="772" spans="1:9" ht="15" customHeight="1" outlineLevel="2">
      <c r="A772" s="7">
        <v>770</v>
      </c>
      <c r="B772" s="8" t="s">
        <v>41</v>
      </c>
      <c r="C772" s="8" t="s">
        <v>161</v>
      </c>
      <c r="D772" s="8" t="s">
        <v>162</v>
      </c>
      <c r="E772" s="8" t="s">
        <v>1721</v>
      </c>
      <c r="F772" s="8" t="s">
        <v>1722</v>
      </c>
      <c r="G772" s="10"/>
      <c r="H772" s="10"/>
      <c r="I772" s="10"/>
    </row>
    <row r="773" spans="1:9" ht="15" customHeight="1" outlineLevel="2">
      <c r="A773" s="7">
        <v>771</v>
      </c>
      <c r="B773" s="8" t="s">
        <v>41</v>
      </c>
      <c r="C773" s="8" t="s">
        <v>161</v>
      </c>
      <c r="D773" s="8" t="s">
        <v>162</v>
      </c>
      <c r="E773" s="8" t="s">
        <v>1723</v>
      </c>
      <c r="F773" s="8" t="s">
        <v>1724</v>
      </c>
      <c r="G773" s="10"/>
      <c r="H773" s="10"/>
      <c r="I773" s="10"/>
    </row>
    <row r="774" spans="1:9" ht="15" customHeight="1" outlineLevel="2">
      <c r="A774" s="7">
        <v>772</v>
      </c>
      <c r="B774" s="8" t="s">
        <v>41</v>
      </c>
      <c r="C774" s="8" t="s">
        <v>161</v>
      </c>
      <c r="D774" s="8" t="s">
        <v>162</v>
      </c>
      <c r="E774" s="8" t="s">
        <v>1725</v>
      </c>
      <c r="F774" s="8" t="s">
        <v>1726</v>
      </c>
      <c r="G774" s="10"/>
      <c r="H774" s="10"/>
      <c r="I774" s="10"/>
    </row>
    <row r="775" spans="1:9" ht="15" customHeight="1" outlineLevel="2">
      <c r="A775" s="7">
        <v>773</v>
      </c>
      <c r="B775" s="8" t="s">
        <v>41</v>
      </c>
      <c r="C775" s="8" t="s">
        <v>161</v>
      </c>
      <c r="D775" s="8" t="s">
        <v>162</v>
      </c>
      <c r="E775" s="8" t="s">
        <v>1727</v>
      </c>
      <c r="F775" s="8" t="s">
        <v>1728</v>
      </c>
      <c r="G775" s="10"/>
      <c r="H775" s="10"/>
      <c r="I775" s="10"/>
    </row>
    <row r="776" spans="1:9" ht="15" customHeight="1" outlineLevel="2">
      <c r="A776" s="7">
        <v>774</v>
      </c>
      <c r="B776" s="8" t="s">
        <v>41</v>
      </c>
      <c r="C776" s="8" t="s">
        <v>161</v>
      </c>
      <c r="D776" s="8" t="s">
        <v>162</v>
      </c>
      <c r="E776" s="8" t="s">
        <v>1729</v>
      </c>
      <c r="F776" s="8" t="s">
        <v>1730</v>
      </c>
      <c r="G776" s="10"/>
      <c r="H776" s="10"/>
      <c r="I776" s="10"/>
    </row>
    <row r="777" spans="1:9" ht="15" customHeight="1" outlineLevel="2">
      <c r="A777" s="7">
        <v>775</v>
      </c>
      <c r="B777" s="8" t="s">
        <v>41</v>
      </c>
      <c r="C777" s="8" t="s">
        <v>161</v>
      </c>
      <c r="D777" s="8" t="s">
        <v>162</v>
      </c>
      <c r="E777" s="8" t="s">
        <v>1731</v>
      </c>
      <c r="F777" s="8" t="s">
        <v>1732</v>
      </c>
      <c r="G777" s="10"/>
      <c r="H777" s="10"/>
      <c r="I777" s="10"/>
    </row>
    <row r="778" spans="1:9" ht="15" customHeight="1" outlineLevel="2">
      <c r="A778" s="7">
        <v>776</v>
      </c>
      <c r="B778" s="8" t="s">
        <v>41</v>
      </c>
      <c r="C778" s="8" t="s">
        <v>161</v>
      </c>
      <c r="D778" s="8" t="s">
        <v>162</v>
      </c>
      <c r="E778" s="8" t="s">
        <v>1733</v>
      </c>
      <c r="F778" s="8" t="s">
        <v>1734</v>
      </c>
      <c r="G778" s="10"/>
      <c r="H778" s="10"/>
      <c r="I778" s="10"/>
    </row>
    <row r="779" spans="1:9" ht="15" customHeight="1" outlineLevel="2">
      <c r="A779" s="7">
        <v>777</v>
      </c>
      <c r="B779" s="8" t="s">
        <v>41</v>
      </c>
      <c r="C779" s="8" t="s">
        <v>161</v>
      </c>
      <c r="D779" s="8" t="s">
        <v>162</v>
      </c>
      <c r="E779" s="8" t="s">
        <v>1735</v>
      </c>
      <c r="F779" s="8" t="s">
        <v>318</v>
      </c>
      <c r="G779" s="10"/>
      <c r="H779" s="10"/>
      <c r="I779" s="10"/>
    </row>
    <row r="780" spans="1:9" ht="15" customHeight="1" outlineLevel="2">
      <c r="A780" s="7">
        <v>778</v>
      </c>
      <c r="B780" s="8" t="s">
        <v>41</v>
      </c>
      <c r="C780" s="8" t="s">
        <v>161</v>
      </c>
      <c r="D780" s="8" t="s">
        <v>162</v>
      </c>
      <c r="E780" s="8" t="s">
        <v>1736</v>
      </c>
      <c r="F780" s="8" t="s">
        <v>1737</v>
      </c>
      <c r="G780" s="10"/>
      <c r="H780" s="10"/>
      <c r="I780" s="10"/>
    </row>
    <row r="781" spans="1:9" ht="15" customHeight="1" outlineLevel="2">
      <c r="A781" s="7">
        <v>779</v>
      </c>
      <c r="B781" s="8" t="s">
        <v>41</v>
      </c>
      <c r="C781" s="8" t="s">
        <v>161</v>
      </c>
      <c r="D781" s="8" t="s">
        <v>162</v>
      </c>
      <c r="E781" s="8" t="s">
        <v>1738</v>
      </c>
      <c r="F781" s="8" t="s">
        <v>1739</v>
      </c>
      <c r="G781" s="10"/>
      <c r="H781" s="10"/>
      <c r="I781" s="10"/>
    </row>
    <row r="782" spans="1:9" ht="15" customHeight="1" outlineLevel="2">
      <c r="A782" s="7">
        <v>780</v>
      </c>
      <c r="B782" s="8" t="s">
        <v>41</v>
      </c>
      <c r="C782" s="8" t="s">
        <v>161</v>
      </c>
      <c r="D782" s="8" t="s">
        <v>162</v>
      </c>
      <c r="E782" s="8" t="s">
        <v>1740</v>
      </c>
      <c r="F782" s="8" t="s">
        <v>1741</v>
      </c>
      <c r="G782" s="10"/>
      <c r="H782" s="10"/>
      <c r="I782" s="10"/>
    </row>
    <row r="783" spans="1:9" ht="15" customHeight="1" outlineLevel="2">
      <c r="A783" s="7">
        <v>781</v>
      </c>
      <c r="B783" s="8" t="s">
        <v>41</v>
      </c>
      <c r="C783" s="8" t="s">
        <v>42</v>
      </c>
      <c r="D783" s="8" t="s">
        <v>43</v>
      </c>
      <c r="E783" s="8" t="s">
        <v>1742</v>
      </c>
      <c r="F783" s="8" t="s">
        <v>1743</v>
      </c>
      <c r="G783" s="10"/>
      <c r="H783" s="10"/>
      <c r="I783" s="10"/>
    </row>
    <row r="784" spans="1:9" ht="15" customHeight="1" outlineLevel="2">
      <c r="A784" s="7">
        <v>782</v>
      </c>
      <c r="B784" s="8" t="s">
        <v>41</v>
      </c>
      <c r="C784" s="8" t="s">
        <v>42</v>
      </c>
      <c r="D784" s="8" t="s">
        <v>43</v>
      </c>
      <c r="E784" s="8" t="s">
        <v>1744</v>
      </c>
      <c r="F784" s="8" t="s">
        <v>1745</v>
      </c>
      <c r="G784" s="10"/>
      <c r="H784" s="10"/>
      <c r="I784" s="10"/>
    </row>
    <row r="785" spans="1:9" ht="15" customHeight="1" outlineLevel="2">
      <c r="A785" s="7">
        <v>783</v>
      </c>
      <c r="B785" s="8" t="s">
        <v>41</v>
      </c>
      <c r="C785" s="8" t="s">
        <v>42</v>
      </c>
      <c r="D785" s="8" t="s">
        <v>43</v>
      </c>
      <c r="E785" s="8" t="s">
        <v>1746</v>
      </c>
      <c r="F785" s="8" t="s">
        <v>1747</v>
      </c>
      <c r="G785" s="10"/>
      <c r="H785" s="10"/>
      <c r="I785" s="10"/>
    </row>
    <row r="786" spans="1:9" ht="15" customHeight="1" outlineLevel="2">
      <c r="A786" s="7">
        <v>784</v>
      </c>
      <c r="B786" s="8" t="s">
        <v>41</v>
      </c>
      <c r="C786" s="8" t="s">
        <v>42</v>
      </c>
      <c r="D786" s="8" t="s">
        <v>43</v>
      </c>
      <c r="E786" s="8" t="s">
        <v>1748</v>
      </c>
      <c r="F786" s="8" t="s">
        <v>1749</v>
      </c>
      <c r="G786" s="10"/>
      <c r="H786" s="10"/>
      <c r="I786" s="10"/>
    </row>
    <row r="787" spans="1:9" ht="15" customHeight="1" outlineLevel="2">
      <c r="A787" s="7">
        <v>785</v>
      </c>
      <c r="B787" s="8" t="s">
        <v>41</v>
      </c>
      <c r="C787" s="8" t="s">
        <v>42</v>
      </c>
      <c r="D787" s="8" t="s">
        <v>43</v>
      </c>
      <c r="E787" s="8" t="s">
        <v>1750</v>
      </c>
      <c r="F787" s="8" t="s">
        <v>1751</v>
      </c>
      <c r="G787" s="10"/>
      <c r="H787" s="10"/>
      <c r="I787" s="10"/>
    </row>
    <row r="788" spans="1:9" ht="15" customHeight="1" outlineLevel="2">
      <c r="A788" s="7">
        <v>786</v>
      </c>
      <c r="B788" s="8" t="s">
        <v>41</v>
      </c>
      <c r="C788" s="8" t="s">
        <v>42</v>
      </c>
      <c r="D788" s="8" t="s">
        <v>43</v>
      </c>
      <c r="E788" s="8" t="s">
        <v>1752</v>
      </c>
      <c r="F788" s="8" t="s">
        <v>1753</v>
      </c>
      <c r="G788" s="10"/>
      <c r="H788" s="10"/>
      <c r="I788" s="10"/>
    </row>
    <row r="789" spans="1:9" ht="15" customHeight="1" outlineLevel="2">
      <c r="A789" s="7">
        <v>787</v>
      </c>
      <c r="B789" s="8" t="s">
        <v>41</v>
      </c>
      <c r="C789" s="8" t="s">
        <v>42</v>
      </c>
      <c r="D789" s="8" t="s">
        <v>43</v>
      </c>
      <c r="E789" s="8" t="s">
        <v>1754</v>
      </c>
      <c r="F789" s="8" t="s">
        <v>1755</v>
      </c>
      <c r="G789" s="10"/>
      <c r="H789" s="10"/>
      <c r="I789" s="10"/>
    </row>
    <row r="790" spans="1:9" ht="15" customHeight="1" outlineLevel="2">
      <c r="A790" s="7">
        <v>788</v>
      </c>
      <c r="B790" s="8" t="s">
        <v>41</v>
      </c>
      <c r="C790" s="8" t="s">
        <v>42</v>
      </c>
      <c r="D790" s="8" t="s">
        <v>43</v>
      </c>
      <c r="E790" s="8" t="s">
        <v>1756</v>
      </c>
      <c r="F790" s="8" t="s">
        <v>1757</v>
      </c>
      <c r="G790" s="10"/>
      <c r="H790" s="10"/>
      <c r="I790" s="10"/>
    </row>
    <row r="791" spans="1:9" ht="15" customHeight="1" outlineLevel="2">
      <c r="A791" s="7">
        <v>789</v>
      </c>
      <c r="B791" s="8" t="s">
        <v>41</v>
      </c>
      <c r="C791" s="8" t="s">
        <v>42</v>
      </c>
      <c r="D791" s="8" t="s">
        <v>43</v>
      </c>
      <c r="E791" s="8" t="s">
        <v>1758</v>
      </c>
      <c r="F791" s="8" t="s">
        <v>1759</v>
      </c>
      <c r="G791" s="10"/>
      <c r="H791" s="10"/>
      <c r="I791" s="10"/>
    </row>
    <row r="792" spans="1:9" ht="15" customHeight="1" outlineLevel="2">
      <c r="A792" s="7">
        <v>790</v>
      </c>
      <c r="B792" s="8" t="s">
        <v>41</v>
      </c>
      <c r="C792" s="8" t="s">
        <v>44</v>
      </c>
      <c r="D792" s="8" t="s">
        <v>45</v>
      </c>
      <c r="E792" s="8" t="s">
        <v>1760</v>
      </c>
      <c r="F792" s="8" t="s">
        <v>1761</v>
      </c>
      <c r="G792" s="10"/>
      <c r="H792" s="10"/>
      <c r="I792" s="10"/>
    </row>
    <row r="793" spans="1:9" ht="15" customHeight="1" outlineLevel="2">
      <c r="A793" s="7">
        <v>791</v>
      </c>
      <c r="B793" s="8" t="s">
        <v>41</v>
      </c>
      <c r="C793" s="8" t="s">
        <v>44</v>
      </c>
      <c r="D793" s="8" t="s">
        <v>45</v>
      </c>
      <c r="E793" s="8" t="s">
        <v>1762</v>
      </c>
      <c r="F793" s="8" t="s">
        <v>1763</v>
      </c>
      <c r="G793" s="10"/>
      <c r="H793" s="10"/>
      <c r="I793" s="10"/>
    </row>
    <row r="794" spans="1:9" ht="15" customHeight="1" outlineLevel="2">
      <c r="A794" s="7">
        <v>792</v>
      </c>
      <c r="B794" s="8" t="s">
        <v>41</v>
      </c>
      <c r="C794" s="8" t="s">
        <v>44</v>
      </c>
      <c r="D794" s="8" t="s">
        <v>45</v>
      </c>
      <c r="E794" s="8" t="s">
        <v>1764</v>
      </c>
      <c r="F794" s="8" t="s">
        <v>1765</v>
      </c>
      <c r="G794" s="10"/>
      <c r="H794" s="10"/>
      <c r="I794" s="10"/>
    </row>
    <row r="795" spans="1:9" ht="15" customHeight="1" outlineLevel="2">
      <c r="A795" s="7">
        <v>793</v>
      </c>
      <c r="B795" s="8" t="s">
        <v>41</v>
      </c>
      <c r="C795" s="8" t="s">
        <v>44</v>
      </c>
      <c r="D795" s="8" t="s">
        <v>45</v>
      </c>
      <c r="E795" s="8" t="s">
        <v>1766</v>
      </c>
      <c r="F795" s="8" t="s">
        <v>1767</v>
      </c>
      <c r="G795" s="10"/>
      <c r="H795" s="10"/>
      <c r="I795" s="10"/>
    </row>
    <row r="796" spans="1:9" ht="15" customHeight="1" outlineLevel="2">
      <c r="A796" s="7">
        <v>794</v>
      </c>
      <c r="B796" s="8" t="s">
        <v>41</v>
      </c>
      <c r="C796" s="8" t="s">
        <v>44</v>
      </c>
      <c r="D796" s="8" t="s">
        <v>45</v>
      </c>
      <c r="E796" s="8" t="s">
        <v>1768</v>
      </c>
      <c r="F796" s="8" t="s">
        <v>1769</v>
      </c>
      <c r="G796" s="10"/>
      <c r="H796" s="10"/>
      <c r="I796" s="10"/>
    </row>
    <row r="797" spans="1:9" ht="15" customHeight="1" outlineLevel="2">
      <c r="A797" s="7">
        <v>795</v>
      </c>
      <c r="B797" s="8" t="s">
        <v>41</v>
      </c>
      <c r="C797" s="8" t="s">
        <v>44</v>
      </c>
      <c r="D797" s="8" t="s">
        <v>45</v>
      </c>
      <c r="E797" s="8" t="s">
        <v>1770</v>
      </c>
      <c r="F797" s="8" t="s">
        <v>634</v>
      </c>
      <c r="G797" s="10"/>
      <c r="H797" s="10"/>
      <c r="I797" s="10"/>
    </row>
    <row r="798" spans="1:9" ht="15" customHeight="1" outlineLevel="2">
      <c r="A798" s="7">
        <v>796</v>
      </c>
      <c r="B798" s="8" t="s">
        <v>41</v>
      </c>
      <c r="C798" s="8" t="s">
        <v>44</v>
      </c>
      <c r="D798" s="8" t="s">
        <v>45</v>
      </c>
      <c r="E798" s="8" t="s">
        <v>1771</v>
      </c>
      <c r="F798" s="8" t="s">
        <v>1772</v>
      </c>
      <c r="G798" s="10"/>
      <c r="H798" s="10"/>
      <c r="I798" s="10"/>
    </row>
    <row r="799" spans="1:9" ht="15" customHeight="1" outlineLevel="2">
      <c r="A799" s="7">
        <v>797</v>
      </c>
      <c r="B799" s="8" t="s">
        <v>41</v>
      </c>
      <c r="C799" s="8" t="s">
        <v>44</v>
      </c>
      <c r="D799" s="8" t="s">
        <v>45</v>
      </c>
      <c r="E799" s="8" t="s">
        <v>1773</v>
      </c>
      <c r="F799" s="8" t="s">
        <v>1774</v>
      </c>
      <c r="G799" s="10"/>
      <c r="H799" s="10"/>
      <c r="I799" s="10"/>
    </row>
    <row r="800" spans="1:9" ht="15" customHeight="1" outlineLevel="2">
      <c r="A800" s="7">
        <v>798</v>
      </c>
      <c r="B800" s="8" t="s">
        <v>41</v>
      </c>
      <c r="C800" s="8" t="s">
        <v>44</v>
      </c>
      <c r="D800" s="8" t="s">
        <v>45</v>
      </c>
      <c r="E800" s="8" t="s">
        <v>1775</v>
      </c>
      <c r="F800" s="8" t="s">
        <v>1776</v>
      </c>
      <c r="G800" s="10"/>
      <c r="H800" s="10"/>
      <c r="I800" s="10"/>
    </row>
    <row r="801" spans="1:9" ht="15" customHeight="1" outlineLevel="2">
      <c r="A801" s="7">
        <v>799</v>
      </c>
      <c r="B801" s="8" t="s">
        <v>41</v>
      </c>
      <c r="C801" s="8" t="s">
        <v>77</v>
      </c>
      <c r="D801" s="8" t="s">
        <v>78</v>
      </c>
      <c r="E801" s="8" t="s">
        <v>1777</v>
      </c>
      <c r="F801" s="8" t="s">
        <v>1778</v>
      </c>
      <c r="G801" s="10"/>
      <c r="H801" s="10"/>
      <c r="I801" s="10"/>
    </row>
    <row r="802" spans="1:9" ht="15" customHeight="1" outlineLevel="2">
      <c r="A802" s="7">
        <v>800</v>
      </c>
      <c r="B802" s="8" t="s">
        <v>41</v>
      </c>
      <c r="C802" s="8" t="s">
        <v>77</v>
      </c>
      <c r="D802" s="8" t="s">
        <v>78</v>
      </c>
      <c r="E802" s="8" t="s">
        <v>1779</v>
      </c>
      <c r="F802" s="8" t="s">
        <v>1780</v>
      </c>
      <c r="G802" s="10"/>
      <c r="H802" s="10"/>
      <c r="I802" s="10"/>
    </row>
    <row r="803" spans="1:9" ht="15" customHeight="1" outlineLevel="2">
      <c r="A803" s="7">
        <v>801</v>
      </c>
      <c r="B803" s="8" t="s">
        <v>41</v>
      </c>
      <c r="C803" s="8" t="s">
        <v>77</v>
      </c>
      <c r="D803" s="8" t="s">
        <v>78</v>
      </c>
      <c r="E803" s="8" t="s">
        <v>1781</v>
      </c>
      <c r="F803" s="8" t="s">
        <v>1782</v>
      </c>
      <c r="G803" s="10"/>
      <c r="H803" s="10"/>
      <c r="I803" s="10"/>
    </row>
    <row r="804" spans="1:9" ht="15" customHeight="1" outlineLevel="2">
      <c r="A804" s="7">
        <v>802</v>
      </c>
      <c r="B804" s="8" t="s">
        <v>41</v>
      </c>
      <c r="C804" s="8" t="s">
        <v>77</v>
      </c>
      <c r="D804" s="8" t="s">
        <v>78</v>
      </c>
      <c r="E804" s="8" t="s">
        <v>1783</v>
      </c>
      <c r="F804" s="8" t="s">
        <v>1784</v>
      </c>
      <c r="G804" s="10"/>
      <c r="H804" s="10"/>
      <c r="I804" s="10"/>
    </row>
    <row r="805" spans="1:9" ht="15" customHeight="1" outlineLevel="2">
      <c r="A805" s="7">
        <v>803</v>
      </c>
      <c r="B805" s="8" t="s">
        <v>41</v>
      </c>
      <c r="C805" s="8" t="s">
        <v>163</v>
      </c>
      <c r="D805" s="8" t="s">
        <v>164</v>
      </c>
      <c r="E805" s="8" t="s">
        <v>1785</v>
      </c>
      <c r="F805" s="8" t="s">
        <v>1786</v>
      </c>
      <c r="G805" s="10"/>
      <c r="H805" s="10"/>
      <c r="I805" s="10"/>
    </row>
    <row r="806" spans="1:9" ht="15" customHeight="1" outlineLevel="2">
      <c r="A806" s="7">
        <v>804</v>
      </c>
      <c r="B806" s="8" t="s">
        <v>41</v>
      </c>
      <c r="C806" s="8" t="s">
        <v>163</v>
      </c>
      <c r="D806" s="8" t="s">
        <v>164</v>
      </c>
      <c r="E806" s="8" t="s">
        <v>1787</v>
      </c>
      <c r="F806" s="8" t="s">
        <v>1788</v>
      </c>
      <c r="G806" s="10"/>
      <c r="H806" s="10"/>
      <c r="I806" s="10"/>
    </row>
    <row r="807" spans="1:9" ht="15" customHeight="1" outlineLevel="2">
      <c r="A807" s="7">
        <v>805</v>
      </c>
      <c r="B807" s="8" t="s">
        <v>41</v>
      </c>
      <c r="C807" s="8" t="s">
        <v>163</v>
      </c>
      <c r="D807" s="8" t="s">
        <v>164</v>
      </c>
      <c r="E807" s="8" t="s">
        <v>1789</v>
      </c>
      <c r="F807" s="8" t="s">
        <v>1790</v>
      </c>
      <c r="G807" s="10"/>
      <c r="H807" s="10"/>
      <c r="I807" s="10"/>
    </row>
    <row r="808" spans="1:9" ht="15" customHeight="1" outlineLevel="2">
      <c r="A808" s="7">
        <v>806</v>
      </c>
      <c r="B808" s="8" t="s">
        <v>41</v>
      </c>
      <c r="C808" s="8" t="s">
        <v>163</v>
      </c>
      <c r="D808" s="8" t="s">
        <v>164</v>
      </c>
      <c r="E808" s="8" t="s">
        <v>1791</v>
      </c>
      <c r="F808" s="8" t="s">
        <v>1792</v>
      </c>
      <c r="G808" s="10"/>
      <c r="H808" s="10"/>
      <c r="I808" s="10"/>
    </row>
    <row r="809" spans="1:9" ht="15" customHeight="1" outlineLevel="2">
      <c r="A809" s="7">
        <v>807</v>
      </c>
      <c r="B809" s="8" t="s">
        <v>41</v>
      </c>
      <c r="C809" s="8" t="s">
        <v>163</v>
      </c>
      <c r="D809" s="8" t="s">
        <v>164</v>
      </c>
      <c r="E809" s="8" t="s">
        <v>1793</v>
      </c>
      <c r="F809" s="8" t="s">
        <v>1794</v>
      </c>
      <c r="G809" s="10"/>
      <c r="H809" s="10"/>
      <c r="I809" s="10"/>
    </row>
    <row r="810" spans="1:9" ht="15" customHeight="1" outlineLevel="2">
      <c r="A810" s="7">
        <v>808</v>
      </c>
      <c r="B810" s="8" t="s">
        <v>41</v>
      </c>
      <c r="C810" s="8" t="s">
        <v>163</v>
      </c>
      <c r="D810" s="8" t="s">
        <v>164</v>
      </c>
      <c r="E810" s="8" t="s">
        <v>1795</v>
      </c>
      <c r="F810" s="8" t="s">
        <v>1796</v>
      </c>
      <c r="G810" s="10"/>
      <c r="H810" s="10"/>
      <c r="I810" s="10"/>
    </row>
    <row r="811" spans="1:9" ht="15" customHeight="1" outlineLevel="2">
      <c r="A811" s="7">
        <v>809</v>
      </c>
      <c r="B811" s="8" t="s">
        <v>41</v>
      </c>
      <c r="C811" s="8" t="s">
        <v>163</v>
      </c>
      <c r="D811" s="8" t="s">
        <v>164</v>
      </c>
      <c r="E811" s="8" t="s">
        <v>1797</v>
      </c>
      <c r="F811" s="8" t="s">
        <v>1798</v>
      </c>
      <c r="G811" s="10"/>
      <c r="H811" s="10"/>
      <c r="I811" s="10"/>
    </row>
    <row r="812" spans="1:9" ht="15" customHeight="1" outlineLevel="2">
      <c r="A812" s="7">
        <v>810</v>
      </c>
      <c r="B812" s="8" t="s">
        <v>41</v>
      </c>
      <c r="C812" s="8" t="s">
        <v>163</v>
      </c>
      <c r="D812" s="8" t="s">
        <v>164</v>
      </c>
      <c r="E812" s="8" t="s">
        <v>1799</v>
      </c>
      <c r="F812" s="8" t="s">
        <v>1800</v>
      </c>
      <c r="G812" s="10"/>
      <c r="H812" s="10"/>
      <c r="I812" s="10"/>
    </row>
    <row r="813" spans="1:9" ht="15" customHeight="1" outlineLevel="2">
      <c r="A813" s="7">
        <v>811</v>
      </c>
      <c r="B813" s="8" t="s">
        <v>41</v>
      </c>
      <c r="C813" s="8" t="s">
        <v>163</v>
      </c>
      <c r="D813" s="8" t="s">
        <v>164</v>
      </c>
      <c r="E813" s="8" t="s">
        <v>1801</v>
      </c>
      <c r="F813" s="8" t="s">
        <v>1802</v>
      </c>
      <c r="G813" s="10"/>
      <c r="H813" s="10"/>
      <c r="I813" s="10"/>
    </row>
    <row r="814" spans="1:9" ht="15" customHeight="1" outlineLevel="2">
      <c r="A814" s="7">
        <v>812</v>
      </c>
      <c r="B814" s="8" t="s">
        <v>41</v>
      </c>
      <c r="C814" s="8" t="s">
        <v>163</v>
      </c>
      <c r="D814" s="8" t="s">
        <v>164</v>
      </c>
      <c r="E814" s="8" t="s">
        <v>1803</v>
      </c>
      <c r="F814" s="8" t="s">
        <v>1804</v>
      </c>
      <c r="G814" s="10"/>
      <c r="H814" s="10"/>
      <c r="I814" s="10"/>
    </row>
    <row r="815" spans="1:9" ht="15" customHeight="1" outlineLevel="2">
      <c r="A815" s="7">
        <v>813</v>
      </c>
      <c r="B815" s="8" t="s">
        <v>41</v>
      </c>
      <c r="C815" s="8" t="s">
        <v>163</v>
      </c>
      <c r="D815" s="8" t="s">
        <v>164</v>
      </c>
      <c r="E815" s="8" t="s">
        <v>1805</v>
      </c>
      <c r="F815" s="8" t="s">
        <v>1806</v>
      </c>
      <c r="G815" s="10"/>
      <c r="H815" s="10"/>
      <c r="I815" s="10"/>
    </row>
    <row r="816" spans="1:9" ht="15" customHeight="1" outlineLevel="2">
      <c r="A816" s="7">
        <v>814</v>
      </c>
      <c r="B816" s="8" t="s">
        <v>41</v>
      </c>
      <c r="C816" s="8" t="s">
        <v>163</v>
      </c>
      <c r="D816" s="8" t="s">
        <v>164</v>
      </c>
      <c r="E816" s="8" t="s">
        <v>1807</v>
      </c>
      <c r="F816" s="8" t="s">
        <v>1808</v>
      </c>
      <c r="G816" s="10"/>
      <c r="H816" s="10"/>
      <c r="I816" s="10"/>
    </row>
    <row r="817" spans="1:9" ht="15" customHeight="1" outlineLevel="2">
      <c r="A817" s="7">
        <v>815</v>
      </c>
      <c r="B817" s="8" t="s">
        <v>41</v>
      </c>
      <c r="C817" s="8" t="s">
        <v>163</v>
      </c>
      <c r="D817" s="8" t="s">
        <v>164</v>
      </c>
      <c r="E817" s="8" t="s">
        <v>1809</v>
      </c>
      <c r="F817" s="8" t="s">
        <v>1810</v>
      </c>
      <c r="G817" s="10"/>
      <c r="H817" s="10"/>
      <c r="I817" s="10"/>
    </row>
    <row r="818" spans="1:9" ht="15" customHeight="1" outlineLevel="2">
      <c r="A818" s="7">
        <v>816</v>
      </c>
      <c r="B818" s="8" t="s">
        <v>41</v>
      </c>
      <c r="C818" s="8" t="s">
        <v>163</v>
      </c>
      <c r="D818" s="8" t="s">
        <v>164</v>
      </c>
      <c r="E818" s="8" t="s">
        <v>1811</v>
      </c>
      <c r="F818" s="8" t="s">
        <v>1812</v>
      </c>
      <c r="G818" s="10"/>
      <c r="H818" s="10"/>
      <c r="I818" s="10"/>
    </row>
    <row r="819" spans="1:9" ht="15" customHeight="1" outlineLevel="2">
      <c r="A819" s="7">
        <v>817</v>
      </c>
      <c r="B819" s="8" t="s">
        <v>41</v>
      </c>
      <c r="C819" s="8" t="s">
        <v>163</v>
      </c>
      <c r="D819" s="8" t="s">
        <v>164</v>
      </c>
      <c r="E819" s="8" t="s">
        <v>1813</v>
      </c>
      <c r="F819" s="8" t="s">
        <v>1814</v>
      </c>
      <c r="G819" s="10"/>
      <c r="H819" s="10"/>
      <c r="I819" s="10"/>
    </row>
    <row r="820" spans="1:9" ht="15" customHeight="1" outlineLevel="2">
      <c r="A820" s="7">
        <v>818</v>
      </c>
      <c r="B820" s="8" t="s">
        <v>41</v>
      </c>
      <c r="C820" s="8" t="s">
        <v>163</v>
      </c>
      <c r="D820" s="8" t="s">
        <v>164</v>
      </c>
      <c r="E820" s="8" t="s">
        <v>1815</v>
      </c>
      <c r="F820" s="8" t="s">
        <v>1816</v>
      </c>
      <c r="G820" s="10"/>
      <c r="H820" s="10"/>
      <c r="I820" s="10"/>
    </row>
    <row r="821" spans="1:9" ht="15" customHeight="1" outlineLevel="2">
      <c r="A821" s="7">
        <v>819</v>
      </c>
      <c r="B821" s="8" t="s">
        <v>41</v>
      </c>
      <c r="C821" s="8" t="s">
        <v>163</v>
      </c>
      <c r="D821" s="8" t="s">
        <v>164</v>
      </c>
      <c r="E821" s="8" t="s">
        <v>1817</v>
      </c>
      <c r="F821" s="8" t="s">
        <v>1818</v>
      </c>
      <c r="G821" s="10"/>
      <c r="H821" s="10"/>
      <c r="I821" s="10"/>
    </row>
    <row r="822" spans="1:9" ht="15" customHeight="1" outlineLevel="2">
      <c r="A822" s="7">
        <v>820</v>
      </c>
      <c r="B822" s="8" t="s">
        <v>41</v>
      </c>
      <c r="C822" s="8" t="s">
        <v>163</v>
      </c>
      <c r="D822" s="8" t="s">
        <v>164</v>
      </c>
      <c r="E822" s="8" t="s">
        <v>1819</v>
      </c>
      <c r="F822" s="8" t="s">
        <v>1820</v>
      </c>
      <c r="G822" s="10"/>
      <c r="H822" s="10"/>
      <c r="I822" s="10"/>
    </row>
    <row r="823" spans="1:9" ht="15" customHeight="1" outlineLevel="2">
      <c r="A823" s="7">
        <v>821</v>
      </c>
      <c r="B823" s="8" t="s">
        <v>41</v>
      </c>
      <c r="C823" s="8" t="s">
        <v>163</v>
      </c>
      <c r="D823" s="8" t="s">
        <v>164</v>
      </c>
      <c r="E823" s="8" t="s">
        <v>1821</v>
      </c>
      <c r="F823" s="8" t="s">
        <v>1822</v>
      </c>
      <c r="G823" s="10"/>
      <c r="H823" s="10"/>
      <c r="I823" s="10"/>
    </row>
    <row r="824" spans="1:9" ht="15" customHeight="1" outlineLevel="2">
      <c r="A824" s="7">
        <v>822</v>
      </c>
      <c r="B824" s="8" t="s">
        <v>41</v>
      </c>
      <c r="C824" s="8" t="s">
        <v>163</v>
      </c>
      <c r="D824" s="8" t="s">
        <v>164</v>
      </c>
      <c r="E824" s="8" t="s">
        <v>1823</v>
      </c>
      <c r="F824" s="8" t="s">
        <v>1824</v>
      </c>
      <c r="G824" s="10"/>
      <c r="H824" s="10"/>
      <c r="I824" s="10"/>
    </row>
    <row r="825" spans="1:9" ht="15" customHeight="1" outlineLevel="2">
      <c r="A825" s="7">
        <v>823</v>
      </c>
      <c r="B825" s="8" t="s">
        <v>41</v>
      </c>
      <c r="C825" s="8" t="s">
        <v>163</v>
      </c>
      <c r="D825" s="8" t="s">
        <v>164</v>
      </c>
      <c r="E825" s="8" t="s">
        <v>1825</v>
      </c>
      <c r="F825" s="8" t="s">
        <v>1826</v>
      </c>
      <c r="G825" s="10"/>
      <c r="H825" s="10"/>
      <c r="I825" s="10"/>
    </row>
    <row r="826" spans="1:9" ht="15" customHeight="1" outlineLevel="2">
      <c r="A826" s="7">
        <v>824</v>
      </c>
      <c r="B826" s="8" t="s">
        <v>41</v>
      </c>
      <c r="C826" s="8" t="s">
        <v>79</v>
      </c>
      <c r="D826" s="8" t="s">
        <v>80</v>
      </c>
      <c r="E826" s="8" t="s">
        <v>1827</v>
      </c>
      <c r="F826" s="8" t="s">
        <v>1828</v>
      </c>
      <c r="G826" s="10"/>
      <c r="H826" s="10"/>
      <c r="I826" s="10"/>
    </row>
    <row r="827" spans="1:9" ht="15" customHeight="1" outlineLevel="2">
      <c r="A827" s="7">
        <v>825</v>
      </c>
      <c r="B827" s="8" t="s">
        <v>41</v>
      </c>
      <c r="C827" s="8" t="s">
        <v>79</v>
      </c>
      <c r="D827" s="8" t="s">
        <v>80</v>
      </c>
      <c r="E827" s="8" t="s">
        <v>1829</v>
      </c>
      <c r="F827" s="8" t="s">
        <v>1830</v>
      </c>
      <c r="G827" s="10"/>
      <c r="H827" s="10"/>
      <c r="I827" s="10"/>
    </row>
    <row r="828" spans="1:9" ht="15" customHeight="1" outlineLevel="2">
      <c r="A828" s="7">
        <v>826</v>
      </c>
      <c r="B828" s="8" t="s">
        <v>41</v>
      </c>
      <c r="C828" s="8" t="s">
        <v>79</v>
      </c>
      <c r="D828" s="8" t="s">
        <v>80</v>
      </c>
      <c r="E828" s="8" t="s">
        <v>1831</v>
      </c>
      <c r="F828" s="8" t="s">
        <v>1832</v>
      </c>
      <c r="G828" s="10"/>
      <c r="H828" s="10"/>
      <c r="I828" s="10"/>
    </row>
    <row r="829" spans="1:9" ht="15" customHeight="1" outlineLevel="2">
      <c r="A829" s="7">
        <v>827</v>
      </c>
      <c r="B829" s="8" t="s">
        <v>41</v>
      </c>
      <c r="C829" s="8" t="s">
        <v>79</v>
      </c>
      <c r="D829" s="8" t="s">
        <v>80</v>
      </c>
      <c r="E829" s="8" t="s">
        <v>1833</v>
      </c>
      <c r="F829" s="8" t="s">
        <v>1834</v>
      </c>
      <c r="G829" s="10"/>
      <c r="H829" s="10"/>
      <c r="I829" s="10"/>
    </row>
    <row r="830" spans="1:9" ht="15" customHeight="1" outlineLevel="2">
      <c r="A830" s="7">
        <v>828</v>
      </c>
      <c r="B830" s="8" t="s">
        <v>41</v>
      </c>
      <c r="C830" s="8" t="s">
        <v>79</v>
      </c>
      <c r="D830" s="8" t="s">
        <v>80</v>
      </c>
      <c r="E830" s="8" t="s">
        <v>1835</v>
      </c>
      <c r="F830" s="8" t="s">
        <v>1836</v>
      </c>
      <c r="G830" s="10"/>
      <c r="H830" s="10"/>
      <c r="I830" s="10"/>
    </row>
    <row r="831" spans="1:9" ht="15" customHeight="1" outlineLevel="2">
      <c r="A831" s="7">
        <v>829</v>
      </c>
      <c r="B831" s="8" t="s">
        <v>41</v>
      </c>
      <c r="C831" s="8" t="s">
        <v>46</v>
      </c>
      <c r="D831" s="8" t="s">
        <v>47</v>
      </c>
      <c r="E831" s="8" t="s">
        <v>1837</v>
      </c>
      <c r="F831" s="8" t="s">
        <v>1838</v>
      </c>
      <c r="G831" s="10"/>
      <c r="H831" s="10"/>
      <c r="I831" s="10"/>
    </row>
    <row r="832" spans="1:9" ht="15" customHeight="1" outlineLevel="2">
      <c r="A832" s="7">
        <v>830</v>
      </c>
      <c r="B832" s="8" t="s">
        <v>41</v>
      </c>
      <c r="C832" s="8" t="s">
        <v>46</v>
      </c>
      <c r="D832" s="8" t="s">
        <v>47</v>
      </c>
      <c r="E832" s="8" t="s">
        <v>1839</v>
      </c>
      <c r="F832" s="8" t="s">
        <v>1840</v>
      </c>
      <c r="G832" s="10"/>
      <c r="H832" s="10"/>
      <c r="I832" s="10"/>
    </row>
    <row r="833" spans="1:9" ht="15" customHeight="1" outlineLevel="2">
      <c r="A833" s="7">
        <v>831</v>
      </c>
      <c r="B833" s="8" t="s">
        <v>41</v>
      </c>
      <c r="C833" s="8" t="s">
        <v>46</v>
      </c>
      <c r="D833" s="8" t="s">
        <v>47</v>
      </c>
      <c r="E833" s="8" t="s">
        <v>1841</v>
      </c>
      <c r="F833" s="8" t="s">
        <v>1842</v>
      </c>
      <c r="G833" s="10"/>
      <c r="H833" s="10"/>
      <c r="I833" s="10"/>
    </row>
    <row r="834" spans="1:9" ht="15" customHeight="1" outlineLevel="2">
      <c r="A834" s="7">
        <v>832</v>
      </c>
      <c r="B834" s="8" t="s">
        <v>41</v>
      </c>
      <c r="C834" s="8" t="s">
        <v>46</v>
      </c>
      <c r="D834" s="8" t="s">
        <v>47</v>
      </c>
      <c r="E834" s="8" t="s">
        <v>1843</v>
      </c>
      <c r="F834" s="8" t="s">
        <v>1844</v>
      </c>
      <c r="G834" s="10"/>
      <c r="H834" s="10"/>
      <c r="I834" s="10"/>
    </row>
    <row r="835" spans="1:9" ht="15" customHeight="1" outlineLevel="2">
      <c r="A835" s="7">
        <v>833</v>
      </c>
      <c r="B835" s="8" t="s">
        <v>41</v>
      </c>
      <c r="C835" s="8" t="s">
        <v>46</v>
      </c>
      <c r="D835" s="8" t="s">
        <v>47</v>
      </c>
      <c r="E835" s="8" t="s">
        <v>1845</v>
      </c>
      <c r="F835" s="8" t="s">
        <v>1846</v>
      </c>
      <c r="G835" s="10"/>
      <c r="H835" s="10"/>
      <c r="I835" s="10"/>
    </row>
    <row r="836" spans="1:9" ht="15" customHeight="1" outlineLevel="2">
      <c r="A836" s="7">
        <v>834</v>
      </c>
      <c r="B836" s="8" t="s">
        <v>41</v>
      </c>
      <c r="C836" s="8" t="s">
        <v>46</v>
      </c>
      <c r="D836" s="8" t="s">
        <v>47</v>
      </c>
      <c r="E836" s="8" t="s">
        <v>1847</v>
      </c>
      <c r="F836" s="8" t="s">
        <v>1848</v>
      </c>
      <c r="G836" s="10"/>
      <c r="H836" s="10"/>
      <c r="I836" s="10"/>
    </row>
    <row r="837" spans="1:9" ht="15" customHeight="1" outlineLevel="2">
      <c r="A837" s="7">
        <v>835</v>
      </c>
      <c r="B837" s="8" t="s">
        <v>41</v>
      </c>
      <c r="C837" s="8" t="s">
        <v>46</v>
      </c>
      <c r="D837" s="8" t="s">
        <v>47</v>
      </c>
      <c r="E837" s="8" t="s">
        <v>1849</v>
      </c>
      <c r="F837" s="8" t="s">
        <v>1850</v>
      </c>
      <c r="G837" s="10"/>
      <c r="H837" s="10"/>
      <c r="I837" s="10"/>
    </row>
    <row r="838" spans="1:9" ht="15" customHeight="1" outlineLevel="2">
      <c r="A838" s="7">
        <v>836</v>
      </c>
      <c r="B838" s="8" t="s">
        <v>41</v>
      </c>
      <c r="C838" s="8" t="s">
        <v>46</v>
      </c>
      <c r="D838" s="8" t="s">
        <v>47</v>
      </c>
      <c r="E838" s="8" t="s">
        <v>1851</v>
      </c>
      <c r="F838" s="8" t="s">
        <v>1852</v>
      </c>
      <c r="G838" s="10"/>
      <c r="H838" s="10"/>
      <c r="I838" s="10"/>
    </row>
    <row r="839" spans="1:9" ht="15" customHeight="1" outlineLevel="2">
      <c r="A839" s="7">
        <v>837</v>
      </c>
      <c r="B839" s="8" t="s">
        <v>41</v>
      </c>
      <c r="C839" s="8" t="s">
        <v>46</v>
      </c>
      <c r="D839" s="8" t="s">
        <v>47</v>
      </c>
      <c r="E839" s="8" t="s">
        <v>1853</v>
      </c>
      <c r="F839" s="8" t="s">
        <v>1854</v>
      </c>
      <c r="G839" s="10"/>
      <c r="H839" s="10"/>
      <c r="I839" s="10"/>
    </row>
    <row r="840" spans="1:9" ht="15" customHeight="1" outlineLevel="2">
      <c r="A840" s="7">
        <v>838</v>
      </c>
      <c r="B840" s="8" t="s">
        <v>41</v>
      </c>
      <c r="C840" s="8" t="s">
        <v>46</v>
      </c>
      <c r="D840" s="8" t="s">
        <v>47</v>
      </c>
      <c r="E840" s="8" t="s">
        <v>1855</v>
      </c>
      <c r="F840" s="8" t="s">
        <v>1856</v>
      </c>
      <c r="G840" s="10"/>
      <c r="H840" s="10"/>
      <c r="I840" s="10"/>
    </row>
    <row r="841" spans="1:9" ht="15" customHeight="1" outlineLevel="2">
      <c r="A841" s="7">
        <v>839</v>
      </c>
      <c r="B841" s="8" t="s">
        <v>41</v>
      </c>
      <c r="C841" s="8" t="s">
        <v>46</v>
      </c>
      <c r="D841" s="8" t="s">
        <v>47</v>
      </c>
      <c r="E841" s="8" t="s">
        <v>1857</v>
      </c>
      <c r="F841" s="8" t="s">
        <v>1858</v>
      </c>
      <c r="G841" s="10"/>
      <c r="H841" s="10"/>
      <c r="I841" s="10"/>
    </row>
    <row r="842" spans="1:9" ht="15" customHeight="1" outlineLevel="2">
      <c r="A842" s="7">
        <v>840</v>
      </c>
      <c r="B842" s="8" t="s">
        <v>48</v>
      </c>
      <c r="C842" s="8" t="s">
        <v>165</v>
      </c>
      <c r="D842" s="8" t="s">
        <v>166</v>
      </c>
      <c r="E842" s="8" t="s">
        <v>1859</v>
      </c>
      <c r="F842" s="8" t="s">
        <v>1860</v>
      </c>
      <c r="G842" s="10"/>
      <c r="H842" s="10"/>
      <c r="I842" s="10"/>
    </row>
    <row r="843" spans="1:9" ht="15" customHeight="1" outlineLevel="2">
      <c r="A843" s="7">
        <v>841</v>
      </c>
      <c r="B843" s="8" t="s">
        <v>48</v>
      </c>
      <c r="C843" s="8" t="s">
        <v>165</v>
      </c>
      <c r="D843" s="8" t="s">
        <v>166</v>
      </c>
      <c r="E843" s="8" t="s">
        <v>1861</v>
      </c>
      <c r="F843" s="8" t="s">
        <v>1862</v>
      </c>
      <c r="G843" s="10"/>
      <c r="H843" s="10"/>
      <c r="I843" s="10"/>
    </row>
    <row r="844" spans="1:9" ht="15" customHeight="1" outlineLevel="2">
      <c r="A844" s="7">
        <v>842</v>
      </c>
      <c r="B844" s="8" t="s">
        <v>48</v>
      </c>
      <c r="C844" s="8" t="s">
        <v>165</v>
      </c>
      <c r="D844" s="8" t="s">
        <v>166</v>
      </c>
      <c r="E844" s="8" t="s">
        <v>1863</v>
      </c>
      <c r="F844" s="8" t="s">
        <v>1864</v>
      </c>
      <c r="G844" s="10"/>
      <c r="H844" s="10"/>
      <c r="I844" s="10"/>
    </row>
    <row r="845" spans="1:9" ht="15" customHeight="1" outlineLevel="2">
      <c r="A845" s="7">
        <v>843</v>
      </c>
      <c r="B845" s="8" t="s">
        <v>48</v>
      </c>
      <c r="C845" s="8" t="s">
        <v>165</v>
      </c>
      <c r="D845" s="8" t="s">
        <v>166</v>
      </c>
      <c r="E845" s="8" t="s">
        <v>1865</v>
      </c>
      <c r="F845" s="8" t="s">
        <v>1866</v>
      </c>
      <c r="G845" s="10"/>
      <c r="H845" s="10"/>
      <c r="I845" s="10"/>
    </row>
    <row r="846" spans="1:9" ht="15" customHeight="1" outlineLevel="2">
      <c r="A846" s="7">
        <v>844</v>
      </c>
      <c r="B846" s="8" t="s">
        <v>48</v>
      </c>
      <c r="C846" s="8" t="s">
        <v>165</v>
      </c>
      <c r="D846" s="8" t="s">
        <v>166</v>
      </c>
      <c r="E846" s="8" t="s">
        <v>1867</v>
      </c>
      <c r="F846" s="8" t="s">
        <v>1868</v>
      </c>
      <c r="G846" s="10"/>
      <c r="H846" s="10"/>
      <c r="I846" s="10"/>
    </row>
    <row r="847" spans="1:9" ht="15" customHeight="1" outlineLevel="2">
      <c r="A847" s="7">
        <v>845</v>
      </c>
      <c r="B847" s="8" t="s">
        <v>48</v>
      </c>
      <c r="C847" s="8" t="s">
        <v>165</v>
      </c>
      <c r="D847" s="8" t="s">
        <v>166</v>
      </c>
      <c r="E847" s="8" t="s">
        <v>1869</v>
      </c>
      <c r="F847" s="8" t="s">
        <v>1870</v>
      </c>
      <c r="G847" s="10"/>
      <c r="H847" s="10"/>
      <c r="I847" s="10"/>
    </row>
    <row r="848" spans="1:9" ht="15" customHeight="1" outlineLevel="2">
      <c r="A848" s="7">
        <v>846</v>
      </c>
      <c r="B848" s="8" t="s">
        <v>48</v>
      </c>
      <c r="C848" s="8" t="s">
        <v>165</v>
      </c>
      <c r="D848" s="8" t="s">
        <v>166</v>
      </c>
      <c r="E848" s="8" t="s">
        <v>1871</v>
      </c>
      <c r="F848" s="8" t="s">
        <v>1872</v>
      </c>
      <c r="G848" s="10"/>
      <c r="H848" s="10"/>
      <c r="I848" s="10"/>
    </row>
    <row r="849" spans="1:9" ht="15" customHeight="1" outlineLevel="2">
      <c r="A849" s="7">
        <v>847</v>
      </c>
      <c r="B849" s="8" t="s">
        <v>48</v>
      </c>
      <c r="C849" s="8" t="s">
        <v>165</v>
      </c>
      <c r="D849" s="8" t="s">
        <v>166</v>
      </c>
      <c r="E849" s="8" t="s">
        <v>1873</v>
      </c>
      <c r="F849" s="8" t="s">
        <v>1874</v>
      </c>
      <c r="G849" s="10"/>
      <c r="H849" s="10"/>
      <c r="I849" s="10"/>
    </row>
    <row r="850" spans="1:9" ht="15" customHeight="1" outlineLevel="2">
      <c r="A850" s="7">
        <v>848</v>
      </c>
      <c r="B850" s="8" t="s">
        <v>48</v>
      </c>
      <c r="C850" s="8" t="s">
        <v>165</v>
      </c>
      <c r="D850" s="8" t="s">
        <v>166</v>
      </c>
      <c r="E850" s="8" t="s">
        <v>1875</v>
      </c>
      <c r="F850" s="8" t="s">
        <v>1876</v>
      </c>
      <c r="G850" s="10"/>
      <c r="H850" s="10"/>
      <c r="I850" s="10"/>
    </row>
    <row r="851" spans="1:9" ht="15" customHeight="1" outlineLevel="2">
      <c r="A851" s="7">
        <v>849</v>
      </c>
      <c r="B851" s="8" t="s">
        <v>48</v>
      </c>
      <c r="C851" s="8" t="s">
        <v>165</v>
      </c>
      <c r="D851" s="8" t="s">
        <v>166</v>
      </c>
      <c r="E851" s="8" t="s">
        <v>1877</v>
      </c>
      <c r="F851" s="8" t="s">
        <v>1878</v>
      </c>
      <c r="G851" s="10"/>
      <c r="H851" s="10"/>
      <c r="I851" s="10"/>
    </row>
    <row r="852" spans="1:9" ht="15" customHeight="1" outlineLevel="2">
      <c r="A852" s="7">
        <v>850</v>
      </c>
      <c r="B852" s="8" t="s">
        <v>48</v>
      </c>
      <c r="C852" s="8" t="s">
        <v>165</v>
      </c>
      <c r="D852" s="8" t="s">
        <v>166</v>
      </c>
      <c r="E852" s="8" t="s">
        <v>1879</v>
      </c>
      <c r="F852" s="8" t="s">
        <v>1880</v>
      </c>
      <c r="G852" s="10"/>
      <c r="H852" s="10"/>
      <c r="I852" s="10"/>
    </row>
    <row r="853" spans="1:9" ht="15" customHeight="1" outlineLevel="2">
      <c r="A853" s="7">
        <v>851</v>
      </c>
      <c r="B853" s="8" t="s">
        <v>48</v>
      </c>
      <c r="C853" s="8" t="s">
        <v>165</v>
      </c>
      <c r="D853" s="8" t="s">
        <v>166</v>
      </c>
      <c r="E853" s="8" t="s">
        <v>1881</v>
      </c>
      <c r="F853" s="8" t="s">
        <v>1882</v>
      </c>
      <c r="G853" s="10"/>
      <c r="H853" s="10"/>
      <c r="I853" s="10"/>
    </row>
    <row r="854" spans="1:9" ht="15" customHeight="1" outlineLevel="2">
      <c r="A854" s="7">
        <v>852</v>
      </c>
      <c r="B854" s="8" t="s">
        <v>48</v>
      </c>
      <c r="C854" s="8" t="s">
        <v>165</v>
      </c>
      <c r="D854" s="8" t="s">
        <v>166</v>
      </c>
      <c r="E854" s="8" t="s">
        <v>1883</v>
      </c>
      <c r="F854" s="8" t="s">
        <v>1884</v>
      </c>
      <c r="G854" s="10"/>
      <c r="H854" s="10"/>
      <c r="I854" s="10"/>
    </row>
    <row r="855" spans="1:9" ht="15" customHeight="1" outlineLevel="2">
      <c r="A855" s="7">
        <v>853</v>
      </c>
      <c r="B855" s="8" t="s">
        <v>48</v>
      </c>
      <c r="C855" s="8" t="s">
        <v>165</v>
      </c>
      <c r="D855" s="8" t="s">
        <v>166</v>
      </c>
      <c r="E855" s="8" t="s">
        <v>1885</v>
      </c>
      <c r="F855" s="8" t="s">
        <v>1886</v>
      </c>
      <c r="G855" s="10"/>
      <c r="H855" s="10"/>
      <c r="I855" s="10"/>
    </row>
    <row r="856" spans="1:9" ht="15" customHeight="1" outlineLevel="2">
      <c r="A856" s="7">
        <v>854</v>
      </c>
      <c r="B856" s="8" t="s">
        <v>48</v>
      </c>
      <c r="C856" s="8" t="s">
        <v>165</v>
      </c>
      <c r="D856" s="8" t="s">
        <v>166</v>
      </c>
      <c r="E856" s="8" t="s">
        <v>1887</v>
      </c>
      <c r="F856" s="8" t="s">
        <v>1888</v>
      </c>
      <c r="G856" s="10"/>
      <c r="H856" s="10"/>
      <c r="I856" s="10"/>
    </row>
    <row r="857" spans="1:9" ht="15" customHeight="1" outlineLevel="2">
      <c r="A857" s="7">
        <v>855</v>
      </c>
      <c r="B857" s="8" t="s">
        <v>48</v>
      </c>
      <c r="C857" s="8" t="s">
        <v>165</v>
      </c>
      <c r="D857" s="8" t="s">
        <v>166</v>
      </c>
      <c r="E857" s="8" t="s">
        <v>1889</v>
      </c>
      <c r="F857" s="8" t="s">
        <v>1890</v>
      </c>
      <c r="G857" s="10"/>
      <c r="H857" s="10"/>
      <c r="I857" s="10"/>
    </row>
    <row r="858" spans="1:9" ht="15" customHeight="1" outlineLevel="2">
      <c r="A858" s="7">
        <v>856</v>
      </c>
      <c r="B858" s="8" t="s">
        <v>48</v>
      </c>
      <c r="C858" s="8" t="s">
        <v>165</v>
      </c>
      <c r="D858" s="8" t="s">
        <v>166</v>
      </c>
      <c r="E858" s="8" t="s">
        <v>1891</v>
      </c>
      <c r="F858" s="8" t="s">
        <v>1892</v>
      </c>
      <c r="G858" s="10"/>
      <c r="H858" s="10"/>
      <c r="I858" s="10"/>
    </row>
    <row r="859" spans="1:9" ht="15" customHeight="1" outlineLevel="2">
      <c r="A859" s="7">
        <v>857</v>
      </c>
      <c r="B859" s="8" t="s">
        <v>48</v>
      </c>
      <c r="C859" s="8" t="s">
        <v>49</v>
      </c>
      <c r="D859" s="8" t="s">
        <v>50</v>
      </c>
      <c r="E859" s="8" t="s">
        <v>1893</v>
      </c>
      <c r="F859" s="8" t="s">
        <v>1894</v>
      </c>
      <c r="G859" s="10"/>
      <c r="H859" s="10"/>
      <c r="I859" s="10"/>
    </row>
    <row r="860" spans="1:9" ht="15" customHeight="1" outlineLevel="2">
      <c r="A860" s="7">
        <v>858</v>
      </c>
      <c r="B860" s="8" t="s">
        <v>48</v>
      </c>
      <c r="C860" s="8" t="s">
        <v>49</v>
      </c>
      <c r="D860" s="8" t="s">
        <v>50</v>
      </c>
      <c r="E860" s="8" t="s">
        <v>1895</v>
      </c>
      <c r="F860" s="8" t="s">
        <v>1896</v>
      </c>
      <c r="G860" s="10"/>
      <c r="H860" s="10"/>
      <c r="I860" s="10"/>
    </row>
    <row r="861" spans="1:9" ht="15" customHeight="1" outlineLevel="2">
      <c r="A861" s="7">
        <v>859</v>
      </c>
      <c r="B861" s="8" t="s">
        <v>48</v>
      </c>
      <c r="C861" s="8" t="s">
        <v>49</v>
      </c>
      <c r="D861" s="8" t="s">
        <v>50</v>
      </c>
      <c r="E861" s="8" t="s">
        <v>1897</v>
      </c>
      <c r="F861" s="8" t="s">
        <v>1898</v>
      </c>
      <c r="G861" s="10"/>
      <c r="H861" s="10"/>
      <c r="I861" s="10"/>
    </row>
    <row r="862" spans="1:9" ht="15" customHeight="1" outlineLevel="2">
      <c r="A862" s="7">
        <v>860</v>
      </c>
      <c r="B862" s="8" t="s">
        <v>48</v>
      </c>
      <c r="C862" s="8" t="s">
        <v>49</v>
      </c>
      <c r="D862" s="8" t="s">
        <v>50</v>
      </c>
      <c r="E862" s="8" t="s">
        <v>1899</v>
      </c>
      <c r="F862" s="8" t="s">
        <v>1900</v>
      </c>
      <c r="G862" s="10"/>
      <c r="H862" s="10"/>
      <c r="I862" s="10"/>
    </row>
    <row r="863" spans="1:9" ht="15" customHeight="1" outlineLevel="2">
      <c r="A863" s="7">
        <v>861</v>
      </c>
      <c r="B863" s="8" t="s">
        <v>48</v>
      </c>
      <c r="C863" s="8" t="s">
        <v>49</v>
      </c>
      <c r="D863" s="8" t="s">
        <v>50</v>
      </c>
      <c r="E863" s="8" t="s">
        <v>1901</v>
      </c>
      <c r="F863" s="8" t="s">
        <v>1902</v>
      </c>
      <c r="G863" s="10"/>
      <c r="H863" s="10"/>
      <c r="I863" s="10"/>
    </row>
    <row r="864" spans="1:9" ht="15" customHeight="1" outlineLevel="2">
      <c r="A864" s="7">
        <v>862</v>
      </c>
      <c r="B864" s="8" t="s">
        <v>48</v>
      </c>
      <c r="C864" s="8" t="s">
        <v>49</v>
      </c>
      <c r="D864" s="8" t="s">
        <v>50</v>
      </c>
      <c r="E864" s="8" t="s">
        <v>1903</v>
      </c>
      <c r="F864" s="8" t="s">
        <v>1904</v>
      </c>
      <c r="G864" s="10"/>
      <c r="H864" s="10"/>
      <c r="I864" s="10"/>
    </row>
    <row r="865" spans="1:9" ht="15" customHeight="1" outlineLevel="2">
      <c r="A865" s="7">
        <v>863</v>
      </c>
      <c r="B865" s="8" t="s">
        <v>48</v>
      </c>
      <c r="C865" s="8" t="s">
        <v>49</v>
      </c>
      <c r="D865" s="8" t="s">
        <v>50</v>
      </c>
      <c r="E865" s="8" t="s">
        <v>1905</v>
      </c>
      <c r="F865" s="8" t="s">
        <v>1906</v>
      </c>
      <c r="G865" s="10"/>
      <c r="H865" s="10"/>
      <c r="I865" s="10"/>
    </row>
    <row r="866" spans="1:9" ht="15" customHeight="1" outlineLevel="2">
      <c r="A866" s="7">
        <v>864</v>
      </c>
      <c r="B866" s="8" t="s">
        <v>48</v>
      </c>
      <c r="C866" s="8" t="s">
        <v>125</v>
      </c>
      <c r="D866" s="8" t="s">
        <v>126</v>
      </c>
      <c r="E866" s="8" t="s">
        <v>1907</v>
      </c>
      <c r="F866" s="8" t="s">
        <v>1908</v>
      </c>
      <c r="G866" s="10"/>
      <c r="H866" s="10"/>
      <c r="I866" s="10"/>
    </row>
    <row r="867" spans="1:9" ht="15" customHeight="1" outlineLevel="2">
      <c r="A867" s="7">
        <v>865</v>
      </c>
      <c r="B867" s="8" t="s">
        <v>48</v>
      </c>
      <c r="C867" s="8" t="s">
        <v>125</v>
      </c>
      <c r="D867" s="8" t="s">
        <v>126</v>
      </c>
      <c r="E867" s="8" t="s">
        <v>1909</v>
      </c>
      <c r="F867" s="8" t="s">
        <v>1910</v>
      </c>
      <c r="G867" s="10"/>
      <c r="H867" s="10"/>
      <c r="I867" s="10"/>
    </row>
    <row r="868" spans="1:9" ht="15" customHeight="1" outlineLevel="2">
      <c r="A868" s="7">
        <v>866</v>
      </c>
      <c r="B868" s="8" t="s">
        <v>48</v>
      </c>
      <c r="C868" s="8" t="s">
        <v>125</v>
      </c>
      <c r="D868" s="8" t="s">
        <v>126</v>
      </c>
      <c r="E868" s="8" t="s">
        <v>1911</v>
      </c>
      <c r="F868" s="8" t="s">
        <v>1912</v>
      </c>
      <c r="G868" s="10"/>
      <c r="H868" s="10"/>
      <c r="I868" s="10"/>
    </row>
    <row r="869" spans="1:9" ht="15" customHeight="1" outlineLevel="2">
      <c r="A869" s="7">
        <v>867</v>
      </c>
      <c r="B869" s="8" t="s">
        <v>48</v>
      </c>
      <c r="C869" s="8" t="s">
        <v>125</v>
      </c>
      <c r="D869" s="8" t="s">
        <v>126</v>
      </c>
      <c r="E869" s="8" t="s">
        <v>1913</v>
      </c>
      <c r="F869" s="8" t="s">
        <v>1914</v>
      </c>
      <c r="G869" s="10"/>
      <c r="H869" s="10"/>
      <c r="I869" s="10"/>
    </row>
    <row r="870" spans="1:9" ht="15" customHeight="1" outlineLevel="2">
      <c r="A870" s="7">
        <v>868</v>
      </c>
      <c r="B870" s="8" t="s">
        <v>48</v>
      </c>
      <c r="C870" s="8" t="s">
        <v>125</v>
      </c>
      <c r="D870" s="8" t="s">
        <v>126</v>
      </c>
      <c r="E870" s="8" t="s">
        <v>1915</v>
      </c>
      <c r="F870" s="8" t="s">
        <v>1916</v>
      </c>
      <c r="G870" s="10"/>
      <c r="H870" s="10"/>
      <c r="I870" s="10"/>
    </row>
    <row r="871" spans="1:9" ht="15" customHeight="1" outlineLevel="2">
      <c r="A871" s="7">
        <v>869</v>
      </c>
      <c r="B871" s="8" t="s">
        <v>48</v>
      </c>
      <c r="C871" s="8" t="s">
        <v>125</v>
      </c>
      <c r="D871" s="8" t="s">
        <v>126</v>
      </c>
      <c r="E871" s="8" t="s">
        <v>1917</v>
      </c>
      <c r="F871" s="8" t="s">
        <v>1918</v>
      </c>
      <c r="G871" s="10"/>
      <c r="H871" s="10"/>
      <c r="I871" s="10"/>
    </row>
    <row r="872" spans="1:9" ht="15" customHeight="1" outlineLevel="2">
      <c r="A872" s="7">
        <v>870</v>
      </c>
      <c r="B872" s="8" t="s">
        <v>48</v>
      </c>
      <c r="C872" s="8" t="s">
        <v>125</v>
      </c>
      <c r="D872" s="8" t="s">
        <v>126</v>
      </c>
      <c r="E872" s="8" t="s">
        <v>1919</v>
      </c>
      <c r="F872" s="8" t="s">
        <v>1920</v>
      </c>
      <c r="G872" s="10"/>
      <c r="H872" s="10"/>
      <c r="I872" s="10"/>
    </row>
    <row r="873" spans="1:9" ht="15" customHeight="1" outlineLevel="2">
      <c r="A873" s="7">
        <v>871</v>
      </c>
      <c r="B873" s="8" t="s">
        <v>48</v>
      </c>
      <c r="C873" s="8" t="s">
        <v>125</v>
      </c>
      <c r="D873" s="8" t="s">
        <v>126</v>
      </c>
      <c r="E873" s="8" t="s">
        <v>1921</v>
      </c>
      <c r="F873" s="8" t="s">
        <v>1922</v>
      </c>
      <c r="G873" s="10"/>
      <c r="H873" s="10"/>
      <c r="I873" s="10"/>
    </row>
    <row r="874" spans="1:9" ht="15" customHeight="1" outlineLevel="2">
      <c r="A874" s="7">
        <v>872</v>
      </c>
      <c r="B874" s="8" t="s">
        <v>48</v>
      </c>
      <c r="C874" s="8" t="s">
        <v>125</v>
      </c>
      <c r="D874" s="8" t="s">
        <v>126</v>
      </c>
      <c r="E874" s="8" t="s">
        <v>1923</v>
      </c>
      <c r="F874" s="8" t="s">
        <v>1924</v>
      </c>
      <c r="G874" s="10"/>
      <c r="H874" s="10"/>
      <c r="I874" s="10"/>
    </row>
    <row r="875" spans="1:9" ht="15" customHeight="1" outlineLevel="2">
      <c r="A875" s="7">
        <v>873</v>
      </c>
      <c r="B875" s="8" t="s">
        <v>48</v>
      </c>
      <c r="C875" s="8" t="s">
        <v>125</v>
      </c>
      <c r="D875" s="8" t="s">
        <v>126</v>
      </c>
      <c r="E875" s="8" t="s">
        <v>1925</v>
      </c>
      <c r="F875" s="8" t="s">
        <v>1926</v>
      </c>
      <c r="G875" s="10"/>
      <c r="H875" s="10"/>
      <c r="I875" s="10"/>
    </row>
    <row r="876" spans="1:9" ht="15" customHeight="1" outlineLevel="2">
      <c r="A876" s="7">
        <v>874</v>
      </c>
      <c r="B876" s="8" t="s">
        <v>48</v>
      </c>
      <c r="C876" s="8" t="s">
        <v>81</v>
      </c>
      <c r="D876" s="8" t="s">
        <v>82</v>
      </c>
      <c r="E876" s="8" t="s">
        <v>1927</v>
      </c>
      <c r="F876" s="8" t="s">
        <v>1928</v>
      </c>
      <c r="G876" s="10"/>
      <c r="H876" s="10"/>
      <c r="I876" s="10"/>
    </row>
    <row r="877" spans="1:9" ht="15" customHeight="1" outlineLevel="2">
      <c r="A877" s="7">
        <v>875</v>
      </c>
      <c r="B877" s="8" t="s">
        <v>48</v>
      </c>
      <c r="C877" s="8" t="s">
        <v>81</v>
      </c>
      <c r="D877" s="8" t="s">
        <v>82</v>
      </c>
      <c r="E877" s="8" t="s">
        <v>1929</v>
      </c>
      <c r="F877" s="8" t="s">
        <v>1930</v>
      </c>
      <c r="G877" s="10"/>
      <c r="H877" s="10"/>
      <c r="I877" s="10"/>
    </row>
    <row r="878" spans="1:9" ht="15" customHeight="1" outlineLevel="2">
      <c r="A878" s="7">
        <v>876</v>
      </c>
      <c r="B878" s="8" t="s">
        <v>48</v>
      </c>
      <c r="C878" s="8" t="s">
        <v>81</v>
      </c>
      <c r="D878" s="8" t="s">
        <v>82</v>
      </c>
      <c r="E878" s="8" t="s">
        <v>1931</v>
      </c>
      <c r="F878" s="8" t="s">
        <v>1932</v>
      </c>
      <c r="G878" s="10"/>
      <c r="H878" s="10"/>
      <c r="I878" s="10"/>
    </row>
    <row r="879" spans="1:9" ht="15" customHeight="1" outlineLevel="2">
      <c r="A879" s="7">
        <v>877</v>
      </c>
      <c r="B879" s="8" t="s">
        <v>48</v>
      </c>
      <c r="C879" s="8" t="s">
        <v>81</v>
      </c>
      <c r="D879" s="8" t="s">
        <v>82</v>
      </c>
      <c r="E879" s="8" t="s">
        <v>1933</v>
      </c>
      <c r="F879" s="8" t="s">
        <v>1934</v>
      </c>
      <c r="G879" s="10"/>
      <c r="H879" s="10"/>
      <c r="I879" s="10"/>
    </row>
    <row r="880" spans="1:9" ht="15" customHeight="1" outlineLevel="2">
      <c r="A880" s="7">
        <v>878</v>
      </c>
      <c r="B880" s="8" t="s">
        <v>48</v>
      </c>
      <c r="C880" s="8" t="s">
        <v>81</v>
      </c>
      <c r="D880" s="8" t="s">
        <v>82</v>
      </c>
      <c r="E880" s="8" t="s">
        <v>1935</v>
      </c>
      <c r="F880" s="8" t="s">
        <v>1936</v>
      </c>
      <c r="G880" s="10"/>
      <c r="H880" s="10"/>
      <c r="I880" s="10"/>
    </row>
    <row r="881" spans="1:9" ht="15" customHeight="1" outlineLevel="2">
      <c r="A881" s="7">
        <v>879</v>
      </c>
      <c r="B881" s="8" t="s">
        <v>48</v>
      </c>
      <c r="C881" s="8" t="s">
        <v>81</v>
      </c>
      <c r="D881" s="8" t="s">
        <v>82</v>
      </c>
      <c r="E881" s="8" t="s">
        <v>1937</v>
      </c>
      <c r="F881" s="8" t="s">
        <v>1938</v>
      </c>
      <c r="G881" s="10"/>
      <c r="H881" s="10"/>
      <c r="I881" s="10"/>
    </row>
    <row r="882" spans="1:9" ht="15" customHeight="1" outlineLevel="2">
      <c r="A882" s="7">
        <v>880</v>
      </c>
      <c r="B882" s="8" t="s">
        <v>48</v>
      </c>
      <c r="C882" s="8" t="s">
        <v>81</v>
      </c>
      <c r="D882" s="8" t="s">
        <v>82</v>
      </c>
      <c r="E882" s="8" t="s">
        <v>1939</v>
      </c>
      <c r="F882" s="8" t="s">
        <v>1940</v>
      </c>
      <c r="G882" s="10"/>
      <c r="H882" s="10"/>
      <c r="I882" s="10"/>
    </row>
    <row r="883" spans="1:9" ht="15" customHeight="1" outlineLevel="2">
      <c r="A883" s="7">
        <v>881</v>
      </c>
      <c r="B883" s="8" t="s">
        <v>48</v>
      </c>
      <c r="C883" s="8" t="s">
        <v>81</v>
      </c>
      <c r="D883" s="8" t="s">
        <v>82</v>
      </c>
      <c r="E883" s="8" t="s">
        <v>1941</v>
      </c>
      <c r="F883" s="8" t="s">
        <v>1942</v>
      </c>
      <c r="G883" s="10"/>
      <c r="H883" s="10"/>
      <c r="I883" s="10"/>
    </row>
    <row r="884" spans="1:9" ht="15" customHeight="1" outlineLevel="2">
      <c r="A884" s="7">
        <v>882</v>
      </c>
      <c r="B884" s="8" t="s">
        <v>48</v>
      </c>
      <c r="C884" s="8" t="s">
        <v>81</v>
      </c>
      <c r="D884" s="8" t="s">
        <v>82</v>
      </c>
      <c r="E884" s="8" t="s">
        <v>1943</v>
      </c>
      <c r="F884" s="8" t="s">
        <v>1944</v>
      </c>
      <c r="G884" s="10"/>
      <c r="H884" s="10"/>
      <c r="I884" s="10"/>
    </row>
    <row r="885" spans="1:9" ht="15" customHeight="1" outlineLevel="2">
      <c r="A885" s="7">
        <v>883</v>
      </c>
      <c r="B885" s="8" t="s">
        <v>48</v>
      </c>
      <c r="C885" s="8" t="s">
        <v>81</v>
      </c>
      <c r="D885" s="8" t="s">
        <v>82</v>
      </c>
      <c r="E885" s="8" t="s">
        <v>1945</v>
      </c>
      <c r="F885" s="8" t="s">
        <v>1946</v>
      </c>
      <c r="G885" s="10"/>
      <c r="H885" s="10"/>
      <c r="I885" s="10"/>
    </row>
    <row r="886" spans="1:9" ht="15" customHeight="1" outlineLevel="2">
      <c r="A886" s="7">
        <v>884</v>
      </c>
      <c r="B886" s="8" t="s">
        <v>48</v>
      </c>
      <c r="C886" s="8" t="s">
        <v>81</v>
      </c>
      <c r="D886" s="8" t="s">
        <v>82</v>
      </c>
      <c r="E886" s="8" t="s">
        <v>1947</v>
      </c>
      <c r="F886" s="8" t="s">
        <v>1948</v>
      </c>
      <c r="G886" s="10"/>
      <c r="H886" s="10"/>
      <c r="I886" s="10"/>
    </row>
    <row r="887" spans="1:9" ht="15" customHeight="1" outlineLevel="2">
      <c r="A887" s="7">
        <v>885</v>
      </c>
      <c r="B887" s="8" t="s">
        <v>48</v>
      </c>
      <c r="C887" s="8" t="s">
        <v>127</v>
      </c>
      <c r="D887" s="8" t="s">
        <v>128</v>
      </c>
      <c r="E887" s="8" t="s">
        <v>1949</v>
      </c>
      <c r="F887" s="8" t="s">
        <v>1950</v>
      </c>
      <c r="G887" s="10"/>
      <c r="H887" s="10"/>
      <c r="I887" s="10"/>
    </row>
    <row r="888" spans="1:9" ht="15" customHeight="1" outlineLevel="2">
      <c r="A888" s="7">
        <v>886</v>
      </c>
      <c r="B888" s="8" t="s">
        <v>48</v>
      </c>
      <c r="C888" s="8" t="s">
        <v>127</v>
      </c>
      <c r="D888" s="8" t="s">
        <v>128</v>
      </c>
      <c r="E888" s="8" t="s">
        <v>1951</v>
      </c>
      <c r="F888" s="8" t="s">
        <v>1952</v>
      </c>
      <c r="G888" s="10"/>
      <c r="H888" s="10"/>
      <c r="I888" s="10"/>
    </row>
    <row r="889" spans="1:9" ht="15" customHeight="1" outlineLevel="2">
      <c r="A889" s="7">
        <v>887</v>
      </c>
      <c r="B889" s="8" t="s">
        <v>48</v>
      </c>
      <c r="C889" s="8" t="s">
        <v>127</v>
      </c>
      <c r="D889" s="8" t="s">
        <v>128</v>
      </c>
      <c r="E889" s="8" t="s">
        <v>1953</v>
      </c>
      <c r="F889" s="8" t="s">
        <v>1954</v>
      </c>
      <c r="G889" s="10"/>
      <c r="H889" s="10"/>
      <c r="I889" s="10"/>
    </row>
    <row r="890" spans="1:9" ht="15" customHeight="1" outlineLevel="2">
      <c r="A890" s="7">
        <v>888</v>
      </c>
      <c r="B890" s="8" t="s">
        <v>48</v>
      </c>
      <c r="C890" s="8" t="s">
        <v>127</v>
      </c>
      <c r="D890" s="8" t="s">
        <v>128</v>
      </c>
      <c r="E890" s="8" t="s">
        <v>1955</v>
      </c>
      <c r="F890" s="8" t="s">
        <v>1956</v>
      </c>
      <c r="G890" s="10"/>
      <c r="H890" s="10"/>
      <c r="I890" s="10"/>
    </row>
    <row r="891" spans="1:9" ht="15" customHeight="1" outlineLevel="2">
      <c r="A891" s="7">
        <v>889</v>
      </c>
      <c r="B891" s="8" t="s">
        <v>48</v>
      </c>
      <c r="C891" s="8" t="s">
        <v>127</v>
      </c>
      <c r="D891" s="8" t="s">
        <v>128</v>
      </c>
      <c r="E891" s="8" t="s">
        <v>1957</v>
      </c>
      <c r="F891" s="8" t="s">
        <v>1958</v>
      </c>
      <c r="G891" s="10"/>
      <c r="H891" s="10"/>
      <c r="I891" s="10"/>
    </row>
    <row r="892" spans="1:9" ht="15" customHeight="1" outlineLevel="2">
      <c r="A892" s="7">
        <v>890</v>
      </c>
      <c r="B892" s="8" t="s">
        <v>48</v>
      </c>
      <c r="C892" s="8" t="s">
        <v>127</v>
      </c>
      <c r="D892" s="8" t="s">
        <v>128</v>
      </c>
      <c r="E892" s="8" t="s">
        <v>1959</v>
      </c>
      <c r="F892" s="8" t="s">
        <v>1960</v>
      </c>
      <c r="G892" s="10"/>
      <c r="H892" s="10"/>
      <c r="I892" s="10"/>
    </row>
    <row r="893" spans="1:9" ht="15" customHeight="1" outlineLevel="2">
      <c r="A893" s="7">
        <v>891</v>
      </c>
      <c r="B893" s="8" t="s">
        <v>48</v>
      </c>
      <c r="C893" s="8" t="s">
        <v>127</v>
      </c>
      <c r="D893" s="8" t="s">
        <v>128</v>
      </c>
      <c r="E893" s="8" t="s">
        <v>1961</v>
      </c>
      <c r="F893" s="8" t="s">
        <v>1962</v>
      </c>
      <c r="G893" s="10"/>
      <c r="H893" s="10"/>
      <c r="I893" s="10"/>
    </row>
    <row r="894" spans="1:9" ht="15" customHeight="1" outlineLevel="2">
      <c r="A894" s="7">
        <v>892</v>
      </c>
      <c r="B894" s="8" t="s">
        <v>48</v>
      </c>
      <c r="C894" s="8" t="s">
        <v>127</v>
      </c>
      <c r="D894" s="8" t="s">
        <v>128</v>
      </c>
      <c r="E894" s="8" t="s">
        <v>1963</v>
      </c>
      <c r="F894" s="8" t="s">
        <v>1964</v>
      </c>
      <c r="G894" s="10"/>
      <c r="H894" s="10"/>
      <c r="I894" s="10"/>
    </row>
    <row r="895" spans="1:9" ht="15" customHeight="1" outlineLevel="2">
      <c r="A895" s="7">
        <v>893</v>
      </c>
      <c r="B895" s="8" t="s">
        <v>48</v>
      </c>
      <c r="C895" s="8" t="s">
        <v>127</v>
      </c>
      <c r="D895" s="8" t="s">
        <v>128</v>
      </c>
      <c r="E895" s="8" t="s">
        <v>1965</v>
      </c>
      <c r="F895" s="8" t="s">
        <v>1966</v>
      </c>
      <c r="G895" s="10"/>
      <c r="H895" s="10"/>
      <c r="I895" s="10"/>
    </row>
    <row r="896" spans="1:9" ht="15" customHeight="1" outlineLevel="2">
      <c r="A896" s="7">
        <v>894</v>
      </c>
      <c r="B896" s="8" t="s">
        <v>48</v>
      </c>
      <c r="C896" s="8" t="s">
        <v>127</v>
      </c>
      <c r="D896" s="8" t="s">
        <v>128</v>
      </c>
      <c r="E896" s="8" t="s">
        <v>1967</v>
      </c>
      <c r="F896" s="8" t="s">
        <v>1968</v>
      </c>
      <c r="G896" s="10"/>
      <c r="H896" s="10"/>
      <c r="I896" s="10"/>
    </row>
    <row r="897" spans="1:9" ht="15" customHeight="1" outlineLevel="2">
      <c r="A897" s="7">
        <v>895</v>
      </c>
      <c r="B897" s="8" t="s">
        <v>48</v>
      </c>
      <c r="C897" s="8" t="s">
        <v>127</v>
      </c>
      <c r="D897" s="8" t="s">
        <v>128</v>
      </c>
      <c r="E897" s="8" t="s">
        <v>1969</v>
      </c>
      <c r="F897" s="8" t="s">
        <v>1970</v>
      </c>
      <c r="G897" s="10"/>
      <c r="H897" s="10"/>
      <c r="I897" s="10"/>
    </row>
    <row r="898" spans="1:9" ht="15" customHeight="1" outlineLevel="2">
      <c r="A898" s="7">
        <v>896</v>
      </c>
      <c r="B898" s="8" t="s">
        <v>48</v>
      </c>
      <c r="C898" s="8" t="s">
        <v>127</v>
      </c>
      <c r="D898" s="8" t="s">
        <v>128</v>
      </c>
      <c r="E898" s="8" t="s">
        <v>1971</v>
      </c>
      <c r="F898" s="8" t="s">
        <v>1972</v>
      </c>
      <c r="G898" s="10"/>
      <c r="H898" s="10"/>
      <c r="I898" s="10"/>
    </row>
    <row r="899" spans="1:9" ht="15" customHeight="1" outlineLevel="2">
      <c r="A899" s="7">
        <v>897</v>
      </c>
      <c r="B899" s="8" t="s">
        <v>48</v>
      </c>
      <c r="C899" s="8" t="s">
        <v>83</v>
      </c>
      <c r="D899" s="8" t="s">
        <v>84</v>
      </c>
      <c r="E899" s="8" t="s">
        <v>1973</v>
      </c>
      <c r="F899" s="8" t="s">
        <v>1974</v>
      </c>
      <c r="G899" s="10"/>
      <c r="H899" s="10"/>
      <c r="I899" s="10"/>
    </row>
    <row r="900" spans="1:9" ht="15" customHeight="1" outlineLevel="2">
      <c r="A900" s="7">
        <v>898</v>
      </c>
      <c r="B900" s="8" t="s">
        <v>48</v>
      </c>
      <c r="C900" s="8" t="s">
        <v>83</v>
      </c>
      <c r="D900" s="8" t="s">
        <v>84</v>
      </c>
      <c r="E900" s="8" t="s">
        <v>1975</v>
      </c>
      <c r="F900" s="8" t="s">
        <v>1976</v>
      </c>
      <c r="G900" s="10"/>
      <c r="H900" s="10"/>
      <c r="I900" s="10"/>
    </row>
    <row r="901" spans="1:9" ht="15" customHeight="1" outlineLevel="2">
      <c r="A901" s="7">
        <v>899</v>
      </c>
      <c r="B901" s="8" t="s">
        <v>48</v>
      </c>
      <c r="C901" s="8" t="s">
        <v>83</v>
      </c>
      <c r="D901" s="8" t="s">
        <v>84</v>
      </c>
      <c r="E901" s="8" t="s">
        <v>1977</v>
      </c>
      <c r="F901" s="8" t="s">
        <v>1978</v>
      </c>
      <c r="G901" s="10"/>
      <c r="H901" s="10"/>
      <c r="I901" s="10"/>
    </row>
    <row r="902" spans="1:9" ht="15" customHeight="1" outlineLevel="2">
      <c r="A902" s="7">
        <v>900</v>
      </c>
      <c r="B902" s="8" t="s">
        <v>48</v>
      </c>
      <c r="C902" s="8" t="s">
        <v>83</v>
      </c>
      <c r="D902" s="8" t="s">
        <v>84</v>
      </c>
      <c r="E902" s="8" t="s">
        <v>1979</v>
      </c>
      <c r="F902" s="8" t="s">
        <v>1980</v>
      </c>
      <c r="G902" s="10"/>
      <c r="H902" s="10"/>
      <c r="I902" s="10"/>
    </row>
    <row r="903" spans="1:9" ht="15" customHeight="1" outlineLevel="2">
      <c r="A903" s="7">
        <v>901</v>
      </c>
      <c r="B903" s="8" t="s">
        <v>48</v>
      </c>
      <c r="C903" s="8" t="s">
        <v>83</v>
      </c>
      <c r="D903" s="8" t="s">
        <v>84</v>
      </c>
      <c r="E903" s="8" t="s">
        <v>1981</v>
      </c>
      <c r="F903" s="8" t="s">
        <v>1982</v>
      </c>
      <c r="G903" s="10"/>
      <c r="H903" s="10"/>
      <c r="I903" s="10"/>
    </row>
    <row r="904" spans="1:9" ht="15" customHeight="1" outlineLevel="2">
      <c r="A904" s="7">
        <v>902</v>
      </c>
      <c r="B904" s="8" t="s">
        <v>48</v>
      </c>
      <c r="C904" s="8" t="s">
        <v>83</v>
      </c>
      <c r="D904" s="8" t="s">
        <v>84</v>
      </c>
      <c r="E904" s="8" t="s">
        <v>1983</v>
      </c>
      <c r="F904" s="8" t="s">
        <v>1984</v>
      </c>
      <c r="G904" s="10"/>
      <c r="H904" s="10"/>
      <c r="I904" s="10"/>
    </row>
    <row r="905" spans="1:9" ht="15" customHeight="1" outlineLevel="2">
      <c r="A905" s="7">
        <v>903</v>
      </c>
      <c r="B905" s="8" t="s">
        <v>48</v>
      </c>
      <c r="C905" s="8" t="s">
        <v>83</v>
      </c>
      <c r="D905" s="8" t="s">
        <v>84</v>
      </c>
      <c r="E905" s="8" t="s">
        <v>1985</v>
      </c>
      <c r="F905" s="8" t="s">
        <v>1986</v>
      </c>
      <c r="G905" s="10"/>
      <c r="H905" s="10"/>
      <c r="I905" s="10"/>
    </row>
    <row r="906" spans="1:9" ht="15" customHeight="1" outlineLevel="2">
      <c r="A906" s="7">
        <v>904</v>
      </c>
      <c r="B906" s="8" t="s">
        <v>48</v>
      </c>
      <c r="C906" s="8" t="s">
        <v>83</v>
      </c>
      <c r="D906" s="8" t="s">
        <v>84</v>
      </c>
      <c r="E906" s="8" t="s">
        <v>1987</v>
      </c>
      <c r="F906" s="8" t="s">
        <v>1988</v>
      </c>
      <c r="G906" s="10"/>
      <c r="H906" s="10"/>
      <c r="I906" s="10"/>
    </row>
    <row r="907" spans="1:9" ht="15" customHeight="1" outlineLevel="2">
      <c r="A907" s="7">
        <v>905</v>
      </c>
      <c r="B907" s="8" t="s">
        <v>48</v>
      </c>
      <c r="C907" s="8" t="s">
        <v>129</v>
      </c>
      <c r="D907" s="8" t="s">
        <v>130</v>
      </c>
      <c r="E907" s="8" t="s">
        <v>1989</v>
      </c>
      <c r="F907" s="8" t="s">
        <v>1990</v>
      </c>
      <c r="G907" s="10"/>
      <c r="H907" s="10"/>
      <c r="I907" s="10"/>
    </row>
    <row r="908" spans="1:9" ht="15" customHeight="1" outlineLevel="2">
      <c r="A908" s="7">
        <v>906</v>
      </c>
      <c r="B908" s="8" t="s">
        <v>48</v>
      </c>
      <c r="C908" s="8" t="s">
        <v>129</v>
      </c>
      <c r="D908" s="8" t="s">
        <v>130</v>
      </c>
      <c r="E908" s="8" t="s">
        <v>1991</v>
      </c>
      <c r="F908" s="8" t="s">
        <v>1992</v>
      </c>
      <c r="G908" s="10"/>
      <c r="H908" s="10"/>
      <c r="I908" s="10"/>
    </row>
    <row r="909" spans="1:9" ht="15" customHeight="1" outlineLevel="2">
      <c r="A909" s="7">
        <v>907</v>
      </c>
      <c r="B909" s="8" t="s">
        <v>48</v>
      </c>
      <c r="C909" s="8" t="s">
        <v>129</v>
      </c>
      <c r="D909" s="8" t="s">
        <v>130</v>
      </c>
      <c r="E909" s="8" t="s">
        <v>1993</v>
      </c>
      <c r="F909" s="8" t="s">
        <v>1994</v>
      </c>
      <c r="G909" s="10"/>
      <c r="H909" s="10"/>
      <c r="I909" s="10"/>
    </row>
    <row r="910" spans="1:9" ht="15" customHeight="1" outlineLevel="2">
      <c r="A910" s="7">
        <v>908</v>
      </c>
      <c r="B910" s="8" t="s">
        <v>48</v>
      </c>
      <c r="C910" s="8" t="s">
        <v>129</v>
      </c>
      <c r="D910" s="8" t="s">
        <v>130</v>
      </c>
      <c r="E910" s="8" t="s">
        <v>1995</v>
      </c>
      <c r="F910" s="8" t="s">
        <v>1996</v>
      </c>
      <c r="G910" s="10"/>
      <c r="H910" s="10"/>
      <c r="I910" s="10"/>
    </row>
    <row r="911" spans="1:9" ht="15" customHeight="1" outlineLevel="2">
      <c r="A911" s="7">
        <v>909</v>
      </c>
      <c r="B911" s="8" t="s">
        <v>48</v>
      </c>
      <c r="C911" s="8" t="s">
        <v>129</v>
      </c>
      <c r="D911" s="8" t="s">
        <v>130</v>
      </c>
      <c r="E911" s="8" t="s">
        <v>1997</v>
      </c>
      <c r="F911" s="8" t="s">
        <v>1998</v>
      </c>
      <c r="G911" s="10"/>
      <c r="H911" s="10"/>
      <c r="I911" s="10"/>
    </row>
    <row r="912" spans="1:9" ht="15" customHeight="1" outlineLevel="2">
      <c r="A912" s="7">
        <v>910</v>
      </c>
      <c r="B912" s="8" t="s">
        <v>48</v>
      </c>
      <c r="C912" s="8" t="s">
        <v>129</v>
      </c>
      <c r="D912" s="8" t="s">
        <v>130</v>
      </c>
      <c r="E912" s="8" t="s">
        <v>1999</v>
      </c>
      <c r="F912" s="8" t="s">
        <v>2000</v>
      </c>
      <c r="G912" s="10"/>
      <c r="H912" s="10"/>
      <c r="I912" s="10"/>
    </row>
    <row r="913" spans="1:9" ht="15" customHeight="1" outlineLevel="2">
      <c r="A913" s="7">
        <v>911</v>
      </c>
      <c r="B913" s="8" t="s">
        <v>48</v>
      </c>
      <c r="C913" s="8" t="s">
        <v>129</v>
      </c>
      <c r="D913" s="8" t="s">
        <v>130</v>
      </c>
      <c r="E913" s="8" t="s">
        <v>2001</v>
      </c>
      <c r="F913" s="8" t="s">
        <v>2002</v>
      </c>
      <c r="G913" s="10"/>
      <c r="H913" s="10"/>
      <c r="I913" s="10"/>
    </row>
    <row r="914" spans="1:9" ht="15" customHeight="1" outlineLevel="2">
      <c r="A914" s="7">
        <v>912</v>
      </c>
      <c r="B914" s="8" t="s">
        <v>48</v>
      </c>
      <c r="C914" s="8" t="s">
        <v>129</v>
      </c>
      <c r="D914" s="8" t="s">
        <v>130</v>
      </c>
      <c r="E914" s="8" t="s">
        <v>2003</v>
      </c>
      <c r="F914" s="8" t="s">
        <v>2004</v>
      </c>
      <c r="G914" s="10"/>
      <c r="H914" s="10"/>
      <c r="I914" s="10"/>
    </row>
    <row r="915" spans="1:9" s="14" customFormat="1" ht="15" customHeight="1" outlineLevel="2">
      <c r="A915" s="7">
        <v>913</v>
      </c>
      <c r="B915" s="8" t="s">
        <v>48</v>
      </c>
      <c r="C915" s="8" t="s">
        <v>129</v>
      </c>
      <c r="D915" s="8" t="s">
        <v>130</v>
      </c>
      <c r="E915" s="8" t="s">
        <v>2005</v>
      </c>
      <c r="F915" s="8" t="s">
        <v>2006</v>
      </c>
    </row>
    <row r="916" spans="1:9" ht="15" customHeight="1" outlineLevel="2">
      <c r="A916" s="7">
        <v>914</v>
      </c>
      <c r="B916" s="8" t="s">
        <v>48</v>
      </c>
      <c r="C916" s="8" t="s">
        <v>129</v>
      </c>
      <c r="D916" s="8" t="s">
        <v>130</v>
      </c>
      <c r="E916" s="8" t="s">
        <v>2007</v>
      </c>
      <c r="F916" s="8" t="s">
        <v>2008</v>
      </c>
    </row>
    <row r="917" spans="1:9" ht="15" customHeight="1" outlineLevel="2">
      <c r="A917" s="7">
        <v>915</v>
      </c>
      <c r="B917" s="8" t="s">
        <v>48</v>
      </c>
      <c r="C917" s="8" t="s">
        <v>129</v>
      </c>
      <c r="D917" s="8" t="s">
        <v>130</v>
      </c>
      <c r="E917" s="8" t="s">
        <v>2009</v>
      </c>
      <c r="F917" s="8" t="s">
        <v>2010</v>
      </c>
    </row>
    <row r="918" spans="1:9" ht="15" customHeight="1" outlineLevel="2">
      <c r="A918" s="7">
        <v>916</v>
      </c>
      <c r="B918" s="8" t="s">
        <v>48</v>
      </c>
      <c r="C918" s="8" t="s">
        <v>129</v>
      </c>
      <c r="D918" s="8" t="s">
        <v>130</v>
      </c>
      <c r="E918" s="8" t="s">
        <v>2011</v>
      </c>
      <c r="F918" s="8" t="s">
        <v>2012</v>
      </c>
    </row>
    <row r="919" spans="1:9" ht="15" customHeight="1" outlineLevel="2">
      <c r="A919" s="7">
        <v>917</v>
      </c>
      <c r="B919" s="8" t="s">
        <v>48</v>
      </c>
      <c r="C919" s="8" t="s">
        <v>129</v>
      </c>
      <c r="D919" s="8" t="s">
        <v>130</v>
      </c>
      <c r="E919" s="8" t="s">
        <v>2013</v>
      </c>
      <c r="F919" s="8" t="s">
        <v>2014</v>
      </c>
    </row>
  </sheetData>
  <autoFilter ref="A2:I919" xr:uid="{471F85A3-63A8-45B5-AB94-89B77827DAE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2784D-0D35-4F75-B039-24FD589CC883}">
  <sheetPr filterMode="1">
    <tabColor rgb="FFFFFF00"/>
  </sheetPr>
  <dimension ref="A1:R402"/>
  <sheetViews>
    <sheetView workbookViewId="0">
      <selection activeCell="O240" sqref="O240"/>
    </sheetView>
  </sheetViews>
  <sheetFormatPr defaultRowHeight="14.4"/>
  <sheetData>
    <row r="1" spans="1:18" s="159" customFormat="1" ht="13.8">
      <c r="A1" s="159" t="s">
        <v>2122</v>
      </c>
      <c r="J1" s="160"/>
      <c r="Q1" s="160"/>
    </row>
    <row r="2" spans="1:18" s="138" customFormat="1" ht="13.8">
      <c r="A2" s="138" t="s">
        <v>2121</v>
      </c>
      <c r="J2" s="139"/>
      <c r="Q2" s="139"/>
    </row>
    <row r="3" spans="1:18" s="138" customFormat="1" ht="13.8">
      <c r="A3" s="138" t="s">
        <v>2118</v>
      </c>
      <c r="J3" s="139"/>
      <c r="Q3" s="139"/>
    </row>
    <row r="4" spans="1:18" s="155" customFormat="1" ht="15.45" customHeight="1">
      <c r="A4" s="153" t="s">
        <v>2120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</row>
    <row r="5" spans="1:18" s="147" customFormat="1" ht="12">
      <c r="A5" s="148" t="s">
        <v>2137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</row>
    <row r="6" spans="1:18" s="147" customFormat="1" ht="13.5" customHeight="1">
      <c r="A6" s="147" t="s">
        <v>2111</v>
      </c>
    </row>
    <row r="7" spans="1:18" s="147" customFormat="1" ht="12">
      <c r="A7" s="149" t="s">
        <v>2112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</row>
    <row r="8" spans="1:18" s="147" customFormat="1" ht="12">
      <c r="A8" s="147" t="s">
        <v>2119</v>
      </c>
    </row>
    <row r="9" spans="1:18">
      <c r="A9" s="168" t="s">
        <v>2140</v>
      </c>
    </row>
    <row r="10" spans="1:18" ht="41.4">
      <c r="A10" s="137" t="s">
        <v>2</v>
      </c>
      <c r="B10" s="137" t="s">
        <v>3</v>
      </c>
      <c r="C10" s="137" t="s">
        <v>4</v>
      </c>
      <c r="D10" s="137" t="s">
        <v>5</v>
      </c>
      <c r="E10" s="137" t="s">
        <v>183</v>
      </c>
      <c r="F10" s="137" t="s">
        <v>184</v>
      </c>
      <c r="G10" s="137" t="s">
        <v>2116</v>
      </c>
      <c r="H10" s="137" t="s">
        <v>2117</v>
      </c>
      <c r="I10" s="137" t="s">
        <v>2106</v>
      </c>
      <c r="J10" s="140" t="s">
        <v>2107</v>
      </c>
    </row>
    <row r="11" spans="1:18" hidden="1">
      <c r="A11" s="7">
        <v>2</v>
      </c>
      <c r="B11" s="8" t="s">
        <v>7</v>
      </c>
      <c r="C11" s="8" t="s">
        <v>167</v>
      </c>
      <c r="D11" s="8" t="s">
        <v>168</v>
      </c>
      <c r="E11" s="8" t="s">
        <v>187</v>
      </c>
      <c r="F11" s="8" t="s">
        <v>188</v>
      </c>
      <c r="G11" s="13" t="s">
        <v>2127</v>
      </c>
      <c r="H11" s="13" t="s">
        <v>2128</v>
      </c>
      <c r="I11" s="141" t="s">
        <v>2071</v>
      </c>
      <c r="J11" s="142">
        <v>300000</v>
      </c>
    </row>
    <row r="12" spans="1:18" hidden="1">
      <c r="A12" s="7">
        <v>6</v>
      </c>
      <c r="B12" s="8" t="s">
        <v>7</v>
      </c>
      <c r="C12" s="8" t="s">
        <v>167</v>
      </c>
      <c r="D12" s="8" t="s">
        <v>168</v>
      </c>
      <c r="E12" s="8" t="s">
        <v>195</v>
      </c>
      <c r="F12" s="8" t="s">
        <v>196</v>
      </c>
      <c r="G12" s="13" t="s">
        <v>2129</v>
      </c>
      <c r="H12" s="13" t="s">
        <v>2130</v>
      </c>
      <c r="I12" s="141" t="s">
        <v>2071</v>
      </c>
      <c r="J12" s="142">
        <v>150000</v>
      </c>
    </row>
    <row r="13" spans="1:18" hidden="1">
      <c r="A13" s="7">
        <v>8</v>
      </c>
      <c r="B13" s="8" t="s">
        <v>7</v>
      </c>
      <c r="C13" s="8" t="s">
        <v>167</v>
      </c>
      <c r="D13" s="8" t="s">
        <v>168</v>
      </c>
      <c r="E13" s="8" t="s">
        <v>199</v>
      </c>
      <c r="F13" s="8" t="s">
        <v>200</v>
      </c>
      <c r="G13" s="13" t="s">
        <v>2127</v>
      </c>
      <c r="H13" s="13" t="s">
        <v>2128</v>
      </c>
      <c r="I13" s="141" t="s">
        <v>2071</v>
      </c>
      <c r="J13" s="142">
        <v>300000</v>
      </c>
    </row>
    <row r="14" spans="1:18" hidden="1">
      <c r="A14" s="7">
        <v>12</v>
      </c>
      <c r="B14" s="8" t="s">
        <v>7</v>
      </c>
      <c r="C14" s="8" t="s">
        <v>167</v>
      </c>
      <c r="D14" s="8" t="s">
        <v>168</v>
      </c>
      <c r="E14" s="8" t="s">
        <v>207</v>
      </c>
      <c r="F14" s="8" t="s">
        <v>208</v>
      </c>
      <c r="G14" s="13" t="s">
        <v>2129</v>
      </c>
      <c r="H14" s="13" t="s">
        <v>2130</v>
      </c>
      <c r="I14" s="141" t="s">
        <v>2071</v>
      </c>
      <c r="J14" s="142">
        <v>150000</v>
      </c>
    </row>
    <row r="15" spans="1:18" hidden="1">
      <c r="A15" s="7">
        <v>13</v>
      </c>
      <c r="B15" s="8" t="s">
        <v>7</v>
      </c>
      <c r="C15" s="8" t="s">
        <v>167</v>
      </c>
      <c r="D15" s="8" t="s">
        <v>168</v>
      </c>
      <c r="E15" s="8" t="s">
        <v>209</v>
      </c>
      <c r="F15" s="8" t="s">
        <v>210</v>
      </c>
      <c r="G15" s="13" t="s">
        <v>2127</v>
      </c>
      <c r="H15" s="13" t="s">
        <v>2128</v>
      </c>
      <c r="I15" s="141" t="s">
        <v>2071</v>
      </c>
      <c r="J15" s="142">
        <v>300000</v>
      </c>
    </row>
    <row r="16" spans="1:18" hidden="1">
      <c r="A16" s="7">
        <v>15</v>
      </c>
      <c r="B16" s="8" t="s">
        <v>7</v>
      </c>
      <c r="C16" s="8" t="s">
        <v>167</v>
      </c>
      <c r="D16" s="8" t="s">
        <v>168</v>
      </c>
      <c r="E16" s="8" t="s">
        <v>213</v>
      </c>
      <c r="F16" s="8" t="s">
        <v>214</v>
      </c>
      <c r="G16" s="13" t="s">
        <v>2129</v>
      </c>
      <c r="H16" s="13" t="s">
        <v>2130</v>
      </c>
      <c r="I16" s="141" t="s">
        <v>2071</v>
      </c>
      <c r="J16" s="142">
        <v>150000</v>
      </c>
    </row>
    <row r="17" spans="1:10" hidden="1">
      <c r="A17" s="12">
        <v>25</v>
      </c>
      <c r="B17" s="13" t="s">
        <v>7</v>
      </c>
      <c r="C17" s="8" t="s">
        <v>53</v>
      </c>
      <c r="D17" s="13" t="s">
        <v>54</v>
      </c>
      <c r="E17" s="13" t="s">
        <v>233</v>
      </c>
      <c r="F17" s="13" t="s">
        <v>234</v>
      </c>
      <c r="G17" s="13" t="s">
        <v>2127</v>
      </c>
      <c r="H17" s="13" t="s">
        <v>10</v>
      </c>
      <c r="I17" s="141" t="s">
        <v>2048</v>
      </c>
      <c r="J17" s="142">
        <v>500000</v>
      </c>
    </row>
    <row r="18" spans="1:10" hidden="1">
      <c r="A18" s="7">
        <v>26</v>
      </c>
      <c r="B18" s="8" t="s">
        <v>7</v>
      </c>
      <c r="C18" s="8" t="s">
        <v>53</v>
      </c>
      <c r="D18" s="8" t="s">
        <v>54</v>
      </c>
      <c r="E18" s="8" t="s">
        <v>235</v>
      </c>
      <c r="F18" s="8" t="s">
        <v>236</v>
      </c>
      <c r="G18" s="13" t="s">
        <v>2129</v>
      </c>
      <c r="H18" s="13" t="s">
        <v>2130</v>
      </c>
      <c r="I18" s="141" t="s">
        <v>2048</v>
      </c>
      <c r="J18" s="142">
        <v>300000</v>
      </c>
    </row>
    <row r="19" spans="1:10" hidden="1">
      <c r="A19" s="7">
        <v>27</v>
      </c>
      <c r="B19" s="8" t="s">
        <v>7</v>
      </c>
      <c r="C19" s="8" t="s">
        <v>53</v>
      </c>
      <c r="D19" s="8" t="s">
        <v>54</v>
      </c>
      <c r="E19" s="8" t="s">
        <v>237</v>
      </c>
      <c r="F19" s="8" t="s">
        <v>238</v>
      </c>
      <c r="G19" s="13" t="s">
        <v>2129</v>
      </c>
      <c r="H19" s="13" t="s">
        <v>2130</v>
      </c>
      <c r="I19" s="141" t="s">
        <v>2048</v>
      </c>
      <c r="J19" s="142">
        <v>300000</v>
      </c>
    </row>
    <row r="20" spans="1:10" hidden="1">
      <c r="A20" s="7">
        <v>28</v>
      </c>
      <c r="B20" s="8" t="s">
        <v>7</v>
      </c>
      <c r="C20" s="8" t="s">
        <v>53</v>
      </c>
      <c r="D20" s="8" t="s">
        <v>54</v>
      </c>
      <c r="E20" s="8" t="s">
        <v>239</v>
      </c>
      <c r="F20" s="8" t="s">
        <v>240</v>
      </c>
      <c r="G20" s="13" t="s">
        <v>2129</v>
      </c>
      <c r="H20" s="13" t="s">
        <v>2131</v>
      </c>
      <c r="I20" s="141" t="s">
        <v>2071</v>
      </c>
      <c r="J20" s="142">
        <v>150000</v>
      </c>
    </row>
    <row r="21" spans="1:10" hidden="1">
      <c r="A21" s="7">
        <v>30</v>
      </c>
      <c r="B21" s="8" t="s">
        <v>7</v>
      </c>
      <c r="C21" s="8" t="s">
        <v>53</v>
      </c>
      <c r="D21" s="8" t="s">
        <v>54</v>
      </c>
      <c r="E21" s="8" t="s">
        <v>243</v>
      </c>
      <c r="F21" s="8" t="s">
        <v>244</v>
      </c>
      <c r="G21" s="13" t="s">
        <v>2129</v>
      </c>
      <c r="H21" s="13" t="s">
        <v>2131</v>
      </c>
      <c r="I21" s="141" t="s">
        <v>2071</v>
      </c>
      <c r="J21" s="142">
        <v>150000</v>
      </c>
    </row>
    <row r="22" spans="1:10" hidden="1">
      <c r="A22" s="7">
        <v>31</v>
      </c>
      <c r="B22" s="8" t="s">
        <v>7</v>
      </c>
      <c r="C22" s="8" t="s">
        <v>53</v>
      </c>
      <c r="D22" s="8" t="s">
        <v>54</v>
      </c>
      <c r="E22" s="8" t="s">
        <v>245</v>
      </c>
      <c r="F22" s="8" t="s">
        <v>246</v>
      </c>
      <c r="G22" s="13" t="s">
        <v>2129</v>
      </c>
      <c r="H22" s="13" t="s">
        <v>2130</v>
      </c>
      <c r="I22" s="141" t="s">
        <v>2048</v>
      </c>
      <c r="J22" s="142">
        <v>300000</v>
      </c>
    </row>
    <row r="23" spans="1:10" hidden="1">
      <c r="A23" s="7">
        <v>32</v>
      </c>
      <c r="B23" s="8" t="s">
        <v>7</v>
      </c>
      <c r="C23" s="8" t="s">
        <v>53</v>
      </c>
      <c r="D23" s="8" t="s">
        <v>54</v>
      </c>
      <c r="E23" s="8" t="s">
        <v>247</v>
      </c>
      <c r="F23" s="8" t="s">
        <v>248</v>
      </c>
      <c r="G23" s="13" t="s">
        <v>2129</v>
      </c>
      <c r="H23" s="13" t="s">
        <v>2132</v>
      </c>
      <c r="I23" s="141" t="s">
        <v>2071</v>
      </c>
      <c r="J23" s="142">
        <v>150000</v>
      </c>
    </row>
    <row r="24" spans="1:10" hidden="1">
      <c r="A24" s="12">
        <v>33</v>
      </c>
      <c r="B24" s="13" t="s">
        <v>7</v>
      </c>
      <c r="C24" s="8" t="s">
        <v>90</v>
      </c>
      <c r="D24" s="13" t="s">
        <v>91</v>
      </c>
      <c r="E24" s="13" t="s">
        <v>249</v>
      </c>
      <c r="F24" s="13" t="s">
        <v>250</v>
      </c>
      <c r="G24" s="13" t="s">
        <v>2133</v>
      </c>
      <c r="H24" s="13" t="s">
        <v>2048</v>
      </c>
      <c r="I24" s="141" t="s">
        <v>2048</v>
      </c>
      <c r="J24" s="142">
        <v>500000</v>
      </c>
    </row>
    <row r="25" spans="1:10" hidden="1">
      <c r="A25" s="7">
        <v>35</v>
      </c>
      <c r="B25" s="8" t="s">
        <v>7</v>
      </c>
      <c r="C25" s="8" t="s">
        <v>90</v>
      </c>
      <c r="D25" s="8" t="s">
        <v>91</v>
      </c>
      <c r="E25" s="8" t="s">
        <v>253</v>
      </c>
      <c r="F25" s="8" t="s">
        <v>254</v>
      </c>
      <c r="G25" s="13" t="s">
        <v>2129</v>
      </c>
      <c r="H25" s="13" t="s">
        <v>2134</v>
      </c>
      <c r="I25" s="141" t="s">
        <v>2071</v>
      </c>
      <c r="J25" s="142">
        <v>150000</v>
      </c>
    </row>
    <row r="26" spans="1:10" hidden="1">
      <c r="A26" s="7">
        <v>36</v>
      </c>
      <c r="B26" s="8" t="s">
        <v>7</v>
      </c>
      <c r="C26" s="8" t="s">
        <v>90</v>
      </c>
      <c r="D26" s="8" t="s">
        <v>91</v>
      </c>
      <c r="E26" s="8" t="s">
        <v>255</v>
      </c>
      <c r="F26" s="8" t="s">
        <v>256</v>
      </c>
      <c r="G26" s="13" t="s">
        <v>2129</v>
      </c>
      <c r="H26" s="13" t="s">
        <v>2130</v>
      </c>
      <c r="I26" s="141" t="s">
        <v>2071</v>
      </c>
      <c r="J26" s="142">
        <v>150000</v>
      </c>
    </row>
    <row r="27" spans="1:10" hidden="1">
      <c r="A27" s="7">
        <v>37</v>
      </c>
      <c r="B27" s="8" t="s">
        <v>7</v>
      </c>
      <c r="C27" s="8" t="s">
        <v>90</v>
      </c>
      <c r="D27" s="8" t="s">
        <v>91</v>
      </c>
      <c r="E27" s="8" t="s">
        <v>257</v>
      </c>
      <c r="F27" s="8" t="s">
        <v>258</v>
      </c>
      <c r="G27" s="13" t="s">
        <v>2129</v>
      </c>
      <c r="H27" s="13" t="s">
        <v>2130</v>
      </c>
      <c r="I27" s="141" t="s">
        <v>2071</v>
      </c>
      <c r="J27" s="142">
        <v>150000</v>
      </c>
    </row>
    <row r="28" spans="1:10" hidden="1">
      <c r="A28" s="7">
        <v>40</v>
      </c>
      <c r="B28" s="8" t="s">
        <v>7</v>
      </c>
      <c r="C28" s="8" t="s">
        <v>90</v>
      </c>
      <c r="D28" s="8" t="s">
        <v>91</v>
      </c>
      <c r="E28" s="8" t="s">
        <v>263</v>
      </c>
      <c r="F28" s="8" t="s">
        <v>264</v>
      </c>
      <c r="G28" s="13" t="s">
        <v>2129</v>
      </c>
      <c r="H28" s="13" t="s">
        <v>2134</v>
      </c>
      <c r="I28" s="141" t="s">
        <v>2071</v>
      </c>
      <c r="J28" s="142">
        <v>150000</v>
      </c>
    </row>
    <row r="29" spans="1:10" hidden="1">
      <c r="A29" s="7">
        <v>42</v>
      </c>
      <c r="B29" s="8" t="s">
        <v>7</v>
      </c>
      <c r="C29" s="8" t="s">
        <v>90</v>
      </c>
      <c r="D29" s="8" t="s">
        <v>91</v>
      </c>
      <c r="E29" s="8" t="s">
        <v>267</v>
      </c>
      <c r="F29" s="8" t="s">
        <v>268</v>
      </c>
      <c r="G29" s="13" t="s">
        <v>2129</v>
      </c>
      <c r="H29" s="13" t="s">
        <v>2130</v>
      </c>
      <c r="I29" s="141" t="s">
        <v>2071</v>
      </c>
      <c r="J29" s="142">
        <v>150000</v>
      </c>
    </row>
    <row r="30" spans="1:10" hidden="1">
      <c r="A30" s="12">
        <v>46</v>
      </c>
      <c r="B30" s="13" t="s">
        <v>7</v>
      </c>
      <c r="C30" s="8" t="s">
        <v>56</v>
      </c>
      <c r="D30" s="13" t="s">
        <v>57</v>
      </c>
      <c r="E30" s="13" t="s">
        <v>275</v>
      </c>
      <c r="F30" s="13" t="s">
        <v>276</v>
      </c>
      <c r="G30" s="13" t="s">
        <v>2127</v>
      </c>
      <c r="H30" s="13" t="s">
        <v>10</v>
      </c>
      <c r="I30" s="141" t="s">
        <v>2071</v>
      </c>
      <c r="J30" s="142">
        <v>300000</v>
      </c>
    </row>
    <row r="31" spans="1:10" hidden="1">
      <c r="A31" s="7">
        <v>49</v>
      </c>
      <c r="B31" s="8" t="s">
        <v>7</v>
      </c>
      <c r="C31" s="8" t="s">
        <v>56</v>
      </c>
      <c r="D31" s="8" t="s">
        <v>57</v>
      </c>
      <c r="E31" s="8" t="s">
        <v>281</v>
      </c>
      <c r="F31" s="8" t="s">
        <v>282</v>
      </c>
      <c r="G31" s="13" t="s">
        <v>2129</v>
      </c>
      <c r="H31" s="13" t="s">
        <v>2130</v>
      </c>
      <c r="I31" s="141" t="s">
        <v>2071</v>
      </c>
      <c r="J31" s="142">
        <v>150000</v>
      </c>
    </row>
    <row r="32" spans="1:10" hidden="1">
      <c r="A32" s="7">
        <v>50</v>
      </c>
      <c r="B32" s="8" t="s">
        <v>7</v>
      </c>
      <c r="C32" s="8" t="s">
        <v>56</v>
      </c>
      <c r="D32" s="8" t="s">
        <v>57</v>
      </c>
      <c r="E32" s="8" t="s">
        <v>283</v>
      </c>
      <c r="F32" s="8" t="s">
        <v>284</v>
      </c>
      <c r="G32" s="13" t="s">
        <v>2129</v>
      </c>
      <c r="H32" s="13" t="s">
        <v>2130</v>
      </c>
      <c r="I32" s="141" t="s">
        <v>2048</v>
      </c>
      <c r="J32" s="142">
        <v>300000</v>
      </c>
    </row>
    <row r="33" spans="1:10" hidden="1">
      <c r="A33" s="12">
        <v>54</v>
      </c>
      <c r="B33" s="13" t="s">
        <v>7</v>
      </c>
      <c r="C33" s="8" t="s">
        <v>92</v>
      </c>
      <c r="D33" s="13" t="s">
        <v>93</v>
      </c>
      <c r="E33" s="13" t="s">
        <v>291</v>
      </c>
      <c r="F33" s="13" t="s">
        <v>292</v>
      </c>
      <c r="G33" s="13" t="s">
        <v>2127</v>
      </c>
      <c r="H33" s="13" t="s">
        <v>10</v>
      </c>
      <c r="I33" s="141" t="s">
        <v>2071</v>
      </c>
      <c r="J33" s="142">
        <v>300000</v>
      </c>
    </row>
    <row r="34" spans="1:10" hidden="1">
      <c r="A34" s="7">
        <v>56</v>
      </c>
      <c r="B34" s="8" t="s">
        <v>7</v>
      </c>
      <c r="C34" s="8" t="s">
        <v>92</v>
      </c>
      <c r="D34" s="8" t="s">
        <v>93</v>
      </c>
      <c r="E34" s="8" t="s">
        <v>295</v>
      </c>
      <c r="F34" s="8" t="s">
        <v>296</v>
      </c>
      <c r="G34" s="13" t="s">
        <v>2129</v>
      </c>
      <c r="H34" s="13" t="s">
        <v>2130</v>
      </c>
      <c r="I34" s="141" t="s">
        <v>2071</v>
      </c>
      <c r="J34" s="142">
        <v>150000</v>
      </c>
    </row>
    <row r="35" spans="1:10" hidden="1">
      <c r="A35" s="7">
        <v>57</v>
      </c>
      <c r="B35" s="8" t="s">
        <v>7</v>
      </c>
      <c r="C35" s="8" t="s">
        <v>92</v>
      </c>
      <c r="D35" s="8" t="s">
        <v>93</v>
      </c>
      <c r="E35" s="8" t="s">
        <v>297</v>
      </c>
      <c r="F35" s="8" t="s">
        <v>298</v>
      </c>
      <c r="G35" s="13" t="s">
        <v>2129</v>
      </c>
      <c r="H35" s="13" t="s">
        <v>2130</v>
      </c>
      <c r="I35" s="141" t="s">
        <v>2071</v>
      </c>
      <c r="J35" s="142">
        <v>150000</v>
      </c>
    </row>
    <row r="36" spans="1:10" hidden="1">
      <c r="A36" s="7">
        <v>58</v>
      </c>
      <c r="B36" s="8" t="s">
        <v>7</v>
      </c>
      <c r="C36" s="8" t="s">
        <v>92</v>
      </c>
      <c r="D36" s="8" t="s">
        <v>93</v>
      </c>
      <c r="E36" s="8" t="s">
        <v>299</v>
      </c>
      <c r="F36" s="8" t="s">
        <v>300</v>
      </c>
      <c r="G36" s="13" t="s">
        <v>2129</v>
      </c>
      <c r="H36" s="13" t="s">
        <v>2130</v>
      </c>
      <c r="I36" s="141" t="s">
        <v>2071</v>
      </c>
      <c r="J36" s="142">
        <v>150000</v>
      </c>
    </row>
    <row r="37" spans="1:10" hidden="1">
      <c r="A37" s="7">
        <v>60</v>
      </c>
      <c r="B37" s="8" t="s">
        <v>7</v>
      </c>
      <c r="C37" s="8" t="s">
        <v>92</v>
      </c>
      <c r="D37" s="8" t="s">
        <v>93</v>
      </c>
      <c r="E37" s="8" t="s">
        <v>303</v>
      </c>
      <c r="F37" s="8" t="s">
        <v>304</v>
      </c>
      <c r="G37" s="13" t="s">
        <v>2129</v>
      </c>
      <c r="H37" s="13" t="s">
        <v>2130</v>
      </c>
      <c r="I37" s="141" t="s">
        <v>2048</v>
      </c>
      <c r="J37" s="142">
        <v>300000</v>
      </c>
    </row>
    <row r="38" spans="1:10" hidden="1">
      <c r="A38" s="7">
        <v>61</v>
      </c>
      <c r="B38" s="8" t="s">
        <v>7</v>
      </c>
      <c r="C38" s="8" t="s">
        <v>92</v>
      </c>
      <c r="D38" s="8" t="s">
        <v>93</v>
      </c>
      <c r="E38" s="8" t="s">
        <v>305</v>
      </c>
      <c r="F38" s="8" t="s">
        <v>306</v>
      </c>
      <c r="G38" s="13" t="s">
        <v>2129</v>
      </c>
      <c r="H38" s="13" t="s">
        <v>2130</v>
      </c>
      <c r="I38" s="141" t="s">
        <v>2048</v>
      </c>
      <c r="J38" s="142">
        <v>300000</v>
      </c>
    </row>
    <row r="39" spans="1:10" hidden="1">
      <c r="A39" s="7">
        <v>62</v>
      </c>
      <c r="B39" s="8" t="s">
        <v>7</v>
      </c>
      <c r="C39" s="8" t="s">
        <v>92</v>
      </c>
      <c r="D39" s="8" t="s">
        <v>93</v>
      </c>
      <c r="E39" s="8" t="s">
        <v>307</v>
      </c>
      <c r="F39" s="8" t="s">
        <v>308</v>
      </c>
      <c r="G39" s="13" t="s">
        <v>2129</v>
      </c>
      <c r="H39" s="13" t="s">
        <v>2130</v>
      </c>
      <c r="I39" s="141" t="s">
        <v>2071</v>
      </c>
      <c r="J39" s="142">
        <v>150000</v>
      </c>
    </row>
    <row r="40" spans="1:10" hidden="1">
      <c r="A40" s="7">
        <v>64</v>
      </c>
      <c r="B40" s="8" t="s">
        <v>7</v>
      </c>
      <c r="C40" s="8" t="s">
        <v>92</v>
      </c>
      <c r="D40" s="8" t="s">
        <v>93</v>
      </c>
      <c r="E40" s="8" t="s">
        <v>311</v>
      </c>
      <c r="F40" s="8" t="s">
        <v>312</v>
      </c>
      <c r="G40" s="13" t="s">
        <v>2129</v>
      </c>
      <c r="H40" s="13" t="s">
        <v>2130</v>
      </c>
      <c r="I40" s="141" t="s">
        <v>2071</v>
      </c>
      <c r="J40" s="142">
        <v>150000</v>
      </c>
    </row>
    <row r="41" spans="1:10" hidden="1">
      <c r="A41" s="7">
        <v>66</v>
      </c>
      <c r="B41" s="8" t="s">
        <v>7</v>
      </c>
      <c r="C41" s="8" t="s">
        <v>92</v>
      </c>
      <c r="D41" s="8" t="s">
        <v>93</v>
      </c>
      <c r="E41" s="8" t="s">
        <v>315</v>
      </c>
      <c r="F41" s="8" t="s">
        <v>316</v>
      </c>
      <c r="G41" s="13" t="s">
        <v>2129</v>
      </c>
      <c r="H41" s="13" t="s">
        <v>2134</v>
      </c>
      <c r="I41" s="141" t="s">
        <v>2071</v>
      </c>
      <c r="J41" s="142">
        <v>150000</v>
      </c>
    </row>
    <row r="42" spans="1:10" hidden="1">
      <c r="A42" s="7">
        <v>67</v>
      </c>
      <c r="B42" s="8" t="s">
        <v>7</v>
      </c>
      <c r="C42" s="8" t="s">
        <v>92</v>
      </c>
      <c r="D42" s="8" t="s">
        <v>93</v>
      </c>
      <c r="E42" s="8" t="s">
        <v>317</v>
      </c>
      <c r="F42" s="8" t="s">
        <v>318</v>
      </c>
      <c r="G42" s="13" t="s">
        <v>2129</v>
      </c>
      <c r="H42" s="13" t="s">
        <v>2130</v>
      </c>
      <c r="I42" s="141" t="s">
        <v>2071</v>
      </c>
      <c r="J42" s="142">
        <v>150000</v>
      </c>
    </row>
    <row r="43" spans="1:10" hidden="1">
      <c r="A43" s="7">
        <v>68</v>
      </c>
      <c r="B43" s="8" t="s">
        <v>7</v>
      </c>
      <c r="C43" s="8" t="s">
        <v>92</v>
      </c>
      <c r="D43" s="8" t="s">
        <v>93</v>
      </c>
      <c r="E43" s="8" t="s">
        <v>319</v>
      </c>
      <c r="F43" s="8" t="s">
        <v>320</v>
      </c>
      <c r="G43" s="13" t="s">
        <v>2129</v>
      </c>
      <c r="H43" s="13" t="s">
        <v>2132</v>
      </c>
      <c r="I43" s="141" t="s">
        <v>2048</v>
      </c>
      <c r="J43" s="142">
        <v>300000</v>
      </c>
    </row>
    <row r="44" spans="1:10" hidden="1">
      <c r="A44" s="12">
        <v>69</v>
      </c>
      <c r="B44" s="13" t="s">
        <v>7</v>
      </c>
      <c r="C44" s="8" t="s">
        <v>58</v>
      </c>
      <c r="D44" s="13" t="s">
        <v>59</v>
      </c>
      <c r="E44" s="13" t="s">
        <v>321</v>
      </c>
      <c r="F44" s="13" t="s">
        <v>322</v>
      </c>
      <c r="G44" s="13" t="s">
        <v>2127</v>
      </c>
      <c r="H44" s="13" t="s">
        <v>10</v>
      </c>
      <c r="I44" s="141" t="s">
        <v>2071</v>
      </c>
      <c r="J44" s="142">
        <v>300000</v>
      </c>
    </row>
    <row r="45" spans="1:10" hidden="1">
      <c r="A45" s="7">
        <v>70</v>
      </c>
      <c r="B45" s="8" t="s">
        <v>7</v>
      </c>
      <c r="C45" s="8" t="s">
        <v>58</v>
      </c>
      <c r="D45" s="8" t="s">
        <v>59</v>
      </c>
      <c r="E45" s="8" t="s">
        <v>323</v>
      </c>
      <c r="F45" s="8" t="s">
        <v>324</v>
      </c>
      <c r="G45" s="13" t="s">
        <v>2127</v>
      </c>
      <c r="H45" s="13" t="s">
        <v>2128</v>
      </c>
      <c r="I45" s="141" t="s">
        <v>2048</v>
      </c>
      <c r="J45" s="142">
        <v>500000</v>
      </c>
    </row>
    <row r="46" spans="1:10" hidden="1">
      <c r="A46" s="7">
        <v>73</v>
      </c>
      <c r="B46" s="8" t="s">
        <v>7</v>
      </c>
      <c r="C46" s="8" t="s">
        <v>58</v>
      </c>
      <c r="D46" s="8" t="s">
        <v>59</v>
      </c>
      <c r="E46" s="8" t="s">
        <v>329</v>
      </c>
      <c r="F46" s="8" t="s">
        <v>330</v>
      </c>
      <c r="G46" s="13" t="s">
        <v>2129</v>
      </c>
      <c r="H46" s="13" t="s">
        <v>2130</v>
      </c>
      <c r="I46" s="141" t="s">
        <v>2048</v>
      </c>
      <c r="J46" s="142">
        <v>300000</v>
      </c>
    </row>
    <row r="47" spans="1:10" hidden="1">
      <c r="A47" s="7">
        <v>75</v>
      </c>
      <c r="B47" s="8" t="s">
        <v>7</v>
      </c>
      <c r="C47" s="8" t="s">
        <v>58</v>
      </c>
      <c r="D47" s="8" t="s">
        <v>59</v>
      </c>
      <c r="E47" s="8" t="s">
        <v>333</v>
      </c>
      <c r="F47" s="8" t="s">
        <v>334</v>
      </c>
      <c r="G47" s="13" t="s">
        <v>2129</v>
      </c>
      <c r="H47" s="13" t="s">
        <v>2130</v>
      </c>
      <c r="I47" s="141" t="s">
        <v>2071</v>
      </c>
      <c r="J47" s="142">
        <v>150000</v>
      </c>
    </row>
    <row r="48" spans="1:10" hidden="1">
      <c r="A48" s="7">
        <v>76</v>
      </c>
      <c r="B48" s="8" t="s">
        <v>7</v>
      </c>
      <c r="C48" s="8" t="s">
        <v>58</v>
      </c>
      <c r="D48" s="8" t="s">
        <v>59</v>
      </c>
      <c r="E48" s="8" t="s">
        <v>335</v>
      </c>
      <c r="F48" s="8" t="s">
        <v>336</v>
      </c>
      <c r="G48" s="13" t="s">
        <v>2129</v>
      </c>
      <c r="H48" s="13" t="s">
        <v>2132</v>
      </c>
      <c r="I48" s="141" t="s">
        <v>2048</v>
      </c>
      <c r="J48" s="142">
        <v>300000</v>
      </c>
    </row>
    <row r="49" spans="1:10" hidden="1">
      <c r="A49" s="7">
        <v>77</v>
      </c>
      <c r="B49" s="8" t="s">
        <v>7</v>
      </c>
      <c r="C49" s="8" t="s">
        <v>58</v>
      </c>
      <c r="D49" s="8" t="s">
        <v>59</v>
      </c>
      <c r="E49" s="8" t="s">
        <v>337</v>
      </c>
      <c r="F49" s="8" t="s">
        <v>338</v>
      </c>
      <c r="G49" s="13" t="s">
        <v>2129</v>
      </c>
      <c r="H49" s="13" t="s">
        <v>2132</v>
      </c>
      <c r="I49" s="141" t="s">
        <v>2071</v>
      </c>
      <c r="J49" s="142">
        <v>150000</v>
      </c>
    </row>
    <row r="50" spans="1:10" hidden="1">
      <c r="A50" s="12">
        <v>78</v>
      </c>
      <c r="B50" s="13" t="s">
        <v>7</v>
      </c>
      <c r="C50" s="8" t="s">
        <v>131</v>
      </c>
      <c r="D50" s="13" t="s">
        <v>132</v>
      </c>
      <c r="E50" s="13" t="s">
        <v>339</v>
      </c>
      <c r="F50" s="13" t="s">
        <v>340</v>
      </c>
      <c r="G50" s="13" t="s">
        <v>2133</v>
      </c>
      <c r="H50" s="13" t="s">
        <v>2048</v>
      </c>
      <c r="I50" s="141" t="s">
        <v>2071</v>
      </c>
      <c r="J50" s="142">
        <v>300000</v>
      </c>
    </row>
    <row r="51" spans="1:10" hidden="1">
      <c r="A51" s="7">
        <v>79</v>
      </c>
      <c r="B51" s="8" t="s">
        <v>7</v>
      </c>
      <c r="C51" s="8" t="s">
        <v>131</v>
      </c>
      <c r="D51" s="8" t="s">
        <v>132</v>
      </c>
      <c r="E51" s="8" t="s">
        <v>341</v>
      </c>
      <c r="F51" s="8" t="s">
        <v>342</v>
      </c>
      <c r="G51" s="13" t="s">
        <v>2129</v>
      </c>
      <c r="H51" s="13" t="s">
        <v>2131</v>
      </c>
      <c r="I51" s="141" t="s">
        <v>2071</v>
      </c>
      <c r="J51" s="142">
        <v>150000</v>
      </c>
    </row>
    <row r="52" spans="1:10" hidden="1">
      <c r="A52" s="7">
        <v>82</v>
      </c>
      <c r="B52" s="8" t="s">
        <v>7</v>
      </c>
      <c r="C52" s="8" t="s">
        <v>131</v>
      </c>
      <c r="D52" s="8" t="s">
        <v>132</v>
      </c>
      <c r="E52" s="8" t="s">
        <v>347</v>
      </c>
      <c r="F52" s="8" t="s">
        <v>348</v>
      </c>
      <c r="G52" s="13" t="s">
        <v>2129</v>
      </c>
      <c r="H52" s="13" t="s">
        <v>2134</v>
      </c>
      <c r="I52" s="141" t="s">
        <v>2071</v>
      </c>
      <c r="J52" s="142">
        <v>150000</v>
      </c>
    </row>
    <row r="53" spans="1:10" hidden="1">
      <c r="A53" s="7">
        <v>83</v>
      </c>
      <c r="B53" s="8" t="s">
        <v>7</v>
      </c>
      <c r="C53" s="8" t="s">
        <v>131</v>
      </c>
      <c r="D53" s="8" t="s">
        <v>132</v>
      </c>
      <c r="E53" s="8" t="s">
        <v>349</v>
      </c>
      <c r="F53" s="8" t="s">
        <v>350</v>
      </c>
      <c r="G53" s="13" t="s">
        <v>2129</v>
      </c>
      <c r="H53" s="13" t="s">
        <v>2130</v>
      </c>
      <c r="I53" s="141" t="s">
        <v>2048</v>
      </c>
      <c r="J53" s="142">
        <v>300000</v>
      </c>
    </row>
    <row r="54" spans="1:10" hidden="1">
      <c r="A54" s="7">
        <v>84</v>
      </c>
      <c r="B54" s="8" t="s">
        <v>7</v>
      </c>
      <c r="C54" s="8" t="s">
        <v>131</v>
      </c>
      <c r="D54" s="8" t="s">
        <v>132</v>
      </c>
      <c r="E54" s="8" t="s">
        <v>351</v>
      </c>
      <c r="F54" s="8" t="s">
        <v>352</v>
      </c>
      <c r="G54" s="13" t="s">
        <v>2129</v>
      </c>
      <c r="H54" s="13" t="s">
        <v>2134</v>
      </c>
      <c r="I54" s="141" t="s">
        <v>2071</v>
      </c>
      <c r="J54" s="142">
        <v>150000</v>
      </c>
    </row>
    <row r="55" spans="1:10" hidden="1">
      <c r="A55" s="7">
        <v>85</v>
      </c>
      <c r="B55" s="8" t="s">
        <v>7</v>
      </c>
      <c r="C55" s="8" t="s">
        <v>131</v>
      </c>
      <c r="D55" s="8" t="s">
        <v>132</v>
      </c>
      <c r="E55" s="8" t="s">
        <v>353</v>
      </c>
      <c r="F55" s="8" t="s">
        <v>354</v>
      </c>
      <c r="G55" s="13" t="s">
        <v>2129</v>
      </c>
      <c r="H55" s="13" t="s">
        <v>2130</v>
      </c>
      <c r="I55" s="141" t="s">
        <v>2071</v>
      </c>
      <c r="J55" s="142">
        <v>150000</v>
      </c>
    </row>
    <row r="56" spans="1:10" hidden="1">
      <c r="A56" s="7">
        <v>86</v>
      </c>
      <c r="B56" s="8" t="s">
        <v>7</v>
      </c>
      <c r="C56" s="8" t="s">
        <v>131</v>
      </c>
      <c r="D56" s="8" t="s">
        <v>132</v>
      </c>
      <c r="E56" s="8" t="s">
        <v>355</v>
      </c>
      <c r="F56" s="8" t="s">
        <v>356</v>
      </c>
      <c r="G56" s="13" t="s">
        <v>2129</v>
      </c>
      <c r="H56" s="13" t="s">
        <v>2131</v>
      </c>
      <c r="I56" s="141" t="s">
        <v>2071</v>
      </c>
      <c r="J56" s="142">
        <v>150000</v>
      </c>
    </row>
    <row r="57" spans="1:10" hidden="1">
      <c r="A57" s="7">
        <v>88</v>
      </c>
      <c r="B57" s="8" t="s">
        <v>7</v>
      </c>
      <c r="C57" s="8" t="s">
        <v>131</v>
      </c>
      <c r="D57" s="8" t="s">
        <v>132</v>
      </c>
      <c r="E57" s="8" t="s">
        <v>359</v>
      </c>
      <c r="F57" s="8" t="s">
        <v>360</v>
      </c>
      <c r="G57" s="13" t="s">
        <v>2129</v>
      </c>
      <c r="H57" s="13" t="s">
        <v>2130</v>
      </c>
      <c r="I57" s="141" t="s">
        <v>2071</v>
      </c>
      <c r="J57" s="142">
        <v>150000</v>
      </c>
    </row>
    <row r="58" spans="1:10" hidden="1">
      <c r="A58" s="7">
        <v>91</v>
      </c>
      <c r="B58" s="8" t="s">
        <v>7</v>
      </c>
      <c r="C58" s="8" t="s">
        <v>131</v>
      </c>
      <c r="D58" s="8" t="s">
        <v>132</v>
      </c>
      <c r="E58" s="8" t="s">
        <v>365</v>
      </c>
      <c r="F58" s="8" t="s">
        <v>366</v>
      </c>
      <c r="G58" s="13" t="s">
        <v>2129</v>
      </c>
      <c r="H58" s="13" t="s">
        <v>2130</v>
      </c>
      <c r="I58" s="141" t="s">
        <v>2071</v>
      </c>
      <c r="J58" s="142">
        <v>150000</v>
      </c>
    </row>
    <row r="59" spans="1:10" hidden="1">
      <c r="A59" s="7">
        <v>92</v>
      </c>
      <c r="B59" s="8" t="s">
        <v>7</v>
      </c>
      <c r="C59" s="8" t="s">
        <v>131</v>
      </c>
      <c r="D59" s="8" t="s">
        <v>132</v>
      </c>
      <c r="E59" s="8" t="s">
        <v>367</v>
      </c>
      <c r="F59" s="8" t="s">
        <v>368</v>
      </c>
      <c r="G59" s="13" t="s">
        <v>2129</v>
      </c>
      <c r="H59" s="13" t="s">
        <v>2130</v>
      </c>
      <c r="I59" s="141" t="s">
        <v>2048</v>
      </c>
      <c r="J59" s="142">
        <v>300000</v>
      </c>
    </row>
    <row r="60" spans="1:10" hidden="1">
      <c r="A60" s="7">
        <v>95</v>
      </c>
      <c r="B60" s="8" t="s">
        <v>7</v>
      </c>
      <c r="C60" s="8" t="s">
        <v>131</v>
      </c>
      <c r="D60" s="8" t="s">
        <v>132</v>
      </c>
      <c r="E60" s="8" t="s">
        <v>373</v>
      </c>
      <c r="F60" s="8" t="s">
        <v>374</v>
      </c>
      <c r="G60" s="13" t="s">
        <v>2129</v>
      </c>
      <c r="H60" s="13" t="s">
        <v>2132</v>
      </c>
      <c r="I60" s="141" t="s">
        <v>2071</v>
      </c>
      <c r="J60" s="142">
        <v>150000</v>
      </c>
    </row>
    <row r="61" spans="1:10" hidden="1">
      <c r="A61" s="12">
        <v>96</v>
      </c>
      <c r="B61" s="13" t="s">
        <v>7</v>
      </c>
      <c r="C61" s="8" t="s">
        <v>8</v>
      </c>
      <c r="D61" s="13" t="s">
        <v>9</v>
      </c>
      <c r="E61" s="13" t="s">
        <v>375</v>
      </c>
      <c r="F61" s="13" t="s">
        <v>376</v>
      </c>
      <c r="G61" s="13" t="s">
        <v>2127</v>
      </c>
      <c r="H61" s="13" t="s">
        <v>10</v>
      </c>
      <c r="I61" s="141" t="s">
        <v>2071</v>
      </c>
      <c r="J61" s="142">
        <v>300000</v>
      </c>
    </row>
    <row r="62" spans="1:10" hidden="1">
      <c r="A62" s="7">
        <v>99</v>
      </c>
      <c r="B62" s="8" t="s">
        <v>7</v>
      </c>
      <c r="C62" s="8" t="s">
        <v>8</v>
      </c>
      <c r="D62" s="8" t="s">
        <v>9</v>
      </c>
      <c r="E62" s="8" t="s">
        <v>381</v>
      </c>
      <c r="F62" s="8" t="s">
        <v>382</v>
      </c>
      <c r="G62" s="13" t="s">
        <v>2129</v>
      </c>
      <c r="H62" s="13" t="s">
        <v>2134</v>
      </c>
      <c r="I62" s="141" t="s">
        <v>2071</v>
      </c>
      <c r="J62" s="142">
        <v>150000</v>
      </c>
    </row>
    <row r="63" spans="1:10" hidden="1">
      <c r="A63" s="7">
        <v>101</v>
      </c>
      <c r="B63" s="8" t="s">
        <v>7</v>
      </c>
      <c r="C63" s="8" t="s">
        <v>8</v>
      </c>
      <c r="D63" s="8" t="s">
        <v>9</v>
      </c>
      <c r="E63" s="8" t="s">
        <v>385</v>
      </c>
      <c r="F63" s="8" t="s">
        <v>386</v>
      </c>
      <c r="G63" s="13" t="s">
        <v>2129</v>
      </c>
      <c r="H63" s="13" t="s">
        <v>2130</v>
      </c>
      <c r="I63" s="141" t="s">
        <v>2071</v>
      </c>
      <c r="J63" s="142">
        <v>150000</v>
      </c>
    </row>
    <row r="64" spans="1:10" hidden="1">
      <c r="A64" s="12">
        <v>103</v>
      </c>
      <c r="B64" s="13" t="s">
        <v>60</v>
      </c>
      <c r="C64" s="8" t="s">
        <v>61</v>
      </c>
      <c r="D64" s="13" t="s">
        <v>62</v>
      </c>
      <c r="E64" s="13" t="s">
        <v>389</v>
      </c>
      <c r="F64" s="13" t="s">
        <v>390</v>
      </c>
      <c r="G64" s="13" t="s">
        <v>2133</v>
      </c>
      <c r="H64" s="13" t="s">
        <v>2048</v>
      </c>
      <c r="I64" s="141" t="s">
        <v>2071</v>
      </c>
      <c r="J64" s="142">
        <v>300000</v>
      </c>
    </row>
    <row r="65" spans="1:10" hidden="1">
      <c r="A65" s="7">
        <v>104</v>
      </c>
      <c r="B65" s="8" t="s">
        <v>60</v>
      </c>
      <c r="C65" s="8" t="s">
        <v>61</v>
      </c>
      <c r="D65" s="8" t="s">
        <v>62</v>
      </c>
      <c r="E65" s="8" t="s">
        <v>391</v>
      </c>
      <c r="F65" s="8" t="s">
        <v>392</v>
      </c>
      <c r="G65" s="13" t="s">
        <v>2129</v>
      </c>
      <c r="H65" s="13" t="s">
        <v>2130</v>
      </c>
      <c r="I65" s="141" t="s">
        <v>2048</v>
      </c>
      <c r="J65" s="142">
        <v>300000</v>
      </c>
    </row>
    <row r="66" spans="1:10" hidden="1">
      <c r="A66" s="7">
        <v>105</v>
      </c>
      <c r="B66" s="8" t="s">
        <v>60</v>
      </c>
      <c r="C66" s="8" t="s">
        <v>61</v>
      </c>
      <c r="D66" s="8" t="s">
        <v>62</v>
      </c>
      <c r="E66" s="8" t="s">
        <v>393</v>
      </c>
      <c r="F66" s="8" t="s">
        <v>394</v>
      </c>
      <c r="G66" s="13" t="s">
        <v>2129</v>
      </c>
      <c r="H66" s="13" t="s">
        <v>2130</v>
      </c>
      <c r="I66" s="141" t="s">
        <v>2071</v>
      </c>
      <c r="J66" s="142">
        <v>150000</v>
      </c>
    </row>
    <row r="67" spans="1:10" hidden="1">
      <c r="A67" s="7">
        <v>107</v>
      </c>
      <c r="B67" s="8" t="s">
        <v>60</v>
      </c>
      <c r="C67" s="8" t="s">
        <v>61</v>
      </c>
      <c r="D67" s="8" t="s">
        <v>62</v>
      </c>
      <c r="E67" s="8" t="s">
        <v>397</v>
      </c>
      <c r="F67" s="8" t="s">
        <v>398</v>
      </c>
      <c r="G67" s="13" t="s">
        <v>2129</v>
      </c>
      <c r="H67" s="13" t="s">
        <v>2130</v>
      </c>
      <c r="I67" s="141" t="s">
        <v>2071</v>
      </c>
      <c r="J67" s="142">
        <v>150000</v>
      </c>
    </row>
    <row r="68" spans="1:10" hidden="1">
      <c r="A68" s="7">
        <v>108</v>
      </c>
      <c r="B68" s="8" t="s">
        <v>60</v>
      </c>
      <c r="C68" s="8" t="s">
        <v>61</v>
      </c>
      <c r="D68" s="8" t="s">
        <v>62</v>
      </c>
      <c r="E68" s="8" t="s">
        <v>399</v>
      </c>
      <c r="F68" s="8" t="s">
        <v>400</v>
      </c>
      <c r="G68" s="13" t="s">
        <v>2129</v>
      </c>
      <c r="H68" s="13" t="s">
        <v>2130</v>
      </c>
      <c r="I68" s="141" t="s">
        <v>2071</v>
      </c>
      <c r="J68" s="142">
        <v>150000</v>
      </c>
    </row>
    <row r="69" spans="1:10" hidden="1">
      <c r="A69" s="12">
        <v>112</v>
      </c>
      <c r="B69" s="13" t="s">
        <v>60</v>
      </c>
      <c r="C69" s="8" t="s">
        <v>94</v>
      </c>
      <c r="D69" s="13" t="s">
        <v>95</v>
      </c>
      <c r="E69" s="13" t="s">
        <v>407</v>
      </c>
      <c r="F69" s="13" t="s">
        <v>408</v>
      </c>
      <c r="G69" s="13" t="s">
        <v>2127</v>
      </c>
      <c r="H69" s="13" t="s">
        <v>10</v>
      </c>
      <c r="I69" s="141" t="s">
        <v>2071</v>
      </c>
      <c r="J69" s="142">
        <v>300000</v>
      </c>
    </row>
    <row r="70" spans="1:10" hidden="1">
      <c r="A70" s="7">
        <v>116</v>
      </c>
      <c r="B70" s="8" t="s">
        <v>60</v>
      </c>
      <c r="C70" s="8" t="s">
        <v>94</v>
      </c>
      <c r="D70" s="8" t="s">
        <v>95</v>
      </c>
      <c r="E70" s="8" t="s">
        <v>415</v>
      </c>
      <c r="F70" s="8" t="s">
        <v>416</v>
      </c>
      <c r="G70" s="13" t="s">
        <v>2129</v>
      </c>
      <c r="H70" s="13" t="s">
        <v>2134</v>
      </c>
      <c r="I70" s="141" t="s">
        <v>2048</v>
      </c>
      <c r="J70" s="142">
        <v>300000</v>
      </c>
    </row>
    <row r="71" spans="1:10" hidden="1">
      <c r="A71" s="7">
        <v>117</v>
      </c>
      <c r="B71" s="8" t="s">
        <v>60</v>
      </c>
      <c r="C71" s="8" t="s">
        <v>94</v>
      </c>
      <c r="D71" s="8" t="s">
        <v>95</v>
      </c>
      <c r="E71" s="8" t="s">
        <v>417</v>
      </c>
      <c r="F71" s="8" t="s">
        <v>418</v>
      </c>
      <c r="G71" s="13" t="s">
        <v>2129</v>
      </c>
      <c r="H71" s="13" t="s">
        <v>2134</v>
      </c>
      <c r="I71" s="141" t="s">
        <v>2048</v>
      </c>
      <c r="J71" s="142">
        <v>300000</v>
      </c>
    </row>
    <row r="72" spans="1:10" hidden="1">
      <c r="A72" s="7">
        <v>118</v>
      </c>
      <c r="B72" s="8" t="s">
        <v>60</v>
      </c>
      <c r="C72" s="8" t="s">
        <v>94</v>
      </c>
      <c r="D72" s="8" t="s">
        <v>95</v>
      </c>
      <c r="E72" s="8" t="s">
        <v>419</v>
      </c>
      <c r="F72" s="8" t="s">
        <v>420</v>
      </c>
      <c r="G72" s="13" t="s">
        <v>2129</v>
      </c>
      <c r="H72" s="13" t="s">
        <v>2131</v>
      </c>
      <c r="I72" s="141" t="s">
        <v>2048</v>
      </c>
      <c r="J72" s="142">
        <v>300000</v>
      </c>
    </row>
    <row r="73" spans="1:10" hidden="1">
      <c r="A73" s="7">
        <v>120</v>
      </c>
      <c r="B73" s="8" t="s">
        <v>60</v>
      </c>
      <c r="C73" s="8" t="s">
        <v>94</v>
      </c>
      <c r="D73" s="8" t="s">
        <v>95</v>
      </c>
      <c r="E73" s="8" t="s">
        <v>423</v>
      </c>
      <c r="F73" s="8" t="s">
        <v>424</v>
      </c>
      <c r="G73" s="13" t="s">
        <v>2129</v>
      </c>
      <c r="H73" s="13" t="s">
        <v>2132</v>
      </c>
      <c r="I73" s="141" t="s">
        <v>2071</v>
      </c>
      <c r="J73" s="142">
        <v>150000</v>
      </c>
    </row>
    <row r="74" spans="1:10" hidden="1">
      <c r="A74" s="12">
        <v>121</v>
      </c>
      <c r="B74" s="13" t="s">
        <v>60</v>
      </c>
      <c r="C74" s="8" t="s">
        <v>96</v>
      </c>
      <c r="D74" s="13" t="s">
        <v>97</v>
      </c>
      <c r="E74" s="13" t="s">
        <v>425</v>
      </c>
      <c r="F74" s="13" t="s">
        <v>426</v>
      </c>
      <c r="G74" s="13" t="s">
        <v>2127</v>
      </c>
      <c r="H74" s="13" t="s">
        <v>10</v>
      </c>
      <c r="I74" s="141" t="s">
        <v>2048</v>
      </c>
      <c r="J74" s="142">
        <v>500000</v>
      </c>
    </row>
    <row r="75" spans="1:10" hidden="1">
      <c r="A75" s="7">
        <v>126</v>
      </c>
      <c r="B75" s="8" t="s">
        <v>60</v>
      </c>
      <c r="C75" s="8" t="s">
        <v>96</v>
      </c>
      <c r="D75" s="8" t="s">
        <v>97</v>
      </c>
      <c r="E75" s="8" t="s">
        <v>435</v>
      </c>
      <c r="F75" s="8" t="s">
        <v>436</v>
      </c>
      <c r="G75" s="13" t="s">
        <v>2129</v>
      </c>
      <c r="H75" s="13" t="s">
        <v>2131</v>
      </c>
      <c r="I75" s="141" t="s">
        <v>2071</v>
      </c>
      <c r="J75" s="142">
        <v>150000</v>
      </c>
    </row>
    <row r="76" spans="1:10" hidden="1">
      <c r="A76" s="7">
        <v>127</v>
      </c>
      <c r="B76" s="8" t="s">
        <v>60</v>
      </c>
      <c r="C76" s="8" t="s">
        <v>96</v>
      </c>
      <c r="D76" s="8" t="s">
        <v>97</v>
      </c>
      <c r="E76" s="8" t="s">
        <v>437</v>
      </c>
      <c r="F76" s="8" t="s">
        <v>438</v>
      </c>
      <c r="G76" s="13" t="s">
        <v>2129</v>
      </c>
      <c r="H76" s="13" t="s">
        <v>2134</v>
      </c>
      <c r="I76" s="141" t="s">
        <v>2071</v>
      </c>
      <c r="J76" s="142">
        <v>150000</v>
      </c>
    </row>
    <row r="77" spans="1:10" hidden="1">
      <c r="A77" s="12">
        <v>130</v>
      </c>
      <c r="B77" s="13" t="s">
        <v>60</v>
      </c>
      <c r="C77" s="8" t="s">
        <v>134</v>
      </c>
      <c r="D77" s="13" t="s">
        <v>135</v>
      </c>
      <c r="E77" s="13" t="s">
        <v>443</v>
      </c>
      <c r="F77" s="13" t="s">
        <v>444</v>
      </c>
      <c r="G77" s="13" t="s">
        <v>2133</v>
      </c>
      <c r="H77" s="13" t="s">
        <v>2048</v>
      </c>
      <c r="I77" s="141" t="s">
        <v>2071</v>
      </c>
      <c r="J77" s="142">
        <v>300000</v>
      </c>
    </row>
    <row r="78" spans="1:10" hidden="1">
      <c r="A78" s="7">
        <v>131</v>
      </c>
      <c r="B78" s="8" t="s">
        <v>60</v>
      </c>
      <c r="C78" s="8" t="s">
        <v>134</v>
      </c>
      <c r="D78" s="8" t="s">
        <v>135</v>
      </c>
      <c r="E78" s="8" t="s">
        <v>445</v>
      </c>
      <c r="F78" s="8" t="s">
        <v>446</v>
      </c>
      <c r="G78" s="13" t="s">
        <v>2129</v>
      </c>
      <c r="H78" s="13" t="s">
        <v>2130</v>
      </c>
      <c r="I78" s="141" t="s">
        <v>2071</v>
      </c>
      <c r="J78" s="142">
        <v>150000</v>
      </c>
    </row>
    <row r="79" spans="1:10" hidden="1">
      <c r="A79" s="7">
        <v>132</v>
      </c>
      <c r="B79" s="8" t="s">
        <v>60</v>
      </c>
      <c r="C79" s="8" t="s">
        <v>134</v>
      </c>
      <c r="D79" s="8" t="s">
        <v>135</v>
      </c>
      <c r="E79" s="8" t="s">
        <v>447</v>
      </c>
      <c r="F79" s="8" t="s">
        <v>448</v>
      </c>
      <c r="G79" s="13" t="s">
        <v>2129</v>
      </c>
      <c r="H79" s="13" t="s">
        <v>2130</v>
      </c>
      <c r="I79" s="141" t="s">
        <v>2071</v>
      </c>
      <c r="J79" s="142">
        <v>150000</v>
      </c>
    </row>
    <row r="80" spans="1:10" hidden="1">
      <c r="A80" s="7">
        <v>133</v>
      </c>
      <c r="B80" s="8" t="s">
        <v>60</v>
      </c>
      <c r="C80" s="8" t="s">
        <v>134</v>
      </c>
      <c r="D80" s="8" t="s">
        <v>135</v>
      </c>
      <c r="E80" s="8" t="s">
        <v>449</v>
      </c>
      <c r="F80" s="8" t="s">
        <v>450</v>
      </c>
      <c r="G80" s="13" t="s">
        <v>2129</v>
      </c>
      <c r="H80" s="13" t="s">
        <v>2130</v>
      </c>
      <c r="I80" s="141" t="s">
        <v>2071</v>
      </c>
      <c r="J80" s="142">
        <v>150000</v>
      </c>
    </row>
    <row r="81" spans="1:10" hidden="1">
      <c r="A81" s="7">
        <v>134</v>
      </c>
      <c r="B81" s="8" t="s">
        <v>60</v>
      </c>
      <c r="C81" s="8" t="s">
        <v>134</v>
      </c>
      <c r="D81" s="8" t="s">
        <v>135</v>
      </c>
      <c r="E81" s="8" t="s">
        <v>451</v>
      </c>
      <c r="F81" s="8" t="s">
        <v>452</v>
      </c>
      <c r="G81" s="13" t="s">
        <v>2129</v>
      </c>
      <c r="H81" s="13" t="s">
        <v>2130</v>
      </c>
      <c r="I81" s="141" t="s">
        <v>2071</v>
      </c>
      <c r="J81" s="142">
        <v>150000</v>
      </c>
    </row>
    <row r="82" spans="1:10" hidden="1">
      <c r="A82" s="7">
        <v>135</v>
      </c>
      <c r="B82" s="8" t="s">
        <v>60</v>
      </c>
      <c r="C82" s="8" t="s">
        <v>134</v>
      </c>
      <c r="D82" s="8" t="s">
        <v>135</v>
      </c>
      <c r="E82" s="8" t="s">
        <v>453</v>
      </c>
      <c r="F82" s="8" t="s">
        <v>454</v>
      </c>
      <c r="G82" s="13" t="s">
        <v>2129</v>
      </c>
      <c r="H82" s="13" t="s">
        <v>2130</v>
      </c>
      <c r="I82" s="141" t="s">
        <v>2048</v>
      </c>
      <c r="J82" s="142">
        <v>300000</v>
      </c>
    </row>
    <row r="83" spans="1:10" hidden="1">
      <c r="A83" s="7">
        <v>136</v>
      </c>
      <c r="B83" s="8" t="s">
        <v>60</v>
      </c>
      <c r="C83" s="8" t="s">
        <v>134</v>
      </c>
      <c r="D83" s="8" t="s">
        <v>135</v>
      </c>
      <c r="E83" s="8" t="s">
        <v>455</v>
      </c>
      <c r="F83" s="8" t="s">
        <v>456</v>
      </c>
      <c r="G83" s="13" t="s">
        <v>2129</v>
      </c>
      <c r="H83" s="13" t="s">
        <v>2131</v>
      </c>
      <c r="I83" s="141" t="s">
        <v>2071</v>
      </c>
      <c r="J83" s="142">
        <v>150000</v>
      </c>
    </row>
    <row r="84" spans="1:10" hidden="1">
      <c r="A84" s="7">
        <v>138</v>
      </c>
      <c r="B84" s="8" t="s">
        <v>60</v>
      </c>
      <c r="C84" s="8" t="s">
        <v>134</v>
      </c>
      <c r="D84" s="8" t="s">
        <v>135</v>
      </c>
      <c r="E84" s="8" t="s">
        <v>459</v>
      </c>
      <c r="F84" s="8" t="s">
        <v>460</v>
      </c>
      <c r="G84" s="13" t="s">
        <v>2129</v>
      </c>
      <c r="H84" s="13" t="s">
        <v>2134</v>
      </c>
      <c r="I84" s="141" t="s">
        <v>2071</v>
      </c>
      <c r="J84" s="142">
        <v>150000</v>
      </c>
    </row>
    <row r="85" spans="1:10" hidden="1">
      <c r="A85" s="12">
        <v>139</v>
      </c>
      <c r="B85" s="13" t="s">
        <v>60</v>
      </c>
      <c r="C85" s="8" t="s">
        <v>98</v>
      </c>
      <c r="D85" s="13" t="s">
        <v>99</v>
      </c>
      <c r="E85" s="13" t="s">
        <v>461</v>
      </c>
      <c r="F85" s="13" t="s">
        <v>462</v>
      </c>
      <c r="G85" s="13" t="s">
        <v>2127</v>
      </c>
      <c r="H85" s="13" t="s">
        <v>10</v>
      </c>
      <c r="I85" s="141" t="s">
        <v>2071</v>
      </c>
      <c r="J85" s="142">
        <v>300000</v>
      </c>
    </row>
    <row r="86" spans="1:10" hidden="1">
      <c r="A86" s="7">
        <v>141</v>
      </c>
      <c r="B86" s="8" t="s">
        <v>60</v>
      </c>
      <c r="C86" s="8" t="s">
        <v>98</v>
      </c>
      <c r="D86" s="8" t="s">
        <v>99</v>
      </c>
      <c r="E86" s="8" t="s">
        <v>465</v>
      </c>
      <c r="F86" s="8" t="s">
        <v>466</v>
      </c>
      <c r="G86" s="13" t="s">
        <v>2129</v>
      </c>
      <c r="H86" s="13" t="s">
        <v>2134</v>
      </c>
      <c r="I86" s="141" t="s">
        <v>2071</v>
      </c>
      <c r="J86" s="142">
        <v>150000</v>
      </c>
    </row>
    <row r="87" spans="1:10" hidden="1">
      <c r="A87" s="7">
        <v>144</v>
      </c>
      <c r="B87" s="8" t="s">
        <v>60</v>
      </c>
      <c r="C87" s="8" t="s">
        <v>98</v>
      </c>
      <c r="D87" s="8" t="s">
        <v>99</v>
      </c>
      <c r="E87" s="8" t="s">
        <v>471</v>
      </c>
      <c r="F87" s="8" t="s">
        <v>472</v>
      </c>
      <c r="G87" s="13" t="s">
        <v>2129</v>
      </c>
      <c r="H87" s="13" t="s">
        <v>2131</v>
      </c>
      <c r="I87" s="141" t="s">
        <v>2071</v>
      </c>
      <c r="J87" s="142">
        <v>150000</v>
      </c>
    </row>
    <row r="88" spans="1:10" hidden="1">
      <c r="A88" s="7">
        <v>145</v>
      </c>
      <c r="B88" s="8" t="s">
        <v>60</v>
      </c>
      <c r="C88" s="8" t="s">
        <v>98</v>
      </c>
      <c r="D88" s="8" t="s">
        <v>99</v>
      </c>
      <c r="E88" s="8" t="s">
        <v>473</v>
      </c>
      <c r="F88" s="8" t="s">
        <v>474</v>
      </c>
      <c r="G88" s="13" t="s">
        <v>2129</v>
      </c>
      <c r="H88" s="13" t="s">
        <v>2130</v>
      </c>
      <c r="I88" s="141" t="s">
        <v>2071</v>
      </c>
      <c r="J88" s="142">
        <v>150000</v>
      </c>
    </row>
    <row r="89" spans="1:10" hidden="1">
      <c r="A89" s="7">
        <v>146</v>
      </c>
      <c r="B89" s="8" t="s">
        <v>60</v>
      </c>
      <c r="C89" s="8" t="s">
        <v>98</v>
      </c>
      <c r="D89" s="8" t="s">
        <v>99</v>
      </c>
      <c r="E89" s="8" t="s">
        <v>475</v>
      </c>
      <c r="F89" s="8" t="s">
        <v>476</v>
      </c>
      <c r="G89" s="13" t="s">
        <v>2129</v>
      </c>
      <c r="H89" s="13" t="s">
        <v>2132</v>
      </c>
      <c r="I89" s="141" t="s">
        <v>2048</v>
      </c>
      <c r="J89" s="142">
        <v>300000</v>
      </c>
    </row>
    <row r="90" spans="1:10" hidden="1">
      <c r="A90" s="7">
        <v>147</v>
      </c>
      <c r="B90" s="8" t="s">
        <v>60</v>
      </c>
      <c r="C90" s="8" t="s">
        <v>98</v>
      </c>
      <c r="D90" s="8" t="s">
        <v>99</v>
      </c>
      <c r="E90" s="8" t="s">
        <v>477</v>
      </c>
      <c r="F90" s="8" t="s">
        <v>478</v>
      </c>
      <c r="G90" s="13" t="s">
        <v>2129</v>
      </c>
      <c r="H90" s="13" t="s">
        <v>2130</v>
      </c>
      <c r="I90" s="141" t="s">
        <v>2071</v>
      </c>
      <c r="J90" s="142">
        <v>150000</v>
      </c>
    </row>
    <row r="91" spans="1:10" hidden="1">
      <c r="A91" s="7">
        <v>148</v>
      </c>
      <c r="B91" s="8" t="s">
        <v>60</v>
      </c>
      <c r="C91" s="8" t="s">
        <v>98</v>
      </c>
      <c r="D91" s="8" t="s">
        <v>99</v>
      </c>
      <c r="E91" s="8" t="s">
        <v>479</v>
      </c>
      <c r="F91" s="8" t="s">
        <v>480</v>
      </c>
      <c r="G91" s="13" t="s">
        <v>2129</v>
      </c>
      <c r="H91" s="13" t="s">
        <v>2130</v>
      </c>
      <c r="I91" s="141" t="s">
        <v>2071</v>
      </c>
      <c r="J91" s="142">
        <v>150000</v>
      </c>
    </row>
    <row r="92" spans="1:10" hidden="1">
      <c r="A92" s="12">
        <v>150</v>
      </c>
      <c r="B92" s="13" t="s">
        <v>11</v>
      </c>
      <c r="C92" s="8" t="s">
        <v>12</v>
      </c>
      <c r="D92" s="13" t="s">
        <v>13</v>
      </c>
      <c r="E92" s="13" t="s">
        <v>483</v>
      </c>
      <c r="F92" s="13" t="s">
        <v>484</v>
      </c>
      <c r="G92" s="13" t="s">
        <v>2127</v>
      </c>
      <c r="H92" s="13" t="s">
        <v>10</v>
      </c>
      <c r="I92" s="141" t="s">
        <v>2071</v>
      </c>
      <c r="J92" s="142">
        <v>300000</v>
      </c>
    </row>
    <row r="93" spans="1:10" hidden="1">
      <c r="A93" s="7">
        <v>153</v>
      </c>
      <c r="B93" s="8" t="s">
        <v>11</v>
      </c>
      <c r="C93" s="8" t="s">
        <v>12</v>
      </c>
      <c r="D93" s="8" t="s">
        <v>13</v>
      </c>
      <c r="E93" s="8" t="s">
        <v>489</v>
      </c>
      <c r="F93" s="8" t="s">
        <v>490</v>
      </c>
      <c r="G93" s="13" t="s">
        <v>2129</v>
      </c>
      <c r="H93" s="13" t="s">
        <v>2130</v>
      </c>
      <c r="I93" s="141" t="s">
        <v>2071</v>
      </c>
      <c r="J93" s="142">
        <v>150000</v>
      </c>
    </row>
    <row r="94" spans="1:10" hidden="1">
      <c r="A94" s="7">
        <v>156</v>
      </c>
      <c r="B94" s="8" t="s">
        <v>11</v>
      </c>
      <c r="C94" s="8" t="s">
        <v>12</v>
      </c>
      <c r="D94" s="8" t="s">
        <v>13</v>
      </c>
      <c r="E94" s="8" t="s">
        <v>495</v>
      </c>
      <c r="F94" s="8" t="s">
        <v>496</v>
      </c>
      <c r="G94" s="13" t="s">
        <v>2129</v>
      </c>
      <c r="H94" s="13" t="s">
        <v>2132</v>
      </c>
      <c r="I94" s="141" t="s">
        <v>2048</v>
      </c>
      <c r="J94" s="142">
        <v>300000</v>
      </c>
    </row>
    <row r="95" spans="1:10" hidden="1">
      <c r="A95" s="7">
        <v>157</v>
      </c>
      <c r="B95" s="8" t="s">
        <v>11</v>
      </c>
      <c r="C95" s="8" t="s">
        <v>12</v>
      </c>
      <c r="D95" s="8" t="s">
        <v>13</v>
      </c>
      <c r="E95" s="8" t="s">
        <v>497</v>
      </c>
      <c r="F95" s="8" t="s">
        <v>498</v>
      </c>
      <c r="G95" s="13" t="s">
        <v>2129</v>
      </c>
      <c r="H95" s="13" t="s">
        <v>2132</v>
      </c>
      <c r="I95" s="141" t="s">
        <v>2071</v>
      </c>
      <c r="J95" s="142">
        <v>150000</v>
      </c>
    </row>
    <row r="96" spans="1:10" hidden="1">
      <c r="A96" s="12">
        <v>158</v>
      </c>
      <c r="B96" s="13" t="s">
        <v>11</v>
      </c>
      <c r="C96" s="8" t="s">
        <v>136</v>
      </c>
      <c r="D96" s="13" t="s">
        <v>137</v>
      </c>
      <c r="E96" s="13" t="s">
        <v>499</v>
      </c>
      <c r="F96" s="13" t="s">
        <v>500</v>
      </c>
      <c r="G96" s="13" t="s">
        <v>2133</v>
      </c>
      <c r="H96" s="13" t="s">
        <v>2048</v>
      </c>
      <c r="I96" s="141" t="s">
        <v>2048</v>
      </c>
      <c r="J96" s="142">
        <v>500000</v>
      </c>
    </row>
    <row r="97" spans="1:10" hidden="1">
      <c r="A97" s="7">
        <v>159</v>
      </c>
      <c r="B97" s="8" t="s">
        <v>11</v>
      </c>
      <c r="C97" s="8" t="s">
        <v>136</v>
      </c>
      <c r="D97" s="8" t="s">
        <v>137</v>
      </c>
      <c r="E97" s="8" t="s">
        <v>501</v>
      </c>
      <c r="F97" s="8" t="s">
        <v>502</v>
      </c>
      <c r="G97" s="13" t="s">
        <v>2129</v>
      </c>
      <c r="H97" s="13" t="s">
        <v>2130</v>
      </c>
      <c r="I97" s="141" t="s">
        <v>2071</v>
      </c>
      <c r="J97" s="142">
        <v>150000</v>
      </c>
    </row>
    <row r="98" spans="1:10" hidden="1">
      <c r="A98" s="7">
        <v>160</v>
      </c>
      <c r="B98" s="8" t="s">
        <v>11</v>
      </c>
      <c r="C98" s="8" t="s">
        <v>136</v>
      </c>
      <c r="D98" s="8" t="s">
        <v>137</v>
      </c>
      <c r="E98" s="8" t="s">
        <v>503</v>
      </c>
      <c r="F98" s="8" t="s">
        <v>504</v>
      </c>
      <c r="G98" s="13" t="s">
        <v>2129</v>
      </c>
      <c r="H98" s="13" t="s">
        <v>2131</v>
      </c>
      <c r="I98" s="141" t="s">
        <v>2071</v>
      </c>
      <c r="J98" s="142">
        <v>150000</v>
      </c>
    </row>
    <row r="99" spans="1:10" hidden="1">
      <c r="A99" s="7">
        <v>162</v>
      </c>
      <c r="B99" s="8" t="s">
        <v>11</v>
      </c>
      <c r="C99" s="8" t="s">
        <v>136</v>
      </c>
      <c r="D99" s="8" t="s">
        <v>137</v>
      </c>
      <c r="E99" s="8" t="s">
        <v>507</v>
      </c>
      <c r="F99" s="8" t="s">
        <v>508</v>
      </c>
      <c r="G99" s="13" t="s">
        <v>2129</v>
      </c>
      <c r="H99" s="13" t="s">
        <v>2131</v>
      </c>
      <c r="I99" s="141" t="s">
        <v>2071</v>
      </c>
      <c r="J99" s="142">
        <v>150000</v>
      </c>
    </row>
    <row r="100" spans="1:10" hidden="1">
      <c r="A100" s="7">
        <v>163</v>
      </c>
      <c r="B100" s="8" t="s">
        <v>11</v>
      </c>
      <c r="C100" s="8" t="s">
        <v>136</v>
      </c>
      <c r="D100" s="8" t="s">
        <v>137</v>
      </c>
      <c r="E100" s="8" t="s">
        <v>509</v>
      </c>
      <c r="F100" s="8" t="s">
        <v>510</v>
      </c>
      <c r="G100" s="13" t="s">
        <v>2129</v>
      </c>
      <c r="H100" s="13" t="s">
        <v>2130</v>
      </c>
      <c r="I100" s="141" t="s">
        <v>2048</v>
      </c>
      <c r="J100" s="142">
        <v>300000</v>
      </c>
    </row>
    <row r="101" spans="1:10" hidden="1">
      <c r="A101" s="7">
        <v>166</v>
      </c>
      <c r="B101" s="8" t="s">
        <v>11</v>
      </c>
      <c r="C101" s="8" t="s">
        <v>136</v>
      </c>
      <c r="D101" s="8" t="s">
        <v>137</v>
      </c>
      <c r="E101" s="8" t="s">
        <v>515</v>
      </c>
      <c r="F101" s="8" t="s">
        <v>516</v>
      </c>
      <c r="G101" s="13" t="s">
        <v>2129</v>
      </c>
      <c r="H101" s="13" t="s">
        <v>2130</v>
      </c>
      <c r="I101" s="141" t="s">
        <v>2048</v>
      </c>
      <c r="J101" s="142">
        <v>300000</v>
      </c>
    </row>
    <row r="102" spans="1:10" hidden="1">
      <c r="A102" s="7">
        <v>168</v>
      </c>
      <c r="B102" s="8" t="s">
        <v>11</v>
      </c>
      <c r="C102" s="8" t="s">
        <v>136</v>
      </c>
      <c r="D102" s="8" t="s">
        <v>137</v>
      </c>
      <c r="E102" s="8" t="s">
        <v>519</v>
      </c>
      <c r="F102" s="8" t="s">
        <v>520</v>
      </c>
      <c r="G102" s="13" t="s">
        <v>2129</v>
      </c>
      <c r="H102" s="13" t="s">
        <v>2134</v>
      </c>
      <c r="I102" s="141" t="s">
        <v>2071</v>
      </c>
      <c r="J102" s="142">
        <v>150000</v>
      </c>
    </row>
    <row r="103" spans="1:10" hidden="1">
      <c r="A103" s="12">
        <v>172</v>
      </c>
      <c r="B103" s="13" t="s">
        <v>11</v>
      </c>
      <c r="C103" s="8" t="s">
        <v>14</v>
      </c>
      <c r="D103" s="13" t="s">
        <v>15</v>
      </c>
      <c r="E103" s="13" t="s">
        <v>527</v>
      </c>
      <c r="F103" s="13" t="s">
        <v>528</v>
      </c>
      <c r="G103" s="13" t="s">
        <v>2127</v>
      </c>
      <c r="H103" s="13" t="s">
        <v>10</v>
      </c>
      <c r="I103" s="141" t="s">
        <v>2048</v>
      </c>
      <c r="J103" s="142">
        <v>500000</v>
      </c>
    </row>
    <row r="104" spans="1:10" hidden="1">
      <c r="A104" s="7">
        <v>173</v>
      </c>
      <c r="B104" s="8" t="s">
        <v>11</v>
      </c>
      <c r="C104" s="8" t="s">
        <v>14</v>
      </c>
      <c r="D104" s="8" t="s">
        <v>15</v>
      </c>
      <c r="E104" s="8" t="s">
        <v>529</v>
      </c>
      <c r="F104" s="8" t="s">
        <v>530</v>
      </c>
      <c r="G104" s="13" t="s">
        <v>2129</v>
      </c>
      <c r="H104" s="13" t="s">
        <v>2130</v>
      </c>
      <c r="I104" s="141" t="s">
        <v>2071</v>
      </c>
      <c r="J104" s="142">
        <v>150000</v>
      </c>
    </row>
    <row r="105" spans="1:10" hidden="1">
      <c r="A105" s="7">
        <v>176</v>
      </c>
      <c r="B105" s="8" t="s">
        <v>11</v>
      </c>
      <c r="C105" s="8" t="s">
        <v>14</v>
      </c>
      <c r="D105" s="8" t="s">
        <v>15</v>
      </c>
      <c r="E105" s="8" t="s">
        <v>535</v>
      </c>
      <c r="F105" s="8" t="s">
        <v>536</v>
      </c>
      <c r="G105" s="13" t="s">
        <v>2129</v>
      </c>
      <c r="H105" s="13" t="s">
        <v>2132</v>
      </c>
      <c r="I105" s="141" t="s">
        <v>2048</v>
      </c>
      <c r="J105" s="142">
        <v>300000</v>
      </c>
    </row>
    <row r="106" spans="1:10" hidden="1">
      <c r="A106" s="7">
        <v>177</v>
      </c>
      <c r="B106" s="8" t="s">
        <v>11</v>
      </c>
      <c r="C106" s="8" t="s">
        <v>14</v>
      </c>
      <c r="D106" s="8" t="s">
        <v>15</v>
      </c>
      <c r="E106" s="8" t="s">
        <v>537</v>
      </c>
      <c r="F106" s="8" t="s">
        <v>538</v>
      </c>
      <c r="G106" s="13" t="s">
        <v>2129</v>
      </c>
      <c r="H106" s="13" t="s">
        <v>2130</v>
      </c>
      <c r="I106" s="141" t="s">
        <v>2071</v>
      </c>
      <c r="J106" s="142">
        <v>150000</v>
      </c>
    </row>
    <row r="107" spans="1:10" hidden="1">
      <c r="A107" s="7">
        <v>181</v>
      </c>
      <c r="B107" s="8" t="s">
        <v>11</v>
      </c>
      <c r="C107" s="8" t="s">
        <v>100</v>
      </c>
      <c r="D107" s="8" t="s">
        <v>101</v>
      </c>
      <c r="E107" s="8" t="s">
        <v>545</v>
      </c>
      <c r="F107" s="8" t="s">
        <v>546</v>
      </c>
      <c r="G107" s="13" t="s">
        <v>2129</v>
      </c>
      <c r="H107" s="13" t="s">
        <v>2132</v>
      </c>
      <c r="I107" s="141" t="s">
        <v>2048</v>
      </c>
      <c r="J107" s="142">
        <v>300000</v>
      </c>
    </row>
    <row r="108" spans="1:10" hidden="1">
      <c r="A108" s="7">
        <v>182</v>
      </c>
      <c r="B108" s="8" t="s">
        <v>11</v>
      </c>
      <c r="C108" s="8" t="s">
        <v>100</v>
      </c>
      <c r="D108" s="8" t="s">
        <v>101</v>
      </c>
      <c r="E108" s="8" t="s">
        <v>547</v>
      </c>
      <c r="F108" s="8" t="s">
        <v>548</v>
      </c>
      <c r="G108" s="13" t="s">
        <v>2129</v>
      </c>
      <c r="H108" s="13" t="s">
        <v>2130</v>
      </c>
      <c r="I108" s="141" t="s">
        <v>2071</v>
      </c>
      <c r="J108" s="142">
        <v>150000</v>
      </c>
    </row>
    <row r="109" spans="1:10" hidden="1">
      <c r="A109" s="7">
        <v>187</v>
      </c>
      <c r="B109" s="8" t="s">
        <v>11</v>
      </c>
      <c r="C109" s="8" t="s">
        <v>100</v>
      </c>
      <c r="D109" s="8" t="s">
        <v>101</v>
      </c>
      <c r="E109" s="8" t="s">
        <v>557</v>
      </c>
      <c r="F109" s="8" t="s">
        <v>558</v>
      </c>
      <c r="G109" s="13" t="s">
        <v>2129</v>
      </c>
      <c r="H109" s="13" t="s">
        <v>2130</v>
      </c>
      <c r="I109" s="141" t="s">
        <v>2071</v>
      </c>
      <c r="J109" s="142">
        <v>150000</v>
      </c>
    </row>
    <row r="110" spans="1:10" hidden="1">
      <c r="A110" s="7">
        <v>191</v>
      </c>
      <c r="B110" s="8" t="s">
        <v>11</v>
      </c>
      <c r="C110" s="8" t="s">
        <v>100</v>
      </c>
      <c r="D110" s="8" t="s">
        <v>101</v>
      </c>
      <c r="E110" s="8" t="s">
        <v>565</v>
      </c>
      <c r="F110" s="8" t="s">
        <v>566</v>
      </c>
      <c r="G110" s="13" t="s">
        <v>2129</v>
      </c>
      <c r="H110" s="13" t="s">
        <v>2132</v>
      </c>
      <c r="I110" s="141" t="s">
        <v>2071</v>
      </c>
      <c r="J110" s="142">
        <v>150000</v>
      </c>
    </row>
    <row r="111" spans="1:10" hidden="1">
      <c r="A111" s="12">
        <v>192</v>
      </c>
      <c r="B111" s="13" t="s">
        <v>11</v>
      </c>
      <c r="C111" s="8" t="s">
        <v>63</v>
      </c>
      <c r="D111" s="13" t="s">
        <v>64</v>
      </c>
      <c r="E111" s="13" t="s">
        <v>567</v>
      </c>
      <c r="F111" s="13" t="s">
        <v>568</v>
      </c>
      <c r="G111" s="13" t="s">
        <v>2127</v>
      </c>
      <c r="H111" s="13" t="s">
        <v>10</v>
      </c>
      <c r="I111" s="141" t="s">
        <v>2071</v>
      </c>
      <c r="J111" s="142">
        <v>300000</v>
      </c>
    </row>
    <row r="112" spans="1:10" hidden="1">
      <c r="A112" s="7">
        <v>193</v>
      </c>
      <c r="B112" s="8" t="s">
        <v>11</v>
      </c>
      <c r="C112" s="8" t="s">
        <v>63</v>
      </c>
      <c r="D112" s="8" t="s">
        <v>64</v>
      </c>
      <c r="E112" s="8" t="s">
        <v>569</v>
      </c>
      <c r="F112" s="8" t="s">
        <v>570</v>
      </c>
      <c r="G112" s="13" t="s">
        <v>2129</v>
      </c>
      <c r="H112" s="13" t="s">
        <v>2130</v>
      </c>
      <c r="I112" s="141" t="s">
        <v>2048</v>
      </c>
      <c r="J112" s="142">
        <v>300000</v>
      </c>
    </row>
    <row r="113" spans="1:10" hidden="1">
      <c r="A113" s="7">
        <v>194</v>
      </c>
      <c r="B113" s="8" t="s">
        <v>11</v>
      </c>
      <c r="C113" s="8" t="s">
        <v>63</v>
      </c>
      <c r="D113" s="8" t="s">
        <v>64</v>
      </c>
      <c r="E113" s="8" t="s">
        <v>571</v>
      </c>
      <c r="F113" s="8" t="s">
        <v>572</v>
      </c>
      <c r="G113" s="13" t="s">
        <v>2129</v>
      </c>
      <c r="H113" s="13" t="s">
        <v>2130</v>
      </c>
      <c r="I113" s="141" t="s">
        <v>2071</v>
      </c>
      <c r="J113" s="142">
        <v>150000</v>
      </c>
    </row>
    <row r="114" spans="1:10" hidden="1">
      <c r="A114" s="7">
        <v>195</v>
      </c>
      <c r="B114" s="8" t="s">
        <v>11</v>
      </c>
      <c r="C114" s="8" t="s">
        <v>63</v>
      </c>
      <c r="D114" s="8" t="s">
        <v>64</v>
      </c>
      <c r="E114" s="8" t="s">
        <v>573</v>
      </c>
      <c r="F114" s="8" t="s">
        <v>574</v>
      </c>
      <c r="G114" s="13" t="s">
        <v>2129</v>
      </c>
      <c r="H114" s="13" t="s">
        <v>2134</v>
      </c>
      <c r="I114" s="141" t="s">
        <v>2071</v>
      </c>
      <c r="J114" s="142">
        <v>150000</v>
      </c>
    </row>
    <row r="115" spans="1:10" hidden="1">
      <c r="A115" s="7">
        <v>196</v>
      </c>
      <c r="B115" s="8" t="s">
        <v>11</v>
      </c>
      <c r="C115" s="8" t="s">
        <v>63</v>
      </c>
      <c r="D115" s="8" t="s">
        <v>64</v>
      </c>
      <c r="E115" s="8" t="s">
        <v>575</v>
      </c>
      <c r="F115" s="8" t="s">
        <v>576</v>
      </c>
      <c r="G115" s="13" t="s">
        <v>2129</v>
      </c>
      <c r="H115" s="13" t="s">
        <v>2130</v>
      </c>
      <c r="I115" s="141" t="s">
        <v>2048</v>
      </c>
      <c r="J115" s="142">
        <v>300000</v>
      </c>
    </row>
    <row r="116" spans="1:10" hidden="1">
      <c r="A116" s="7">
        <v>197</v>
      </c>
      <c r="B116" s="8" t="s">
        <v>11</v>
      </c>
      <c r="C116" s="8" t="s">
        <v>63</v>
      </c>
      <c r="D116" s="8" t="s">
        <v>64</v>
      </c>
      <c r="E116" s="8" t="s">
        <v>577</v>
      </c>
      <c r="F116" s="8" t="s">
        <v>578</v>
      </c>
      <c r="G116" s="13" t="s">
        <v>2129</v>
      </c>
      <c r="H116" s="13" t="s">
        <v>2130</v>
      </c>
      <c r="I116" s="141" t="s">
        <v>2071</v>
      </c>
      <c r="J116" s="142">
        <v>150000</v>
      </c>
    </row>
    <row r="117" spans="1:10" hidden="1">
      <c r="A117" s="7">
        <v>198</v>
      </c>
      <c r="B117" s="8" t="s">
        <v>11</v>
      </c>
      <c r="C117" s="8" t="s">
        <v>63</v>
      </c>
      <c r="D117" s="8" t="s">
        <v>64</v>
      </c>
      <c r="E117" s="8" t="s">
        <v>579</v>
      </c>
      <c r="F117" s="8" t="s">
        <v>580</v>
      </c>
      <c r="G117" s="13" t="s">
        <v>2129</v>
      </c>
      <c r="H117" s="13" t="s">
        <v>2130</v>
      </c>
      <c r="I117" s="141" t="s">
        <v>2048</v>
      </c>
      <c r="J117" s="142">
        <v>300000</v>
      </c>
    </row>
    <row r="118" spans="1:10" hidden="1">
      <c r="A118" s="7">
        <v>199</v>
      </c>
      <c r="B118" s="8" t="s">
        <v>11</v>
      </c>
      <c r="C118" s="8" t="s">
        <v>63</v>
      </c>
      <c r="D118" s="8" t="s">
        <v>64</v>
      </c>
      <c r="E118" s="8" t="s">
        <v>581</v>
      </c>
      <c r="F118" s="8" t="s">
        <v>582</v>
      </c>
      <c r="G118" s="13" t="s">
        <v>2129</v>
      </c>
      <c r="H118" s="13" t="s">
        <v>2134</v>
      </c>
      <c r="I118" s="141" t="s">
        <v>2048</v>
      </c>
      <c r="J118" s="142">
        <v>300000</v>
      </c>
    </row>
    <row r="119" spans="1:10" hidden="1">
      <c r="A119" s="7">
        <v>200</v>
      </c>
      <c r="B119" s="8" t="s">
        <v>11</v>
      </c>
      <c r="C119" s="8" t="s">
        <v>63</v>
      </c>
      <c r="D119" s="8" t="s">
        <v>64</v>
      </c>
      <c r="E119" s="8" t="s">
        <v>583</v>
      </c>
      <c r="F119" s="8" t="s">
        <v>584</v>
      </c>
      <c r="G119" s="13" t="s">
        <v>2129</v>
      </c>
      <c r="H119" s="13" t="s">
        <v>2130</v>
      </c>
      <c r="I119" s="141" t="s">
        <v>2048</v>
      </c>
      <c r="J119" s="142">
        <v>300000</v>
      </c>
    </row>
    <row r="120" spans="1:10" hidden="1">
      <c r="A120" s="7">
        <v>201</v>
      </c>
      <c r="B120" s="8" t="s">
        <v>11</v>
      </c>
      <c r="C120" s="8" t="s">
        <v>63</v>
      </c>
      <c r="D120" s="8" t="s">
        <v>64</v>
      </c>
      <c r="E120" s="8" t="s">
        <v>585</v>
      </c>
      <c r="F120" s="8" t="s">
        <v>586</v>
      </c>
      <c r="G120" s="13" t="s">
        <v>2129</v>
      </c>
      <c r="H120" s="13" t="s">
        <v>2132</v>
      </c>
      <c r="I120" s="141" t="s">
        <v>2048</v>
      </c>
      <c r="J120" s="142">
        <v>300000</v>
      </c>
    </row>
    <row r="121" spans="1:10" hidden="1">
      <c r="A121" s="7">
        <v>202</v>
      </c>
      <c r="B121" s="8" t="s">
        <v>11</v>
      </c>
      <c r="C121" s="8" t="s">
        <v>63</v>
      </c>
      <c r="D121" s="8" t="s">
        <v>64</v>
      </c>
      <c r="E121" s="8" t="s">
        <v>587</v>
      </c>
      <c r="F121" s="8" t="s">
        <v>588</v>
      </c>
      <c r="G121" s="13" t="s">
        <v>2129</v>
      </c>
      <c r="H121" s="13" t="s">
        <v>2132</v>
      </c>
      <c r="I121" s="141" t="s">
        <v>2048</v>
      </c>
      <c r="J121" s="142">
        <v>300000</v>
      </c>
    </row>
    <row r="122" spans="1:10" hidden="1">
      <c r="A122" s="7">
        <v>203</v>
      </c>
      <c r="B122" s="8" t="s">
        <v>11</v>
      </c>
      <c r="C122" s="8" t="s">
        <v>63</v>
      </c>
      <c r="D122" s="8" t="s">
        <v>64</v>
      </c>
      <c r="E122" s="8" t="s">
        <v>589</v>
      </c>
      <c r="F122" s="8" t="s">
        <v>590</v>
      </c>
      <c r="G122" s="13" t="s">
        <v>2129</v>
      </c>
      <c r="H122" s="13" t="s">
        <v>2132</v>
      </c>
      <c r="I122" s="141" t="s">
        <v>2048</v>
      </c>
      <c r="J122" s="142">
        <v>300000</v>
      </c>
    </row>
    <row r="123" spans="1:10" hidden="1">
      <c r="A123" s="12">
        <v>204</v>
      </c>
      <c r="B123" s="13" t="s">
        <v>16</v>
      </c>
      <c r="C123" s="8" t="s">
        <v>102</v>
      </c>
      <c r="D123" s="13" t="s">
        <v>103</v>
      </c>
      <c r="E123" s="13" t="s">
        <v>591</v>
      </c>
      <c r="F123" s="13" t="s">
        <v>592</v>
      </c>
      <c r="G123" s="13" t="s">
        <v>2133</v>
      </c>
      <c r="H123" s="13" t="s">
        <v>2048</v>
      </c>
      <c r="I123" s="141" t="s">
        <v>2071</v>
      </c>
      <c r="J123" s="142">
        <v>300000</v>
      </c>
    </row>
    <row r="124" spans="1:10" hidden="1">
      <c r="A124" s="7">
        <v>210</v>
      </c>
      <c r="B124" s="8" t="s">
        <v>16</v>
      </c>
      <c r="C124" s="8" t="s">
        <v>102</v>
      </c>
      <c r="D124" s="8" t="s">
        <v>103</v>
      </c>
      <c r="E124" s="8" t="s">
        <v>603</v>
      </c>
      <c r="F124" s="8" t="s">
        <v>604</v>
      </c>
      <c r="G124" s="13" t="s">
        <v>2129</v>
      </c>
      <c r="H124" s="13" t="s">
        <v>2130</v>
      </c>
      <c r="I124" s="141" t="s">
        <v>2071</v>
      </c>
      <c r="J124" s="142">
        <v>150000</v>
      </c>
    </row>
    <row r="125" spans="1:10" hidden="1">
      <c r="A125" s="7">
        <v>218</v>
      </c>
      <c r="B125" s="8" t="s">
        <v>16</v>
      </c>
      <c r="C125" s="8" t="s">
        <v>85</v>
      </c>
      <c r="D125" s="8" t="s">
        <v>86</v>
      </c>
      <c r="E125" s="8" t="s">
        <v>619</v>
      </c>
      <c r="F125" s="8" t="s">
        <v>620</v>
      </c>
      <c r="G125" s="13" t="s">
        <v>2129</v>
      </c>
      <c r="H125" s="13" t="s">
        <v>2130</v>
      </c>
      <c r="I125" s="141" t="s">
        <v>2071</v>
      </c>
      <c r="J125" s="142">
        <v>150000</v>
      </c>
    </row>
    <row r="126" spans="1:10" hidden="1">
      <c r="A126" s="12">
        <v>221</v>
      </c>
      <c r="B126" s="13" t="s">
        <v>16</v>
      </c>
      <c r="C126" s="8" t="s">
        <v>138</v>
      </c>
      <c r="D126" s="13" t="s">
        <v>139</v>
      </c>
      <c r="E126" s="13" t="s">
        <v>625</v>
      </c>
      <c r="F126" s="13" t="s">
        <v>626</v>
      </c>
      <c r="G126" s="13" t="s">
        <v>2133</v>
      </c>
      <c r="H126" s="13" t="s">
        <v>2048</v>
      </c>
      <c r="I126" s="141" t="s">
        <v>2048</v>
      </c>
      <c r="J126" s="142">
        <v>500000</v>
      </c>
    </row>
    <row r="127" spans="1:10" hidden="1">
      <c r="A127" s="7">
        <v>223</v>
      </c>
      <c r="B127" s="8" t="s">
        <v>16</v>
      </c>
      <c r="C127" s="8" t="s">
        <v>138</v>
      </c>
      <c r="D127" s="8" t="s">
        <v>139</v>
      </c>
      <c r="E127" s="8" t="s">
        <v>629</v>
      </c>
      <c r="F127" s="8" t="s">
        <v>630</v>
      </c>
      <c r="G127" s="13" t="s">
        <v>2129</v>
      </c>
      <c r="H127" s="13" t="s">
        <v>2130</v>
      </c>
      <c r="I127" s="141" t="s">
        <v>2048</v>
      </c>
      <c r="J127" s="142">
        <v>300000</v>
      </c>
    </row>
    <row r="128" spans="1:10" hidden="1">
      <c r="A128" s="7">
        <v>227</v>
      </c>
      <c r="B128" s="8" t="s">
        <v>16</v>
      </c>
      <c r="C128" s="8" t="s">
        <v>138</v>
      </c>
      <c r="D128" s="8" t="s">
        <v>139</v>
      </c>
      <c r="E128" s="8" t="s">
        <v>637</v>
      </c>
      <c r="F128" s="8" t="s">
        <v>638</v>
      </c>
      <c r="G128" s="13" t="s">
        <v>2129</v>
      </c>
      <c r="H128" s="13" t="s">
        <v>2134</v>
      </c>
      <c r="I128" s="141" t="s">
        <v>2071</v>
      </c>
      <c r="J128" s="142">
        <v>150000</v>
      </c>
    </row>
    <row r="129" spans="1:10" hidden="1">
      <c r="A129" s="7">
        <v>229</v>
      </c>
      <c r="B129" s="8" t="s">
        <v>16</v>
      </c>
      <c r="C129" s="8" t="s">
        <v>138</v>
      </c>
      <c r="D129" s="8" t="s">
        <v>139</v>
      </c>
      <c r="E129" s="8" t="s">
        <v>641</v>
      </c>
      <c r="F129" s="8" t="s">
        <v>642</v>
      </c>
      <c r="G129" s="13" t="s">
        <v>2129</v>
      </c>
      <c r="H129" s="13" t="s">
        <v>2130</v>
      </c>
      <c r="I129" s="141" t="s">
        <v>2071</v>
      </c>
      <c r="J129" s="142">
        <v>150000</v>
      </c>
    </row>
    <row r="130" spans="1:10" hidden="1">
      <c r="A130" s="7">
        <v>231</v>
      </c>
      <c r="B130" s="8" t="s">
        <v>16</v>
      </c>
      <c r="C130" s="8" t="s">
        <v>138</v>
      </c>
      <c r="D130" s="8" t="s">
        <v>139</v>
      </c>
      <c r="E130" s="8" t="s">
        <v>645</v>
      </c>
      <c r="F130" s="8" t="s">
        <v>646</v>
      </c>
      <c r="G130" s="13" t="s">
        <v>2129</v>
      </c>
      <c r="H130" s="13" t="s">
        <v>2130</v>
      </c>
      <c r="I130" s="141" t="s">
        <v>2071</v>
      </c>
      <c r="J130" s="142">
        <v>150000</v>
      </c>
    </row>
    <row r="131" spans="1:10" hidden="1">
      <c r="A131" s="7">
        <v>233</v>
      </c>
      <c r="B131" s="8" t="s">
        <v>16</v>
      </c>
      <c r="C131" s="8" t="s">
        <v>138</v>
      </c>
      <c r="D131" s="8" t="s">
        <v>139</v>
      </c>
      <c r="E131" s="8" t="s">
        <v>649</v>
      </c>
      <c r="F131" s="8" t="s">
        <v>650</v>
      </c>
      <c r="G131" s="13" t="s">
        <v>2129</v>
      </c>
      <c r="H131" s="13" t="s">
        <v>2132</v>
      </c>
      <c r="I131" s="141" t="s">
        <v>2071</v>
      </c>
      <c r="J131" s="142">
        <v>150000</v>
      </c>
    </row>
    <row r="132" spans="1:10" hidden="1">
      <c r="A132" s="7">
        <v>238</v>
      </c>
      <c r="B132" s="8" t="s">
        <v>16</v>
      </c>
      <c r="C132" s="8" t="s">
        <v>17</v>
      </c>
      <c r="D132" s="8" t="s">
        <v>18</v>
      </c>
      <c r="E132" s="8" t="s">
        <v>659</v>
      </c>
      <c r="F132" s="8" t="s">
        <v>660</v>
      </c>
      <c r="G132" s="13" t="s">
        <v>2129</v>
      </c>
      <c r="H132" s="13" t="s">
        <v>2130</v>
      </c>
      <c r="I132" s="141" t="s">
        <v>2048</v>
      </c>
      <c r="J132" s="142">
        <v>300000</v>
      </c>
    </row>
    <row r="133" spans="1:10" hidden="1">
      <c r="A133" s="7">
        <v>240</v>
      </c>
      <c r="B133" s="8" t="s">
        <v>16</v>
      </c>
      <c r="C133" s="8" t="s">
        <v>17</v>
      </c>
      <c r="D133" s="8" t="s">
        <v>18</v>
      </c>
      <c r="E133" s="8" t="s">
        <v>663</v>
      </c>
      <c r="F133" s="8" t="s">
        <v>664</v>
      </c>
      <c r="G133" s="13" t="s">
        <v>2129</v>
      </c>
      <c r="H133" s="13" t="s">
        <v>2130</v>
      </c>
      <c r="I133" s="141" t="s">
        <v>2071</v>
      </c>
      <c r="J133" s="142">
        <v>150000</v>
      </c>
    </row>
    <row r="134" spans="1:10" hidden="1">
      <c r="A134" s="7">
        <v>242</v>
      </c>
      <c r="B134" s="8" t="s">
        <v>16</v>
      </c>
      <c r="C134" s="8" t="s">
        <v>17</v>
      </c>
      <c r="D134" s="8" t="s">
        <v>18</v>
      </c>
      <c r="E134" s="8" t="s">
        <v>667</v>
      </c>
      <c r="F134" s="8" t="s">
        <v>668</v>
      </c>
      <c r="G134" s="13" t="s">
        <v>2129</v>
      </c>
      <c r="H134" s="13" t="s">
        <v>2131</v>
      </c>
      <c r="I134" s="141" t="s">
        <v>2048</v>
      </c>
      <c r="J134" s="142">
        <v>300000</v>
      </c>
    </row>
    <row r="135" spans="1:10" hidden="1">
      <c r="A135" s="7">
        <v>243</v>
      </c>
      <c r="B135" s="8" t="s">
        <v>16</v>
      </c>
      <c r="C135" s="8" t="s">
        <v>17</v>
      </c>
      <c r="D135" s="8" t="s">
        <v>18</v>
      </c>
      <c r="E135" s="8" t="s">
        <v>669</v>
      </c>
      <c r="F135" s="8" t="s">
        <v>670</v>
      </c>
      <c r="G135" s="13" t="s">
        <v>2129</v>
      </c>
      <c r="H135" s="13" t="s">
        <v>2132</v>
      </c>
      <c r="I135" s="141" t="s">
        <v>2071</v>
      </c>
      <c r="J135" s="142">
        <v>150000</v>
      </c>
    </row>
    <row r="136" spans="1:10" hidden="1">
      <c r="A136" s="12">
        <v>244</v>
      </c>
      <c r="B136" s="13" t="s">
        <v>16</v>
      </c>
      <c r="C136" s="8" t="s">
        <v>104</v>
      </c>
      <c r="D136" s="13" t="s">
        <v>105</v>
      </c>
      <c r="E136" s="13" t="s">
        <v>671</v>
      </c>
      <c r="F136" s="13" t="s">
        <v>672</v>
      </c>
      <c r="G136" s="13" t="s">
        <v>2127</v>
      </c>
      <c r="H136" s="13" t="s">
        <v>10</v>
      </c>
      <c r="I136" s="141" t="s">
        <v>2048</v>
      </c>
      <c r="J136" s="142">
        <v>500000</v>
      </c>
    </row>
    <row r="137" spans="1:10" hidden="1">
      <c r="A137" s="7">
        <v>246</v>
      </c>
      <c r="B137" s="8" t="s">
        <v>16</v>
      </c>
      <c r="C137" s="8" t="s">
        <v>104</v>
      </c>
      <c r="D137" s="8" t="s">
        <v>105</v>
      </c>
      <c r="E137" s="8" t="s">
        <v>675</v>
      </c>
      <c r="F137" s="8" t="s">
        <v>676</v>
      </c>
      <c r="G137" s="13" t="s">
        <v>2129</v>
      </c>
      <c r="H137" s="13" t="s">
        <v>2131</v>
      </c>
      <c r="I137" s="141" t="s">
        <v>2071</v>
      </c>
      <c r="J137" s="142">
        <v>150000</v>
      </c>
    </row>
    <row r="138" spans="1:10" hidden="1">
      <c r="A138" s="7">
        <v>248</v>
      </c>
      <c r="B138" s="8" t="s">
        <v>16</v>
      </c>
      <c r="C138" s="8" t="s">
        <v>104</v>
      </c>
      <c r="D138" s="8" t="s">
        <v>105</v>
      </c>
      <c r="E138" s="8" t="s">
        <v>679</v>
      </c>
      <c r="F138" s="8" t="s">
        <v>680</v>
      </c>
      <c r="G138" s="13" t="s">
        <v>2129</v>
      </c>
      <c r="H138" s="13" t="s">
        <v>2134</v>
      </c>
      <c r="I138" s="141" t="s">
        <v>2071</v>
      </c>
      <c r="J138" s="142">
        <v>150000</v>
      </c>
    </row>
    <row r="139" spans="1:10" hidden="1">
      <c r="A139" s="7">
        <v>251</v>
      </c>
      <c r="B139" s="8" t="s">
        <v>16</v>
      </c>
      <c r="C139" s="8" t="s">
        <v>104</v>
      </c>
      <c r="D139" s="8" t="s">
        <v>105</v>
      </c>
      <c r="E139" s="8" t="s">
        <v>685</v>
      </c>
      <c r="F139" s="8" t="s">
        <v>686</v>
      </c>
      <c r="G139" s="13" t="s">
        <v>2129</v>
      </c>
      <c r="H139" s="13" t="s">
        <v>2132</v>
      </c>
      <c r="I139" s="141" t="s">
        <v>2071</v>
      </c>
      <c r="J139" s="142">
        <v>150000</v>
      </c>
    </row>
    <row r="140" spans="1:10" hidden="1">
      <c r="A140" s="7">
        <v>263</v>
      </c>
      <c r="B140" s="8" t="s">
        <v>16</v>
      </c>
      <c r="C140" s="8" t="s">
        <v>140</v>
      </c>
      <c r="D140" s="8" t="s">
        <v>141</v>
      </c>
      <c r="E140" s="8" t="s">
        <v>709</v>
      </c>
      <c r="F140" s="8" t="s">
        <v>710</v>
      </c>
      <c r="G140" s="13" t="s">
        <v>2129</v>
      </c>
      <c r="H140" s="13" t="s">
        <v>2131</v>
      </c>
      <c r="I140" s="141" t="s">
        <v>2071</v>
      </c>
      <c r="J140" s="142">
        <v>150000</v>
      </c>
    </row>
    <row r="141" spans="1:10" hidden="1">
      <c r="A141" s="7">
        <v>264</v>
      </c>
      <c r="B141" s="8" t="s">
        <v>16</v>
      </c>
      <c r="C141" s="8" t="s">
        <v>140</v>
      </c>
      <c r="D141" s="8" t="s">
        <v>141</v>
      </c>
      <c r="E141" s="8" t="s">
        <v>711</v>
      </c>
      <c r="F141" s="8" t="s">
        <v>712</v>
      </c>
      <c r="G141" s="13" t="s">
        <v>2129</v>
      </c>
      <c r="H141" s="13" t="s">
        <v>2130</v>
      </c>
      <c r="I141" s="141" t="s">
        <v>2071</v>
      </c>
      <c r="J141" s="142">
        <v>150000</v>
      </c>
    </row>
    <row r="142" spans="1:10" hidden="1">
      <c r="A142" s="7">
        <v>279</v>
      </c>
      <c r="B142" s="8" t="s">
        <v>23</v>
      </c>
      <c r="C142" s="8" t="s">
        <v>142</v>
      </c>
      <c r="D142" s="8" t="s">
        <v>143</v>
      </c>
      <c r="E142" s="8" t="s">
        <v>741</v>
      </c>
      <c r="F142" s="8" t="s">
        <v>742</v>
      </c>
      <c r="G142" s="13" t="s">
        <v>2127</v>
      </c>
      <c r="H142" s="13" t="s">
        <v>10</v>
      </c>
      <c r="I142" s="141" t="s">
        <v>2048</v>
      </c>
      <c r="J142" s="142">
        <v>500000</v>
      </c>
    </row>
    <row r="143" spans="1:10" hidden="1">
      <c r="A143" s="7">
        <v>280</v>
      </c>
      <c r="B143" s="8" t="s">
        <v>23</v>
      </c>
      <c r="C143" s="8" t="s">
        <v>142</v>
      </c>
      <c r="D143" s="8" t="s">
        <v>143</v>
      </c>
      <c r="E143" s="8" t="s">
        <v>743</v>
      </c>
      <c r="F143" s="8" t="s">
        <v>744</v>
      </c>
      <c r="G143" s="13" t="s">
        <v>2127</v>
      </c>
      <c r="H143" s="13" t="s">
        <v>2128</v>
      </c>
      <c r="I143" s="141" t="s">
        <v>2071</v>
      </c>
      <c r="J143" s="142">
        <v>300000</v>
      </c>
    </row>
    <row r="144" spans="1:10" hidden="1">
      <c r="A144" s="7">
        <v>283</v>
      </c>
      <c r="B144" s="8" t="s">
        <v>23</v>
      </c>
      <c r="C144" s="8" t="s">
        <v>142</v>
      </c>
      <c r="D144" s="8" t="s">
        <v>143</v>
      </c>
      <c r="E144" s="8" t="s">
        <v>749</v>
      </c>
      <c r="F144" s="8" t="s">
        <v>750</v>
      </c>
      <c r="G144" s="13" t="s">
        <v>2129</v>
      </c>
      <c r="H144" s="13" t="s">
        <v>2130</v>
      </c>
      <c r="I144" s="141" t="s">
        <v>2071</v>
      </c>
      <c r="J144" s="142">
        <v>150000</v>
      </c>
    </row>
    <row r="145" spans="1:10" hidden="1">
      <c r="A145" s="7">
        <v>284</v>
      </c>
      <c r="B145" s="8" t="s">
        <v>23</v>
      </c>
      <c r="C145" s="8" t="s">
        <v>142</v>
      </c>
      <c r="D145" s="8" t="s">
        <v>143</v>
      </c>
      <c r="E145" s="8" t="s">
        <v>751</v>
      </c>
      <c r="F145" s="8" t="s">
        <v>752</v>
      </c>
      <c r="G145" s="13" t="s">
        <v>2129</v>
      </c>
      <c r="H145" s="13" t="s">
        <v>2130</v>
      </c>
      <c r="I145" s="141" t="s">
        <v>2071</v>
      </c>
      <c r="J145" s="142">
        <v>150000</v>
      </c>
    </row>
    <row r="146" spans="1:10" hidden="1">
      <c r="A146" s="7">
        <v>286</v>
      </c>
      <c r="B146" s="8" t="s">
        <v>23</v>
      </c>
      <c r="C146" s="8" t="s">
        <v>142</v>
      </c>
      <c r="D146" s="8" t="s">
        <v>143</v>
      </c>
      <c r="E146" s="8" t="s">
        <v>755</v>
      </c>
      <c r="F146" s="8" t="s">
        <v>756</v>
      </c>
      <c r="G146" s="13" t="s">
        <v>2129</v>
      </c>
      <c r="H146" s="13" t="s">
        <v>2131</v>
      </c>
      <c r="I146" s="141" t="s">
        <v>2071</v>
      </c>
      <c r="J146" s="142">
        <v>150000</v>
      </c>
    </row>
    <row r="147" spans="1:10" hidden="1">
      <c r="A147" s="7">
        <v>287</v>
      </c>
      <c r="B147" s="8" t="s">
        <v>23</v>
      </c>
      <c r="C147" s="8" t="s">
        <v>142</v>
      </c>
      <c r="D147" s="8" t="s">
        <v>143</v>
      </c>
      <c r="E147" s="8" t="s">
        <v>757</v>
      </c>
      <c r="F147" s="8" t="s">
        <v>758</v>
      </c>
      <c r="G147" s="13" t="s">
        <v>2129</v>
      </c>
      <c r="H147" s="13" t="s">
        <v>2132</v>
      </c>
      <c r="I147" s="141" t="s">
        <v>2071</v>
      </c>
      <c r="J147" s="142">
        <v>150000</v>
      </c>
    </row>
    <row r="148" spans="1:10" hidden="1">
      <c r="A148" s="12">
        <v>288</v>
      </c>
      <c r="B148" s="13" t="s">
        <v>23</v>
      </c>
      <c r="C148" s="8" t="s">
        <v>106</v>
      </c>
      <c r="D148" s="13" t="s">
        <v>107</v>
      </c>
      <c r="E148" s="13" t="s">
        <v>759</v>
      </c>
      <c r="F148" s="13" t="s">
        <v>760</v>
      </c>
      <c r="G148" s="13" t="s">
        <v>2127</v>
      </c>
      <c r="H148" s="13" t="s">
        <v>10</v>
      </c>
      <c r="I148" s="141" t="s">
        <v>2048</v>
      </c>
      <c r="J148" s="142">
        <v>500000</v>
      </c>
    </row>
    <row r="149" spans="1:10" hidden="1">
      <c r="A149" s="7">
        <v>289</v>
      </c>
      <c r="B149" s="8" t="s">
        <v>23</v>
      </c>
      <c r="C149" s="8" t="s">
        <v>106</v>
      </c>
      <c r="D149" s="8" t="s">
        <v>107</v>
      </c>
      <c r="E149" s="8" t="s">
        <v>761</v>
      </c>
      <c r="F149" s="8" t="s">
        <v>762</v>
      </c>
      <c r="G149" s="13" t="s">
        <v>2127</v>
      </c>
      <c r="H149" s="13" t="s">
        <v>2128</v>
      </c>
      <c r="I149" s="141" t="s">
        <v>2048</v>
      </c>
      <c r="J149" s="142">
        <v>500000</v>
      </c>
    </row>
    <row r="150" spans="1:10" hidden="1">
      <c r="A150" s="7">
        <v>290</v>
      </c>
      <c r="B150" s="8" t="s">
        <v>23</v>
      </c>
      <c r="C150" s="8" t="s">
        <v>106</v>
      </c>
      <c r="D150" s="8" t="s">
        <v>107</v>
      </c>
      <c r="E150" s="8" t="s">
        <v>763</v>
      </c>
      <c r="F150" s="8" t="s">
        <v>764</v>
      </c>
      <c r="G150" s="13" t="s">
        <v>2129</v>
      </c>
      <c r="H150" s="13" t="s">
        <v>2130</v>
      </c>
      <c r="I150" s="141" t="s">
        <v>2071</v>
      </c>
      <c r="J150" s="142">
        <v>150000</v>
      </c>
    </row>
    <row r="151" spans="1:10" hidden="1">
      <c r="A151" s="7">
        <v>291</v>
      </c>
      <c r="B151" s="8" t="s">
        <v>23</v>
      </c>
      <c r="C151" s="8" t="s">
        <v>106</v>
      </c>
      <c r="D151" s="8" t="s">
        <v>107</v>
      </c>
      <c r="E151" s="8" t="s">
        <v>765</v>
      </c>
      <c r="F151" s="8" t="s">
        <v>766</v>
      </c>
      <c r="G151" s="13" t="s">
        <v>2129</v>
      </c>
      <c r="H151" s="13" t="s">
        <v>2130</v>
      </c>
      <c r="I151" s="141" t="s">
        <v>2071</v>
      </c>
      <c r="J151" s="142">
        <v>150000</v>
      </c>
    </row>
    <row r="152" spans="1:10" hidden="1">
      <c r="A152" s="7">
        <v>293</v>
      </c>
      <c r="B152" s="8" t="s">
        <v>23</v>
      </c>
      <c r="C152" s="8" t="s">
        <v>106</v>
      </c>
      <c r="D152" s="8" t="s">
        <v>107</v>
      </c>
      <c r="E152" s="8" t="s">
        <v>769</v>
      </c>
      <c r="F152" s="8" t="s">
        <v>770</v>
      </c>
      <c r="G152" s="13" t="s">
        <v>2129</v>
      </c>
      <c r="H152" s="13" t="s">
        <v>2130</v>
      </c>
      <c r="I152" s="141" t="s">
        <v>2071</v>
      </c>
      <c r="J152" s="142">
        <v>150000</v>
      </c>
    </row>
    <row r="153" spans="1:10" hidden="1">
      <c r="A153" s="7">
        <v>294</v>
      </c>
      <c r="B153" s="8" t="s">
        <v>23</v>
      </c>
      <c r="C153" s="8" t="s">
        <v>106</v>
      </c>
      <c r="D153" s="8" t="s">
        <v>107</v>
      </c>
      <c r="E153" s="8" t="s">
        <v>771</v>
      </c>
      <c r="F153" s="8" t="s">
        <v>772</v>
      </c>
      <c r="G153" s="13" t="s">
        <v>2129</v>
      </c>
      <c r="H153" s="13" t="s">
        <v>2134</v>
      </c>
      <c r="I153" s="141" t="s">
        <v>2071</v>
      </c>
      <c r="J153" s="142">
        <v>150000</v>
      </c>
    </row>
    <row r="154" spans="1:10" hidden="1">
      <c r="A154" s="7">
        <v>296</v>
      </c>
      <c r="B154" s="8" t="s">
        <v>23</v>
      </c>
      <c r="C154" s="8" t="s">
        <v>106</v>
      </c>
      <c r="D154" s="8" t="s">
        <v>107</v>
      </c>
      <c r="E154" s="8" t="s">
        <v>775</v>
      </c>
      <c r="F154" s="8" t="s">
        <v>776</v>
      </c>
      <c r="G154" s="13" t="s">
        <v>2129</v>
      </c>
      <c r="H154" s="13" t="s">
        <v>2130</v>
      </c>
      <c r="I154" s="141" t="s">
        <v>2048</v>
      </c>
      <c r="J154" s="142">
        <v>300000</v>
      </c>
    </row>
    <row r="155" spans="1:10" hidden="1">
      <c r="A155" s="7">
        <v>298</v>
      </c>
      <c r="B155" s="8" t="s">
        <v>23</v>
      </c>
      <c r="C155" s="8" t="s">
        <v>106</v>
      </c>
      <c r="D155" s="8" t="s">
        <v>107</v>
      </c>
      <c r="E155" s="8" t="s">
        <v>779</v>
      </c>
      <c r="F155" s="8" t="s">
        <v>780</v>
      </c>
      <c r="G155" s="13" t="s">
        <v>2129</v>
      </c>
      <c r="H155" s="13" t="s">
        <v>2130</v>
      </c>
      <c r="I155" s="141" t="s">
        <v>2071</v>
      </c>
      <c r="J155" s="142">
        <v>150000</v>
      </c>
    </row>
    <row r="156" spans="1:10" hidden="1">
      <c r="A156" s="7">
        <v>302</v>
      </c>
      <c r="B156" s="8" t="s">
        <v>23</v>
      </c>
      <c r="C156" s="8" t="s">
        <v>106</v>
      </c>
      <c r="D156" s="8" t="s">
        <v>107</v>
      </c>
      <c r="E156" s="8" t="s">
        <v>787</v>
      </c>
      <c r="F156" s="8" t="s">
        <v>788</v>
      </c>
      <c r="G156" s="13" t="s">
        <v>2129</v>
      </c>
      <c r="H156" s="13" t="s">
        <v>2130</v>
      </c>
      <c r="I156" s="141" t="s">
        <v>2071</v>
      </c>
      <c r="J156" s="142">
        <v>150000</v>
      </c>
    </row>
    <row r="157" spans="1:10" hidden="1">
      <c r="A157" s="7">
        <v>306</v>
      </c>
      <c r="B157" s="8" t="s">
        <v>23</v>
      </c>
      <c r="C157" s="8" t="s">
        <v>108</v>
      </c>
      <c r="D157" s="8" t="s">
        <v>109</v>
      </c>
      <c r="E157" s="8" t="s">
        <v>795</v>
      </c>
      <c r="F157" s="8" t="s">
        <v>796</v>
      </c>
      <c r="G157" s="13" t="s">
        <v>2129</v>
      </c>
      <c r="H157" s="13" t="s">
        <v>2131</v>
      </c>
      <c r="I157" s="141" t="s">
        <v>2071</v>
      </c>
      <c r="J157" s="142">
        <v>150000</v>
      </c>
    </row>
    <row r="158" spans="1:10" hidden="1">
      <c r="A158" s="7">
        <v>307</v>
      </c>
      <c r="B158" s="8" t="s">
        <v>23</v>
      </c>
      <c r="C158" s="8" t="s">
        <v>108</v>
      </c>
      <c r="D158" s="8" t="s">
        <v>109</v>
      </c>
      <c r="E158" s="8" t="s">
        <v>797</v>
      </c>
      <c r="F158" s="8" t="s">
        <v>798</v>
      </c>
      <c r="G158" s="13" t="s">
        <v>2129</v>
      </c>
      <c r="H158" s="13" t="s">
        <v>2131</v>
      </c>
      <c r="I158" s="141" t="s">
        <v>2071</v>
      </c>
      <c r="J158" s="142">
        <v>150000</v>
      </c>
    </row>
    <row r="159" spans="1:10" hidden="1">
      <c r="A159" s="7">
        <v>308</v>
      </c>
      <c r="B159" s="8" t="s">
        <v>23</v>
      </c>
      <c r="C159" s="8" t="s">
        <v>108</v>
      </c>
      <c r="D159" s="8" t="s">
        <v>109</v>
      </c>
      <c r="E159" s="8" t="s">
        <v>799</v>
      </c>
      <c r="F159" s="8" t="s">
        <v>800</v>
      </c>
      <c r="G159" s="13" t="s">
        <v>2129</v>
      </c>
      <c r="H159" s="13" t="s">
        <v>2130</v>
      </c>
      <c r="I159" s="141" t="s">
        <v>2071</v>
      </c>
      <c r="J159" s="142">
        <v>150000</v>
      </c>
    </row>
    <row r="160" spans="1:10" hidden="1">
      <c r="A160" s="7">
        <v>309</v>
      </c>
      <c r="B160" s="8" t="s">
        <v>23</v>
      </c>
      <c r="C160" s="8" t="s">
        <v>108</v>
      </c>
      <c r="D160" s="8" t="s">
        <v>109</v>
      </c>
      <c r="E160" s="8" t="s">
        <v>801</v>
      </c>
      <c r="F160" s="8" t="s">
        <v>802</v>
      </c>
      <c r="G160" s="13" t="s">
        <v>2129</v>
      </c>
      <c r="H160" s="13" t="s">
        <v>2130</v>
      </c>
      <c r="I160" s="141" t="s">
        <v>2071</v>
      </c>
      <c r="J160" s="142">
        <v>150000</v>
      </c>
    </row>
    <row r="161" spans="1:10" hidden="1">
      <c r="A161" s="7">
        <v>312</v>
      </c>
      <c r="B161" s="8" t="s">
        <v>23</v>
      </c>
      <c r="C161" s="8" t="s">
        <v>108</v>
      </c>
      <c r="D161" s="8" t="s">
        <v>109</v>
      </c>
      <c r="E161" s="8" t="s">
        <v>807</v>
      </c>
      <c r="F161" s="8" t="s">
        <v>808</v>
      </c>
      <c r="G161" s="13" t="s">
        <v>2129</v>
      </c>
      <c r="H161" s="13" t="s">
        <v>2134</v>
      </c>
      <c r="I161" s="141" t="s">
        <v>2071</v>
      </c>
      <c r="J161" s="142">
        <v>150000</v>
      </c>
    </row>
    <row r="162" spans="1:10" hidden="1">
      <c r="A162" s="7">
        <v>313</v>
      </c>
      <c r="B162" s="8" t="s">
        <v>23</v>
      </c>
      <c r="C162" s="8" t="s">
        <v>108</v>
      </c>
      <c r="D162" s="8" t="s">
        <v>109</v>
      </c>
      <c r="E162" s="8" t="s">
        <v>809</v>
      </c>
      <c r="F162" s="8" t="s">
        <v>810</v>
      </c>
      <c r="G162" s="13" t="s">
        <v>2129</v>
      </c>
      <c r="H162" s="13" t="s">
        <v>2130</v>
      </c>
      <c r="I162" s="141" t="s">
        <v>2071</v>
      </c>
      <c r="J162" s="142">
        <v>150000</v>
      </c>
    </row>
    <row r="163" spans="1:10" hidden="1">
      <c r="A163" s="7">
        <v>317</v>
      </c>
      <c r="B163" s="8" t="s">
        <v>23</v>
      </c>
      <c r="C163" s="8" t="s">
        <v>88</v>
      </c>
      <c r="D163" s="8" t="s">
        <v>89</v>
      </c>
      <c r="E163" s="8" t="s">
        <v>817</v>
      </c>
      <c r="F163" s="8" t="s">
        <v>818</v>
      </c>
      <c r="G163" s="13" t="s">
        <v>2129</v>
      </c>
      <c r="H163" s="13" t="s">
        <v>2130</v>
      </c>
      <c r="I163" s="141" t="s">
        <v>2071</v>
      </c>
      <c r="J163" s="142">
        <v>150000</v>
      </c>
    </row>
    <row r="164" spans="1:10" hidden="1">
      <c r="A164" s="7">
        <v>318</v>
      </c>
      <c r="B164" s="8" t="s">
        <v>23</v>
      </c>
      <c r="C164" s="8" t="s">
        <v>88</v>
      </c>
      <c r="D164" s="8" t="s">
        <v>89</v>
      </c>
      <c r="E164" s="8" t="s">
        <v>819</v>
      </c>
      <c r="F164" s="8" t="s">
        <v>820</v>
      </c>
      <c r="G164" s="13" t="s">
        <v>2129</v>
      </c>
      <c r="H164" s="13" t="s">
        <v>2130</v>
      </c>
      <c r="I164" s="141" t="s">
        <v>2048</v>
      </c>
      <c r="J164" s="142">
        <v>300000</v>
      </c>
    </row>
    <row r="165" spans="1:10" hidden="1">
      <c r="A165" s="7">
        <v>322</v>
      </c>
      <c r="B165" s="8" t="s">
        <v>23</v>
      </c>
      <c r="C165" s="8" t="s">
        <v>88</v>
      </c>
      <c r="D165" s="8" t="s">
        <v>89</v>
      </c>
      <c r="E165" s="8" t="s">
        <v>827</v>
      </c>
      <c r="F165" s="8" t="s">
        <v>828</v>
      </c>
      <c r="G165" s="13" t="s">
        <v>2129</v>
      </c>
      <c r="H165" s="13" t="s">
        <v>2130</v>
      </c>
      <c r="I165" s="141" t="s">
        <v>2048</v>
      </c>
      <c r="J165" s="142">
        <v>300000</v>
      </c>
    </row>
    <row r="166" spans="1:10" hidden="1">
      <c r="A166" s="12">
        <v>323</v>
      </c>
      <c r="B166" s="13" t="s">
        <v>23</v>
      </c>
      <c r="C166" s="8" t="s">
        <v>65</v>
      </c>
      <c r="D166" s="13" t="s">
        <v>66</v>
      </c>
      <c r="E166" s="13" t="s">
        <v>829</v>
      </c>
      <c r="F166" s="13" t="s">
        <v>830</v>
      </c>
      <c r="G166" s="13" t="s">
        <v>2133</v>
      </c>
      <c r="H166" s="13" t="s">
        <v>2048</v>
      </c>
      <c r="I166" s="141" t="s">
        <v>2071</v>
      </c>
      <c r="J166" s="142">
        <v>300000</v>
      </c>
    </row>
    <row r="167" spans="1:10" hidden="1">
      <c r="A167" s="7">
        <v>324</v>
      </c>
      <c r="B167" s="8" t="s">
        <v>23</v>
      </c>
      <c r="C167" s="8" t="s">
        <v>65</v>
      </c>
      <c r="D167" s="8" t="s">
        <v>66</v>
      </c>
      <c r="E167" s="8" t="s">
        <v>831</v>
      </c>
      <c r="F167" s="8" t="s">
        <v>832</v>
      </c>
      <c r="G167" s="13" t="s">
        <v>2127</v>
      </c>
      <c r="H167" s="13" t="s">
        <v>2128</v>
      </c>
      <c r="I167" s="141" t="s">
        <v>2071</v>
      </c>
      <c r="J167" s="142">
        <v>300000</v>
      </c>
    </row>
    <row r="168" spans="1:10" hidden="1">
      <c r="A168" s="7">
        <v>326</v>
      </c>
      <c r="B168" s="8" t="s">
        <v>23</v>
      </c>
      <c r="C168" s="8" t="s">
        <v>51</v>
      </c>
      <c r="D168" s="8" t="s">
        <v>52</v>
      </c>
      <c r="E168" s="8" t="s">
        <v>835</v>
      </c>
      <c r="F168" s="8" t="s">
        <v>836</v>
      </c>
      <c r="G168" s="13" t="s">
        <v>2129</v>
      </c>
      <c r="H168" s="13" t="s">
        <v>2131</v>
      </c>
      <c r="I168" s="141" t="s">
        <v>2071</v>
      </c>
      <c r="J168" s="142">
        <v>150000</v>
      </c>
    </row>
    <row r="169" spans="1:10" hidden="1">
      <c r="A169" s="7">
        <v>329</v>
      </c>
      <c r="B169" s="8" t="s">
        <v>23</v>
      </c>
      <c r="C169" s="8" t="s">
        <v>67</v>
      </c>
      <c r="D169" s="8" t="s">
        <v>68</v>
      </c>
      <c r="E169" s="8" t="s">
        <v>841</v>
      </c>
      <c r="F169" s="8" t="s">
        <v>842</v>
      </c>
      <c r="G169" s="13" t="s">
        <v>2129</v>
      </c>
      <c r="H169" s="13" t="s">
        <v>2130</v>
      </c>
      <c r="I169" s="141" t="s">
        <v>2071</v>
      </c>
      <c r="J169" s="142">
        <v>150000</v>
      </c>
    </row>
    <row r="170" spans="1:10" hidden="1">
      <c r="A170" s="7">
        <v>330</v>
      </c>
      <c r="B170" s="8" t="s">
        <v>23</v>
      </c>
      <c r="C170" s="8" t="s">
        <v>67</v>
      </c>
      <c r="D170" s="8" t="s">
        <v>68</v>
      </c>
      <c r="E170" s="8" t="s">
        <v>843</v>
      </c>
      <c r="F170" s="8" t="s">
        <v>844</v>
      </c>
      <c r="G170" s="13" t="s">
        <v>2129</v>
      </c>
      <c r="H170" s="13" t="s">
        <v>2130</v>
      </c>
      <c r="I170" s="141" t="s">
        <v>2048</v>
      </c>
      <c r="J170" s="142">
        <v>300000</v>
      </c>
    </row>
    <row r="171" spans="1:10" hidden="1">
      <c r="A171" s="7">
        <v>331</v>
      </c>
      <c r="B171" s="8" t="s">
        <v>23</v>
      </c>
      <c r="C171" s="8" t="s">
        <v>67</v>
      </c>
      <c r="D171" s="8" t="s">
        <v>68</v>
      </c>
      <c r="E171" s="8" t="s">
        <v>845</v>
      </c>
      <c r="F171" s="8" t="s">
        <v>846</v>
      </c>
      <c r="G171" s="13" t="s">
        <v>2129</v>
      </c>
      <c r="H171" s="13" t="s">
        <v>2134</v>
      </c>
      <c r="I171" s="141" t="s">
        <v>2071</v>
      </c>
      <c r="J171" s="142">
        <v>150000</v>
      </c>
    </row>
    <row r="172" spans="1:10" hidden="1">
      <c r="A172" s="7">
        <v>332</v>
      </c>
      <c r="B172" s="8" t="s">
        <v>23</v>
      </c>
      <c r="C172" s="8" t="s">
        <v>67</v>
      </c>
      <c r="D172" s="8" t="s">
        <v>68</v>
      </c>
      <c r="E172" s="8" t="s">
        <v>847</v>
      </c>
      <c r="F172" s="8" t="s">
        <v>848</v>
      </c>
      <c r="G172" s="13" t="s">
        <v>2129</v>
      </c>
      <c r="H172" s="13" t="s">
        <v>2131</v>
      </c>
      <c r="I172" s="141" t="s">
        <v>2048</v>
      </c>
      <c r="J172" s="142">
        <v>300000</v>
      </c>
    </row>
    <row r="173" spans="1:10" hidden="1">
      <c r="A173" s="7">
        <v>333</v>
      </c>
      <c r="B173" s="8" t="s">
        <v>23</v>
      </c>
      <c r="C173" s="8" t="s">
        <v>67</v>
      </c>
      <c r="D173" s="8" t="s">
        <v>68</v>
      </c>
      <c r="E173" s="8" t="s">
        <v>849</v>
      </c>
      <c r="F173" s="8" t="s">
        <v>850</v>
      </c>
      <c r="G173" s="13" t="s">
        <v>2129</v>
      </c>
      <c r="H173" s="13" t="s">
        <v>2130</v>
      </c>
      <c r="I173" s="141" t="s">
        <v>2071</v>
      </c>
      <c r="J173" s="142">
        <v>150000</v>
      </c>
    </row>
    <row r="174" spans="1:10" hidden="1">
      <c r="A174" s="7">
        <v>334</v>
      </c>
      <c r="B174" s="8" t="s">
        <v>23</v>
      </c>
      <c r="C174" s="8" t="s">
        <v>67</v>
      </c>
      <c r="D174" s="8" t="s">
        <v>68</v>
      </c>
      <c r="E174" s="8" t="s">
        <v>851</v>
      </c>
      <c r="F174" s="8" t="s">
        <v>852</v>
      </c>
      <c r="G174" s="13" t="s">
        <v>2129</v>
      </c>
      <c r="H174" s="13" t="s">
        <v>2130</v>
      </c>
      <c r="I174" s="141" t="s">
        <v>2048</v>
      </c>
      <c r="J174" s="142">
        <v>300000</v>
      </c>
    </row>
    <row r="175" spans="1:10" hidden="1">
      <c r="A175" s="7">
        <v>337</v>
      </c>
      <c r="B175" s="8" t="s">
        <v>23</v>
      </c>
      <c r="C175" s="8" t="s">
        <v>24</v>
      </c>
      <c r="D175" s="8" t="s">
        <v>25</v>
      </c>
      <c r="E175" s="8" t="s">
        <v>857</v>
      </c>
      <c r="F175" s="8" t="s">
        <v>858</v>
      </c>
      <c r="G175" s="13" t="s">
        <v>2129</v>
      </c>
      <c r="H175" s="13" t="s">
        <v>2130</v>
      </c>
      <c r="I175" s="141" t="s">
        <v>2048</v>
      </c>
      <c r="J175" s="142">
        <v>300000</v>
      </c>
    </row>
    <row r="176" spans="1:10" hidden="1">
      <c r="A176" s="7">
        <v>338</v>
      </c>
      <c r="B176" s="8" t="s">
        <v>23</v>
      </c>
      <c r="C176" s="8" t="s">
        <v>24</v>
      </c>
      <c r="D176" s="8" t="s">
        <v>25</v>
      </c>
      <c r="E176" s="8" t="s">
        <v>859</v>
      </c>
      <c r="F176" s="8" t="s">
        <v>860</v>
      </c>
      <c r="G176" s="13" t="s">
        <v>2129</v>
      </c>
      <c r="H176" s="13" t="s">
        <v>2130</v>
      </c>
      <c r="I176" s="141" t="s">
        <v>2071</v>
      </c>
      <c r="J176" s="142">
        <v>150000</v>
      </c>
    </row>
    <row r="177" spans="1:10" hidden="1">
      <c r="A177" s="7">
        <v>339</v>
      </c>
      <c r="B177" s="8" t="s">
        <v>23</v>
      </c>
      <c r="C177" s="8" t="s">
        <v>24</v>
      </c>
      <c r="D177" s="8" t="s">
        <v>25</v>
      </c>
      <c r="E177" s="8" t="s">
        <v>861</v>
      </c>
      <c r="F177" s="8" t="s">
        <v>862</v>
      </c>
      <c r="G177" s="13" t="s">
        <v>2129</v>
      </c>
      <c r="H177" s="13" t="s">
        <v>2134</v>
      </c>
      <c r="I177" s="141" t="s">
        <v>2048</v>
      </c>
      <c r="J177" s="142">
        <v>300000</v>
      </c>
    </row>
    <row r="178" spans="1:10" hidden="1">
      <c r="A178" s="7">
        <v>340</v>
      </c>
      <c r="B178" s="8" t="s">
        <v>23</v>
      </c>
      <c r="C178" s="8" t="s">
        <v>24</v>
      </c>
      <c r="D178" s="8" t="s">
        <v>25</v>
      </c>
      <c r="E178" s="8" t="s">
        <v>863</v>
      </c>
      <c r="F178" s="8" t="s">
        <v>864</v>
      </c>
      <c r="G178" s="13" t="s">
        <v>2129</v>
      </c>
      <c r="H178" s="13" t="s">
        <v>2130</v>
      </c>
      <c r="I178" s="141" t="s">
        <v>2048</v>
      </c>
      <c r="J178" s="142">
        <v>300000</v>
      </c>
    </row>
    <row r="179" spans="1:10" hidden="1">
      <c r="A179" s="7">
        <v>341</v>
      </c>
      <c r="B179" s="8" t="s">
        <v>23</v>
      </c>
      <c r="C179" s="8" t="s">
        <v>24</v>
      </c>
      <c r="D179" s="8" t="s">
        <v>25</v>
      </c>
      <c r="E179" s="8" t="s">
        <v>865</v>
      </c>
      <c r="F179" s="8" t="s">
        <v>866</v>
      </c>
      <c r="G179" s="13" t="s">
        <v>2129</v>
      </c>
      <c r="H179" s="13" t="s">
        <v>2130</v>
      </c>
      <c r="I179" s="141" t="s">
        <v>2048</v>
      </c>
      <c r="J179" s="142">
        <v>300000</v>
      </c>
    </row>
    <row r="180" spans="1:10" hidden="1">
      <c r="A180" s="7">
        <v>342</v>
      </c>
      <c r="B180" s="8" t="s">
        <v>23</v>
      </c>
      <c r="C180" s="8" t="s">
        <v>24</v>
      </c>
      <c r="D180" s="8" t="s">
        <v>25</v>
      </c>
      <c r="E180" s="8" t="s">
        <v>867</v>
      </c>
      <c r="F180" s="8" t="s">
        <v>868</v>
      </c>
      <c r="G180" s="13" t="s">
        <v>2127</v>
      </c>
      <c r="H180" s="13" t="s">
        <v>10</v>
      </c>
      <c r="I180" s="141" t="s">
        <v>2048</v>
      </c>
      <c r="J180" s="142">
        <v>500000</v>
      </c>
    </row>
    <row r="181" spans="1:10" hidden="1">
      <c r="A181" s="7">
        <v>343</v>
      </c>
      <c r="B181" s="8" t="s">
        <v>23</v>
      </c>
      <c r="C181" s="8" t="s">
        <v>24</v>
      </c>
      <c r="D181" s="8" t="s">
        <v>25</v>
      </c>
      <c r="E181" s="8" t="s">
        <v>869</v>
      </c>
      <c r="F181" s="8" t="s">
        <v>870</v>
      </c>
      <c r="G181" s="13" t="s">
        <v>2129</v>
      </c>
      <c r="H181" s="13" t="s">
        <v>2131</v>
      </c>
      <c r="I181" s="141" t="s">
        <v>2048</v>
      </c>
      <c r="J181" s="142">
        <v>300000</v>
      </c>
    </row>
    <row r="182" spans="1:10" hidden="1">
      <c r="A182" s="7">
        <v>345</v>
      </c>
      <c r="B182" s="8" t="s">
        <v>26</v>
      </c>
      <c r="C182" s="8" t="s">
        <v>110</v>
      </c>
      <c r="D182" s="8" t="s">
        <v>111</v>
      </c>
      <c r="E182" s="8" t="s">
        <v>873</v>
      </c>
      <c r="F182" s="8" t="s">
        <v>874</v>
      </c>
      <c r="G182" s="13" t="s">
        <v>2133</v>
      </c>
      <c r="H182" s="13" t="s">
        <v>2048</v>
      </c>
      <c r="I182" s="141" t="s">
        <v>2048</v>
      </c>
      <c r="J182" s="142">
        <v>500000</v>
      </c>
    </row>
    <row r="183" spans="1:10" hidden="1">
      <c r="A183" s="7">
        <v>346</v>
      </c>
      <c r="B183" s="8" t="s">
        <v>26</v>
      </c>
      <c r="C183" s="8" t="s">
        <v>110</v>
      </c>
      <c r="D183" s="8" t="s">
        <v>111</v>
      </c>
      <c r="E183" s="8" t="s">
        <v>875</v>
      </c>
      <c r="F183" s="8" t="s">
        <v>876</v>
      </c>
      <c r="G183" s="13" t="s">
        <v>2129</v>
      </c>
      <c r="H183" s="13" t="s">
        <v>2134</v>
      </c>
      <c r="I183" s="141" t="s">
        <v>2071</v>
      </c>
      <c r="J183" s="142">
        <v>150000</v>
      </c>
    </row>
    <row r="184" spans="1:10" hidden="1">
      <c r="A184" s="7">
        <v>354</v>
      </c>
      <c r="B184" s="8" t="s">
        <v>26</v>
      </c>
      <c r="C184" s="8" t="s">
        <v>144</v>
      </c>
      <c r="D184" s="8" t="s">
        <v>145</v>
      </c>
      <c r="E184" s="8" t="s">
        <v>891</v>
      </c>
      <c r="F184" s="8" t="s">
        <v>892</v>
      </c>
      <c r="G184" s="13" t="s">
        <v>2129</v>
      </c>
      <c r="H184" s="13" t="s">
        <v>2134</v>
      </c>
      <c r="I184" s="141" t="s">
        <v>2048</v>
      </c>
      <c r="J184" s="142">
        <v>300000</v>
      </c>
    </row>
    <row r="185" spans="1:10" hidden="1">
      <c r="A185" s="7">
        <v>359</v>
      </c>
      <c r="B185" s="8" t="s">
        <v>26</v>
      </c>
      <c r="C185" s="8" t="s">
        <v>144</v>
      </c>
      <c r="D185" s="8" t="s">
        <v>145</v>
      </c>
      <c r="E185" s="8" t="s">
        <v>901</v>
      </c>
      <c r="F185" s="8" t="s">
        <v>902</v>
      </c>
      <c r="G185" s="13" t="s">
        <v>2127</v>
      </c>
      <c r="H185" s="13" t="s">
        <v>2128</v>
      </c>
      <c r="I185" s="141" t="s">
        <v>2071</v>
      </c>
      <c r="J185" s="142">
        <v>300000</v>
      </c>
    </row>
    <row r="186" spans="1:10" hidden="1">
      <c r="A186" s="7">
        <v>360</v>
      </c>
      <c r="B186" s="8" t="s">
        <v>26</v>
      </c>
      <c r="C186" s="8" t="s">
        <v>144</v>
      </c>
      <c r="D186" s="8" t="s">
        <v>145</v>
      </c>
      <c r="E186" s="8" t="s">
        <v>903</v>
      </c>
      <c r="F186" s="8" t="s">
        <v>904</v>
      </c>
      <c r="G186" s="13" t="s">
        <v>2129</v>
      </c>
      <c r="H186" s="13" t="s">
        <v>2134</v>
      </c>
      <c r="I186" s="141" t="s">
        <v>2071</v>
      </c>
      <c r="J186" s="142">
        <v>150000</v>
      </c>
    </row>
    <row r="187" spans="1:10" hidden="1">
      <c r="A187" s="7">
        <v>362</v>
      </c>
      <c r="B187" s="8" t="s">
        <v>26</v>
      </c>
      <c r="C187" s="8" t="s">
        <v>144</v>
      </c>
      <c r="D187" s="8" t="s">
        <v>145</v>
      </c>
      <c r="E187" s="8" t="s">
        <v>907</v>
      </c>
      <c r="F187" s="8" t="s">
        <v>908</v>
      </c>
      <c r="G187" s="13" t="s">
        <v>2129</v>
      </c>
      <c r="H187" s="13" t="s">
        <v>2131</v>
      </c>
      <c r="I187" s="141" t="s">
        <v>2071</v>
      </c>
      <c r="J187" s="142">
        <v>150000</v>
      </c>
    </row>
    <row r="188" spans="1:10" hidden="1">
      <c r="A188" s="7">
        <v>363</v>
      </c>
      <c r="B188" s="8" t="s">
        <v>26</v>
      </c>
      <c r="C188" s="8" t="s">
        <v>144</v>
      </c>
      <c r="D188" s="8" t="s">
        <v>145</v>
      </c>
      <c r="E188" s="8" t="s">
        <v>909</v>
      </c>
      <c r="F188" s="8" t="s">
        <v>910</v>
      </c>
      <c r="G188" s="13" t="s">
        <v>2129</v>
      </c>
      <c r="H188" s="13" t="s">
        <v>2130</v>
      </c>
      <c r="I188" s="141" t="s">
        <v>2071</v>
      </c>
      <c r="J188" s="142">
        <v>150000</v>
      </c>
    </row>
    <row r="189" spans="1:10" hidden="1">
      <c r="A189" s="12">
        <v>366</v>
      </c>
      <c r="B189" s="13" t="s">
        <v>26</v>
      </c>
      <c r="C189" s="8" t="s">
        <v>112</v>
      </c>
      <c r="D189" s="13" t="s">
        <v>113</v>
      </c>
      <c r="E189" s="13" t="s">
        <v>915</v>
      </c>
      <c r="F189" s="13" t="s">
        <v>916</v>
      </c>
      <c r="G189" s="13" t="s">
        <v>2133</v>
      </c>
      <c r="H189" s="13" t="s">
        <v>2048</v>
      </c>
      <c r="I189" s="141" t="s">
        <v>2071</v>
      </c>
      <c r="J189" s="142">
        <v>300000</v>
      </c>
    </row>
    <row r="190" spans="1:10" hidden="1">
      <c r="A190" s="7">
        <v>368</v>
      </c>
      <c r="B190" s="8" t="s">
        <v>26</v>
      </c>
      <c r="C190" s="8" t="s">
        <v>112</v>
      </c>
      <c r="D190" s="8" t="s">
        <v>113</v>
      </c>
      <c r="E190" s="8" t="s">
        <v>919</v>
      </c>
      <c r="F190" s="8" t="s">
        <v>920</v>
      </c>
      <c r="G190" s="13" t="s">
        <v>2129</v>
      </c>
      <c r="H190" s="13" t="s">
        <v>2131</v>
      </c>
      <c r="I190" s="141" t="s">
        <v>2048</v>
      </c>
      <c r="J190" s="142">
        <v>300000</v>
      </c>
    </row>
    <row r="191" spans="1:10" hidden="1">
      <c r="A191" s="7">
        <v>371</v>
      </c>
      <c r="B191" s="8" t="s">
        <v>26</v>
      </c>
      <c r="C191" s="8" t="s">
        <v>112</v>
      </c>
      <c r="D191" s="8" t="s">
        <v>113</v>
      </c>
      <c r="E191" s="8" t="s">
        <v>925</v>
      </c>
      <c r="F191" s="8" t="s">
        <v>926</v>
      </c>
      <c r="G191" s="13" t="s">
        <v>2129</v>
      </c>
      <c r="H191" s="13" t="s">
        <v>2130</v>
      </c>
      <c r="I191" s="141" t="s">
        <v>2071</v>
      </c>
      <c r="J191" s="142">
        <v>150000</v>
      </c>
    </row>
    <row r="192" spans="1:10" hidden="1">
      <c r="A192" s="12">
        <v>375</v>
      </c>
      <c r="B192" s="13" t="s">
        <v>26</v>
      </c>
      <c r="C192" s="8" t="s">
        <v>69</v>
      </c>
      <c r="D192" s="13" t="s">
        <v>70</v>
      </c>
      <c r="E192" s="13" t="s">
        <v>933</v>
      </c>
      <c r="F192" s="13" t="s">
        <v>934</v>
      </c>
      <c r="G192" s="13" t="s">
        <v>2133</v>
      </c>
      <c r="H192" s="13" t="s">
        <v>2048</v>
      </c>
      <c r="I192" s="141" t="s">
        <v>2071</v>
      </c>
      <c r="J192" s="142">
        <v>300000</v>
      </c>
    </row>
    <row r="193" spans="1:10" hidden="1">
      <c r="A193" s="12">
        <v>387</v>
      </c>
      <c r="B193" s="13" t="s">
        <v>26</v>
      </c>
      <c r="C193" s="8" t="s">
        <v>27</v>
      </c>
      <c r="D193" s="13" t="s">
        <v>28</v>
      </c>
      <c r="E193" s="13" t="s">
        <v>957</v>
      </c>
      <c r="F193" s="13" t="s">
        <v>958</v>
      </c>
      <c r="G193" s="13" t="s">
        <v>2127</v>
      </c>
      <c r="H193" s="13" t="s">
        <v>10</v>
      </c>
      <c r="I193" s="141" t="s">
        <v>2048</v>
      </c>
      <c r="J193" s="142">
        <v>500000</v>
      </c>
    </row>
    <row r="194" spans="1:10" hidden="1">
      <c r="A194" s="7">
        <v>390</v>
      </c>
      <c r="B194" s="8" t="s">
        <v>26</v>
      </c>
      <c r="C194" s="8" t="s">
        <v>27</v>
      </c>
      <c r="D194" s="8" t="s">
        <v>28</v>
      </c>
      <c r="E194" s="8" t="s">
        <v>963</v>
      </c>
      <c r="F194" s="8" t="s">
        <v>964</v>
      </c>
      <c r="G194" s="13" t="s">
        <v>2129</v>
      </c>
      <c r="H194" s="13" t="s">
        <v>2130</v>
      </c>
      <c r="I194" s="141" t="s">
        <v>2071</v>
      </c>
      <c r="J194" s="142">
        <v>150000</v>
      </c>
    </row>
    <row r="195" spans="1:10" hidden="1">
      <c r="A195" s="7">
        <v>391</v>
      </c>
      <c r="B195" s="8" t="s">
        <v>26</v>
      </c>
      <c r="C195" s="8" t="s">
        <v>27</v>
      </c>
      <c r="D195" s="8" t="s">
        <v>28</v>
      </c>
      <c r="E195" s="8" t="s">
        <v>965</v>
      </c>
      <c r="F195" s="8" t="s">
        <v>966</v>
      </c>
      <c r="G195" s="13" t="s">
        <v>2129</v>
      </c>
      <c r="H195" s="13" t="s">
        <v>2130</v>
      </c>
      <c r="I195" s="141" t="s">
        <v>2048</v>
      </c>
      <c r="J195" s="142">
        <v>300000</v>
      </c>
    </row>
    <row r="196" spans="1:10" hidden="1">
      <c r="A196" s="7">
        <v>397</v>
      </c>
      <c r="B196" s="8" t="s">
        <v>26</v>
      </c>
      <c r="C196" s="8" t="s">
        <v>114</v>
      </c>
      <c r="D196" s="8" t="s">
        <v>115</v>
      </c>
      <c r="E196" s="8" t="s">
        <v>977</v>
      </c>
      <c r="F196" s="8" t="s">
        <v>978</v>
      </c>
      <c r="G196" s="13" t="s">
        <v>2129</v>
      </c>
      <c r="H196" s="13" t="s">
        <v>2131</v>
      </c>
      <c r="I196" s="141" t="s">
        <v>2071</v>
      </c>
      <c r="J196" s="142">
        <v>150000</v>
      </c>
    </row>
    <row r="197" spans="1:10" hidden="1">
      <c r="A197" s="7">
        <v>399</v>
      </c>
      <c r="B197" s="8" t="s">
        <v>26</v>
      </c>
      <c r="C197" s="8" t="s">
        <v>114</v>
      </c>
      <c r="D197" s="8" t="s">
        <v>115</v>
      </c>
      <c r="E197" s="8" t="s">
        <v>981</v>
      </c>
      <c r="F197" s="8" t="s">
        <v>982</v>
      </c>
      <c r="G197" s="13" t="s">
        <v>2129</v>
      </c>
      <c r="H197" s="13" t="s">
        <v>2130</v>
      </c>
      <c r="I197" s="141" t="s">
        <v>2071</v>
      </c>
      <c r="J197" s="142">
        <v>150000</v>
      </c>
    </row>
    <row r="198" spans="1:10" hidden="1">
      <c r="A198" s="12">
        <v>405</v>
      </c>
      <c r="B198" s="13" t="s">
        <v>26</v>
      </c>
      <c r="C198" s="8" t="s">
        <v>29</v>
      </c>
      <c r="D198" s="13" t="s">
        <v>30</v>
      </c>
      <c r="E198" s="13" t="s">
        <v>993</v>
      </c>
      <c r="F198" s="13" t="s">
        <v>994</v>
      </c>
      <c r="G198" s="13" t="s">
        <v>2133</v>
      </c>
      <c r="H198" s="13" t="s">
        <v>2048</v>
      </c>
      <c r="I198" s="141" t="s">
        <v>2048</v>
      </c>
      <c r="J198" s="142">
        <v>500000</v>
      </c>
    </row>
    <row r="199" spans="1:10" hidden="1">
      <c r="A199" s="7">
        <v>407</v>
      </c>
      <c r="B199" s="8" t="s">
        <v>26</v>
      </c>
      <c r="C199" s="8" t="s">
        <v>29</v>
      </c>
      <c r="D199" s="8" t="s">
        <v>30</v>
      </c>
      <c r="E199" s="8" t="s">
        <v>997</v>
      </c>
      <c r="F199" s="8" t="s">
        <v>998</v>
      </c>
      <c r="G199" s="13" t="s">
        <v>2129</v>
      </c>
      <c r="H199" s="13" t="s">
        <v>2130</v>
      </c>
      <c r="I199" s="141" t="s">
        <v>2071</v>
      </c>
      <c r="J199" s="142">
        <v>150000</v>
      </c>
    </row>
    <row r="200" spans="1:10" hidden="1">
      <c r="A200" s="7">
        <v>410</v>
      </c>
      <c r="B200" s="8" t="s">
        <v>26</v>
      </c>
      <c r="C200" s="8" t="s">
        <v>29</v>
      </c>
      <c r="D200" s="8" t="s">
        <v>30</v>
      </c>
      <c r="E200" s="8" t="s">
        <v>1003</v>
      </c>
      <c r="F200" s="8" t="s">
        <v>1004</v>
      </c>
      <c r="G200" s="13" t="s">
        <v>2129</v>
      </c>
      <c r="H200" s="13" t="s">
        <v>2130</v>
      </c>
      <c r="I200" s="141" t="s">
        <v>2071</v>
      </c>
      <c r="J200" s="142">
        <v>150000</v>
      </c>
    </row>
    <row r="201" spans="1:10" hidden="1">
      <c r="A201" s="12">
        <v>412</v>
      </c>
      <c r="B201" s="13" t="s">
        <v>26</v>
      </c>
      <c r="C201" s="8" t="s">
        <v>71</v>
      </c>
      <c r="D201" s="13" t="s">
        <v>72</v>
      </c>
      <c r="E201" s="13" t="s">
        <v>1007</v>
      </c>
      <c r="F201" s="13" t="s">
        <v>1008</v>
      </c>
      <c r="G201" s="13" t="s">
        <v>2127</v>
      </c>
      <c r="H201" s="13" t="s">
        <v>10</v>
      </c>
      <c r="I201" s="141" t="s">
        <v>2048</v>
      </c>
      <c r="J201" s="142">
        <v>500000</v>
      </c>
    </row>
    <row r="202" spans="1:10" hidden="1">
      <c r="A202" s="7">
        <v>415</v>
      </c>
      <c r="B202" s="8" t="s">
        <v>26</v>
      </c>
      <c r="C202" s="8" t="s">
        <v>71</v>
      </c>
      <c r="D202" s="8" t="s">
        <v>72</v>
      </c>
      <c r="E202" s="8" t="s">
        <v>1013</v>
      </c>
      <c r="F202" s="8" t="s">
        <v>1014</v>
      </c>
      <c r="G202" s="13" t="s">
        <v>2129</v>
      </c>
      <c r="H202" s="13" t="s">
        <v>2131</v>
      </c>
      <c r="I202" s="141" t="s">
        <v>2071</v>
      </c>
      <c r="J202" s="142">
        <v>150000</v>
      </c>
    </row>
    <row r="203" spans="1:10" hidden="1">
      <c r="A203" s="7">
        <v>416</v>
      </c>
      <c r="B203" s="8" t="s">
        <v>26</v>
      </c>
      <c r="C203" s="8" t="s">
        <v>71</v>
      </c>
      <c r="D203" s="8" t="s">
        <v>72</v>
      </c>
      <c r="E203" s="8" t="s">
        <v>1015</v>
      </c>
      <c r="F203" s="8" t="s">
        <v>1016</v>
      </c>
      <c r="G203" s="13" t="s">
        <v>2129</v>
      </c>
      <c r="H203" s="13" t="s">
        <v>2130</v>
      </c>
      <c r="I203" s="141" t="s">
        <v>2048</v>
      </c>
      <c r="J203" s="142">
        <v>300000</v>
      </c>
    </row>
    <row r="204" spans="1:10" hidden="1">
      <c r="A204" s="7">
        <v>423</v>
      </c>
      <c r="B204" s="8" t="s">
        <v>116</v>
      </c>
      <c r="C204" s="8" t="s">
        <v>170</v>
      </c>
      <c r="D204" s="8" t="s">
        <v>171</v>
      </c>
      <c r="E204" s="8" t="s">
        <v>1029</v>
      </c>
      <c r="F204" s="8" t="s">
        <v>1030</v>
      </c>
      <c r="G204" s="13" t="s">
        <v>2129</v>
      </c>
      <c r="H204" s="13" t="s">
        <v>2130</v>
      </c>
      <c r="I204" s="141" t="s">
        <v>2071</v>
      </c>
      <c r="J204" s="142">
        <v>150000</v>
      </c>
    </row>
    <row r="205" spans="1:10" hidden="1">
      <c r="A205" s="7">
        <v>424</v>
      </c>
      <c r="B205" s="8" t="s">
        <v>116</v>
      </c>
      <c r="C205" s="8" t="s">
        <v>170</v>
      </c>
      <c r="D205" s="8" t="s">
        <v>171</v>
      </c>
      <c r="E205" s="8" t="s">
        <v>1031</v>
      </c>
      <c r="F205" s="8" t="s">
        <v>1032</v>
      </c>
      <c r="G205" s="13" t="s">
        <v>2129</v>
      </c>
      <c r="H205" s="13" t="s">
        <v>2131</v>
      </c>
      <c r="I205" s="141" t="s">
        <v>2048</v>
      </c>
      <c r="J205" s="142">
        <v>300000</v>
      </c>
    </row>
    <row r="206" spans="1:10" hidden="1">
      <c r="A206" s="7">
        <v>429</v>
      </c>
      <c r="B206" s="8" t="s">
        <v>116</v>
      </c>
      <c r="C206" s="8" t="s">
        <v>170</v>
      </c>
      <c r="D206" s="8" t="s">
        <v>171</v>
      </c>
      <c r="E206" s="8" t="s">
        <v>1041</v>
      </c>
      <c r="F206" s="8" t="s">
        <v>1042</v>
      </c>
      <c r="G206" s="13" t="s">
        <v>2129</v>
      </c>
      <c r="H206" s="13" t="s">
        <v>2134</v>
      </c>
      <c r="I206" s="141" t="s">
        <v>2071</v>
      </c>
      <c r="J206" s="142">
        <v>150000</v>
      </c>
    </row>
    <row r="207" spans="1:10" hidden="1">
      <c r="A207" s="7">
        <v>431</v>
      </c>
      <c r="B207" s="8" t="s">
        <v>116</v>
      </c>
      <c r="C207" s="8" t="s">
        <v>170</v>
      </c>
      <c r="D207" s="8" t="s">
        <v>171</v>
      </c>
      <c r="E207" s="8" t="s">
        <v>1045</v>
      </c>
      <c r="F207" s="8" t="s">
        <v>1046</v>
      </c>
      <c r="G207" s="13" t="s">
        <v>2129</v>
      </c>
      <c r="H207" s="13" t="s">
        <v>2134</v>
      </c>
      <c r="I207" s="141" t="s">
        <v>2048</v>
      </c>
      <c r="J207" s="142">
        <v>300000</v>
      </c>
    </row>
    <row r="208" spans="1:10" hidden="1">
      <c r="A208" s="7">
        <v>432</v>
      </c>
      <c r="B208" s="8" t="s">
        <v>116</v>
      </c>
      <c r="C208" s="8" t="s">
        <v>170</v>
      </c>
      <c r="D208" s="8" t="s">
        <v>171</v>
      </c>
      <c r="E208" s="8" t="s">
        <v>1047</v>
      </c>
      <c r="F208" s="8" t="s">
        <v>1048</v>
      </c>
      <c r="G208" s="13" t="s">
        <v>2129</v>
      </c>
      <c r="H208" s="13" t="s">
        <v>2130</v>
      </c>
      <c r="I208" s="141" t="s">
        <v>2071</v>
      </c>
      <c r="J208" s="142">
        <v>150000</v>
      </c>
    </row>
    <row r="209" spans="1:10" hidden="1">
      <c r="A209" s="7">
        <v>433</v>
      </c>
      <c r="B209" s="8" t="s">
        <v>116</v>
      </c>
      <c r="C209" s="8" t="s">
        <v>170</v>
      </c>
      <c r="D209" s="8" t="s">
        <v>171</v>
      </c>
      <c r="E209" s="8" t="s">
        <v>1049</v>
      </c>
      <c r="F209" s="8" t="s">
        <v>1050</v>
      </c>
      <c r="G209" s="13" t="s">
        <v>2129</v>
      </c>
      <c r="H209" s="13" t="s">
        <v>2130</v>
      </c>
      <c r="I209" s="141" t="s">
        <v>2048</v>
      </c>
      <c r="J209" s="142">
        <v>300000</v>
      </c>
    </row>
    <row r="210" spans="1:10" hidden="1">
      <c r="A210" s="7">
        <v>440</v>
      </c>
      <c r="B210" s="8" t="s">
        <v>116</v>
      </c>
      <c r="C210" s="8" t="s">
        <v>170</v>
      </c>
      <c r="D210" s="8" t="s">
        <v>171</v>
      </c>
      <c r="E210" s="8" t="s">
        <v>1063</v>
      </c>
      <c r="F210" s="8" t="s">
        <v>1064</v>
      </c>
      <c r="G210" s="13" t="s">
        <v>2129</v>
      </c>
      <c r="H210" s="13" t="s">
        <v>2134</v>
      </c>
      <c r="I210" s="141" t="s">
        <v>2071</v>
      </c>
      <c r="J210" s="142">
        <v>150000</v>
      </c>
    </row>
    <row r="211" spans="1:10" hidden="1">
      <c r="A211" s="7">
        <v>445</v>
      </c>
      <c r="B211" s="8" t="s">
        <v>116</v>
      </c>
      <c r="C211" s="8" t="s">
        <v>170</v>
      </c>
      <c r="D211" s="8" t="s">
        <v>171</v>
      </c>
      <c r="E211" s="8" t="s">
        <v>1073</v>
      </c>
      <c r="F211" s="8" t="s">
        <v>1074</v>
      </c>
      <c r="G211" s="13" t="s">
        <v>2129</v>
      </c>
      <c r="H211" s="13" t="s">
        <v>2132</v>
      </c>
      <c r="I211" s="141" t="s">
        <v>2048</v>
      </c>
      <c r="J211" s="142">
        <v>300000</v>
      </c>
    </row>
    <row r="212" spans="1:10" hidden="1">
      <c r="A212" s="12">
        <v>447</v>
      </c>
      <c r="B212" s="13" t="s">
        <v>116</v>
      </c>
      <c r="C212" s="8" t="s">
        <v>117</v>
      </c>
      <c r="D212" s="13" t="s">
        <v>118</v>
      </c>
      <c r="E212" s="13" t="s">
        <v>1077</v>
      </c>
      <c r="F212" s="13" t="s">
        <v>1078</v>
      </c>
      <c r="G212" s="13" t="s">
        <v>2127</v>
      </c>
      <c r="H212" s="13" t="s">
        <v>10</v>
      </c>
      <c r="I212" s="141" t="s">
        <v>2071</v>
      </c>
      <c r="J212" s="142">
        <v>300000</v>
      </c>
    </row>
    <row r="213" spans="1:10" hidden="1">
      <c r="A213" s="7">
        <v>449</v>
      </c>
      <c r="B213" s="8" t="s">
        <v>116</v>
      </c>
      <c r="C213" s="8" t="s">
        <v>117</v>
      </c>
      <c r="D213" s="8" t="s">
        <v>118</v>
      </c>
      <c r="E213" s="8" t="s">
        <v>1081</v>
      </c>
      <c r="F213" s="8" t="s">
        <v>1082</v>
      </c>
      <c r="G213" s="13" t="s">
        <v>2129</v>
      </c>
      <c r="H213" s="13" t="s">
        <v>2134</v>
      </c>
      <c r="I213" s="141" t="s">
        <v>2071</v>
      </c>
      <c r="J213" s="142">
        <v>150000</v>
      </c>
    </row>
    <row r="214" spans="1:10" hidden="1">
      <c r="A214" s="7">
        <v>455</v>
      </c>
      <c r="B214" s="8" t="s">
        <v>116</v>
      </c>
      <c r="C214" s="8" t="s">
        <v>117</v>
      </c>
      <c r="D214" s="8" t="s">
        <v>118</v>
      </c>
      <c r="E214" s="8" t="s">
        <v>1093</v>
      </c>
      <c r="F214" s="8" t="s">
        <v>1094</v>
      </c>
      <c r="G214" s="13" t="s">
        <v>2129</v>
      </c>
      <c r="H214" s="13" t="s">
        <v>2134</v>
      </c>
      <c r="I214" s="141" t="s">
        <v>2071</v>
      </c>
      <c r="J214" s="142">
        <v>150000</v>
      </c>
    </row>
    <row r="215" spans="1:10" hidden="1">
      <c r="A215" s="7">
        <v>456</v>
      </c>
      <c r="B215" s="8" t="s">
        <v>116</v>
      </c>
      <c r="C215" s="8" t="s">
        <v>117</v>
      </c>
      <c r="D215" s="8" t="s">
        <v>118</v>
      </c>
      <c r="E215" s="8" t="s">
        <v>1095</v>
      </c>
      <c r="F215" s="8" t="s">
        <v>1096</v>
      </c>
      <c r="G215" s="13" t="s">
        <v>2129</v>
      </c>
      <c r="H215" s="13" t="s">
        <v>2130</v>
      </c>
      <c r="I215" s="141" t="s">
        <v>2071</v>
      </c>
      <c r="J215" s="142">
        <v>150000</v>
      </c>
    </row>
    <row r="216" spans="1:10" hidden="1">
      <c r="A216" s="7">
        <v>458</v>
      </c>
      <c r="B216" s="8" t="s">
        <v>116</v>
      </c>
      <c r="C216" s="8" t="s">
        <v>117</v>
      </c>
      <c r="D216" s="8" t="s">
        <v>118</v>
      </c>
      <c r="E216" s="8" t="s">
        <v>1099</v>
      </c>
      <c r="F216" s="8" t="s">
        <v>1100</v>
      </c>
      <c r="G216" s="13" t="s">
        <v>2129</v>
      </c>
      <c r="H216" s="13" t="s">
        <v>2132</v>
      </c>
      <c r="I216" s="141" t="s">
        <v>2048</v>
      </c>
      <c r="J216" s="142">
        <v>300000</v>
      </c>
    </row>
    <row r="217" spans="1:10" hidden="1">
      <c r="A217" s="12">
        <v>460</v>
      </c>
      <c r="B217" s="13" t="s">
        <v>116</v>
      </c>
      <c r="C217" s="8" t="s">
        <v>146</v>
      </c>
      <c r="D217" s="13" t="s">
        <v>147</v>
      </c>
      <c r="E217" s="13" t="s">
        <v>1103</v>
      </c>
      <c r="F217" s="13" t="s">
        <v>1104</v>
      </c>
      <c r="G217" s="13" t="s">
        <v>2133</v>
      </c>
      <c r="H217" s="13" t="s">
        <v>2048</v>
      </c>
      <c r="I217" s="141" t="s">
        <v>2071</v>
      </c>
      <c r="J217" s="142">
        <v>300000</v>
      </c>
    </row>
    <row r="218" spans="1:10" hidden="1">
      <c r="A218" s="7">
        <v>461</v>
      </c>
      <c r="B218" s="8" t="s">
        <v>116</v>
      </c>
      <c r="C218" s="8" t="s">
        <v>146</v>
      </c>
      <c r="D218" s="8" t="s">
        <v>147</v>
      </c>
      <c r="E218" s="8" t="s">
        <v>1105</v>
      </c>
      <c r="F218" s="8" t="s">
        <v>1106</v>
      </c>
      <c r="G218" s="13" t="s">
        <v>2129</v>
      </c>
      <c r="H218" s="13" t="s">
        <v>2134</v>
      </c>
      <c r="I218" s="141" t="s">
        <v>2071</v>
      </c>
      <c r="J218" s="142">
        <v>150000</v>
      </c>
    </row>
    <row r="219" spans="1:10" hidden="1">
      <c r="A219" s="7">
        <v>462</v>
      </c>
      <c r="B219" s="8" t="s">
        <v>116</v>
      </c>
      <c r="C219" s="8" t="s">
        <v>146</v>
      </c>
      <c r="D219" s="8" t="s">
        <v>147</v>
      </c>
      <c r="E219" s="8" t="s">
        <v>1107</v>
      </c>
      <c r="F219" s="8" t="s">
        <v>1108</v>
      </c>
      <c r="G219" s="13" t="s">
        <v>2129</v>
      </c>
      <c r="H219" s="13" t="s">
        <v>2130</v>
      </c>
      <c r="I219" s="141" t="s">
        <v>2071</v>
      </c>
      <c r="J219" s="142">
        <v>150000</v>
      </c>
    </row>
    <row r="220" spans="1:10" hidden="1">
      <c r="A220" s="7">
        <v>466</v>
      </c>
      <c r="B220" s="8" t="s">
        <v>116</v>
      </c>
      <c r="C220" s="8" t="s">
        <v>146</v>
      </c>
      <c r="D220" s="8" t="s">
        <v>147</v>
      </c>
      <c r="E220" s="8" t="s">
        <v>1115</v>
      </c>
      <c r="F220" s="8" t="s">
        <v>1116</v>
      </c>
      <c r="G220" s="13" t="s">
        <v>2129</v>
      </c>
      <c r="H220" s="13" t="s">
        <v>2134</v>
      </c>
      <c r="I220" s="141" t="s">
        <v>2071</v>
      </c>
      <c r="J220" s="142">
        <v>150000</v>
      </c>
    </row>
    <row r="221" spans="1:10" hidden="1">
      <c r="A221" s="7">
        <v>467</v>
      </c>
      <c r="B221" s="8" t="s">
        <v>116</v>
      </c>
      <c r="C221" s="8" t="s">
        <v>146</v>
      </c>
      <c r="D221" s="8" t="s">
        <v>147</v>
      </c>
      <c r="E221" s="8" t="s">
        <v>1117</v>
      </c>
      <c r="F221" s="8" t="s">
        <v>1118</v>
      </c>
      <c r="G221" s="13" t="s">
        <v>2129</v>
      </c>
      <c r="H221" s="13" t="s">
        <v>2130</v>
      </c>
      <c r="I221" s="141" t="s">
        <v>2071</v>
      </c>
      <c r="J221" s="142">
        <v>150000</v>
      </c>
    </row>
    <row r="222" spans="1:10" hidden="1">
      <c r="A222" s="7">
        <v>468</v>
      </c>
      <c r="B222" s="8" t="s">
        <v>116</v>
      </c>
      <c r="C222" s="8" t="s">
        <v>146</v>
      </c>
      <c r="D222" s="8" t="s">
        <v>147</v>
      </c>
      <c r="E222" s="8" t="s">
        <v>1119</v>
      </c>
      <c r="F222" s="8" t="s">
        <v>1120</v>
      </c>
      <c r="G222" s="13" t="s">
        <v>2129</v>
      </c>
      <c r="H222" s="13" t="s">
        <v>2130</v>
      </c>
      <c r="I222" s="141" t="s">
        <v>2071</v>
      </c>
      <c r="J222" s="142">
        <v>150000</v>
      </c>
    </row>
    <row r="223" spans="1:10" hidden="1">
      <c r="A223" s="7">
        <v>470</v>
      </c>
      <c r="B223" s="8" t="s">
        <v>116</v>
      </c>
      <c r="C223" s="8" t="s">
        <v>146</v>
      </c>
      <c r="D223" s="8" t="s">
        <v>147</v>
      </c>
      <c r="E223" s="8" t="s">
        <v>1123</v>
      </c>
      <c r="F223" s="8" t="s">
        <v>1124</v>
      </c>
      <c r="G223" s="13" t="s">
        <v>2129</v>
      </c>
      <c r="H223" s="13" t="s">
        <v>2134</v>
      </c>
      <c r="I223" s="141" t="s">
        <v>2048</v>
      </c>
      <c r="J223" s="142">
        <v>300000</v>
      </c>
    </row>
    <row r="224" spans="1:10" hidden="1">
      <c r="A224" s="7">
        <v>476</v>
      </c>
      <c r="B224" s="8" t="s">
        <v>116</v>
      </c>
      <c r="C224" s="8" t="s">
        <v>146</v>
      </c>
      <c r="D224" s="8" t="s">
        <v>147</v>
      </c>
      <c r="E224" s="8" t="s">
        <v>1135</v>
      </c>
      <c r="F224" s="8" t="s">
        <v>1136</v>
      </c>
      <c r="G224" s="13" t="s">
        <v>2129</v>
      </c>
      <c r="H224" s="13" t="s">
        <v>2130</v>
      </c>
      <c r="I224" s="141" t="s">
        <v>2071</v>
      </c>
      <c r="J224" s="142">
        <v>150000</v>
      </c>
    </row>
    <row r="225" spans="1:10" hidden="1">
      <c r="A225" s="12">
        <v>480</v>
      </c>
      <c r="B225" s="13" t="s">
        <v>116</v>
      </c>
      <c r="C225" s="8" t="s">
        <v>119</v>
      </c>
      <c r="D225" s="13" t="s">
        <v>120</v>
      </c>
      <c r="E225" s="13" t="s">
        <v>1143</v>
      </c>
      <c r="F225" s="13" t="s">
        <v>1144</v>
      </c>
      <c r="G225" s="13" t="s">
        <v>2127</v>
      </c>
      <c r="H225" s="13" t="s">
        <v>10</v>
      </c>
      <c r="I225" s="141" t="s">
        <v>2048</v>
      </c>
      <c r="J225" s="142">
        <v>500000</v>
      </c>
    </row>
    <row r="226" spans="1:10" hidden="1">
      <c r="A226" s="7">
        <v>482</v>
      </c>
      <c r="B226" s="8" t="s">
        <v>116</v>
      </c>
      <c r="C226" s="8" t="s">
        <v>119</v>
      </c>
      <c r="D226" s="8" t="s">
        <v>120</v>
      </c>
      <c r="E226" s="8" t="s">
        <v>1147</v>
      </c>
      <c r="F226" s="8" t="s">
        <v>1148</v>
      </c>
      <c r="G226" s="13" t="s">
        <v>2129</v>
      </c>
      <c r="H226" s="13" t="s">
        <v>2131</v>
      </c>
      <c r="I226" s="141" t="s">
        <v>2071</v>
      </c>
      <c r="J226" s="142">
        <v>150000</v>
      </c>
    </row>
    <row r="227" spans="1:10" hidden="1">
      <c r="A227" s="7">
        <v>484</v>
      </c>
      <c r="B227" s="8" t="s">
        <v>116</v>
      </c>
      <c r="C227" s="8" t="s">
        <v>119</v>
      </c>
      <c r="D227" s="8" t="s">
        <v>120</v>
      </c>
      <c r="E227" s="8" t="s">
        <v>1151</v>
      </c>
      <c r="F227" s="8" t="s">
        <v>1152</v>
      </c>
      <c r="G227" s="13" t="s">
        <v>2129</v>
      </c>
      <c r="H227" s="13" t="s">
        <v>2130</v>
      </c>
      <c r="I227" s="141" t="s">
        <v>2071</v>
      </c>
      <c r="J227" s="142">
        <v>150000</v>
      </c>
    </row>
    <row r="228" spans="1:10" hidden="1">
      <c r="A228" s="7">
        <v>489</v>
      </c>
      <c r="B228" s="8" t="s">
        <v>116</v>
      </c>
      <c r="C228" s="8" t="s">
        <v>119</v>
      </c>
      <c r="D228" s="8" t="s">
        <v>120</v>
      </c>
      <c r="E228" s="8" t="s">
        <v>1161</v>
      </c>
      <c r="F228" s="8" t="s">
        <v>1162</v>
      </c>
      <c r="G228" s="13" t="s">
        <v>2129</v>
      </c>
      <c r="H228" s="13" t="s">
        <v>2130</v>
      </c>
      <c r="I228" s="141" t="s">
        <v>2071</v>
      </c>
      <c r="J228" s="142">
        <v>150000</v>
      </c>
    </row>
    <row r="229" spans="1:10" hidden="1">
      <c r="A229" s="7">
        <v>490</v>
      </c>
      <c r="B229" s="8" t="s">
        <v>116</v>
      </c>
      <c r="C229" s="8" t="s">
        <v>119</v>
      </c>
      <c r="D229" s="8" t="s">
        <v>120</v>
      </c>
      <c r="E229" s="8" t="s">
        <v>1163</v>
      </c>
      <c r="F229" s="8" t="s">
        <v>1164</v>
      </c>
      <c r="G229" s="13" t="s">
        <v>2129</v>
      </c>
      <c r="H229" s="13" t="s">
        <v>2130</v>
      </c>
      <c r="I229" s="141" t="s">
        <v>2071</v>
      </c>
      <c r="J229" s="142">
        <v>150000</v>
      </c>
    </row>
    <row r="230" spans="1:10" hidden="1">
      <c r="A230" s="7">
        <v>493</v>
      </c>
      <c r="B230" s="8" t="s">
        <v>116</v>
      </c>
      <c r="C230" s="8" t="s">
        <v>119</v>
      </c>
      <c r="D230" s="8" t="s">
        <v>120</v>
      </c>
      <c r="E230" s="8" t="s">
        <v>1169</v>
      </c>
      <c r="F230" s="8" t="s">
        <v>1170</v>
      </c>
      <c r="G230" s="13" t="s">
        <v>2129</v>
      </c>
      <c r="H230" s="13" t="s">
        <v>2134</v>
      </c>
      <c r="I230" s="141" t="s">
        <v>2071</v>
      </c>
      <c r="J230" s="142">
        <v>150000</v>
      </c>
    </row>
    <row r="231" spans="1:10" hidden="1">
      <c r="A231" s="7">
        <v>494</v>
      </c>
      <c r="B231" s="8" t="s">
        <v>116</v>
      </c>
      <c r="C231" s="8" t="s">
        <v>119</v>
      </c>
      <c r="D231" s="8" t="s">
        <v>120</v>
      </c>
      <c r="E231" s="8" t="s">
        <v>1171</v>
      </c>
      <c r="F231" s="8" t="s">
        <v>1172</v>
      </c>
      <c r="G231" s="13" t="s">
        <v>2129</v>
      </c>
      <c r="H231" s="13" t="s">
        <v>2130</v>
      </c>
      <c r="I231" s="141" t="s">
        <v>2071</v>
      </c>
      <c r="J231" s="142">
        <v>150000</v>
      </c>
    </row>
    <row r="232" spans="1:10">
      <c r="A232" s="7">
        <v>500</v>
      </c>
      <c r="B232" s="8" t="s">
        <v>31</v>
      </c>
      <c r="C232" s="8" t="s">
        <v>32</v>
      </c>
      <c r="D232" s="8" t="s">
        <v>33</v>
      </c>
      <c r="E232" s="8" t="s">
        <v>1183</v>
      </c>
      <c r="F232" s="8" t="s">
        <v>1184</v>
      </c>
      <c r="G232" s="13" t="s">
        <v>2129</v>
      </c>
      <c r="H232" s="13" t="s">
        <v>2130</v>
      </c>
      <c r="I232" s="141" t="s">
        <v>2071</v>
      </c>
      <c r="J232" s="142">
        <v>150000</v>
      </c>
    </row>
    <row r="233" spans="1:10">
      <c r="A233" s="7">
        <v>502</v>
      </c>
      <c r="B233" s="8" t="s">
        <v>31</v>
      </c>
      <c r="C233" s="8" t="s">
        <v>32</v>
      </c>
      <c r="D233" s="8" t="s">
        <v>33</v>
      </c>
      <c r="E233" s="8" t="s">
        <v>1187</v>
      </c>
      <c r="F233" s="8" t="s">
        <v>1188</v>
      </c>
      <c r="G233" s="13" t="s">
        <v>2129</v>
      </c>
      <c r="H233" s="13" t="s">
        <v>2130</v>
      </c>
      <c r="I233" s="141" t="s">
        <v>2071</v>
      </c>
      <c r="J233" s="142">
        <v>150000</v>
      </c>
    </row>
    <row r="234" spans="1:10">
      <c r="A234" s="12">
        <v>506</v>
      </c>
      <c r="B234" s="13" t="s">
        <v>31</v>
      </c>
      <c r="C234" s="8" t="s">
        <v>34</v>
      </c>
      <c r="D234" s="13" t="s">
        <v>35</v>
      </c>
      <c r="E234" s="13" t="s">
        <v>1195</v>
      </c>
      <c r="F234" s="13" t="s">
        <v>1196</v>
      </c>
      <c r="G234" s="13" t="s">
        <v>2127</v>
      </c>
      <c r="H234" s="13" t="s">
        <v>10</v>
      </c>
      <c r="I234" s="141" t="s">
        <v>2048</v>
      </c>
      <c r="J234" s="142">
        <v>500000</v>
      </c>
    </row>
    <row r="235" spans="1:10">
      <c r="A235" s="7">
        <v>508</v>
      </c>
      <c r="B235" s="8" t="s">
        <v>31</v>
      </c>
      <c r="C235" s="8" t="s">
        <v>34</v>
      </c>
      <c r="D235" s="8" t="s">
        <v>35</v>
      </c>
      <c r="E235" s="8" t="s">
        <v>1199</v>
      </c>
      <c r="F235" s="8" t="s">
        <v>1200</v>
      </c>
      <c r="G235" s="13" t="s">
        <v>2129</v>
      </c>
      <c r="H235" s="13" t="s">
        <v>2130</v>
      </c>
      <c r="I235" s="141" t="s">
        <v>2071</v>
      </c>
      <c r="J235" s="142">
        <v>150000</v>
      </c>
    </row>
    <row r="236" spans="1:10">
      <c r="A236" s="7">
        <v>509</v>
      </c>
      <c r="B236" s="8" t="s">
        <v>31</v>
      </c>
      <c r="C236" s="8" t="s">
        <v>34</v>
      </c>
      <c r="D236" s="8" t="s">
        <v>35</v>
      </c>
      <c r="E236" s="8" t="s">
        <v>1201</v>
      </c>
      <c r="F236" s="8" t="s">
        <v>1202</v>
      </c>
      <c r="G236" s="13" t="s">
        <v>2129</v>
      </c>
      <c r="H236" s="13" t="s">
        <v>2131</v>
      </c>
      <c r="I236" s="141" t="s">
        <v>2071</v>
      </c>
      <c r="J236" s="142">
        <v>150000</v>
      </c>
    </row>
    <row r="237" spans="1:10">
      <c r="A237" s="7">
        <v>510</v>
      </c>
      <c r="B237" s="8" t="s">
        <v>31</v>
      </c>
      <c r="C237" s="8" t="s">
        <v>34</v>
      </c>
      <c r="D237" s="8" t="s">
        <v>35</v>
      </c>
      <c r="E237" s="8" t="s">
        <v>1203</v>
      </c>
      <c r="F237" s="8" t="s">
        <v>1204</v>
      </c>
      <c r="G237" s="13" t="s">
        <v>2129</v>
      </c>
      <c r="H237" s="13" t="s">
        <v>2130</v>
      </c>
      <c r="I237" s="141" t="s">
        <v>2071</v>
      </c>
      <c r="J237" s="142">
        <v>150000</v>
      </c>
    </row>
    <row r="238" spans="1:10">
      <c r="A238" s="12">
        <v>512</v>
      </c>
      <c r="B238" s="13" t="s">
        <v>31</v>
      </c>
      <c r="C238" s="8" t="s">
        <v>148</v>
      </c>
      <c r="D238" s="13" t="s">
        <v>149</v>
      </c>
      <c r="E238" s="13" t="s">
        <v>1207</v>
      </c>
      <c r="F238" s="13" t="s">
        <v>1208</v>
      </c>
      <c r="G238" s="13" t="s">
        <v>2133</v>
      </c>
      <c r="H238" s="13" t="s">
        <v>2048</v>
      </c>
      <c r="I238" s="141" t="s">
        <v>2048</v>
      </c>
      <c r="J238" s="142">
        <v>500000</v>
      </c>
    </row>
    <row r="239" spans="1:10">
      <c r="A239" s="7">
        <v>515</v>
      </c>
      <c r="B239" s="8" t="s">
        <v>31</v>
      </c>
      <c r="C239" s="8" t="s">
        <v>148</v>
      </c>
      <c r="D239" s="8" t="s">
        <v>149</v>
      </c>
      <c r="E239" s="8" t="s">
        <v>1213</v>
      </c>
      <c r="F239" s="8" t="s">
        <v>1214</v>
      </c>
      <c r="G239" s="13" t="s">
        <v>2127</v>
      </c>
      <c r="H239" s="13" t="s">
        <v>2128</v>
      </c>
      <c r="I239" s="141" t="s">
        <v>2071</v>
      </c>
      <c r="J239" s="142">
        <v>300000</v>
      </c>
    </row>
    <row r="240" spans="1:10">
      <c r="A240" s="7">
        <v>521</v>
      </c>
      <c r="B240" s="8" t="s">
        <v>31</v>
      </c>
      <c r="C240" s="8" t="s">
        <v>148</v>
      </c>
      <c r="D240" s="8" t="s">
        <v>149</v>
      </c>
      <c r="E240" s="8" t="s">
        <v>1225</v>
      </c>
      <c r="F240" s="8" t="s">
        <v>1226</v>
      </c>
      <c r="G240" s="13" t="s">
        <v>2129</v>
      </c>
      <c r="H240" s="13" t="s">
        <v>2130</v>
      </c>
      <c r="I240" s="141" t="s">
        <v>2071</v>
      </c>
      <c r="J240" s="142">
        <v>150000</v>
      </c>
    </row>
    <row r="241" spans="1:10">
      <c r="A241" s="7">
        <v>522</v>
      </c>
      <c r="B241" s="8" t="s">
        <v>31</v>
      </c>
      <c r="C241" s="8" t="s">
        <v>148</v>
      </c>
      <c r="D241" s="8" t="s">
        <v>149</v>
      </c>
      <c r="E241" s="8" t="s">
        <v>1227</v>
      </c>
      <c r="F241" s="8" t="s">
        <v>1228</v>
      </c>
      <c r="G241" s="13" t="s">
        <v>2129</v>
      </c>
      <c r="H241" s="13" t="s">
        <v>2130</v>
      </c>
      <c r="I241" s="141" t="s">
        <v>2048</v>
      </c>
      <c r="J241" s="142">
        <v>300000</v>
      </c>
    </row>
    <row r="242" spans="1:10">
      <c r="A242" s="7">
        <v>530</v>
      </c>
      <c r="B242" s="8" t="s">
        <v>31</v>
      </c>
      <c r="C242" s="8" t="s">
        <v>148</v>
      </c>
      <c r="D242" s="8" t="s">
        <v>149</v>
      </c>
      <c r="E242" s="8" t="s">
        <v>1243</v>
      </c>
      <c r="F242" s="8" t="s">
        <v>1244</v>
      </c>
      <c r="G242" s="13" t="s">
        <v>2129</v>
      </c>
      <c r="H242" s="13" t="s">
        <v>2134</v>
      </c>
      <c r="I242" s="141" t="s">
        <v>2071</v>
      </c>
      <c r="J242" s="142">
        <v>150000</v>
      </c>
    </row>
    <row r="243" spans="1:10">
      <c r="A243" s="7">
        <v>534</v>
      </c>
      <c r="B243" s="8" t="s">
        <v>31</v>
      </c>
      <c r="C243" s="8" t="s">
        <v>121</v>
      </c>
      <c r="D243" s="8" t="s">
        <v>122</v>
      </c>
      <c r="E243" s="8" t="s">
        <v>1251</v>
      </c>
      <c r="F243" s="8" t="s">
        <v>1252</v>
      </c>
      <c r="G243" s="13" t="s">
        <v>2129</v>
      </c>
      <c r="H243" s="13" t="s">
        <v>2130</v>
      </c>
      <c r="I243" s="141" t="s">
        <v>2048</v>
      </c>
      <c r="J243" s="142">
        <v>300000</v>
      </c>
    </row>
    <row r="244" spans="1:10">
      <c r="A244" s="7">
        <v>535</v>
      </c>
      <c r="B244" s="8" t="s">
        <v>31</v>
      </c>
      <c r="C244" s="8" t="s">
        <v>121</v>
      </c>
      <c r="D244" s="8" t="s">
        <v>122</v>
      </c>
      <c r="E244" s="8" t="s">
        <v>1253</v>
      </c>
      <c r="F244" s="8" t="s">
        <v>1254</v>
      </c>
      <c r="G244" s="13" t="s">
        <v>2129</v>
      </c>
      <c r="H244" s="13" t="s">
        <v>2130</v>
      </c>
      <c r="I244" s="141" t="s">
        <v>2071</v>
      </c>
      <c r="J244" s="142">
        <v>150000</v>
      </c>
    </row>
    <row r="245" spans="1:10">
      <c r="A245" s="7">
        <v>539</v>
      </c>
      <c r="B245" s="8" t="s">
        <v>31</v>
      </c>
      <c r="C245" s="8" t="s">
        <v>121</v>
      </c>
      <c r="D245" s="8" t="s">
        <v>122</v>
      </c>
      <c r="E245" s="8" t="s">
        <v>1261</v>
      </c>
      <c r="F245" s="8" t="s">
        <v>1262</v>
      </c>
      <c r="G245" s="13" t="s">
        <v>2129</v>
      </c>
      <c r="H245" s="13" t="s">
        <v>2130</v>
      </c>
      <c r="I245" s="141" t="s">
        <v>2048</v>
      </c>
      <c r="J245" s="142">
        <v>300000</v>
      </c>
    </row>
    <row r="246" spans="1:10">
      <c r="A246" s="12">
        <v>547</v>
      </c>
      <c r="B246" s="13" t="s">
        <v>31</v>
      </c>
      <c r="C246" s="8" t="s">
        <v>73</v>
      </c>
      <c r="D246" s="13" t="s">
        <v>74</v>
      </c>
      <c r="E246" s="13" t="s">
        <v>1277</v>
      </c>
      <c r="F246" s="13" t="s">
        <v>1278</v>
      </c>
      <c r="G246" s="13" t="s">
        <v>2127</v>
      </c>
      <c r="H246" s="13" t="s">
        <v>10</v>
      </c>
      <c r="I246" s="141" t="s">
        <v>2071</v>
      </c>
      <c r="J246" s="142">
        <v>300000</v>
      </c>
    </row>
    <row r="247" spans="1:10">
      <c r="A247" s="7">
        <v>552</v>
      </c>
      <c r="B247" s="8" t="s">
        <v>31</v>
      </c>
      <c r="C247" s="8" t="s">
        <v>73</v>
      </c>
      <c r="D247" s="8" t="s">
        <v>74</v>
      </c>
      <c r="E247" s="8" t="s">
        <v>1287</v>
      </c>
      <c r="F247" s="8" t="s">
        <v>1288</v>
      </c>
      <c r="G247" s="13" t="s">
        <v>2129</v>
      </c>
      <c r="H247" s="13" t="s">
        <v>2132</v>
      </c>
      <c r="I247" s="141" t="s">
        <v>2071</v>
      </c>
      <c r="J247" s="142">
        <v>150000</v>
      </c>
    </row>
    <row r="248" spans="1:10">
      <c r="A248" s="7">
        <v>560</v>
      </c>
      <c r="B248" s="8" t="s">
        <v>31</v>
      </c>
      <c r="C248" s="8" t="s">
        <v>150</v>
      </c>
      <c r="D248" s="8" t="s">
        <v>151</v>
      </c>
      <c r="E248" s="8" t="s">
        <v>1303</v>
      </c>
      <c r="F248" s="8" t="s">
        <v>1304</v>
      </c>
      <c r="G248" s="13" t="s">
        <v>2129</v>
      </c>
      <c r="H248" s="13" t="s">
        <v>2131</v>
      </c>
      <c r="I248" s="141" t="s">
        <v>2048</v>
      </c>
      <c r="J248" s="142">
        <v>300000</v>
      </c>
    </row>
    <row r="249" spans="1:10">
      <c r="A249" s="7">
        <v>561</v>
      </c>
      <c r="B249" s="8" t="s">
        <v>31</v>
      </c>
      <c r="C249" s="8" t="s">
        <v>150</v>
      </c>
      <c r="D249" s="8" t="s">
        <v>151</v>
      </c>
      <c r="E249" s="8" t="s">
        <v>1305</v>
      </c>
      <c r="F249" s="8" t="s">
        <v>1306</v>
      </c>
      <c r="G249" s="13" t="s">
        <v>2129</v>
      </c>
      <c r="H249" s="13" t="s">
        <v>2130</v>
      </c>
      <c r="I249" s="141" t="s">
        <v>2048</v>
      </c>
      <c r="J249" s="142">
        <v>300000</v>
      </c>
    </row>
    <row r="250" spans="1:10">
      <c r="A250" s="7">
        <v>566</v>
      </c>
      <c r="B250" s="8" t="s">
        <v>31</v>
      </c>
      <c r="C250" s="8" t="s">
        <v>150</v>
      </c>
      <c r="D250" s="8" t="s">
        <v>151</v>
      </c>
      <c r="E250" s="8" t="s">
        <v>1315</v>
      </c>
      <c r="F250" s="8" t="s">
        <v>1316</v>
      </c>
      <c r="G250" s="13" t="s">
        <v>2129</v>
      </c>
      <c r="H250" s="13" t="s">
        <v>2131</v>
      </c>
      <c r="I250" s="141" t="s">
        <v>2071</v>
      </c>
      <c r="J250" s="142">
        <v>150000</v>
      </c>
    </row>
    <row r="251" spans="1:10">
      <c r="A251" s="7">
        <v>567</v>
      </c>
      <c r="B251" s="8" t="s">
        <v>31</v>
      </c>
      <c r="C251" s="8" t="s">
        <v>150</v>
      </c>
      <c r="D251" s="8" t="s">
        <v>151</v>
      </c>
      <c r="E251" s="8" t="s">
        <v>1317</v>
      </c>
      <c r="F251" s="8" t="s">
        <v>1318</v>
      </c>
      <c r="G251" s="13" t="s">
        <v>2129</v>
      </c>
      <c r="H251" s="13" t="s">
        <v>2130</v>
      </c>
      <c r="I251" s="141" t="s">
        <v>2048</v>
      </c>
      <c r="J251" s="142">
        <v>300000</v>
      </c>
    </row>
    <row r="252" spans="1:10">
      <c r="A252" s="7">
        <v>568</v>
      </c>
      <c r="B252" s="8" t="s">
        <v>31</v>
      </c>
      <c r="C252" s="8" t="s">
        <v>150</v>
      </c>
      <c r="D252" s="8" t="s">
        <v>151</v>
      </c>
      <c r="E252" s="8" t="s">
        <v>1319</v>
      </c>
      <c r="F252" s="8" t="s">
        <v>1320</v>
      </c>
      <c r="G252" s="13" t="s">
        <v>2129</v>
      </c>
      <c r="H252" s="13" t="s">
        <v>2130</v>
      </c>
      <c r="I252" s="141" t="s">
        <v>2048</v>
      </c>
      <c r="J252" s="142">
        <v>300000</v>
      </c>
    </row>
    <row r="253" spans="1:10">
      <c r="A253" s="7">
        <v>573</v>
      </c>
      <c r="B253" s="8" t="s">
        <v>31</v>
      </c>
      <c r="C253" s="8" t="s">
        <v>150</v>
      </c>
      <c r="D253" s="8" t="s">
        <v>151</v>
      </c>
      <c r="E253" s="8" t="s">
        <v>1329</v>
      </c>
      <c r="F253" s="8" t="s">
        <v>1330</v>
      </c>
      <c r="G253" s="13" t="s">
        <v>2129</v>
      </c>
      <c r="H253" s="13" t="s">
        <v>2130</v>
      </c>
      <c r="I253" s="141" t="s">
        <v>2071</v>
      </c>
      <c r="J253" s="142">
        <v>150000</v>
      </c>
    </row>
    <row r="254" spans="1:10">
      <c r="A254" s="7">
        <v>576</v>
      </c>
      <c r="B254" s="8" t="s">
        <v>31</v>
      </c>
      <c r="C254" s="8" t="s">
        <v>123</v>
      </c>
      <c r="D254" s="8" t="s">
        <v>124</v>
      </c>
      <c r="E254" s="8" t="s">
        <v>1335</v>
      </c>
      <c r="F254" s="8" t="s">
        <v>1336</v>
      </c>
      <c r="G254" s="13" t="s">
        <v>2129</v>
      </c>
      <c r="H254" s="13" t="s">
        <v>2130</v>
      </c>
      <c r="I254" s="141" t="s">
        <v>2071</v>
      </c>
      <c r="J254" s="142">
        <v>150000</v>
      </c>
    </row>
    <row r="255" spans="1:10">
      <c r="A255" s="7">
        <v>581</v>
      </c>
      <c r="B255" s="8" t="s">
        <v>31</v>
      </c>
      <c r="C255" s="8" t="s">
        <v>123</v>
      </c>
      <c r="D255" s="8" t="s">
        <v>124</v>
      </c>
      <c r="E255" s="8" t="s">
        <v>1345</v>
      </c>
      <c r="F255" s="8" t="s">
        <v>1346</v>
      </c>
      <c r="G255" s="13" t="s">
        <v>2129</v>
      </c>
      <c r="H255" s="13" t="s">
        <v>2131</v>
      </c>
      <c r="I255" s="141" t="s">
        <v>2071</v>
      </c>
      <c r="J255" s="142">
        <v>150000</v>
      </c>
    </row>
    <row r="256" spans="1:10" hidden="1">
      <c r="A256" s="7">
        <v>587</v>
      </c>
      <c r="B256" s="8" t="s">
        <v>152</v>
      </c>
      <c r="C256" s="8" t="s">
        <v>172</v>
      </c>
      <c r="D256" s="8" t="s">
        <v>173</v>
      </c>
      <c r="E256" s="8" t="s">
        <v>1357</v>
      </c>
      <c r="F256" s="8" t="s">
        <v>1358</v>
      </c>
      <c r="G256" s="13" t="s">
        <v>2133</v>
      </c>
      <c r="H256" s="13" t="s">
        <v>2048</v>
      </c>
      <c r="I256" s="141" t="s">
        <v>2071</v>
      </c>
      <c r="J256" s="142">
        <v>300000</v>
      </c>
    </row>
    <row r="257" spans="1:10" hidden="1">
      <c r="A257" s="7">
        <v>588</v>
      </c>
      <c r="B257" s="8" t="s">
        <v>152</v>
      </c>
      <c r="C257" s="8" t="s">
        <v>172</v>
      </c>
      <c r="D257" s="8" t="s">
        <v>173</v>
      </c>
      <c r="E257" s="8" t="s">
        <v>1359</v>
      </c>
      <c r="F257" s="8" t="s">
        <v>1360</v>
      </c>
      <c r="G257" s="13" t="s">
        <v>2129</v>
      </c>
      <c r="H257" s="13" t="s">
        <v>2134</v>
      </c>
      <c r="I257" s="141" t="s">
        <v>2071</v>
      </c>
      <c r="J257" s="142">
        <v>150000</v>
      </c>
    </row>
    <row r="258" spans="1:10" hidden="1">
      <c r="A258" s="7">
        <v>590</v>
      </c>
      <c r="B258" s="8" t="s">
        <v>152</v>
      </c>
      <c r="C258" s="8" t="s">
        <v>172</v>
      </c>
      <c r="D258" s="8" t="s">
        <v>173</v>
      </c>
      <c r="E258" s="8" t="s">
        <v>1363</v>
      </c>
      <c r="F258" s="8" t="s">
        <v>1364</v>
      </c>
      <c r="G258" s="13" t="s">
        <v>2129</v>
      </c>
      <c r="H258" s="13" t="s">
        <v>2130</v>
      </c>
      <c r="I258" s="141" t="s">
        <v>2071</v>
      </c>
      <c r="J258" s="142">
        <v>150000</v>
      </c>
    </row>
    <row r="259" spans="1:10" hidden="1">
      <c r="A259" s="7">
        <v>591</v>
      </c>
      <c r="B259" s="8" t="s">
        <v>152</v>
      </c>
      <c r="C259" s="8" t="s">
        <v>172</v>
      </c>
      <c r="D259" s="8" t="s">
        <v>173</v>
      </c>
      <c r="E259" s="8" t="s">
        <v>1365</v>
      </c>
      <c r="F259" s="8" t="s">
        <v>1366</v>
      </c>
      <c r="G259" s="13" t="s">
        <v>2129</v>
      </c>
      <c r="H259" s="13" t="s">
        <v>2130</v>
      </c>
      <c r="I259" s="141" t="s">
        <v>2071</v>
      </c>
      <c r="J259" s="142">
        <v>150000</v>
      </c>
    </row>
    <row r="260" spans="1:10" hidden="1">
      <c r="A260" s="7">
        <v>593</v>
      </c>
      <c r="B260" s="8" t="s">
        <v>152</v>
      </c>
      <c r="C260" s="8" t="s">
        <v>172</v>
      </c>
      <c r="D260" s="8" t="s">
        <v>173</v>
      </c>
      <c r="E260" s="8" t="s">
        <v>1369</v>
      </c>
      <c r="F260" s="8" t="s">
        <v>1370</v>
      </c>
      <c r="G260" s="13" t="s">
        <v>2129</v>
      </c>
      <c r="H260" s="13" t="s">
        <v>2134</v>
      </c>
      <c r="I260" s="141" t="s">
        <v>2071</v>
      </c>
      <c r="J260" s="142">
        <v>150000</v>
      </c>
    </row>
    <row r="261" spans="1:10" hidden="1">
      <c r="A261" s="7">
        <v>596</v>
      </c>
      <c r="B261" s="8" t="s">
        <v>152</v>
      </c>
      <c r="C261" s="8" t="s">
        <v>172</v>
      </c>
      <c r="D261" s="8" t="s">
        <v>173</v>
      </c>
      <c r="E261" s="8" t="s">
        <v>1375</v>
      </c>
      <c r="F261" s="8" t="s">
        <v>1376</v>
      </c>
      <c r="G261" s="13" t="s">
        <v>2129</v>
      </c>
      <c r="H261" s="13" t="s">
        <v>2131</v>
      </c>
      <c r="I261" s="141" t="s">
        <v>2071</v>
      </c>
      <c r="J261" s="142">
        <v>150000</v>
      </c>
    </row>
    <row r="262" spans="1:10" hidden="1">
      <c r="A262" s="7">
        <v>598</v>
      </c>
      <c r="B262" s="8" t="s">
        <v>152</v>
      </c>
      <c r="C262" s="8" t="s">
        <v>172</v>
      </c>
      <c r="D262" s="8" t="s">
        <v>173</v>
      </c>
      <c r="E262" s="8" t="s">
        <v>1379</v>
      </c>
      <c r="F262" s="8" t="s">
        <v>1380</v>
      </c>
      <c r="G262" s="13" t="s">
        <v>2129</v>
      </c>
      <c r="H262" s="13" t="s">
        <v>2134</v>
      </c>
      <c r="I262" s="141" t="s">
        <v>2071</v>
      </c>
      <c r="J262" s="142">
        <v>150000</v>
      </c>
    </row>
    <row r="263" spans="1:10" hidden="1">
      <c r="A263" s="7">
        <v>599</v>
      </c>
      <c r="B263" s="8" t="s">
        <v>152</v>
      </c>
      <c r="C263" s="8" t="s">
        <v>172</v>
      </c>
      <c r="D263" s="8" t="s">
        <v>173</v>
      </c>
      <c r="E263" s="8" t="s">
        <v>1381</v>
      </c>
      <c r="F263" s="8" t="s">
        <v>1382</v>
      </c>
      <c r="G263" s="13" t="s">
        <v>2129</v>
      </c>
      <c r="H263" s="13" t="s">
        <v>2131</v>
      </c>
      <c r="I263" s="141" t="s">
        <v>2071</v>
      </c>
      <c r="J263" s="142">
        <v>150000</v>
      </c>
    </row>
    <row r="264" spans="1:10" hidden="1">
      <c r="A264" s="7">
        <v>600</v>
      </c>
      <c r="B264" s="8" t="s">
        <v>152</v>
      </c>
      <c r="C264" s="8" t="s">
        <v>172</v>
      </c>
      <c r="D264" s="8" t="s">
        <v>173</v>
      </c>
      <c r="E264" s="8" t="s">
        <v>1383</v>
      </c>
      <c r="F264" s="8" t="s">
        <v>1384</v>
      </c>
      <c r="G264" s="13" t="s">
        <v>2129</v>
      </c>
      <c r="H264" s="13" t="s">
        <v>2131</v>
      </c>
      <c r="I264" s="141" t="s">
        <v>2071</v>
      </c>
      <c r="J264" s="142">
        <v>150000</v>
      </c>
    </row>
    <row r="265" spans="1:10" hidden="1">
      <c r="A265" s="7">
        <v>602</v>
      </c>
      <c r="B265" s="8" t="s">
        <v>152</v>
      </c>
      <c r="C265" s="8" t="s">
        <v>172</v>
      </c>
      <c r="D265" s="8" t="s">
        <v>173</v>
      </c>
      <c r="E265" s="8" t="s">
        <v>1387</v>
      </c>
      <c r="F265" s="8" t="s">
        <v>1388</v>
      </c>
      <c r="G265" s="13" t="s">
        <v>2129</v>
      </c>
      <c r="H265" s="13" t="s">
        <v>2130</v>
      </c>
      <c r="I265" s="141" t="s">
        <v>2048</v>
      </c>
      <c r="J265" s="142">
        <v>300000</v>
      </c>
    </row>
    <row r="266" spans="1:10" hidden="1">
      <c r="A266" s="7">
        <v>619</v>
      </c>
      <c r="B266" s="8" t="s">
        <v>152</v>
      </c>
      <c r="C266" s="8" t="s">
        <v>172</v>
      </c>
      <c r="D266" s="8" t="s">
        <v>173</v>
      </c>
      <c r="E266" s="8" t="s">
        <v>1420</v>
      </c>
      <c r="F266" s="8" t="s">
        <v>1421</v>
      </c>
      <c r="G266" s="13" t="s">
        <v>2129</v>
      </c>
      <c r="H266" s="13" t="s">
        <v>2132</v>
      </c>
      <c r="I266" s="141" t="s">
        <v>2071</v>
      </c>
      <c r="J266" s="142">
        <v>150000</v>
      </c>
    </row>
    <row r="267" spans="1:10" hidden="1">
      <c r="A267" s="7">
        <v>621</v>
      </c>
      <c r="B267" s="8" t="s">
        <v>152</v>
      </c>
      <c r="C267" s="8" t="s">
        <v>172</v>
      </c>
      <c r="D267" s="8" t="s">
        <v>173</v>
      </c>
      <c r="E267" s="8" t="s">
        <v>1424</v>
      </c>
      <c r="F267" s="8" t="s">
        <v>1425</v>
      </c>
      <c r="G267" s="13" t="s">
        <v>2129</v>
      </c>
      <c r="H267" s="13" t="s">
        <v>2132</v>
      </c>
      <c r="I267" s="141" t="s">
        <v>2071</v>
      </c>
      <c r="J267" s="142">
        <v>150000</v>
      </c>
    </row>
    <row r="268" spans="1:10" hidden="1">
      <c r="A268" s="7">
        <v>627</v>
      </c>
      <c r="B268" s="8" t="s">
        <v>152</v>
      </c>
      <c r="C268" s="8" t="s">
        <v>153</v>
      </c>
      <c r="D268" s="8" t="s">
        <v>154</v>
      </c>
      <c r="E268" s="8" t="s">
        <v>1436</v>
      </c>
      <c r="F268" s="8" t="s">
        <v>1437</v>
      </c>
      <c r="G268" s="13" t="s">
        <v>2133</v>
      </c>
      <c r="H268" s="13" t="s">
        <v>2048</v>
      </c>
      <c r="I268" s="141" t="s">
        <v>2048</v>
      </c>
      <c r="J268" s="142">
        <v>500000</v>
      </c>
    </row>
    <row r="269" spans="1:10" hidden="1">
      <c r="A269" s="7">
        <v>628</v>
      </c>
      <c r="B269" s="8" t="s">
        <v>152</v>
      </c>
      <c r="C269" s="8" t="s">
        <v>153</v>
      </c>
      <c r="D269" s="8" t="s">
        <v>154</v>
      </c>
      <c r="E269" s="8" t="s">
        <v>1438</v>
      </c>
      <c r="F269" s="8" t="s">
        <v>1439</v>
      </c>
      <c r="G269" s="13" t="s">
        <v>2129</v>
      </c>
      <c r="H269" s="13" t="s">
        <v>2131</v>
      </c>
      <c r="I269" s="141" t="s">
        <v>2071</v>
      </c>
      <c r="J269" s="142">
        <v>150000</v>
      </c>
    </row>
    <row r="270" spans="1:10" hidden="1">
      <c r="A270" s="7">
        <v>632</v>
      </c>
      <c r="B270" s="8" t="s">
        <v>152</v>
      </c>
      <c r="C270" s="8" t="s">
        <v>153</v>
      </c>
      <c r="D270" s="8" t="s">
        <v>154</v>
      </c>
      <c r="E270" s="8" t="s">
        <v>1446</v>
      </c>
      <c r="F270" s="8" t="s">
        <v>1447</v>
      </c>
      <c r="G270" s="13" t="s">
        <v>2129</v>
      </c>
      <c r="H270" s="13" t="s">
        <v>2131</v>
      </c>
      <c r="I270" s="141" t="s">
        <v>2048</v>
      </c>
      <c r="J270" s="142">
        <v>300000</v>
      </c>
    </row>
    <row r="271" spans="1:10" hidden="1">
      <c r="A271" s="7">
        <v>633</v>
      </c>
      <c r="B271" s="8" t="s">
        <v>152</v>
      </c>
      <c r="C271" s="8" t="s">
        <v>153</v>
      </c>
      <c r="D271" s="8" t="s">
        <v>154</v>
      </c>
      <c r="E271" s="8" t="s">
        <v>1448</v>
      </c>
      <c r="F271" s="8" t="s">
        <v>1449</v>
      </c>
      <c r="G271" s="13" t="s">
        <v>2129</v>
      </c>
      <c r="H271" s="13" t="s">
        <v>2134</v>
      </c>
      <c r="I271" s="141" t="s">
        <v>2071</v>
      </c>
      <c r="J271" s="142">
        <v>150000</v>
      </c>
    </row>
    <row r="272" spans="1:10" hidden="1">
      <c r="A272" s="7">
        <v>639</v>
      </c>
      <c r="B272" s="8" t="s">
        <v>152</v>
      </c>
      <c r="C272" s="8" t="s">
        <v>153</v>
      </c>
      <c r="D272" s="8" t="s">
        <v>154</v>
      </c>
      <c r="E272" s="8" t="s">
        <v>1460</v>
      </c>
      <c r="F272" s="8" t="s">
        <v>1461</v>
      </c>
      <c r="G272" s="13" t="s">
        <v>2129</v>
      </c>
      <c r="H272" s="13" t="s">
        <v>2130</v>
      </c>
      <c r="I272" s="141" t="s">
        <v>2048</v>
      </c>
      <c r="J272" s="142">
        <v>300000</v>
      </c>
    </row>
    <row r="273" spans="1:10" hidden="1">
      <c r="A273" s="7">
        <v>640</v>
      </c>
      <c r="B273" s="8" t="s">
        <v>152</v>
      </c>
      <c r="C273" s="8" t="s">
        <v>153</v>
      </c>
      <c r="D273" s="8" t="s">
        <v>154</v>
      </c>
      <c r="E273" s="8" t="s">
        <v>1462</v>
      </c>
      <c r="F273" s="8" t="s">
        <v>1463</v>
      </c>
      <c r="G273" s="13" t="s">
        <v>2129</v>
      </c>
      <c r="H273" s="13" t="s">
        <v>2130</v>
      </c>
      <c r="I273" s="141" t="s">
        <v>2048</v>
      </c>
      <c r="J273" s="142">
        <v>300000</v>
      </c>
    </row>
    <row r="274" spans="1:10" hidden="1">
      <c r="A274" s="7">
        <v>643</v>
      </c>
      <c r="B274" s="8" t="s">
        <v>152</v>
      </c>
      <c r="C274" s="8" t="s">
        <v>153</v>
      </c>
      <c r="D274" s="8" t="s">
        <v>154</v>
      </c>
      <c r="E274" s="8" t="s">
        <v>1468</v>
      </c>
      <c r="F274" s="8" t="s">
        <v>1469</v>
      </c>
      <c r="G274" s="13" t="s">
        <v>2129</v>
      </c>
      <c r="H274" s="13" t="s">
        <v>2130</v>
      </c>
      <c r="I274" s="141" t="s">
        <v>2071</v>
      </c>
      <c r="J274" s="142">
        <v>150000</v>
      </c>
    </row>
    <row r="275" spans="1:10" hidden="1">
      <c r="A275" s="7">
        <v>646</v>
      </c>
      <c r="B275" s="8" t="s">
        <v>152</v>
      </c>
      <c r="C275" s="8" t="s">
        <v>153</v>
      </c>
      <c r="D275" s="8" t="s">
        <v>154</v>
      </c>
      <c r="E275" s="8" t="s">
        <v>1474</v>
      </c>
      <c r="F275" s="8" t="s">
        <v>1475</v>
      </c>
      <c r="G275" s="13" t="s">
        <v>2129</v>
      </c>
      <c r="H275" s="13" t="s">
        <v>2130</v>
      </c>
      <c r="I275" s="141" t="s">
        <v>2048</v>
      </c>
      <c r="J275" s="142">
        <v>300000</v>
      </c>
    </row>
    <row r="276" spans="1:10" hidden="1">
      <c r="A276" s="7">
        <v>647</v>
      </c>
      <c r="B276" s="8" t="s">
        <v>152</v>
      </c>
      <c r="C276" s="8" t="s">
        <v>153</v>
      </c>
      <c r="D276" s="8" t="s">
        <v>154</v>
      </c>
      <c r="E276" s="8" t="s">
        <v>1476</v>
      </c>
      <c r="F276" s="8" t="s">
        <v>318</v>
      </c>
      <c r="G276" s="13" t="s">
        <v>2129</v>
      </c>
      <c r="H276" s="13" t="s">
        <v>2130</v>
      </c>
      <c r="I276" s="141" t="s">
        <v>2071</v>
      </c>
      <c r="J276" s="142">
        <v>150000</v>
      </c>
    </row>
    <row r="277" spans="1:10" hidden="1">
      <c r="A277" s="12">
        <v>650</v>
      </c>
      <c r="B277" s="13" t="s">
        <v>152</v>
      </c>
      <c r="C277" s="8" t="s">
        <v>155</v>
      </c>
      <c r="D277" s="13" t="s">
        <v>156</v>
      </c>
      <c r="E277" s="13" t="s">
        <v>1481</v>
      </c>
      <c r="F277" s="13" t="s">
        <v>1482</v>
      </c>
      <c r="G277" s="13" t="s">
        <v>2133</v>
      </c>
      <c r="H277" s="13" t="s">
        <v>2048</v>
      </c>
      <c r="I277" s="141" t="s">
        <v>2048</v>
      </c>
      <c r="J277" s="142">
        <v>500000</v>
      </c>
    </row>
    <row r="278" spans="1:10" hidden="1">
      <c r="A278" s="7">
        <v>651</v>
      </c>
      <c r="B278" s="8" t="s">
        <v>152</v>
      </c>
      <c r="C278" s="8" t="s">
        <v>155</v>
      </c>
      <c r="D278" s="8" t="s">
        <v>156</v>
      </c>
      <c r="E278" s="8" t="s">
        <v>1483</v>
      </c>
      <c r="F278" s="8" t="s">
        <v>1484</v>
      </c>
      <c r="G278" s="13" t="s">
        <v>2129</v>
      </c>
      <c r="H278" s="13" t="s">
        <v>2130</v>
      </c>
      <c r="I278" s="141" t="s">
        <v>2071</v>
      </c>
      <c r="J278" s="142">
        <v>150000</v>
      </c>
    </row>
    <row r="279" spans="1:10" hidden="1">
      <c r="A279" s="7">
        <v>653</v>
      </c>
      <c r="B279" s="8" t="s">
        <v>152</v>
      </c>
      <c r="C279" s="8" t="s">
        <v>155</v>
      </c>
      <c r="D279" s="8" t="s">
        <v>156</v>
      </c>
      <c r="E279" s="8" t="s">
        <v>1487</v>
      </c>
      <c r="F279" s="8" t="s">
        <v>1488</v>
      </c>
      <c r="G279" s="13" t="s">
        <v>2129</v>
      </c>
      <c r="H279" s="13" t="s">
        <v>2130</v>
      </c>
      <c r="I279" s="141" t="s">
        <v>2048</v>
      </c>
      <c r="J279" s="142">
        <v>300000</v>
      </c>
    </row>
    <row r="280" spans="1:10" hidden="1">
      <c r="A280" s="7">
        <v>654</v>
      </c>
      <c r="B280" s="8" t="s">
        <v>152</v>
      </c>
      <c r="C280" s="8" t="s">
        <v>155</v>
      </c>
      <c r="D280" s="8" t="s">
        <v>156</v>
      </c>
      <c r="E280" s="8" t="s">
        <v>1489</v>
      </c>
      <c r="F280" s="8" t="s">
        <v>1490</v>
      </c>
      <c r="G280" s="13" t="s">
        <v>2127</v>
      </c>
      <c r="H280" s="13" t="s">
        <v>2128</v>
      </c>
      <c r="I280" s="141" t="s">
        <v>2048</v>
      </c>
      <c r="J280" s="142">
        <v>500000</v>
      </c>
    </row>
    <row r="281" spans="1:10" hidden="1">
      <c r="A281" s="7">
        <v>655</v>
      </c>
      <c r="B281" s="8" t="s">
        <v>152</v>
      </c>
      <c r="C281" s="8" t="s">
        <v>155</v>
      </c>
      <c r="D281" s="8" t="s">
        <v>156</v>
      </c>
      <c r="E281" s="8" t="s">
        <v>1491</v>
      </c>
      <c r="F281" s="8" t="s">
        <v>1492</v>
      </c>
      <c r="G281" s="13" t="s">
        <v>2129</v>
      </c>
      <c r="H281" s="13" t="s">
        <v>2130</v>
      </c>
      <c r="I281" s="141" t="s">
        <v>2048</v>
      </c>
      <c r="J281" s="142">
        <v>300000</v>
      </c>
    </row>
    <row r="282" spans="1:10" hidden="1">
      <c r="A282" s="7">
        <v>656</v>
      </c>
      <c r="B282" s="8" t="s">
        <v>152</v>
      </c>
      <c r="C282" s="8" t="s">
        <v>155</v>
      </c>
      <c r="D282" s="8" t="s">
        <v>156</v>
      </c>
      <c r="E282" s="8" t="s">
        <v>1493</v>
      </c>
      <c r="F282" s="8" t="s">
        <v>1494</v>
      </c>
      <c r="G282" s="13" t="s">
        <v>2129</v>
      </c>
      <c r="H282" s="13" t="s">
        <v>2134</v>
      </c>
      <c r="I282" s="141" t="s">
        <v>2071</v>
      </c>
      <c r="J282" s="142">
        <v>150000</v>
      </c>
    </row>
    <row r="283" spans="1:10" hidden="1">
      <c r="A283" s="7">
        <v>659</v>
      </c>
      <c r="B283" s="8" t="s">
        <v>152</v>
      </c>
      <c r="C283" s="8" t="s">
        <v>155</v>
      </c>
      <c r="D283" s="8" t="s">
        <v>156</v>
      </c>
      <c r="E283" s="8" t="s">
        <v>1499</v>
      </c>
      <c r="F283" s="8" t="s">
        <v>1500</v>
      </c>
      <c r="G283" s="13" t="s">
        <v>2129</v>
      </c>
      <c r="H283" s="13" t="s">
        <v>2134</v>
      </c>
      <c r="I283" s="141" t="s">
        <v>2071</v>
      </c>
      <c r="J283" s="142">
        <v>150000</v>
      </c>
    </row>
    <row r="284" spans="1:10" hidden="1">
      <c r="A284" s="7">
        <v>660</v>
      </c>
      <c r="B284" s="8" t="s">
        <v>152</v>
      </c>
      <c r="C284" s="8" t="s">
        <v>155</v>
      </c>
      <c r="D284" s="8" t="s">
        <v>156</v>
      </c>
      <c r="E284" s="8" t="s">
        <v>1501</v>
      </c>
      <c r="F284" s="8" t="s">
        <v>1502</v>
      </c>
      <c r="G284" s="13" t="s">
        <v>2129</v>
      </c>
      <c r="H284" s="13" t="s">
        <v>2130</v>
      </c>
      <c r="I284" s="141" t="s">
        <v>2048</v>
      </c>
      <c r="J284" s="142">
        <v>300000</v>
      </c>
    </row>
    <row r="285" spans="1:10" hidden="1">
      <c r="A285" s="7">
        <v>661</v>
      </c>
      <c r="B285" s="8" t="s">
        <v>152</v>
      </c>
      <c r="C285" s="8" t="s">
        <v>155</v>
      </c>
      <c r="D285" s="8" t="s">
        <v>156</v>
      </c>
      <c r="E285" s="8" t="s">
        <v>1503</v>
      </c>
      <c r="F285" s="8" t="s">
        <v>1504</v>
      </c>
      <c r="G285" s="13" t="s">
        <v>2129</v>
      </c>
      <c r="H285" s="13" t="s">
        <v>2130</v>
      </c>
      <c r="I285" s="141" t="s">
        <v>2071</v>
      </c>
      <c r="J285" s="142">
        <v>150000</v>
      </c>
    </row>
    <row r="286" spans="1:10" hidden="1">
      <c r="A286" s="7">
        <v>663</v>
      </c>
      <c r="B286" s="8" t="s">
        <v>152</v>
      </c>
      <c r="C286" s="8" t="s">
        <v>155</v>
      </c>
      <c r="D286" s="8" t="s">
        <v>156</v>
      </c>
      <c r="E286" s="8" t="s">
        <v>1507</v>
      </c>
      <c r="F286" s="8" t="s">
        <v>1508</v>
      </c>
      <c r="G286" s="13" t="s">
        <v>2129</v>
      </c>
      <c r="H286" s="13" t="s">
        <v>2130</v>
      </c>
      <c r="I286" s="141" t="s">
        <v>2071</v>
      </c>
      <c r="J286" s="142">
        <v>150000</v>
      </c>
    </row>
    <row r="287" spans="1:10" hidden="1">
      <c r="A287" s="7">
        <v>664</v>
      </c>
      <c r="B287" s="8" t="s">
        <v>152</v>
      </c>
      <c r="C287" s="8" t="s">
        <v>155</v>
      </c>
      <c r="D287" s="8" t="s">
        <v>156</v>
      </c>
      <c r="E287" s="8" t="s">
        <v>1509</v>
      </c>
      <c r="F287" s="8" t="s">
        <v>1510</v>
      </c>
      <c r="G287" s="13" t="s">
        <v>2129</v>
      </c>
      <c r="H287" s="13" t="s">
        <v>2132</v>
      </c>
      <c r="I287" s="141" t="s">
        <v>2071</v>
      </c>
      <c r="J287" s="142">
        <v>150000</v>
      </c>
    </row>
    <row r="288" spans="1:10" hidden="1">
      <c r="A288" s="7">
        <v>666</v>
      </c>
      <c r="B288" s="8" t="s">
        <v>152</v>
      </c>
      <c r="C288" s="8" t="s">
        <v>155</v>
      </c>
      <c r="D288" s="8" t="s">
        <v>156</v>
      </c>
      <c r="E288" s="8" t="s">
        <v>1513</v>
      </c>
      <c r="F288" s="8" t="s">
        <v>1514</v>
      </c>
      <c r="G288" s="13" t="s">
        <v>2129</v>
      </c>
      <c r="H288" s="13" t="s">
        <v>2132</v>
      </c>
      <c r="I288" s="141" t="s">
        <v>2048</v>
      </c>
      <c r="J288" s="142">
        <v>300000</v>
      </c>
    </row>
    <row r="289" spans="1:10" hidden="1">
      <c r="A289" s="7">
        <v>669</v>
      </c>
      <c r="B289" s="8" t="s">
        <v>152</v>
      </c>
      <c r="C289" s="8" t="s">
        <v>157</v>
      </c>
      <c r="D289" s="8" t="s">
        <v>158</v>
      </c>
      <c r="E289" s="8" t="s">
        <v>1519</v>
      </c>
      <c r="F289" s="8" t="s">
        <v>1520</v>
      </c>
      <c r="G289" s="13" t="s">
        <v>2129</v>
      </c>
      <c r="H289" s="13" t="s">
        <v>2130</v>
      </c>
      <c r="I289" s="141" t="s">
        <v>2071</v>
      </c>
      <c r="J289" s="142">
        <v>150000</v>
      </c>
    </row>
    <row r="290" spans="1:10" hidden="1">
      <c r="A290" s="7">
        <v>670</v>
      </c>
      <c r="B290" s="8" t="s">
        <v>152</v>
      </c>
      <c r="C290" s="8" t="s">
        <v>157</v>
      </c>
      <c r="D290" s="8" t="s">
        <v>158</v>
      </c>
      <c r="E290" s="8" t="s">
        <v>1521</v>
      </c>
      <c r="F290" s="8" t="s">
        <v>1522</v>
      </c>
      <c r="G290" s="13" t="s">
        <v>2129</v>
      </c>
      <c r="H290" s="13" t="s">
        <v>2130</v>
      </c>
      <c r="I290" s="141" t="s">
        <v>2071</v>
      </c>
      <c r="J290" s="142">
        <v>150000</v>
      </c>
    </row>
    <row r="291" spans="1:10" hidden="1">
      <c r="A291" s="7">
        <v>685</v>
      </c>
      <c r="B291" s="8" t="s">
        <v>36</v>
      </c>
      <c r="C291" s="8" t="s">
        <v>159</v>
      </c>
      <c r="D291" s="8" t="s">
        <v>160</v>
      </c>
      <c r="E291" s="8" t="s">
        <v>1551</v>
      </c>
      <c r="F291" s="8" t="s">
        <v>1552</v>
      </c>
      <c r="G291" s="13" t="s">
        <v>2133</v>
      </c>
      <c r="H291" s="13" t="s">
        <v>2048</v>
      </c>
      <c r="I291" s="141" t="s">
        <v>2071</v>
      </c>
      <c r="J291" s="142">
        <v>300000</v>
      </c>
    </row>
    <row r="292" spans="1:10" hidden="1">
      <c r="A292" s="7">
        <v>686</v>
      </c>
      <c r="B292" s="8" t="s">
        <v>36</v>
      </c>
      <c r="C292" s="8" t="s">
        <v>159</v>
      </c>
      <c r="D292" s="8" t="s">
        <v>160</v>
      </c>
      <c r="E292" s="8" t="s">
        <v>1553</v>
      </c>
      <c r="F292" s="8" t="s">
        <v>1554</v>
      </c>
      <c r="G292" s="13" t="s">
        <v>2129</v>
      </c>
      <c r="H292" s="13" t="s">
        <v>2130</v>
      </c>
      <c r="I292" s="141" t="s">
        <v>2048</v>
      </c>
      <c r="J292" s="142">
        <v>300000</v>
      </c>
    </row>
    <row r="293" spans="1:10" hidden="1">
      <c r="A293" s="7">
        <v>687</v>
      </c>
      <c r="B293" s="8" t="s">
        <v>36</v>
      </c>
      <c r="C293" s="8" t="s">
        <v>159</v>
      </c>
      <c r="D293" s="8" t="s">
        <v>160</v>
      </c>
      <c r="E293" s="8" t="s">
        <v>1555</v>
      </c>
      <c r="F293" s="8" t="s">
        <v>1556</v>
      </c>
      <c r="G293" s="13" t="s">
        <v>2129</v>
      </c>
      <c r="H293" s="13" t="s">
        <v>2131</v>
      </c>
      <c r="I293" s="141" t="s">
        <v>2071</v>
      </c>
      <c r="J293" s="142">
        <v>150000</v>
      </c>
    </row>
    <row r="294" spans="1:10" hidden="1">
      <c r="A294" s="7">
        <v>688</v>
      </c>
      <c r="B294" s="8" t="s">
        <v>36</v>
      </c>
      <c r="C294" s="8" t="s">
        <v>159</v>
      </c>
      <c r="D294" s="8" t="s">
        <v>160</v>
      </c>
      <c r="E294" s="8" t="s">
        <v>1557</v>
      </c>
      <c r="F294" s="8" t="s">
        <v>1558</v>
      </c>
      <c r="G294" s="13" t="s">
        <v>2127</v>
      </c>
      <c r="H294" s="13" t="s">
        <v>2128</v>
      </c>
      <c r="I294" s="141" t="s">
        <v>2048</v>
      </c>
      <c r="J294" s="142">
        <v>500000</v>
      </c>
    </row>
    <row r="295" spans="1:10" hidden="1">
      <c r="A295" s="7">
        <v>689</v>
      </c>
      <c r="B295" s="8" t="s">
        <v>36</v>
      </c>
      <c r="C295" s="8" t="s">
        <v>159</v>
      </c>
      <c r="D295" s="8" t="s">
        <v>160</v>
      </c>
      <c r="E295" s="8" t="s">
        <v>1559</v>
      </c>
      <c r="F295" s="8" t="s">
        <v>1560</v>
      </c>
      <c r="G295" s="13" t="s">
        <v>2129</v>
      </c>
      <c r="H295" s="13" t="s">
        <v>2134</v>
      </c>
      <c r="I295" s="141" t="s">
        <v>2071</v>
      </c>
      <c r="J295" s="142">
        <v>150000</v>
      </c>
    </row>
    <row r="296" spans="1:10" hidden="1">
      <c r="A296" s="7">
        <v>690</v>
      </c>
      <c r="B296" s="8" t="s">
        <v>36</v>
      </c>
      <c r="C296" s="8" t="s">
        <v>159</v>
      </c>
      <c r="D296" s="8" t="s">
        <v>160</v>
      </c>
      <c r="E296" s="8" t="s">
        <v>1561</v>
      </c>
      <c r="F296" s="8" t="s">
        <v>1562</v>
      </c>
      <c r="G296" s="13" t="s">
        <v>2129</v>
      </c>
      <c r="H296" s="13" t="s">
        <v>2130</v>
      </c>
      <c r="I296" s="141" t="s">
        <v>2071</v>
      </c>
      <c r="J296" s="142">
        <v>150000</v>
      </c>
    </row>
    <row r="297" spans="1:10" hidden="1">
      <c r="A297" s="7">
        <v>691</v>
      </c>
      <c r="B297" s="8" t="s">
        <v>36</v>
      </c>
      <c r="C297" s="8" t="s">
        <v>159</v>
      </c>
      <c r="D297" s="8" t="s">
        <v>160</v>
      </c>
      <c r="E297" s="8" t="s">
        <v>1563</v>
      </c>
      <c r="F297" s="8" t="s">
        <v>1564</v>
      </c>
      <c r="G297" s="13" t="s">
        <v>2129</v>
      </c>
      <c r="H297" s="13" t="s">
        <v>2130</v>
      </c>
      <c r="I297" s="141" t="s">
        <v>2071</v>
      </c>
      <c r="J297" s="142">
        <v>150000</v>
      </c>
    </row>
    <row r="298" spans="1:10" hidden="1">
      <c r="A298" s="7">
        <v>692</v>
      </c>
      <c r="B298" s="8" t="s">
        <v>36</v>
      </c>
      <c r="C298" s="8" t="s">
        <v>159</v>
      </c>
      <c r="D298" s="8" t="s">
        <v>160</v>
      </c>
      <c r="E298" s="8" t="s">
        <v>1565</v>
      </c>
      <c r="F298" s="8" t="s">
        <v>1566</v>
      </c>
      <c r="G298" s="13" t="s">
        <v>2129</v>
      </c>
      <c r="H298" s="13" t="s">
        <v>2131</v>
      </c>
      <c r="I298" s="141" t="s">
        <v>2048</v>
      </c>
      <c r="J298" s="142">
        <v>300000</v>
      </c>
    </row>
    <row r="299" spans="1:10" hidden="1">
      <c r="A299" s="7">
        <v>693</v>
      </c>
      <c r="B299" s="8" t="s">
        <v>36</v>
      </c>
      <c r="C299" s="8" t="s">
        <v>159</v>
      </c>
      <c r="D299" s="8" t="s">
        <v>160</v>
      </c>
      <c r="E299" s="8" t="s">
        <v>1567</v>
      </c>
      <c r="F299" s="8" t="s">
        <v>1568</v>
      </c>
      <c r="G299" s="13" t="s">
        <v>2129</v>
      </c>
      <c r="H299" s="13" t="s">
        <v>2134</v>
      </c>
      <c r="I299" s="141" t="s">
        <v>2048</v>
      </c>
      <c r="J299" s="142">
        <v>300000</v>
      </c>
    </row>
    <row r="300" spans="1:10" hidden="1">
      <c r="A300" s="7">
        <v>697</v>
      </c>
      <c r="B300" s="8" t="s">
        <v>36</v>
      </c>
      <c r="C300" s="8" t="s">
        <v>159</v>
      </c>
      <c r="D300" s="8" t="s">
        <v>160</v>
      </c>
      <c r="E300" s="8" t="s">
        <v>1575</v>
      </c>
      <c r="F300" s="8" t="s">
        <v>1576</v>
      </c>
      <c r="G300" s="13" t="s">
        <v>2129</v>
      </c>
      <c r="H300" s="13" t="s">
        <v>2130</v>
      </c>
      <c r="I300" s="141" t="s">
        <v>2071</v>
      </c>
      <c r="J300" s="142">
        <v>150000</v>
      </c>
    </row>
    <row r="301" spans="1:10" hidden="1">
      <c r="A301" s="7">
        <v>698</v>
      </c>
      <c r="B301" s="8" t="s">
        <v>36</v>
      </c>
      <c r="C301" s="8" t="s">
        <v>159</v>
      </c>
      <c r="D301" s="8" t="s">
        <v>160</v>
      </c>
      <c r="E301" s="8" t="s">
        <v>1577</v>
      </c>
      <c r="F301" s="8" t="s">
        <v>1578</v>
      </c>
      <c r="G301" s="13" t="s">
        <v>2129</v>
      </c>
      <c r="H301" s="13" t="s">
        <v>2130</v>
      </c>
      <c r="I301" s="141" t="s">
        <v>2048</v>
      </c>
      <c r="J301" s="142">
        <v>300000</v>
      </c>
    </row>
    <row r="302" spans="1:10" hidden="1">
      <c r="A302" s="7">
        <v>702</v>
      </c>
      <c r="B302" s="8" t="s">
        <v>36</v>
      </c>
      <c r="C302" s="8" t="s">
        <v>159</v>
      </c>
      <c r="D302" s="8" t="s">
        <v>160</v>
      </c>
      <c r="E302" s="8" t="s">
        <v>1585</v>
      </c>
      <c r="F302" s="8" t="s">
        <v>1586</v>
      </c>
      <c r="G302" s="13" t="s">
        <v>2129</v>
      </c>
      <c r="H302" s="13" t="s">
        <v>2130</v>
      </c>
      <c r="I302" s="141" t="s">
        <v>2048</v>
      </c>
      <c r="J302" s="142">
        <v>300000</v>
      </c>
    </row>
    <row r="303" spans="1:10" hidden="1">
      <c r="A303" s="7">
        <v>703</v>
      </c>
      <c r="B303" s="8" t="s">
        <v>36</v>
      </c>
      <c r="C303" s="8" t="s">
        <v>159</v>
      </c>
      <c r="D303" s="8" t="s">
        <v>160</v>
      </c>
      <c r="E303" s="8" t="s">
        <v>1587</v>
      </c>
      <c r="F303" s="8" t="s">
        <v>1588</v>
      </c>
      <c r="G303" s="13" t="s">
        <v>2129</v>
      </c>
      <c r="H303" s="13" t="s">
        <v>2130</v>
      </c>
      <c r="I303" s="141" t="s">
        <v>2048</v>
      </c>
      <c r="J303" s="142">
        <v>300000</v>
      </c>
    </row>
    <row r="304" spans="1:10" hidden="1">
      <c r="A304" s="7">
        <v>704</v>
      </c>
      <c r="B304" s="8" t="s">
        <v>36</v>
      </c>
      <c r="C304" s="8" t="s">
        <v>159</v>
      </c>
      <c r="D304" s="8" t="s">
        <v>160</v>
      </c>
      <c r="E304" s="8" t="s">
        <v>1589</v>
      </c>
      <c r="F304" s="8" t="s">
        <v>1590</v>
      </c>
      <c r="G304" s="13" t="s">
        <v>2129</v>
      </c>
      <c r="H304" s="13" t="s">
        <v>2130</v>
      </c>
      <c r="I304" s="141" t="s">
        <v>2071</v>
      </c>
      <c r="J304" s="142">
        <v>150000</v>
      </c>
    </row>
    <row r="305" spans="1:10" hidden="1">
      <c r="A305" s="7">
        <v>705</v>
      </c>
      <c r="B305" s="8" t="s">
        <v>36</v>
      </c>
      <c r="C305" s="8" t="s">
        <v>159</v>
      </c>
      <c r="D305" s="8" t="s">
        <v>160</v>
      </c>
      <c r="E305" s="8" t="s">
        <v>1591</v>
      </c>
      <c r="F305" s="8" t="s">
        <v>1592</v>
      </c>
      <c r="G305" s="13" t="s">
        <v>2129</v>
      </c>
      <c r="H305" s="13" t="s">
        <v>2130</v>
      </c>
      <c r="I305" s="141" t="s">
        <v>2071</v>
      </c>
      <c r="J305" s="142">
        <v>150000</v>
      </c>
    </row>
    <row r="306" spans="1:10" hidden="1">
      <c r="A306" s="7">
        <v>712</v>
      </c>
      <c r="B306" s="8" t="s">
        <v>36</v>
      </c>
      <c r="C306" s="8" t="s">
        <v>174</v>
      </c>
      <c r="D306" s="8" t="s">
        <v>175</v>
      </c>
      <c r="E306" s="8" t="s">
        <v>1605</v>
      </c>
      <c r="F306" s="8" t="s">
        <v>1606</v>
      </c>
      <c r="G306" s="13" t="s">
        <v>2129</v>
      </c>
      <c r="H306" s="13" t="s">
        <v>2131</v>
      </c>
      <c r="I306" s="141" t="s">
        <v>2071</v>
      </c>
      <c r="J306" s="142">
        <v>150000</v>
      </c>
    </row>
    <row r="307" spans="1:10" hidden="1">
      <c r="A307" s="7">
        <v>716</v>
      </c>
      <c r="B307" s="8" t="s">
        <v>36</v>
      </c>
      <c r="C307" s="8" t="s">
        <v>174</v>
      </c>
      <c r="D307" s="8" t="s">
        <v>175</v>
      </c>
      <c r="E307" s="8" t="s">
        <v>1613</v>
      </c>
      <c r="F307" s="8" t="s">
        <v>1614</v>
      </c>
      <c r="G307" s="13" t="s">
        <v>2129</v>
      </c>
      <c r="H307" s="13" t="s">
        <v>2130</v>
      </c>
      <c r="I307" s="141" t="s">
        <v>2071</v>
      </c>
      <c r="J307" s="142">
        <v>150000</v>
      </c>
    </row>
    <row r="308" spans="1:10" hidden="1">
      <c r="A308" s="7">
        <v>719</v>
      </c>
      <c r="B308" s="8" t="s">
        <v>36</v>
      </c>
      <c r="C308" s="8" t="s">
        <v>174</v>
      </c>
      <c r="D308" s="8" t="s">
        <v>175</v>
      </c>
      <c r="E308" s="8" t="s">
        <v>1619</v>
      </c>
      <c r="F308" s="8" t="s">
        <v>1620</v>
      </c>
      <c r="G308" s="13" t="s">
        <v>2129</v>
      </c>
      <c r="H308" s="13" t="s">
        <v>2130</v>
      </c>
      <c r="I308" s="141" t="s">
        <v>2048</v>
      </c>
      <c r="J308" s="142">
        <v>300000</v>
      </c>
    </row>
    <row r="309" spans="1:10" hidden="1">
      <c r="A309" s="7">
        <v>721</v>
      </c>
      <c r="B309" s="8" t="s">
        <v>36</v>
      </c>
      <c r="C309" s="8" t="s">
        <v>174</v>
      </c>
      <c r="D309" s="8" t="s">
        <v>175</v>
      </c>
      <c r="E309" s="8" t="s">
        <v>1623</v>
      </c>
      <c r="F309" s="8" t="s">
        <v>1624</v>
      </c>
      <c r="G309" s="13" t="s">
        <v>2129</v>
      </c>
      <c r="H309" s="13" t="s">
        <v>2134</v>
      </c>
      <c r="I309" s="141" t="s">
        <v>2048</v>
      </c>
      <c r="J309" s="142">
        <v>300000</v>
      </c>
    </row>
    <row r="310" spans="1:10" hidden="1">
      <c r="A310" s="7">
        <v>729</v>
      </c>
      <c r="B310" s="8" t="s">
        <v>36</v>
      </c>
      <c r="C310" s="8" t="s">
        <v>174</v>
      </c>
      <c r="D310" s="8" t="s">
        <v>175</v>
      </c>
      <c r="E310" s="8" t="s">
        <v>1639</v>
      </c>
      <c r="F310" s="8" t="s">
        <v>1640</v>
      </c>
      <c r="G310" s="13" t="s">
        <v>2127</v>
      </c>
      <c r="H310" s="13" t="s">
        <v>10</v>
      </c>
      <c r="I310" s="141" t="s">
        <v>2048</v>
      </c>
      <c r="J310" s="142">
        <v>500000</v>
      </c>
    </row>
    <row r="311" spans="1:10" hidden="1">
      <c r="A311" s="7">
        <v>736</v>
      </c>
      <c r="B311" s="8" t="s">
        <v>36</v>
      </c>
      <c r="C311" s="8" t="s">
        <v>75</v>
      </c>
      <c r="D311" s="8" t="s">
        <v>76</v>
      </c>
      <c r="E311" s="8" t="s">
        <v>1653</v>
      </c>
      <c r="F311" s="8" t="s">
        <v>1654</v>
      </c>
      <c r="G311" s="13" t="s">
        <v>2129</v>
      </c>
      <c r="H311" s="13" t="s">
        <v>2130</v>
      </c>
      <c r="I311" s="141" t="s">
        <v>2048</v>
      </c>
      <c r="J311" s="142">
        <v>300000</v>
      </c>
    </row>
    <row r="312" spans="1:10" hidden="1">
      <c r="A312" s="7">
        <v>738</v>
      </c>
      <c r="B312" s="8" t="s">
        <v>36</v>
      </c>
      <c r="C312" s="8" t="s">
        <v>75</v>
      </c>
      <c r="D312" s="8" t="s">
        <v>76</v>
      </c>
      <c r="E312" s="8" t="s">
        <v>1657</v>
      </c>
      <c r="F312" s="8" t="s">
        <v>1658</v>
      </c>
      <c r="G312" s="13" t="s">
        <v>2129</v>
      </c>
      <c r="H312" s="13" t="s">
        <v>2130</v>
      </c>
      <c r="I312" s="141" t="s">
        <v>2048</v>
      </c>
      <c r="J312" s="142">
        <v>300000</v>
      </c>
    </row>
    <row r="313" spans="1:10" hidden="1">
      <c r="A313" s="7">
        <v>739</v>
      </c>
      <c r="B313" s="8" t="s">
        <v>36</v>
      </c>
      <c r="C313" s="8" t="s">
        <v>75</v>
      </c>
      <c r="D313" s="8" t="s">
        <v>76</v>
      </c>
      <c r="E313" s="8" t="s">
        <v>1659</v>
      </c>
      <c r="F313" s="8" t="s">
        <v>1660</v>
      </c>
      <c r="G313" s="13" t="s">
        <v>2129</v>
      </c>
      <c r="H313" s="13" t="s">
        <v>2130</v>
      </c>
      <c r="I313" s="141" t="s">
        <v>2071</v>
      </c>
      <c r="J313" s="142">
        <v>150000</v>
      </c>
    </row>
    <row r="314" spans="1:10" hidden="1">
      <c r="A314" s="7">
        <v>740</v>
      </c>
      <c r="B314" s="8" t="s">
        <v>36</v>
      </c>
      <c r="C314" s="8" t="s">
        <v>75</v>
      </c>
      <c r="D314" s="8" t="s">
        <v>76</v>
      </c>
      <c r="E314" s="8" t="s">
        <v>1661</v>
      </c>
      <c r="F314" s="8" t="s">
        <v>1662</v>
      </c>
      <c r="G314" s="13" t="s">
        <v>2129</v>
      </c>
      <c r="H314" s="13" t="s">
        <v>2130</v>
      </c>
      <c r="I314" s="141" t="s">
        <v>2048</v>
      </c>
      <c r="J314" s="142">
        <v>300000</v>
      </c>
    </row>
    <row r="315" spans="1:10" hidden="1">
      <c r="A315" s="7">
        <v>741</v>
      </c>
      <c r="B315" s="8" t="s">
        <v>36</v>
      </c>
      <c r="C315" s="8" t="s">
        <v>75</v>
      </c>
      <c r="D315" s="8" t="s">
        <v>76</v>
      </c>
      <c r="E315" s="8" t="s">
        <v>1663</v>
      </c>
      <c r="F315" s="8" t="s">
        <v>1664</v>
      </c>
      <c r="G315" s="13" t="s">
        <v>2129</v>
      </c>
      <c r="H315" s="13" t="s">
        <v>2130</v>
      </c>
      <c r="I315" s="141" t="s">
        <v>2048</v>
      </c>
      <c r="J315" s="142">
        <v>300000</v>
      </c>
    </row>
    <row r="316" spans="1:10" hidden="1">
      <c r="A316" s="7">
        <v>748</v>
      </c>
      <c r="B316" s="8" t="s">
        <v>36</v>
      </c>
      <c r="C316" s="8" t="s">
        <v>37</v>
      </c>
      <c r="D316" s="8" t="s">
        <v>38</v>
      </c>
      <c r="E316" s="8" t="s">
        <v>1677</v>
      </c>
      <c r="F316" s="8" t="s">
        <v>1678</v>
      </c>
      <c r="G316" s="13" t="s">
        <v>2129</v>
      </c>
      <c r="H316" s="13" t="s">
        <v>2130</v>
      </c>
      <c r="I316" s="141" t="s">
        <v>2071</v>
      </c>
      <c r="J316" s="142">
        <v>150000</v>
      </c>
    </row>
    <row r="317" spans="1:10" hidden="1">
      <c r="A317" s="12">
        <v>751</v>
      </c>
      <c r="B317" s="13" t="s">
        <v>36</v>
      </c>
      <c r="C317" s="8" t="s">
        <v>39</v>
      </c>
      <c r="D317" s="13" t="s">
        <v>40</v>
      </c>
      <c r="E317" s="13" t="s">
        <v>1683</v>
      </c>
      <c r="F317" s="13" t="s">
        <v>1684</v>
      </c>
      <c r="G317" s="13" t="s">
        <v>2127</v>
      </c>
      <c r="H317" s="13" t="s">
        <v>10</v>
      </c>
      <c r="I317" s="141" t="s">
        <v>2071</v>
      </c>
      <c r="J317" s="142">
        <v>300000</v>
      </c>
    </row>
    <row r="318" spans="1:10" hidden="1">
      <c r="A318" s="7">
        <v>752</v>
      </c>
      <c r="B318" s="8" t="s">
        <v>36</v>
      </c>
      <c r="C318" s="8" t="s">
        <v>39</v>
      </c>
      <c r="D318" s="8" t="s">
        <v>40</v>
      </c>
      <c r="E318" s="8" t="s">
        <v>1685</v>
      </c>
      <c r="F318" s="8" t="s">
        <v>1686</v>
      </c>
      <c r="G318" s="13" t="s">
        <v>2129</v>
      </c>
      <c r="H318" s="13" t="s">
        <v>2130</v>
      </c>
      <c r="I318" s="141" t="s">
        <v>2071</v>
      </c>
      <c r="J318" s="142">
        <v>150000</v>
      </c>
    </row>
    <row r="319" spans="1:10" hidden="1">
      <c r="A319" s="7">
        <v>754</v>
      </c>
      <c r="B319" s="8" t="s">
        <v>36</v>
      </c>
      <c r="C319" s="8" t="s">
        <v>39</v>
      </c>
      <c r="D319" s="8" t="s">
        <v>40</v>
      </c>
      <c r="E319" s="8" t="s">
        <v>1689</v>
      </c>
      <c r="F319" s="8" t="s">
        <v>1690</v>
      </c>
      <c r="G319" s="13" t="s">
        <v>2129</v>
      </c>
      <c r="H319" s="13" t="s">
        <v>2130</v>
      </c>
      <c r="I319" s="141" t="s">
        <v>2071</v>
      </c>
      <c r="J319" s="142">
        <v>150000</v>
      </c>
    </row>
    <row r="320" spans="1:10" hidden="1">
      <c r="A320" s="7">
        <v>757</v>
      </c>
      <c r="B320" s="8" t="s">
        <v>36</v>
      </c>
      <c r="C320" s="8" t="s">
        <v>39</v>
      </c>
      <c r="D320" s="8" t="s">
        <v>40</v>
      </c>
      <c r="E320" s="8" t="s">
        <v>1695</v>
      </c>
      <c r="F320" s="8" t="s">
        <v>1696</v>
      </c>
      <c r="G320" s="13" t="s">
        <v>2129</v>
      </c>
      <c r="H320" s="13" t="s">
        <v>2130</v>
      </c>
      <c r="I320" s="141" t="s">
        <v>2071</v>
      </c>
      <c r="J320" s="142">
        <v>150000</v>
      </c>
    </row>
    <row r="321" spans="1:10" hidden="1">
      <c r="A321" s="7">
        <v>759</v>
      </c>
      <c r="B321" s="8" t="s">
        <v>41</v>
      </c>
      <c r="C321" s="8" t="s">
        <v>161</v>
      </c>
      <c r="D321" s="8" t="s">
        <v>162</v>
      </c>
      <c r="E321" s="8" t="s">
        <v>1699</v>
      </c>
      <c r="F321" s="8" t="s">
        <v>1700</v>
      </c>
      <c r="G321" s="13" t="s">
        <v>2129</v>
      </c>
      <c r="H321" s="13" t="s">
        <v>2130</v>
      </c>
      <c r="I321" s="141" t="s">
        <v>2071</v>
      </c>
      <c r="J321" s="142">
        <v>150000</v>
      </c>
    </row>
    <row r="322" spans="1:10" hidden="1">
      <c r="A322" s="7">
        <v>766</v>
      </c>
      <c r="B322" s="8" t="s">
        <v>41</v>
      </c>
      <c r="C322" s="8" t="s">
        <v>161</v>
      </c>
      <c r="D322" s="8" t="s">
        <v>162</v>
      </c>
      <c r="E322" s="8" t="s">
        <v>1713</v>
      </c>
      <c r="F322" s="8" t="s">
        <v>1714</v>
      </c>
      <c r="G322" s="13" t="s">
        <v>2127</v>
      </c>
      <c r="H322" s="13" t="s">
        <v>10</v>
      </c>
      <c r="I322" s="141" t="s">
        <v>2048</v>
      </c>
      <c r="J322" s="142">
        <v>500000</v>
      </c>
    </row>
    <row r="323" spans="1:10" hidden="1">
      <c r="A323" s="7">
        <v>769</v>
      </c>
      <c r="B323" s="8" t="s">
        <v>41</v>
      </c>
      <c r="C323" s="8" t="s">
        <v>161</v>
      </c>
      <c r="D323" s="8" t="s">
        <v>162</v>
      </c>
      <c r="E323" s="8" t="s">
        <v>1719</v>
      </c>
      <c r="F323" s="8" t="s">
        <v>1720</v>
      </c>
      <c r="G323" s="13" t="s">
        <v>2129</v>
      </c>
      <c r="H323" s="13" t="s">
        <v>2134</v>
      </c>
      <c r="I323" s="141" t="s">
        <v>2048</v>
      </c>
      <c r="J323" s="142">
        <v>300000</v>
      </c>
    </row>
    <row r="324" spans="1:10" hidden="1">
      <c r="A324" s="7">
        <v>771</v>
      </c>
      <c r="B324" s="8" t="s">
        <v>41</v>
      </c>
      <c r="C324" s="8" t="s">
        <v>161</v>
      </c>
      <c r="D324" s="8" t="s">
        <v>162</v>
      </c>
      <c r="E324" s="8" t="s">
        <v>1723</v>
      </c>
      <c r="F324" s="8" t="s">
        <v>1724</v>
      </c>
      <c r="G324" s="13" t="s">
        <v>2127</v>
      </c>
      <c r="H324" s="13" t="s">
        <v>2128</v>
      </c>
      <c r="I324" s="141" t="s">
        <v>2048</v>
      </c>
      <c r="J324" s="142">
        <v>500000</v>
      </c>
    </row>
    <row r="325" spans="1:10" hidden="1">
      <c r="A325" s="12">
        <v>781</v>
      </c>
      <c r="B325" s="13" t="s">
        <v>41</v>
      </c>
      <c r="C325" s="8" t="s">
        <v>42</v>
      </c>
      <c r="D325" s="13" t="s">
        <v>43</v>
      </c>
      <c r="E325" s="13" t="s">
        <v>1742</v>
      </c>
      <c r="F325" s="13" t="s">
        <v>1743</v>
      </c>
      <c r="G325" s="13" t="s">
        <v>2127</v>
      </c>
      <c r="H325" s="13" t="s">
        <v>10</v>
      </c>
      <c r="I325" s="141" t="s">
        <v>2071</v>
      </c>
      <c r="J325" s="142">
        <v>300000</v>
      </c>
    </row>
    <row r="326" spans="1:10" hidden="1">
      <c r="A326" s="7">
        <v>785</v>
      </c>
      <c r="B326" s="8" t="s">
        <v>41</v>
      </c>
      <c r="C326" s="8" t="s">
        <v>42</v>
      </c>
      <c r="D326" s="8" t="s">
        <v>43</v>
      </c>
      <c r="E326" s="8" t="s">
        <v>1750</v>
      </c>
      <c r="F326" s="8" t="s">
        <v>1751</v>
      </c>
      <c r="G326" s="13" t="s">
        <v>2129</v>
      </c>
      <c r="H326" s="13" t="s">
        <v>2130</v>
      </c>
      <c r="I326" s="141" t="s">
        <v>2071</v>
      </c>
      <c r="J326" s="142">
        <v>150000</v>
      </c>
    </row>
    <row r="327" spans="1:10" hidden="1">
      <c r="A327" s="7">
        <v>787</v>
      </c>
      <c r="B327" s="8" t="s">
        <v>41</v>
      </c>
      <c r="C327" s="8" t="s">
        <v>42</v>
      </c>
      <c r="D327" s="8" t="s">
        <v>43</v>
      </c>
      <c r="E327" s="8" t="s">
        <v>1754</v>
      </c>
      <c r="F327" s="8" t="s">
        <v>1755</v>
      </c>
      <c r="G327" s="13" t="s">
        <v>2129</v>
      </c>
      <c r="H327" s="13" t="s">
        <v>2130</v>
      </c>
      <c r="I327" s="141" t="s">
        <v>2071</v>
      </c>
      <c r="J327" s="142">
        <v>150000</v>
      </c>
    </row>
    <row r="328" spans="1:10" hidden="1">
      <c r="A328" s="7">
        <v>788</v>
      </c>
      <c r="B328" s="8" t="s">
        <v>41</v>
      </c>
      <c r="C328" s="8" t="s">
        <v>42</v>
      </c>
      <c r="D328" s="8" t="s">
        <v>43</v>
      </c>
      <c r="E328" s="8" t="s">
        <v>1756</v>
      </c>
      <c r="F328" s="8" t="s">
        <v>1757</v>
      </c>
      <c r="G328" s="13" t="s">
        <v>2129</v>
      </c>
      <c r="H328" s="13" t="s">
        <v>2130</v>
      </c>
      <c r="I328" s="141" t="s">
        <v>2071</v>
      </c>
      <c r="J328" s="142">
        <v>150000</v>
      </c>
    </row>
    <row r="329" spans="1:10" hidden="1">
      <c r="A329" s="7">
        <v>789</v>
      </c>
      <c r="B329" s="8" t="s">
        <v>41</v>
      </c>
      <c r="C329" s="8" t="s">
        <v>42</v>
      </c>
      <c r="D329" s="8" t="s">
        <v>43</v>
      </c>
      <c r="E329" s="8" t="s">
        <v>1758</v>
      </c>
      <c r="F329" s="8" t="s">
        <v>1759</v>
      </c>
      <c r="G329" s="13" t="s">
        <v>2129</v>
      </c>
      <c r="H329" s="13" t="s">
        <v>2132</v>
      </c>
      <c r="I329" s="141" t="s">
        <v>2071</v>
      </c>
      <c r="J329" s="142">
        <v>150000</v>
      </c>
    </row>
    <row r="330" spans="1:10" hidden="1">
      <c r="A330" s="7">
        <v>795</v>
      </c>
      <c r="B330" s="8" t="s">
        <v>41</v>
      </c>
      <c r="C330" s="8" t="s">
        <v>44</v>
      </c>
      <c r="D330" s="8" t="s">
        <v>45</v>
      </c>
      <c r="E330" s="8" t="s">
        <v>1770</v>
      </c>
      <c r="F330" s="8" t="s">
        <v>634</v>
      </c>
      <c r="G330" s="13" t="s">
        <v>2129</v>
      </c>
      <c r="H330" s="13" t="s">
        <v>2132</v>
      </c>
      <c r="I330" s="141" t="s">
        <v>2071</v>
      </c>
      <c r="J330" s="142">
        <v>150000</v>
      </c>
    </row>
    <row r="331" spans="1:10" hidden="1">
      <c r="A331" s="7">
        <v>797</v>
      </c>
      <c r="B331" s="8" t="s">
        <v>41</v>
      </c>
      <c r="C331" s="8" t="s">
        <v>44</v>
      </c>
      <c r="D331" s="8" t="s">
        <v>45</v>
      </c>
      <c r="E331" s="8" t="s">
        <v>1773</v>
      </c>
      <c r="F331" s="8" t="s">
        <v>1774</v>
      </c>
      <c r="G331" s="13" t="s">
        <v>2129</v>
      </c>
      <c r="H331" s="13" t="s">
        <v>2130</v>
      </c>
      <c r="I331" s="141" t="s">
        <v>2048</v>
      </c>
      <c r="J331" s="142">
        <v>300000</v>
      </c>
    </row>
    <row r="332" spans="1:10" hidden="1">
      <c r="A332" s="7">
        <v>798</v>
      </c>
      <c r="B332" s="8" t="s">
        <v>41</v>
      </c>
      <c r="C332" s="8" t="s">
        <v>44</v>
      </c>
      <c r="D332" s="8" t="s">
        <v>45</v>
      </c>
      <c r="E332" s="8" t="s">
        <v>1775</v>
      </c>
      <c r="F332" s="8" t="s">
        <v>1776</v>
      </c>
      <c r="G332" s="13" t="s">
        <v>2129</v>
      </c>
      <c r="H332" s="13" t="s">
        <v>2130</v>
      </c>
      <c r="I332" s="141" t="s">
        <v>2048</v>
      </c>
      <c r="J332" s="142">
        <v>300000</v>
      </c>
    </row>
    <row r="333" spans="1:10" hidden="1">
      <c r="A333" s="12">
        <v>799</v>
      </c>
      <c r="B333" s="13" t="s">
        <v>41</v>
      </c>
      <c r="C333" s="8" t="s">
        <v>77</v>
      </c>
      <c r="D333" s="13" t="s">
        <v>78</v>
      </c>
      <c r="E333" s="13" t="s">
        <v>1777</v>
      </c>
      <c r="F333" s="13" t="s">
        <v>1778</v>
      </c>
      <c r="G333" s="13" t="s">
        <v>2133</v>
      </c>
      <c r="H333" s="13" t="s">
        <v>2048</v>
      </c>
      <c r="I333" s="141" t="s">
        <v>2048</v>
      </c>
      <c r="J333" s="142">
        <v>500000</v>
      </c>
    </row>
    <row r="334" spans="1:10" hidden="1">
      <c r="A334" s="7">
        <v>800</v>
      </c>
      <c r="B334" s="8" t="s">
        <v>41</v>
      </c>
      <c r="C334" s="8" t="s">
        <v>77</v>
      </c>
      <c r="D334" s="8" t="s">
        <v>78</v>
      </c>
      <c r="E334" s="8" t="s">
        <v>1779</v>
      </c>
      <c r="F334" s="8" t="s">
        <v>1780</v>
      </c>
      <c r="G334" s="13" t="s">
        <v>2129</v>
      </c>
      <c r="H334" s="13" t="s">
        <v>2134</v>
      </c>
      <c r="I334" s="141" t="s">
        <v>2071</v>
      </c>
      <c r="J334" s="142">
        <v>150000</v>
      </c>
    </row>
    <row r="335" spans="1:10" hidden="1">
      <c r="A335" s="7">
        <v>802</v>
      </c>
      <c r="B335" s="8" t="s">
        <v>41</v>
      </c>
      <c r="C335" s="8" t="s">
        <v>77</v>
      </c>
      <c r="D335" s="8" t="s">
        <v>78</v>
      </c>
      <c r="E335" s="8" t="s">
        <v>1783</v>
      </c>
      <c r="F335" s="8" t="s">
        <v>1784</v>
      </c>
      <c r="G335" s="13" t="s">
        <v>2129</v>
      </c>
      <c r="H335" s="13" t="s">
        <v>2130</v>
      </c>
      <c r="I335" s="141" t="s">
        <v>2048</v>
      </c>
      <c r="J335" s="142">
        <v>300000</v>
      </c>
    </row>
    <row r="336" spans="1:10" hidden="1">
      <c r="A336" s="7">
        <v>804</v>
      </c>
      <c r="B336" s="8" t="s">
        <v>41</v>
      </c>
      <c r="C336" s="8" t="s">
        <v>163</v>
      </c>
      <c r="D336" s="8" t="s">
        <v>164</v>
      </c>
      <c r="E336" s="8" t="s">
        <v>1787</v>
      </c>
      <c r="F336" s="8" t="s">
        <v>1788</v>
      </c>
      <c r="G336" s="13" t="s">
        <v>2133</v>
      </c>
      <c r="H336" s="13" t="s">
        <v>2048</v>
      </c>
      <c r="I336" s="141" t="s">
        <v>2071</v>
      </c>
      <c r="J336" s="142">
        <v>300000</v>
      </c>
    </row>
    <row r="337" spans="1:10" hidden="1">
      <c r="A337" s="7">
        <v>805</v>
      </c>
      <c r="B337" s="8" t="s">
        <v>41</v>
      </c>
      <c r="C337" s="8" t="s">
        <v>163</v>
      </c>
      <c r="D337" s="8" t="s">
        <v>164</v>
      </c>
      <c r="E337" s="8" t="s">
        <v>1789</v>
      </c>
      <c r="F337" s="8" t="s">
        <v>1790</v>
      </c>
      <c r="G337" s="13" t="s">
        <v>2127</v>
      </c>
      <c r="H337" s="13" t="s">
        <v>2128</v>
      </c>
      <c r="I337" s="141" t="s">
        <v>2048</v>
      </c>
      <c r="J337" s="142">
        <v>500000</v>
      </c>
    </row>
    <row r="338" spans="1:10" hidden="1">
      <c r="A338" s="7">
        <v>808</v>
      </c>
      <c r="B338" s="8" t="s">
        <v>41</v>
      </c>
      <c r="C338" s="8" t="s">
        <v>163</v>
      </c>
      <c r="D338" s="8" t="s">
        <v>164</v>
      </c>
      <c r="E338" s="8" t="s">
        <v>1795</v>
      </c>
      <c r="F338" s="8" t="s">
        <v>1796</v>
      </c>
      <c r="G338" s="13" t="s">
        <v>2129</v>
      </c>
      <c r="H338" s="13" t="s">
        <v>2130</v>
      </c>
      <c r="I338" s="141" t="s">
        <v>2071</v>
      </c>
      <c r="J338" s="142">
        <v>150000</v>
      </c>
    </row>
    <row r="339" spans="1:10" hidden="1">
      <c r="A339" s="7">
        <v>809</v>
      </c>
      <c r="B339" s="8" t="s">
        <v>41</v>
      </c>
      <c r="C339" s="8" t="s">
        <v>163</v>
      </c>
      <c r="D339" s="8" t="s">
        <v>164</v>
      </c>
      <c r="E339" s="8" t="s">
        <v>1797</v>
      </c>
      <c r="F339" s="8" t="s">
        <v>1798</v>
      </c>
      <c r="G339" s="13" t="s">
        <v>2129</v>
      </c>
      <c r="H339" s="13" t="s">
        <v>2134</v>
      </c>
      <c r="I339" s="141" t="s">
        <v>2048</v>
      </c>
      <c r="J339" s="142">
        <v>300000</v>
      </c>
    </row>
    <row r="340" spans="1:10" hidden="1">
      <c r="A340" s="7">
        <v>810</v>
      </c>
      <c r="B340" s="8" t="s">
        <v>41</v>
      </c>
      <c r="C340" s="8" t="s">
        <v>163</v>
      </c>
      <c r="D340" s="8" t="s">
        <v>164</v>
      </c>
      <c r="E340" s="8" t="s">
        <v>1799</v>
      </c>
      <c r="F340" s="8" t="s">
        <v>1800</v>
      </c>
      <c r="G340" s="13" t="s">
        <v>2129</v>
      </c>
      <c r="H340" s="13" t="s">
        <v>2130</v>
      </c>
      <c r="I340" s="141" t="s">
        <v>2048</v>
      </c>
      <c r="J340" s="142">
        <v>300000</v>
      </c>
    </row>
    <row r="341" spans="1:10" hidden="1">
      <c r="A341" s="7">
        <v>812</v>
      </c>
      <c r="B341" s="8" t="s">
        <v>41</v>
      </c>
      <c r="C341" s="8" t="s">
        <v>163</v>
      </c>
      <c r="D341" s="8" t="s">
        <v>164</v>
      </c>
      <c r="E341" s="8" t="s">
        <v>1803</v>
      </c>
      <c r="F341" s="8" t="s">
        <v>1804</v>
      </c>
      <c r="G341" s="13" t="s">
        <v>2129</v>
      </c>
      <c r="H341" s="13" t="s">
        <v>2130</v>
      </c>
      <c r="I341" s="141" t="s">
        <v>2071</v>
      </c>
      <c r="J341" s="142">
        <v>150000</v>
      </c>
    </row>
    <row r="342" spans="1:10" hidden="1">
      <c r="A342" s="7">
        <v>813</v>
      </c>
      <c r="B342" s="8" t="s">
        <v>41</v>
      </c>
      <c r="C342" s="8" t="s">
        <v>163</v>
      </c>
      <c r="D342" s="8" t="s">
        <v>164</v>
      </c>
      <c r="E342" s="8" t="s">
        <v>1805</v>
      </c>
      <c r="F342" s="8" t="s">
        <v>1806</v>
      </c>
      <c r="G342" s="13" t="s">
        <v>2129</v>
      </c>
      <c r="H342" s="13" t="s">
        <v>2130</v>
      </c>
      <c r="I342" s="141" t="s">
        <v>2048</v>
      </c>
      <c r="J342" s="142">
        <v>300000</v>
      </c>
    </row>
    <row r="343" spans="1:10" hidden="1">
      <c r="A343" s="7">
        <v>814</v>
      </c>
      <c r="B343" s="8" t="s">
        <v>41</v>
      </c>
      <c r="C343" s="8" t="s">
        <v>163</v>
      </c>
      <c r="D343" s="8" t="s">
        <v>164</v>
      </c>
      <c r="E343" s="8" t="s">
        <v>1807</v>
      </c>
      <c r="F343" s="8" t="s">
        <v>1808</v>
      </c>
      <c r="G343" s="13" t="s">
        <v>2129</v>
      </c>
      <c r="H343" s="13" t="s">
        <v>2130</v>
      </c>
      <c r="I343" s="141" t="s">
        <v>2071</v>
      </c>
      <c r="J343" s="142">
        <v>150000</v>
      </c>
    </row>
    <row r="344" spans="1:10" hidden="1">
      <c r="A344" s="7">
        <v>815</v>
      </c>
      <c r="B344" s="8" t="s">
        <v>41</v>
      </c>
      <c r="C344" s="8" t="s">
        <v>163</v>
      </c>
      <c r="D344" s="8" t="s">
        <v>164</v>
      </c>
      <c r="E344" s="8" t="s">
        <v>1809</v>
      </c>
      <c r="F344" s="8" t="s">
        <v>1810</v>
      </c>
      <c r="G344" s="13" t="s">
        <v>2129</v>
      </c>
      <c r="H344" s="13" t="s">
        <v>2134</v>
      </c>
      <c r="I344" s="141" t="s">
        <v>2048</v>
      </c>
      <c r="J344" s="142">
        <v>300000</v>
      </c>
    </row>
    <row r="345" spans="1:10" hidden="1">
      <c r="A345" s="7">
        <v>818</v>
      </c>
      <c r="B345" s="8" t="s">
        <v>41</v>
      </c>
      <c r="C345" s="8" t="s">
        <v>163</v>
      </c>
      <c r="D345" s="8" t="s">
        <v>164</v>
      </c>
      <c r="E345" s="8" t="s">
        <v>1815</v>
      </c>
      <c r="F345" s="8" t="s">
        <v>1816</v>
      </c>
      <c r="G345" s="13" t="s">
        <v>2129</v>
      </c>
      <c r="H345" s="13" t="s">
        <v>2130</v>
      </c>
      <c r="I345" s="141" t="s">
        <v>2071</v>
      </c>
      <c r="J345" s="142">
        <v>150000</v>
      </c>
    </row>
    <row r="346" spans="1:10" hidden="1">
      <c r="A346" s="7">
        <v>819</v>
      </c>
      <c r="B346" s="8" t="s">
        <v>41</v>
      </c>
      <c r="C346" s="8" t="s">
        <v>163</v>
      </c>
      <c r="D346" s="8" t="s">
        <v>164</v>
      </c>
      <c r="E346" s="8" t="s">
        <v>1817</v>
      </c>
      <c r="F346" s="8" t="s">
        <v>1818</v>
      </c>
      <c r="G346" s="13" t="s">
        <v>2129</v>
      </c>
      <c r="H346" s="13" t="s">
        <v>2130</v>
      </c>
      <c r="I346" s="141" t="s">
        <v>2048</v>
      </c>
      <c r="J346" s="142">
        <v>300000</v>
      </c>
    </row>
    <row r="347" spans="1:10" hidden="1">
      <c r="A347" s="7">
        <v>820</v>
      </c>
      <c r="B347" s="8" t="s">
        <v>41</v>
      </c>
      <c r="C347" s="8" t="s">
        <v>163</v>
      </c>
      <c r="D347" s="8" t="s">
        <v>164</v>
      </c>
      <c r="E347" s="8" t="s">
        <v>1819</v>
      </c>
      <c r="F347" s="8" t="s">
        <v>1820</v>
      </c>
      <c r="G347" s="13" t="s">
        <v>2129</v>
      </c>
      <c r="H347" s="13" t="s">
        <v>2130</v>
      </c>
      <c r="I347" s="141" t="s">
        <v>2048</v>
      </c>
      <c r="J347" s="142">
        <v>300000</v>
      </c>
    </row>
    <row r="348" spans="1:10" hidden="1">
      <c r="A348" s="7">
        <v>825</v>
      </c>
      <c r="B348" s="8" t="s">
        <v>41</v>
      </c>
      <c r="C348" s="8" t="s">
        <v>79</v>
      </c>
      <c r="D348" s="8" t="s">
        <v>80</v>
      </c>
      <c r="E348" s="8" t="s">
        <v>1829</v>
      </c>
      <c r="F348" s="8" t="s">
        <v>1830</v>
      </c>
      <c r="G348" s="13" t="s">
        <v>2129</v>
      </c>
      <c r="H348" s="13" t="s">
        <v>2132</v>
      </c>
      <c r="I348" s="141" t="s">
        <v>2048</v>
      </c>
      <c r="J348" s="142">
        <v>300000</v>
      </c>
    </row>
    <row r="349" spans="1:10" hidden="1">
      <c r="A349" s="7">
        <v>827</v>
      </c>
      <c r="B349" s="8" t="s">
        <v>41</v>
      </c>
      <c r="C349" s="8" t="s">
        <v>79</v>
      </c>
      <c r="D349" s="8" t="s">
        <v>80</v>
      </c>
      <c r="E349" s="8" t="s">
        <v>1833</v>
      </c>
      <c r="F349" s="8" t="s">
        <v>1834</v>
      </c>
      <c r="G349" s="13" t="s">
        <v>2129</v>
      </c>
      <c r="H349" s="13" t="s">
        <v>2130</v>
      </c>
      <c r="I349" s="141" t="s">
        <v>2071</v>
      </c>
      <c r="J349" s="142">
        <v>150000</v>
      </c>
    </row>
    <row r="350" spans="1:10" hidden="1">
      <c r="A350" s="7">
        <v>828</v>
      </c>
      <c r="B350" s="8" t="s">
        <v>41</v>
      </c>
      <c r="C350" s="8" t="s">
        <v>79</v>
      </c>
      <c r="D350" s="8" t="s">
        <v>80</v>
      </c>
      <c r="E350" s="8" t="s">
        <v>1835</v>
      </c>
      <c r="F350" s="8" t="s">
        <v>1836</v>
      </c>
      <c r="G350" s="13" t="s">
        <v>2129</v>
      </c>
      <c r="H350" s="13" t="s">
        <v>2132</v>
      </c>
      <c r="I350" s="141" t="s">
        <v>2071</v>
      </c>
      <c r="J350" s="142">
        <v>150000</v>
      </c>
    </row>
    <row r="351" spans="1:10" hidden="1">
      <c r="A351" s="7">
        <v>834</v>
      </c>
      <c r="B351" s="8" t="s">
        <v>41</v>
      </c>
      <c r="C351" s="8" t="s">
        <v>46</v>
      </c>
      <c r="D351" s="8" t="s">
        <v>47</v>
      </c>
      <c r="E351" s="8" t="s">
        <v>1847</v>
      </c>
      <c r="F351" s="8" t="s">
        <v>1848</v>
      </c>
      <c r="G351" s="13" t="s">
        <v>2129</v>
      </c>
      <c r="H351" s="13" t="s">
        <v>2134</v>
      </c>
      <c r="I351" s="141" t="s">
        <v>2071</v>
      </c>
      <c r="J351" s="142">
        <v>150000</v>
      </c>
    </row>
    <row r="352" spans="1:10" hidden="1">
      <c r="A352" s="12">
        <v>840</v>
      </c>
      <c r="B352" s="13" t="s">
        <v>48</v>
      </c>
      <c r="C352" s="8" t="s">
        <v>165</v>
      </c>
      <c r="D352" s="13" t="s">
        <v>166</v>
      </c>
      <c r="E352" s="13" t="s">
        <v>1859</v>
      </c>
      <c r="F352" s="13" t="s">
        <v>1860</v>
      </c>
      <c r="G352" s="13" t="s">
        <v>2133</v>
      </c>
      <c r="H352" s="13" t="s">
        <v>2048</v>
      </c>
      <c r="I352" s="141" t="s">
        <v>2071</v>
      </c>
      <c r="J352" s="142">
        <v>300000</v>
      </c>
    </row>
    <row r="353" spans="1:10" hidden="1">
      <c r="A353" s="7">
        <v>841</v>
      </c>
      <c r="B353" s="8" t="s">
        <v>48</v>
      </c>
      <c r="C353" s="8" t="s">
        <v>165</v>
      </c>
      <c r="D353" s="8" t="s">
        <v>166</v>
      </c>
      <c r="E353" s="8" t="s">
        <v>1861</v>
      </c>
      <c r="F353" s="8" t="s">
        <v>1862</v>
      </c>
      <c r="G353" s="13" t="s">
        <v>2127</v>
      </c>
      <c r="H353" s="13" t="s">
        <v>10</v>
      </c>
      <c r="I353" s="141" t="s">
        <v>2048</v>
      </c>
      <c r="J353" s="142">
        <v>500000</v>
      </c>
    </row>
    <row r="354" spans="1:10" hidden="1">
      <c r="A354" s="7">
        <v>843</v>
      </c>
      <c r="B354" s="8" t="s">
        <v>48</v>
      </c>
      <c r="C354" s="8" t="s">
        <v>165</v>
      </c>
      <c r="D354" s="8" t="s">
        <v>166</v>
      </c>
      <c r="E354" s="8" t="s">
        <v>1865</v>
      </c>
      <c r="F354" s="8" t="s">
        <v>1866</v>
      </c>
      <c r="G354" s="13" t="s">
        <v>2129</v>
      </c>
      <c r="H354" s="13" t="s">
        <v>2130</v>
      </c>
      <c r="I354" s="141" t="s">
        <v>2048</v>
      </c>
      <c r="J354" s="142">
        <v>300000</v>
      </c>
    </row>
    <row r="355" spans="1:10" hidden="1">
      <c r="A355" s="7">
        <v>844</v>
      </c>
      <c r="B355" s="8" t="s">
        <v>48</v>
      </c>
      <c r="C355" s="8" t="s">
        <v>165</v>
      </c>
      <c r="D355" s="8" t="s">
        <v>166</v>
      </c>
      <c r="E355" s="8" t="s">
        <v>1867</v>
      </c>
      <c r="F355" s="8" t="s">
        <v>1868</v>
      </c>
      <c r="G355" s="13" t="s">
        <v>2129</v>
      </c>
      <c r="H355" s="13" t="s">
        <v>2134</v>
      </c>
      <c r="I355" s="141" t="s">
        <v>2071</v>
      </c>
      <c r="J355" s="142">
        <v>150000</v>
      </c>
    </row>
    <row r="356" spans="1:10" hidden="1">
      <c r="A356" s="7">
        <v>845</v>
      </c>
      <c r="B356" s="8" t="s">
        <v>48</v>
      </c>
      <c r="C356" s="8" t="s">
        <v>165</v>
      </c>
      <c r="D356" s="8" t="s">
        <v>166</v>
      </c>
      <c r="E356" s="8" t="s">
        <v>1869</v>
      </c>
      <c r="F356" s="8" t="s">
        <v>1870</v>
      </c>
      <c r="G356" s="13" t="s">
        <v>2129</v>
      </c>
      <c r="H356" s="13" t="s">
        <v>2130</v>
      </c>
      <c r="I356" s="141" t="s">
        <v>2048</v>
      </c>
      <c r="J356" s="142">
        <v>300000</v>
      </c>
    </row>
    <row r="357" spans="1:10" hidden="1">
      <c r="A357" s="7">
        <v>846</v>
      </c>
      <c r="B357" s="8" t="s">
        <v>48</v>
      </c>
      <c r="C357" s="8" t="s">
        <v>165</v>
      </c>
      <c r="D357" s="8" t="s">
        <v>166</v>
      </c>
      <c r="E357" s="8" t="s">
        <v>1871</v>
      </c>
      <c r="F357" s="8" t="s">
        <v>1872</v>
      </c>
      <c r="G357" s="13" t="s">
        <v>2129</v>
      </c>
      <c r="H357" s="13" t="s">
        <v>2130</v>
      </c>
      <c r="I357" s="141" t="s">
        <v>2071</v>
      </c>
      <c r="J357" s="142">
        <v>150000</v>
      </c>
    </row>
    <row r="358" spans="1:10" hidden="1">
      <c r="A358" s="7">
        <v>847</v>
      </c>
      <c r="B358" s="8" t="s">
        <v>48</v>
      </c>
      <c r="C358" s="8" t="s">
        <v>165</v>
      </c>
      <c r="D358" s="8" t="s">
        <v>166</v>
      </c>
      <c r="E358" s="8" t="s">
        <v>1873</v>
      </c>
      <c r="F358" s="8" t="s">
        <v>1874</v>
      </c>
      <c r="G358" s="13" t="s">
        <v>2129</v>
      </c>
      <c r="H358" s="13" t="s">
        <v>2131</v>
      </c>
      <c r="I358" s="141" t="s">
        <v>2071</v>
      </c>
      <c r="J358" s="142">
        <v>150000</v>
      </c>
    </row>
    <row r="359" spans="1:10" hidden="1">
      <c r="A359" s="7">
        <v>850</v>
      </c>
      <c r="B359" s="8" t="s">
        <v>48</v>
      </c>
      <c r="C359" s="8" t="s">
        <v>165</v>
      </c>
      <c r="D359" s="8" t="s">
        <v>166</v>
      </c>
      <c r="E359" s="8" t="s">
        <v>1879</v>
      </c>
      <c r="F359" s="8" t="s">
        <v>1880</v>
      </c>
      <c r="G359" s="13" t="s">
        <v>2129</v>
      </c>
      <c r="H359" s="13" t="s">
        <v>2130</v>
      </c>
      <c r="I359" s="141" t="s">
        <v>2048</v>
      </c>
      <c r="J359" s="142">
        <v>300000</v>
      </c>
    </row>
    <row r="360" spans="1:10" hidden="1">
      <c r="A360" s="7">
        <v>851</v>
      </c>
      <c r="B360" s="8" t="s">
        <v>48</v>
      </c>
      <c r="C360" s="8" t="s">
        <v>165</v>
      </c>
      <c r="D360" s="8" t="s">
        <v>166</v>
      </c>
      <c r="E360" s="8" t="s">
        <v>1881</v>
      </c>
      <c r="F360" s="8" t="s">
        <v>1882</v>
      </c>
      <c r="G360" s="13" t="s">
        <v>2129</v>
      </c>
      <c r="H360" s="13" t="s">
        <v>2130</v>
      </c>
      <c r="I360" s="141" t="s">
        <v>2071</v>
      </c>
      <c r="J360" s="142">
        <v>150000</v>
      </c>
    </row>
    <row r="361" spans="1:10" hidden="1">
      <c r="A361" s="7">
        <v>852</v>
      </c>
      <c r="B361" s="8" t="s">
        <v>48</v>
      </c>
      <c r="C361" s="8" t="s">
        <v>165</v>
      </c>
      <c r="D361" s="8" t="s">
        <v>166</v>
      </c>
      <c r="E361" s="8" t="s">
        <v>1883</v>
      </c>
      <c r="F361" s="8" t="s">
        <v>1884</v>
      </c>
      <c r="G361" s="13" t="s">
        <v>2129</v>
      </c>
      <c r="H361" s="13" t="s">
        <v>2130</v>
      </c>
      <c r="I361" s="141" t="s">
        <v>2071</v>
      </c>
      <c r="J361" s="142">
        <v>150000</v>
      </c>
    </row>
    <row r="362" spans="1:10" hidden="1">
      <c r="A362" s="7">
        <v>853</v>
      </c>
      <c r="B362" s="8" t="s">
        <v>48</v>
      </c>
      <c r="C362" s="8" t="s">
        <v>165</v>
      </c>
      <c r="D362" s="8" t="s">
        <v>166</v>
      </c>
      <c r="E362" s="8" t="s">
        <v>1885</v>
      </c>
      <c r="F362" s="8" t="s">
        <v>1886</v>
      </c>
      <c r="G362" s="13" t="s">
        <v>2129</v>
      </c>
      <c r="H362" s="13" t="s">
        <v>2130</v>
      </c>
      <c r="I362" s="141" t="s">
        <v>2048</v>
      </c>
      <c r="J362" s="142">
        <v>300000</v>
      </c>
    </row>
    <row r="363" spans="1:10" hidden="1">
      <c r="A363" s="7">
        <v>854</v>
      </c>
      <c r="B363" s="8" t="s">
        <v>48</v>
      </c>
      <c r="C363" s="8" t="s">
        <v>165</v>
      </c>
      <c r="D363" s="8" t="s">
        <v>166</v>
      </c>
      <c r="E363" s="8" t="s">
        <v>1887</v>
      </c>
      <c r="F363" s="8" t="s">
        <v>1888</v>
      </c>
      <c r="G363" s="13" t="s">
        <v>2129</v>
      </c>
      <c r="H363" s="13" t="s">
        <v>2130</v>
      </c>
      <c r="I363" s="141" t="s">
        <v>2048</v>
      </c>
      <c r="J363" s="142">
        <v>300000</v>
      </c>
    </row>
    <row r="364" spans="1:10" hidden="1">
      <c r="A364" s="7">
        <v>855</v>
      </c>
      <c r="B364" s="8" t="s">
        <v>48</v>
      </c>
      <c r="C364" s="8" t="s">
        <v>165</v>
      </c>
      <c r="D364" s="8" t="s">
        <v>166</v>
      </c>
      <c r="E364" s="8" t="s">
        <v>1889</v>
      </c>
      <c r="F364" s="8" t="s">
        <v>1890</v>
      </c>
      <c r="G364" s="13" t="s">
        <v>2129</v>
      </c>
      <c r="H364" s="13" t="s">
        <v>2130</v>
      </c>
      <c r="I364" s="141" t="s">
        <v>2048</v>
      </c>
      <c r="J364" s="142">
        <v>300000</v>
      </c>
    </row>
    <row r="365" spans="1:10" hidden="1">
      <c r="A365" s="12">
        <v>857</v>
      </c>
      <c r="B365" s="13" t="s">
        <v>48</v>
      </c>
      <c r="C365" s="8" t="s">
        <v>49</v>
      </c>
      <c r="D365" s="13" t="s">
        <v>50</v>
      </c>
      <c r="E365" s="13" t="s">
        <v>1893</v>
      </c>
      <c r="F365" s="13" t="s">
        <v>1894</v>
      </c>
      <c r="G365" s="13" t="s">
        <v>2127</v>
      </c>
      <c r="H365" s="13" t="s">
        <v>10</v>
      </c>
      <c r="I365" s="141" t="s">
        <v>2048</v>
      </c>
      <c r="J365" s="142">
        <v>500000</v>
      </c>
    </row>
    <row r="366" spans="1:10" hidden="1">
      <c r="A366" s="7">
        <v>858</v>
      </c>
      <c r="B366" s="8" t="s">
        <v>48</v>
      </c>
      <c r="C366" s="8" t="s">
        <v>49</v>
      </c>
      <c r="D366" s="8" t="s">
        <v>50</v>
      </c>
      <c r="E366" s="8" t="s">
        <v>1895</v>
      </c>
      <c r="F366" s="8" t="s">
        <v>1896</v>
      </c>
      <c r="G366" s="13" t="s">
        <v>2129</v>
      </c>
      <c r="H366" s="13" t="s">
        <v>2130</v>
      </c>
      <c r="I366" s="141" t="s">
        <v>2071</v>
      </c>
      <c r="J366" s="142">
        <v>150000</v>
      </c>
    </row>
    <row r="367" spans="1:10" hidden="1">
      <c r="A367" s="7">
        <v>860</v>
      </c>
      <c r="B367" s="8" t="s">
        <v>48</v>
      </c>
      <c r="C367" s="8" t="s">
        <v>49</v>
      </c>
      <c r="D367" s="8" t="s">
        <v>50</v>
      </c>
      <c r="E367" s="8" t="s">
        <v>1899</v>
      </c>
      <c r="F367" s="8" t="s">
        <v>1900</v>
      </c>
      <c r="G367" s="13" t="s">
        <v>2129</v>
      </c>
      <c r="H367" s="13" t="s">
        <v>2130</v>
      </c>
      <c r="I367" s="141" t="s">
        <v>2048</v>
      </c>
      <c r="J367" s="142">
        <v>300000</v>
      </c>
    </row>
    <row r="368" spans="1:10" hidden="1">
      <c r="A368" s="7">
        <v>862</v>
      </c>
      <c r="B368" s="8" t="s">
        <v>48</v>
      </c>
      <c r="C368" s="8" t="s">
        <v>49</v>
      </c>
      <c r="D368" s="8" t="s">
        <v>50</v>
      </c>
      <c r="E368" s="8" t="s">
        <v>1903</v>
      </c>
      <c r="F368" s="8" t="s">
        <v>1904</v>
      </c>
      <c r="G368" s="13" t="s">
        <v>2129</v>
      </c>
      <c r="H368" s="13" t="s">
        <v>2130</v>
      </c>
      <c r="I368" s="141" t="s">
        <v>2048</v>
      </c>
      <c r="J368" s="142">
        <v>300000</v>
      </c>
    </row>
    <row r="369" spans="1:10" hidden="1">
      <c r="A369" s="12">
        <v>864</v>
      </c>
      <c r="B369" s="13" t="s">
        <v>48</v>
      </c>
      <c r="C369" s="8" t="s">
        <v>125</v>
      </c>
      <c r="D369" s="13" t="s">
        <v>126</v>
      </c>
      <c r="E369" s="13" t="s">
        <v>1907</v>
      </c>
      <c r="F369" s="13" t="s">
        <v>1908</v>
      </c>
      <c r="G369" s="13" t="s">
        <v>2133</v>
      </c>
      <c r="H369" s="13" t="s">
        <v>2048</v>
      </c>
      <c r="I369" s="141" t="s">
        <v>2071</v>
      </c>
      <c r="J369" s="142">
        <v>300000</v>
      </c>
    </row>
    <row r="370" spans="1:10" hidden="1">
      <c r="A370" s="7">
        <v>865</v>
      </c>
      <c r="B370" s="8" t="s">
        <v>48</v>
      </c>
      <c r="C370" s="8" t="s">
        <v>125</v>
      </c>
      <c r="D370" s="8" t="s">
        <v>126</v>
      </c>
      <c r="E370" s="8" t="s">
        <v>1909</v>
      </c>
      <c r="F370" s="8" t="s">
        <v>1910</v>
      </c>
      <c r="G370" s="13" t="s">
        <v>2129</v>
      </c>
      <c r="H370" s="13" t="s">
        <v>2131</v>
      </c>
      <c r="I370" s="141" t="s">
        <v>2048</v>
      </c>
      <c r="J370" s="142">
        <v>300000</v>
      </c>
    </row>
    <row r="371" spans="1:10" hidden="1">
      <c r="A371" s="7">
        <v>866</v>
      </c>
      <c r="B371" s="8" t="s">
        <v>48</v>
      </c>
      <c r="C371" s="8" t="s">
        <v>125</v>
      </c>
      <c r="D371" s="8" t="s">
        <v>126</v>
      </c>
      <c r="E371" s="8" t="s">
        <v>1911</v>
      </c>
      <c r="F371" s="8" t="s">
        <v>1912</v>
      </c>
      <c r="G371" s="13" t="s">
        <v>2129</v>
      </c>
      <c r="H371" s="13" t="s">
        <v>2131</v>
      </c>
      <c r="I371" s="141" t="s">
        <v>2048</v>
      </c>
      <c r="J371" s="142">
        <v>300000</v>
      </c>
    </row>
    <row r="372" spans="1:10" hidden="1">
      <c r="A372" s="7">
        <v>867</v>
      </c>
      <c r="B372" s="8" t="s">
        <v>48</v>
      </c>
      <c r="C372" s="8" t="s">
        <v>125</v>
      </c>
      <c r="D372" s="8" t="s">
        <v>126</v>
      </c>
      <c r="E372" s="8" t="s">
        <v>1913</v>
      </c>
      <c r="F372" s="8" t="s">
        <v>1914</v>
      </c>
      <c r="G372" s="13" t="s">
        <v>2129</v>
      </c>
      <c r="H372" s="13" t="s">
        <v>2130</v>
      </c>
      <c r="I372" s="141" t="s">
        <v>2071</v>
      </c>
      <c r="J372" s="142">
        <v>150000</v>
      </c>
    </row>
    <row r="373" spans="1:10" hidden="1">
      <c r="A373" s="7">
        <v>868</v>
      </c>
      <c r="B373" s="8" t="s">
        <v>48</v>
      </c>
      <c r="C373" s="8" t="s">
        <v>125</v>
      </c>
      <c r="D373" s="8" t="s">
        <v>126</v>
      </c>
      <c r="E373" s="8" t="s">
        <v>1915</v>
      </c>
      <c r="F373" s="8" t="s">
        <v>1916</v>
      </c>
      <c r="G373" s="13" t="s">
        <v>2129</v>
      </c>
      <c r="H373" s="13" t="s">
        <v>2130</v>
      </c>
      <c r="I373" s="141" t="s">
        <v>2071</v>
      </c>
      <c r="J373" s="142">
        <v>150000</v>
      </c>
    </row>
    <row r="374" spans="1:10" hidden="1">
      <c r="A374" s="12">
        <v>874</v>
      </c>
      <c r="B374" s="13" t="s">
        <v>48</v>
      </c>
      <c r="C374" s="8" t="s">
        <v>81</v>
      </c>
      <c r="D374" s="13" t="s">
        <v>82</v>
      </c>
      <c r="E374" s="13" t="s">
        <v>1927</v>
      </c>
      <c r="F374" s="13" t="s">
        <v>1928</v>
      </c>
      <c r="G374" s="13" t="s">
        <v>2127</v>
      </c>
      <c r="H374" s="13" t="s">
        <v>10</v>
      </c>
      <c r="I374" s="141" t="s">
        <v>2048</v>
      </c>
      <c r="J374" s="142">
        <v>500000</v>
      </c>
    </row>
    <row r="375" spans="1:10" hidden="1">
      <c r="A375" s="7">
        <v>875</v>
      </c>
      <c r="B375" s="8" t="s">
        <v>48</v>
      </c>
      <c r="C375" s="8" t="s">
        <v>81</v>
      </c>
      <c r="D375" s="8" t="s">
        <v>82</v>
      </c>
      <c r="E375" s="8" t="s">
        <v>1929</v>
      </c>
      <c r="F375" s="8" t="s">
        <v>1930</v>
      </c>
      <c r="G375" s="13" t="s">
        <v>2129</v>
      </c>
      <c r="H375" s="13" t="s">
        <v>2130</v>
      </c>
      <c r="I375" s="141" t="s">
        <v>2048</v>
      </c>
      <c r="J375" s="142">
        <v>300000</v>
      </c>
    </row>
    <row r="376" spans="1:10" hidden="1">
      <c r="A376" s="7">
        <v>877</v>
      </c>
      <c r="B376" s="8" t="s">
        <v>48</v>
      </c>
      <c r="C376" s="8" t="s">
        <v>81</v>
      </c>
      <c r="D376" s="8" t="s">
        <v>82</v>
      </c>
      <c r="E376" s="8" t="s">
        <v>1933</v>
      </c>
      <c r="F376" s="8" t="s">
        <v>1934</v>
      </c>
      <c r="G376" s="13" t="s">
        <v>2129</v>
      </c>
      <c r="H376" s="13" t="s">
        <v>2131</v>
      </c>
      <c r="I376" s="141" t="s">
        <v>2071</v>
      </c>
      <c r="J376" s="142">
        <v>150000</v>
      </c>
    </row>
    <row r="377" spans="1:10" hidden="1">
      <c r="A377" s="7">
        <v>879</v>
      </c>
      <c r="B377" s="8" t="s">
        <v>48</v>
      </c>
      <c r="C377" s="8" t="s">
        <v>81</v>
      </c>
      <c r="D377" s="8" t="s">
        <v>82</v>
      </c>
      <c r="E377" s="8" t="s">
        <v>1937</v>
      </c>
      <c r="F377" s="8" t="s">
        <v>1938</v>
      </c>
      <c r="G377" s="13" t="s">
        <v>2129</v>
      </c>
      <c r="H377" s="13" t="s">
        <v>2130</v>
      </c>
      <c r="I377" s="141" t="s">
        <v>2048</v>
      </c>
      <c r="J377" s="142">
        <v>300000</v>
      </c>
    </row>
    <row r="378" spans="1:10" hidden="1">
      <c r="A378" s="7">
        <v>880</v>
      </c>
      <c r="B378" s="8" t="s">
        <v>48</v>
      </c>
      <c r="C378" s="8" t="s">
        <v>81</v>
      </c>
      <c r="D378" s="8" t="s">
        <v>82</v>
      </c>
      <c r="E378" s="8" t="s">
        <v>1939</v>
      </c>
      <c r="F378" s="8" t="s">
        <v>1940</v>
      </c>
      <c r="G378" s="13" t="s">
        <v>2129</v>
      </c>
      <c r="H378" s="13" t="s">
        <v>2130</v>
      </c>
      <c r="I378" s="141" t="s">
        <v>2071</v>
      </c>
      <c r="J378" s="142">
        <v>150000</v>
      </c>
    </row>
    <row r="379" spans="1:10" hidden="1">
      <c r="A379" s="7">
        <v>881</v>
      </c>
      <c r="B379" s="8" t="s">
        <v>48</v>
      </c>
      <c r="C379" s="8" t="s">
        <v>81</v>
      </c>
      <c r="D379" s="8" t="s">
        <v>82</v>
      </c>
      <c r="E379" s="8" t="s">
        <v>1941</v>
      </c>
      <c r="F379" s="8" t="s">
        <v>1942</v>
      </c>
      <c r="G379" s="13" t="s">
        <v>2129</v>
      </c>
      <c r="H379" s="13" t="s">
        <v>2130</v>
      </c>
      <c r="I379" s="141" t="s">
        <v>2071</v>
      </c>
      <c r="J379" s="142">
        <v>150000</v>
      </c>
    </row>
    <row r="380" spans="1:10" hidden="1">
      <c r="A380" s="7">
        <v>882</v>
      </c>
      <c r="B380" s="8" t="s">
        <v>48</v>
      </c>
      <c r="C380" s="8" t="s">
        <v>81</v>
      </c>
      <c r="D380" s="8" t="s">
        <v>82</v>
      </c>
      <c r="E380" s="8" t="s">
        <v>1943</v>
      </c>
      <c r="F380" s="8" t="s">
        <v>1944</v>
      </c>
      <c r="G380" s="13" t="s">
        <v>2129</v>
      </c>
      <c r="H380" s="13" t="s">
        <v>2130</v>
      </c>
      <c r="I380" s="141" t="s">
        <v>2071</v>
      </c>
      <c r="J380" s="142">
        <v>150000</v>
      </c>
    </row>
    <row r="381" spans="1:10" hidden="1">
      <c r="A381" s="7">
        <v>884</v>
      </c>
      <c r="B381" s="8" t="s">
        <v>48</v>
      </c>
      <c r="C381" s="8" t="s">
        <v>81</v>
      </c>
      <c r="D381" s="8" t="s">
        <v>82</v>
      </c>
      <c r="E381" s="8" t="s">
        <v>1947</v>
      </c>
      <c r="F381" s="8" t="s">
        <v>1948</v>
      </c>
      <c r="G381" s="13" t="s">
        <v>2129</v>
      </c>
      <c r="H381" s="13" t="s">
        <v>2132</v>
      </c>
      <c r="I381" s="141" t="s">
        <v>2071</v>
      </c>
      <c r="J381" s="142">
        <v>150000</v>
      </c>
    </row>
    <row r="382" spans="1:10" hidden="1">
      <c r="A382" s="12">
        <v>885</v>
      </c>
      <c r="B382" s="13" t="s">
        <v>48</v>
      </c>
      <c r="C382" s="8" t="s">
        <v>127</v>
      </c>
      <c r="D382" s="13" t="s">
        <v>128</v>
      </c>
      <c r="E382" s="13" t="s">
        <v>1949</v>
      </c>
      <c r="F382" s="13" t="s">
        <v>1950</v>
      </c>
      <c r="G382" s="13" t="s">
        <v>2127</v>
      </c>
      <c r="H382" s="13" t="s">
        <v>10</v>
      </c>
      <c r="I382" s="141" t="s">
        <v>2071</v>
      </c>
      <c r="J382" s="142">
        <v>300000</v>
      </c>
    </row>
    <row r="383" spans="1:10" hidden="1">
      <c r="A383" s="7">
        <v>886</v>
      </c>
      <c r="B383" s="8" t="s">
        <v>48</v>
      </c>
      <c r="C383" s="8" t="s">
        <v>127</v>
      </c>
      <c r="D383" s="8" t="s">
        <v>128</v>
      </c>
      <c r="E383" s="8" t="s">
        <v>1951</v>
      </c>
      <c r="F383" s="8" t="s">
        <v>1952</v>
      </c>
      <c r="G383" s="13" t="s">
        <v>2129</v>
      </c>
      <c r="H383" s="13" t="s">
        <v>2131</v>
      </c>
      <c r="I383" s="141" t="s">
        <v>2071</v>
      </c>
      <c r="J383" s="142">
        <v>150000</v>
      </c>
    </row>
    <row r="384" spans="1:10" hidden="1">
      <c r="A384" s="7">
        <v>887</v>
      </c>
      <c r="B384" s="8" t="s">
        <v>48</v>
      </c>
      <c r="C384" s="8" t="s">
        <v>127</v>
      </c>
      <c r="D384" s="8" t="s">
        <v>128</v>
      </c>
      <c r="E384" s="8" t="s">
        <v>1953</v>
      </c>
      <c r="F384" s="8" t="s">
        <v>1954</v>
      </c>
      <c r="G384" s="13" t="s">
        <v>2129</v>
      </c>
      <c r="H384" s="13" t="s">
        <v>2130</v>
      </c>
      <c r="I384" s="141" t="s">
        <v>2071</v>
      </c>
      <c r="J384" s="142">
        <v>150000</v>
      </c>
    </row>
    <row r="385" spans="1:10" hidden="1">
      <c r="A385" s="7">
        <v>888</v>
      </c>
      <c r="B385" s="8" t="s">
        <v>48</v>
      </c>
      <c r="C385" s="8" t="s">
        <v>127</v>
      </c>
      <c r="D385" s="8" t="s">
        <v>128</v>
      </c>
      <c r="E385" s="8" t="s">
        <v>1955</v>
      </c>
      <c r="F385" s="8" t="s">
        <v>1956</v>
      </c>
      <c r="G385" s="13" t="s">
        <v>2129</v>
      </c>
      <c r="H385" s="13" t="s">
        <v>2130</v>
      </c>
      <c r="I385" s="141" t="s">
        <v>2071</v>
      </c>
      <c r="J385" s="142">
        <v>150000</v>
      </c>
    </row>
    <row r="386" spans="1:10" hidden="1">
      <c r="A386" s="7">
        <v>889</v>
      </c>
      <c r="B386" s="8" t="s">
        <v>48</v>
      </c>
      <c r="C386" s="8" t="s">
        <v>127</v>
      </c>
      <c r="D386" s="8" t="s">
        <v>128</v>
      </c>
      <c r="E386" s="8" t="s">
        <v>1957</v>
      </c>
      <c r="F386" s="8" t="s">
        <v>1958</v>
      </c>
      <c r="G386" s="13" t="s">
        <v>2129</v>
      </c>
      <c r="H386" s="13" t="s">
        <v>2130</v>
      </c>
      <c r="I386" s="141" t="s">
        <v>2048</v>
      </c>
      <c r="J386" s="142">
        <v>300000</v>
      </c>
    </row>
    <row r="387" spans="1:10" hidden="1">
      <c r="A387" s="7">
        <v>890</v>
      </c>
      <c r="B387" s="8" t="s">
        <v>48</v>
      </c>
      <c r="C387" s="8" t="s">
        <v>127</v>
      </c>
      <c r="D387" s="8" t="s">
        <v>128</v>
      </c>
      <c r="E387" s="8" t="s">
        <v>1959</v>
      </c>
      <c r="F387" s="8" t="s">
        <v>1960</v>
      </c>
      <c r="G387" s="13" t="s">
        <v>2129</v>
      </c>
      <c r="H387" s="13" t="s">
        <v>2130</v>
      </c>
      <c r="I387" s="141" t="s">
        <v>2071</v>
      </c>
      <c r="J387" s="142">
        <v>150000</v>
      </c>
    </row>
    <row r="388" spans="1:10" hidden="1">
      <c r="A388" s="7">
        <v>892</v>
      </c>
      <c r="B388" s="8" t="s">
        <v>48</v>
      </c>
      <c r="C388" s="8" t="s">
        <v>127</v>
      </c>
      <c r="D388" s="8" t="s">
        <v>128</v>
      </c>
      <c r="E388" s="8" t="s">
        <v>1963</v>
      </c>
      <c r="F388" s="8" t="s">
        <v>1964</v>
      </c>
      <c r="G388" s="13" t="s">
        <v>2129</v>
      </c>
      <c r="H388" s="13" t="s">
        <v>2130</v>
      </c>
      <c r="I388" s="141" t="s">
        <v>2048</v>
      </c>
      <c r="J388" s="142">
        <v>300000</v>
      </c>
    </row>
    <row r="389" spans="1:10" hidden="1">
      <c r="A389" s="7">
        <v>895</v>
      </c>
      <c r="B389" s="8" t="s">
        <v>48</v>
      </c>
      <c r="C389" s="8" t="s">
        <v>127</v>
      </c>
      <c r="D389" s="8" t="s">
        <v>128</v>
      </c>
      <c r="E389" s="8" t="s">
        <v>1969</v>
      </c>
      <c r="F389" s="8" t="s">
        <v>1970</v>
      </c>
      <c r="G389" s="13" t="s">
        <v>2129</v>
      </c>
      <c r="H389" s="13" t="s">
        <v>2134</v>
      </c>
      <c r="I389" s="141" t="s">
        <v>2048</v>
      </c>
      <c r="J389" s="142">
        <v>300000</v>
      </c>
    </row>
    <row r="390" spans="1:10" hidden="1">
      <c r="A390" s="12">
        <v>897</v>
      </c>
      <c r="B390" s="13" t="s">
        <v>48</v>
      </c>
      <c r="C390" s="8" t="s">
        <v>83</v>
      </c>
      <c r="D390" s="13" t="s">
        <v>84</v>
      </c>
      <c r="E390" s="13" t="s">
        <v>1973</v>
      </c>
      <c r="F390" s="13" t="s">
        <v>1974</v>
      </c>
      <c r="G390" s="13" t="s">
        <v>2133</v>
      </c>
      <c r="H390" s="13" t="s">
        <v>2048</v>
      </c>
      <c r="I390" s="141" t="s">
        <v>2048</v>
      </c>
      <c r="J390" s="142">
        <v>500000</v>
      </c>
    </row>
    <row r="391" spans="1:10" hidden="1">
      <c r="A391" s="7">
        <v>898</v>
      </c>
      <c r="B391" s="8" t="s">
        <v>48</v>
      </c>
      <c r="C391" s="8" t="s">
        <v>83</v>
      </c>
      <c r="D391" s="8" t="s">
        <v>84</v>
      </c>
      <c r="E391" s="8" t="s">
        <v>1975</v>
      </c>
      <c r="F391" s="8" t="s">
        <v>1976</v>
      </c>
      <c r="G391" s="13" t="s">
        <v>2127</v>
      </c>
      <c r="H391" s="13" t="s">
        <v>2128</v>
      </c>
      <c r="I391" s="141" t="s">
        <v>2071</v>
      </c>
      <c r="J391" s="142">
        <v>300000</v>
      </c>
    </row>
    <row r="392" spans="1:10" hidden="1">
      <c r="A392" s="7">
        <v>899</v>
      </c>
      <c r="B392" s="8" t="s">
        <v>48</v>
      </c>
      <c r="C392" s="8" t="s">
        <v>83</v>
      </c>
      <c r="D392" s="8" t="s">
        <v>84</v>
      </c>
      <c r="E392" s="8" t="s">
        <v>1977</v>
      </c>
      <c r="F392" s="8" t="s">
        <v>1978</v>
      </c>
      <c r="G392" s="13" t="s">
        <v>2129</v>
      </c>
      <c r="H392" s="13" t="s">
        <v>2130</v>
      </c>
      <c r="I392" s="141" t="s">
        <v>2048</v>
      </c>
      <c r="J392" s="142">
        <v>300000</v>
      </c>
    </row>
    <row r="393" spans="1:10" hidden="1">
      <c r="A393" s="7">
        <v>901</v>
      </c>
      <c r="B393" s="8" t="s">
        <v>48</v>
      </c>
      <c r="C393" s="8" t="s">
        <v>83</v>
      </c>
      <c r="D393" s="8" t="s">
        <v>84</v>
      </c>
      <c r="E393" s="8" t="s">
        <v>1981</v>
      </c>
      <c r="F393" s="8" t="s">
        <v>1982</v>
      </c>
      <c r="G393" s="13" t="s">
        <v>2129</v>
      </c>
      <c r="H393" s="13" t="s">
        <v>2131</v>
      </c>
      <c r="I393" s="141" t="s">
        <v>2048</v>
      </c>
      <c r="J393" s="142">
        <v>300000</v>
      </c>
    </row>
    <row r="394" spans="1:10" hidden="1">
      <c r="A394" s="7">
        <v>903</v>
      </c>
      <c r="B394" s="8" t="s">
        <v>48</v>
      </c>
      <c r="C394" s="8" t="s">
        <v>83</v>
      </c>
      <c r="D394" s="8" t="s">
        <v>84</v>
      </c>
      <c r="E394" s="8" t="s">
        <v>1985</v>
      </c>
      <c r="F394" s="8" t="s">
        <v>1986</v>
      </c>
      <c r="G394" s="13" t="s">
        <v>2129</v>
      </c>
      <c r="H394" s="13" t="s">
        <v>2130</v>
      </c>
      <c r="I394" s="141" t="s">
        <v>2071</v>
      </c>
      <c r="J394" s="142">
        <v>150000</v>
      </c>
    </row>
    <row r="395" spans="1:10" hidden="1">
      <c r="A395" s="7">
        <v>904</v>
      </c>
      <c r="B395" s="8" t="s">
        <v>48</v>
      </c>
      <c r="C395" s="8" t="s">
        <v>83</v>
      </c>
      <c r="D395" s="8" t="s">
        <v>84</v>
      </c>
      <c r="E395" s="8" t="s">
        <v>1987</v>
      </c>
      <c r="F395" s="8" t="s">
        <v>1988</v>
      </c>
      <c r="G395" s="13" t="s">
        <v>2129</v>
      </c>
      <c r="H395" s="13" t="s">
        <v>2130</v>
      </c>
      <c r="I395" s="141" t="s">
        <v>2048</v>
      </c>
      <c r="J395" s="142">
        <v>300000</v>
      </c>
    </row>
    <row r="396" spans="1:10" hidden="1">
      <c r="A396" s="12">
        <v>905</v>
      </c>
      <c r="B396" s="13" t="s">
        <v>48</v>
      </c>
      <c r="C396" s="8" t="s">
        <v>129</v>
      </c>
      <c r="D396" s="13" t="s">
        <v>130</v>
      </c>
      <c r="E396" s="13" t="s">
        <v>1989</v>
      </c>
      <c r="F396" s="13" t="s">
        <v>1990</v>
      </c>
      <c r="G396" s="13" t="s">
        <v>2127</v>
      </c>
      <c r="H396" s="13" t="s">
        <v>10</v>
      </c>
      <c r="I396" s="141" t="s">
        <v>2071</v>
      </c>
      <c r="J396" s="142">
        <v>300000</v>
      </c>
    </row>
    <row r="397" spans="1:10" hidden="1">
      <c r="A397" s="7">
        <v>906</v>
      </c>
      <c r="B397" s="8" t="s">
        <v>48</v>
      </c>
      <c r="C397" s="8" t="s">
        <v>129</v>
      </c>
      <c r="D397" s="8" t="s">
        <v>130</v>
      </c>
      <c r="E397" s="8" t="s">
        <v>1991</v>
      </c>
      <c r="F397" s="8" t="s">
        <v>1992</v>
      </c>
      <c r="G397" s="13" t="s">
        <v>2127</v>
      </c>
      <c r="H397" s="13" t="s">
        <v>2128</v>
      </c>
      <c r="I397" s="141" t="s">
        <v>2048</v>
      </c>
      <c r="J397" s="142">
        <v>500000</v>
      </c>
    </row>
    <row r="398" spans="1:10" hidden="1">
      <c r="A398" s="7">
        <v>908</v>
      </c>
      <c r="B398" s="8" t="s">
        <v>48</v>
      </c>
      <c r="C398" s="8" t="s">
        <v>129</v>
      </c>
      <c r="D398" s="8" t="s">
        <v>130</v>
      </c>
      <c r="E398" s="8" t="s">
        <v>1995</v>
      </c>
      <c r="F398" s="8" t="s">
        <v>1996</v>
      </c>
      <c r="G398" s="13" t="s">
        <v>2129</v>
      </c>
      <c r="H398" s="13" t="s">
        <v>2130</v>
      </c>
      <c r="I398" s="141" t="s">
        <v>2048</v>
      </c>
      <c r="J398" s="142">
        <v>300000</v>
      </c>
    </row>
    <row r="399" spans="1:10" hidden="1">
      <c r="A399" s="7">
        <v>909</v>
      </c>
      <c r="B399" s="8" t="s">
        <v>48</v>
      </c>
      <c r="C399" s="8" t="s">
        <v>129</v>
      </c>
      <c r="D399" s="8" t="s">
        <v>130</v>
      </c>
      <c r="E399" s="8" t="s">
        <v>1997</v>
      </c>
      <c r="F399" s="8" t="s">
        <v>1998</v>
      </c>
      <c r="G399" s="13" t="s">
        <v>2129</v>
      </c>
      <c r="H399" s="13" t="s">
        <v>2131</v>
      </c>
      <c r="I399" s="141" t="s">
        <v>2048</v>
      </c>
      <c r="J399" s="142">
        <v>300000</v>
      </c>
    </row>
    <row r="400" spans="1:10" hidden="1">
      <c r="A400" s="7">
        <v>911</v>
      </c>
      <c r="B400" s="8" t="s">
        <v>48</v>
      </c>
      <c r="C400" s="8" t="s">
        <v>129</v>
      </c>
      <c r="D400" s="8" t="s">
        <v>130</v>
      </c>
      <c r="E400" s="8" t="s">
        <v>2001</v>
      </c>
      <c r="F400" s="8" t="s">
        <v>2002</v>
      </c>
      <c r="G400" s="13" t="s">
        <v>2129</v>
      </c>
      <c r="H400" s="13" t="s">
        <v>2130</v>
      </c>
      <c r="I400" s="141" t="s">
        <v>2071</v>
      </c>
      <c r="J400" s="142">
        <v>150000</v>
      </c>
    </row>
    <row r="401" spans="1:10" hidden="1">
      <c r="A401" s="7">
        <v>914</v>
      </c>
      <c r="B401" s="8" t="s">
        <v>48</v>
      </c>
      <c r="C401" s="8" t="s">
        <v>129</v>
      </c>
      <c r="D401" s="8" t="s">
        <v>130</v>
      </c>
      <c r="E401" s="8" t="s">
        <v>2007</v>
      </c>
      <c r="F401" s="8" t="s">
        <v>2008</v>
      </c>
      <c r="G401" s="13" t="s">
        <v>2129</v>
      </c>
      <c r="H401" s="13" t="s">
        <v>2130</v>
      </c>
      <c r="I401" s="141" t="s">
        <v>2048</v>
      </c>
      <c r="J401" s="142">
        <v>300000</v>
      </c>
    </row>
    <row r="402" spans="1:10" hidden="1">
      <c r="A402" s="7">
        <v>916</v>
      </c>
      <c r="B402" s="8" t="s">
        <v>48</v>
      </c>
      <c r="C402" s="8" t="s">
        <v>129</v>
      </c>
      <c r="D402" s="8" t="s">
        <v>130</v>
      </c>
      <c r="E402" s="8" t="s">
        <v>2011</v>
      </c>
      <c r="F402" s="8" t="s">
        <v>2012</v>
      </c>
      <c r="G402" s="13" t="s">
        <v>2129</v>
      </c>
      <c r="H402" s="13" t="s">
        <v>2130</v>
      </c>
      <c r="I402" s="141" t="s">
        <v>2048</v>
      </c>
      <c r="J402" s="142">
        <v>300000</v>
      </c>
    </row>
  </sheetData>
  <autoFilter ref="A10:R402" xr:uid="{4E62784D-0D35-4F75-B039-24FD589CC883}">
    <filterColumn colId="1">
      <filters>
        <filter val="08"/>
      </filters>
    </filterColumn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FBCCA-983F-4A9C-8126-0D17C2F3AAFD}">
  <sheetPr>
    <tabColor rgb="FFFFFF00"/>
  </sheetPr>
  <dimension ref="A1:R21"/>
  <sheetViews>
    <sheetView workbookViewId="0">
      <selection activeCell="D26" sqref="D26"/>
    </sheetView>
  </sheetViews>
  <sheetFormatPr defaultRowHeight="14.4"/>
  <cols>
    <col min="2" max="2" width="6.21875" customWidth="1"/>
    <col min="3" max="3" width="10.109375" customWidth="1"/>
    <col min="4" max="4" width="15.88671875" customWidth="1"/>
    <col min="5" max="5" width="15.33203125" customWidth="1"/>
    <col min="6" max="6" width="8.88671875" bestFit="1" customWidth="1"/>
    <col min="7" max="7" width="13.109375" customWidth="1"/>
    <col min="8" max="8" width="22.5546875" customWidth="1"/>
    <col min="9" max="9" width="20" customWidth="1"/>
    <col min="10" max="10" width="16.21875" customWidth="1"/>
  </cols>
  <sheetData>
    <row r="1" spans="1:18">
      <c r="A1" s="153" t="s">
        <v>2120</v>
      </c>
      <c r="B1" s="154"/>
      <c r="C1" s="154"/>
      <c r="D1" s="154"/>
      <c r="E1" s="154"/>
      <c r="F1" s="154"/>
      <c r="G1" s="154"/>
      <c r="H1" s="154"/>
      <c r="I1" s="154"/>
    </row>
    <row r="2" spans="1:18">
      <c r="A2" s="148" t="s">
        <v>2135</v>
      </c>
      <c r="B2" s="148"/>
      <c r="C2" s="148"/>
      <c r="D2" s="148"/>
      <c r="E2" s="148"/>
      <c r="F2" s="148"/>
      <c r="G2" s="148"/>
      <c r="H2" s="148"/>
      <c r="I2" s="148"/>
    </row>
    <row r="3" spans="1:18">
      <c r="A3" s="147" t="s">
        <v>2111</v>
      </c>
      <c r="B3" s="147"/>
      <c r="C3" s="147"/>
      <c r="D3" s="147"/>
      <c r="E3" s="147"/>
      <c r="F3" s="147"/>
      <c r="G3" s="147"/>
      <c r="H3" s="147"/>
      <c r="I3" s="147"/>
    </row>
    <row r="4" spans="1:18">
      <c r="A4" s="149" t="s">
        <v>2112</v>
      </c>
      <c r="B4" s="149"/>
      <c r="C4" s="149"/>
      <c r="D4" s="149"/>
      <c r="E4" s="149"/>
      <c r="F4" s="149"/>
      <c r="G4" s="149"/>
      <c r="H4" s="149"/>
      <c r="I4" s="149"/>
    </row>
    <row r="5" spans="1:18">
      <c r="A5" s="147" t="s">
        <v>2141</v>
      </c>
      <c r="B5" s="147"/>
      <c r="C5" s="147"/>
      <c r="D5" s="147"/>
      <c r="E5" s="147"/>
      <c r="F5" s="147"/>
      <c r="G5" s="147"/>
      <c r="H5" s="147"/>
      <c r="I5" s="147"/>
    </row>
    <row r="6" spans="1:18">
      <c r="A6" s="161" t="s">
        <v>2124</v>
      </c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</row>
    <row r="7" spans="1:18">
      <c r="A7" t="s">
        <v>2126</v>
      </c>
    </row>
    <row r="8" spans="1:18">
      <c r="I8" s="4" t="s">
        <v>2110</v>
      </c>
      <c r="J8" s="4" t="s">
        <v>2110</v>
      </c>
    </row>
    <row r="9" spans="1:18">
      <c r="A9" s="1" t="s">
        <v>2</v>
      </c>
      <c r="B9" s="2" t="s">
        <v>3</v>
      </c>
      <c r="C9" s="2" t="s">
        <v>2142</v>
      </c>
      <c r="D9" s="2" t="s">
        <v>4</v>
      </c>
      <c r="E9" s="2" t="s">
        <v>5</v>
      </c>
      <c r="F9" s="2" t="s">
        <v>6</v>
      </c>
      <c r="G9" s="2" t="s">
        <v>176</v>
      </c>
      <c r="H9" s="2" t="s">
        <v>177</v>
      </c>
      <c r="I9" s="2" t="s">
        <v>181</v>
      </c>
      <c r="J9" s="2" t="s">
        <v>178</v>
      </c>
    </row>
    <row r="10" spans="1:18">
      <c r="A10" s="169">
        <v>1</v>
      </c>
      <c r="B10" s="169" t="s">
        <v>7</v>
      </c>
      <c r="C10" s="170">
        <v>4500000</v>
      </c>
      <c r="D10" s="169"/>
      <c r="E10" s="169"/>
      <c r="F10" s="169"/>
      <c r="G10" s="169"/>
      <c r="H10" s="171"/>
      <c r="I10" s="169"/>
      <c r="J10" s="169"/>
    </row>
    <row r="11" spans="1:18">
      <c r="A11" s="163">
        <v>2</v>
      </c>
      <c r="B11" s="167" t="s">
        <v>60</v>
      </c>
      <c r="C11" s="172">
        <v>4000000</v>
      </c>
      <c r="D11" s="164"/>
      <c r="E11" s="163"/>
      <c r="F11" s="163"/>
      <c r="G11" s="163"/>
      <c r="H11" s="3"/>
      <c r="I11" s="5"/>
      <c r="J11" s="5"/>
    </row>
    <row r="12" spans="1:18">
      <c r="A12" s="163">
        <v>3</v>
      </c>
      <c r="B12" s="163" t="s">
        <v>11</v>
      </c>
      <c r="C12" s="172">
        <v>4000000</v>
      </c>
      <c r="D12" s="163"/>
      <c r="E12" s="163"/>
      <c r="F12" s="163"/>
      <c r="G12" s="163"/>
      <c r="H12" s="3"/>
      <c r="I12" s="5"/>
      <c r="J12" s="5"/>
    </row>
    <row r="13" spans="1:18">
      <c r="A13" s="169">
        <v>4</v>
      </c>
      <c r="B13" s="169" t="s">
        <v>16</v>
      </c>
      <c r="C13" s="170">
        <v>4500000</v>
      </c>
      <c r="D13" s="169"/>
      <c r="E13" s="169"/>
      <c r="F13" s="169"/>
      <c r="G13" s="169"/>
      <c r="H13" s="171"/>
      <c r="I13" s="169"/>
      <c r="J13" s="169"/>
    </row>
    <row r="14" spans="1:18">
      <c r="A14" s="163">
        <v>5</v>
      </c>
      <c r="B14" s="163" t="s">
        <v>23</v>
      </c>
      <c r="C14" s="172">
        <v>4000000</v>
      </c>
      <c r="D14" s="163"/>
      <c r="E14" s="163"/>
      <c r="F14" s="163"/>
      <c r="G14" s="163"/>
      <c r="H14" s="3"/>
      <c r="I14" s="5"/>
      <c r="J14" s="5"/>
    </row>
    <row r="15" spans="1:18">
      <c r="A15" s="163">
        <v>6</v>
      </c>
      <c r="B15" s="167" t="s">
        <v>26</v>
      </c>
      <c r="C15" s="172">
        <v>4000000</v>
      </c>
      <c r="D15" s="163"/>
      <c r="E15" s="163"/>
      <c r="F15" s="163"/>
      <c r="G15" s="163"/>
      <c r="H15" s="3"/>
      <c r="I15" s="5"/>
      <c r="J15" s="5"/>
    </row>
    <row r="16" spans="1:18">
      <c r="A16" s="163">
        <v>7</v>
      </c>
      <c r="B16" s="163" t="s">
        <v>116</v>
      </c>
      <c r="C16" s="172">
        <v>4000000</v>
      </c>
      <c r="D16" s="163"/>
      <c r="E16" s="163"/>
      <c r="F16" s="163"/>
      <c r="G16" s="163"/>
      <c r="H16" s="3"/>
      <c r="I16" s="5"/>
      <c r="J16" s="5"/>
    </row>
    <row r="17" spans="1:10">
      <c r="A17" s="163">
        <v>8</v>
      </c>
      <c r="B17" s="163" t="s">
        <v>31</v>
      </c>
      <c r="C17" s="172">
        <v>4000000</v>
      </c>
      <c r="D17" s="163"/>
      <c r="E17" s="163"/>
      <c r="F17" s="163"/>
      <c r="G17" s="163"/>
      <c r="H17" s="3"/>
      <c r="I17" s="5"/>
      <c r="J17" s="5"/>
    </row>
    <row r="18" spans="1:10">
      <c r="A18" s="169">
        <v>9</v>
      </c>
      <c r="B18" s="169" t="s">
        <v>152</v>
      </c>
      <c r="C18" s="170">
        <v>4500000</v>
      </c>
      <c r="D18" s="169"/>
      <c r="E18" s="169"/>
      <c r="F18" s="169"/>
      <c r="G18" s="169"/>
      <c r="H18" s="171"/>
      <c r="I18" s="169"/>
      <c r="J18" s="169"/>
    </row>
    <row r="19" spans="1:10">
      <c r="A19" s="163">
        <v>10</v>
      </c>
      <c r="B19" s="167" t="s">
        <v>36</v>
      </c>
      <c r="C19" s="172">
        <v>4000000</v>
      </c>
      <c r="D19" s="163"/>
      <c r="E19" s="163"/>
      <c r="F19" s="163"/>
      <c r="G19" s="163"/>
      <c r="H19" s="3"/>
      <c r="I19" s="5"/>
      <c r="J19" s="5"/>
    </row>
    <row r="20" spans="1:10">
      <c r="A20" s="169">
        <v>11</v>
      </c>
      <c r="B20" s="169" t="s">
        <v>41</v>
      </c>
      <c r="C20" s="170">
        <v>4500000</v>
      </c>
      <c r="D20" s="169"/>
      <c r="E20" s="169"/>
      <c r="F20" s="169"/>
      <c r="G20" s="169"/>
      <c r="H20" s="171"/>
      <c r="I20" s="169"/>
      <c r="J20" s="169"/>
    </row>
    <row r="21" spans="1:10">
      <c r="A21" s="163">
        <v>12</v>
      </c>
      <c r="B21" s="163" t="s">
        <v>48</v>
      </c>
      <c r="C21" s="172">
        <v>4000000</v>
      </c>
      <c r="D21" s="163"/>
      <c r="E21" s="163"/>
      <c r="F21" s="163">
        <v>3</v>
      </c>
      <c r="G21" s="163"/>
      <c r="H21" s="3"/>
      <c r="I21" s="5"/>
      <c r="J21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26E25-DA81-4972-BFF3-C6EE7A4AAE64}">
  <sheetPr filterMode="1">
    <tabColor rgb="FFFFFF00"/>
  </sheetPr>
  <dimension ref="A1:I88"/>
  <sheetViews>
    <sheetView tabSelected="1" workbookViewId="0">
      <selection activeCell="D93" sqref="D93"/>
    </sheetView>
  </sheetViews>
  <sheetFormatPr defaultRowHeight="14.4"/>
  <cols>
    <col min="2" max="2" width="6.21875" customWidth="1"/>
    <col min="3" max="3" width="10.109375" customWidth="1"/>
    <col min="4" max="4" width="15.88671875" customWidth="1"/>
    <col min="5" max="5" width="15.33203125" customWidth="1"/>
    <col min="6" max="6" width="8.88671875" bestFit="1" customWidth="1"/>
    <col min="7" max="7" width="13.109375" customWidth="1"/>
    <col min="8" max="8" width="22.5546875" customWidth="1"/>
    <col min="9" max="9" width="20" customWidth="1"/>
  </cols>
  <sheetData>
    <row r="1" spans="1:9">
      <c r="A1" s="150" t="s">
        <v>1</v>
      </c>
      <c r="B1" s="151"/>
      <c r="C1" s="151"/>
      <c r="D1" s="151"/>
      <c r="E1" s="151"/>
      <c r="F1" s="151"/>
      <c r="G1" s="151"/>
      <c r="H1" s="151"/>
      <c r="I1" s="151"/>
    </row>
    <row r="2" spans="1:9">
      <c r="A2" s="152" t="s">
        <v>182</v>
      </c>
      <c r="B2" s="152"/>
      <c r="C2" s="152"/>
      <c r="D2" s="152"/>
      <c r="E2" s="152"/>
      <c r="F2" s="152"/>
      <c r="G2" s="152"/>
      <c r="H2" s="152"/>
      <c r="I2" s="152"/>
    </row>
    <row r="3" spans="1:9">
      <c r="A3" s="152" t="s">
        <v>2138</v>
      </c>
      <c r="B3" s="152"/>
      <c r="C3" s="152"/>
      <c r="D3" s="152"/>
      <c r="E3" s="152"/>
      <c r="F3" s="152"/>
      <c r="G3" s="152"/>
      <c r="H3" s="152"/>
      <c r="I3" s="152"/>
    </row>
    <row r="4" spans="1:9">
      <c r="A4" s="153" t="s">
        <v>2120</v>
      </c>
      <c r="B4" s="154"/>
      <c r="C4" s="154"/>
      <c r="D4" s="154"/>
      <c r="E4" s="154"/>
      <c r="F4" s="154"/>
      <c r="G4" s="154"/>
      <c r="H4" s="154"/>
      <c r="I4" s="154"/>
    </row>
    <row r="5" spans="1:9">
      <c r="A5" s="148" t="s">
        <v>2136</v>
      </c>
      <c r="B5" s="148"/>
      <c r="C5" s="148"/>
      <c r="D5" s="148"/>
      <c r="E5" s="148"/>
      <c r="F5" s="148"/>
      <c r="G5" s="148"/>
      <c r="H5" s="148"/>
      <c r="I5" s="148"/>
    </row>
    <row r="6" spans="1:9">
      <c r="A6" s="147" t="s">
        <v>2111</v>
      </c>
      <c r="B6" s="147"/>
      <c r="C6" s="147"/>
      <c r="D6" s="147"/>
      <c r="E6" s="147"/>
      <c r="F6" s="147"/>
      <c r="G6" s="147"/>
      <c r="H6" s="147"/>
      <c r="I6" s="147"/>
    </row>
    <row r="7" spans="1:9">
      <c r="A7" s="149" t="s">
        <v>2112</v>
      </c>
      <c r="B7" s="149"/>
      <c r="C7" s="149"/>
      <c r="D7" s="149"/>
      <c r="E7" s="149"/>
      <c r="F7" s="149"/>
      <c r="G7" s="149"/>
      <c r="H7" s="149"/>
      <c r="I7" s="149"/>
    </row>
    <row r="8" spans="1:9">
      <c r="A8" s="147" t="s">
        <v>2123</v>
      </c>
      <c r="B8" s="147"/>
      <c r="C8" s="147"/>
      <c r="D8" s="147"/>
      <c r="E8" s="147"/>
      <c r="F8" s="147"/>
      <c r="G8" s="147"/>
      <c r="H8" s="147"/>
      <c r="I8" s="147"/>
    </row>
    <row r="9" spans="1:9">
      <c r="A9" s="161" t="s">
        <v>2124</v>
      </c>
      <c r="B9" s="162"/>
      <c r="C9" s="162"/>
      <c r="D9" s="162"/>
      <c r="E9" s="162"/>
      <c r="F9" s="162"/>
      <c r="G9" s="162"/>
      <c r="H9" s="162"/>
      <c r="I9" s="162"/>
    </row>
    <row r="10" spans="1:9">
      <c r="A10" t="s">
        <v>2125</v>
      </c>
    </row>
    <row r="11" spans="1:9">
      <c r="H11" s="4" t="s">
        <v>2110</v>
      </c>
      <c r="I11" s="4" t="s">
        <v>2110</v>
      </c>
    </row>
    <row r="12" spans="1:9">
      <c r="A12" s="1" t="s">
        <v>2</v>
      </c>
      <c r="B12" s="2" t="s">
        <v>3</v>
      </c>
      <c r="C12" s="2" t="s">
        <v>4</v>
      </c>
      <c r="D12" s="2" t="s">
        <v>5</v>
      </c>
      <c r="E12" s="2" t="s">
        <v>6</v>
      </c>
      <c r="F12" s="2" t="s">
        <v>176</v>
      </c>
      <c r="G12" s="2" t="s">
        <v>177</v>
      </c>
      <c r="H12" s="2" t="s">
        <v>181</v>
      </c>
      <c r="I12" s="2" t="s">
        <v>178</v>
      </c>
    </row>
    <row r="13" spans="1:9" hidden="1">
      <c r="A13" s="163">
        <v>1</v>
      </c>
      <c r="B13" s="163" t="s">
        <v>7</v>
      </c>
      <c r="C13" s="163" t="s">
        <v>8</v>
      </c>
      <c r="D13" s="163" t="s">
        <v>9</v>
      </c>
      <c r="E13" s="163" t="s">
        <v>10</v>
      </c>
      <c r="F13" s="163" t="s">
        <v>179</v>
      </c>
      <c r="G13" s="3">
        <v>1000000</v>
      </c>
      <c r="H13" s="5"/>
      <c r="I13" s="5"/>
    </row>
    <row r="14" spans="1:9" hidden="1">
      <c r="A14" s="163">
        <v>2</v>
      </c>
      <c r="B14" s="163" t="s">
        <v>11</v>
      </c>
      <c r="C14" s="164" t="s">
        <v>12</v>
      </c>
      <c r="D14" s="163" t="s">
        <v>13</v>
      </c>
      <c r="E14" s="163" t="s">
        <v>10</v>
      </c>
      <c r="F14" s="163" t="s">
        <v>179</v>
      </c>
      <c r="G14" s="3">
        <v>1000000</v>
      </c>
      <c r="H14" s="5"/>
      <c r="I14" s="5"/>
    </row>
    <row r="15" spans="1:9" hidden="1">
      <c r="A15" s="163">
        <v>3</v>
      </c>
      <c r="B15" s="163" t="s">
        <v>11</v>
      </c>
      <c r="C15" s="163" t="s">
        <v>14</v>
      </c>
      <c r="D15" s="163" t="s">
        <v>15</v>
      </c>
      <c r="E15" s="163" t="s">
        <v>10</v>
      </c>
      <c r="F15" s="163" t="s">
        <v>179</v>
      </c>
      <c r="G15" s="3">
        <v>1000000</v>
      </c>
      <c r="H15" s="5"/>
      <c r="I15" s="5"/>
    </row>
    <row r="16" spans="1:9" hidden="1">
      <c r="A16" s="163">
        <v>4</v>
      </c>
      <c r="B16" s="163" t="s">
        <v>16</v>
      </c>
      <c r="C16" s="163" t="s">
        <v>17</v>
      </c>
      <c r="D16" s="163" t="s">
        <v>18</v>
      </c>
      <c r="E16" s="163" t="s">
        <v>10</v>
      </c>
      <c r="F16" s="163" t="s">
        <v>179</v>
      </c>
      <c r="G16" s="3">
        <v>1000000</v>
      </c>
      <c r="H16" s="5"/>
      <c r="I16" s="5"/>
    </row>
    <row r="17" spans="1:9" hidden="1">
      <c r="A17" s="163">
        <v>5</v>
      </c>
      <c r="B17" s="163" t="s">
        <v>16</v>
      </c>
      <c r="C17" s="163" t="s">
        <v>19</v>
      </c>
      <c r="D17" s="163" t="s">
        <v>20</v>
      </c>
      <c r="E17" s="163" t="s">
        <v>10</v>
      </c>
      <c r="F17" s="163" t="s">
        <v>179</v>
      </c>
      <c r="G17" s="3">
        <v>1000000</v>
      </c>
      <c r="H17" s="5"/>
      <c r="I17" s="5"/>
    </row>
    <row r="18" spans="1:9" hidden="1">
      <c r="A18" s="163">
        <v>6</v>
      </c>
      <c r="B18" s="163" t="s">
        <v>16</v>
      </c>
      <c r="C18" s="163" t="s">
        <v>21</v>
      </c>
      <c r="D18" s="163" t="s">
        <v>22</v>
      </c>
      <c r="E18" s="163" t="s">
        <v>10</v>
      </c>
      <c r="F18" s="163" t="s">
        <v>179</v>
      </c>
      <c r="G18" s="3">
        <v>1000000</v>
      </c>
      <c r="H18" s="5"/>
      <c r="I18" s="5"/>
    </row>
    <row r="19" spans="1:9" hidden="1">
      <c r="A19" s="163">
        <v>7</v>
      </c>
      <c r="B19" s="163" t="s">
        <v>23</v>
      </c>
      <c r="C19" s="163" t="s">
        <v>24</v>
      </c>
      <c r="D19" s="163" t="s">
        <v>25</v>
      </c>
      <c r="E19" s="163" t="s">
        <v>10</v>
      </c>
      <c r="F19" s="163" t="s">
        <v>179</v>
      </c>
      <c r="G19" s="3">
        <v>1000000</v>
      </c>
      <c r="H19" s="5"/>
      <c r="I19" s="5"/>
    </row>
    <row r="20" spans="1:9" hidden="1">
      <c r="A20" s="163">
        <v>8</v>
      </c>
      <c r="B20" s="163" t="s">
        <v>26</v>
      </c>
      <c r="C20" s="163" t="s">
        <v>27</v>
      </c>
      <c r="D20" s="163" t="s">
        <v>28</v>
      </c>
      <c r="E20" s="163" t="s">
        <v>10</v>
      </c>
      <c r="F20" s="163" t="s">
        <v>179</v>
      </c>
      <c r="G20" s="3">
        <v>1000000</v>
      </c>
      <c r="H20" s="5"/>
      <c r="I20" s="5"/>
    </row>
    <row r="21" spans="1:9" hidden="1">
      <c r="A21" s="163">
        <v>9</v>
      </c>
      <c r="B21" s="163" t="s">
        <v>26</v>
      </c>
      <c r="C21" s="163" t="s">
        <v>29</v>
      </c>
      <c r="D21" s="163" t="s">
        <v>30</v>
      </c>
      <c r="E21" s="163" t="s">
        <v>10</v>
      </c>
      <c r="F21" s="163" t="s">
        <v>179</v>
      </c>
      <c r="G21" s="3">
        <v>1000000</v>
      </c>
      <c r="H21" s="5"/>
      <c r="I21" s="5"/>
    </row>
    <row r="22" spans="1:9">
      <c r="A22" s="163">
        <v>10</v>
      </c>
      <c r="B22" s="163" t="s">
        <v>31</v>
      </c>
      <c r="C22" s="163" t="s">
        <v>32</v>
      </c>
      <c r="D22" s="163" t="s">
        <v>33</v>
      </c>
      <c r="E22" s="163" t="s">
        <v>10</v>
      </c>
      <c r="F22" s="163" t="s">
        <v>179</v>
      </c>
      <c r="G22" s="3">
        <v>1000000</v>
      </c>
      <c r="H22" s="5"/>
      <c r="I22" s="5"/>
    </row>
    <row r="23" spans="1:9">
      <c r="A23" s="163">
        <v>11</v>
      </c>
      <c r="B23" s="163" t="s">
        <v>31</v>
      </c>
      <c r="C23" s="163" t="s">
        <v>34</v>
      </c>
      <c r="D23" s="163" t="s">
        <v>35</v>
      </c>
      <c r="E23" s="163" t="s">
        <v>10</v>
      </c>
      <c r="F23" s="163" t="s">
        <v>179</v>
      </c>
      <c r="G23" s="3">
        <v>1000000</v>
      </c>
      <c r="H23" s="5"/>
      <c r="I23" s="5"/>
    </row>
    <row r="24" spans="1:9" hidden="1">
      <c r="A24" s="163">
        <v>12</v>
      </c>
      <c r="B24" s="163" t="s">
        <v>36</v>
      </c>
      <c r="C24" s="163" t="s">
        <v>37</v>
      </c>
      <c r="D24" s="163" t="s">
        <v>38</v>
      </c>
      <c r="E24" s="163" t="s">
        <v>10</v>
      </c>
      <c r="F24" s="163" t="s">
        <v>179</v>
      </c>
      <c r="G24" s="3">
        <v>1000000</v>
      </c>
      <c r="H24" s="5"/>
      <c r="I24" s="5"/>
    </row>
    <row r="25" spans="1:9" hidden="1">
      <c r="A25" s="163">
        <v>13</v>
      </c>
      <c r="B25" s="163" t="s">
        <v>36</v>
      </c>
      <c r="C25" s="163" t="s">
        <v>39</v>
      </c>
      <c r="D25" s="163" t="s">
        <v>40</v>
      </c>
      <c r="E25" s="163" t="s">
        <v>10</v>
      </c>
      <c r="F25" s="163" t="s">
        <v>179</v>
      </c>
      <c r="G25" s="3">
        <v>1000000</v>
      </c>
      <c r="H25" s="5"/>
      <c r="I25" s="5"/>
    </row>
    <row r="26" spans="1:9" hidden="1">
      <c r="A26" s="163">
        <v>14</v>
      </c>
      <c r="B26" s="163" t="s">
        <v>41</v>
      </c>
      <c r="C26" s="163" t="s">
        <v>42</v>
      </c>
      <c r="D26" s="163" t="s">
        <v>43</v>
      </c>
      <c r="E26" s="163" t="s">
        <v>10</v>
      </c>
      <c r="F26" s="163" t="s">
        <v>179</v>
      </c>
      <c r="G26" s="3">
        <v>1000000</v>
      </c>
      <c r="H26" s="5"/>
      <c r="I26" s="5"/>
    </row>
    <row r="27" spans="1:9" hidden="1">
      <c r="A27" s="163">
        <v>15</v>
      </c>
      <c r="B27" s="163" t="s">
        <v>41</v>
      </c>
      <c r="C27" s="163" t="s">
        <v>44</v>
      </c>
      <c r="D27" s="163" t="s">
        <v>45</v>
      </c>
      <c r="E27" s="163" t="s">
        <v>10</v>
      </c>
      <c r="F27" s="163" t="s">
        <v>179</v>
      </c>
      <c r="G27" s="3">
        <v>1000000</v>
      </c>
      <c r="H27" s="5"/>
      <c r="I27" s="5"/>
    </row>
    <row r="28" spans="1:9" hidden="1">
      <c r="A28" s="163">
        <v>16</v>
      </c>
      <c r="B28" s="163" t="s">
        <v>41</v>
      </c>
      <c r="C28" s="163" t="s">
        <v>46</v>
      </c>
      <c r="D28" s="163" t="s">
        <v>47</v>
      </c>
      <c r="E28" s="163" t="s">
        <v>10</v>
      </c>
      <c r="F28" s="163" t="s">
        <v>179</v>
      </c>
      <c r="G28" s="3">
        <v>1000000</v>
      </c>
      <c r="H28" s="5"/>
      <c r="I28" s="5"/>
    </row>
    <row r="29" spans="1:9" hidden="1">
      <c r="A29" s="163">
        <v>17</v>
      </c>
      <c r="B29" s="163" t="s">
        <v>48</v>
      </c>
      <c r="C29" s="163" t="s">
        <v>49</v>
      </c>
      <c r="D29" s="163" t="s">
        <v>50</v>
      </c>
      <c r="E29" s="163" t="s">
        <v>10</v>
      </c>
      <c r="F29" s="163" t="s">
        <v>179</v>
      </c>
      <c r="G29" s="3">
        <v>1000000</v>
      </c>
      <c r="H29" s="5"/>
      <c r="I29" s="5"/>
    </row>
    <row r="30" spans="1:9" hidden="1">
      <c r="A30" s="163">
        <v>26</v>
      </c>
      <c r="B30" s="165" t="s">
        <v>23</v>
      </c>
      <c r="C30" s="166" t="s">
        <v>51</v>
      </c>
      <c r="D30" s="163" t="s">
        <v>52</v>
      </c>
      <c r="E30" s="163" t="s">
        <v>10</v>
      </c>
      <c r="F30" s="163" t="s">
        <v>179</v>
      </c>
      <c r="G30" s="3">
        <v>1000000</v>
      </c>
      <c r="H30" s="5"/>
      <c r="I30" s="5"/>
    </row>
    <row r="31" spans="1:9" hidden="1">
      <c r="A31" s="163">
        <v>18</v>
      </c>
      <c r="B31" s="165" t="s">
        <v>7</v>
      </c>
      <c r="C31" s="165" t="s">
        <v>53</v>
      </c>
      <c r="D31" s="163" t="s">
        <v>54</v>
      </c>
      <c r="E31" s="163" t="s">
        <v>55</v>
      </c>
      <c r="F31" s="163" t="s">
        <v>179</v>
      </c>
      <c r="G31" s="3">
        <v>1000000</v>
      </c>
      <c r="H31" s="5"/>
      <c r="I31" s="5"/>
    </row>
    <row r="32" spans="1:9" hidden="1">
      <c r="A32" s="163">
        <v>19</v>
      </c>
      <c r="B32" s="165" t="s">
        <v>7</v>
      </c>
      <c r="C32" s="165" t="s">
        <v>56</v>
      </c>
      <c r="D32" s="163" t="s">
        <v>57</v>
      </c>
      <c r="E32" s="163" t="s">
        <v>55</v>
      </c>
      <c r="F32" s="163" t="s">
        <v>179</v>
      </c>
      <c r="G32" s="3">
        <v>1000000</v>
      </c>
      <c r="H32" s="5"/>
      <c r="I32" s="5"/>
    </row>
    <row r="33" spans="1:9" hidden="1">
      <c r="A33" s="163">
        <v>20</v>
      </c>
      <c r="B33" s="165" t="s">
        <v>7</v>
      </c>
      <c r="C33" s="165" t="s">
        <v>58</v>
      </c>
      <c r="D33" s="163" t="s">
        <v>59</v>
      </c>
      <c r="E33" s="163" t="s">
        <v>55</v>
      </c>
      <c r="F33" s="163" t="s">
        <v>179</v>
      </c>
      <c r="G33" s="3">
        <v>1000000</v>
      </c>
      <c r="H33" s="5"/>
      <c r="I33" s="5"/>
    </row>
    <row r="34" spans="1:9" hidden="1">
      <c r="A34" s="163">
        <v>21</v>
      </c>
      <c r="B34" s="165" t="s">
        <v>60</v>
      </c>
      <c r="C34" s="165" t="s">
        <v>61</v>
      </c>
      <c r="D34" s="163" t="s">
        <v>62</v>
      </c>
      <c r="E34" s="163" t="s">
        <v>55</v>
      </c>
      <c r="F34" s="163" t="s">
        <v>179</v>
      </c>
      <c r="G34" s="3">
        <v>1000000</v>
      </c>
      <c r="H34" s="5"/>
      <c r="I34" s="5"/>
    </row>
    <row r="35" spans="1:9" hidden="1">
      <c r="A35" s="163">
        <v>22</v>
      </c>
      <c r="B35" s="165" t="s">
        <v>11</v>
      </c>
      <c r="C35" s="165" t="s">
        <v>63</v>
      </c>
      <c r="D35" s="163" t="s">
        <v>64</v>
      </c>
      <c r="E35" s="163" t="s">
        <v>55</v>
      </c>
      <c r="F35" s="163" t="s">
        <v>179</v>
      </c>
      <c r="G35" s="3">
        <v>1000000</v>
      </c>
      <c r="H35" s="5"/>
      <c r="I35" s="5"/>
    </row>
    <row r="36" spans="1:9" hidden="1">
      <c r="A36" s="163">
        <v>25</v>
      </c>
      <c r="B36" s="165" t="s">
        <v>23</v>
      </c>
      <c r="C36" s="165" t="s">
        <v>65</v>
      </c>
      <c r="D36" s="163" t="s">
        <v>66</v>
      </c>
      <c r="E36" s="163" t="s">
        <v>55</v>
      </c>
      <c r="F36" s="163" t="s">
        <v>179</v>
      </c>
      <c r="G36" s="3">
        <v>1000000</v>
      </c>
      <c r="H36" s="5"/>
      <c r="I36" s="5"/>
    </row>
    <row r="37" spans="1:9" hidden="1">
      <c r="A37" s="163">
        <v>27</v>
      </c>
      <c r="B37" s="165" t="s">
        <v>23</v>
      </c>
      <c r="C37" s="165" t="s">
        <v>67</v>
      </c>
      <c r="D37" s="163" t="s">
        <v>68</v>
      </c>
      <c r="E37" s="163" t="s">
        <v>55</v>
      </c>
      <c r="F37" s="163" t="s">
        <v>179</v>
      </c>
      <c r="G37" s="3">
        <v>1000000</v>
      </c>
      <c r="H37" s="5"/>
      <c r="I37" s="5"/>
    </row>
    <row r="38" spans="1:9" hidden="1">
      <c r="A38" s="163">
        <v>28</v>
      </c>
      <c r="B38" s="165" t="s">
        <v>26</v>
      </c>
      <c r="C38" s="165" t="s">
        <v>69</v>
      </c>
      <c r="D38" s="163" t="s">
        <v>70</v>
      </c>
      <c r="E38" s="163" t="s">
        <v>55</v>
      </c>
      <c r="F38" s="163" t="s">
        <v>179</v>
      </c>
      <c r="G38" s="3">
        <v>1000000</v>
      </c>
      <c r="H38" s="5"/>
      <c r="I38" s="5"/>
    </row>
    <row r="39" spans="1:9" hidden="1">
      <c r="A39" s="163">
        <v>29</v>
      </c>
      <c r="B39" s="165" t="s">
        <v>26</v>
      </c>
      <c r="C39" s="165" t="s">
        <v>71</v>
      </c>
      <c r="D39" s="163" t="s">
        <v>72</v>
      </c>
      <c r="E39" s="163" t="s">
        <v>55</v>
      </c>
      <c r="F39" s="163" t="s">
        <v>179</v>
      </c>
      <c r="G39" s="3">
        <v>1000000</v>
      </c>
      <c r="H39" s="5"/>
      <c r="I39" s="5"/>
    </row>
    <row r="40" spans="1:9">
      <c r="A40" s="163">
        <v>30</v>
      </c>
      <c r="B40" s="165" t="s">
        <v>31</v>
      </c>
      <c r="C40" s="165" t="s">
        <v>73</v>
      </c>
      <c r="D40" s="163" t="s">
        <v>74</v>
      </c>
      <c r="E40" s="163" t="s">
        <v>55</v>
      </c>
      <c r="F40" s="163" t="s">
        <v>179</v>
      </c>
      <c r="G40" s="3">
        <v>1000000</v>
      </c>
      <c r="H40" s="5"/>
      <c r="I40" s="5"/>
    </row>
    <row r="41" spans="1:9" hidden="1">
      <c r="A41" s="163">
        <v>31</v>
      </c>
      <c r="B41" s="165" t="s">
        <v>36</v>
      </c>
      <c r="C41" s="165" t="s">
        <v>75</v>
      </c>
      <c r="D41" s="163" t="s">
        <v>76</v>
      </c>
      <c r="E41" s="163" t="s">
        <v>55</v>
      </c>
      <c r="F41" s="163" t="s">
        <v>179</v>
      </c>
      <c r="G41" s="3">
        <v>1000000</v>
      </c>
      <c r="H41" s="5"/>
      <c r="I41" s="5"/>
    </row>
    <row r="42" spans="1:9" hidden="1">
      <c r="A42" s="163">
        <v>32</v>
      </c>
      <c r="B42" s="165" t="s">
        <v>41</v>
      </c>
      <c r="C42" s="165" t="s">
        <v>77</v>
      </c>
      <c r="D42" s="163" t="s">
        <v>78</v>
      </c>
      <c r="E42" s="163" t="s">
        <v>55</v>
      </c>
      <c r="F42" s="163" t="s">
        <v>179</v>
      </c>
      <c r="G42" s="3">
        <v>1000000</v>
      </c>
      <c r="H42" s="5"/>
      <c r="I42" s="5"/>
    </row>
    <row r="43" spans="1:9" hidden="1">
      <c r="A43" s="163">
        <v>33</v>
      </c>
      <c r="B43" s="166" t="s">
        <v>41</v>
      </c>
      <c r="C43" s="166" t="s">
        <v>79</v>
      </c>
      <c r="D43" s="163" t="s">
        <v>80</v>
      </c>
      <c r="E43" s="163" t="s">
        <v>55</v>
      </c>
      <c r="F43" s="163" t="s">
        <v>179</v>
      </c>
      <c r="G43" s="3">
        <v>1000000</v>
      </c>
      <c r="H43" s="5"/>
      <c r="I43" s="5"/>
    </row>
    <row r="44" spans="1:9" hidden="1">
      <c r="A44" s="163">
        <v>34</v>
      </c>
      <c r="B44" s="165" t="s">
        <v>48</v>
      </c>
      <c r="C44" s="165" t="s">
        <v>81</v>
      </c>
      <c r="D44" s="163" t="s">
        <v>82</v>
      </c>
      <c r="E44" s="163" t="s">
        <v>55</v>
      </c>
      <c r="F44" s="163" t="s">
        <v>179</v>
      </c>
      <c r="G44" s="3">
        <v>1000000</v>
      </c>
      <c r="H44" s="5"/>
      <c r="I44" s="5"/>
    </row>
    <row r="45" spans="1:9" hidden="1">
      <c r="A45" s="163">
        <v>35</v>
      </c>
      <c r="B45" s="165" t="s">
        <v>48</v>
      </c>
      <c r="C45" s="165" t="s">
        <v>83</v>
      </c>
      <c r="D45" s="163" t="s">
        <v>84</v>
      </c>
      <c r="E45" s="163" t="s">
        <v>55</v>
      </c>
      <c r="F45" s="163" t="s">
        <v>179</v>
      </c>
      <c r="G45" s="3">
        <v>1000000</v>
      </c>
      <c r="H45" s="5"/>
      <c r="I45" s="5"/>
    </row>
    <row r="46" spans="1:9" hidden="1">
      <c r="A46" s="163">
        <v>23</v>
      </c>
      <c r="B46" s="165" t="s">
        <v>16</v>
      </c>
      <c r="C46" s="165" t="s">
        <v>85</v>
      </c>
      <c r="D46" s="163" t="s">
        <v>86</v>
      </c>
      <c r="E46" s="163" t="s">
        <v>87</v>
      </c>
      <c r="F46" s="163" t="s">
        <v>179</v>
      </c>
      <c r="G46" s="3">
        <v>1000000</v>
      </c>
      <c r="H46" s="5"/>
      <c r="I46" s="5"/>
    </row>
    <row r="47" spans="1:9" hidden="1">
      <c r="A47" s="163">
        <v>24</v>
      </c>
      <c r="B47" s="165" t="s">
        <v>23</v>
      </c>
      <c r="C47" s="165" t="s">
        <v>88</v>
      </c>
      <c r="D47" s="163" t="s">
        <v>89</v>
      </c>
      <c r="E47" s="163" t="s">
        <v>87</v>
      </c>
      <c r="F47" s="163" t="s">
        <v>179</v>
      </c>
      <c r="G47" s="3">
        <v>1000000</v>
      </c>
      <c r="H47" s="5"/>
      <c r="I47" s="5"/>
    </row>
    <row r="48" spans="1:9" hidden="1">
      <c r="A48" s="163">
        <v>36</v>
      </c>
      <c r="B48" s="165" t="s">
        <v>7</v>
      </c>
      <c r="C48" s="165" t="s">
        <v>90</v>
      </c>
      <c r="D48" s="163" t="s">
        <v>91</v>
      </c>
      <c r="E48" s="163" t="s">
        <v>87</v>
      </c>
      <c r="F48" s="163" t="s">
        <v>179</v>
      </c>
      <c r="G48" s="3">
        <v>1000000</v>
      </c>
      <c r="H48" s="5"/>
      <c r="I48" s="5"/>
    </row>
    <row r="49" spans="1:9" hidden="1">
      <c r="A49" s="163">
        <v>37</v>
      </c>
      <c r="B49" s="165" t="s">
        <v>7</v>
      </c>
      <c r="C49" s="165" t="s">
        <v>92</v>
      </c>
      <c r="D49" s="163" t="s">
        <v>93</v>
      </c>
      <c r="E49" s="163" t="s">
        <v>87</v>
      </c>
      <c r="F49" s="163" t="s">
        <v>179</v>
      </c>
      <c r="G49" s="3">
        <v>1000000</v>
      </c>
      <c r="H49" s="5"/>
      <c r="I49" s="5"/>
    </row>
    <row r="50" spans="1:9" hidden="1">
      <c r="A50" s="163">
        <v>38</v>
      </c>
      <c r="B50" s="165" t="s">
        <v>60</v>
      </c>
      <c r="C50" s="165" t="s">
        <v>94</v>
      </c>
      <c r="D50" s="163" t="s">
        <v>95</v>
      </c>
      <c r="E50" s="163" t="s">
        <v>87</v>
      </c>
      <c r="F50" s="163" t="s">
        <v>179</v>
      </c>
      <c r="G50" s="3">
        <v>1000000</v>
      </c>
      <c r="H50" s="5"/>
      <c r="I50" s="5"/>
    </row>
    <row r="51" spans="1:9" hidden="1">
      <c r="A51" s="163">
        <v>39</v>
      </c>
      <c r="B51" s="165" t="s">
        <v>60</v>
      </c>
      <c r="C51" s="165" t="s">
        <v>96</v>
      </c>
      <c r="D51" s="163" t="s">
        <v>97</v>
      </c>
      <c r="E51" s="163" t="s">
        <v>87</v>
      </c>
      <c r="F51" s="163" t="s">
        <v>179</v>
      </c>
      <c r="G51" s="3">
        <v>1000000</v>
      </c>
      <c r="H51" s="5"/>
      <c r="I51" s="5"/>
    </row>
    <row r="52" spans="1:9" hidden="1">
      <c r="A52" s="163">
        <v>40</v>
      </c>
      <c r="B52" s="165" t="s">
        <v>60</v>
      </c>
      <c r="C52" s="165" t="s">
        <v>98</v>
      </c>
      <c r="D52" s="163" t="s">
        <v>99</v>
      </c>
      <c r="E52" s="163" t="s">
        <v>87</v>
      </c>
      <c r="F52" s="163" t="s">
        <v>179</v>
      </c>
      <c r="G52" s="3">
        <v>1000000</v>
      </c>
      <c r="H52" s="5"/>
      <c r="I52" s="5"/>
    </row>
    <row r="53" spans="1:9" hidden="1">
      <c r="A53" s="163">
        <v>41</v>
      </c>
      <c r="B53" s="165" t="s">
        <v>11</v>
      </c>
      <c r="C53" s="165" t="s">
        <v>100</v>
      </c>
      <c r="D53" s="163" t="s">
        <v>101</v>
      </c>
      <c r="E53" s="163" t="s">
        <v>87</v>
      </c>
      <c r="F53" s="163" t="s">
        <v>179</v>
      </c>
      <c r="G53" s="3">
        <v>1000000</v>
      </c>
      <c r="H53" s="5"/>
      <c r="I53" s="5"/>
    </row>
    <row r="54" spans="1:9" hidden="1">
      <c r="A54" s="163">
        <v>42</v>
      </c>
      <c r="B54" s="165" t="s">
        <v>16</v>
      </c>
      <c r="C54" s="165" t="s">
        <v>102</v>
      </c>
      <c r="D54" s="163" t="s">
        <v>103</v>
      </c>
      <c r="E54" s="163" t="s">
        <v>87</v>
      </c>
      <c r="F54" s="163" t="s">
        <v>179</v>
      </c>
      <c r="G54" s="3">
        <v>1000000</v>
      </c>
      <c r="H54" s="5"/>
      <c r="I54" s="5"/>
    </row>
    <row r="55" spans="1:9" hidden="1">
      <c r="A55" s="163">
        <v>43</v>
      </c>
      <c r="B55" s="165" t="s">
        <v>16</v>
      </c>
      <c r="C55" s="165" t="s">
        <v>104</v>
      </c>
      <c r="D55" s="163" t="s">
        <v>105</v>
      </c>
      <c r="E55" s="163" t="s">
        <v>87</v>
      </c>
      <c r="F55" s="163" t="s">
        <v>179</v>
      </c>
      <c r="G55" s="3">
        <v>1000000</v>
      </c>
      <c r="H55" s="5"/>
      <c r="I55" s="5"/>
    </row>
    <row r="56" spans="1:9" hidden="1">
      <c r="A56" s="163">
        <v>44</v>
      </c>
      <c r="B56" s="165" t="s">
        <v>23</v>
      </c>
      <c r="C56" s="165" t="s">
        <v>106</v>
      </c>
      <c r="D56" s="163" t="s">
        <v>107</v>
      </c>
      <c r="E56" s="163" t="s">
        <v>87</v>
      </c>
      <c r="F56" s="163" t="s">
        <v>179</v>
      </c>
      <c r="G56" s="3">
        <v>1000000</v>
      </c>
      <c r="H56" s="5"/>
      <c r="I56" s="5"/>
    </row>
    <row r="57" spans="1:9" hidden="1">
      <c r="A57" s="163">
        <v>45</v>
      </c>
      <c r="B57" s="165" t="s">
        <v>23</v>
      </c>
      <c r="C57" s="165" t="s">
        <v>108</v>
      </c>
      <c r="D57" s="163" t="s">
        <v>109</v>
      </c>
      <c r="E57" s="163" t="s">
        <v>87</v>
      </c>
      <c r="F57" s="163" t="s">
        <v>179</v>
      </c>
      <c r="G57" s="3">
        <v>1000000</v>
      </c>
      <c r="H57" s="5"/>
      <c r="I57" s="5"/>
    </row>
    <row r="58" spans="1:9" hidden="1">
      <c r="A58" s="163">
        <v>46</v>
      </c>
      <c r="B58" s="166" t="s">
        <v>26</v>
      </c>
      <c r="C58" s="166" t="s">
        <v>110</v>
      </c>
      <c r="D58" s="163" t="s">
        <v>111</v>
      </c>
      <c r="E58" s="163" t="s">
        <v>87</v>
      </c>
      <c r="F58" s="163" t="s">
        <v>179</v>
      </c>
      <c r="G58" s="3">
        <v>1000000</v>
      </c>
      <c r="H58" s="5"/>
      <c r="I58" s="5"/>
    </row>
    <row r="59" spans="1:9" hidden="1">
      <c r="A59" s="163">
        <v>47</v>
      </c>
      <c r="B59" s="165" t="s">
        <v>26</v>
      </c>
      <c r="C59" s="165" t="s">
        <v>112</v>
      </c>
      <c r="D59" s="163" t="s">
        <v>113</v>
      </c>
      <c r="E59" s="163" t="s">
        <v>87</v>
      </c>
      <c r="F59" s="163" t="s">
        <v>179</v>
      </c>
      <c r="G59" s="3">
        <v>1000000</v>
      </c>
      <c r="H59" s="5"/>
      <c r="I59" s="5"/>
    </row>
    <row r="60" spans="1:9" hidden="1">
      <c r="A60" s="163">
        <v>48</v>
      </c>
      <c r="B60" s="165" t="s">
        <v>26</v>
      </c>
      <c r="C60" s="165" t="s">
        <v>114</v>
      </c>
      <c r="D60" s="163" t="s">
        <v>115</v>
      </c>
      <c r="E60" s="163" t="s">
        <v>87</v>
      </c>
      <c r="F60" s="163" t="s">
        <v>179</v>
      </c>
      <c r="G60" s="3">
        <v>1000000</v>
      </c>
      <c r="H60" s="5"/>
      <c r="I60" s="5"/>
    </row>
    <row r="61" spans="1:9" hidden="1">
      <c r="A61" s="163">
        <v>49</v>
      </c>
      <c r="B61" s="165" t="s">
        <v>116</v>
      </c>
      <c r="C61" s="165" t="s">
        <v>117</v>
      </c>
      <c r="D61" s="163" t="s">
        <v>118</v>
      </c>
      <c r="E61" s="163" t="s">
        <v>87</v>
      </c>
      <c r="F61" s="163" t="s">
        <v>179</v>
      </c>
      <c r="G61" s="3">
        <v>1000000</v>
      </c>
      <c r="H61" s="5"/>
      <c r="I61" s="5"/>
    </row>
    <row r="62" spans="1:9" hidden="1">
      <c r="A62" s="163">
        <v>50</v>
      </c>
      <c r="B62" s="165" t="s">
        <v>116</v>
      </c>
      <c r="C62" s="165" t="s">
        <v>119</v>
      </c>
      <c r="D62" s="163" t="s">
        <v>120</v>
      </c>
      <c r="E62" s="163" t="s">
        <v>87</v>
      </c>
      <c r="F62" s="163" t="s">
        <v>179</v>
      </c>
      <c r="G62" s="3">
        <v>1000000</v>
      </c>
      <c r="H62" s="5"/>
      <c r="I62" s="5"/>
    </row>
    <row r="63" spans="1:9">
      <c r="A63" s="163">
        <v>51</v>
      </c>
      <c r="B63" s="165" t="s">
        <v>31</v>
      </c>
      <c r="C63" s="165" t="s">
        <v>121</v>
      </c>
      <c r="D63" s="163" t="s">
        <v>122</v>
      </c>
      <c r="E63" s="163" t="s">
        <v>87</v>
      </c>
      <c r="F63" s="163" t="s">
        <v>179</v>
      </c>
      <c r="G63" s="3">
        <v>1000000</v>
      </c>
      <c r="H63" s="5"/>
      <c r="I63" s="5"/>
    </row>
    <row r="64" spans="1:9">
      <c r="A64" s="163">
        <v>52</v>
      </c>
      <c r="B64" s="165" t="s">
        <v>31</v>
      </c>
      <c r="C64" s="165" t="s">
        <v>123</v>
      </c>
      <c r="D64" s="163" t="s">
        <v>124</v>
      </c>
      <c r="E64" s="163" t="s">
        <v>87</v>
      </c>
      <c r="F64" s="163" t="s">
        <v>179</v>
      </c>
      <c r="G64" s="3">
        <v>1000000</v>
      </c>
      <c r="H64" s="5"/>
      <c r="I64" s="5"/>
    </row>
    <row r="65" spans="1:9" hidden="1">
      <c r="A65" s="163">
        <v>53</v>
      </c>
      <c r="B65" s="165" t="s">
        <v>48</v>
      </c>
      <c r="C65" s="165" t="s">
        <v>125</v>
      </c>
      <c r="D65" s="163" t="s">
        <v>126</v>
      </c>
      <c r="E65" s="163" t="s">
        <v>87</v>
      </c>
      <c r="F65" s="163" t="s">
        <v>179</v>
      </c>
      <c r="G65" s="3">
        <v>1000000</v>
      </c>
      <c r="H65" s="5"/>
      <c r="I65" s="5"/>
    </row>
    <row r="66" spans="1:9" hidden="1">
      <c r="A66" s="163">
        <v>54</v>
      </c>
      <c r="B66" s="165" t="s">
        <v>48</v>
      </c>
      <c r="C66" s="165" t="s">
        <v>127</v>
      </c>
      <c r="D66" s="163" t="s">
        <v>128</v>
      </c>
      <c r="E66" s="163" t="s">
        <v>87</v>
      </c>
      <c r="F66" s="163" t="s">
        <v>179</v>
      </c>
      <c r="G66" s="3">
        <v>1000000</v>
      </c>
      <c r="H66" s="5"/>
      <c r="I66" s="5"/>
    </row>
    <row r="67" spans="1:9" hidden="1">
      <c r="A67" s="163">
        <v>55</v>
      </c>
      <c r="B67" s="165" t="s">
        <v>48</v>
      </c>
      <c r="C67" s="165" t="s">
        <v>129</v>
      </c>
      <c r="D67" s="163" t="s">
        <v>130</v>
      </c>
      <c r="E67" s="163" t="s">
        <v>87</v>
      </c>
      <c r="F67" s="163" t="s">
        <v>179</v>
      </c>
      <c r="G67" s="3">
        <v>1000000</v>
      </c>
      <c r="H67" s="5"/>
      <c r="I67" s="5"/>
    </row>
    <row r="68" spans="1:9" hidden="1">
      <c r="A68" s="163">
        <v>56</v>
      </c>
      <c r="B68" s="165" t="s">
        <v>7</v>
      </c>
      <c r="C68" s="165" t="s">
        <v>131</v>
      </c>
      <c r="D68" s="163" t="s">
        <v>132</v>
      </c>
      <c r="E68" s="163" t="s">
        <v>133</v>
      </c>
      <c r="F68" s="3" t="s">
        <v>180</v>
      </c>
      <c r="G68" s="3">
        <v>1500000</v>
      </c>
      <c r="H68" s="5"/>
      <c r="I68" s="5"/>
    </row>
    <row r="69" spans="1:9" hidden="1">
      <c r="A69" s="163">
        <v>57</v>
      </c>
      <c r="B69" s="165" t="s">
        <v>60</v>
      </c>
      <c r="C69" s="165" t="s">
        <v>134</v>
      </c>
      <c r="D69" s="163" t="s">
        <v>135</v>
      </c>
      <c r="E69" s="163" t="s">
        <v>133</v>
      </c>
      <c r="F69" s="3" t="s">
        <v>180</v>
      </c>
      <c r="G69" s="3">
        <v>1500000</v>
      </c>
      <c r="H69" s="5"/>
      <c r="I69" s="5"/>
    </row>
    <row r="70" spans="1:9" hidden="1">
      <c r="A70" s="163">
        <v>58</v>
      </c>
      <c r="B70" s="165" t="s">
        <v>11</v>
      </c>
      <c r="C70" s="165" t="s">
        <v>136</v>
      </c>
      <c r="D70" s="163" t="s">
        <v>137</v>
      </c>
      <c r="E70" s="163" t="s">
        <v>133</v>
      </c>
      <c r="F70" s="3" t="s">
        <v>180</v>
      </c>
      <c r="G70" s="3">
        <v>1500000</v>
      </c>
      <c r="H70" s="5"/>
      <c r="I70" s="5"/>
    </row>
    <row r="71" spans="1:9" hidden="1">
      <c r="A71" s="163">
        <v>59</v>
      </c>
      <c r="B71" s="165" t="s">
        <v>16</v>
      </c>
      <c r="C71" s="165" t="s">
        <v>138</v>
      </c>
      <c r="D71" s="163" t="s">
        <v>139</v>
      </c>
      <c r="E71" s="163" t="s">
        <v>133</v>
      </c>
      <c r="F71" s="3" t="s">
        <v>180</v>
      </c>
      <c r="G71" s="3">
        <v>1500000</v>
      </c>
      <c r="H71" s="5"/>
      <c r="I71" s="5"/>
    </row>
    <row r="72" spans="1:9" hidden="1">
      <c r="A72" s="163">
        <v>60</v>
      </c>
      <c r="B72" s="165" t="s">
        <v>16</v>
      </c>
      <c r="C72" s="165" t="s">
        <v>140</v>
      </c>
      <c r="D72" s="163" t="s">
        <v>141</v>
      </c>
      <c r="E72" s="163" t="s">
        <v>133</v>
      </c>
      <c r="F72" s="3" t="s">
        <v>180</v>
      </c>
      <c r="G72" s="3">
        <v>1500000</v>
      </c>
      <c r="H72" s="5"/>
      <c r="I72" s="5"/>
    </row>
    <row r="73" spans="1:9" hidden="1">
      <c r="A73" s="163">
        <v>61</v>
      </c>
      <c r="B73" s="165" t="s">
        <v>23</v>
      </c>
      <c r="C73" s="165" t="s">
        <v>142</v>
      </c>
      <c r="D73" s="163" t="s">
        <v>143</v>
      </c>
      <c r="E73" s="163" t="s">
        <v>133</v>
      </c>
      <c r="F73" s="3" t="s">
        <v>180</v>
      </c>
      <c r="G73" s="3">
        <v>1500000</v>
      </c>
      <c r="H73" s="5"/>
      <c r="I73" s="5"/>
    </row>
    <row r="74" spans="1:9" hidden="1">
      <c r="A74" s="163">
        <v>62</v>
      </c>
      <c r="B74" s="165" t="s">
        <v>26</v>
      </c>
      <c r="C74" s="165" t="s">
        <v>144</v>
      </c>
      <c r="D74" s="163" t="s">
        <v>145</v>
      </c>
      <c r="E74" s="163" t="s">
        <v>133</v>
      </c>
      <c r="F74" s="3" t="s">
        <v>180</v>
      </c>
      <c r="G74" s="3">
        <v>1500000</v>
      </c>
      <c r="H74" s="5"/>
      <c r="I74" s="5"/>
    </row>
    <row r="75" spans="1:9" hidden="1">
      <c r="A75" s="163">
        <v>63</v>
      </c>
      <c r="B75" s="165" t="s">
        <v>116</v>
      </c>
      <c r="C75" s="165" t="s">
        <v>146</v>
      </c>
      <c r="D75" s="163" t="s">
        <v>147</v>
      </c>
      <c r="E75" s="163" t="s">
        <v>133</v>
      </c>
      <c r="F75" s="3" t="s">
        <v>180</v>
      </c>
      <c r="G75" s="3">
        <v>1500000</v>
      </c>
      <c r="H75" s="5"/>
      <c r="I75" s="5"/>
    </row>
    <row r="76" spans="1:9">
      <c r="A76" s="163">
        <v>64</v>
      </c>
      <c r="B76" s="165" t="s">
        <v>31</v>
      </c>
      <c r="C76" s="165" t="s">
        <v>148</v>
      </c>
      <c r="D76" s="163" t="s">
        <v>149</v>
      </c>
      <c r="E76" s="163" t="s">
        <v>133</v>
      </c>
      <c r="F76" s="3" t="s">
        <v>180</v>
      </c>
      <c r="G76" s="3">
        <v>1500000</v>
      </c>
      <c r="H76" s="5"/>
      <c r="I76" s="5"/>
    </row>
    <row r="77" spans="1:9">
      <c r="A77" s="163">
        <v>65</v>
      </c>
      <c r="B77" s="165" t="s">
        <v>31</v>
      </c>
      <c r="C77" s="165" t="s">
        <v>150</v>
      </c>
      <c r="D77" s="163" t="s">
        <v>151</v>
      </c>
      <c r="E77" s="163" t="s">
        <v>133</v>
      </c>
      <c r="F77" s="3" t="s">
        <v>180</v>
      </c>
      <c r="G77" s="3">
        <v>1500000</v>
      </c>
      <c r="H77" s="5"/>
      <c r="I77" s="5"/>
    </row>
    <row r="78" spans="1:9" hidden="1">
      <c r="A78" s="163">
        <v>66</v>
      </c>
      <c r="B78" s="165" t="s">
        <v>152</v>
      </c>
      <c r="C78" s="165" t="s">
        <v>153</v>
      </c>
      <c r="D78" s="163" t="s">
        <v>154</v>
      </c>
      <c r="E78" s="163" t="s">
        <v>133</v>
      </c>
      <c r="F78" s="3" t="s">
        <v>180</v>
      </c>
      <c r="G78" s="3">
        <v>1500000</v>
      </c>
      <c r="H78" s="5"/>
      <c r="I78" s="5"/>
    </row>
    <row r="79" spans="1:9" hidden="1">
      <c r="A79" s="163">
        <v>67</v>
      </c>
      <c r="B79" s="165" t="s">
        <v>152</v>
      </c>
      <c r="C79" s="165" t="s">
        <v>155</v>
      </c>
      <c r="D79" s="163" t="s">
        <v>156</v>
      </c>
      <c r="E79" s="163" t="s">
        <v>133</v>
      </c>
      <c r="F79" s="3" t="s">
        <v>180</v>
      </c>
      <c r="G79" s="3">
        <v>1500000</v>
      </c>
      <c r="H79" s="5"/>
      <c r="I79" s="5"/>
    </row>
    <row r="80" spans="1:9" hidden="1">
      <c r="A80" s="163">
        <v>68</v>
      </c>
      <c r="B80" s="165" t="s">
        <v>152</v>
      </c>
      <c r="C80" s="165" t="s">
        <v>157</v>
      </c>
      <c r="D80" s="163" t="s">
        <v>158</v>
      </c>
      <c r="E80" s="163" t="s">
        <v>133</v>
      </c>
      <c r="F80" s="3" t="s">
        <v>180</v>
      </c>
      <c r="G80" s="3">
        <v>1500000</v>
      </c>
      <c r="H80" s="5"/>
      <c r="I80" s="5"/>
    </row>
    <row r="81" spans="1:9" hidden="1">
      <c r="A81" s="163">
        <v>69</v>
      </c>
      <c r="B81" s="165" t="s">
        <v>36</v>
      </c>
      <c r="C81" s="165" t="s">
        <v>159</v>
      </c>
      <c r="D81" s="163" t="s">
        <v>160</v>
      </c>
      <c r="E81" s="163" t="s">
        <v>133</v>
      </c>
      <c r="F81" s="3" t="s">
        <v>180</v>
      </c>
      <c r="G81" s="3">
        <v>1500000</v>
      </c>
      <c r="H81" s="5"/>
      <c r="I81" s="5"/>
    </row>
    <row r="82" spans="1:9" hidden="1">
      <c r="A82" s="163">
        <v>70</v>
      </c>
      <c r="B82" s="165" t="s">
        <v>41</v>
      </c>
      <c r="C82" s="165" t="s">
        <v>161</v>
      </c>
      <c r="D82" s="163" t="s">
        <v>162</v>
      </c>
      <c r="E82" s="163" t="s">
        <v>133</v>
      </c>
      <c r="F82" s="3" t="s">
        <v>180</v>
      </c>
      <c r="G82" s="3">
        <v>1500000</v>
      </c>
      <c r="H82" s="5"/>
      <c r="I82" s="5"/>
    </row>
    <row r="83" spans="1:9" hidden="1">
      <c r="A83" s="163">
        <v>71</v>
      </c>
      <c r="B83" s="165" t="s">
        <v>41</v>
      </c>
      <c r="C83" s="165" t="s">
        <v>163</v>
      </c>
      <c r="D83" s="163" t="s">
        <v>164</v>
      </c>
      <c r="E83" s="163" t="s">
        <v>133</v>
      </c>
      <c r="F83" s="3" t="s">
        <v>180</v>
      </c>
      <c r="G83" s="3">
        <v>1500000</v>
      </c>
      <c r="H83" s="5"/>
      <c r="I83" s="5"/>
    </row>
    <row r="84" spans="1:9" hidden="1">
      <c r="A84" s="163">
        <v>72</v>
      </c>
      <c r="B84" s="165" t="s">
        <v>48</v>
      </c>
      <c r="C84" s="165" t="s">
        <v>165</v>
      </c>
      <c r="D84" s="163" t="s">
        <v>166</v>
      </c>
      <c r="E84" s="163" t="s">
        <v>133</v>
      </c>
      <c r="F84" s="3" t="s">
        <v>180</v>
      </c>
      <c r="G84" s="3">
        <v>1500000</v>
      </c>
      <c r="H84" s="5"/>
      <c r="I84" s="5"/>
    </row>
    <row r="85" spans="1:9" hidden="1">
      <c r="A85" s="163">
        <v>73</v>
      </c>
      <c r="B85" s="165" t="s">
        <v>7</v>
      </c>
      <c r="C85" s="165" t="s">
        <v>167</v>
      </c>
      <c r="D85" s="163" t="s">
        <v>168</v>
      </c>
      <c r="E85" s="163" t="s">
        <v>169</v>
      </c>
      <c r="F85" s="3" t="s">
        <v>180</v>
      </c>
      <c r="G85" s="3">
        <v>1500000</v>
      </c>
      <c r="H85" s="5"/>
      <c r="I85" s="5"/>
    </row>
    <row r="86" spans="1:9" hidden="1">
      <c r="A86" s="163">
        <v>74</v>
      </c>
      <c r="B86" s="165" t="s">
        <v>116</v>
      </c>
      <c r="C86" s="165" t="s">
        <v>170</v>
      </c>
      <c r="D86" s="163" t="s">
        <v>171</v>
      </c>
      <c r="E86" s="163" t="s">
        <v>169</v>
      </c>
      <c r="F86" s="3" t="s">
        <v>180</v>
      </c>
      <c r="G86" s="3">
        <v>1500000</v>
      </c>
      <c r="H86" s="5"/>
      <c r="I86" s="5"/>
    </row>
    <row r="87" spans="1:9" hidden="1">
      <c r="A87" s="163">
        <v>75</v>
      </c>
      <c r="B87" s="165" t="s">
        <v>152</v>
      </c>
      <c r="C87" s="165" t="s">
        <v>172</v>
      </c>
      <c r="D87" s="163" t="s">
        <v>173</v>
      </c>
      <c r="E87" s="163" t="s">
        <v>169</v>
      </c>
      <c r="F87" s="3" t="s">
        <v>180</v>
      </c>
      <c r="G87" s="3">
        <v>1500000</v>
      </c>
      <c r="H87" s="5"/>
      <c r="I87" s="5"/>
    </row>
    <row r="88" spans="1:9" hidden="1">
      <c r="A88" s="163">
        <v>76</v>
      </c>
      <c r="B88" s="165" t="s">
        <v>36</v>
      </c>
      <c r="C88" s="165" t="s">
        <v>174</v>
      </c>
      <c r="D88" s="163" t="s">
        <v>175</v>
      </c>
      <c r="E88" s="163" t="s">
        <v>169</v>
      </c>
      <c r="F88" s="3" t="s">
        <v>180</v>
      </c>
      <c r="G88" s="3">
        <v>1500000</v>
      </c>
      <c r="H88" s="5"/>
      <c r="I88" s="5"/>
    </row>
  </sheetData>
  <autoFilter ref="A12:I88" xr:uid="{59226E25-DA81-4972-BFF3-C6EE7A4AAE64}">
    <filterColumn colId="1">
      <filters>
        <filter val="08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44DB7-F726-4658-ADD7-B70E218A64ED}">
  <sheetPr>
    <tabColor rgb="FFFFC000"/>
  </sheetPr>
  <dimension ref="A1:BK1423"/>
  <sheetViews>
    <sheetView workbookViewId="0">
      <selection activeCell="BM9" sqref="BM9"/>
    </sheetView>
  </sheetViews>
  <sheetFormatPr defaultColWidth="8.6640625" defaultRowHeight="24.6"/>
  <cols>
    <col min="1" max="1" width="5.6640625" style="18" customWidth="1"/>
    <col min="2" max="2" width="9.44140625" style="17" customWidth="1"/>
    <col min="3" max="3" width="6.88671875" style="18" customWidth="1"/>
    <col min="4" max="4" width="19.21875" style="17" customWidth="1"/>
    <col min="5" max="6" width="6.88671875" style="18" customWidth="1"/>
    <col min="7" max="7" width="25.44140625" style="19" customWidth="1"/>
    <col min="8" max="8" width="11.44140625" style="19" customWidth="1"/>
    <col min="9" max="9" width="18.5546875" style="19" customWidth="1"/>
    <col min="10" max="12" width="19.6640625" style="19" customWidth="1"/>
    <col min="13" max="13" width="5.88671875" style="19" bestFit="1" customWidth="1"/>
    <col min="14" max="14" width="7.21875" style="20" customWidth="1"/>
    <col min="15" max="15" width="10" style="20" customWidth="1"/>
    <col min="16" max="16" width="7.44140625" style="20" customWidth="1"/>
    <col min="17" max="18" width="6.21875" style="20" customWidth="1"/>
    <col min="19" max="19" width="8.44140625" style="20" customWidth="1"/>
    <col min="20" max="20" width="7.77734375" style="20" customWidth="1"/>
    <col min="21" max="21" width="6" style="20" bestFit="1" customWidth="1"/>
    <col min="22" max="22" width="7.44140625" style="20" customWidth="1"/>
    <col min="23" max="24" width="6.6640625" style="20" customWidth="1"/>
    <col min="25" max="25" width="5.5546875" style="20" customWidth="1"/>
    <col min="26" max="27" width="6" style="20" customWidth="1"/>
    <col min="28" max="28" width="6.5546875" style="20" customWidth="1"/>
    <col min="29" max="29" width="6.88671875" style="20" customWidth="1"/>
    <col min="30" max="31" width="7" style="20" customWidth="1"/>
    <col min="32" max="32" width="13" style="20" customWidth="1"/>
    <col min="33" max="33" width="12.109375" style="20" customWidth="1"/>
    <col min="34" max="34" width="5.88671875" style="21" customWidth="1"/>
    <col min="35" max="35" width="8.77734375" style="20" customWidth="1"/>
    <col min="36" max="36" width="9.109375" style="20" customWidth="1"/>
    <col min="37" max="37" width="8.88671875" style="22" customWidth="1"/>
    <col min="38" max="38" width="10.5546875" style="23" customWidth="1"/>
    <col min="39" max="40" width="8.44140625" style="20" customWidth="1"/>
    <col min="41" max="41" width="11.77734375" style="24" customWidth="1"/>
    <col min="42" max="42" width="10.109375" style="20" customWidth="1"/>
    <col min="43" max="43" width="9.21875" style="20" customWidth="1"/>
    <col min="44" max="44" width="8" style="20" customWidth="1"/>
    <col min="45" max="45" width="8" style="25" customWidth="1"/>
    <col min="46" max="46" width="9.6640625" style="20" customWidth="1"/>
    <col min="47" max="47" width="6.44140625" style="20" customWidth="1"/>
    <col min="48" max="48" width="7" style="20" bestFit="1" customWidth="1"/>
    <col min="49" max="49" width="9.6640625" style="26" customWidth="1"/>
    <col min="50" max="50" width="9.44140625" style="27" customWidth="1"/>
    <col min="51" max="55" width="7.109375" style="28" customWidth="1"/>
    <col min="56" max="56" width="11.21875" style="28" customWidth="1"/>
    <col min="57" max="57" width="7.109375" style="28" customWidth="1"/>
    <col min="58" max="58" width="14.6640625" style="28" customWidth="1"/>
    <col min="59" max="60" width="8.6640625" style="17"/>
    <col min="61" max="61" width="10.88671875" style="17" bestFit="1" customWidth="1"/>
    <col min="62" max="62" width="13.44140625" style="17" bestFit="1" customWidth="1"/>
    <col min="63" max="16384" width="8.6640625" style="17"/>
  </cols>
  <sheetData>
    <row r="1" spans="1:63" ht="26.4" customHeight="1">
      <c r="A1" s="16" t="s">
        <v>2015</v>
      </c>
      <c r="AW1" s="26" t="s">
        <v>2016</v>
      </c>
    </row>
    <row r="2" spans="1:63" s="30" customFormat="1" ht="24.6" customHeight="1">
      <c r="A2" s="29"/>
      <c r="C2" s="29"/>
      <c r="E2" s="29"/>
      <c r="F2" s="29"/>
      <c r="G2" s="31"/>
      <c r="H2" s="31"/>
      <c r="I2" s="31"/>
      <c r="J2" s="31"/>
      <c r="K2" s="31"/>
      <c r="L2" s="31"/>
      <c r="M2" s="31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3"/>
      <c r="AI2" s="32"/>
      <c r="AJ2" s="32"/>
      <c r="AK2" s="32"/>
      <c r="AL2" s="34"/>
      <c r="AM2" s="35"/>
      <c r="AN2" s="35"/>
      <c r="AO2" s="36"/>
      <c r="AP2" s="37"/>
      <c r="AQ2" s="38" t="s">
        <v>2017</v>
      </c>
      <c r="AR2" s="38"/>
      <c r="AS2" s="39"/>
      <c r="AT2" s="38"/>
      <c r="AU2" s="38"/>
      <c r="AV2" s="38"/>
      <c r="AW2" s="40"/>
      <c r="AX2" s="41" t="s">
        <v>2018</v>
      </c>
      <c r="AY2" s="42"/>
      <c r="AZ2" s="43"/>
      <c r="BA2" s="43"/>
      <c r="BB2" s="43"/>
      <c r="BC2" s="43"/>
      <c r="BD2" s="43"/>
      <c r="BE2" s="43"/>
      <c r="BF2" s="43"/>
    </row>
    <row r="3" spans="1:63" s="50" customFormat="1" ht="24.75" customHeight="1">
      <c r="A3" s="44" t="s">
        <v>2019</v>
      </c>
      <c r="B3" s="44" t="s">
        <v>5</v>
      </c>
      <c r="C3" s="44" t="s">
        <v>183</v>
      </c>
      <c r="D3" s="44" t="s">
        <v>2020</v>
      </c>
      <c r="E3" s="44" t="s">
        <v>2021</v>
      </c>
      <c r="F3" s="173" t="s">
        <v>2022</v>
      </c>
      <c r="G3" s="174" t="s">
        <v>2023</v>
      </c>
      <c r="H3" s="45"/>
      <c r="I3" s="44" t="s">
        <v>2024</v>
      </c>
      <c r="J3" s="45"/>
      <c r="K3" s="45"/>
      <c r="L3" s="45"/>
      <c r="M3" s="45"/>
      <c r="N3" s="46" t="s">
        <v>2025</v>
      </c>
      <c r="O3" s="46"/>
      <c r="P3" s="46"/>
      <c r="Q3" s="47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175" t="s">
        <v>2026</v>
      </c>
      <c r="AP3" s="48" t="s">
        <v>2027</v>
      </c>
      <c r="AQ3" s="48"/>
      <c r="AR3" s="48"/>
      <c r="AS3" s="49"/>
      <c r="AT3" s="48"/>
      <c r="AU3" s="48"/>
      <c r="AV3" s="48"/>
      <c r="AW3" s="176" t="s">
        <v>2028</v>
      </c>
      <c r="AX3" s="177" t="s">
        <v>2018</v>
      </c>
      <c r="AY3" s="187" t="s">
        <v>2029</v>
      </c>
      <c r="AZ3" s="43"/>
      <c r="BA3" s="43"/>
      <c r="BB3" s="43"/>
      <c r="BC3" s="43"/>
      <c r="BD3" s="43"/>
      <c r="BE3" s="43"/>
      <c r="BF3" s="43"/>
    </row>
    <row r="4" spans="1:63" s="50" customFormat="1" ht="26.25" customHeight="1">
      <c r="A4" s="44"/>
      <c r="B4" s="44"/>
      <c r="C4" s="44"/>
      <c r="D4" s="44"/>
      <c r="E4" s="44"/>
      <c r="F4" s="173"/>
      <c r="G4" s="174"/>
      <c r="H4" s="45"/>
      <c r="I4" s="45"/>
      <c r="J4" s="45"/>
      <c r="K4" s="45"/>
      <c r="L4" s="45"/>
      <c r="M4" s="45"/>
      <c r="N4" s="188" t="s">
        <v>2030</v>
      </c>
      <c r="O4" s="189"/>
      <c r="P4" s="190"/>
      <c r="Q4" s="194" t="s">
        <v>2031</v>
      </c>
      <c r="R4" s="195"/>
      <c r="S4" s="195"/>
      <c r="T4" s="195"/>
      <c r="U4" s="195"/>
      <c r="V4" s="195"/>
      <c r="W4" s="195"/>
      <c r="X4" s="195"/>
      <c r="Y4" s="195"/>
      <c r="Z4" s="195"/>
      <c r="AA4" s="196"/>
      <c r="AB4" s="192" t="s">
        <v>2032</v>
      </c>
      <c r="AC4" s="192"/>
      <c r="AD4" s="192"/>
      <c r="AE4" s="192"/>
      <c r="AF4" s="192"/>
      <c r="AG4" s="192"/>
      <c r="AH4" s="192"/>
      <c r="AI4" s="192"/>
      <c r="AJ4" s="46"/>
      <c r="AK4" s="46"/>
      <c r="AL4" s="46"/>
      <c r="AM4" s="46"/>
      <c r="AN4" s="46" t="s">
        <v>2033</v>
      </c>
      <c r="AO4" s="175"/>
      <c r="AP4" s="48" t="s">
        <v>2034</v>
      </c>
      <c r="AQ4" s="48"/>
      <c r="AR4" s="48"/>
      <c r="AS4" s="200" t="s">
        <v>2035</v>
      </c>
      <c r="AT4" s="48" t="s">
        <v>2036</v>
      </c>
      <c r="AU4" s="48"/>
      <c r="AV4" s="178" t="s">
        <v>2037</v>
      </c>
      <c r="AW4" s="176"/>
      <c r="AX4" s="177"/>
      <c r="AY4" s="187"/>
      <c r="AZ4" s="43"/>
      <c r="BA4" s="43"/>
      <c r="BB4" s="43"/>
      <c r="BC4" s="43"/>
      <c r="BD4" s="43"/>
    </row>
    <row r="5" spans="1:63" s="28" customFormat="1" ht="48" customHeight="1">
      <c r="A5" s="44"/>
      <c r="B5" s="44"/>
      <c r="C5" s="44"/>
      <c r="D5" s="44"/>
      <c r="E5" s="44"/>
      <c r="F5" s="173"/>
      <c r="G5" s="174"/>
      <c r="H5" s="45"/>
      <c r="I5" s="51"/>
      <c r="J5" s="44"/>
      <c r="K5" s="44"/>
      <c r="L5" s="44"/>
      <c r="M5" s="52"/>
      <c r="N5" s="191"/>
      <c r="O5" s="192"/>
      <c r="P5" s="193"/>
      <c r="Q5" s="197"/>
      <c r="R5" s="198"/>
      <c r="S5" s="198"/>
      <c r="T5" s="198"/>
      <c r="U5" s="198"/>
      <c r="V5" s="198"/>
      <c r="W5" s="198"/>
      <c r="X5" s="198"/>
      <c r="Y5" s="198"/>
      <c r="Z5" s="198"/>
      <c r="AA5" s="199"/>
      <c r="AB5" s="53" t="s">
        <v>2038</v>
      </c>
      <c r="AC5" s="54"/>
      <c r="AD5" s="54"/>
      <c r="AE5" s="54"/>
      <c r="AF5" s="54"/>
      <c r="AG5" s="54"/>
      <c r="AH5" s="55" t="s">
        <v>0</v>
      </c>
      <c r="AI5" s="179" t="s">
        <v>2039</v>
      </c>
      <c r="AJ5" s="181" t="s">
        <v>2040</v>
      </c>
      <c r="AK5" s="183" t="s">
        <v>2041</v>
      </c>
      <c r="AL5" s="184"/>
      <c r="AM5" s="185"/>
      <c r="AN5" s="56"/>
      <c r="AO5" s="175"/>
      <c r="AP5" s="186" t="s">
        <v>2042</v>
      </c>
      <c r="AQ5" s="186" t="s">
        <v>2043</v>
      </c>
      <c r="AR5" s="57" t="s">
        <v>2044</v>
      </c>
      <c r="AS5" s="200"/>
      <c r="AT5" s="57" t="s">
        <v>2045</v>
      </c>
      <c r="AU5" s="57" t="s">
        <v>2046</v>
      </c>
      <c r="AV5" s="178"/>
      <c r="AW5" s="176"/>
      <c r="AX5" s="177"/>
      <c r="AY5" s="187"/>
      <c r="AZ5" s="43"/>
      <c r="BA5" s="43"/>
      <c r="BB5" s="43"/>
      <c r="BC5" s="43"/>
      <c r="BD5" s="43"/>
      <c r="BE5" s="58" t="s">
        <v>2047</v>
      </c>
      <c r="BF5" s="58"/>
      <c r="BH5" s="28" t="s">
        <v>2048</v>
      </c>
      <c r="BI5" s="59">
        <v>300000</v>
      </c>
      <c r="BJ5" s="59">
        <f>SUMIF($AY$7:$AY$906,"A",$BH$7:$BH$906)</f>
        <v>44400000</v>
      </c>
      <c r="BK5" s="59">
        <f>COUNTIF($AY$7:$AY$906,"A")</f>
        <v>148</v>
      </c>
    </row>
    <row r="6" spans="1:63" s="73" customFormat="1" ht="98.4">
      <c r="A6" s="44" t="s">
        <v>2019</v>
      </c>
      <c r="B6" s="44" t="s">
        <v>5</v>
      </c>
      <c r="C6" s="44" t="s">
        <v>183</v>
      </c>
      <c r="D6" s="44" t="s">
        <v>2020</v>
      </c>
      <c r="E6" s="44" t="s">
        <v>2021</v>
      </c>
      <c r="F6" s="173"/>
      <c r="G6" s="174"/>
      <c r="H6" s="44" t="s">
        <v>2049</v>
      </c>
      <c r="I6" s="45" t="s">
        <v>2050</v>
      </c>
      <c r="J6" s="45" t="s">
        <v>2051</v>
      </c>
      <c r="K6" s="45" t="s">
        <v>2044</v>
      </c>
      <c r="L6" s="60" t="s">
        <v>2052</v>
      </c>
      <c r="M6" s="61" t="s">
        <v>2053</v>
      </c>
      <c r="N6" s="62" t="s">
        <v>2054</v>
      </c>
      <c r="O6" s="63" t="s">
        <v>2055</v>
      </c>
      <c r="P6" s="64" t="s">
        <v>2039</v>
      </c>
      <c r="Q6" s="65" t="s">
        <v>2056</v>
      </c>
      <c r="R6" s="66" t="s">
        <v>2039</v>
      </c>
      <c r="S6" s="67" t="s">
        <v>2057</v>
      </c>
      <c r="T6" s="67" t="s">
        <v>2058</v>
      </c>
      <c r="U6" s="66" t="s">
        <v>2039</v>
      </c>
      <c r="V6" s="67" t="s">
        <v>2059</v>
      </c>
      <c r="W6" s="67" t="s">
        <v>2060</v>
      </c>
      <c r="X6" s="68" t="s">
        <v>2039</v>
      </c>
      <c r="Y6" s="67" t="s">
        <v>2061</v>
      </c>
      <c r="Z6" s="66" t="s">
        <v>2039</v>
      </c>
      <c r="AA6" s="64" t="s">
        <v>0</v>
      </c>
      <c r="AB6" s="65" t="s">
        <v>2062</v>
      </c>
      <c r="AC6" s="63" t="s">
        <v>2063</v>
      </c>
      <c r="AD6" s="63" t="s">
        <v>2064</v>
      </c>
      <c r="AE6" s="63" t="s">
        <v>2065</v>
      </c>
      <c r="AF6" s="63" t="s">
        <v>2066</v>
      </c>
      <c r="AG6" s="63" t="s">
        <v>2067</v>
      </c>
      <c r="AH6" s="69"/>
      <c r="AI6" s="180"/>
      <c r="AJ6" s="182"/>
      <c r="AK6" s="70" t="s">
        <v>2068</v>
      </c>
      <c r="AL6" s="71" t="s">
        <v>2069</v>
      </c>
      <c r="AM6" s="64" t="s">
        <v>0</v>
      </c>
      <c r="AN6" s="63"/>
      <c r="AO6" s="175"/>
      <c r="AP6" s="186"/>
      <c r="AQ6" s="186"/>
      <c r="AR6" s="57"/>
      <c r="AS6" s="200"/>
      <c r="AT6" s="57"/>
      <c r="AU6" s="57"/>
      <c r="AV6" s="178"/>
      <c r="AW6" s="176"/>
      <c r="AX6" s="177"/>
      <c r="AY6" s="187"/>
      <c r="AZ6" s="43"/>
      <c r="BA6" s="43" t="s">
        <v>2070</v>
      </c>
      <c r="BB6" s="43"/>
      <c r="BC6" s="43"/>
      <c r="BD6" s="43"/>
      <c r="BE6" s="72" t="s">
        <v>2018</v>
      </c>
      <c r="BF6" s="72" t="s">
        <v>2029</v>
      </c>
      <c r="BH6" s="73" t="s">
        <v>2071</v>
      </c>
      <c r="BI6" s="74">
        <v>150000</v>
      </c>
      <c r="BJ6" s="59">
        <f>SUMIF($AY$7:$AY$906,"B",$BH$7:$BH$906)</f>
        <v>36600000</v>
      </c>
      <c r="BK6" s="59">
        <f>COUNTIF($AY$7:$AY$906,"B")</f>
        <v>244</v>
      </c>
    </row>
    <row r="7" spans="1:63">
      <c r="A7" s="18" t="s">
        <v>7</v>
      </c>
      <c r="B7" s="17" t="s">
        <v>168</v>
      </c>
      <c r="C7" s="18" t="s">
        <v>185</v>
      </c>
      <c r="D7" s="17" t="s">
        <v>186</v>
      </c>
      <c r="E7" s="18" t="str">
        <f>INDEX([1]Proflile65!$F:$F,MATCH([1]ตารางคะแนนV3!$C7,[1]Proflile65!$D:$D,0))</f>
        <v>รพศ.</v>
      </c>
      <c r="F7" s="18">
        <f>INDEX([1]Proflile65!$H:$H,MATCH([1]ตารางคะแนนV3!$C7,[1]Proflile65!$D:$D,0))</f>
        <v>742</v>
      </c>
      <c r="G7" s="19" t="str">
        <f>INDEX([1]Proflile65!$K:$K,MATCH([1]ตารางคะแนนV3!$C7,[1]Proflile65!$D:$D,0))</f>
        <v>รพศ.A B&gt;700to1000</v>
      </c>
      <c r="H7" s="75">
        <v>113180</v>
      </c>
      <c r="I7" s="76">
        <f>INDEX([1]RiskPlusY2565Q3!L:L,MATCH([1]ตารางคะแนนV3!$C7,[1]RiskPlusY2565Q3!$D:$D,0))</f>
        <v>1536520133.7</v>
      </c>
      <c r="J7" s="76">
        <f>INDEX([1]RiskPlusY2565Q3!P:P,MATCH([1]ตารางคะแนนV3!$C7,[1]RiskPlusY2565Q3!$D:$D,0))</f>
        <v>644783707.32000005</v>
      </c>
      <c r="K7" s="76">
        <f>INDEX([1]RiskPlusY2565Q3!O:O,MATCH([1]ตารางคะแนนV3!$C7,[1]RiskPlusY2565Q3!$D:$D,0))</f>
        <v>438325904.83999997</v>
      </c>
      <c r="L7" s="76">
        <f>INDEX([1]RiskPlusY2565Q3!M:M,MATCH([1]ตารางคะแนนV3!$C7,[1]RiskPlusY2565Q3!$D:$D,0))</f>
        <v>342572838.45999998</v>
      </c>
      <c r="M7" s="29">
        <f>INDEX([1]RiskPlusY2565Q3!N:N,MATCH([1]ตารางคะแนนV3!$C7,[1]RiskPlusY2565Q3!$D:$D,0))</f>
        <v>0</v>
      </c>
      <c r="N7" s="77">
        <f>INDEX([1]PlanfinY2565Q3!M:M,MATCH([1]ตารางคะแนนV3!$C7,[1]PlanfinY2565Q3!$C:$C,0))</f>
        <v>0</v>
      </c>
      <c r="O7" s="78">
        <f>INDEX([1]PlanfinY2565Q3!N:N,MATCH([1]ตารางคะแนนV3!$C7,[1]PlanfinY2565Q3!$C:$C,0))</f>
        <v>0</v>
      </c>
      <c r="P7" s="79">
        <f>SUM(N7+O7)</f>
        <v>0</v>
      </c>
      <c r="Q7" s="80">
        <f>INDEX([1]Ratio!R:R,MATCH([1]ตารางคะแนนV3!$C7,[1]Ratio!$C:$C,0))</f>
        <v>29</v>
      </c>
      <c r="R7" s="81">
        <f>INDEX([1]RiskPlusY2565Q3!$S:$S,MATCH([1]ตารางคะแนนV3!C7,[1]RiskPlusY2565Q3!$D:$D,0))</f>
        <v>1</v>
      </c>
      <c r="S7" s="82">
        <f>INDEX([1]Ratio!$S:$S,MATCH([1]ตารางคะแนนV3!$C7,[1]Ratio!$C:$C,0))</f>
        <v>47</v>
      </c>
      <c r="T7" s="78">
        <f>VLOOKUP($C7,[1]RiskPlusY2565Q3!$D$2:$W$901,17,0)</f>
        <v>1</v>
      </c>
      <c r="U7" s="83">
        <f>IF(T7=1,0.5,0)</f>
        <v>0.5</v>
      </c>
      <c r="V7" s="82">
        <f>INDEX([1]Ratio!$T:$T,MATCH([1]ตารางคะแนนV3!$C7,[1]Ratio!$C:$C,0))</f>
        <v>123</v>
      </c>
      <c r="W7" s="78">
        <f>VLOOKUP($C7,[1]RiskPlusY2565Q3!$D$2:$W$901,18,0)</f>
        <v>0</v>
      </c>
      <c r="X7" s="83">
        <f>IF(W7=1,0.5,0)</f>
        <v>0</v>
      </c>
      <c r="Y7" s="82">
        <f>INDEX([1]Ratio!$V:$V,MATCH([1]ตารางคะแนนV3!$C7,[1]Ratio!$C:$C,0))</f>
        <v>45</v>
      </c>
      <c r="Z7" s="81">
        <f>INDEX([1]RiskPlusY2565Q3!$W:$W,MATCH([1]ตารางคะแนนV3!C7,[1]RiskPlusY2565Q3!$D:$D,0))</f>
        <v>1</v>
      </c>
      <c r="AA7" s="84">
        <f>SUM(R7,U7,X7,Z7)</f>
        <v>2.5</v>
      </c>
      <c r="AB7" s="77" t="str">
        <f>INDEX('[1]Quick MethodY2565Q3'!P:P,MATCH([1]ตารางคะแนนV3!$C7,'[1]Quick MethodY2565Q3'!$C:$C,0))</f>
        <v>1</v>
      </c>
      <c r="AC7" s="78" t="str">
        <f>INDEX('[1]Quick MethodY2565Q3'!Q:Q,MATCH([1]ตารางคะแนนV3!$C7,'[1]Quick MethodY2565Q3'!$C:$C,0))</f>
        <v>1</v>
      </c>
      <c r="AD7" s="78">
        <f>INDEX([1]HGRY2565Q3!W:W,MATCH([1]ตารางคะแนนV3!$C7,[1]HGRY2565Q3!$C:$C,0))</f>
        <v>0</v>
      </c>
      <c r="AE7" s="78">
        <f>INDEX([1]HGRY2565Q3!X:X,MATCH([1]ตารางคะแนนV3!$C7,[1]HGRY2565Q3!$C:$C,0))</f>
        <v>0</v>
      </c>
      <c r="AF7" s="78">
        <f>INDEX([1]HGRY2565Q3!Y:Y,MATCH([1]ตารางคะแนนV3!$C7,[1]HGRY2565Q3!$C:$C,0))</f>
        <v>0.5</v>
      </c>
      <c r="AG7" s="78">
        <f>INDEX([1]HGRY2565Q3!Z:Z,MATCH([1]ตารางคะแนนV3!$C7,[1]HGRY2565Q3!$C:$C,0))</f>
        <v>0.5</v>
      </c>
      <c r="AH7" s="85">
        <f>SUM(AB7+AC7+AD7+AE7+AF7+AG7)</f>
        <v>3</v>
      </c>
      <c r="AI7" s="79">
        <f>IF(AH7&gt;=2,2,AH7)</f>
        <v>2</v>
      </c>
      <c r="AJ7" s="86">
        <f>INDEX([1]PointY2565Q3!J:J,MATCH([1]ตารางคะแนนV3!$C7,[1]PointY2565Q3!$C:$C,0))</f>
        <v>0</v>
      </c>
      <c r="AK7" s="87">
        <f>IFERROR(INDEX([1]อัตราการครองเตียง!O:O,MATCH([1]ตารางคะแนนV3!$C7,[1]อัตราการครองเตียง!$C:$C,0)),0)</f>
        <v>1</v>
      </c>
      <c r="AL7" s="88">
        <f>INDEX([1]SumAdjRw!R:R,MATCH([1]ตารางคะแนนV3!$C7,[1]SumAdjRw!$C:$C,0))</f>
        <v>1</v>
      </c>
      <c r="AM7" s="89">
        <f>AK7+AL7</f>
        <v>2</v>
      </c>
      <c r="AN7" s="90">
        <f>SUM(AI7,AJ7,AM7)</f>
        <v>4</v>
      </c>
      <c r="AO7" s="91">
        <f>SUM(P7,AA7,AN7)</f>
        <v>6.5</v>
      </c>
      <c r="AP7" s="92">
        <f>INDEX([1]RiskPlusY2565Q3!Q:Q,MATCH([1]ตารางคะแนนV3!$C7,[1]RiskPlusY2565Q3!$D:$D,0))</f>
        <v>0</v>
      </c>
      <c r="AQ7" s="92">
        <f>INDEX([1]RiskPlusY2565Q3!R:R,MATCH([1]ตารางคะแนนV3!$C7,[1]RiskPlusY2565Q3!$D:$D,0))</f>
        <v>0</v>
      </c>
      <c r="AR7" s="92">
        <f>INDEX([1]RiskPlusY2565Q3!AB:AB,MATCH([1]ตารางคะแนนV3!$C7,[1]RiskPlusY2565Q3!$D:$D,0))</f>
        <v>1</v>
      </c>
      <c r="AS7" s="93">
        <f>SUM(AP7:AR7)</f>
        <v>1</v>
      </c>
      <c r="AT7" s="92">
        <f>INDEX([1]RiskPlusY2565Q3!AA:AA,MATCH([1]ตารางคะแนนV3!$C7,[1]RiskPlusY2565Q3!$D:$D,0))</f>
        <v>1</v>
      </c>
      <c r="AU7" s="92">
        <f>INDEX([1]RiskPlusY2565Q3!AC:AC,MATCH([1]ตารางคะแนนV3!$C7,[1]RiskPlusY2565Q3!$D:$D,0))</f>
        <v>1</v>
      </c>
      <c r="AV7" s="94">
        <f>SUM(AT7:AU7)</f>
        <v>2</v>
      </c>
      <c r="AW7" s="95">
        <f>SUM(AV7,AS7)</f>
        <v>3</v>
      </c>
      <c r="AX7" s="96">
        <f>SUM(AO7,AW7)</f>
        <v>9.5</v>
      </c>
      <c r="AY7" s="18" t="str">
        <f>IF(AX7&lt;7.5,"F",IF(AX7&lt;9,"D",IF(AX7&lt;10.5,"C",IF(AX7&lt;12,"B","A"))))</f>
        <v>C</v>
      </c>
      <c r="AZ7" s="18"/>
      <c r="BA7" s="18" t="str">
        <f>INDEX([1]Proflile65!$L:$L,MATCH([1]ตารางคะแนนV3!$C7,[1]Proflile65!$D:$D,0))</f>
        <v>เดิม</v>
      </c>
      <c r="BB7" s="18"/>
      <c r="BD7" s="28" t="b">
        <f>AX7=BE7</f>
        <v>1</v>
      </c>
      <c r="BE7" s="96">
        <v>9.5</v>
      </c>
      <c r="BF7" s="18" t="s">
        <v>2072</v>
      </c>
      <c r="BH7" s="17">
        <f>IF(AY7=$BH$5,$BI$5,IF(AY7=$BH$6,$BI$6,0))</f>
        <v>0</v>
      </c>
    </row>
    <row r="8" spans="1:63">
      <c r="A8" s="18" t="s">
        <v>7</v>
      </c>
      <c r="B8" s="17" t="s">
        <v>168</v>
      </c>
      <c r="C8" s="18" t="s">
        <v>187</v>
      </c>
      <c r="D8" s="17" t="s">
        <v>188</v>
      </c>
      <c r="E8" s="18" t="str">
        <f>INDEX([1]Proflile65!$F:$F,MATCH([1]ตารางคะแนนV3!$C8,[1]Proflile65!$D:$D,0))</f>
        <v>รพท.</v>
      </c>
      <c r="F8" s="18">
        <f>INDEX([1]Proflile65!$H:$H,MATCH([1]ตารางคะแนนV3!$C8,[1]Proflile65!$D:$D,0))</f>
        <v>258</v>
      </c>
      <c r="G8" s="19" t="str">
        <f>INDEX([1]Proflile65!$K:$K,MATCH([1]ตารางคะแนนV3!$C8,[1]Proflile65!$D:$D,0))</f>
        <v>รพท.M1 B&gt;200</v>
      </c>
      <c r="H8" s="75">
        <v>52130</v>
      </c>
      <c r="I8" s="76">
        <f>INDEX([1]RiskPlusY2565Q3!L:L,MATCH([1]ตารางคะแนนV3!$C8,[1]RiskPlusY2565Q3!$D:$D,0))</f>
        <v>170224964.68000001</v>
      </c>
      <c r="J8" s="76">
        <f>INDEX([1]RiskPlusY2565Q3!P:P,MATCH([1]ตารางคะแนนV3!$C8,[1]RiskPlusY2565Q3!$D:$D,0))</f>
        <v>-17847831.43</v>
      </c>
      <c r="K8" s="76">
        <f>INDEX([1]RiskPlusY2565Q3!O:O,MATCH([1]ตารางคะแนนV3!$C8,[1]RiskPlusY2565Q3!$D:$D,0))</f>
        <v>128446591.40000001</v>
      </c>
      <c r="L8" s="76">
        <f>INDEX([1]RiskPlusY2565Q3!M:M,MATCH([1]ตารางคะแนนV3!$C8,[1]RiskPlusY2565Q3!$D:$D,0))</f>
        <v>115311602.83</v>
      </c>
      <c r="M8" s="29">
        <f>INDEX([1]RiskPlusY2565Q3!N:N,MATCH([1]ตารางคะแนนV3!$C8,[1]RiskPlusY2565Q3!$D:$D,0))</f>
        <v>0</v>
      </c>
      <c r="N8" s="77">
        <f>INDEX([1]PlanfinY2565Q3!M:M,MATCH([1]ตารางคะแนนV3!$C8,[1]PlanfinY2565Q3!$C:$C,0))</f>
        <v>1</v>
      </c>
      <c r="O8" s="78">
        <f>INDEX([1]PlanfinY2565Q3!N:N,MATCH([1]ตารางคะแนนV3!$C8,[1]PlanfinY2565Q3!$C:$C,0))</f>
        <v>1</v>
      </c>
      <c r="P8" s="79">
        <f t="shared" ref="P8:P71" si="0">SUM(N8+O8)</f>
        <v>2</v>
      </c>
      <c r="Q8" s="80">
        <f>INDEX([1]Ratio!R:R,MATCH([1]ตารางคะแนนV3!$C8,[1]Ratio!$C:$C,0))</f>
        <v>179</v>
      </c>
      <c r="R8" s="81">
        <f>INDEX([1]RiskPlusY2565Q3!$S:$S,MATCH([1]ตารางคะแนนV3!C8,[1]RiskPlusY2565Q3!$D:$D,0))</f>
        <v>0</v>
      </c>
      <c r="S8" s="82">
        <f>INDEX([1]Ratio!$S:$S,MATCH([1]ตารางคะแนนV3!$C8,[1]Ratio!$C:$C,0))</f>
        <v>95</v>
      </c>
      <c r="T8" s="78">
        <f>VLOOKUP($C8,[1]RiskPlusY2565Q3!$D$2:$W$901,17,0)</f>
        <v>0</v>
      </c>
      <c r="U8" s="83">
        <f t="shared" ref="U8:U71" si="1">IF(T8=1,0.5,0)</f>
        <v>0</v>
      </c>
      <c r="V8" s="82">
        <f>INDEX([1]Ratio!$T:$T,MATCH([1]ตารางคะแนนV3!$C8,[1]Ratio!$C:$C,0))</f>
        <v>70</v>
      </c>
      <c r="W8" s="78">
        <f>VLOOKUP($C8,[1]RiskPlusY2565Q3!$D$2:$W$901,18,0)</f>
        <v>0</v>
      </c>
      <c r="X8" s="83">
        <f t="shared" ref="X8:X71" si="2">IF(W8=1,0.5,0)</f>
        <v>0</v>
      </c>
      <c r="Y8" s="82">
        <f>INDEX([1]Ratio!$V:$V,MATCH([1]ตารางคะแนนV3!$C8,[1]Ratio!$C:$C,0))</f>
        <v>43</v>
      </c>
      <c r="Z8" s="81">
        <f>INDEX([1]RiskPlusY2565Q3!$W:$W,MATCH([1]ตารางคะแนนV3!C8,[1]RiskPlusY2565Q3!$D:$D,0))</f>
        <v>1</v>
      </c>
      <c r="AA8" s="84">
        <f t="shared" ref="AA8:AA71" si="3">SUM(R8,U8,X8,Z8)</f>
        <v>1</v>
      </c>
      <c r="AB8" s="77" t="str">
        <f>INDEX('[1]Quick MethodY2565Q3'!P:P,MATCH([1]ตารางคะแนนV3!$C8,'[1]Quick MethodY2565Q3'!$C:$C,0))</f>
        <v>1</v>
      </c>
      <c r="AC8" s="78" t="str">
        <f>INDEX('[1]Quick MethodY2565Q3'!Q:Q,MATCH([1]ตารางคะแนนV3!$C8,'[1]Quick MethodY2565Q3'!$C:$C,0))</f>
        <v>1</v>
      </c>
      <c r="AD8" s="78">
        <f>INDEX([1]HGRY2565Q3!W:W,MATCH([1]ตารางคะแนนV3!$C8,[1]HGRY2565Q3!$C:$C,0))</f>
        <v>0</v>
      </c>
      <c r="AE8" s="78">
        <f>INDEX([1]HGRY2565Q3!X:X,MATCH([1]ตารางคะแนนV3!$C8,[1]HGRY2565Q3!$C:$C,0))</f>
        <v>0.5</v>
      </c>
      <c r="AF8" s="78">
        <f>INDEX([1]HGRY2565Q3!Y:Y,MATCH([1]ตารางคะแนนV3!$C8,[1]HGRY2565Q3!$C:$C,0))</f>
        <v>0.5</v>
      </c>
      <c r="AG8" s="78">
        <f>INDEX([1]HGRY2565Q3!Z:Z,MATCH([1]ตารางคะแนนV3!$C8,[1]HGRY2565Q3!$C:$C,0))</f>
        <v>0.5</v>
      </c>
      <c r="AH8" s="85">
        <f t="shared" ref="AH8:AH71" si="4">SUM(AB8+AC8+AD8+AE8+AF8+AG8)</f>
        <v>3.5</v>
      </c>
      <c r="AI8" s="79">
        <f t="shared" ref="AI8:AI71" si="5">IF(AH8&gt;=2,2,AH8)</f>
        <v>2</v>
      </c>
      <c r="AJ8" s="86">
        <f>INDEX([1]PointY2565Q3!J:J,MATCH([1]ตารางคะแนนV3!$C8,[1]PointY2565Q3!$C:$C,0))</f>
        <v>1</v>
      </c>
      <c r="AK8" s="87">
        <f>IFERROR(INDEX([1]อัตราการครองเตียง!O:O,MATCH([1]ตารางคะแนนV3!$C8,[1]อัตราการครองเตียง!$C:$C,0)),0)</f>
        <v>0</v>
      </c>
      <c r="AL8" s="88">
        <f>INDEX([1]SumAdjRw!R:R,MATCH([1]ตารางคะแนนV3!$C8,[1]SumAdjRw!$C:$C,0))</f>
        <v>1</v>
      </c>
      <c r="AM8" s="89">
        <f t="shared" ref="AM8:AM71" si="6">AK8+AL8</f>
        <v>1</v>
      </c>
      <c r="AN8" s="90">
        <f t="shared" ref="AN8:AN71" si="7">SUM(AI8,AJ8,AM8)</f>
        <v>4</v>
      </c>
      <c r="AO8" s="91">
        <f t="shared" ref="AO8:AO71" si="8">SUM(P8,AA8,AN8)</f>
        <v>7</v>
      </c>
      <c r="AP8" s="92">
        <f>INDEX([1]RiskPlusY2565Q3!Q:Q,MATCH([1]ตารางคะแนนV3!$C8,[1]RiskPlusY2565Q3!$D:$D,0))</f>
        <v>0</v>
      </c>
      <c r="AQ8" s="92">
        <f>INDEX([1]RiskPlusY2565Q3!R:R,MATCH([1]ตารางคะแนนV3!$C8,[1]RiskPlusY2565Q3!$D:$D,0))</f>
        <v>1</v>
      </c>
      <c r="AR8" s="92">
        <f>INDEX([1]RiskPlusY2565Q3!AB:AB,MATCH([1]ตารางคะแนนV3!$C8,[1]RiskPlusY2565Q3!$D:$D,0))</f>
        <v>1</v>
      </c>
      <c r="AS8" s="93">
        <f t="shared" ref="AS8:AS71" si="9">SUM(AP8:AR8)</f>
        <v>2</v>
      </c>
      <c r="AT8" s="92">
        <f>INDEX([1]RiskPlusY2565Q3!AA:AA,MATCH([1]ตารางคะแนนV3!$C8,[1]RiskPlusY2565Q3!$D:$D,0))</f>
        <v>1</v>
      </c>
      <c r="AU8" s="92">
        <f>INDEX([1]RiskPlusY2565Q3!AC:AC,MATCH([1]ตารางคะแนนV3!$C8,[1]RiskPlusY2565Q3!$D:$D,0))</f>
        <v>1</v>
      </c>
      <c r="AV8" s="94">
        <f t="shared" ref="AV8:AV71" si="10">SUM(AT8:AU8)</f>
        <v>2</v>
      </c>
      <c r="AW8" s="95">
        <f t="shared" ref="AW8:AW71" si="11">SUM(AV8,AS8)</f>
        <v>4</v>
      </c>
      <c r="AX8" s="96">
        <f t="shared" ref="AX8:AX71" si="12">SUM(AO8,AW8)</f>
        <v>11</v>
      </c>
      <c r="AY8" s="18" t="str">
        <f t="shared" ref="AY8:AY71" si="13">IF(AX8&lt;7.5,"F",IF(AX8&lt;9,"D",IF(AX8&lt;10.5,"C",IF(AX8&lt;12,"B","A"))))</f>
        <v>B</v>
      </c>
      <c r="AZ8" s="18"/>
      <c r="BA8" s="18" t="str">
        <f>INDEX([1]Proflile65!$L:$L,MATCH([1]ตารางคะแนนV3!$C8,[1]Proflile65!$D:$D,0))</f>
        <v>เปลี่ยน</v>
      </c>
      <c r="BB8" s="18"/>
      <c r="BD8" s="28" t="b">
        <f t="shared" ref="BD8:BD71" si="14">AX8=BE8</f>
        <v>1</v>
      </c>
      <c r="BE8" s="96">
        <v>11</v>
      </c>
      <c r="BF8" s="18" t="s">
        <v>2071</v>
      </c>
      <c r="BH8" s="17">
        <f t="shared" ref="BH8:BH71" si="15">IF(AY8=$BH$5,$BI$5,IF(AY8=$BH$6,$BI$6,0))</f>
        <v>150000</v>
      </c>
    </row>
    <row r="9" spans="1:63" s="98" customFormat="1">
      <c r="A9" s="97" t="s">
        <v>7</v>
      </c>
      <c r="B9" s="98" t="s">
        <v>168</v>
      </c>
      <c r="C9" s="97" t="s">
        <v>189</v>
      </c>
      <c r="D9" s="99" t="s">
        <v>190</v>
      </c>
      <c r="E9" s="18" t="str">
        <f>INDEX([1]Proflile65!$F:$F,MATCH([1]ตารางคะแนนV3!$C9,[1]Proflile65!$D:$D,0))</f>
        <v>รพช.</v>
      </c>
      <c r="F9" s="18">
        <f>INDEX([1]Proflile65!$H:$H,MATCH([1]ตารางคะแนนV3!$C9,[1]Proflile65!$D:$D,0))</f>
        <v>60</v>
      </c>
      <c r="G9" s="19" t="str">
        <f>INDEX([1]Proflile65!$K:$K,MATCH([1]ตารางคะแนนV3!$C9,[1]Proflile65!$D:$D,0))</f>
        <v>รพช.F2 P30,000-60,000</v>
      </c>
      <c r="H9" s="75">
        <v>42183</v>
      </c>
      <c r="I9" s="76">
        <f>INDEX([1]RiskPlusY2565Q3!L:L,MATCH([1]ตารางคะแนนV3!$C9,[1]RiskPlusY2565Q3!$D:$D,0))</f>
        <v>42513320.509999998</v>
      </c>
      <c r="J9" s="76">
        <f>INDEX([1]RiskPlusY2565Q3!P:P,MATCH([1]ตารางคะแนนV3!$C9,[1]RiskPlusY2565Q3!$D:$D,0))</f>
        <v>18616823.82</v>
      </c>
      <c r="K9" s="76">
        <f>INDEX([1]RiskPlusY2565Q3!O:O,MATCH([1]ตารางคะแนนV3!$C9,[1]RiskPlusY2565Q3!$D:$D,0))</f>
        <v>28279158.370000001</v>
      </c>
      <c r="L9" s="76">
        <f>INDEX([1]RiskPlusY2565Q3!M:M,MATCH([1]ตารางคะแนนV3!$C9,[1]RiskPlusY2565Q3!$D:$D,0))</f>
        <v>19388984.34</v>
      </c>
      <c r="M9" s="29">
        <f>INDEX([1]RiskPlusY2565Q3!N:N,MATCH([1]ตารางคะแนนV3!$C9,[1]RiskPlusY2565Q3!$D:$D,0))</f>
        <v>0</v>
      </c>
      <c r="N9" s="77">
        <f>INDEX([1]PlanfinY2565Q3!M:M,MATCH([1]ตารางคะแนนV3!$C9,[1]PlanfinY2565Q3!$C:$C,0))</f>
        <v>0</v>
      </c>
      <c r="O9" s="78">
        <f>INDEX([1]PlanfinY2565Q3!N:N,MATCH([1]ตารางคะแนนV3!$C9,[1]PlanfinY2565Q3!$C:$C,0))</f>
        <v>1</v>
      </c>
      <c r="P9" s="79">
        <f t="shared" si="0"/>
        <v>1</v>
      </c>
      <c r="Q9" s="80">
        <f>INDEX([1]Ratio!R:R,MATCH([1]ตารางคะแนนV3!$C9,[1]Ratio!$C:$C,0))</f>
        <v>74</v>
      </c>
      <c r="R9" s="81">
        <f>INDEX([1]RiskPlusY2565Q3!$S:$S,MATCH([1]ตารางคะแนนV3!C9,[1]RiskPlusY2565Q3!$D:$D,0))</f>
        <v>1</v>
      </c>
      <c r="S9" s="82">
        <f>INDEX([1]Ratio!$S:$S,MATCH([1]ตารางคะแนนV3!$C9,[1]Ratio!$C:$C,0))</f>
        <v>45</v>
      </c>
      <c r="T9" s="78">
        <f>VLOOKUP($C9,[1]RiskPlusY2565Q3!$D$2:$W$901,17,0)</f>
        <v>1</v>
      </c>
      <c r="U9" s="83">
        <f t="shared" si="1"/>
        <v>0.5</v>
      </c>
      <c r="V9" s="82">
        <f>INDEX([1]Ratio!$T:$T,MATCH([1]ตารางคะแนนV3!$C9,[1]Ratio!$C:$C,0))</f>
        <v>147</v>
      </c>
      <c r="W9" s="78">
        <f>VLOOKUP($C9,[1]RiskPlusY2565Q3!$D$2:$W$901,18,0)</f>
        <v>0</v>
      </c>
      <c r="X9" s="83">
        <f t="shared" si="2"/>
        <v>0</v>
      </c>
      <c r="Y9" s="82">
        <f>INDEX([1]Ratio!$V:$V,MATCH([1]ตารางคะแนนV3!$C9,[1]Ratio!$C:$C,0))</f>
        <v>54</v>
      </c>
      <c r="Z9" s="81">
        <f>INDEX([1]RiskPlusY2565Q3!$W:$W,MATCH([1]ตารางคะแนนV3!C9,[1]RiskPlusY2565Q3!$D:$D,0))</f>
        <v>1</v>
      </c>
      <c r="AA9" s="84">
        <f t="shared" si="3"/>
        <v>2.5</v>
      </c>
      <c r="AB9" s="77" t="str">
        <f>INDEX('[1]Quick MethodY2565Q3'!P:P,MATCH([1]ตารางคะแนนV3!$C9,'[1]Quick MethodY2565Q3'!$C:$C,0))</f>
        <v>1</v>
      </c>
      <c r="AC9" s="78" t="str">
        <f>INDEX('[1]Quick MethodY2565Q3'!Q:Q,MATCH([1]ตารางคะแนนV3!$C9,'[1]Quick MethodY2565Q3'!$C:$C,0))</f>
        <v>1</v>
      </c>
      <c r="AD9" s="78">
        <f>INDEX([1]HGRY2565Q3!W:W,MATCH([1]ตารางคะแนนV3!$C9,[1]HGRY2565Q3!$C:$C,0))</f>
        <v>0.5</v>
      </c>
      <c r="AE9" s="78">
        <f>INDEX([1]HGRY2565Q3!X:X,MATCH([1]ตารางคะแนนV3!$C9,[1]HGRY2565Q3!$C:$C,0))</f>
        <v>0.5</v>
      </c>
      <c r="AF9" s="78">
        <f>INDEX([1]HGRY2565Q3!Y:Y,MATCH([1]ตารางคะแนนV3!$C9,[1]HGRY2565Q3!$C:$C,0))</f>
        <v>0</v>
      </c>
      <c r="AG9" s="78">
        <f>INDEX([1]HGRY2565Q3!Z:Z,MATCH([1]ตารางคะแนนV3!$C9,[1]HGRY2565Q3!$C:$C,0))</f>
        <v>0.5</v>
      </c>
      <c r="AH9" s="85">
        <f t="shared" si="4"/>
        <v>3.5</v>
      </c>
      <c r="AI9" s="79">
        <f t="shared" si="5"/>
        <v>2</v>
      </c>
      <c r="AJ9" s="86">
        <f>INDEX([1]PointY2565Q3!J:J,MATCH([1]ตารางคะแนนV3!$C9,[1]PointY2565Q3!$C:$C,0))</f>
        <v>1</v>
      </c>
      <c r="AK9" s="87">
        <f>IFERROR(INDEX([1]อัตราการครองเตียง!O:O,MATCH([1]ตารางคะแนนV3!$C9,[1]อัตราการครองเตียง!$C:$C,0)),0)</f>
        <v>0</v>
      </c>
      <c r="AL9" s="88">
        <f>INDEX([1]SumAdjRw!R:R,MATCH([1]ตารางคะแนนV3!$C9,[1]SumAdjRw!$C:$C,0))</f>
        <v>0</v>
      </c>
      <c r="AM9" s="89">
        <f t="shared" si="6"/>
        <v>0</v>
      </c>
      <c r="AN9" s="90">
        <f t="shared" si="7"/>
        <v>3</v>
      </c>
      <c r="AO9" s="91">
        <f t="shared" si="8"/>
        <v>6.5</v>
      </c>
      <c r="AP9" s="92">
        <f>INDEX([1]RiskPlusY2565Q3!Q:Q,MATCH([1]ตารางคะแนนV3!$C9,[1]RiskPlusY2565Q3!$D:$D,0))</f>
        <v>0</v>
      </c>
      <c r="AQ9" s="92">
        <f>INDEX([1]RiskPlusY2565Q3!R:R,MATCH([1]ตารางคะแนนV3!$C9,[1]RiskPlusY2565Q3!$D:$D,0))</f>
        <v>0</v>
      </c>
      <c r="AR9" s="92">
        <f>INDEX([1]RiskPlusY2565Q3!AB:AB,MATCH([1]ตารางคะแนนV3!$C9,[1]RiskPlusY2565Q3!$D:$D,0))</f>
        <v>1</v>
      </c>
      <c r="AS9" s="93">
        <f t="shared" si="9"/>
        <v>1</v>
      </c>
      <c r="AT9" s="92">
        <f>INDEX([1]RiskPlusY2565Q3!AA:AA,MATCH([1]ตารางคะแนนV3!$C9,[1]RiskPlusY2565Q3!$D:$D,0))</f>
        <v>1</v>
      </c>
      <c r="AU9" s="92">
        <f>INDEX([1]RiskPlusY2565Q3!AC:AC,MATCH([1]ตารางคะแนนV3!$C9,[1]RiskPlusY2565Q3!$D:$D,0))</f>
        <v>1</v>
      </c>
      <c r="AV9" s="94">
        <f t="shared" si="10"/>
        <v>2</v>
      </c>
      <c r="AW9" s="95">
        <f t="shared" si="11"/>
        <v>3</v>
      </c>
      <c r="AX9" s="96">
        <f t="shared" si="12"/>
        <v>9.5</v>
      </c>
      <c r="AY9" s="18" t="str">
        <f t="shared" si="13"/>
        <v>C</v>
      </c>
      <c r="AZ9" s="18"/>
      <c r="BA9" s="18" t="str">
        <f>INDEX([1]Proflile65!$L:$L,MATCH([1]ตารางคะแนนV3!$C9,[1]Proflile65!$D:$D,0))</f>
        <v>เดิม</v>
      </c>
      <c r="BB9" s="18"/>
      <c r="BD9" s="28" t="b">
        <f t="shared" si="14"/>
        <v>1</v>
      </c>
      <c r="BE9" s="96">
        <v>9.5</v>
      </c>
      <c r="BF9" s="18" t="s">
        <v>2072</v>
      </c>
      <c r="BH9" s="17">
        <f t="shared" si="15"/>
        <v>0</v>
      </c>
    </row>
    <row r="10" spans="1:63">
      <c r="A10" s="18" t="s">
        <v>7</v>
      </c>
      <c r="B10" s="17" t="s">
        <v>168</v>
      </c>
      <c r="C10" s="18" t="s">
        <v>191</v>
      </c>
      <c r="D10" s="17" t="s">
        <v>192</v>
      </c>
      <c r="E10" s="18" t="str">
        <f>INDEX([1]Proflile65!$F:$F,MATCH([1]ตารางคะแนนV3!$C10,[1]Proflile65!$D:$D,0))</f>
        <v>รพช.</v>
      </c>
      <c r="F10" s="18">
        <f>INDEX([1]Proflile65!$H:$H,MATCH([1]ตารางคะแนนV3!$C10,[1]Proflile65!$D:$D,0))</f>
        <v>120</v>
      </c>
      <c r="G10" s="19" t="str">
        <f>INDEX([1]Proflile65!$K:$K,MATCH([1]ตารางคะแนนV3!$C10,[1]Proflile65!$D:$D,0))</f>
        <v>รพช.F1 P50,000-100,000</v>
      </c>
      <c r="H10" s="75">
        <v>59937</v>
      </c>
      <c r="I10" s="76">
        <f>INDEX([1]RiskPlusY2565Q3!L:L,MATCH([1]ตารางคะแนนV3!$C10,[1]RiskPlusY2565Q3!$D:$D,0))</f>
        <v>155584612.16999999</v>
      </c>
      <c r="J10" s="76">
        <f>INDEX([1]RiskPlusY2565Q3!P:P,MATCH([1]ตารางคะแนนV3!$C10,[1]RiskPlusY2565Q3!$D:$D,0))</f>
        <v>88510704.909999996</v>
      </c>
      <c r="K10" s="76">
        <f>INDEX([1]RiskPlusY2565Q3!O:O,MATCH([1]ตารางคะแนนV3!$C10,[1]RiskPlusY2565Q3!$D:$D,0))</f>
        <v>44268640.229999997</v>
      </c>
      <c r="L10" s="76">
        <f>INDEX([1]RiskPlusY2565Q3!M:M,MATCH([1]ตารางคะแนนV3!$C10,[1]RiskPlusY2565Q3!$D:$D,0))</f>
        <v>40702813.729999997</v>
      </c>
      <c r="M10" s="29">
        <f>INDEX([1]RiskPlusY2565Q3!N:N,MATCH([1]ตารางคะแนนV3!$C10,[1]RiskPlusY2565Q3!$D:$D,0))</f>
        <v>0</v>
      </c>
      <c r="N10" s="77">
        <f>INDEX([1]PlanfinY2565Q3!M:M,MATCH([1]ตารางคะแนนV3!$C10,[1]PlanfinY2565Q3!$C:$C,0))</f>
        <v>0</v>
      </c>
      <c r="O10" s="78">
        <f>INDEX([1]PlanfinY2565Q3!N:N,MATCH([1]ตารางคะแนนV3!$C10,[1]PlanfinY2565Q3!$C:$C,0))</f>
        <v>0</v>
      </c>
      <c r="P10" s="79">
        <f t="shared" si="0"/>
        <v>0</v>
      </c>
      <c r="Q10" s="80">
        <f>INDEX([1]Ratio!R:R,MATCH([1]ตารางคะแนนV3!$C10,[1]Ratio!$C:$C,0))</f>
        <v>28</v>
      </c>
      <c r="R10" s="81">
        <f>INDEX([1]RiskPlusY2565Q3!$S:$S,MATCH([1]ตารางคะแนนV3!C10,[1]RiskPlusY2565Q3!$D:$D,0))</f>
        <v>1</v>
      </c>
      <c r="S10" s="82">
        <f>INDEX([1]Ratio!$S:$S,MATCH([1]ตารางคะแนนV3!$C10,[1]Ratio!$C:$C,0))</f>
        <v>22</v>
      </c>
      <c r="T10" s="78">
        <f>VLOOKUP($C10,[1]RiskPlusY2565Q3!$D$2:$W$901,17,0)</f>
        <v>1</v>
      </c>
      <c r="U10" s="83">
        <f t="shared" si="1"/>
        <v>0.5</v>
      </c>
      <c r="V10" s="82">
        <f>INDEX([1]Ratio!$T:$T,MATCH([1]ตารางคะแนนV3!$C10,[1]Ratio!$C:$C,0))</f>
        <v>28</v>
      </c>
      <c r="W10" s="78">
        <f>VLOOKUP($C10,[1]RiskPlusY2565Q3!$D$2:$W$901,18,0)</f>
        <v>1</v>
      </c>
      <c r="X10" s="83">
        <f t="shared" si="2"/>
        <v>0.5</v>
      </c>
      <c r="Y10" s="82">
        <f>INDEX([1]Ratio!$V:$V,MATCH([1]ตารางคะแนนV3!$C10,[1]Ratio!$C:$C,0))</f>
        <v>45</v>
      </c>
      <c r="Z10" s="81">
        <f>INDEX([1]RiskPlusY2565Q3!$W:$W,MATCH([1]ตารางคะแนนV3!C10,[1]RiskPlusY2565Q3!$D:$D,0))</f>
        <v>1</v>
      </c>
      <c r="AA10" s="84">
        <f t="shared" si="3"/>
        <v>3</v>
      </c>
      <c r="AB10" s="77" t="str">
        <f>INDEX('[1]Quick MethodY2565Q3'!P:P,MATCH([1]ตารางคะแนนV3!$C10,'[1]Quick MethodY2565Q3'!$C:$C,0))</f>
        <v>0</v>
      </c>
      <c r="AC10" s="78" t="str">
        <f>INDEX('[1]Quick MethodY2565Q3'!Q:Q,MATCH([1]ตารางคะแนนV3!$C10,'[1]Quick MethodY2565Q3'!$C:$C,0))</f>
        <v>1</v>
      </c>
      <c r="AD10" s="78">
        <f>INDEX([1]HGRY2565Q3!W:W,MATCH([1]ตารางคะแนนV3!$C10,[1]HGRY2565Q3!$C:$C,0))</f>
        <v>0.5</v>
      </c>
      <c r="AE10" s="78">
        <f>INDEX([1]HGRY2565Q3!X:X,MATCH([1]ตารางคะแนนV3!$C10,[1]HGRY2565Q3!$C:$C,0))</f>
        <v>0.5</v>
      </c>
      <c r="AF10" s="78">
        <f>INDEX([1]HGRY2565Q3!Y:Y,MATCH([1]ตารางคะแนนV3!$C10,[1]HGRY2565Q3!$C:$C,0))</f>
        <v>0.5</v>
      </c>
      <c r="AG10" s="78">
        <f>INDEX([1]HGRY2565Q3!Z:Z,MATCH([1]ตารางคะแนนV3!$C10,[1]HGRY2565Q3!$C:$C,0))</f>
        <v>0.5</v>
      </c>
      <c r="AH10" s="85">
        <f t="shared" si="4"/>
        <v>3</v>
      </c>
      <c r="AI10" s="79">
        <f t="shared" si="5"/>
        <v>2</v>
      </c>
      <c r="AJ10" s="86">
        <f>INDEX([1]PointY2565Q3!J:J,MATCH([1]ตารางคะแนนV3!$C10,[1]PointY2565Q3!$C:$C,0))</f>
        <v>1</v>
      </c>
      <c r="AK10" s="87">
        <f>IFERROR(INDEX([1]อัตราการครองเตียง!O:O,MATCH([1]ตารางคะแนนV3!$C10,[1]อัตราการครองเตียง!$C:$C,0)),0)</f>
        <v>0</v>
      </c>
      <c r="AL10" s="88">
        <f>INDEX([1]SumAdjRw!R:R,MATCH([1]ตารางคะแนนV3!$C10,[1]SumAdjRw!$C:$C,0))</f>
        <v>0</v>
      </c>
      <c r="AM10" s="89">
        <f t="shared" si="6"/>
        <v>0</v>
      </c>
      <c r="AN10" s="90">
        <f t="shared" si="7"/>
        <v>3</v>
      </c>
      <c r="AO10" s="91">
        <f t="shared" si="8"/>
        <v>6</v>
      </c>
      <c r="AP10" s="92">
        <f>INDEX([1]RiskPlusY2565Q3!Q:Q,MATCH([1]ตารางคะแนนV3!$C10,[1]RiskPlusY2565Q3!$D:$D,0))</f>
        <v>0</v>
      </c>
      <c r="AQ10" s="92">
        <f>INDEX([1]RiskPlusY2565Q3!R:R,MATCH([1]ตารางคะแนนV3!$C10,[1]RiskPlusY2565Q3!$D:$D,0))</f>
        <v>0</v>
      </c>
      <c r="AR10" s="92">
        <f>INDEX([1]RiskPlusY2565Q3!AB:AB,MATCH([1]ตารางคะแนนV3!$C10,[1]RiskPlusY2565Q3!$D:$D,0))</f>
        <v>1</v>
      </c>
      <c r="AS10" s="93">
        <f t="shared" si="9"/>
        <v>1</v>
      </c>
      <c r="AT10" s="92">
        <f>INDEX([1]RiskPlusY2565Q3!AA:AA,MATCH([1]ตารางคะแนนV3!$C10,[1]RiskPlusY2565Q3!$D:$D,0))</f>
        <v>1</v>
      </c>
      <c r="AU10" s="92">
        <f>INDEX([1]RiskPlusY2565Q3!AC:AC,MATCH([1]ตารางคะแนนV3!$C10,[1]RiskPlusY2565Q3!$D:$D,0))</f>
        <v>1</v>
      </c>
      <c r="AV10" s="94">
        <f t="shared" si="10"/>
        <v>2</v>
      </c>
      <c r="AW10" s="95">
        <f t="shared" si="11"/>
        <v>3</v>
      </c>
      <c r="AX10" s="96">
        <f t="shared" si="12"/>
        <v>9</v>
      </c>
      <c r="AY10" s="18" t="str">
        <f t="shared" si="13"/>
        <v>C</v>
      </c>
      <c r="AZ10" s="18"/>
      <c r="BA10" s="18" t="str">
        <f>INDEX([1]Proflile65!$L:$L,MATCH([1]ตารางคะแนนV3!$C10,[1]Proflile65!$D:$D,0))</f>
        <v>เดิม</v>
      </c>
      <c r="BB10" s="18"/>
      <c r="BD10" s="28" t="b">
        <f t="shared" si="14"/>
        <v>1</v>
      </c>
      <c r="BE10" s="96">
        <v>9</v>
      </c>
      <c r="BF10" s="18" t="s">
        <v>2072</v>
      </c>
      <c r="BH10" s="17">
        <f t="shared" si="15"/>
        <v>0</v>
      </c>
    </row>
    <row r="11" spans="1:63">
      <c r="A11" s="18" t="s">
        <v>7</v>
      </c>
      <c r="B11" s="17" t="s">
        <v>168</v>
      </c>
      <c r="C11" s="18" t="s">
        <v>193</v>
      </c>
      <c r="D11" s="17" t="s">
        <v>194</v>
      </c>
      <c r="E11" s="18" t="str">
        <f>INDEX([1]Proflile65!$F:$F,MATCH([1]ตารางคะแนนV3!$C11,[1]Proflile65!$D:$D,0))</f>
        <v>รพช.</v>
      </c>
      <c r="F11" s="18">
        <f>INDEX([1]Proflile65!$H:$H,MATCH([1]ตารางคะแนนV3!$C11,[1]Proflile65!$D:$D,0))</f>
        <v>60</v>
      </c>
      <c r="G11" s="19" t="str">
        <f>INDEX([1]Proflile65!$K:$K,MATCH([1]ตารางคะแนนV3!$C11,[1]Proflile65!$D:$D,0))</f>
        <v>รพช.F2 P30,000-60,000</v>
      </c>
      <c r="H11" s="75">
        <v>40459</v>
      </c>
      <c r="I11" s="76">
        <f>INDEX([1]RiskPlusY2565Q3!L:L,MATCH([1]ตารางคะแนนV3!$C11,[1]RiskPlusY2565Q3!$D:$D,0))</f>
        <v>19246157.530000001</v>
      </c>
      <c r="J11" s="76">
        <f>INDEX([1]RiskPlusY2565Q3!P:P,MATCH([1]ตารางคะแนนV3!$C11,[1]RiskPlusY2565Q3!$D:$D,0))</f>
        <v>-9838039.5800000001</v>
      </c>
      <c r="K11" s="76">
        <f>INDEX([1]RiskPlusY2565Q3!O:O,MATCH([1]ตารางคะแนนV3!$C11,[1]RiskPlusY2565Q3!$D:$D,0))</f>
        <v>10782786.539999999</v>
      </c>
      <c r="L11" s="76">
        <f>INDEX([1]RiskPlusY2565Q3!M:M,MATCH([1]ตารางคะแนนV3!$C11,[1]RiskPlusY2565Q3!$D:$D,0))</f>
        <v>7066527.7999999998</v>
      </c>
      <c r="M11" s="29">
        <f>INDEX([1]RiskPlusY2565Q3!N:N,MATCH([1]ตารางคะแนนV3!$C11,[1]RiskPlusY2565Q3!$D:$D,0))</f>
        <v>1</v>
      </c>
      <c r="N11" s="77">
        <f>INDEX([1]PlanfinY2565Q3!M:M,MATCH([1]ตารางคะแนนV3!$C11,[1]PlanfinY2565Q3!$C:$C,0))</f>
        <v>0</v>
      </c>
      <c r="O11" s="78">
        <f>INDEX([1]PlanfinY2565Q3!N:N,MATCH([1]ตารางคะแนนV3!$C11,[1]PlanfinY2565Q3!$C:$C,0))</f>
        <v>1</v>
      </c>
      <c r="P11" s="79">
        <f t="shared" si="0"/>
        <v>1</v>
      </c>
      <c r="Q11" s="80">
        <f>INDEX([1]Ratio!R:R,MATCH([1]ตารางคะแนนV3!$C11,[1]Ratio!$C:$C,0))</f>
        <v>292</v>
      </c>
      <c r="R11" s="81">
        <f>INDEX([1]RiskPlusY2565Q3!$S:$S,MATCH([1]ตารางคะแนนV3!C11,[1]RiskPlusY2565Q3!$D:$D,0))</f>
        <v>0</v>
      </c>
      <c r="S11" s="82">
        <f>INDEX([1]Ratio!$S:$S,MATCH([1]ตารางคะแนนV3!$C11,[1]Ratio!$C:$C,0))</f>
        <v>44</v>
      </c>
      <c r="T11" s="78">
        <f>VLOOKUP($C11,[1]RiskPlusY2565Q3!$D$2:$W$901,17,0)</f>
        <v>1</v>
      </c>
      <c r="U11" s="83">
        <f t="shared" si="1"/>
        <v>0.5</v>
      </c>
      <c r="V11" s="82">
        <f>INDEX([1]Ratio!$T:$T,MATCH([1]ตารางคะแนนV3!$C11,[1]Ratio!$C:$C,0))</f>
        <v>110</v>
      </c>
      <c r="W11" s="78">
        <f>VLOOKUP($C11,[1]RiskPlusY2565Q3!$D$2:$W$901,18,0)</f>
        <v>0</v>
      </c>
      <c r="X11" s="83">
        <f t="shared" si="2"/>
        <v>0</v>
      </c>
      <c r="Y11" s="82">
        <f>INDEX([1]Ratio!$V:$V,MATCH([1]ตารางคะแนนV3!$C11,[1]Ratio!$C:$C,0))</f>
        <v>42</v>
      </c>
      <c r="Z11" s="81">
        <f>INDEX([1]RiskPlusY2565Q3!$W:$W,MATCH([1]ตารางคะแนนV3!C11,[1]RiskPlusY2565Q3!$D:$D,0))</f>
        <v>1</v>
      </c>
      <c r="AA11" s="84">
        <f t="shared" si="3"/>
        <v>1.5</v>
      </c>
      <c r="AB11" s="77" t="str">
        <f>INDEX('[1]Quick MethodY2565Q3'!P:P,MATCH([1]ตารางคะแนนV3!$C11,'[1]Quick MethodY2565Q3'!$C:$C,0))</f>
        <v>1</v>
      </c>
      <c r="AC11" s="78" t="str">
        <f>INDEX('[1]Quick MethodY2565Q3'!Q:Q,MATCH([1]ตารางคะแนนV3!$C11,'[1]Quick MethodY2565Q3'!$C:$C,0))</f>
        <v>1</v>
      </c>
      <c r="AD11" s="78">
        <f>INDEX([1]HGRY2565Q3!W:W,MATCH([1]ตารางคะแนนV3!$C11,[1]HGRY2565Q3!$C:$C,0))</f>
        <v>0</v>
      </c>
      <c r="AE11" s="78">
        <f>INDEX([1]HGRY2565Q3!X:X,MATCH([1]ตารางคะแนนV3!$C11,[1]HGRY2565Q3!$C:$C,0))</f>
        <v>0</v>
      </c>
      <c r="AF11" s="78">
        <f>INDEX([1]HGRY2565Q3!Y:Y,MATCH([1]ตารางคะแนนV3!$C11,[1]HGRY2565Q3!$C:$C,0))</f>
        <v>0.5</v>
      </c>
      <c r="AG11" s="78">
        <f>INDEX([1]HGRY2565Q3!Z:Z,MATCH([1]ตารางคะแนนV3!$C11,[1]HGRY2565Q3!$C:$C,0))</f>
        <v>0</v>
      </c>
      <c r="AH11" s="85">
        <f t="shared" si="4"/>
        <v>2.5</v>
      </c>
      <c r="AI11" s="79">
        <f t="shared" si="5"/>
        <v>2</v>
      </c>
      <c r="AJ11" s="86">
        <f>INDEX([1]PointY2565Q3!J:J,MATCH([1]ตารางคะแนนV3!$C11,[1]PointY2565Q3!$C:$C,0))</f>
        <v>1</v>
      </c>
      <c r="AK11" s="87">
        <f>IFERROR(INDEX([1]อัตราการครองเตียง!O:O,MATCH([1]ตารางคะแนนV3!$C11,[1]อัตราการครองเตียง!$C:$C,0)),0)</f>
        <v>0</v>
      </c>
      <c r="AL11" s="88">
        <f>INDEX([1]SumAdjRw!R:R,MATCH([1]ตารางคะแนนV3!$C11,[1]SumAdjRw!$C:$C,0))</f>
        <v>1</v>
      </c>
      <c r="AM11" s="89">
        <f t="shared" si="6"/>
        <v>1</v>
      </c>
      <c r="AN11" s="90">
        <f t="shared" si="7"/>
        <v>4</v>
      </c>
      <c r="AO11" s="91">
        <f t="shared" si="8"/>
        <v>6.5</v>
      </c>
      <c r="AP11" s="92">
        <f>INDEX([1]RiskPlusY2565Q3!Q:Q,MATCH([1]ตารางคะแนนV3!$C11,[1]RiskPlusY2565Q3!$D:$D,0))</f>
        <v>0</v>
      </c>
      <c r="AQ11" s="92">
        <f>INDEX([1]RiskPlusY2565Q3!R:R,MATCH([1]ตารางคะแนนV3!$C11,[1]RiskPlusY2565Q3!$D:$D,0))</f>
        <v>0</v>
      </c>
      <c r="AR11" s="92">
        <f>INDEX([1]RiskPlusY2565Q3!AB:AB,MATCH([1]ตารางคะแนนV3!$C11,[1]RiskPlusY2565Q3!$D:$D,0))</f>
        <v>1</v>
      </c>
      <c r="AS11" s="93">
        <f t="shared" si="9"/>
        <v>1</v>
      </c>
      <c r="AT11" s="92">
        <f>INDEX([1]RiskPlusY2565Q3!AA:AA,MATCH([1]ตารางคะแนนV3!$C11,[1]RiskPlusY2565Q3!$D:$D,0))</f>
        <v>1</v>
      </c>
      <c r="AU11" s="92">
        <f>INDEX([1]RiskPlusY2565Q3!AC:AC,MATCH([1]ตารางคะแนนV3!$C11,[1]RiskPlusY2565Q3!$D:$D,0))</f>
        <v>0</v>
      </c>
      <c r="AV11" s="94">
        <f t="shared" si="10"/>
        <v>1</v>
      </c>
      <c r="AW11" s="95">
        <f t="shared" si="11"/>
        <v>2</v>
      </c>
      <c r="AX11" s="96">
        <f t="shared" si="12"/>
        <v>8.5</v>
      </c>
      <c r="AY11" s="18" t="str">
        <f t="shared" si="13"/>
        <v>D</v>
      </c>
      <c r="AZ11" s="18"/>
      <c r="BA11" s="18" t="str">
        <f>INDEX([1]Proflile65!$L:$L,MATCH([1]ตารางคะแนนV3!$C11,[1]Proflile65!$D:$D,0))</f>
        <v>เดิม</v>
      </c>
      <c r="BB11" s="18"/>
      <c r="BD11" s="28" t="b">
        <f t="shared" si="14"/>
        <v>1</v>
      </c>
      <c r="BE11" s="96">
        <v>8.5</v>
      </c>
      <c r="BF11" s="18" t="s">
        <v>2073</v>
      </c>
      <c r="BH11" s="17">
        <f t="shared" si="15"/>
        <v>0</v>
      </c>
    </row>
    <row r="12" spans="1:63">
      <c r="A12" s="18" t="s">
        <v>7</v>
      </c>
      <c r="B12" s="17" t="s">
        <v>168</v>
      </c>
      <c r="C12" s="18" t="s">
        <v>195</v>
      </c>
      <c r="D12" s="17" t="s">
        <v>196</v>
      </c>
      <c r="E12" s="18" t="str">
        <f>INDEX([1]Proflile65!$F:$F,MATCH([1]ตารางคะแนนV3!$C12,[1]Proflile65!$D:$D,0))</f>
        <v>รพช.</v>
      </c>
      <c r="F12" s="18">
        <f>INDEX([1]Proflile65!$H:$H,MATCH([1]ตารางคะแนนV3!$C12,[1]Proflile65!$D:$D,0))</f>
        <v>60</v>
      </c>
      <c r="G12" s="19" t="str">
        <f>INDEX([1]Proflile65!$K:$K,MATCH([1]ตารางคะแนนV3!$C12,[1]Proflile65!$D:$D,0))</f>
        <v>รพช.F2 P30,000-60,000</v>
      </c>
      <c r="H12" s="75">
        <v>51729</v>
      </c>
      <c r="I12" s="76">
        <f>INDEX([1]RiskPlusY2565Q3!L:L,MATCH([1]ตารางคะแนนV3!$C12,[1]RiskPlusY2565Q3!$D:$D,0))</f>
        <v>61241011.25</v>
      </c>
      <c r="J12" s="76">
        <f>INDEX([1]RiskPlusY2565Q3!P:P,MATCH([1]ตารางคะแนนV3!$C12,[1]RiskPlusY2565Q3!$D:$D,0))</f>
        <v>13021498.66</v>
      </c>
      <c r="K12" s="76">
        <f>INDEX([1]RiskPlusY2565Q3!O:O,MATCH([1]ตารางคะแนนV3!$C12,[1]RiskPlusY2565Q3!$D:$D,0))</f>
        <v>48065218.399999999</v>
      </c>
      <c r="L12" s="76">
        <f>INDEX([1]RiskPlusY2565Q3!M:M,MATCH([1]ตารางคะแนนV3!$C12,[1]RiskPlusY2565Q3!$D:$D,0))</f>
        <v>46438290.770000003</v>
      </c>
      <c r="M12" s="29">
        <f>INDEX([1]RiskPlusY2565Q3!N:N,MATCH([1]ตารางคะแนนV3!$C12,[1]RiskPlusY2565Q3!$D:$D,0))</f>
        <v>0</v>
      </c>
      <c r="N12" s="77">
        <f>INDEX([1]PlanfinY2565Q3!M:M,MATCH([1]ตารางคะแนนV3!$C12,[1]PlanfinY2565Q3!$C:$C,0))</f>
        <v>0</v>
      </c>
      <c r="O12" s="78">
        <f>INDEX([1]PlanfinY2565Q3!N:N,MATCH([1]ตารางคะแนนV3!$C12,[1]PlanfinY2565Q3!$C:$C,0))</f>
        <v>1</v>
      </c>
      <c r="P12" s="79">
        <f t="shared" si="0"/>
        <v>1</v>
      </c>
      <c r="Q12" s="80">
        <f>INDEX([1]Ratio!R:R,MATCH([1]ตารางคะแนนV3!$C12,[1]Ratio!$C:$C,0))</f>
        <v>241</v>
      </c>
      <c r="R12" s="81">
        <f>INDEX([1]RiskPlusY2565Q3!$S:$S,MATCH([1]ตารางคะแนนV3!C12,[1]RiskPlusY2565Q3!$D:$D,0))</f>
        <v>0</v>
      </c>
      <c r="S12" s="82">
        <f>INDEX([1]Ratio!$S:$S,MATCH([1]ตารางคะแนนV3!$C12,[1]Ratio!$C:$C,0))</f>
        <v>35</v>
      </c>
      <c r="T12" s="78">
        <f>VLOOKUP($C12,[1]RiskPlusY2565Q3!$D$2:$W$901,17,0)</f>
        <v>1</v>
      </c>
      <c r="U12" s="83">
        <f t="shared" si="1"/>
        <v>0.5</v>
      </c>
      <c r="V12" s="82">
        <f>INDEX([1]Ratio!$T:$T,MATCH([1]ตารางคะแนนV3!$C12,[1]Ratio!$C:$C,0))</f>
        <v>61</v>
      </c>
      <c r="W12" s="78">
        <f>VLOOKUP($C12,[1]RiskPlusY2565Q3!$D$2:$W$901,18,0)</f>
        <v>0</v>
      </c>
      <c r="X12" s="83">
        <f t="shared" si="2"/>
        <v>0</v>
      </c>
      <c r="Y12" s="82">
        <f>INDEX([1]Ratio!$V:$V,MATCH([1]ตารางคะแนนV3!$C12,[1]Ratio!$C:$C,0))</f>
        <v>56</v>
      </c>
      <c r="Z12" s="81">
        <f>INDEX([1]RiskPlusY2565Q3!$W:$W,MATCH([1]ตารางคะแนนV3!C12,[1]RiskPlusY2565Q3!$D:$D,0))</f>
        <v>1</v>
      </c>
      <c r="AA12" s="84">
        <f t="shared" si="3"/>
        <v>1.5</v>
      </c>
      <c r="AB12" s="77" t="str">
        <f>INDEX('[1]Quick MethodY2565Q3'!P:P,MATCH([1]ตารางคะแนนV3!$C12,'[1]Quick MethodY2565Q3'!$C:$C,0))</f>
        <v>1</v>
      </c>
      <c r="AC12" s="78" t="str">
        <f>INDEX('[1]Quick MethodY2565Q3'!Q:Q,MATCH([1]ตารางคะแนนV3!$C12,'[1]Quick MethodY2565Q3'!$C:$C,0))</f>
        <v>1</v>
      </c>
      <c r="AD12" s="78">
        <f>INDEX([1]HGRY2565Q3!W:W,MATCH([1]ตารางคะแนนV3!$C12,[1]HGRY2565Q3!$C:$C,0))</f>
        <v>0</v>
      </c>
      <c r="AE12" s="78">
        <f>INDEX([1]HGRY2565Q3!X:X,MATCH([1]ตารางคะแนนV3!$C12,[1]HGRY2565Q3!$C:$C,0))</f>
        <v>0</v>
      </c>
      <c r="AF12" s="78">
        <f>INDEX([1]HGRY2565Q3!Y:Y,MATCH([1]ตารางคะแนนV3!$C12,[1]HGRY2565Q3!$C:$C,0))</f>
        <v>0.5</v>
      </c>
      <c r="AG12" s="78">
        <f>INDEX([1]HGRY2565Q3!Z:Z,MATCH([1]ตารางคะแนนV3!$C12,[1]HGRY2565Q3!$C:$C,0))</f>
        <v>0</v>
      </c>
      <c r="AH12" s="85">
        <f t="shared" si="4"/>
        <v>2.5</v>
      </c>
      <c r="AI12" s="79">
        <f t="shared" si="5"/>
        <v>2</v>
      </c>
      <c r="AJ12" s="86">
        <f>INDEX([1]PointY2565Q3!J:J,MATCH([1]ตารางคะแนนV3!$C12,[1]PointY2565Q3!$C:$C,0))</f>
        <v>1</v>
      </c>
      <c r="AK12" s="87">
        <f>IFERROR(INDEX([1]อัตราการครองเตียง!O:O,MATCH([1]ตารางคะแนนV3!$C12,[1]อัตราการครองเตียง!$C:$C,0)),0)</f>
        <v>0</v>
      </c>
      <c r="AL12" s="88">
        <f>INDEX([1]SumAdjRw!R:R,MATCH([1]ตารางคะแนนV3!$C12,[1]SumAdjRw!$C:$C,0))</f>
        <v>1</v>
      </c>
      <c r="AM12" s="89">
        <f t="shared" si="6"/>
        <v>1</v>
      </c>
      <c r="AN12" s="90">
        <f t="shared" si="7"/>
        <v>4</v>
      </c>
      <c r="AO12" s="91">
        <f t="shared" si="8"/>
        <v>6.5</v>
      </c>
      <c r="AP12" s="92">
        <f>INDEX([1]RiskPlusY2565Q3!Q:Q,MATCH([1]ตารางคะแนนV3!$C12,[1]RiskPlusY2565Q3!$D:$D,0))</f>
        <v>0</v>
      </c>
      <c r="AQ12" s="92">
        <f>INDEX([1]RiskPlusY2565Q3!R:R,MATCH([1]ตารางคะแนนV3!$C12,[1]RiskPlusY2565Q3!$D:$D,0))</f>
        <v>1</v>
      </c>
      <c r="AR12" s="92">
        <f>INDEX([1]RiskPlusY2565Q3!AB:AB,MATCH([1]ตารางคะแนนV3!$C12,[1]RiskPlusY2565Q3!$D:$D,0))</f>
        <v>1</v>
      </c>
      <c r="AS12" s="93">
        <f t="shared" si="9"/>
        <v>2</v>
      </c>
      <c r="AT12" s="92">
        <f>INDEX([1]RiskPlusY2565Q3!AA:AA,MATCH([1]ตารางคะแนนV3!$C12,[1]RiskPlusY2565Q3!$D:$D,0))</f>
        <v>1</v>
      </c>
      <c r="AU12" s="92">
        <f>INDEX([1]RiskPlusY2565Q3!AC:AC,MATCH([1]ตารางคะแนนV3!$C12,[1]RiskPlusY2565Q3!$D:$D,0))</f>
        <v>1</v>
      </c>
      <c r="AV12" s="94">
        <f t="shared" si="10"/>
        <v>2</v>
      </c>
      <c r="AW12" s="95">
        <f t="shared" si="11"/>
        <v>4</v>
      </c>
      <c r="AX12" s="96">
        <f t="shared" si="12"/>
        <v>10.5</v>
      </c>
      <c r="AY12" s="18" t="str">
        <f t="shared" si="13"/>
        <v>B</v>
      </c>
      <c r="AZ12" s="18"/>
      <c r="BA12" s="18" t="str">
        <f>INDEX([1]Proflile65!$L:$L,MATCH([1]ตารางคะแนนV3!$C12,[1]Proflile65!$D:$D,0))</f>
        <v>เดิม</v>
      </c>
      <c r="BB12" s="18"/>
      <c r="BD12" s="28" t="b">
        <f t="shared" si="14"/>
        <v>1</v>
      </c>
      <c r="BE12" s="96">
        <v>10.5</v>
      </c>
      <c r="BF12" s="18" t="s">
        <v>2071</v>
      </c>
      <c r="BH12" s="17">
        <f t="shared" si="15"/>
        <v>150000</v>
      </c>
    </row>
    <row r="13" spans="1:63">
      <c r="A13" s="18" t="s">
        <v>7</v>
      </c>
      <c r="B13" s="17" t="s">
        <v>168</v>
      </c>
      <c r="C13" s="18" t="s">
        <v>197</v>
      </c>
      <c r="D13" s="17" t="s">
        <v>198</v>
      </c>
      <c r="E13" s="18" t="str">
        <f>INDEX([1]Proflile65!$F:$F,MATCH([1]ตารางคะแนนV3!$C13,[1]Proflile65!$D:$D,0))</f>
        <v>รพช.</v>
      </c>
      <c r="F13" s="18">
        <f>INDEX([1]Proflile65!$H:$H,MATCH([1]ตารางคะแนนV3!$C13,[1]Proflile65!$D:$D,0))</f>
        <v>32</v>
      </c>
      <c r="G13" s="19" t="str">
        <f>INDEX([1]Proflile65!$K:$K,MATCH([1]ตารางคะแนนV3!$C13,[1]Proflile65!$D:$D,0))</f>
        <v>รพช.F2 P&lt;=30,000</v>
      </c>
      <c r="H13" s="75">
        <v>18948</v>
      </c>
      <c r="I13" s="76">
        <f>INDEX([1]RiskPlusY2565Q3!L:L,MATCH([1]ตารางคะแนนV3!$C13,[1]RiskPlusY2565Q3!$D:$D,0))</f>
        <v>10058585.17</v>
      </c>
      <c r="J13" s="76">
        <f>INDEX([1]RiskPlusY2565Q3!P:P,MATCH([1]ตารางคะแนนV3!$C13,[1]RiskPlusY2565Q3!$D:$D,0))</f>
        <v>-2750498.27</v>
      </c>
      <c r="K13" s="76">
        <f>INDEX([1]RiskPlusY2565Q3!O:O,MATCH([1]ตารางคะแนนV3!$C13,[1]RiskPlusY2565Q3!$D:$D,0))</f>
        <v>8111442.4900000002</v>
      </c>
      <c r="L13" s="76">
        <f>INDEX([1]RiskPlusY2565Q3!M:M,MATCH([1]ตารางคะแนนV3!$C13,[1]RiskPlusY2565Q3!$D:$D,0))</f>
        <v>8583592.9000000004</v>
      </c>
      <c r="M13" s="29">
        <f>INDEX([1]RiskPlusY2565Q3!N:N,MATCH([1]ตารางคะแนนV3!$C13,[1]RiskPlusY2565Q3!$D:$D,0))</f>
        <v>1</v>
      </c>
      <c r="N13" s="77">
        <f>INDEX([1]PlanfinY2565Q3!M:M,MATCH([1]ตารางคะแนนV3!$C13,[1]PlanfinY2565Q3!$C:$C,0))</f>
        <v>0</v>
      </c>
      <c r="O13" s="78">
        <f>INDEX([1]PlanfinY2565Q3!N:N,MATCH([1]ตารางคะแนนV3!$C13,[1]PlanfinY2565Q3!$C:$C,0))</f>
        <v>1</v>
      </c>
      <c r="P13" s="79">
        <f t="shared" si="0"/>
        <v>1</v>
      </c>
      <c r="Q13" s="80">
        <f>INDEX([1]Ratio!R:R,MATCH([1]ตารางคะแนนV3!$C13,[1]Ratio!$C:$C,0))</f>
        <v>442</v>
      </c>
      <c r="R13" s="81">
        <f>INDEX([1]RiskPlusY2565Q3!$S:$S,MATCH([1]ตารางคะแนนV3!C13,[1]RiskPlusY2565Q3!$D:$D,0))</f>
        <v>0</v>
      </c>
      <c r="S13" s="82">
        <f>INDEX([1]Ratio!$S:$S,MATCH([1]ตารางคะแนนV3!$C13,[1]Ratio!$C:$C,0))</f>
        <v>45</v>
      </c>
      <c r="T13" s="78">
        <f>VLOOKUP($C13,[1]RiskPlusY2565Q3!$D$2:$W$901,17,0)</f>
        <v>1</v>
      </c>
      <c r="U13" s="83">
        <f t="shared" si="1"/>
        <v>0.5</v>
      </c>
      <c r="V13" s="82">
        <f>INDEX([1]Ratio!$T:$T,MATCH([1]ตารางคะแนนV3!$C13,[1]Ratio!$C:$C,0))</f>
        <v>101</v>
      </c>
      <c r="W13" s="78">
        <f>VLOOKUP($C13,[1]RiskPlusY2565Q3!$D$2:$W$901,18,0)</f>
        <v>0</v>
      </c>
      <c r="X13" s="83">
        <f t="shared" si="2"/>
        <v>0</v>
      </c>
      <c r="Y13" s="82">
        <f>INDEX([1]Ratio!$V:$V,MATCH([1]ตารางคะแนนV3!$C13,[1]Ratio!$C:$C,0))</f>
        <v>45</v>
      </c>
      <c r="Z13" s="81">
        <f>INDEX([1]RiskPlusY2565Q3!$W:$W,MATCH([1]ตารางคะแนนV3!C13,[1]RiskPlusY2565Q3!$D:$D,0))</f>
        <v>1</v>
      </c>
      <c r="AA13" s="84">
        <f t="shared" si="3"/>
        <v>1.5</v>
      </c>
      <c r="AB13" s="77" t="str">
        <f>INDEX('[1]Quick MethodY2565Q3'!P:P,MATCH([1]ตารางคะแนนV3!$C13,'[1]Quick MethodY2565Q3'!$C:$C,0))</f>
        <v>0</v>
      </c>
      <c r="AC13" s="78" t="str">
        <f>INDEX('[1]Quick MethodY2565Q3'!Q:Q,MATCH([1]ตารางคะแนนV3!$C13,'[1]Quick MethodY2565Q3'!$C:$C,0))</f>
        <v>1</v>
      </c>
      <c r="AD13" s="78">
        <f>INDEX([1]HGRY2565Q3!W:W,MATCH([1]ตารางคะแนนV3!$C13,[1]HGRY2565Q3!$C:$C,0))</f>
        <v>0.5</v>
      </c>
      <c r="AE13" s="78">
        <f>INDEX([1]HGRY2565Q3!X:X,MATCH([1]ตารางคะแนนV3!$C13,[1]HGRY2565Q3!$C:$C,0))</f>
        <v>0.5</v>
      </c>
      <c r="AF13" s="78">
        <f>INDEX([1]HGRY2565Q3!Y:Y,MATCH([1]ตารางคะแนนV3!$C13,[1]HGRY2565Q3!$C:$C,0))</f>
        <v>0.5</v>
      </c>
      <c r="AG13" s="78">
        <f>INDEX([1]HGRY2565Q3!Z:Z,MATCH([1]ตารางคะแนนV3!$C13,[1]HGRY2565Q3!$C:$C,0))</f>
        <v>0.5</v>
      </c>
      <c r="AH13" s="85">
        <f t="shared" si="4"/>
        <v>3</v>
      </c>
      <c r="AI13" s="79">
        <f t="shared" si="5"/>
        <v>2</v>
      </c>
      <c r="AJ13" s="86">
        <f>INDEX([1]PointY2565Q3!J:J,MATCH([1]ตารางคะแนนV3!$C13,[1]PointY2565Q3!$C:$C,0))</f>
        <v>1</v>
      </c>
      <c r="AK13" s="87">
        <f>IFERROR(INDEX([1]อัตราการครองเตียง!O:O,MATCH([1]ตารางคะแนนV3!$C13,[1]อัตราการครองเตียง!$C:$C,0)),0)</f>
        <v>0</v>
      </c>
      <c r="AL13" s="88">
        <f>INDEX([1]SumAdjRw!R:R,MATCH([1]ตารางคะแนนV3!$C13,[1]SumAdjRw!$C:$C,0))</f>
        <v>0</v>
      </c>
      <c r="AM13" s="89">
        <f t="shared" si="6"/>
        <v>0</v>
      </c>
      <c r="AN13" s="90">
        <f t="shared" si="7"/>
        <v>3</v>
      </c>
      <c r="AO13" s="91">
        <f t="shared" si="8"/>
        <v>5.5</v>
      </c>
      <c r="AP13" s="92">
        <f>INDEX([1]RiskPlusY2565Q3!Q:Q,MATCH([1]ตารางคะแนนV3!$C13,[1]RiskPlusY2565Q3!$D:$D,0))</f>
        <v>0</v>
      </c>
      <c r="AQ13" s="92">
        <f>INDEX([1]RiskPlusY2565Q3!R:R,MATCH([1]ตารางคะแนนV3!$C13,[1]RiskPlusY2565Q3!$D:$D,0))</f>
        <v>0</v>
      </c>
      <c r="AR13" s="92">
        <f>INDEX([1]RiskPlusY2565Q3!AB:AB,MATCH([1]ตารางคะแนนV3!$C13,[1]RiskPlusY2565Q3!$D:$D,0))</f>
        <v>1</v>
      </c>
      <c r="AS13" s="93">
        <f t="shared" si="9"/>
        <v>1</v>
      </c>
      <c r="AT13" s="92">
        <f>INDEX([1]RiskPlusY2565Q3!AA:AA,MATCH([1]ตารางคะแนนV3!$C13,[1]RiskPlusY2565Q3!$D:$D,0))</f>
        <v>1</v>
      </c>
      <c r="AU13" s="92">
        <f>INDEX([1]RiskPlusY2565Q3!AC:AC,MATCH([1]ตารางคะแนนV3!$C13,[1]RiskPlusY2565Q3!$D:$D,0))</f>
        <v>1</v>
      </c>
      <c r="AV13" s="94">
        <f t="shared" si="10"/>
        <v>2</v>
      </c>
      <c r="AW13" s="95">
        <f t="shared" si="11"/>
        <v>3</v>
      </c>
      <c r="AX13" s="96">
        <f t="shared" si="12"/>
        <v>8.5</v>
      </c>
      <c r="AY13" s="18" t="str">
        <f t="shared" si="13"/>
        <v>D</v>
      </c>
      <c r="AZ13" s="18"/>
      <c r="BA13" s="18" t="str">
        <f>INDEX([1]Proflile65!$L:$L,MATCH([1]ตารางคะแนนV3!$C13,[1]Proflile65!$D:$D,0))</f>
        <v>เดิม</v>
      </c>
      <c r="BB13" s="18"/>
      <c r="BC13" s="18"/>
      <c r="BD13" s="28" t="b">
        <f t="shared" si="14"/>
        <v>1</v>
      </c>
      <c r="BE13" s="96">
        <v>8.5</v>
      </c>
      <c r="BF13" s="18" t="s">
        <v>2073</v>
      </c>
      <c r="BH13" s="17">
        <f t="shared" si="15"/>
        <v>0</v>
      </c>
    </row>
    <row r="14" spans="1:63">
      <c r="A14" s="18" t="s">
        <v>7</v>
      </c>
      <c r="B14" s="17" t="s">
        <v>168</v>
      </c>
      <c r="C14" s="18" t="s">
        <v>199</v>
      </c>
      <c r="D14" s="17" t="s">
        <v>200</v>
      </c>
      <c r="E14" s="18" t="str">
        <f>INDEX([1]Proflile65!$F:$F,MATCH([1]ตารางคะแนนV3!$C14,[1]Proflile65!$D:$D,0))</f>
        <v>รพท.</v>
      </c>
      <c r="F14" s="18">
        <f>INDEX([1]Proflile65!$H:$H,MATCH([1]ตารางคะแนนV3!$C14,[1]Proflile65!$D:$D,0))</f>
        <v>232</v>
      </c>
      <c r="G14" s="19" t="str">
        <f>INDEX([1]Proflile65!$K:$K,MATCH([1]ตารางคะแนนV3!$C14,[1]Proflile65!$D:$D,0))</f>
        <v>รพท.M1 B&gt;200</v>
      </c>
      <c r="H14" s="75">
        <v>69308</v>
      </c>
      <c r="I14" s="76">
        <f>INDEX([1]RiskPlusY2565Q3!L:L,MATCH([1]ตารางคะแนนV3!$C14,[1]RiskPlusY2565Q3!$D:$D,0))</f>
        <v>210778080.59999999</v>
      </c>
      <c r="J14" s="76">
        <f>INDEX([1]RiskPlusY2565Q3!P:P,MATCH([1]ตารางคะแนนV3!$C14,[1]RiskPlusY2565Q3!$D:$D,0))</f>
        <v>-117040109.17</v>
      </c>
      <c r="K14" s="76">
        <f>INDEX([1]RiskPlusY2565Q3!O:O,MATCH([1]ตารางคะแนนV3!$C14,[1]RiskPlusY2565Q3!$D:$D,0))</f>
        <v>240105073.16999999</v>
      </c>
      <c r="L14" s="76">
        <f>INDEX([1]RiskPlusY2565Q3!M:M,MATCH([1]ตารางคะแนนV3!$C14,[1]RiskPlusY2565Q3!$D:$D,0))</f>
        <v>219683129.65000001</v>
      </c>
      <c r="M14" s="29">
        <f>INDEX([1]RiskPlusY2565Q3!N:N,MATCH([1]ตารางคะแนนV3!$C14,[1]RiskPlusY2565Q3!$D:$D,0))</f>
        <v>1</v>
      </c>
      <c r="N14" s="77">
        <f>INDEX([1]PlanfinY2565Q3!M:M,MATCH([1]ตารางคะแนนV3!$C14,[1]PlanfinY2565Q3!$C:$C,0))</f>
        <v>0</v>
      </c>
      <c r="O14" s="78">
        <f>INDEX([1]PlanfinY2565Q3!N:N,MATCH([1]ตารางคะแนนV3!$C14,[1]PlanfinY2565Q3!$C:$C,0))</f>
        <v>1</v>
      </c>
      <c r="P14" s="79">
        <f t="shared" si="0"/>
        <v>1</v>
      </c>
      <c r="Q14" s="80">
        <f>INDEX([1]Ratio!R:R,MATCH([1]ตารางคะแนนV3!$C14,[1]Ratio!$C:$C,0))</f>
        <v>344</v>
      </c>
      <c r="R14" s="81">
        <f>INDEX([1]RiskPlusY2565Q3!$S:$S,MATCH([1]ตารางคะแนนV3!C14,[1]RiskPlusY2565Q3!$D:$D,0))</f>
        <v>0</v>
      </c>
      <c r="S14" s="82">
        <f>INDEX([1]Ratio!$S:$S,MATCH([1]ตารางคะแนนV3!$C14,[1]Ratio!$C:$C,0))</f>
        <v>102</v>
      </c>
      <c r="T14" s="78">
        <f>VLOOKUP($C14,[1]RiskPlusY2565Q3!$D$2:$W$901,17,0)</f>
        <v>0</v>
      </c>
      <c r="U14" s="83">
        <f t="shared" si="1"/>
        <v>0</v>
      </c>
      <c r="V14" s="82">
        <f>INDEX([1]Ratio!$T:$T,MATCH([1]ตารางคะแนนV3!$C14,[1]Ratio!$C:$C,0))</f>
        <v>65</v>
      </c>
      <c r="W14" s="78">
        <f>VLOOKUP($C14,[1]RiskPlusY2565Q3!$D$2:$W$901,18,0)</f>
        <v>0</v>
      </c>
      <c r="X14" s="83">
        <f t="shared" si="2"/>
        <v>0</v>
      </c>
      <c r="Y14" s="82">
        <f>INDEX([1]Ratio!$V:$V,MATCH([1]ตารางคะแนนV3!$C14,[1]Ratio!$C:$C,0))</f>
        <v>40</v>
      </c>
      <c r="Z14" s="81">
        <f>INDEX([1]RiskPlusY2565Q3!$W:$W,MATCH([1]ตารางคะแนนV3!C14,[1]RiskPlusY2565Q3!$D:$D,0))</f>
        <v>1</v>
      </c>
      <c r="AA14" s="84">
        <f t="shared" si="3"/>
        <v>1</v>
      </c>
      <c r="AB14" s="77" t="str">
        <f>INDEX('[1]Quick MethodY2565Q3'!P:P,MATCH([1]ตารางคะแนนV3!$C14,'[1]Quick MethodY2565Q3'!$C:$C,0))</f>
        <v>1</v>
      </c>
      <c r="AC14" s="78" t="str">
        <f>INDEX('[1]Quick MethodY2565Q3'!Q:Q,MATCH([1]ตารางคะแนนV3!$C14,'[1]Quick MethodY2565Q3'!$C:$C,0))</f>
        <v>1</v>
      </c>
      <c r="AD14" s="78">
        <f>INDEX([1]HGRY2565Q3!W:W,MATCH([1]ตารางคะแนนV3!$C14,[1]HGRY2565Q3!$C:$C,0))</f>
        <v>0</v>
      </c>
      <c r="AE14" s="78">
        <f>INDEX([1]HGRY2565Q3!X:X,MATCH([1]ตารางคะแนนV3!$C14,[1]HGRY2565Q3!$C:$C,0))</f>
        <v>0.5</v>
      </c>
      <c r="AF14" s="78">
        <f>INDEX([1]HGRY2565Q3!Y:Y,MATCH([1]ตารางคะแนนV3!$C14,[1]HGRY2565Q3!$C:$C,0))</f>
        <v>0.5</v>
      </c>
      <c r="AG14" s="78">
        <f>INDEX([1]HGRY2565Q3!Z:Z,MATCH([1]ตารางคะแนนV3!$C14,[1]HGRY2565Q3!$C:$C,0))</f>
        <v>0.5</v>
      </c>
      <c r="AH14" s="85">
        <f t="shared" si="4"/>
        <v>3.5</v>
      </c>
      <c r="AI14" s="79">
        <f t="shared" si="5"/>
        <v>2</v>
      </c>
      <c r="AJ14" s="86">
        <f>INDEX([1]PointY2565Q3!J:J,MATCH([1]ตารางคะแนนV3!$C14,[1]PointY2565Q3!$C:$C,0))</f>
        <v>1</v>
      </c>
      <c r="AK14" s="87">
        <f>IFERROR(INDEX([1]อัตราการครองเตียง!O:O,MATCH([1]ตารางคะแนนV3!$C14,[1]อัตราการครองเตียง!$C:$C,0)),0)</f>
        <v>1</v>
      </c>
      <c r="AL14" s="88">
        <f>INDEX([1]SumAdjRw!R:R,MATCH([1]ตารางคะแนนV3!$C14,[1]SumAdjRw!$C:$C,0))</f>
        <v>1</v>
      </c>
      <c r="AM14" s="89">
        <f t="shared" si="6"/>
        <v>2</v>
      </c>
      <c r="AN14" s="90">
        <f t="shared" si="7"/>
        <v>5</v>
      </c>
      <c r="AO14" s="91">
        <f t="shared" si="8"/>
        <v>7</v>
      </c>
      <c r="AP14" s="92">
        <f>INDEX([1]RiskPlusY2565Q3!Q:Q,MATCH([1]ตารางคะแนนV3!$C14,[1]RiskPlusY2565Q3!$D:$D,0))</f>
        <v>1</v>
      </c>
      <c r="AQ14" s="92">
        <f>INDEX([1]RiskPlusY2565Q3!R:R,MATCH([1]ตารางคะแนนV3!$C14,[1]RiskPlusY2565Q3!$D:$D,0))</f>
        <v>1</v>
      </c>
      <c r="AR14" s="92">
        <f>INDEX([1]RiskPlusY2565Q3!AB:AB,MATCH([1]ตารางคะแนนV3!$C14,[1]RiskPlusY2565Q3!$D:$D,0))</f>
        <v>1</v>
      </c>
      <c r="AS14" s="93">
        <f t="shared" si="9"/>
        <v>3</v>
      </c>
      <c r="AT14" s="92">
        <f>INDEX([1]RiskPlusY2565Q3!AA:AA,MATCH([1]ตารางคะแนนV3!$C14,[1]RiskPlusY2565Q3!$D:$D,0))</f>
        <v>1</v>
      </c>
      <c r="AU14" s="92">
        <f>INDEX([1]RiskPlusY2565Q3!AC:AC,MATCH([1]ตารางคะแนนV3!$C14,[1]RiskPlusY2565Q3!$D:$D,0))</f>
        <v>0</v>
      </c>
      <c r="AV14" s="94">
        <f t="shared" si="10"/>
        <v>1</v>
      </c>
      <c r="AW14" s="95">
        <f t="shared" si="11"/>
        <v>4</v>
      </c>
      <c r="AX14" s="96">
        <f t="shared" si="12"/>
        <v>11</v>
      </c>
      <c r="AY14" s="18" t="str">
        <f t="shared" si="13"/>
        <v>B</v>
      </c>
      <c r="AZ14" s="18"/>
      <c r="BA14" s="18" t="str">
        <f>INDEX([1]Proflile65!$L:$L,MATCH([1]ตารางคะแนนV3!$C14,[1]Proflile65!$D:$D,0))</f>
        <v>เดิม</v>
      </c>
      <c r="BB14" s="18"/>
      <c r="BC14" s="18"/>
      <c r="BD14" s="28" t="b">
        <f t="shared" si="14"/>
        <v>1</v>
      </c>
      <c r="BE14" s="96">
        <v>11</v>
      </c>
      <c r="BF14" s="18" t="s">
        <v>2071</v>
      </c>
      <c r="BH14" s="17">
        <f t="shared" si="15"/>
        <v>150000</v>
      </c>
    </row>
    <row r="15" spans="1:63">
      <c r="A15" s="18" t="s">
        <v>7</v>
      </c>
      <c r="B15" s="17" t="s">
        <v>168</v>
      </c>
      <c r="C15" s="18" t="s">
        <v>201</v>
      </c>
      <c r="D15" s="17" t="s">
        <v>202</v>
      </c>
      <c r="E15" s="18" t="str">
        <f>INDEX([1]Proflile65!$F:$F,MATCH([1]ตารางคะแนนV3!$C15,[1]Proflile65!$D:$D,0))</f>
        <v>รพช.</v>
      </c>
      <c r="F15" s="18">
        <f>INDEX([1]Proflile65!$H:$H,MATCH([1]ตารางคะแนนV3!$C15,[1]Proflile65!$D:$D,0))</f>
        <v>84</v>
      </c>
      <c r="G15" s="19" t="str">
        <f>INDEX([1]Proflile65!$K:$K,MATCH([1]ตารางคะแนนV3!$C15,[1]Proflile65!$D:$D,0))</f>
        <v>รพช.F2 P30,000-60,000</v>
      </c>
      <c r="H15" s="75">
        <v>54153</v>
      </c>
      <c r="I15" s="76">
        <f>INDEX([1]RiskPlusY2565Q3!L:L,MATCH([1]ตารางคะแนนV3!$C15,[1]RiskPlusY2565Q3!$D:$D,0))</f>
        <v>65202413.600000001</v>
      </c>
      <c r="J15" s="76">
        <f>INDEX([1]RiskPlusY2565Q3!P:P,MATCH([1]ตารางคะแนนV3!$C15,[1]RiskPlusY2565Q3!$D:$D,0))</f>
        <v>2688971.8</v>
      </c>
      <c r="K15" s="76">
        <f>INDEX([1]RiskPlusY2565Q3!O:O,MATCH([1]ตารางคะแนนV3!$C15,[1]RiskPlusY2565Q3!$D:$D,0))</f>
        <v>37705897</v>
      </c>
      <c r="L15" s="76">
        <f>INDEX([1]RiskPlusY2565Q3!M:M,MATCH([1]ตารางคะแนนV3!$C15,[1]RiskPlusY2565Q3!$D:$D,0))</f>
        <v>30684204.690000001</v>
      </c>
      <c r="M15" s="29">
        <f>INDEX([1]RiskPlusY2565Q3!N:N,MATCH([1]ตารางคะแนนV3!$C15,[1]RiskPlusY2565Q3!$D:$D,0))</f>
        <v>0</v>
      </c>
      <c r="N15" s="77">
        <f>INDEX([1]PlanfinY2565Q3!M:M,MATCH([1]ตารางคะแนนV3!$C15,[1]PlanfinY2565Q3!$C:$C,0))</f>
        <v>0</v>
      </c>
      <c r="O15" s="78">
        <f>INDEX([1]PlanfinY2565Q3!N:N,MATCH([1]ตารางคะแนนV3!$C15,[1]PlanfinY2565Q3!$C:$C,0))</f>
        <v>1</v>
      </c>
      <c r="P15" s="79">
        <f t="shared" si="0"/>
        <v>1</v>
      </c>
      <c r="Q15" s="80">
        <f>INDEX([1]Ratio!R:R,MATCH([1]ตารางคะแนนV3!$C15,[1]Ratio!$C:$C,0))</f>
        <v>202</v>
      </c>
      <c r="R15" s="81">
        <f>INDEX([1]RiskPlusY2565Q3!$S:$S,MATCH([1]ตารางคะแนนV3!C15,[1]RiskPlusY2565Q3!$D:$D,0))</f>
        <v>0</v>
      </c>
      <c r="S15" s="82">
        <f>INDEX([1]Ratio!$S:$S,MATCH([1]ตารางคะแนนV3!$C15,[1]Ratio!$C:$C,0))</f>
        <v>50</v>
      </c>
      <c r="T15" s="78">
        <f>VLOOKUP($C15,[1]RiskPlusY2565Q3!$D$2:$W$901,17,0)</f>
        <v>1</v>
      </c>
      <c r="U15" s="83">
        <f t="shared" si="1"/>
        <v>0.5</v>
      </c>
      <c r="V15" s="82">
        <f>INDEX([1]Ratio!$T:$T,MATCH([1]ตารางคะแนนV3!$C15,[1]Ratio!$C:$C,0))</f>
        <v>30</v>
      </c>
      <c r="W15" s="78">
        <f>VLOOKUP($C15,[1]RiskPlusY2565Q3!$D$2:$W$901,18,0)</f>
        <v>1</v>
      </c>
      <c r="X15" s="83">
        <f t="shared" si="2"/>
        <v>0.5</v>
      </c>
      <c r="Y15" s="82">
        <f>INDEX([1]Ratio!$V:$V,MATCH([1]ตารางคะแนนV3!$C15,[1]Ratio!$C:$C,0))</f>
        <v>56</v>
      </c>
      <c r="Z15" s="81">
        <f>INDEX([1]RiskPlusY2565Q3!$W:$W,MATCH([1]ตารางคะแนนV3!C15,[1]RiskPlusY2565Q3!$D:$D,0))</f>
        <v>1</v>
      </c>
      <c r="AA15" s="84">
        <f t="shared" si="3"/>
        <v>2</v>
      </c>
      <c r="AB15" s="77" t="str">
        <f>INDEX('[1]Quick MethodY2565Q3'!P:P,MATCH([1]ตารางคะแนนV3!$C15,'[1]Quick MethodY2565Q3'!$C:$C,0))</f>
        <v>1</v>
      </c>
      <c r="AC15" s="78" t="str">
        <f>INDEX('[1]Quick MethodY2565Q3'!Q:Q,MATCH([1]ตารางคะแนนV3!$C15,'[1]Quick MethodY2565Q3'!$C:$C,0))</f>
        <v>1</v>
      </c>
      <c r="AD15" s="78">
        <f>INDEX([1]HGRY2565Q3!W:W,MATCH([1]ตารางคะแนนV3!$C15,[1]HGRY2565Q3!$C:$C,0))</f>
        <v>0</v>
      </c>
      <c r="AE15" s="78">
        <f>INDEX([1]HGRY2565Q3!X:X,MATCH([1]ตารางคะแนนV3!$C15,[1]HGRY2565Q3!$C:$C,0))</f>
        <v>0</v>
      </c>
      <c r="AF15" s="78">
        <f>INDEX([1]HGRY2565Q3!Y:Y,MATCH([1]ตารางคะแนนV3!$C15,[1]HGRY2565Q3!$C:$C,0))</f>
        <v>0.5</v>
      </c>
      <c r="AG15" s="78">
        <f>INDEX([1]HGRY2565Q3!Z:Z,MATCH([1]ตารางคะแนนV3!$C15,[1]HGRY2565Q3!$C:$C,0))</f>
        <v>0</v>
      </c>
      <c r="AH15" s="85">
        <f t="shared" si="4"/>
        <v>2.5</v>
      </c>
      <c r="AI15" s="79">
        <f t="shared" si="5"/>
        <v>2</v>
      </c>
      <c r="AJ15" s="86">
        <f>INDEX([1]PointY2565Q3!J:J,MATCH([1]ตารางคะแนนV3!$C15,[1]PointY2565Q3!$C:$C,0))</f>
        <v>1</v>
      </c>
      <c r="AK15" s="87">
        <f>IFERROR(INDEX([1]อัตราการครองเตียง!O:O,MATCH([1]ตารางคะแนนV3!$C15,[1]อัตราการครองเตียง!$C:$C,0)),0)</f>
        <v>0</v>
      </c>
      <c r="AL15" s="88">
        <f>INDEX([1]SumAdjRw!R:R,MATCH([1]ตารางคะแนนV3!$C15,[1]SumAdjRw!$C:$C,0))</f>
        <v>1</v>
      </c>
      <c r="AM15" s="89">
        <f t="shared" si="6"/>
        <v>1</v>
      </c>
      <c r="AN15" s="90">
        <f t="shared" si="7"/>
        <v>4</v>
      </c>
      <c r="AO15" s="91">
        <f t="shared" si="8"/>
        <v>7</v>
      </c>
      <c r="AP15" s="92">
        <f>INDEX([1]RiskPlusY2565Q3!Q:Q,MATCH([1]ตารางคะแนนV3!$C15,[1]RiskPlusY2565Q3!$D:$D,0))</f>
        <v>0</v>
      </c>
      <c r="AQ15" s="92">
        <f>INDEX([1]RiskPlusY2565Q3!R:R,MATCH([1]ตารางคะแนนV3!$C15,[1]RiskPlusY2565Q3!$D:$D,0))</f>
        <v>0</v>
      </c>
      <c r="AR15" s="92">
        <f>INDEX([1]RiskPlusY2565Q3!AB:AB,MATCH([1]ตารางคะแนนV3!$C15,[1]RiskPlusY2565Q3!$D:$D,0))</f>
        <v>1</v>
      </c>
      <c r="AS15" s="93">
        <f t="shared" si="9"/>
        <v>1</v>
      </c>
      <c r="AT15" s="92">
        <f>INDEX([1]RiskPlusY2565Q3!AA:AA,MATCH([1]ตารางคะแนนV3!$C15,[1]RiskPlusY2565Q3!$D:$D,0))</f>
        <v>1</v>
      </c>
      <c r="AU15" s="92">
        <f>INDEX([1]RiskPlusY2565Q3!AC:AC,MATCH([1]ตารางคะแนนV3!$C15,[1]RiskPlusY2565Q3!$D:$D,0))</f>
        <v>1</v>
      </c>
      <c r="AV15" s="94">
        <f t="shared" si="10"/>
        <v>2</v>
      </c>
      <c r="AW15" s="95">
        <f t="shared" si="11"/>
        <v>3</v>
      </c>
      <c r="AX15" s="96">
        <f t="shared" si="12"/>
        <v>10</v>
      </c>
      <c r="AY15" s="18" t="str">
        <f t="shared" si="13"/>
        <v>C</v>
      </c>
      <c r="AZ15" s="18"/>
      <c r="BA15" s="18" t="str">
        <f>INDEX([1]Proflile65!$L:$L,MATCH([1]ตารางคะแนนV3!$C15,[1]Proflile65!$D:$D,0))</f>
        <v>เดิม</v>
      </c>
      <c r="BB15" s="18"/>
      <c r="BC15" s="18"/>
      <c r="BD15" s="28" t="b">
        <f t="shared" si="14"/>
        <v>1</v>
      </c>
      <c r="BE15" s="96">
        <v>10</v>
      </c>
      <c r="BF15" s="18" t="s">
        <v>2072</v>
      </c>
      <c r="BH15" s="17">
        <f t="shared" si="15"/>
        <v>0</v>
      </c>
    </row>
    <row r="16" spans="1:63">
      <c r="A16" s="18" t="s">
        <v>7</v>
      </c>
      <c r="B16" s="17" t="s">
        <v>168</v>
      </c>
      <c r="C16" s="18" t="s">
        <v>203</v>
      </c>
      <c r="D16" s="17" t="s">
        <v>204</v>
      </c>
      <c r="E16" s="18" t="str">
        <f>INDEX([1]Proflile65!$F:$F,MATCH([1]ตารางคะแนนV3!$C16,[1]Proflile65!$D:$D,0))</f>
        <v>รพช.</v>
      </c>
      <c r="F16" s="18">
        <f>INDEX([1]Proflile65!$H:$H,MATCH([1]ตารางคะแนนV3!$C16,[1]Proflile65!$D:$D,0))</f>
        <v>67</v>
      </c>
      <c r="G16" s="19" t="str">
        <f>INDEX([1]Proflile65!$K:$K,MATCH([1]ตารางคะแนนV3!$C16,[1]Proflile65!$D:$D,0))</f>
        <v>รพช.F2 P30,000-60,000</v>
      </c>
      <c r="H16" s="75">
        <v>34245</v>
      </c>
      <c r="I16" s="76">
        <f>INDEX([1]RiskPlusY2565Q3!L:L,MATCH([1]ตารางคะแนนV3!$C16,[1]RiskPlusY2565Q3!$D:$D,0))</f>
        <v>21376844.48</v>
      </c>
      <c r="J16" s="76">
        <f>INDEX([1]RiskPlusY2565Q3!P:P,MATCH([1]ตารางคะแนนV3!$C16,[1]RiskPlusY2565Q3!$D:$D,0))</f>
        <v>-19590492.920000002</v>
      </c>
      <c r="K16" s="76">
        <f>INDEX([1]RiskPlusY2565Q3!O:O,MATCH([1]ตารางคะแนนV3!$C16,[1]RiskPlusY2565Q3!$D:$D,0))</f>
        <v>47223053.090000004</v>
      </c>
      <c r="L16" s="76">
        <f>INDEX([1]RiskPlusY2565Q3!M:M,MATCH([1]ตารางคะแนนV3!$C16,[1]RiskPlusY2565Q3!$D:$D,0))</f>
        <v>47653386.509999998</v>
      </c>
      <c r="M16" s="29">
        <f>INDEX([1]RiskPlusY2565Q3!N:N,MATCH([1]ตารางคะแนนV3!$C16,[1]RiskPlusY2565Q3!$D:$D,0))</f>
        <v>2</v>
      </c>
      <c r="N16" s="77">
        <f>INDEX([1]PlanfinY2565Q3!M:M,MATCH([1]ตารางคะแนนV3!$C16,[1]PlanfinY2565Q3!$C:$C,0))</f>
        <v>0</v>
      </c>
      <c r="O16" s="78">
        <f>INDEX([1]PlanfinY2565Q3!N:N,MATCH([1]ตารางคะแนนV3!$C16,[1]PlanfinY2565Q3!$C:$C,0))</f>
        <v>0</v>
      </c>
      <c r="P16" s="79">
        <f t="shared" si="0"/>
        <v>0</v>
      </c>
      <c r="Q16" s="80">
        <f>INDEX([1]Ratio!R:R,MATCH([1]ตารางคะแนนV3!$C16,[1]Ratio!$C:$C,0))</f>
        <v>588</v>
      </c>
      <c r="R16" s="81">
        <f>INDEX([1]RiskPlusY2565Q3!$S:$S,MATCH([1]ตารางคะแนนV3!C16,[1]RiskPlusY2565Q3!$D:$D,0))</f>
        <v>0</v>
      </c>
      <c r="S16" s="82">
        <f>INDEX([1]Ratio!$S:$S,MATCH([1]ตารางคะแนนV3!$C16,[1]Ratio!$C:$C,0))</f>
        <v>49</v>
      </c>
      <c r="T16" s="78">
        <f>VLOOKUP($C16,[1]RiskPlusY2565Q3!$D$2:$W$901,17,0)</f>
        <v>1</v>
      </c>
      <c r="U16" s="83">
        <f t="shared" si="1"/>
        <v>0.5</v>
      </c>
      <c r="V16" s="82">
        <f>INDEX([1]Ratio!$T:$T,MATCH([1]ตารางคะแนนV3!$C16,[1]Ratio!$C:$C,0))</f>
        <v>64</v>
      </c>
      <c r="W16" s="78">
        <f>VLOOKUP($C16,[1]RiskPlusY2565Q3!$D$2:$W$901,18,0)</f>
        <v>0</v>
      </c>
      <c r="X16" s="83">
        <f t="shared" si="2"/>
        <v>0</v>
      </c>
      <c r="Y16" s="82">
        <f>INDEX([1]Ratio!$V:$V,MATCH([1]ตารางคะแนนV3!$C16,[1]Ratio!$C:$C,0))</f>
        <v>40</v>
      </c>
      <c r="Z16" s="81">
        <f>INDEX([1]RiskPlusY2565Q3!$W:$W,MATCH([1]ตารางคะแนนV3!C16,[1]RiskPlusY2565Q3!$D:$D,0))</f>
        <v>1</v>
      </c>
      <c r="AA16" s="84">
        <f t="shared" si="3"/>
        <v>1.5</v>
      </c>
      <c r="AB16" s="77" t="str">
        <f>INDEX('[1]Quick MethodY2565Q3'!P:P,MATCH([1]ตารางคะแนนV3!$C16,'[1]Quick MethodY2565Q3'!$C:$C,0))</f>
        <v>1</v>
      </c>
      <c r="AC16" s="78" t="str">
        <f>INDEX('[1]Quick MethodY2565Q3'!Q:Q,MATCH([1]ตารางคะแนนV3!$C16,'[1]Quick MethodY2565Q3'!$C:$C,0))</f>
        <v>1</v>
      </c>
      <c r="AD16" s="78">
        <f>INDEX([1]HGRY2565Q3!W:W,MATCH([1]ตารางคะแนนV3!$C16,[1]HGRY2565Q3!$C:$C,0))</f>
        <v>0.5</v>
      </c>
      <c r="AE16" s="78">
        <f>INDEX([1]HGRY2565Q3!X:X,MATCH([1]ตารางคะแนนV3!$C16,[1]HGRY2565Q3!$C:$C,0))</f>
        <v>0</v>
      </c>
      <c r="AF16" s="78">
        <f>INDEX([1]HGRY2565Q3!Y:Y,MATCH([1]ตารางคะแนนV3!$C16,[1]HGRY2565Q3!$C:$C,0))</f>
        <v>0.5</v>
      </c>
      <c r="AG16" s="78">
        <f>INDEX([1]HGRY2565Q3!Z:Z,MATCH([1]ตารางคะแนนV3!$C16,[1]HGRY2565Q3!$C:$C,0))</f>
        <v>0.5</v>
      </c>
      <c r="AH16" s="85">
        <f t="shared" si="4"/>
        <v>3.5</v>
      </c>
      <c r="AI16" s="79">
        <f t="shared" si="5"/>
        <v>2</v>
      </c>
      <c r="AJ16" s="86">
        <f>INDEX([1]PointY2565Q3!J:J,MATCH([1]ตารางคะแนนV3!$C16,[1]PointY2565Q3!$C:$C,0))</f>
        <v>1</v>
      </c>
      <c r="AK16" s="87">
        <f>IFERROR(INDEX([1]อัตราการครองเตียง!O:O,MATCH([1]ตารางคะแนนV3!$C16,[1]อัตราการครองเตียง!$C:$C,0)),0)</f>
        <v>0</v>
      </c>
      <c r="AL16" s="88">
        <f>INDEX([1]SumAdjRw!R:R,MATCH([1]ตารางคะแนนV3!$C16,[1]SumAdjRw!$C:$C,0))</f>
        <v>1</v>
      </c>
      <c r="AM16" s="89">
        <f t="shared" si="6"/>
        <v>1</v>
      </c>
      <c r="AN16" s="90">
        <f t="shared" si="7"/>
        <v>4</v>
      </c>
      <c r="AO16" s="91">
        <f t="shared" si="8"/>
        <v>5.5</v>
      </c>
      <c r="AP16" s="92">
        <f>INDEX([1]RiskPlusY2565Q3!Q:Q,MATCH([1]ตารางคะแนนV3!$C16,[1]RiskPlusY2565Q3!$D:$D,0))</f>
        <v>1</v>
      </c>
      <c r="AQ16" s="92">
        <f>INDEX([1]RiskPlusY2565Q3!R:R,MATCH([1]ตารางคะแนนV3!$C16,[1]RiskPlusY2565Q3!$D:$D,0))</f>
        <v>1</v>
      </c>
      <c r="AR16" s="92">
        <f>INDEX([1]RiskPlusY2565Q3!AB:AB,MATCH([1]ตารางคะแนนV3!$C16,[1]RiskPlusY2565Q3!$D:$D,0))</f>
        <v>1</v>
      </c>
      <c r="AS16" s="93">
        <f t="shared" si="9"/>
        <v>3</v>
      </c>
      <c r="AT16" s="92">
        <f>INDEX([1]RiskPlusY2565Q3!AA:AA,MATCH([1]ตารางคะแนนV3!$C16,[1]RiskPlusY2565Q3!$D:$D,0))</f>
        <v>1</v>
      </c>
      <c r="AU16" s="92">
        <f>INDEX([1]RiskPlusY2565Q3!AC:AC,MATCH([1]ตารางคะแนนV3!$C16,[1]RiskPlusY2565Q3!$D:$D,0))</f>
        <v>0</v>
      </c>
      <c r="AV16" s="94">
        <f t="shared" si="10"/>
        <v>1</v>
      </c>
      <c r="AW16" s="95">
        <f t="shared" si="11"/>
        <v>4</v>
      </c>
      <c r="AX16" s="96">
        <f t="shared" si="12"/>
        <v>9.5</v>
      </c>
      <c r="AY16" s="18" t="str">
        <f t="shared" si="13"/>
        <v>C</v>
      </c>
      <c r="AZ16" s="18"/>
      <c r="BA16" s="18" t="str">
        <f>INDEX([1]Proflile65!$L:$L,MATCH([1]ตารางคะแนนV3!$C16,[1]Proflile65!$D:$D,0))</f>
        <v>เดิม</v>
      </c>
      <c r="BB16" s="18"/>
      <c r="BC16" s="18"/>
      <c r="BD16" s="28" t="b">
        <f t="shared" si="14"/>
        <v>1</v>
      </c>
      <c r="BE16" s="96">
        <v>9.5</v>
      </c>
      <c r="BF16" s="18" t="s">
        <v>2072</v>
      </c>
      <c r="BH16" s="17">
        <f t="shared" si="15"/>
        <v>0</v>
      </c>
    </row>
    <row r="17" spans="1:60">
      <c r="A17" s="18" t="s">
        <v>7</v>
      </c>
      <c r="B17" s="17" t="s">
        <v>168</v>
      </c>
      <c r="C17" s="18" t="s">
        <v>205</v>
      </c>
      <c r="D17" s="17" t="s">
        <v>206</v>
      </c>
      <c r="E17" s="18" t="str">
        <f>INDEX([1]Proflile65!$F:$F,MATCH([1]ตารางคะแนนV3!$C17,[1]Proflile65!$D:$D,0))</f>
        <v>รพช.</v>
      </c>
      <c r="F17" s="18">
        <f>INDEX([1]Proflile65!$H:$H,MATCH([1]ตารางคะแนนV3!$C17,[1]Proflile65!$D:$D,0))</f>
        <v>172</v>
      </c>
      <c r="G17" s="19" t="str">
        <f>INDEX([1]Proflile65!$K:$K,MATCH([1]ตารางคะแนนV3!$C17,[1]Proflile65!$D:$D,0))</f>
        <v>รพช.M2 B&gt;100</v>
      </c>
      <c r="H17" s="75">
        <v>50754</v>
      </c>
      <c r="I17" s="76">
        <f>INDEX([1]RiskPlusY2565Q3!L:L,MATCH([1]ตารางคะแนนV3!$C17,[1]RiskPlusY2565Q3!$D:$D,0))</f>
        <v>31392790.52</v>
      </c>
      <c r="J17" s="76">
        <f>INDEX([1]RiskPlusY2565Q3!P:P,MATCH([1]ตารางคะแนนV3!$C17,[1]RiskPlusY2565Q3!$D:$D,0))</f>
        <v>-92605269.900000006</v>
      </c>
      <c r="K17" s="76">
        <f>INDEX([1]RiskPlusY2565Q3!O:O,MATCH([1]ตารางคะแนนV3!$C17,[1]RiskPlusY2565Q3!$D:$D,0))</f>
        <v>58182545.840000004</v>
      </c>
      <c r="L17" s="76">
        <f>INDEX([1]RiskPlusY2565Q3!M:M,MATCH([1]ตารางคะแนนV3!$C17,[1]RiskPlusY2565Q3!$D:$D,0))</f>
        <v>54043426.409999996</v>
      </c>
      <c r="M17" s="29">
        <f>INDEX([1]RiskPlusY2565Q3!N:N,MATCH([1]ตารางคะแนนV3!$C17,[1]RiskPlusY2565Q3!$D:$D,0))</f>
        <v>2</v>
      </c>
      <c r="N17" s="77">
        <f>INDEX([1]PlanfinY2565Q3!M:M,MATCH([1]ตารางคะแนนV3!$C17,[1]PlanfinY2565Q3!$C:$C,0))</f>
        <v>0</v>
      </c>
      <c r="O17" s="78">
        <f>INDEX([1]PlanfinY2565Q3!N:N,MATCH([1]ตารางคะแนนV3!$C17,[1]PlanfinY2565Q3!$C:$C,0))</f>
        <v>1</v>
      </c>
      <c r="P17" s="79">
        <f t="shared" si="0"/>
        <v>1</v>
      </c>
      <c r="Q17" s="80">
        <f>INDEX([1]Ratio!R:R,MATCH([1]ตารางคะแนนV3!$C17,[1]Ratio!$C:$C,0))</f>
        <v>321</v>
      </c>
      <c r="R17" s="81">
        <f>INDEX([1]RiskPlusY2565Q3!$S:$S,MATCH([1]ตารางคะแนนV3!C17,[1]RiskPlusY2565Q3!$D:$D,0))</f>
        <v>0</v>
      </c>
      <c r="S17" s="82">
        <f>INDEX([1]Ratio!$S:$S,MATCH([1]ตารางคะแนนV3!$C17,[1]Ratio!$C:$C,0))</f>
        <v>119</v>
      </c>
      <c r="T17" s="78">
        <f>VLOOKUP($C17,[1]RiskPlusY2565Q3!$D$2:$W$901,17,0)</f>
        <v>0</v>
      </c>
      <c r="U17" s="83">
        <f t="shared" si="1"/>
        <v>0</v>
      </c>
      <c r="V17" s="82">
        <f>INDEX([1]Ratio!$T:$T,MATCH([1]ตารางคะแนนV3!$C17,[1]Ratio!$C:$C,0))</f>
        <v>91</v>
      </c>
      <c r="W17" s="78">
        <f>VLOOKUP($C17,[1]RiskPlusY2565Q3!$D$2:$W$901,18,0)</f>
        <v>0</v>
      </c>
      <c r="X17" s="83">
        <f t="shared" si="2"/>
        <v>0</v>
      </c>
      <c r="Y17" s="82">
        <f>INDEX([1]Ratio!$V:$V,MATCH([1]ตารางคะแนนV3!$C17,[1]Ratio!$C:$C,0))</f>
        <v>34</v>
      </c>
      <c r="Z17" s="81">
        <f>INDEX([1]RiskPlusY2565Q3!$W:$W,MATCH([1]ตารางคะแนนV3!C17,[1]RiskPlusY2565Q3!$D:$D,0))</f>
        <v>1</v>
      </c>
      <c r="AA17" s="84">
        <f t="shared" si="3"/>
        <v>1</v>
      </c>
      <c r="AB17" s="77" t="str">
        <f>INDEX('[1]Quick MethodY2565Q3'!P:P,MATCH([1]ตารางคะแนนV3!$C17,'[1]Quick MethodY2565Q3'!$C:$C,0))</f>
        <v>0</v>
      </c>
      <c r="AC17" s="78" t="str">
        <f>INDEX('[1]Quick MethodY2565Q3'!Q:Q,MATCH([1]ตารางคะแนนV3!$C17,'[1]Quick MethodY2565Q3'!$C:$C,0))</f>
        <v>1</v>
      </c>
      <c r="AD17" s="78">
        <f>INDEX([1]HGRY2565Q3!W:W,MATCH([1]ตารางคะแนนV3!$C17,[1]HGRY2565Q3!$C:$C,0))</f>
        <v>0</v>
      </c>
      <c r="AE17" s="78">
        <f>INDEX([1]HGRY2565Q3!X:X,MATCH([1]ตารางคะแนนV3!$C17,[1]HGRY2565Q3!$C:$C,0))</f>
        <v>0</v>
      </c>
      <c r="AF17" s="78">
        <f>INDEX([1]HGRY2565Q3!Y:Y,MATCH([1]ตารางคะแนนV3!$C17,[1]HGRY2565Q3!$C:$C,0))</f>
        <v>0</v>
      </c>
      <c r="AG17" s="78">
        <f>INDEX([1]HGRY2565Q3!Z:Z,MATCH([1]ตารางคะแนนV3!$C17,[1]HGRY2565Q3!$C:$C,0))</f>
        <v>0</v>
      </c>
      <c r="AH17" s="85">
        <f t="shared" si="4"/>
        <v>1</v>
      </c>
      <c r="AI17" s="79">
        <f t="shared" si="5"/>
        <v>1</v>
      </c>
      <c r="AJ17" s="86">
        <f>INDEX([1]PointY2565Q3!J:J,MATCH([1]ตารางคะแนนV3!$C17,[1]PointY2565Q3!$C:$C,0))</f>
        <v>1</v>
      </c>
      <c r="AK17" s="87">
        <f>IFERROR(INDEX([1]อัตราการครองเตียง!O:O,MATCH([1]ตารางคะแนนV3!$C17,[1]อัตราการครองเตียง!$C:$C,0)),0)</f>
        <v>0</v>
      </c>
      <c r="AL17" s="88">
        <f>INDEX([1]SumAdjRw!R:R,MATCH([1]ตารางคะแนนV3!$C17,[1]SumAdjRw!$C:$C,0))</f>
        <v>1</v>
      </c>
      <c r="AM17" s="89">
        <f t="shared" si="6"/>
        <v>1</v>
      </c>
      <c r="AN17" s="90">
        <f t="shared" si="7"/>
        <v>3</v>
      </c>
      <c r="AO17" s="91">
        <f t="shared" si="8"/>
        <v>5</v>
      </c>
      <c r="AP17" s="92">
        <f>INDEX([1]RiskPlusY2565Q3!Q:Q,MATCH([1]ตารางคะแนนV3!$C17,[1]RiskPlusY2565Q3!$D:$D,0))</f>
        <v>0</v>
      </c>
      <c r="AQ17" s="92">
        <f>INDEX([1]RiskPlusY2565Q3!R:R,MATCH([1]ตารางคะแนนV3!$C17,[1]RiskPlusY2565Q3!$D:$D,0))</f>
        <v>0</v>
      </c>
      <c r="AR17" s="92">
        <f>INDEX([1]RiskPlusY2565Q3!AB:AB,MATCH([1]ตารางคะแนนV3!$C17,[1]RiskPlusY2565Q3!$D:$D,0))</f>
        <v>1</v>
      </c>
      <c r="AS17" s="93">
        <f t="shared" si="9"/>
        <v>1</v>
      </c>
      <c r="AT17" s="92">
        <f>INDEX([1]RiskPlusY2565Q3!AA:AA,MATCH([1]ตารางคะแนนV3!$C17,[1]RiskPlusY2565Q3!$D:$D,0))</f>
        <v>1</v>
      </c>
      <c r="AU17" s="92">
        <f>INDEX([1]RiskPlusY2565Q3!AC:AC,MATCH([1]ตารางคะแนนV3!$C17,[1]RiskPlusY2565Q3!$D:$D,0))</f>
        <v>0</v>
      </c>
      <c r="AV17" s="94">
        <f t="shared" si="10"/>
        <v>1</v>
      </c>
      <c r="AW17" s="95">
        <f t="shared" si="11"/>
        <v>2</v>
      </c>
      <c r="AX17" s="96">
        <f t="shared" si="12"/>
        <v>7</v>
      </c>
      <c r="AY17" s="18" t="str">
        <f t="shared" si="13"/>
        <v>F</v>
      </c>
      <c r="AZ17" s="18"/>
      <c r="BA17" s="18" t="str">
        <f>INDEX([1]Proflile65!$L:$L,MATCH([1]ตารางคะแนนV3!$C17,[1]Proflile65!$D:$D,0))</f>
        <v>เดิม</v>
      </c>
      <c r="BB17" s="18"/>
      <c r="BC17" s="18"/>
      <c r="BD17" s="28" t="b">
        <f t="shared" si="14"/>
        <v>1</v>
      </c>
      <c r="BE17" s="96">
        <v>7</v>
      </c>
      <c r="BF17" s="18" t="s">
        <v>2074</v>
      </c>
      <c r="BH17" s="17">
        <f t="shared" si="15"/>
        <v>0</v>
      </c>
    </row>
    <row r="18" spans="1:60">
      <c r="A18" s="18" t="s">
        <v>7</v>
      </c>
      <c r="B18" s="17" t="s">
        <v>168</v>
      </c>
      <c r="C18" s="18" t="s">
        <v>207</v>
      </c>
      <c r="D18" s="17" t="s">
        <v>208</v>
      </c>
      <c r="E18" s="18" t="str">
        <f>INDEX([1]Proflile65!$F:$F,MATCH([1]ตารางคะแนนV3!$C18,[1]Proflile65!$D:$D,0))</f>
        <v>รพช.</v>
      </c>
      <c r="F18" s="18">
        <f>INDEX([1]Proflile65!$H:$H,MATCH([1]ตารางคะแนนV3!$C18,[1]Proflile65!$D:$D,0))</f>
        <v>54</v>
      </c>
      <c r="G18" s="19" t="str">
        <f>INDEX([1]Proflile65!$K:$K,MATCH([1]ตารางคะแนนV3!$C18,[1]Proflile65!$D:$D,0))</f>
        <v>รพช.F2 P30,000-60,000</v>
      </c>
      <c r="H18" s="75">
        <v>41149</v>
      </c>
      <c r="I18" s="76">
        <f>INDEX([1]RiskPlusY2565Q3!L:L,MATCH([1]ตารางคะแนนV3!$C18,[1]RiskPlusY2565Q3!$D:$D,0))</f>
        <v>30449866.649999999</v>
      </c>
      <c r="J18" s="76">
        <f>INDEX([1]RiskPlusY2565Q3!P:P,MATCH([1]ตารางคะแนนV3!$C18,[1]RiskPlusY2565Q3!$D:$D,0))</f>
        <v>-1022378.86</v>
      </c>
      <c r="K18" s="76">
        <f>INDEX([1]RiskPlusY2565Q3!O:O,MATCH([1]ตารางคะแนนV3!$C18,[1]RiskPlusY2565Q3!$D:$D,0))</f>
        <v>35846026.520000003</v>
      </c>
      <c r="L18" s="76">
        <f>INDEX([1]RiskPlusY2565Q3!M:M,MATCH([1]ตารางคะแนนV3!$C18,[1]RiskPlusY2565Q3!$D:$D,0))</f>
        <v>32882591.09</v>
      </c>
      <c r="M18" s="29">
        <f>INDEX([1]RiskPlusY2565Q3!N:N,MATCH([1]ตารางคะแนนV3!$C18,[1]RiskPlusY2565Q3!$D:$D,0))</f>
        <v>0</v>
      </c>
      <c r="N18" s="77">
        <f>INDEX([1]PlanfinY2565Q3!M:M,MATCH([1]ตารางคะแนนV3!$C18,[1]PlanfinY2565Q3!$C:$C,0))</f>
        <v>0</v>
      </c>
      <c r="O18" s="78">
        <f>INDEX([1]PlanfinY2565Q3!N:N,MATCH([1]ตารางคะแนนV3!$C18,[1]PlanfinY2565Q3!$C:$C,0))</f>
        <v>1</v>
      </c>
      <c r="P18" s="79">
        <f t="shared" si="0"/>
        <v>1</v>
      </c>
      <c r="Q18" s="80">
        <f>INDEX([1]Ratio!R:R,MATCH([1]ตารางคะแนนV3!$C18,[1]Ratio!$C:$C,0))</f>
        <v>387</v>
      </c>
      <c r="R18" s="81">
        <f>INDEX([1]RiskPlusY2565Q3!$S:$S,MATCH([1]ตารางคะแนนV3!C18,[1]RiskPlusY2565Q3!$D:$D,0))</f>
        <v>0</v>
      </c>
      <c r="S18" s="82">
        <f>INDEX([1]Ratio!$S:$S,MATCH([1]ตารางคะแนนV3!$C18,[1]Ratio!$C:$C,0))</f>
        <v>37</v>
      </c>
      <c r="T18" s="78">
        <f>VLOOKUP($C18,[1]RiskPlusY2565Q3!$D$2:$W$901,17,0)</f>
        <v>1</v>
      </c>
      <c r="U18" s="83">
        <f t="shared" si="1"/>
        <v>0.5</v>
      </c>
      <c r="V18" s="82">
        <f>INDEX([1]Ratio!$T:$T,MATCH([1]ตารางคะแนนV3!$C18,[1]Ratio!$C:$C,0))</f>
        <v>76</v>
      </c>
      <c r="W18" s="78">
        <f>VLOOKUP($C18,[1]RiskPlusY2565Q3!$D$2:$W$901,18,0)</f>
        <v>0</v>
      </c>
      <c r="X18" s="83">
        <f t="shared" si="2"/>
        <v>0</v>
      </c>
      <c r="Y18" s="82">
        <f>INDEX([1]Ratio!$V:$V,MATCH([1]ตารางคะแนนV3!$C18,[1]Ratio!$C:$C,0))</f>
        <v>56</v>
      </c>
      <c r="Z18" s="81">
        <f>INDEX([1]RiskPlusY2565Q3!$W:$W,MATCH([1]ตารางคะแนนV3!C18,[1]RiskPlusY2565Q3!$D:$D,0))</f>
        <v>1</v>
      </c>
      <c r="AA18" s="84">
        <f t="shared" si="3"/>
        <v>1.5</v>
      </c>
      <c r="AB18" s="77" t="str">
        <f>INDEX('[1]Quick MethodY2565Q3'!P:P,MATCH([1]ตารางคะแนนV3!$C18,'[1]Quick MethodY2565Q3'!$C:$C,0))</f>
        <v>0</v>
      </c>
      <c r="AC18" s="78" t="str">
        <f>INDEX('[1]Quick MethodY2565Q3'!Q:Q,MATCH([1]ตารางคะแนนV3!$C18,'[1]Quick MethodY2565Q3'!$C:$C,0))</f>
        <v>1</v>
      </c>
      <c r="AD18" s="78">
        <f>INDEX([1]HGRY2565Q3!W:W,MATCH([1]ตารางคะแนนV3!$C18,[1]HGRY2565Q3!$C:$C,0))</f>
        <v>0</v>
      </c>
      <c r="AE18" s="78">
        <f>INDEX([1]HGRY2565Q3!X:X,MATCH([1]ตารางคะแนนV3!$C18,[1]HGRY2565Q3!$C:$C,0))</f>
        <v>0.5</v>
      </c>
      <c r="AF18" s="78">
        <f>INDEX([1]HGRY2565Q3!Y:Y,MATCH([1]ตารางคะแนนV3!$C18,[1]HGRY2565Q3!$C:$C,0))</f>
        <v>0.5</v>
      </c>
      <c r="AG18" s="78">
        <f>INDEX([1]HGRY2565Q3!Z:Z,MATCH([1]ตารางคะแนนV3!$C18,[1]HGRY2565Q3!$C:$C,0))</f>
        <v>0.5</v>
      </c>
      <c r="AH18" s="85">
        <f t="shared" si="4"/>
        <v>2.5</v>
      </c>
      <c r="AI18" s="79">
        <f t="shared" si="5"/>
        <v>2</v>
      </c>
      <c r="AJ18" s="86">
        <f>INDEX([1]PointY2565Q3!J:J,MATCH([1]ตารางคะแนนV3!$C18,[1]PointY2565Q3!$C:$C,0))</f>
        <v>1</v>
      </c>
      <c r="AK18" s="87">
        <f>IFERROR(INDEX([1]อัตราการครองเตียง!O:O,MATCH([1]ตารางคะแนนV3!$C18,[1]อัตราการครองเตียง!$C:$C,0)),0)</f>
        <v>1</v>
      </c>
      <c r="AL18" s="88">
        <f>INDEX([1]SumAdjRw!R:R,MATCH([1]ตารางคะแนนV3!$C18,[1]SumAdjRw!$C:$C,0))</f>
        <v>1</v>
      </c>
      <c r="AM18" s="89">
        <f t="shared" si="6"/>
        <v>2</v>
      </c>
      <c r="AN18" s="90">
        <f t="shared" si="7"/>
        <v>5</v>
      </c>
      <c r="AO18" s="91">
        <f t="shared" si="8"/>
        <v>7.5</v>
      </c>
      <c r="AP18" s="92">
        <f>INDEX([1]RiskPlusY2565Q3!Q:Q,MATCH([1]ตารางคะแนนV3!$C18,[1]RiskPlusY2565Q3!$D:$D,0))</f>
        <v>0</v>
      </c>
      <c r="AQ18" s="92">
        <f>INDEX([1]RiskPlusY2565Q3!R:R,MATCH([1]ตารางคะแนนV3!$C18,[1]RiskPlusY2565Q3!$D:$D,0))</f>
        <v>0</v>
      </c>
      <c r="AR18" s="92">
        <f>INDEX([1]RiskPlusY2565Q3!AB:AB,MATCH([1]ตารางคะแนนV3!$C18,[1]RiskPlusY2565Q3!$D:$D,0))</f>
        <v>1</v>
      </c>
      <c r="AS18" s="93">
        <f t="shared" si="9"/>
        <v>1</v>
      </c>
      <c r="AT18" s="92">
        <f>INDEX([1]RiskPlusY2565Q3!AA:AA,MATCH([1]ตารางคะแนนV3!$C18,[1]RiskPlusY2565Q3!$D:$D,0))</f>
        <v>1</v>
      </c>
      <c r="AU18" s="92">
        <f>INDEX([1]RiskPlusY2565Q3!AC:AC,MATCH([1]ตารางคะแนนV3!$C18,[1]RiskPlusY2565Q3!$D:$D,0))</f>
        <v>1</v>
      </c>
      <c r="AV18" s="94">
        <f t="shared" si="10"/>
        <v>2</v>
      </c>
      <c r="AW18" s="95">
        <f t="shared" si="11"/>
        <v>3</v>
      </c>
      <c r="AX18" s="96">
        <f t="shared" si="12"/>
        <v>10.5</v>
      </c>
      <c r="AY18" s="18" t="str">
        <f t="shared" si="13"/>
        <v>B</v>
      </c>
      <c r="AZ18" s="18"/>
      <c r="BA18" s="18" t="str">
        <f>INDEX([1]Proflile65!$L:$L,MATCH([1]ตารางคะแนนV3!$C18,[1]Proflile65!$D:$D,0))</f>
        <v>เดิม</v>
      </c>
      <c r="BB18" s="18"/>
      <c r="BC18" s="18"/>
      <c r="BD18" s="28" t="b">
        <f t="shared" si="14"/>
        <v>1</v>
      </c>
      <c r="BE18" s="96">
        <v>10.5</v>
      </c>
      <c r="BF18" s="18" t="s">
        <v>2071</v>
      </c>
      <c r="BH18" s="17">
        <f t="shared" si="15"/>
        <v>150000</v>
      </c>
    </row>
    <row r="19" spans="1:60">
      <c r="A19" s="18" t="s">
        <v>7</v>
      </c>
      <c r="B19" s="17" t="s">
        <v>168</v>
      </c>
      <c r="C19" s="18" t="s">
        <v>209</v>
      </c>
      <c r="D19" s="17" t="s">
        <v>210</v>
      </c>
      <c r="E19" s="18" t="str">
        <f>INDEX([1]Proflile65!$F:$F,MATCH([1]ตารางคะแนนV3!$C19,[1]Proflile65!$D:$D,0))</f>
        <v>รพท.</v>
      </c>
      <c r="F19" s="18">
        <f>INDEX([1]Proflile65!$H:$H,MATCH([1]ตารางคะแนนV3!$C19,[1]Proflile65!$D:$D,0))</f>
        <v>232</v>
      </c>
      <c r="G19" s="19" t="str">
        <f>INDEX([1]Proflile65!$K:$K,MATCH([1]ตารางคะแนนV3!$C19,[1]Proflile65!$D:$D,0))</f>
        <v>รพท.M1 B&gt;200</v>
      </c>
      <c r="H19" s="75">
        <v>79540</v>
      </c>
      <c r="I19" s="76">
        <f>INDEX([1]RiskPlusY2565Q3!L:L,MATCH([1]ตารางคะแนนV3!$C19,[1]RiskPlusY2565Q3!$D:$D,0))</f>
        <v>168351214.38999999</v>
      </c>
      <c r="J19" s="76">
        <f>INDEX([1]RiskPlusY2565Q3!P:P,MATCH([1]ตารางคะแนนV3!$C19,[1]RiskPlusY2565Q3!$D:$D,0))</f>
        <v>38365226.649999999</v>
      </c>
      <c r="K19" s="76">
        <f>INDEX([1]RiskPlusY2565Q3!O:O,MATCH([1]ตารางคะแนนV3!$C19,[1]RiskPlusY2565Q3!$D:$D,0))</f>
        <v>104185693.68000001</v>
      </c>
      <c r="L19" s="76">
        <f>INDEX([1]RiskPlusY2565Q3!M:M,MATCH([1]ตารางคะแนนV3!$C19,[1]RiskPlusY2565Q3!$D:$D,0))</f>
        <v>74943210.670000002</v>
      </c>
      <c r="M19" s="29">
        <f>INDEX([1]RiskPlusY2565Q3!N:N,MATCH([1]ตารางคะแนนV3!$C19,[1]RiskPlusY2565Q3!$D:$D,0))</f>
        <v>0</v>
      </c>
      <c r="N19" s="77">
        <f>INDEX([1]PlanfinY2565Q3!M:M,MATCH([1]ตารางคะแนนV3!$C19,[1]PlanfinY2565Q3!$C:$C,0))</f>
        <v>1</v>
      </c>
      <c r="O19" s="78">
        <f>INDEX([1]PlanfinY2565Q3!N:N,MATCH([1]ตารางคะแนนV3!$C19,[1]PlanfinY2565Q3!$C:$C,0))</f>
        <v>1</v>
      </c>
      <c r="P19" s="79">
        <f t="shared" si="0"/>
        <v>2</v>
      </c>
      <c r="Q19" s="80">
        <f>INDEX([1]Ratio!R:R,MATCH([1]ตารางคะแนนV3!$C19,[1]Ratio!$C:$C,0))</f>
        <v>140</v>
      </c>
      <c r="R19" s="81">
        <f>INDEX([1]RiskPlusY2565Q3!$S:$S,MATCH([1]ตารางคะแนนV3!C19,[1]RiskPlusY2565Q3!$D:$D,0))</f>
        <v>0</v>
      </c>
      <c r="S19" s="82">
        <f>INDEX([1]Ratio!$S:$S,MATCH([1]ตารางคะแนนV3!$C19,[1]Ratio!$C:$C,0))</f>
        <v>78</v>
      </c>
      <c r="T19" s="78">
        <f>VLOOKUP($C19,[1]RiskPlusY2565Q3!$D$2:$W$901,17,0)</f>
        <v>0</v>
      </c>
      <c r="U19" s="83">
        <f t="shared" si="1"/>
        <v>0</v>
      </c>
      <c r="V19" s="82">
        <f>INDEX([1]Ratio!$T:$T,MATCH([1]ตารางคะแนนV3!$C19,[1]Ratio!$C:$C,0))</f>
        <v>57</v>
      </c>
      <c r="W19" s="78">
        <f>VLOOKUP($C19,[1]RiskPlusY2565Q3!$D$2:$W$901,18,0)</f>
        <v>1</v>
      </c>
      <c r="X19" s="83">
        <f t="shared" si="2"/>
        <v>0.5</v>
      </c>
      <c r="Y19" s="82">
        <f>INDEX([1]Ratio!$V:$V,MATCH([1]ตารางคะแนนV3!$C19,[1]Ratio!$C:$C,0))</f>
        <v>38</v>
      </c>
      <c r="Z19" s="81">
        <f>INDEX([1]RiskPlusY2565Q3!$W:$W,MATCH([1]ตารางคะแนนV3!C19,[1]RiskPlusY2565Q3!$D:$D,0))</f>
        <v>1</v>
      </c>
      <c r="AA19" s="84">
        <f t="shared" si="3"/>
        <v>1.5</v>
      </c>
      <c r="AB19" s="77" t="str">
        <f>INDEX('[1]Quick MethodY2565Q3'!P:P,MATCH([1]ตารางคะแนนV3!$C19,'[1]Quick MethodY2565Q3'!$C:$C,0))</f>
        <v>1</v>
      </c>
      <c r="AC19" s="78" t="str">
        <f>INDEX('[1]Quick MethodY2565Q3'!Q:Q,MATCH([1]ตารางคะแนนV3!$C19,'[1]Quick MethodY2565Q3'!$C:$C,0))</f>
        <v>1</v>
      </c>
      <c r="AD19" s="78">
        <f>INDEX([1]HGRY2565Q3!W:W,MATCH([1]ตารางคะแนนV3!$C19,[1]HGRY2565Q3!$C:$C,0))</f>
        <v>0.5</v>
      </c>
      <c r="AE19" s="78">
        <f>INDEX([1]HGRY2565Q3!X:X,MATCH([1]ตารางคะแนนV3!$C19,[1]HGRY2565Q3!$C:$C,0))</f>
        <v>0.5</v>
      </c>
      <c r="AF19" s="78">
        <f>INDEX([1]HGRY2565Q3!Y:Y,MATCH([1]ตารางคะแนนV3!$C19,[1]HGRY2565Q3!$C:$C,0))</f>
        <v>0.5</v>
      </c>
      <c r="AG19" s="78">
        <f>INDEX([1]HGRY2565Q3!Z:Z,MATCH([1]ตารางคะแนนV3!$C19,[1]HGRY2565Q3!$C:$C,0))</f>
        <v>0</v>
      </c>
      <c r="AH19" s="85">
        <f t="shared" si="4"/>
        <v>3.5</v>
      </c>
      <c r="AI19" s="79">
        <f t="shared" si="5"/>
        <v>2</v>
      </c>
      <c r="AJ19" s="86">
        <f>INDEX([1]PointY2565Q3!J:J,MATCH([1]ตารางคะแนนV3!$C19,[1]PointY2565Q3!$C:$C,0))</f>
        <v>1</v>
      </c>
      <c r="AK19" s="87">
        <f>IFERROR(INDEX([1]อัตราการครองเตียง!O:O,MATCH([1]ตารางคะแนนV3!$C19,[1]อัตราการครองเตียง!$C:$C,0)),0)</f>
        <v>1</v>
      </c>
      <c r="AL19" s="88">
        <f>INDEX([1]SumAdjRw!R:R,MATCH([1]ตารางคะแนนV3!$C19,[1]SumAdjRw!$C:$C,0))</f>
        <v>1</v>
      </c>
      <c r="AM19" s="89">
        <f t="shared" si="6"/>
        <v>2</v>
      </c>
      <c r="AN19" s="90">
        <f t="shared" si="7"/>
        <v>5</v>
      </c>
      <c r="AO19" s="91">
        <f t="shared" si="8"/>
        <v>8.5</v>
      </c>
      <c r="AP19" s="92">
        <f>INDEX([1]RiskPlusY2565Q3!Q:Q,MATCH([1]ตารางคะแนนV3!$C19,[1]RiskPlusY2565Q3!$D:$D,0))</f>
        <v>0</v>
      </c>
      <c r="AQ19" s="92">
        <f>INDEX([1]RiskPlusY2565Q3!R:R,MATCH([1]ตารางคะแนนV3!$C19,[1]RiskPlusY2565Q3!$D:$D,0))</f>
        <v>0</v>
      </c>
      <c r="AR19" s="92">
        <f>INDEX([1]RiskPlusY2565Q3!AB:AB,MATCH([1]ตารางคะแนนV3!$C19,[1]RiskPlusY2565Q3!$D:$D,0))</f>
        <v>1</v>
      </c>
      <c r="AS19" s="93">
        <f t="shared" si="9"/>
        <v>1</v>
      </c>
      <c r="AT19" s="92">
        <f>INDEX([1]RiskPlusY2565Q3!AA:AA,MATCH([1]ตารางคะแนนV3!$C19,[1]RiskPlusY2565Q3!$D:$D,0))</f>
        <v>1</v>
      </c>
      <c r="AU19" s="92">
        <f>INDEX([1]RiskPlusY2565Q3!AC:AC,MATCH([1]ตารางคะแนนV3!$C19,[1]RiskPlusY2565Q3!$D:$D,0))</f>
        <v>1</v>
      </c>
      <c r="AV19" s="94">
        <f t="shared" si="10"/>
        <v>2</v>
      </c>
      <c r="AW19" s="95">
        <f t="shared" si="11"/>
        <v>3</v>
      </c>
      <c r="AX19" s="96">
        <f t="shared" si="12"/>
        <v>11.5</v>
      </c>
      <c r="AY19" s="18" t="str">
        <f t="shared" si="13"/>
        <v>B</v>
      </c>
      <c r="AZ19" s="18"/>
      <c r="BA19" s="18" t="str">
        <f>INDEX([1]Proflile65!$L:$L,MATCH([1]ตารางคะแนนV3!$C19,[1]Proflile65!$D:$D,0))</f>
        <v>เปลี่ยน</v>
      </c>
      <c r="BB19" s="18"/>
      <c r="BC19" s="18"/>
      <c r="BD19" s="28" t="b">
        <f t="shared" si="14"/>
        <v>1</v>
      </c>
      <c r="BE19" s="96">
        <v>11.5</v>
      </c>
      <c r="BF19" s="18" t="s">
        <v>2071</v>
      </c>
      <c r="BH19" s="17">
        <f t="shared" si="15"/>
        <v>150000</v>
      </c>
    </row>
    <row r="20" spans="1:60">
      <c r="A20" s="18" t="s">
        <v>7</v>
      </c>
      <c r="B20" s="17" t="s">
        <v>168</v>
      </c>
      <c r="C20" s="18" t="s">
        <v>211</v>
      </c>
      <c r="D20" s="17" t="s">
        <v>212</v>
      </c>
      <c r="E20" s="18" t="str">
        <f>INDEX([1]Proflile65!$F:$F,MATCH([1]ตารางคะแนนV3!$C20,[1]Proflile65!$D:$D,0))</f>
        <v>รพช.</v>
      </c>
      <c r="F20" s="18">
        <f>INDEX([1]Proflile65!$H:$H,MATCH([1]ตารางคะแนนV3!$C20,[1]Proflile65!$D:$D,0))</f>
        <v>97</v>
      </c>
      <c r="G20" s="19" t="str">
        <f>INDEX([1]Proflile65!$K:$K,MATCH([1]ตารางคะแนนV3!$C20,[1]Proflile65!$D:$D,0))</f>
        <v>รพช.F1 P&lt;=50,000</v>
      </c>
      <c r="H20" s="75">
        <v>46989</v>
      </c>
      <c r="I20" s="76">
        <f>INDEX([1]RiskPlusY2565Q3!L:L,MATCH([1]ตารางคะแนนV3!$C20,[1]RiskPlusY2565Q3!$D:$D,0))</f>
        <v>6438569.5099999998</v>
      </c>
      <c r="J20" s="76">
        <f>INDEX([1]RiskPlusY2565Q3!P:P,MATCH([1]ตารางคะแนนV3!$C20,[1]RiskPlusY2565Q3!$D:$D,0))</f>
        <v>-62261729.350000001</v>
      </c>
      <c r="K20" s="76">
        <f>INDEX([1]RiskPlusY2565Q3!O:O,MATCH([1]ตารางคะแนนV3!$C20,[1]RiskPlusY2565Q3!$D:$D,0))</f>
        <v>32088727.010000002</v>
      </c>
      <c r="L20" s="76">
        <f>INDEX([1]RiskPlusY2565Q3!M:M,MATCH([1]ตารางคะแนนV3!$C20,[1]RiskPlusY2565Q3!$D:$D,0))</f>
        <v>28923914.73</v>
      </c>
      <c r="M20" s="29">
        <f>INDEX([1]RiskPlusY2565Q3!N:N,MATCH([1]ตารางคะแนนV3!$C20,[1]RiskPlusY2565Q3!$D:$D,0))</f>
        <v>3</v>
      </c>
      <c r="N20" s="77">
        <f>INDEX([1]PlanfinY2565Q3!M:M,MATCH([1]ตารางคะแนนV3!$C20,[1]PlanfinY2565Q3!$C:$C,0))</f>
        <v>0</v>
      </c>
      <c r="O20" s="78">
        <f>INDEX([1]PlanfinY2565Q3!N:N,MATCH([1]ตารางคะแนนV3!$C20,[1]PlanfinY2565Q3!$C:$C,0))</f>
        <v>0</v>
      </c>
      <c r="P20" s="79">
        <f t="shared" si="0"/>
        <v>0</v>
      </c>
      <c r="Q20" s="80">
        <f>INDEX([1]Ratio!R:R,MATCH([1]ตารางคะแนนV3!$C20,[1]Ratio!$C:$C,0))</f>
        <v>340</v>
      </c>
      <c r="R20" s="81">
        <f>INDEX([1]RiskPlusY2565Q3!$S:$S,MATCH([1]ตารางคะแนนV3!C20,[1]RiskPlusY2565Q3!$D:$D,0))</f>
        <v>0</v>
      </c>
      <c r="S20" s="82">
        <f>INDEX([1]Ratio!$S:$S,MATCH([1]ตารางคะแนนV3!$C20,[1]Ratio!$C:$C,0))</f>
        <v>67</v>
      </c>
      <c r="T20" s="78">
        <f>VLOOKUP($C20,[1]RiskPlusY2565Q3!$D$2:$W$901,17,0)</f>
        <v>0</v>
      </c>
      <c r="U20" s="83">
        <f t="shared" si="1"/>
        <v>0</v>
      </c>
      <c r="V20" s="82">
        <f>INDEX([1]Ratio!$T:$T,MATCH([1]ตารางคะแนนV3!$C20,[1]Ratio!$C:$C,0))</f>
        <v>47</v>
      </c>
      <c r="W20" s="78">
        <f>VLOOKUP($C20,[1]RiskPlusY2565Q3!$D$2:$W$901,18,0)</f>
        <v>1</v>
      </c>
      <c r="X20" s="83">
        <f t="shared" si="2"/>
        <v>0.5</v>
      </c>
      <c r="Y20" s="82">
        <f>INDEX([1]Ratio!$V:$V,MATCH([1]ตารางคะแนนV3!$C20,[1]Ratio!$C:$C,0))</f>
        <v>24</v>
      </c>
      <c r="Z20" s="81">
        <f>INDEX([1]RiskPlusY2565Q3!$W:$W,MATCH([1]ตารางคะแนนV3!C20,[1]RiskPlusY2565Q3!$D:$D,0))</f>
        <v>1</v>
      </c>
      <c r="AA20" s="84">
        <f t="shared" si="3"/>
        <v>1.5</v>
      </c>
      <c r="AB20" s="77" t="str">
        <f>INDEX('[1]Quick MethodY2565Q3'!P:P,MATCH([1]ตารางคะแนนV3!$C20,'[1]Quick MethodY2565Q3'!$C:$C,0))</f>
        <v>0</v>
      </c>
      <c r="AC20" s="78" t="str">
        <f>INDEX('[1]Quick MethodY2565Q3'!Q:Q,MATCH([1]ตารางคะแนนV3!$C20,'[1]Quick MethodY2565Q3'!$C:$C,0))</f>
        <v>1</v>
      </c>
      <c r="AD20" s="78">
        <f>INDEX([1]HGRY2565Q3!W:W,MATCH([1]ตารางคะแนนV3!$C20,[1]HGRY2565Q3!$C:$C,0))</f>
        <v>0</v>
      </c>
      <c r="AE20" s="78">
        <f>INDEX([1]HGRY2565Q3!X:X,MATCH([1]ตารางคะแนนV3!$C20,[1]HGRY2565Q3!$C:$C,0))</f>
        <v>0</v>
      </c>
      <c r="AF20" s="78">
        <f>INDEX([1]HGRY2565Q3!Y:Y,MATCH([1]ตารางคะแนนV3!$C20,[1]HGRY2565Q3!$C:$C,0))</f>
        <v>0</v>
      </c>
      <c r="AG20" s="78">
        <f>INDEX([1]HGRY2565Q3!Z:Z,MATCH([1]ตารางคะแนนV3!$C20,[1]HGRY2565Q3!$C:$C,0))</f>
        <v>0</v>
      </c>
      <c r="AH20" s="85">
        <f t="shared" si="4"/>
        <v>1</v>
      </c>
      <c r="AI20" s="79">
        <f t="shared" si="5"/>
        <v>1</v>
      </c>
      <c r="AJ20" s="86">
        <f>INDEX([1]PointY2565Q3!J:J,MATCH([1]ตารางคะแนนV3!$C20,[1]PointY2565Q3!$C:$C,0))</f>
        <v>1</v>
      </c>
      <c r="AK20" s="87">
        <f>IFERROR(INDEX([1]อัตราการครองเตียง!O:O,MATCH([1]ตารางคะแนนV3!$C20,[1]อัตราการครองเตียง!$C:$C,0)),0)</f>
        <v>1</v>
      </c>
      <c r="AL20" s="88">
        <f>INDEX([1]SumAdjRw!R:R,MATCH([1]ตารางคะแนนV3!$C20,[1]SumAdjRw!$C:$C,0))</f>
        <v>1</v>
      </c>
      <c r="AM20" s="89">
        <f t="shared" si="6"/>
        <v>2</v>
      </c>
      <c r="AN20" s="90">
        <f t="shared" si="7"/>
        <v>4</v>
      </c>
      <c r="AO20" s="91">
        <f t="shared" si="8"/>
        <v>5.5</v>
      </c>
      <c r="AP20" s="92">
        <f>INDEX([1]RiskPlusY2565Q3!Q:Q,MATCH([1]ตารางคะแนนV3!$C20,[1]RiskPlusY2565Q3!$D:$D,0))</f>
        <v>0</v>
      </c>
      <c r="AQ20" s="92">
        <f>INDEX([1]RiskPlusY2565Q3!R:R,MATCH([1]ตารางคะแนนV3!$C20,[1]RiskPlusY2565Q3!$D:$D,0))</f>
        <v>0</v>
      </c>
      <c r="AR20" s="92">
        <f>INDEX([1]RiskPlusY2565Q3!AB:AB,MATCH([1]ตารางคะแนนV3!$C20,[1]RiskPlusY2565Q3!$D:$D,0))</f>
        <v>1</v>
      </c>
      <c r="AS20" s="93">
        <f t="shared" si="9"/>
        <v>1</v>
      </c>
      <c r="AT20" s="92">
        <f>INDEX([1]RiskPlusY2565Q3!AA:AA,MATCH([1]ตารางคะแนนV3!$C20,[1]RiskPlusY2565Q3!$D:$D,0))</f>
        <v>1</v>
      </c>
      <c r="AU20" s="92">
        <f>INDEX([1]RiskPlusY2565Q3!AC:AC,MATCH([1]ตารางคะแนนV3!$C20,[1]RiskPlusY2565Q3!$D:$D,0))</f>
        <v>0</v>
      </c>
      <c r="AV20" s="94">
        <f t="shared" si="10"/>
        <v>1</v>
      </c>
      <c r="AW20" s="95">
        <f t="shared" si="11"/>
        <v>2</v>
      </c>
      <c r="AX20" s="96">
        <f t="shared" si="12"/>
        <v>7.5</v>
      </c>
      <c r="AY20" s="18" t="str">
        <f t="shared" si="13"/>
        <v>D</v>
      </c>
      <c r="AZ20" s="18"/>
      <c r="BA20" s="18" t="str">
        <f>INDEX([1]Proflile65!$L:$L,MATCH([1]ตารางคะแนนV3!$C20,[1]Proflile65!$D:$D,0))</f>
        <v>เดิม</v>
      </c>
      <c r="BB20" s="18"/>
      <c r="BC20" s="18"/>
      <c r="BD20" s="28" t="b">
        <f t="shared" si="14"/>
        <v>1</v>
      </c>
      <c r="BE20" s="96">
        <v>7.5</v>
      </c>
      <c r="BF20" s="18" t="s">
        <v>2073</v>
      </c>
      <c r="BH20" s="17">
        <f t="shared" si="15"/>
        <v>0</v>
      </c>
    </row>
    <row r="21" spans="1:60">
      <c r="A21" s="18" t="s">
        <v>7</v>
      </c>
      <c r="B21" s="17" t="s">
        <v>168</v>
      </c>
      <c r="C21" s="18" t="s">
        <v>213</v>
      </c>
      <c r="D21" s="17" t="s">
        <v>214</v>
      </c>
      <c r="E21" s="18" t="str">
        <f>INDEX([1]Proflile65!$F:$F,MATCH([1]ตารางคะแนนV3!$C21,[1]Proflile65!$D:$D,0))</f>
        <v>รพช.</v>
      </c>
      <c r="F21" s="18">
        <f>INDEX([1]Proflile65!$H:$H,MATCH([1]ตารางคะแนนV3!$C21,[1]Proflile65!$D:$D,0))</f>
        <v>81</v>
      </c>
      <c r="G21" s="19" t="str">
        <f>INDEX([1]Proflile65!$K:$K,MATCH([1]ตารางคะแนนV3!$C21,[1]Proflile65!$D:$D,0))</f>
        <v>รพช.F2 P30,000-60,000</v>
      </c>
      <c r="H21" s="75">
        <v>41483</v>
      </c>
      <c r="I21" s="76">
        <f>INDEX([1]RiskPlusY2565Q3!L:L,MATCH([1]ตารางคะแนนV3!$C21,[1]RiskPlusY2565Q3!$D:$D,0))</f>
        <v>34418518.460000001</v>
      </c>
      <c r="J21" s="76">
        <f>INDEX([1]RiskPlusY2565Q3!P:P,MATCH([1]ตารางคะแนนV3!$C21,[1]RiskPlusY2565Q3!$D:$D,0))</f>
        <v>7334893.6699999999</v>
      </c>
      <c r="K21" s="76">
        <f>INDEX([1]RiskPlusY2565Q3!O:O,MATCH([1]ตารางคะแนนV3!$C21,[1]RiskPlusY2565Q3!$D:$D,0))</f>
        <v>27620327.629999999</v>
      </c>
      <c r="L21" s="76">
        <f>INDEX([1]RiskPlusY2565Q3!M:M,MATCH([1]ตารางคะแนนV3!$C21,[1]RiskPlusY2565Q3!$D:$D,0))</f>
        <v>27110914.989999998</v>
      </c>
      <c r="M21" s="29">
        <f>INDEX([1]RiskPlusY2565Q3!N:N,MATCH([1]ตารางคะแนนV3!$C21,[1]RiskPlusY2565Q3!$D:$D,0))</f>
        <v>0</v>
      </c>
      <c r="N21" s="77">
        <f>INDEX([1]PlanfinY2565Q3!M:M,MATCH([1]ตารางคะแนนV3!$C21,[1]PlanfinY2565Q3!$C:$C,0))</f>
        <v>0</v>
      </c>
      <c r="O21" s="78">
        <f>INDEX([1]PlanfinY2565Q3!N:N,MATCH([1]ตารางคะแนนV3!$C21,[1]PlanfinY2565Q3!$C:$C,0))</f>
        <v>1</v>
      </c>
      <c r="P21" s="79">
        <f t="shared" si="0"/>
        <v>1</v>
      </c>
      <c r="Q21" s="80">
        <f>INDEX([1]Ratio!R:R,MATCH([1]ตารางคะแนนV3!$C21,[1]Ratio!$C:$C,0))</f>
        <v>271</v>
      </c>
      <c r="R21" s="81">
        <f>INDEX([1]RiskPlusY2565Q3!$S:$S,MATCH([1]ตารางคะแนนV3!C21,[1]RiskPlusY2565Q3!$D:$D,0))</f>
        <v>0</v>
      </c>
      <c r="S21" s="82">
        <f>INDEX([1]Ratio!$S:$S,MATCH([1]ตารางคะแนนV3!$C21,[1]Ratio!$C:$C,0))</f>
        <v>49</v>
      </c>
      <c r="T21" s="78">
        <f>VLOOKUP($C21,[1]RiskPlusY2565Q3!$D$2:$W$901,17,0)</f>
        <v>1</v>
      </c>
      <c r="U21" s="83">
        <f t="shared" si="1"/>
        <v>0.5</v>
      </c>
      <c r="V21" s="82">
        <f>INDEX([1]Ratio!$T:$T,MATCH([1]ตารางคะแนนV3!$C21,[1]Ratio!$C:$C,0))</f>
        <v>82</v>
      </c>
      <c r="W21" s="78">
        <f>VLOOKUP($C21,[1]RiskPlusY2565Q3!$D$2:$W$901,18,0)</f>
        <v>0</v>
      </c>
      <c r="X21" s="83">
        <f t="shared" si="2"/>
        <v>0</v>
      </c>
      <c r="Y21" s="82">
        <f>INDEX([1]Ratio!$V:$V,MATCH([1]ตารางคะแนนV3!$C21,[1]Ratio!$C:$C,0))</f>
        <v>30</v>
      </c>
      <c r="Z21" s="81">
        <f>INDEX([1]RiskPlusY2565Q3!$W:$W,MATCH([1]ตารางคะแนนV3!C21,[1]RiskPlusY2565Q3!$D:$D,0))</f>
        <v>1</v>
      </c>
      <c r="AA21" s="84">
        <f t="shared" si="3"/>
        <v>1.5</v>
      </c>
      <c r="AB21" s="77" t="str">
        <f>INDEX('[1]Quick MethodY2565Q3'!P:P,MATCH([1]ตารางคะแนนV3!$C21,'[1]Quick MethodY2565Q3'!$C:$C,0))</f>
        <v>1</v>
      </c>
      <c r="AC21" s="78" t="str">
        <f>INDEX('[1]Quick MethodY2565Q3'!Q:Q,MATCH([1]ตารางคะแนนV3!$C21,'[1]Quick MethodY2565Q3'!$C:$C,0))</f>
        <v>1</v>
      </c>
      <c r="AD21" s="78">
        <f>INDEX([1]HGRY2565Q3!W:W,MATCH([1]ตารางคะแนนV3!$C21,[1]HGRY2565Q3!$C:$C,0))</f>
        <v>0.5</v>
      </c>
      <c r="AE21" s="78">
        <f>INDEX([1]HGRY2565Q3!X:X,MATCH([1]ตารางคะแนนV3!$C21,[1]HGRY2565Q3!$C:$C,0))</f>
        <v>0.5</v>
      </c>
      <c r="AF21" s="78">
        <f>INDEX([1]HGRY2565Q3!Y:Y,MATCH([1]ตารางคะแนนV3!$C21,[1]HGRY2565Q3!$C:$C,0))</f>
        <v>0.5</v>
      </c>
      <c r="AG21" s="78">
        <f>INDEX([1]HGRY2565Q3!Z:Z,MATCH([1]ตารางคะแนนV3!$C21,[1]HGRY2565Q3!$C:$C,0))</f>
        <v>0.5</v>
      </c>
      <c r="AH21" s="85">
        <f t="shared" si="4"/>
        <v>4</v>
      </c>
      <c r="AI21" s="79">
        <f t="shared" si="5"/>
        <v>2</v>
      </c>
      <c r="AJ21" s="86">
        <f>INDEX([1]PointY2565Q3!J:J,MATCH([1]ตารางคะแนนV3!$C21,[1]PointY2565Q3!$C:$C,0))</f>
        <v>1</v>
      </c>
      <c r="AK21" s="87">
        <f>IFERROR(INDEX([1]อัตราการครองเตียง!O:O,MATCH([1]ตารางคะแนนV3!$C21,[1]อัตราการครองเตียง!$C:$C,0)),0)</f>
        <v>0</v>
      </c>
      <c r="AL21" s="88">
        <f>INDEX([1]SumAdjRw!R:R,MATCH([1]ตารางคะแนนV3!$C21,[1]SumAdjRw!$C:$C,0))</f>
        <v>1</v>
      </c>
      <c r="AM21" s="89">
        <f t="shared" si="6"/>
        <v>1</v>
      </c>
      <c r="AN21" s="90">
        <f t="shared" si="7"/>
        <v>4</v>
      </c>
      <c r="AO21" s="91">
        <f t="shared" si="8"/>
        <v>6.5</v>
      </c>
      <c r="AP21" s="92">
        <f>INDEX([1]RiskPlusY2565Q3!Q:Q,MATCH([1]ตารางคะแนนV3!$C21,[1]RiskPlusY2565Q3!$D:$D,0))</f>
        <v>0</v>
      </c>
      <c r="AQ21" s="92">
        <f>INDEX([1]RiskPlusY2565Q3!R:R,MATCH([1]ตารางคะแนนV3!$C21,[1]RiskPlusY2565Q3!$D:$D,0))</f>
        <v>1</v>
      </c>
      <c r="AR21" s="92">
        <f>INDEX([1]RiskPlusY2565Q3!AB:AB,MATCH([1]ตารางคะแนนV3!$C21,[1]RiskPlusY2565Q3!$D:$D,0))</f>
        <v>1</v>
      </c>
      <c r="AS21" s="93">
        <f t="shared" si="9"/>
        <v>2</v>
      </c>
      <c r="AT21" s="92">
        <f>INDEX([1]RiskPlusY2565Q3!AA:AA,MATCH([1]ตารางคะแนนV3!$C21,[1]RiskPlusY2565Q3!$D:$D,0))</f>
        <v>1</v>
      </c>
      <c r="AU21" s="92">
        <f>INDEX([1]RiskPlusY2565Q3!AC:AC,MATCH([1]ตารางคะแนนV3!$C21,[1]RiskPlusY2565Q3!$D:$D,0))</f>
        <v>1</v>
      </c>
      <c r="AV21" s="94">
        <f t="shared" si="10"/>
        <v>2</v>
      </c>
      <c r="AW21" s="95">
        <f t="shared" si="11"/>
        <v>4</v>
      </c>
      <c r="AX21" s="96">
        <f t="shared" si="12"/>
        <v>10.5</v>
      </c>
      <c r="AY21" s="18" t="str">
        <f t="shared" si="13"/>
        <v>B</v>
      </c>
      <c r="AZ21" s="18"/>
      <c r="BA21" s="18" t="str">
        <f>INDEX([1]Proflile65!$L:$L,MATCH([1]ตารางคะแนนV3!$C21,[1]Proflile65!$D:$D,0))</f>
        <v>เดิม</v>
      </c>
      <c r="BB21" s="18"/>
      <c r="BC21" s="18"/>
      <c r="BD21" s="28" t="b">
        <f t="shared" si="14"/>
        <v>1</v>
      </c>
      <c r="BE21" s="96">
        <v>10.5</v>
      </c>
      <c r="BF21" s="18" t="s">
        <v>2071</v>
      </c>
      <c r="BH21" s="17">
        <f t="shared" si="15"/>
        <v>150000</v>
      </c>
    </row>
    <row r="22" spans="1:60">
      <c r="A22" s="18" t="s">
        <v>7</v>
      </c>
      <c r="B22" s="17" t="s">
        <v>168</v>
      </c>
      <c r="C22" s="18" t="s">
        <v>215</v>
      </c>
      <c r="D22" s="17" t="s">
        <v>216</v>
      </c>
      <c r="E22" s="18" t="str">
        <f>INDEX([1]Proflile65!$F:$F,MATCH([1]ตารางคะแนนV3!$C22,[1]Proflile65!$D:$D,0))</f>
        <v>รพช.</v>
      </c>
      <c r="F22" s="18">
        <f>INDEX([1]Proflile65!$H:$H,MATCH([1]ตารางคะแนนV3!$C22,[1]Proflile65!$D:$D,0))</f>
        <v>37</v>
      </c>
      <c r="G22" s="19" t="str">
        <f>INDEX([1]Proflile65!$K:$K,MATCH([1]ตารางคะแนนV3!$C22,[1]Proflile65!$D:$D,0))</f>
        <v>รพช.F2 P&lt;=30,000</v>
      </c>
      <c r="H22" s="75">
        <v>19842</v>
      </c>
      <c r="I22" s="76">
        <f>INDEX([1]RiskPlusY2565Q3!L:L,MATCH([1]ตารางคะแนนV3!$C22,[1]RiskPlusY2565Q3!$D:$D,0))</f>
        <v>25058103.27</v>
      </c>
      <c r="J22" s="76">
        <f>INDEX([1]RiskPlusY2565Q3!P:P,MATCH([1]ตารางคะแนนV3!$C22,[1]RiskPlusY2565Q3!$D:$D,0))</f>
        <v>2229251.33</v>
      </c>
      <c r="K22" s="76">
        <f>INDEX([1]RiskPlusY2565Q3!O:O,MATCH([1]ตารางคะแนนV3!$C22,[1]RiskPlusY2565Q3!$D:$D,0))</f>
        <v>22749432.239999998</v>
      </c>
      <c r="L22" s="76">
        <f>INDEX([1]RiskPlusY2565Q3!M:M,MATCH([1]ตารางคะแนนV3!$C22,[1]RiskPlusY2565Q3!$D:$D,0))</f>
        <v>18952854.219999999</v>
      </c>
      <c r="M22" s="29">
        <f>INDEX([1]RiskPlusY2565Q3!N:N,MATCH([1]ตารางคะแนนV3!$C22,[1]RiskPlusY2565Q3!$D:$D,0))</f>
        <v>0</v>
      </c>
      <c r="N22" s="77">
        <f>INDEX([1]PlanfinY2565Q3!M:M,MATCH([1]ตารางคะแนนV3!$C22,[1]PlanfinY2565Q3!$C:$C,0))</f>
        <v>0</v>
      </c>
      <c r="O22" s="78">
        <f>INDEX([1]PlanfinY2565Q3!N:N,MATCH([1]ตารางคะแนนV3!$C22,[1]PlanfinY2565Q3!$C:$C,0))</f>
        <v>0</v>
      </c>
      <c r="P22" s="79">
        <f t="shared" si="0"/>
        <v>0</v>
      </c>
      <c r="Q22" s="80">
        <f>INDEX([1]Ratio!R:R,MATCH([1]ตารางคะแนนV3!$C22,[1]Ratio!$C:$C,0))</f>
        <v>308</v>
      </c>
      <c r="R22" s="81">
        <f>INDEX([1]RiskPlusY2565Q3!$S:$S,MATCH([1]ตารางคะแนนV3!C22,[1]RiskPlusY2565Q3!$D:$D,0))</f>
        <v>0</v>
      </c>
      <c r="S22" s="82">
        <f>INDEX([1]Ratio!$S:$S,MATCH([1]ตารางคะแนนV3!$C22,[1]Ratio!$C:$C,0))</f>
        <v>30</v>
      </c>
      <c r="T22" s="78">
        <f>VLOOKUP($C22,[1]RiskPlusY2565Q3!$D$2:$W$901,17,0)</f>
        <v>1</v>
      </c>
      <c r="U22" s="83">
        <f t="shared" si="1"/>
        <v>0.5</v>
      </c>
      <c r="V22" s="82">
        <f>INDEX([1]Ratio!$T:$T,MATCH([1]ตารางคะแนนV3!$C22,[1]Ratio!$C:$C,0))</f>
        <v>49</v>
      </c>
      <c r="W22" s="78">
        <f>VLOOKUP($C22,[1]RiskPlusY2565Q3!$D$2:$W$901,18,0)</f>
        <v>1</v>
      </c>
      <c r="X22" s="83">
        <f t="shared" si="2"/>
        <v>0.5</v>
      </c>
      <c r="Y22" s="82">
        <f>INDEX([1]Ratio!$V:$V,MATCH([1]ตารางคะแนนV3!$C22,[1]Ratio!$C:$C,0))</f>
        <v>63</v>
      </c>
      <c r="Z22" s="81">
        <f>INDEX([1]RiskPlusY2565Q3!$W:$W,MATCH([1]ตารางคะแนนV3!C22,[1]RiskPlusY2565Q3!$D:$D,0))</f>
        <v>0</v>
      </c>
      <c r="AA22" s="84">
        <f t="shared" si="3"/>
        <v>1</v>
      </c>
      <c r="AB22" s="77" t="str">
        <f>INDEX('[1]Quick MethodY2565Q3'!P:P,MATCH([1]ตารางคะแนนV3!$C22,'[1]Quick MethodY2565Q3'!$C:$C,0))</f>
        <v>1</v>
      </c>
      <c r="AC22" s="78" t="str">
        <f>INDEX('[1]Quick MethodY2565Q3'!Q:Q,MATCH([1]ตารางคะแนนV3!$C22,'[1]Quick MethodY2565Q3'!$C:$C,0))</f>
        <v>1</v>
      </c>
      <c r="AD22" s="78">
        <f>INDEX([1]HGRY2565Q3!W:W,MATCH([1]ตารางคะแนนV3!$C22,[1]HGRY2565Q3!$C:$C,0))</f>
        <v>0.5</v>
      </c>
      <c r="AE22" s="78">
        <f>INDEX([1]HGRY2565Q3!X:X,MATCH([1]ตารางคะแนนV3!$C22,[1]HGRY2565Q3!$C:$C,0))</f>
        <v>0.5</v>
      </c>
      <c r="AF22" s="78">
        <f>INDEX([1]HGRY2565Q3!Y:Y,MATCH([1]ตารางคะแนนV3!$C22,[1]HGRY2565Q3!$C:$C,0))</f>
        <v>0.5</v>
      </c>
      <c r="AG22" s="78">
        <f>INDEX([1]HGRY2565Q3!Z:Z,MATCH([1]ตารางคะแนนV3!$C22,[1]HGRY2565Q3!$C:$C,0))</f>
        <v>0.5</v>
      </c>
      <c r="AH22" s="85">
        <f t="shared" si="4"/>
        <v>4</v>
      </c>
      <c r="AI22" s="79">
        <f t="shared" si="5"/>
        <v>2</v>
      </c>
      <c r="AJ22" s="86">
        <f>INDEX([1]PointY2565Q3!J:J,MATCH([1]ตารางคะแนนV3!$C22,[1]PointY2565Q3!$C:$C,0))</f>
        <v>1</v>
      </c>
      <c r="AK22" s="87">
        <f>IFERROR(INDEX([1]อัตราการครองเตียง!O:O,MATCH([1]ตารางคะแนนV3!$C22,[1]อัตราการครองเตียง!$C:$C,0)),0)</f>
        <v>0</v>
      </c>
      <c r="AL22" s="88">
        <f>INDEX([1]SumAdjRw!R:R,MATCH([1]ตารางคะแนนV3!$C22,[1]SumAdjRw!$C:$C,0))</f>
        <v>0</v>
      </c>
      <c r="AM22" s="89">
        <f t="shared" si="6"/>
        <v>0</v>
      </c>
      <c r="AN22" s="90">
        <f t="shared" si="7"/>
        <v>3</v>
      </c>
      <c r="AO22" s="91">
        <f t="shared" si="8"/>
        <v>4</v>
      </c>
      <c r="AP22" s="92">
        <f>INDEX([1]RiskPlusY2565Q3!Q:Q,MATCH([1]ตารางคะแนนV3!$C22,[1]RiskPlusY2565Q3!$D:$D,0))</f>
        <v>1</v>
      </c>
      <c r="AQ22" s="92">
        <f>INDEX([1]RiskPlusY2565Q3!R:R,MATCH([1]ตารางคะแนนV3!$C22,[1]RiskPlusY2565Q3!$D:$D,0))</f>
        <v>0</v>
      </c>
      <c r="AR22" s="92">
        <f>INDEX([1]RiskPlusY2565Q3!AB:AB,MATCH([1]ตารางคะแนนV3!$C22,[1]RiskPlusY2565Q3!$D:$D,0))</f>
        <v>1</v>
      </c>
      <c r="AS22" s="93">
        <f t="shared" si="9"/>
        <v>2</v>
      </c>
      <c r="AT22" s="92">
        <f>INDEX([1]RiskPlusY2565Q3!AA:AA,MATCH([1]ตารางคะแนนV3!$C22,[1]RiskPlusY2565Q3!$D:$D,0))</f>
        <v>1</v>
      </c>
      <c r="AU22" s="92">
        <f>INDEX([1]RiskPlusY2565Q3!AC:AC,MATCH([1]ตารางคะแนนV3!$C22,[1]RiskPlusY2565Q3!$D:$D,0))</f>
        <v>1</v>
      </c>
      <c r="AV22" s="94">
        <f t="shared" si="10"/>
        <v>2</v>
      </c>
      <c r="AW22" s="95">
        <f t="shared" si="11"/>
        <v>4</v>
      </c>
      <c r="AX22" s="96">
        <f t="shared" si="12"/>
        <v>8</v>
      </c>
      <c r="AY22" s="18" t="str">
        <f t="shared" si="13"/>
        <v>D</v>
      </c>
      <c r="AZ22" s="18"/>
      <c r="BA22" s="18" t="str">
        <f>INDEX([1]Proflile65!$L:$L,MATCH([1]ตารางคะแนนV3!$C22,[1]Proflile65!$D:$D,0))</f>
        <v>เดิม</v>
      </c>
      <c r="BB22" s="18"/>
      <c r="BC22" s="18"/>
      <c r="BD22" s="28" t="b">
        <f t="shared" si="14"/>
        <v>1</v>
      </c>
      <c r="BE22" s="96">
        <v>8</v>
      </c>
      <c r="BF22" s="18" t="s">
        <v>2073</v>
      </c>
      <c r="BH22" s="17">
        <f t="shared" si="15"/>
        <v>0</v>
      </c>
    </row>
    <row r="23" spans="1:60">
      <c r="A23" s="18" t="s">
        <v>7</v>
      </c>
      <c r="B23" s="17" t="s">
        <v>168</v>
      </c>
      <c r="C23" s="18" t="s">
        <v>217</v>
      </c>
      <c r="D23" s="17" t="s">
        <v>218</v>
      </c>
      <c r="E23" s="18" t="str">
        <f>INDEX([1]Proflile65!$F:$F,MATCH([1]ตารางคะแนนV3!$C23,[1]Proflile65!$D:$D,0))</f>
        <v>รพช.</v>
      </c>
      <c r="F23" s="18">
        <f>INDEX([1]Proflile65!$H:$H,MATCH([1]ตารางคะแนนV3!$C23,[1]Proflile65!$D:$D,0))</f>
        <v>64</v>
      </c>
      <c r="G23" s="19" t="str">
        <f>INDEX([1]Proflile65!$K:$K,MATCH([1]ตารางคะแนนV3!$C23,[1]Proflile65!$D:$D,0))</f>
        <v>รพช.F2 P30,000-60,000</v>
      </c>
      <c r="H23" s="75">
        <v>55550</v>
      </c>
      <c r="I23" s="76">
        <f>INDEX([1]RiskPlusY2565Q3!L:L,MATCH([1]ตารางคะแนนV3!$C23,[1]RiskPlusY2565Q3!$D:$D,0))</f>
        <v>84326996.400000006</v>
      </c>
      <c r="J23" s="76">
        <f>INDEX([1]RiskPlusY2565Q3!P:P,MATCH([1]ตารางคะแนนV3!$C23,[1]RiskPlusY2565Q3!$D:$D,0))</f>
        <v>54740611.149999999</v>
      </c>
      <c r="K23" s="76">
        <f>INDEX([1]RiskPlusY2565Q3!O:O,MATCH([1]ตารางคะแนนV3!$C23,[1]RiskPlusY2565Q3!$D:$D,0))</f>
        <v>26585192.18</v>
      </c>
      <c r="L23" s="76">
        <f>INDEX([1]RiskPlusY2565Q3!M:M,MATCH([1]ตารางคะแนนV3!$C23,[1]RiskPlusY2565Q3!$D:$D,0))</f>
        <v>24988588.120000001</v>
      </c>
      <c r="M23" s="29">
        <f>INDEX([1]RiskPlusY2565Q3!N:N,MATCH([1]ตารางคะแนนV3!$C23,[1]RiskPlusY2565Q3!$D:$D,0))</f>
        <v>0</v>
      </c>
      <c r="N23" s="77">
        <f>INDEX([1]PlanfinY2565Q3!M:M,MATCH([1]ตารางคะแนนV3!$C23,[1]PlanfinY2565Q3!$C:$C,0))</f>
        <v>0</v>
      </c>
      <c r="O23" s="78">
        <f>INDEX([1]PlanfinY2565Q3!N:N,MATCH([1]ตารางคะแนนV3!$C23,[1]PlanfinY2565Q3!$C:$C,0))</f>
        <v>1</v>
      </c>
      <c r="P23" s="79">
        <f t="shared" si="0"/>
        <v>1</v>
      </c>
      <c r="Q23" s="80">
        <f>INDEX([1]Ratio!R:R,MATCH([1]ตารางคะแนนV3!$C23,[1]Ratio!$C:$C,0))</f>
        <v>158</v>
      </c>
      <c r="R23" s="81">
        <f>INDEX([1]RiskPlusY2565Q3!$S:$S,MATCH([1]ตารางคะแนนV3!C23,[1]RiskPlusY2565Q3!$D:$D,0))</f>
        <v>0</v>
      </c>
      <c r="S23" s="82">
        <f>INDEX([1]Ratio!$S:$S,MATCH([1]ตารางคะแนนV3!$C23,[1]Ratio!$C:$C,0))</f>
        <v>56</v>
      </c>
      <c r="T23" s="78">
        <f>VLOOKUP($C23,[1]RiskPlusY2565Q3!$D$2:$W$901,17,0)</f>
        <v>1</v>
      </c>
      <c r="U23" s="83">
        <f t="shared" si="1"/>
        <v>0.5</v>
      </c>
      <c r="V23" s="82">
        <f>INDEX([1]Ratio!$T:$T,MATCH([1]ตารางคะแนนV3!$C23,[1]Ratio!$C:$C,0))</f>
        <v>79</v>
      </c>
      <c r="W23" s="78">
        <f>VLOOKUP($C23,[1]RiskPlusY2565Q3!$D$2:$W$901,18,0)</f>
        <v>0</v>
      </c>
      <c r="X23" s="83">
        <f t="shared" si="2"/>
        <v>0</v>
      </c>
      <c r="Y23" s="82">
        <f>INDEX([1]Ratio!$V:$V,MATCH([1]ตารางคะแนนV3!$C23,[1]Ratio!$C:$C,0))</f>
        <v>68</v>
      </c>
      <c r="Z23" s="81">
        <f>INDEX([1]RiskPlusY2565Q3!$W:$W,MATCH([1]ตารางคะแนนV3!C23,[1]RiskPlusY2565Q3!$D:$D,0))</f>
        <v>0</v>
      </c>
      <c r="AA23" s="84">
        <f t="shared" si="3"/>
        <v>0.5</v>
      </c>
      <c r="AB23" s="77" t="str">
        <f>INDEX('[1]Quick MethodY2565Q3'!P:P,MATCH([1]ตารางคะแนนV3!$C23,'[1]Quick MethodY2565Q3'!$C:$C,0))</f>
        <v>0</v>
      </c>
      <c r="AC23" s="78" t="str">
        <f>INDEX('[1]Quick MethodY2565Q3'!Q:Q,MATCH([1]ตารางคะแนนV3!$C23,'[1]Quick MethodY2565Q3'!$C:$C,0))</f>
        <v>1</v>
      </c>
      <c r="AD23" s="78">
        <f>INDEX([1]HGRY2565Q3!W:W,MATCH([1]ตารางคะแนนV3!$C23,[1]HGRY2565Q3!$C:$C,0))</f>
        <v>0</v>
      </c>
      <c r="AE23" s="78">
        <f>INDEX([1]HGRY2565Q3!X:X,MATCH([1]ตารางคะแนนV3!$C23,[1]HGRY2565Q3!$C:$C,0))</f>
        <v>0.5</v>
      </c>
      <c r="AF23" s="78">
        <f>INDEX([1]HGRY2565Q3!Y:Y,MATCH([1]ตารางคะแนนV3!$C23,[1]HGRY2565Q3!$C:$C,0))</f>
        <v>0.5</v>
      </c>
      <c r="AG23" s="78">
        <f>INDEX([1]HGRY2565Q3!Z:Z,MATCH([1]ตารางคะแนนV3!$C23,[1]HGRY2565Q3!$C:$C,0))</f>
        <v>0.5</v>
      </c>
      <c r="AH23" s="85">
        <f t="shared" si="4"/>
        <v>2.5</v>
      </c>
      <c r="AI23" s="79">
        <f t="shared" si="5"/>
        <v>2</v>
      </c>
      <c r="AJ23" s="86">
        <f>INDEX([1]PointY2565Q3!J:J,MATCH([1]ตารางคะแนนV3!$C23,[1]PointY2565Q3!$C:$C,0))</f>
        <v>1</v>
      </c>
      <c r="AK23" s="87">
        <f>IFERROR(INDEX([1]อัตราการครองเตียง!O:O,MATCH([1]ตารางคะแนนV3!$C23,[1]อัตราการครองเตียง!$C:$C,0)),0)</f>
        <v>0</v>
      </c>
      <c r="AL23" s="88">
        <f>INDEX([1]SumAdjRw!R:R,MATCH([1]ตารางคะแนนV3!$C23,[1]SumAdjRw!$C:$C,0))</f>
        <v>0</v>
      </c>
      <c r="AM23" s="89">
        <f t="shared" si="6"/>
        <v>0</v>
      </c>
      <c r="AN23" s="90">
        <f t="shared" si="7"/>
        <v>3</v>
      </c>
      <c r="AO23" s="91">
        <f t="shared" si="8"/>
        <v>4.5</v>
      </c>
      <c r="AP23" s="92">
        <f>INDEX([1]RiskPlusY2565Q3!Q:Q,MATCH([1]ตารางคะแนนV3!$C23,[1]RiskPlusY2565Q3!$D:$D,0))</f>
        <v>0</v>
      </c>
      <c r="AQ23" s="92">
        <f>INDEX([1]RiskPlusY2565Q3!R:R,MATCH([1]ตารางคะแนนV3!$C23,[1]RiskPlusY2565Q3!$D:$D,0))</f>
        <v>0</v>
      </c>
      <c r="AR23" s="92">
        <f>INDEX([1]RiskPlusY2565Q3!AB:AB,MATCH([1]ตารางคะแนนV3!$C23,[1]RiskPlusY2565Q3!$D:$D,0))</f>
        <v>1</v>
      </c>
      <c r="AS23" s="93">
        <f t="shared" si="9"/>
        <v>1</v>
      </c>
      <c r="AT23" s="92">
        <f>INDEX([1]RiskPlusY2565Q3!AA:AA,MATCH([1]ตารางคะแนนV3!$C23,[1]RiskPlusY2565Q3!$D:$D,0))</f>
        <v>1</v>
      </c>
      <c r="AU23" s="92">
        <f>INDEX([1]RiskPlusY2565Q3!AC:AC,MATCH([1]ตารางคะแนนV3!$C23,[1]RiskPlusY2565Q3!$D:$D,0))</f>
        <v>1</v>
      </c>
      <c r="AV23" s="94">
        <f t="shared" si="10"/>
        <v>2</v>
      </c>
      <c r="AW23" s="95">
        <f t="shared" si="11"/>
        <v>3</v>
      </c>
      <c r="AX23" s="96">
        <f t="shared" si="12"/>
        <v>7.5</v>
      </c>
      <c r="AY23" s="18" t="str">
        <f t="shared" si="13"/>
        <v>D</v>
      </c>
      <c r="AZ23" s="18"/>
      <c r="BA23" s="18" t="str">
        <f>INDEX([1]Proflile65!$L:$L,MATCH([1]ตารางคะแนนV3!$C23,[1]Proflile65!$D:$D,0))</f>
        <v>เดิม</v>
      </c>
      <c r="BB23" s="18"/>
      <c r="BC23" s="18"/>
      <c r="BD23" s="28" t="b">
        <f t="shared" si="14"/>
        <v>1</v>
      </c>
      <c r="BE23" s="96">
        <v>7.5</v>
      </c>
      <c r="BF23" s="18" t="s">
        <v>2073</v>
      </c>
      <c r="BH23" s="17">
        <f t="shared" si="15"/>
        <v>0</v>
      </c>
    </row>
    <row r="24" spans="1:60">
      <c r="A24" s="18" t="s">
        <v>7</v>
      </c>
      <c r="B24" s="17" t="s">
        <v>168</v>
      </c>
      <c r="C24" s="18" t="s">
        <v>219</v>
      </c>
      <c r="D24" s="17" t="s">
        <v>220</v>
      </c>
      <c r="E24" s="18" t="str">
        <f>INDEX([1]Proflile65!$F:$F,MATCH([1]ตารางคะแนนV3!$C24,[1]Proflile65!$D:$D,0))</f>
        <v>รพช.</v>
      </c>
      <c r="F24" s="18">
        <f>INDEX([1]Proflile65!$H:$H,MATCH([1]ตารางคะแนนV3!$C24,[1]Proflile65!$D:$D,0))</f>
        <v>60</v>
      </c>
      <c r="G24" s="19" t="str">
        <f>INDEX([1]Proflile65!$K:$K,MATCH([1]ตารางคะแนนV3!$C24,[1]Proflile65!$D:$D,0))</f>
        <v>รพช.F2 P30,000-60,000</v>
      </c>
      <c r="H24" s="75">
        <v>41627</v>
      </c>
      <c r="I24" s="76">
        <f>INDEX([1]RiskPlusY2565Q3!L:L,MATCH([1]ตารางคะแนนV3!$C24,[1]RiskPlusY2565Q3!$D:$D,0))</f>
        <v>2311586.41</v>
      </c>
      <c r="J24" s="76">
        <f>INDEX([1]RiskPlusY2565Q3!P:P,MATCH([1]ตารางคะแนนV3!$C24,[1]RiskPlusY2565Q3!$D:$D,0))</f>
        <v>-40332687.770000003</v>
      </c>
      <c r="K24" s="76">
        <f>INDEX([1]RiskPlusY2565Q3!O:O,MATCH([1]ตารางคะแนนV3!$C24,[1]RiskPlusY2565Q3!$D:$D,0))</f>
        <v>3780796.21</v>
      </c>
      <c r="L24" s="76">
        <f>INDEX([1]RiskPlusY2565Q3!M:M,MATCH([1]ตารางคะแนนV3!$C24,[1]RiskPlusY2565Q3!$D:$D,0))</f>
        <v>1479237.36</v>
      </c>
      <c r="M24" s="29">
        <f>INDEX([1]RiskPlusY2565Q3!N:N,MATCH([1]ตารางคะแนนV3!$C24,[1]RiskPlusY2565Q3!$D:$D,0))</f>
        <v>3</v>
      </c>
      <c r="N24" s="77">
        <f>INDEX([1]PlanfinY2565Q3!M:M,MATCH([1]ตารางคะแนนV3!$C24,[1]PlanfinY2565Q3!$C:$C,0))</f>
        <v>0</v>
      </c>
      <c r="O24" s="78">
        <f>INDEX([1]PlanfinY2565Q3!N:N,MATCH([1]ตารางคะแนนV3!$C24,[1]PlanfinY2565Q3!$C:$C,0))</f>
        <v>0</v>
      </c>
      <c r="P24" s="79">
        <f t="shared" si="0"/>
        <v>0</v>
      </c>
      <c r="Q24" s="80">
        <f>INDEX([1]Ratio!R:R,MATCH([1]ตารางคะแนนV3!$C24,[1]Ratio!$C:$C,0))</f>
        <v>414</v>
      </c>
      <c r="R24" s="81">
        <f>INDEX([1]RiskPlusY2565Q3!$S:$S,MATCH([1]ตารางคะแนนV3!C24,[1]RiskPlusY2565Q3!$D:$D,0))</f>
        <v>0</v>
      </c>
      <c r="S24" s="82">
        <f>INDEX([1]Ratio!$S:$S,MATCH([1]ตารางคะแนนV3!$C24,[1]Ratio!$C:$C,0))</f>
        <v>80</v>
      </c>
      <c r="T24" s="78">
        <f>VLOOKUP($C24,[1]RiskPlusY2565Q3!$D$2:$W$901,17,0)</f>
        <v>0</v>
      </c>
      <c r="U24" s="83">
        <f t="shared" si="1"/>
        <v>0</v>
      </c>
      <c r="V24" s="82">
        <f>INDEX([1]Ratio!$T:$T,MATCH([1]ตารางคะแนนV3!$C24,[1]Ratio!$C:$C,0))</f>
        <v>151</v>
      </c>
      <c r="W24" s="78">
        <f>VLOOKUP($C24,[1]RiskPlusY2565Q3!$D$2:$W$901,18,0)</f>
        <v>0</v>
      </c>
      <c r="X24" s="83">
        <f t="shared" si="2"/>
        <v>0</v>
      </c>
      <c r="Y24" s="82">
        <f>INDEX([1]Ratio!$V:$V,MATCH([1]ตารางคะแนนV3!$C24,[1]Ratio!$C:$C,0))</f>
        <v>20</v>
      </c>
      <c r="Z24" s="81">
        <f>INDEX([1]RiskPlusY2565Q3!$W:$W,MATCH([1]ตารางคะแนนV3!C24,[1]RiskPlusY2565Q3!$D:$D,0))</f>
        <v>1</v>
      </c>
      <c r="AA24" s="84">
        <f t="shared" si="3"/>
        <v>1</v>
      </c>
      <c r="AB24" s="77" t="str">
        <f>INDEX('[1]Quick MethodY2565Q3'!P:P,MATCH([1]ตารางคะแนนV3!$C24,'[1]Quick MethodY2565Q3'!$C:$C,0))</f>
        <v>0</v>
      </c>
      <c r="AC24" s="78" t="str">
        <f>INDEX('[1]Quick MethodY2565Q3'!Q:Q,MATCH([1]ตารางคะแนนV3!$C24,'[1]Quick MethodY2565Q3'!$C:$C,0))</f>
        <v>0</v>
      </c>
      <c r="AD24" s="78">
        <f>INDEX([1]HGRY2565Q3!W:W,MATCH([1]ตารางคะแนนV3!$C24,[1]HGRY2565Q3!$C:$C,0))</f>
        <v>0</v>
      </c>
      <c r="AE24" s="78">
        <f>INDEX([1]HGRY2565Q3!X:X,MATCH([1]ตารางคะแนนV3!$C24,[1]HGRY2565Q3!$C:$C,0))</f>
        <v>0</v>
      </c>
      <c r="AF24" s="78">
        <f>INDEX([1]HGRY2565Q3!Y:Y,MATCH([1]ตารางคะแนนV3!$C24,[1]HGRY2565Q3!$C:$C,0))</f>
        <v>0</v>
      </c>
      <c r="AG24" s="78">
        <f>INDEX([1]HGRY2565Q3!Z:Z,MATCH([1]ตารางคะแนนV3!$C24,[1]HGRY2565Q3!$C:$C,0))</f>
        <v>0</v>
      </c>
      <c r="AH24" s="85">
        <f>SUM(AB24+AC24+AD24+AE24+AF24+AG24)</f>
        <v>0</v>
      </c>
      <c r="AI24" s="79">
        <f t="shared" si="5"/>
        <v>0</v>
      </c>
      <c r="AJ24" s="86">
        <f>INDEX([1]PointY2565Q3!J:J,MATCH([1]ตารางคะแนนV3!$C24,[1]PointY2565Q3!$C:$C,0))</f>
        <v>1</v>
      </c>
      <c r="AK24" s="87">
        <f>IFERROR(INDEX([1]อัตราการครองเตียง!O:O,MATCH([1]ตารางคะแนนV3!$C24,[1]อัตราการครองเตียง!$C:$C,0)),0)</f>
        <v>1</v>
      </c>
      <c r="AL24" s="88">
        <f>INDEX([1]SumAdjRw!R:R,MATCH([1]ตารางคะแนนV3!$C24,[1]SumAdjRw!$C:$C,0))</f>
        <v>0</v>
      </c>
      <c r="AM24" s="89">
        <f t="shared" si="6"/>
        <v>1</v>
      </c>
      <c r="AN24" s="90">
        <f t="shared" si="7"/>
        <v>2</v>
      </c>
      <c r="AO24" s="91">
        <f t="shared" si="8"/>
        <v>3</v>
      </c>
      <c r="AP24" s="92">
        <f>INDEX([1]RiskPlusY2565Q3!Q:Q,MATCH([1]ตารางคะแนนV3!$C24,[1]RiskPlusY2565Q3!$D:$D,0))</f>
        <v>0</v>
      </c>
      <c r="AQ24" s="92">
        <f>INDEX([1]RiskPlusY2565Q3!R:R,MATCH([1]ตารางคะแนนV3!$C24,[1]RiskPlusY2565Q3!$D:$D,0))</f>
        <v>0</v>
      </c>
      <c r="AR24" s="92">
        <f>INDEX([1]RiskPlusY2565Q3!AB:AB,MATCH([1]ตารางคะแนนV3!$C24,[1]RiskPlusY2565Q3!$D:$D,0))</f>
        <v>1</v>
      </c>
      <c r="AS24" s="93">
        <f t="shared" si="9"/>
        <v>1</v>
      </c>
      <c r="AT24" s="92">
        <f>INDEX([1]RiskPlusY2565Q3!AA:AA,MATCH([1]ตารางคะแนนV3!$C24,[1]RiskPlusY2565Q3!$D:$D,0))</f>
        <v>1</v>
      </c>
      <c r="AU24" s="92">
        <f>INDEX([1]RiskPlusY2565Q3!AC:AC,MATCH([1]ตารางคะแนนV3!$C24,[1]RiskPlusY2565Q3!$D:$D,0))</f>
        <v>0</v>
      </c>
      <c r="AV24" s="94">
        <f t="shared" si="10"/>
        <v>1</v>
      </c>
      <c r="AW24" s="95">
        <f t="shared" si="11"/>
        <v>2</v>
      </c>
      <c r="AX24" s="96">
        <f t="shared" si="12"/>
        <v>5</v>
      </c>
      <c r="AY24" s="18" t="str">
        <f t="shared" si="13"/>
        <v>F</v>
      </c>
      <c r="AZ24" s="18"/>
      <c r="BA24" s="18" t="str">
        <f>INDEX([1]Proflile65!$L:$L,MATCH([1]ตารางคะแนนV3!$C24,[1]Proflile65!$D:$D,0))</f>
        <v>เดิม</v>
      </c>
      <c r="BB24" s="18"/>
      <c r="BC24" s="18"/>
      <c r="BD24" s="28" t="b">
        <f t="shared" si="14"/>
        <v>1</v>
      </c>
      <c r="BE24" s="96">
        <v>5</v>
      </c>
      <c r="BF24" s="18" t="s">
        <v>2074</v>
      </c>
      <c r="BH24" s="17">
        <f t="shared" si="15"/>
        <v>0</v>
      </c>
    </row>
    <row r="25" spans="1:60">
      <c r="A25" s="18" t="s">
        <v>7</v>
      </c>
      <c r="B25" s="17" t="s">
        <v>168</v>
      </c>
      <c r="C25" s="18" t="s">
        <v>221</v>
      </c>
      <c r="D25" s="17" t="s">
        <v>222</v>
      </c>
      <c r="E25" s="18" t="str">
        <f>INDEX([1]Proflile65!$F:$F,MATCH([1]ตารางคะแนนV3!$C25,[1]Proflile65!$D:$D,0))</f>
        <v>รพช.</v>
      </c>
      <c r="F25" s="18">
        <f>INDEX([1]Proflile65!$H:$H,MATCH([1]ตารางคะแนนV3!$C25,[1]Proflile65!$D:$D,0))</f>
        <v>36</v>
      </c>
      <c r="G25" s="19" t="str">
        <f>INDEX([1]Proflile65!$K:$K,MATCH([1]ตารางคะแนนV3!$C25,[1]Proflile65!$D:$D,0))</f>
        <v>รพช.F2 P&lt;=30,000</v>
      </c>
      <c r="H25" s="75">
        <v>14461</v>
      </c>
      <c r="I25" s="76">
        <f>INDEX([1]RiskPlusY2565Q3!L:L,MATCH([1]ตารางคะแนนV3!$C25,[1]RiskPlusY2565Q3!$D:$D,0))</f>
        <v>78665503.200000003</v>
      </c>
      <c r="J25" s="76">
        <f>INDEX([1]RiskPlusY2565Q3!P:P,MATCH([1]ตารางคะแนนV3!$C25,[1]RiskPlusY2565Q3!$D:$D,0))</f>
        <v>49702788.979999997</v>
      </c>
      <c r="K25" s="76">
        <f>INDEX([1]RiskPlusY2565Q3!O:O,MATCH([1]ตารางคะแนนV3!$C25,[1]RiskPlusY2565Q3!$D:$D,0))</f>
        <v>23464220.98</v>
      </c>
      <c r="L25" s="76">
        <f>INDEX([1]RiskPlusY2565Q3!M:M,MATCH([1]ตารางคะแนนV3!$C25,[1]RiskPlusY2565Q3!$D:$D,0))</f>
        <v>21133175.09</v>
      </c>
      <c r="M25" s="29">
        <f>INDEX([1]RiskPlusY2565Q3!N:N,MATCH([1]ตารางคะแนนV3!$C25,[1]RiskPlusY2565Q3!$D:$D,0))</f>
        <v>0</v>
      </c>
      <c r="N25" s="77">
        <f>INDEX([1]PlanfinY2565Q3!M:M,MATCH([1]ตารางคะแนนV3!$C25,[1]PlanfinY2565Q3!$C:$C,0))</f>
        <v>0</v>
      </c>
      <c r="O25" s="78">
        <f>INDEX([1]PlanfinY2565Q3!N:N,MATCH([1]ตารางคะแนนV3!$C25,[1]PlanfinY2565Q3!$C:$C,0))</f>
        <v>1</v>
      </c>
      <c r="P25" s="79">
        <f t="shared" si="0"/>
        <v>1</v>
      </c>
      <c r="Q25" s="80">
        <f>INDEX([1]Ratio!R:R,MATCH([1]ตารางคะแนนV3!$C25,[1]Ratio!$C:$C,0))</f>
        <v>63</v>
      </c>
      <c r="R25" s="81">
        <f>INDEX([1]RiskPlusY2565Q3!$S:$S,MATCH([1]ตารางคะแนนV3!C25,[1]RiskPlusY2565Q3!$D:$D,0))</f>
        <v>1</v>
      </c>
      <c r="S25" s="82">
        <f>INDEX([1]Ratio!$S:$S,MATCH([1]ตารางคะแนนV3!$C25,[1]Ratio!$C:$C,0))</f>
        <v>55</v>
      </c>
      <c r="T25" s="78">
        <f>VLOOKUP($C25,[1]RiskPlusY2565Q3!$D$2:$W$901,17,0)</f>
        <v>1</v>
      </c>
      <c r="U25" s="83">
        <f t="shared" si="1"/>
        <v>0.5</v>
      </c>
      <c r="V25" s="82">
        <f>INDEX([1]Ratio!$T:$T,MATCH([1]ตารางคะแนนV3!$C25,[1]Ratio!$C:$C,0))</f>
        <v>124</v>
      </c>
      <c r="W25" s="78">
        <f>VLOOKUP($C25,[1]RiskPlusY2565Q3!$D$2:$W$901,18,0)</f>
        <v>0</v>
      </c>
      <c r="X25" s="83">
        <f t="shared" si="2"/>
        <v>0</v>
      </c>
      <c r="Y25" s="82">
        <f>INDEX([1]Ratio!$V:$V,MATCH([1]ตารางคะแนนV3!$C25,[1]Ratio!$C:$C,0))</f>
        <v>71</v>
      </c>
      <c r="Z25" s="81">
        <f>INDEX([1]RiskPlusY2565Q3!$W:$W,MATCH([1]ตารางคะแนนV3!C25,[1]RiskPlusY2565Q3!$D:$D,0))</f>
        <v>0</v>
      </c>
      <c r="AA25" s="84">
        <f t="shared" si="3"/>
        <v>1.5</v>
      </c>
      <c r="AB25" s="77" t="str">
        <f>INDEX('[1]Quick MethodY2565Q3'!P:P,MATCH([1]ตารางคะแนนV3!$C25,'[1]Quick MethodY2565Q3'!$C:$C,0))</f>
        <v>1</v>
      </c>
      <c r="AC25" s="78" t="str">
        <f>INDEX('[1]Quick MethodY2565Q3'!Q:Q,MATCH([1]ตารางคะแนนV3!$C25,'[1]Quick MethodY2565Q3'!$C:$C,0))</f>
        <v>1</v>
      </c>
      <c r="AD25" s="78">
        <f>INDEX([1]HGRY2565Q3!W:W,MATCH([1]ตารางคะแนนV3!$C25,[1]HGRY2565Q3!$C:$C,0))</f>
        <v>0.5</v>
      </c>
      <c r="AE25" s="78">
        <f>INDEX([1]HGRY2565Q3!X:X,MATCH([1]ตารางคะแนนV3!$C25,[1]HGRY2565Q3!$C:$C,0))</f>
        <v>0.5</v>
      </c>
      <c r="AF25" s="78">
        <f>INDEX([1]HGRY2565Q3!Y:Y,MATCH([1]ตารางคะแนนV3!$C25,[1]HGRY2565Q3!$C:$C,0))</f>
        <v>0.5</v>
      </c>
      <c r="AG25" s="78">
        <f>INDEX([1]HGRY2565Q3!Z:Z,MATCH([1]ตารางคะแนนV3!$C25,[1]HGRY2565Q3!$C:$C,0))</f>
        <v>0.5</v>
      </c>
      <c r="AH25" s="85">
        <f t="shared" si="4"/>
        <v>4</v>
      </c>
      <c r="AI25" s="79">
        <f t="shared" si="5"/>
        <v>2</v>
      </c>
      <c r="AJ25" s="86">
        <f>INDEX([1]PointY2565Q3!J:J,MATCH([1]ตารางคะแนนV3!$C25,[1]PointY2565Q3!$C:$C,0))</f>
        <v>1</v>
      </c>
      <c r="AK25" s="87">
        <f>IFERROR(INDEX([1]อัตราการครองเตียง!O:O,MATCH([1]ตารางคะแนนV3!$C25,[1]อัตราการครองเตียง!$C:$C,0)),0)</f>
        <v>0</v>
      </c>
      <c r="AL25" s="88">
        <f>INDEX([1]SumAdjRw!R:R,MATCH([1]ตารางคะแนนV3!$C25,[1]SumAdjRw!$C:$C,0))</f>
        <v>1</v>
      </c>
      <c r="AM25" s="89">
        <f t="shared" si="6"/>
        <v>1</v>
      </c>
      <c r="AN25" s="90">
        <f>SUM(AI25,AJ25,AM25)</f>
        <v>4</v>
      </c>
      <c r="AO25" s="91">
        <f>SUM(P25,AA25,AN25)</f>
        <v>6.5</v>
      </c>
      <c r="AP25" s="92">
        <f>INDEX([1]RiskPlusY2565Q3!Q:Q,MATCH([1]ตารางคะแนนV3!$C25,[1]RiskPlusY2565Q3!$D:$D,0))</f>
        <v>0</v>
      </c>
      <c r="AQ25" s="92">
        <f>INDEX([1]RiskPlusY2565Q3!R:R,MATCH([1]ตารางคะแนนV3!$C25,[1]RiskPlusY2565Q3!$D:$D,0))</f>
        <v>0</v>
      </c>
      <c r="AR25" s="92">
        <f>INDEX([1]RiskPlusY2565Q3!AB:AB,MATCH([1]ตารางคะแนนV3!$C25,[1]RiskPlusY2565Q3!$D:$D,0))</f>
        <v>1</v>
      </c>
      <c r="AS25" s="93">
        <f t="shared" si="9"/>
        <v>1</v>
      </c>
      <c r="AT25" s="92">
        <f>INDEX([1]RiskPlusY2565Q3!AA:AA,MATCH([1]ตารางคะแนนV3!$C25,[1]RiskPlusY2565Q3!$D:$D,0))</f>
        <v>1</v>
      </c>
      <c r="AU25" s="92">
        <f>INDEX([1]RiskPlusY2565Q3!AC:AC,MATCH([1]ตารางคะแนนV3!$C25,[1]RiskPlusY2565Q3!$D:$D,0))</f>
        <v>1</v>
      </c>
      <c r="AV25" s="94">
        <f t="shared" si="10"/>
        <v>2</v>
      </c>
      <c r="AW25" s="95">
        <f t="shared" si="11"/>
        <v>3</v>
      </c>
      <c r="AX25" s="96">
        <f t="shared" si="12"/>
        <v>9.5</v>
      </c>
      <c r="AY25" s="18" t="str">
        <f t="shared" si="13"/>
        <v>C</v>
      </c>
      <c r="AZ25" s="18"/>
      <c r="BA25" s="18" t="str">
        <f>INDEX([1]Proflile65!$L:$L,MATCH([1]ตารางคะแนนV3!$C25,[1]Proflile65!$D:$D,0))</f>
        <v>เดิม</v>
      </c>
      <c r="BB25" s="18"/>
      <c r="BC25" s="18"/>
      <c r="BD25" s="28" t="b">
        <f t="shared" si="14"/>
        <v>1</v>
      </c>
      <c r="BE25" s="96">
        <v>9.5</v>
      </c>
      <c r="BF25" s="18" t="s">
        <v>2072</v>
      </c>
      <c r="BH25" s="17">
        <f t="shared" si="15"/>
        <v>0</v>
      </c>
    </row>
    <row r="26" spans="1:60">
      <c r="A26" s="18" t="s">
        <v>7</v>
      </c>
      <c r="B26" s="17" t="s">
        <v>168</v>
      </c>
      <c r="C26" s="18" t="s">
        <v>223</v>
      </c>
      <c r="D26" s="17" t="s">
        <v>224</v>
      </c>
      <c r="E26" s="18" t="str">
        <f>INDEX([1]Proflile65!$F:$F,MATCH([1]ตารางคะแนนV3!$C26,[1]Proflile65!$D:$D,0))</f>
        <v>รพช.</v>
      </c>
      <c r="F26" s="18">
        <f>INDEX([1]Proflile65!$H:$H,MATCH([1]ตารางคะแนนV3!$C26,[1]Proflile65!$D:$D,0))</f>
        <v>45</v>
      </c>
      <c r="G26" s="19" t="str">
        <f>INDEX([1]Proflile65!$K:$K,MATCH([1]ตารางคะแนนV3!$C26,[1]Proflile65!$D:$D,0))</f>
        <v>รพช.F2 P30,000-60,000</v>
      </c>
      <c r="H26" s="75">
        <v>30507</v>
      </c>
      <c r="I26" s="76">
        <f>INDEX([1]RiskPlusY2565Q3!L:L,MATCH([1]ตารางคะแนนV3!$C26,[1]RiskPlusY2565Q3!$D:$D,0))</f>
        <v>27544399.969999999</v>
      </c>
      <c r="J26" s="76">
        <f>INDEX([1]RiskPlusY2565Q3!P:P,MATCH([1]ตารางคะแนนV3!$C26,[1]RiskPlusY2565Q3!$D:$D,0))</f>
        <v>4644861.6399999997</v>
      </c>
      <c r="K26" s="76">
        <f>INDEX([1]RiskPlusY2565Q3!O:O,MATCH([1]ตารางคะแนนV3!$C26,[1]RiskPlusY2565Q3!$D:$D,0))</f>
        <v>16298934.109999999</v>
      </c>
      <c r="L26" s="76">
        <f>INDEX([1]RiskPlusY2565Q3!M:M,MATCH([1]ตารางคะแนนV3!$C26,[1]RiskPlusY2565Q3!$D:$D,0))</f>
        <v>16351644.91</v>
      </c>
      <c r="M26" s="29">
        <f>INDEX([1]RiskPlusY2565Q3!N:N,MATCH([1]ตารางคะแนนV3!$C26,[1]RiskPlusY2565Q3!$D:$D,0))</f>
        <v>0</v>
      </c>
      <c r="N26" s="77">
        <f>INDEX([1]PlanfinY2565Q3!M:M,MATCH([1]ตารางคะแนนV3!$C26,[1]PlanfinY2565Q3!$C:$C,0))</f>
        <v>0</v>
      </c>
      <c r="O26" s="78">
        <f>INDEX([1]PlanfinY2565Q3!N:N,MATCH([1]ตารางคะแนนV3!$C26,[1]PlanfinY2565Q3!$C:$C,0))</f>
        <v>1</v>
      </c>
      <c r="P26" s="79">
        <f t="shared" si="0"/>
        <v>1</v>
      </c>
      <c r="Q26" s="80">
        <f>INDEX([1]Ratio!R:R,MATCH([1]ตารางคะแนนV3!$C26,[1]Ratio!$C:$C,0))</f>
        <v>252</v>
      </c>
      <c r="R26" s="81">
        <f>INDEX([1]RiskPlusY2565Q3!$S:$S,MATCH([1]ตารางคะแนนV3!C26,[1]RiskPlusY2565Q3!$D:$D,0))</f>
        <v>0</v>
      </c>
      <c r="S26" s="82">
        <f>INDEX([1]Ratio!$S:$S,MATCH([1]ตารางคะแนนV3!$C26,[1]Ratio!$C:$C,0))</f>
        <v>17</v>
      </c>
      <c r="T26" s="78">
        <f>VLOOKUP($C26,[1]RiskPlusY2565Q3!$D$2:$W$901,17,0)</f>
        <v>1</v>
      </c>
      <c r="U26" s="83">
        <f t="shared" si="1"/>
        <v>0.5</v>
      </c>
      <c r="V26" s="82">
        <f>INDEX([1]Ratio!$T:$T,MATCH([1]ตารางคะแนนV3!$C26,[1]Ratio!$C:$C,0))</f>
        <v>156</v>
      </c>
      <c r="W26" s="78">
        <f>VLOOKUP($C26,[1]RiskPlusY2565Q3!$D$2:$W$901,18,0)</f>
        <v>0</v>
      </c>
      <c r="X26" s="83">
        <f t="shared" si="2"/>
        <v>0</v>
      </c>
      <c r="Y26" s="82">
        <f>INDEX([1]Ratio!$V:$V,MATCH([1]ตารางคะแนนV3!$C26,[1]Ratio!$C:$C,0))</f>
        <v>70</v>
      </c>
      <c r="Z26" s="81">
        <f>INDEX([1]RiskPlusY2565Q3!$W:$W,MATCH([1]ตารางคะแนนV3!C26,[1]RiskPlusY2565Q3!$D:$D,0))</f>
        <v>0</v>
      </c>
      <c r="AA26" s="84">
        <f t="shared" si="3"/>
        <v>0.5</v>
      </c>
      <c r="AB26" s="77" t="str">
        <f>INDEX('[1]Quick MethodY2565Q3'!P:P,MATCH([1]ตารางคะแนนV3!$C26,'[1]Quick MethodY2565Q3'!$C:$C,0))</f>
        <v>1</v>
      </c>
      <c r="AC26" s="78" t="str">
        <f>INDEX('[1]Quick MethodY2565Q3'!Q:Q,MATCH([1]ตารางคะแนนV3!$C26,'[1]Quick MethodY2565Q3'!$C:$C,0))</f>
        <v>1</v>
      </c>
      <c r="AD26" s="78">
        <f>INDEX([1]HGRY2565Q3!W:W,MATCH([1]ตารางคะแนนV3!$C26,[1]HGRY2565Q3!$C:$C,0))</f>
        <v>0.5</v>
      </c>
      <c r="AE26" s="78">
        <f>INDEX([1]HGRY2565Q3!X:X,MATCH([1]ตารางคะแนนV3!$C26,[1]HGRY2565Q3!$C:$C,0))</f>
        <v>0.5</v>
      </c>
      <c r="AF26" s="78">
        <f>INDEX([1]HGRY2565Q3!Y:Y,MATCH([1]ตารางคะแนนV3!$C26,[1]HGRY2565Q3!$C:$C,0))</f>
        <v>0.5</v>
      </c>
      <c r="AG26" s="78">
        <f>INDEX([1]HGRY2565Q3!Z:Z,MATCH([1]ตารางคะแนนV3!$C26,[1]HGRY2565Q3!$C:$C,0))</f>
        <v>0.5</v>
      </c>
      <c r="AH26" s="85">
        <f t="shared" si="4"/>
        <v>4</v>
      </c>
      <c r="AI26" s="79">
        <f t="shared" si="5"/>
        <v>2</v>
      </c>
      <c r="AJ26" s="86">
        <f>INDEX([1]PointY2565Q3!J:J,MATCH([1]ตารางคะแนนV3!$C26,[1]PointY2565Q3!$C:$C,0))</f>
        <v>1</v>
      </c>
      <c r="AK26" s="87">
        <f>IFERROR(INDEX([1]อัตราการครองเตียง!O:O,MATCH([1]ตารางคะแนนV3!$C26,[1]อัตราการครองเตียง!$C:$C,0)),0)</f>
        <v>0</v>
      </c>
      <c r="AL26" s="88">
        <f>INDEX([1]SumAdjRw!R:R,MATCH([1]ตารางคะแนนV3!$C26,[1]SumAdjRw!$C:$C,0))</f>
        <v>0</v>
      </c>
      <c r="AM26" s="89">
        <f t="shared" si="6"/>
        <v>0</v>
      </c>
      <c r="AN26" s="90">
        <f t="shared" si="7"/>
        <v>3</v>
      </c>
      <c r="AO26" s="91">
        <f t="shared" si="8"/>
        <v>4.5</v>
      </c>
      <c r="AP26" s="92">
        <f>INDEX([1]RiskPlusY2565Q3!Q:Q,MATCH([1]ตารางคะแนนV3!$C26,[1]RiskPlusY2565Q3!$D:$D,0))</f>
        <v>0</v>
      </c>
      <c r="AQ26" s="92">
        <f>INDEX([1]RiskPlusY2565Q3!R:R,MATCH([1]ตารางคะแนนV3!$C26,[1]RiskPlusY2565Q3!$D:$D,0))</f>
        <v>0</v>
      </c>
      <c r="AR26" s="92">
        <f>INDEX([1]RiskPlusY2565Q3!AB:AB,MATCH([1]ตารางคะแนนV3!$C26,[1]RiskPlusY2565Q3!$D:$D,0))</f>
        <v>1</v>
      </c>
      <c r="AS26" s="93">
        <f t="shared" si="9"/>
        <v>1</v>
      </c>
      <c r="AT26" s="92">
        <f>INDEX([1]RiskPlusY2565Q3!AA:AA,MATCH([1]ตารางคะแนนV3!$C26,[1]RiskPlusY2565Q3!$D:$D,0))</f>
        <v>1</v>
      </c>
      <c r="AU26" s="92">
        <f>INDEX([1]RiskPlusY2565Q3!AC:AC,MATCH([1]ตารางคะแนนV3!$C26,[1]RiskPlusY2565Q3!$D:$D,0))</f>
        <v>1</v>
      </c>
      <c r="AV26" s="94">
        <f t="shared" si="10"/>
        <v>2</v>
      </c>
      <c r="AW26" s="95">
        <f t="shared" si="11"/>
        <v>3</v>
      </c>
      <c r="AX26" s="96">
        <f t="shared" si="12"/>
        <v>7.5</v>
      </c>
      <c r="AY26" s="18" t="str">
        <f t="shared" si="13"/>
        <v>D</v>
      </c>
      <c r="AZ26" s="18"/>
      <c r="BA26" s="18" t="str">
        <f>INDEX([1]Proflile65!$L:$L,MATCH([1]ตารางคะแนนV3!$C26,[1]Proflile65!$D:$D,0))</f>
        <v>เดิม</v>
      </c>
      <c r="BB26" s="18"/>
      <c r="BC26" s="18"/>
      <c r="BD26" s="28" t="b">
        <f t="shared" si="14"/>
        <v>1</v>
      </c>
      <c r="BE26" s="96">
        <v>7.5</v>
      </c>
      <c r="BF26" s="18" t="s">
        <v>2073</v>
      </c>
      <c r="BH26" s="17">
        <f t="shared" si="15"/>
        <v>0</v>
      </c>
    </row>
    <row r="27" spans="1:60">
      <c r="A27" s="18" t="s">
        <v>7</v>
      </c>
      <c r="B27" s="17" t="s">
        <v>168</v>
      </c>
      <c r="C27" s="18" t="s">
        <v>225</v>
      </c>
      <c r="D27" s="17" t="s">
        <v>226</v>
      </c>
      <c r="E27" s="18" t="str">
        <f>INDEX([1]Proflile65!$F:$F,MATCH([1]ตารางคะแนนV3!$C27,[1]Proflile65!$D:$D,0))</f>
        <v>รพช.</v>
      </c>
      <c r="F27" s="18">
        <f>INDEX([1]Proflile65!$H:$H,MATCH([1]ตารางคะแนนV3!$C27,[1]Proflile65!$D:$D,0))</f>
        <v>38</v>
      </c>
      <c r="G27" s="19" t="str">
        <f>INDEX([1]Proflile65!$K:$K,MATCH([1]ตารางคะแนนV3!$C27,[1]Proflile65!$D:$D,0))</f>
        <v>รพช.F2 P&lt;=30,000</v>
      </c>
      <c r="H27" s="75">
        <v>25340</v>
      </c>
      <c r="I27" s="76">
        <f>INDEX([1]RiskPlusY2565Q3!L:L,MATCH([1]ตารางคะแนนV3!$C27,[1]RiskPlusY2565Q3!$D:$D,0))</f>
        <v>8499552.2400000002</v>
      </c>
      <c r="J27" s="76">
        <f>INDEX([1]RiskPlusY2565Q3!P:P,MATCH([1]ตารางคะแนนV3!$C27,[1]RiskPlusY2565Q3!$D:$D,0))</f>
        <v>-13572147.09</v>
      </c>
      <c r="K27" s="76">
        <f>INDEX([1]RiskPlusY2565Q3!O:O,MATCH([1]ตารางคะแนนV3!$C27,[1]RiskPlusY2565Q3!$D:$D,0))</f>
        <v>12562182.49</v>
      </c>
      <c r="L27" s="76">
        <f>INDEX([1]RiskPlusY2565Q3!M:M,MATCH([1]ตารางคะแนนV3!$C27,[1]RiskPlusY2565Q3!$D:$D,0))</f>
        <v>10472606</v>
      </c>
      <c r="M27" s="29">
        <f>INDEX([1]RiskPlusY2565Q3!N:N,MATCH([1]ตารางคะแนนV3!$C27,[1]RiskPlusY2565Q3!$D:$D,0))</f>
        <v>2</v>
      </c>
      <c r="N27" s="77">
        <f>INDEX([1]PlanfinY2565Q3!M:M,MATCH([1]ตารางคะแนนV3!$C27,[1]PlanfinY2565Q3!$C:$C,0))</f>
        <v>0</v>
      </c>
      <c r="O27" s="78">
        <f>INDEX([1]PlanfinY2565Q3!N:N,MATCH([1]ตารางคะแนนV3!$C27,[1]PlanfinY2565Q3!$C:$C,0))</f>
        <v>0</v>
      </c>
      <c r="P27" s="79">
        <f t="shared" si="0"/>
        <v>0</v>
      </c>
      <c r="Q27" s="80">
        <f>INDEX([1]Ratio!R:R,MATCH([1]ตารางคะแนนV3!$C27,[1]Ratio!$C:$C,0))</f>
        <v>233</v>
      </c>
      <c r="R27" s="81">
        <f>INDEX([1]RiskPlusY2565Q3!$S:$S,MATCH([1]ตารางคะแนนV3!C27,[1]RiskPlusY2565Q3!$D:$D,0))</f>
        <v>0</v>
      </c>
      <c r="S27" s="82">
        <f>INDEX([1]Ratio!$S:$S,MATCH([1]ตารางคะแนนV3!$C27,[1]Ratio!$C:$C,0))</f>
        <v>66</v>
      </c>
      <c r="T27" s="78">
        <f>VLOOKUP($C27,[1]RiskPlusY2565Q3!$D$2:$W$901,17,0)</f>
        <v>0</v>
      </c>
      <c r="U27" s="83">
        <f t="shared" si="1"/>
        <v>0</v>
      </c>
      <c r="V27" s="82">
        <f>INDEX([1]Ratio!$T:$T,MATCH([1]ตารางคะแนนV3!$C27,[1]Ratio!$C:$C,0))</f>
        <v>145</v>
      </c>
      <c r="W27" s="78">
        <f>VLOOKUP($C27,[1]RiskPlusY2565Q3!$D$2:$W$901,18,0)</f>
        <v>0</v>
      </c>
      <c r="X27" s="83">
        <f t="shared" si="2"/>
        <v>0</v>
      </c>
      <c r="Y27" s="82">
        <f>INDEX([1]Ratio!$V:$V,MATCH([1]ตารางคะแนนV3!$C27,[1]Ratio!$C:$C,0))</f>
        <v>21</v>
      </c>
      <c r="Z27" s="81">
        <f>INDEX([1]RiskPlusY2565Q3!$W:$W,MATCH([1]ตารางคะแนนV3!C27,[1]RiskPlusY2565Q3!$D:$D,0))</f>
        <v>1</v>
      </c>
      <c r="AA27" s="84">
        <f t="shared" si="3"/>
        <v>1</v>
      </c>
      <c r="AB27" s="77" t="str">
        <f>INDEX('[1]Quick MethodY2565Q3'!P:P,MATCH([1]ตารางคะแนนV3!$C27,'[1]Quick MethodY2565Q3'!$C:$C,0))</f>
        <v>0</v>
      </c>
      <c r="AC27" s="78" t="str">
        <f>INDEX('[1]Quick MethodY2565Q3'!Q:Q,MATCH([1]ตารางคะแนนV3!$C27,'[1]Quick MethodY2565Q3'!$C:$C,0))</f>
        <v>1</v>
      </c>
      <c r="AD27" s="78">
        <f>INDEX([1]HGRY2565Q3!W:W,MATCH([1]ตารางคะแนนV3!$C27,[1]HGRY2565Q3!$C:$C,0))</f>
        <v>0</v>
      </c>
      <c r="AE27" s="78">
        <f>INDEX([1]HGRY2565Q3!X:X,MATCH([1]ตารางคะแนนV3!$C27,[1]HGRY2565Q3!$C:$C,0))</f>
        <v>0</v>
      </c>
      <c r="AF27" s="78">
        <f>INDEX([1]HGRY2565Q3!Y:Y,MATCH([1]ตารางคะแนนV3!$C27,[1]HGRY2565Q3!$C:$C,0))</f>
        <v>0.5</v>
      </c>
      <c r="AG27" s="78">
        <f>INDEX([1]HGRY2565Q3!Z:Z,MATCH([1]ตารางคะแนนV3!$C27,[1]HGRY2565Q3!$C:$C,0))</f>
        <v>0.5</v>
      </c>
      <c r="AH27" s="85">
        <f t="shared" si="4"/>
        <v>2</v>
      </c>
      <c r="AI27" s="79">
        <f t="shared" si="5"/>
        <v>2</v>
      </c>
      <c r="AJ27" s="86">
        <f>INDEX([1]PointY2565Q3!J:J,MATCH([1]ตารางคะแนนV3!$C27,[1]PointY2565Q3!$C:$C,0))</f>
        <v>1</v>
      </c>
      <c r="AK27" s="87">
        <f>IFERROR(INDEX([1]อัตราการครองเตียง!O:O,MATCH([1]ตารางคะแนนV3!$C27,[1]อัตราการครองเตียง!$C:$C,0)),0)</f>
        <v>0</v>
      </c>
      <c r="AL27" s="88">
        <f>INDEX([1]SumAdjRw!R:R,MATCH([1]ตารางคะแนนV3!$C27,[1]SumAdjRw!$C:$C,0))</f>
        <v>1</v>
      </c>
      <c r="AM27" s="89">
        <f t="shared" si="6"/>
        <v>1</v>
      </c>
      <c r="AN27" s="90">
        <f t="shared" si="7"/>
        <v>4</v>
      </c>
      <c r="AO27" s="91">
        <f t="shared" si="8"/>
        <v>5</v>
      </c>
      <c r="AP27" s="92">
        <f>INDEX([1]RiskPlusY2565Q3!Q:Q,MATCH([1]ตารางคะแนนV3!$C27,[1]RiskPlusY2565Q3!$D:$D,0))</f>
        <v>0</v>
      </c>
      <c r="AQ27" s="92">
        <f>INDEX([1]RiskPlusY2565Q3!R:R,MATCH([1]ตารางคะแนนV3!$C27,[1]RiskPlusY2565Q3!$D:$D,0))</f>
        <v>0</v>
      </c>
      <c r="AR27" s="92">
        <f>INDEX([1]RiskPlusY2565Q3!AB:AB,MATCH([1]ตารางคะแนนV3!$C27,[1]RiskPlusY2565Q3!$D:$D,0))</f>
        <v>1</v>
      </c>
      <c r="AS27" s="93">
        <f t="shared" si="9"/>
        <v>1</v>
      </c>
      <c r="AT27" s="92">
        <f>INDEX([1]RiskPlusY2565Q3!AA:AA,MATCH([1]ตารางคะแนนV3!$C27,[1]RiskPlusY2565Q3!$D:$D,0))</f>
        <v>1</v>
      </c>
      <c r="AU27" s="92">
        <f>INDEX([1]RiskPlusY2565Q3!AC:AC,MATCH([1]ตารางคะแนนV3!$C27,[1]RiskPlusY2565Q3!$D:$D,0))</f>
        <v>0</v>
      </c>
      <c r="AV27" s="94">
        <f t="shared" si="10"/>
        <v>1</v>
      </c>
      <c r="AW27" s="95">
        <f t="shared" si="11"/>
        <v>2</v>
      </c>
      <c r="AX27" s="96">
        <f t="shared" si="12"/>
        <v>7</v>
      </c>
      <c r="AY27" s="18" t="str">
        <f t="shared" si="13"/>
        <v>F</v>
      </c>
      <c r="AZ27" s="18"/>
      <c r="BA27" s="18" t="str">
        <f>INDEX([1]Proflile65!$L:$L,MATCH([1]ตารางคะแนนV3!$C27,[1]Proflile65!$D:$D,0))</f>
        <v>เดิม</v>
      </c>
      <c r="BB27" s="18"/>
      <c r="BC27" s="18"/>
      <c r="BD27" s="28" t="b">
        <f t="shared" si="14"/>
        <v>1</v>
      </c>
      <c r="BE27" s="96">
        <v>7</v>
      </c>
      <c r="BF27" s="18" t="s">
        <v>2074</v>
      </c>
      <c r="BH27" s="17">
        <f t="shared" si="15"/>
        <v>0</v>
      </c>
    </row>
    <row r="28" spans="1:60">
      <c r="A28" s="18" t="s">
        <v>7</v>
      </c>
      <c r="B28" s="17" t="s">
        <v>168</v>
      </c>
      <c r="C28" s="18" t="s">
        <v>227</v>
      </c>
      <c r="D28" s="17" t="s">
        <v>228</v>
      </c>
      <c r="E28" s="18" t="str">
        <f>INDEX([1]Proflile65!$F:$F,MATCH([1]ตารางคะแนนV3!$C28,[1]Proflile65!$D:$D,0))</f>
        <v>รพช.</v>
      </c>
      <c r="F28" s="18">
        <f>INDEX([1]Proflile65!$H:$H,MATCH([1]ตารางคะแนนV3!$C28,[1]Proflile65!$D:$D,0))</f>
        <v>31</v>
      </c>
      <c r="G28" s="19" t="str">
        <f>INDEX([1]Proflile65!$K:$K,MATCH([1]ตารางคะแนนV3!$C28,[1]Proflile65!$D:$D,0))</f>
        <v>รพช.F2 P&lt;=30,000</v>
      </c>
      <c r="H28" s="75">
        <v>16208</v>
      </c>
      <c r="I28" s="76">
        <f>INDEX([1]RiskPlusY2565Q3!L:L,MATCH([1]ตารางคะแนนV3!$C28,[1]RiskPlusY2565Q3!$D:$D,0))</f>
        <v>11426567.810000001</v>
      </c>
      <c r="J28" s="76">
        <f>INDEX([1]RiskPlusY2565Q3!P:P,MATCH([1]ตารางคะแนนV3!$C28,[1]RiskPlusY2565Q3!$D:$D,0))</f>
        <v>-8140326.2999999998</v>
      </c>
      <c r="K28" s="76">
        <f>INDEX([1]RiskPlusY2565Q3!O:O,MATCH([1]ตารางคะแนนV3!$C28,[1]RiskPlusY2565Q3!$D:$D,0))</f>
        <v>15343927.51</v>
      </c>
      <c r="L28" s="76">
        <f>INDEX([1]RiskPlusY2565Q3!M:M,MATCH([1]ตารางคะแนนV3!$C28,[1]RiskPlusY2565Q3!$D:$D,0))</f>
        <v>14035769.890000001</v>
      </c>
      <c r="M28" s="29">
        <f>INDEX([1]RiskPlusY2565Q3!N:N,MATCH([1]ตารางคะแนนV3!$C28,[1]RiskPlusY2565Q3!$D:$D,0))</f>
        <v>1</v>
      </c>
      <c r="N28" s="77">
        <f>INDEX([1]PlanfinY2565Q3!M:M,MATCH([1]ตารางคะแนนV3!$C28,[1]PlanfinY2565Q3!$C:$C,0))</f>
        <v>0</v>
      </c>
      <c r="O28" s="78">
        <f>INDEX([1]PlanfinY2565Q3!N:N,MATCH([1]ตารางคะแนนV3!$C28,[1]PlanfinY2565Q3!$C:$C,0))</f>
        <v>1</v>
      </c>
      <c r="P28" s="79">
        <f t="shared" si="0"/>
        <v>1</v>
      </c>
      <c r="Q28" s="80">
        <f>INDEX([1]Ratio!R:R,MATCH([1]ตารางคะแนนV3!$C28,[1]Ratio!$C:$C,0))</f>
        <v>333</v>
      </c>
      <c r="R28" s="81">
        <f>INDEX([1]RiskPlusY2565Q3!$S:$S,MATCH([1]ตารางคะแนนV3!C28,[1]RiskPlusY2565Q3!$D:$D,0))</f>
        <v>0</v>
      </c>
      <c r="S28" s="82">
        <f>INDEX([1]Ratio!$S:$S,MATCH([1]ตารางคะแนนV3!$C28,[1]Ratio!$C:$C,0))</f>
        <v>67</v>
      </c>
      <c r="T28" s="78">
        <f>VLOOKUP($C28,[1]RiskPlusY2565Q3!$D$2:$W$901,17,0)</f>
        <v>0</v>
      </c>
      <c r="U28" s="83">
        <f t="shared" si="1"/>
        <v>0</v>
      </c>
      <c r="V28" s="82">
        <f>INDEX([1]Ratio!$T:$T,MATCH([1]ตารางคะแนนV3!$C28,[1]Ratio!$C:$C,0))</f>
        <v>61</v>
      </c>
      <c r="W28" s="78">
        <f>VLOOKUP($C28,[1]RiskPlusY2565Q3!$D$2:$W$901,18,0)</f>
        <v>0</v>
      </c>
      <c r="X28" s="83">
        <f t="shared" si="2"/>
        <v>0</v>
      </c>
      <c r="Y28" s="82">
        <f>INDEX([1]Ratio!$V:$V,MATCH([1]ตารางคะแนนV3!$C28,[1]Ratio!$C:$C,0))</f>
        <v>48</v>
      </c>
      <c r="Z28" s="81">
        <f>INDEX([1]RiskPlusY2565Q3!$W:$W,MATCH([1]ตารางคะแนนV3!C28,[1]RiskPlusY2565Q3!$D:$D,0))</f>
        <v>1</v>
      </c>
      <c r="AA28" s="84">
        <f t="shared" si="3"/>
        <v>1</v>
      </c>
      <c r="AB28" s="77" t="str">
        <f>INDEX('[1]Quick MethodY2565Q3'!P:P,MATCH([1]ตารางคะแนนV3!$C28,'[1]Quick MethodY2565Q3'!$C:$C,0))</f>
        <v>0</v>
      </c>
      <c r="AC28" s="78" t="str">
        <f>INDEX('[1]Quick MethodY2565Q3'!Q:Q,MATCH([1]ตารางคะแนนV3!$C28,'[1]Quick MethodY2565Q3'!$C:$C,0))</f>
        <v>1</v>
      </c>
      <c r="AD28" s="78">
        <f>INDEX([1]HGRY2565Q3!W:W,MATCH([1]ตารางคะแนนV3!$C28,[1]HGRY2565Q3!$C:$C,0))</f>
        <v>0.5</v>
      </c>
      <c r="AE28" s="78">
        <f>INDEX([1]HGRY2565Q3!X:X,MATCH([1]ตารางคะแนนV3!$C28,[1]HGRY2565Q3!$C:$C,0))</f>
        <v>0</v>
      </c>
      <c r="AF28" s="78">
        <f>INDEX([1]HGRY2565Q3!Y:Y,MATCH([1]ตารางคะแนนV3!$C28,[1]HGRY2565Q3!$C:$C,0))</f>
        <v>0.5</v>
      </c>
      <c r="AG28" s="78">
        <f>INDEX([1]HGRY2565Q3!Z:Z,MATCH([1]ตารางคะแนนV3!$C28,[1]HGRY2565Q3!$C:$C,0))</f>
        <v>0.5</v>
      </c>
      <c r="AH28" s="85">
        <f t="shared" si="4"/>
        <v>2.5</v>
      </c>
      <c r="AI28" s="79">
        <f t="shared" si="5"/>
        <v>2</v>
      </c>
      <c r="AJ28" s="86">
        <f>INDEX([1]PointY2565Q3!J:J,MATCH([1]ตารางคะแนนV3!$C28,[1]PointY2565Q3!$C:$C,0))</f>
        <v>1</v>
      </c>
      <c r="AK28" s="87">
        <f>IFERROR(INDEX([1]อัตราการครองเตียง!O:O,MATCH([1]ตารางคะแนนV3!$C28,[1]อัตราการครองเตียง!$C:$C,0)),0)</f>
        <v>0</v>
      </c>
      <c r="AL28" s="88">
        <f>INDEX([1]SumAdjRw!R:R,MATCH([1]ตารางคะแนนV3!$C28,[1]SumAdjRw!$C:$C,0))</f>
        <v>0</v>
      </c>
      <c r="AM28" s="89">
        <f t="shared" si="6"/>
        <v>0</v>
      </c>
      <c r="AN28" s="90">
        <f t="shared" si="7"/>
        <v>3</v>
      </c>
      <c r="AO28" s="91">
        <f t="shared" si="8"/>
        <v>5</v>
      </c>
      <c r="AP28" s="92">
        <f>INDEX([1]RiskPlusY2565Q3!Q:Q,MATCH([1]ตารางคะแนนV3!$C28,[1]RiskPlusY2565Q3!$D:$D,0))</f>
        <v>0</v>
      </c>
      <c r="AQ28" s="92">
        <f>INDEX([1]RiskPlusY2565Q3!R:R,MATCH([1]ตารางคะแนนV3!$C28,[1]RiskPlusY2565Q3!$D:$D,0))</f>
        <v>1</v>
      </c>
      <c r="AR28" s="92">
        <f>INDEX([1]RiskPlusY2565Q3!AB:AB,MATCH([1]ตารางคะแนนV3!$C28,[1]RiskPlusY2565Q3!$D:$D,0))</f>
        <v>1</v>
      </c>
      <c r="AS28" s="93">
        <f t="shared" si="9"/>
        <v>2</v>
      </c>
      <c r="AT28" s="92">
        <f>INDEX([1]RiskPlusY2565Q3!AA:AA,MATCH([1]ตารางคะแนนV3!$C28,[1]RiskPlusY2565Q3!$D:$D,0))</f>
        <v>1</v>
      </c>
      <c r="AU28" s="92">
        <f>INDEX([1]RiskPlusY2565Q3!AC:AC,MATCH([1]ตารางคะแนนV3!$C28,[1]RiskPlusY2565Q3!$D:$D,0))</f>
        <v>0</v>
      </c>
      <c r="AV28" s="94">
        <f t="shared" si="10"/>
        <v>1</v>
      </c>
      <c r="AW28" s="95">
        <f t="shared" si="11"/>
        <v>3</v>
      </c>
      <c r="AX28" s="96">
        <f t="shared" si="12"/>
        <v>8</v>
      </c>
      <c r="AY28" s="18" t="str">
        <f t="shared" si="13"/>
        <v>D</v>
      </c>
      <c r="AZ28" s="18"/>
      <c r="BA28" s="18" t="str">
        <f>INDEX([1]Proflile65!$L:$L,MATCH([1]ตารางคะแนนV3!$C28,[1]Proflile65!$D:$D,0))</f>
        <v>เดิม</v>
      </c>
      <c r="BB28" s="18"/>
      <c r="BC28" s="18"/>
      <c r="BD28" s="28" t="b">
        <f t="shared" si="14"/>
        <v>1</v>
      </c>
      <c r="BE28" s="96">
        <v>8</v>
      </c>
      <c r="BF28" s="18" t="s">
        <v>2073</v>
      </c>
      <c r="BH28" s="17">
        <f t="shared" si="15"/>
        <v>0</v>
      </c>
    </row>
    <row r="29" spans="1:60">
      <c r="A29" s="18" t="s">
        <v>7</v>
      </c>
      <c r="B29" s="17" t="s">
        <v>168</v>
      </c>
      <c r="C29" s="18" t="s">
        <v>229</v>
      </c>
      <c r="D29" s="17" t="s">
        <v>230</v>
      </c>
      <c r="E29" s="18" t="str">
        <f>INDEX([1]Proflile65!$F:$F,MATCH([1]ตารางคะแนนV3!$C29,[1]Proflile65!$D:$D,0))</f>
        <v>รพช.</v>
      </c>
      <c r="F29" s="18">
        <f>INDEX([1]Proflile65!$H:$H,MATCH([1]ตารางคะแนนV3!$C29,[1]Proflile65!$D:$D,0))</f>
        <v>37</v>
      </c>
      <c r="G29" s="19" t="str">
        <f>INDEX([1]Proflile65!$K:$K,MATCH([1]ตารางคะแนนV3!$C29,[1]Proflile65!$D:$D,0))</f>
        <v>รพช.F2 P&lt;=30,000</v>
      </c>
      <c r="H29" s="75">
        <v>17119</v>
      </c>
      <c r="I29" s="76">
        <f>INDEX([1]RiskPlusY2565Q3!L:L,MATCH([1]ตารางคะแนนV3!$C29,[1]RiskPlusY2565Q3!$D:$D,0))</f>
        <v>7274302.3300000001</v>
      </c>
      <c r="J29" s="76">
        <f>INDEX([1]RiskPlusY2565Q3!P:P,MATCH([1]ตารางคะแนนV3!$C29,[1]RiskPlusY2565Q3!$D:$D,0))</f>
        <v>-569429.26</v>
      </c>
      <c r="K29" s="76">
        <f>INDEX([1]RiskPlusY2565Q3!O:O,MATCH([1]ตารางคะแนนV3!$C29,[1]RiskPlusY2565Q3!$D:$D,0))</f>
        <v>6957905.9400000004</v>
      </c>
      <c r="L29" s="76">
        <f>INDEX([1]RiskPlusY2565Q3!M:M,MATCH([1]ตารางคะแนนV3!$C29,[1]RiskPlusY2565Q3!$D:$D,0))</f>
        <v>7197511.3799999999</v>
      </c>
      <c r="M29" s="29">
        <f>INDEX([1]RiskPlusY2565Q3!N:N,MATCH([1]ตารางคะแนนV3!$C29,[1]RiskPlusY2565Q3!$D:$D,0))</f>
        <v>1</v>
      </c>
      <c r="N29" s="77">
        <f>INDEX([1]PlanfinY2565Q3!M:M,MATCH([1]ตารางคะแนนV3!$C29,[1]PlanfinY2565Q3!$C:$C,0))</f>
        <v>0</v>
      </c>
      <c r="O29" s="78">
        <f>INDEX([1]PlanfinY2565Q3!N:N,MATCH([1]ตารางคะแนนV3!$C29,[1]PlanfinY2565Q3!$C:$C,0))</f>
        <v>1</v>
      </c>
      <c r="P29" s="79">
        <f t="shared" si="0"/>
        <v>1</v>
      </c>
      <c r="Q29" s="80">
        <f>INDEX([1]Ratio!R:R,MATCH([1]ตารางคะแนนV3!$C29,[1]Ratio!$C:$C,0))</f>
        <v>511</v>
      </c>
      <c r="R29" s="81">
        <f>INDEX([1]RiskPlusY2565Q3!$S:$S,MATCH([1]ตารางคะแนนV3!C29,[1]RiskPlusY2565Q3!$D:$D,0))</f>
        <v>0</v>
      </c>
      <c r="S29" s="82">
        <f>INDEX([1]Ratio!$S:$S,MATCH([1]ตารางคะแนนV3!$C29,[1]Ratio!$C:$C,0))</f>
        <v>38</v>
      </c>
      <c r="T29" s="78">
        <f>VLOOKUP($C29,[1]RiskPlusY2565Q3!$D$2:$W$901,17,0)</f>
        <v>1</v>
      </c>
      <c r="U29" s="83">
        <f t="shared" si="1"/>
        <v>0.5</v>
      </c>
      <c r="V29" s="82">
        <f>INDEX([1]Ratio!$T:$T,MATCH([1]ตารางคะแนนV3!$C29,[1]Ratio!$C:$C,0))</f>
        <v>104</v>
      </c>
      <c r="W29" s="78">
        <f>VLOOKUP($C29,[1]RiskPlusY2565Q3!$D$2:$W$901,18,0)</f>
        <v>0</v>
      </c>
      <c r="X29" s="83">
        <f t="shared" si="2"/>
        <v>0</v>
      </c>
      <c r="Y29" s="82">
        <f>INDEX([1]Ratio!$V:$V,MATCH([1]ตารางคะแนนV3!$C29,[1]Ratio!$C:$C,0))</f>
        <v>73</v>
      </c>
      <c r="Z29" s="81">
        <f>INDEX([1]RiskPlusY2565Q3!$W:$W,MATCH([1]ตารางคะแนนV3!C29,[1]RiskPlusY2565Q3!$D:$D,0))</f>
        <v>0</v>
      </c>
      <c r="AA29" s="84">
        <f t="shared" si="3"/>
        <v>0.5</v>
      </c>
      <c r="AB29" s="77" t="str">
        <f>INDEX('[1]Quick MethodY2565Q3'!P:P,MATCH([1]ตารางคะแนนV3!$C29,'[1]Quick MethodY2565Q3'!$C:$C,0))</f>
        <v>0</v>
      </c>
      <c r="AC29" s="78" t="str">
        <f>INDEX('[1]Quick MethodY2565Q3'!Q:Q,MATCH([1]ตารางคะแนนV3!$C29,'[1]Quick MethodY2565Q3'!$C:$C,0))</f>
        <v>1</v>
      </c>
      <c r="AD29" s="78">
        <f>INDEX([1]HGRY2565Q3!W:W,MATCH([1]ตารางคะแนนV3!$C29,[1]HGRY2565Q3!$C:$C,0))</f>
        <v>0.5</v>
      </c>
      <c r="AE29" s="78">
        <f>INDEX([1]HGRY2565Q3!X:X,MATCH([1]ตารางคะแนนV3!$C29,[1]HGRY2565Q3!$C:$C,0))</f>
        <v>0.5</v>
      </c>
      <c r="AF29" s="78">
        <f>INDEX([1]HGRY2565Q3!Y:Y,MATCH([1]ตารางคะแนนV3!$C29,[1]HGRY2565Q3!$C:$C,0))</f>
        <v>0.5</v>
      </c>
      <c r="AG29" s="78">
        <f>INDEX([1]HGRY2565Q3!Z:Z,MATCH([1]ตารางคะแนนV3!$C29,[1]HGRY2565Q3!$C:$C,0))</f>
        <v>0.5</v>
      </c>
      <c r="AH29" s="85">
        <f t="shared" si="4"/>
        <v>3</v>
      </c>
      <c r="AI29" s="79">
        <f t="shared" si="5"/>
        <v>2</v>
      </c>
      <c r="AJ29" s="86">
        <f>INDEX([1]PointY2565Q3!J:J,MATCH([1]ตารางคะแนนV3!$C29,[1]PointY2565Q3!$C:$C,0))</f>
        <v>1</v>
      </c>
      <c r="AK29" s="87">
        <f>IFERROR(INDEX([1]อัตราการครองเตียง!O:O,MATCH([1]ตารางคะแนนV3!$C29,[1]อัตราการครองเตียง!$C:$C,0)),0)</f>
        <v>0</v>
      </c>
      <c r="AL29" s="88">
        <f>INDEX([1]SumAdjRw!R:R,MATCH([1]ตารางคะแนนV3!$C29,[1]SumAdjRw!$C:$C,0))</f>
        <v>0</v>
      </c>
      <c r="AM29" s="89">
        <f t="shared" si="6"/>
        <v>0</v>
      </c>
      <c r="AN29" s="90">
        <f t="shared" si="7"/>
        <v>3</v>
      </c>
      <c r="AO29" s="91">
        <f t="shared" si="8"/>
        <v>4.5</v>
      </c>
      <c r="AP29" s="92">
        <f>INDEX([1]RiskPlusY2565Q3!Q:Q,MATCH([1]ตารางคะแนนV3!$C29,[1]RiskPlusY2565Q3!$D:$D,0))</f>
        <v>0</v>
      </c>
      <c r="AQ29" s="92">
        <f>INDEX([1]RiskPlusY2565Q3!R:R,MATCH([1]ตารางคะแนนV3!$C29,[1]RiskPlusY2565Q3!$D:$D,0))</f>
        <v>0</v>
      </c>
      <c r="AR29" s="92">
        <f>INDEX([1]RiskPlusY2565Q3!AB:AB,MATCH([1]ตารางคะแนนV3!$C29,[1]RiskPlusY2565Q3!$D:$D,0))</f>
        <v>1</v>
      </c>
      <c r="AS29" s="93">
        <f t="shared" si="9"/>
        <v>1</v>
      </c>
      <c r="AT29" s="92">
        <f>INDEX([1]RiskPlusY2565Q3!AA:AA,MATCH([1]ตารางคะแนนV3!$C29,[1]RiskPlusY2565Q3!$D:$D,0))</f>
        <v>1</v>
      </c>
      <c r="AU29" s="92">
        <f>INDEX([1]RiskPlusY2565Q3!AC:AC,MATCH([1]ตารางคะแนนV3!$C29,[1]RiskPlusY2565Q3!$D:$D,0))</f>
        <v>1</v>
      </c>
      <c r="AV29" s="94">
        <f t="shared" si="10"/>
        <v>2</v>
      </c>
      <c r="AW29" s="95">
        <f t="shared" si="11"/>
        <v>3</v>
      </c>
      <c r="AX29" s="96">
        <f t="shared" si="12"/>
        <v>7.5</v>
      </c>
      <c r="AY29" s="18" t="str">
        <f t="shared" si="13"/>
        <v>D</v>
      </c>
      <c r="AZ29" s="18"/>
      <c r="BA29" s="18" t="str">
        <f>INDEX([1]Proflile65!$L:$L,MATCH([1]ตารางคะแนนV3!$C29,[1]Proflile65!$D:$D,0))</f>
        <v>เดิม</v>
      </c>
      <c r="BB29" s="18"/>
      <c r="BC29" s="18"/>
      <c r="BD29" s="28" t="b">
        <f t="shared" si="14"/>
        <v>1</v>
      </c>
      <c r="BE29" s="96">
        <v>7.5</v>
      </c>
      <c r="BF29" s="18" t="s">
        <v>2073</v>
      </c>
      <c r="BH29" s="17">
        <f t="shared" si="15"/>
        <v>0</v>
      </c>
    </row>
    <row r="30" spans="1:60">
      <c r="A30" s="18" t="s">
        <v>7</v>
      </c>
      <c r="B30" s="17" t="s">
        <v>168</v>
      </c>
      <c r="C30" s="18" t="s">
        <v>231</v>
      </c>
      <c r="D30" s="17" t="s">
        <v>232</v>
      </c>
      <c r="E30" s="18" t="str">
        <f>INDEX([1]Proflile65!$F:$F,MATCH([1]ตารางคะแนนV3!$C30,[1]Proflile65!$D:$D,0))</f>
        <v>รพช.</v>
      </c>
      <c r="F30" s="18">
        <f>INDEX([1]Proflile65!$H:$H,MATCH([1]ตารางคะแนนV3!$C30,[1]Proflile65!$D:$D,0))</f>
        <v>26</v>
      </c>
      <c r="G30" s="19" t="str">
        <f>INDEX([1]Proflile65!$K:$K,MATCH([1]ตารางคะแนนV3!$C30,[1]Proflile65!$D:$D,0))</f>
        <v>รพช.F3 P&lt;=15,000</v>
      </c>
      <c r="H30" s="75">
        <v>10619</v>
      </c>
      <c r="I30" s="76">
        <f>INDEX([1]RiskPlusY2565Q3!L:L,MATCH([1]ตารางคะแนนV3!$C30,[1]RiskPlusY2565Q3!$D:$D,0))</f>
        <v>-121341.84</v>
      </c>
      <c r="J30" s="76">
        <f>INDEX([1]RiskPlusY2565Q3!P:P,MATCH([1]ตารางคะแนนV3!$C30,[1]RiskPlusY2565Q3!$D:$D,0))</f>
        <v>-10816188.789999999</v>
      </c>
      <c r="K30" s="76">
        <f>INDEX([1]RiskPlusY2565Q3!O:O,MATCH([1]ตารางคะแนนV3!$C30,[1]RiskPlusY2565Q3!$D:$D,0))</f>
        <v>6467898.8200000003</v>
      </c>
      <c r="L30" s="76">
        <f>INDEX([1]RiskPlusY2565Q3!M:M,MATCH([1]ตารางคะแนนV3!$C30,[1]RiskPlusY2565Q3!$D:$D,0))</f>
        <v>380635.07</v>
      </c>
      <c r="M30" s="29">
        <f>INDEX([1]RiskPlusY2565Q3!N:N,MATCH([1]ตารางคะแนนV3!$C30,[1]RiskPlusY2565Q3!$D:$D,0))</f>
        <v>4</v>
      </c>
      <c r="N30" s="77">
        <f>INDEX([1]PlanfinY2565Q3!M:M,MATCH([1]ตารางคะแนนV3!$C30,[1]PlanfinY2565Q3!$C:$C,0))</f>
        <v>0</v>
      </c>
      <c r="O30" s="78">
        <f>INDEX([1]PlanfinY2565Q3!N:N,MATCH([1]ตารางคะแนนV3!$C30,[1]PlanfinY2565Q3!$C:$C,0))</f>
        <v>0</v>
      </c>
      <c r="P30" s="79">
        <f t="shared" si="0"/>
        <v>0</v>
      </c>
      <c r="Q30" s="80">
        <f>INDEX([1]Ratio!R:R,MATCH([1]ตารางคะแนนV3!$C30,[1]Ratio!$C:$C,0))</f>
        <v>701</v>
      </c>
      <c r="R30" s="81">
        <f>INDEX([1]RiskPlusY2565Q3!$S:$S,MATCH([1]ตารางคะแนนV3!C30,[1]RiskPlusY2565Q3!$D:$D,0))</f>
        <v>0</v>
      </c>
      <c r="S30" s="82">
        <f>INDEX([1]Ratio!$S:$S,MATCH([1]ตารางคะแนนV3!$C30,[1]Ratio!$C:$C,0))</f>
        <v>146</v>
      </c>
      <c r="T30" s="78">
        <f>VLOOKUP($C30,[1]RiskPlusY2565Q3!$D$2:$W$901,17,0)</f>
        <v>0</v>
      </c>
      <c r="U30" s="83">
        <f t="shared" si="1"/>
        <v>0</v>
      </c>
      <c r="V30" s="82">
        <f>INDEX([1]Ratio!$T:$T,MATCH([1]ตารางคะแนนV3!$C30,[1]Ratio!$C:$C,0))</f>
        <v>218</v>
      </c>
      <c r="W30" s="78">
        <f>VLOOKUP($C30,[1]RiskPlusY2565Q3!$D$2:$W$901,18,0)</f>
        <v>0</v>
      </c>
      <c r="X30" s="83">
        <f t="shared" si="2"/>
        <v>0</v>
      </c>
      <c r="Y30" s="82">
        <f>INDEX([1]Ratio!$V:$V,MATCH([1]ตารางคะแนนV3!$C30,[1]Ratio!$C:$C,0))</f>
        <v>95</v>
      </c>
      <c r="Z30" s="81">
        <f>INDEX([1]RiskPlusY2565Q3!$W:$W,MATCH([1]ตารางคะแนนV3!C30,[1]RiskPlusY2565Q3!$D:$D,0))</f>
        <v>0</v>
      </c>
      <c r="AA30" s="84">
        <f t="shared" si="3"/>
        <v>0</v>
      </c>
      <c r="AB30" s="77" t="str">
        <f>INDEX('[1]Quick MethodY2565Q3'!P:P,MATCH([1]ตารางคะแนนV3!$C30,'[1]Quick MethodY2565Q3'!$C:$C,0))</f>
        <v>0</v>
      </c>
      <c r="AC30" s="78" t="str">
        <f>INDEX('[1]Quick MethodY2565Q3'!Q:Q,MATCH([1]ตารางคะแนนV3!$C30,'[1]Quick MethodY2565Q3'!$C:$C,0))</f>
        <v>1</v>
      </c>
      <c r="AD30" s="78">
        <f>INDEX([1]HGRY2565Q3!W:W,MATCH([1]ตารางคะแนนV3!$C30,[1]HGRY2565Q3!$C:$C,0))</f>
        <v>0</v>
      </c>
      <c r="AE30" s="78">
        <f>INDEX([1]HGRY2565Q3!X:X,MATCH([1]ตารางคะแนนV3!$C30,[1]HGRY2565Q3!$C:$C,0))</f>
        <v>0.5</v>
      </c>
      <c r="AF30" s="78">
        <f>INDEX([1]HGRY2565Q3!Y:Y,MATCH([1]ตารางคะแนนV3!$C30,[1]HGRY2565Q3!$C:$C,0))</f>
        <v>0.5</v>
      </c>
      <c r="AG30" s="78">
        <f>INDEX([1]HGRY2565Q3!Z:Z,MATCH([1]ตารางคะแนนV3!$C30,[1]HGRY2565Q3!$C:$C,0))</f>
        <v>0</v>
      </c>
      <c r="AH30" s="85">
        <f t="shared" si="4"/>
        <v>2</v>
      </c>
      <c r="AI30" s="79">
        <f t="shared" si="5"/>
        <v>2</v>
      </c>
      <c r="AJ30" s="86">
        <f>INDEX([1]PointY2565Q3!J:J,MATCH([1]ตารางคะแนนV3!$C30,[1]PointY2565Q3!$C:$C,0))</f>
        <v>1</v>
      </c>
      <c r="AK30" s="87">
        <f>IFERROR(INDEX([1]อัตราการครองเตียง!O:O,MATCH([1]ตารางคะแนนV3!$C30,[1]อัตราการครองเตียง!$C:$C,0)),0)</f>
        <v>0</v>
      </c>
      <c r="AL30" s="88">
        <f>INDEX([1]SumAdjRw!R:R,MATCH([1]ตารางคะแนนV3!$C30,[1]SumAdjRw!$C:$C,0))</f>
        <v>0</v>
      </c>
      <c r="AM30" s="89">
        <f t="shared" si="6"/>
        <v>0</v>
      </c>
      <c r="AN30" s="90">
        <f t="shared" si="7"/>
        <v>3</v>
      </c>
      <c r="AO30" s="91">
        <f t="shared" si="8"/>
        <v>3</v>
      </c>
      <c r="AP30" s="92">
        <f>INDEX([1]RiskPlusY2565Q3!Q:Q,MATCH([1]ตารางคะแนนV3!$C30,[1]RiskPlusY2565Q3!$D:$D,0))</f>
        <v>0</v>
      </c>
      <c r="AQ30" s="92">
        <f>INDEX([1]RiskPlusY2565Q3!R:R,MATCH([1]ตารางคะแนนV3!$C30,[1]RiskPlusY2565Q3!$D:$D,0))</f>
        <v>0</v>
      </c>
      <c r="AR30" s="92">
        <f>INDEX([1]RiskPlusY2565Q3!AB:AB,MATCH([1]ตารางคะแนนV3!$C30,[1]RiskPlusY2565Q3!$D:$D,0))</f>
        <v>1</v>
      </c>
      <c r="AS30" s="93">
        <f t="shared" si="9"/>
        <v>1</v>
      </c>
      <c r="AT30" s="92">
        <f>INDEX([1]RiskPlusY2565Q3!AA:AA,MATCH([1]ตารางคะแนนV3!$C30,[1]RiskPlusY2565Q3!$D:$D,0))</f>
        <v>0</v>
      </c>
      <c r="AU30" s="92">
        <f>INDEX([1]RiskPlusY2565Q3!AC:AC,MATCH([1]ตารางคะแนนV3!$C30,[1]RiskPlusY2565Q3!$D:$D,0))</f>
        <v>0</v>
      </c>
      <c r="AV30" s="94">
        <f t="shared" si="10"/>
        <v>0</v>
      </c>
      <c r="AW30" s="95">
        <f t="shared" si="11"/>
        <v>1</v>
      </c>
      <c r="AX30" s="96">
        <f t="shared" si="12"/>
        <v>4</v>
      </c>
      <c r="AY30" s="18" t="str">
        <f t="shared" si="13"/>
        <v>F</v>
      </c>
      <c r="AZ30" s="18"/>
      <c r="BA30" s="18" t="str">
        <f>INDEX([1]Proflile65!$L:$L,MATCH([1]ตารางคะแนนV3!$C30,[1]Proflile65!$D:$D,0))</f>
        <v>เดิม</v>
      </c>
      <c r="BB30" s="18"/>
      <c r="BC30" s="18"/>
      <c r="BD30" s="28" t="b">
        <f t="shared" si="14"/>
        <v>1</v>
      </c>
      <c r="BE30" s="96">
        <v>4</v>
      </c>
      <c r="BF30" s="18" t="s">
        <v>2074</v>
      </c>
      <c r="BH30" s="17">
        <f t="shared" si="15"/>
        <v>0</v>
      </c>
    </row>
    <row r="31" spans="1:60">
      <c r="A31" s="18" t="s">
        <v>7</v>
      </c>
      <c r="B31" s="17" t="s">
        <v>132</v>
      </c>
      <c r="C31" s="18" t="s">
        <v>339</v>
      </c>
      <c r="D31" s="17" t="s">
        <v>340</v>
      </c>
      <c r="E31" s="18" t="str">
        <f>INDEX([1]Proflile65!$F:$F,MATCH([1]ตารางคะแนนV3!$C31,[1]Proflile65!$D:$D,0))</f>
        <v>รพศ.</v>
      </c>
      <c r="F31" s="18">
        <f>INDEX([1]Proflile65!$H:$H,MATCH([1]ตารางคะแนนV3!$C31,[1]Proflile65!$D:$D,0))</f>
        <v>773</v>
      </c>
      <c r="G31" s="19" t="str">
        <f>INDEX([1]Proflile65!$K:$K,MATCH([1]ตารางคะแนนV3!$C31,[1]Proflile65!$D:$D,0))</f>
        <v>รพศ.A B&gt;700to1000</v>
      </c>
      <c r="H31" s="75">
        <v>150701</v>
      </c>
      <c r="I31" s="76">
        <f>INDEX([1]RiskPlusY2565Q3!L:L,MATCH([1]ตารางคะแนนV3!$C31,[1]RiskPlusY2565Q3!$D:$D,0))</f>
        <v>991641486.02999997</v>
      </c>
      <c r="J31" s="76">
        <f>INDEX([1]RiskPlusY2565Q3!P:P,MATCH([1]ตารางคะแนนV3!$C31,[1]RiskPlusY2565Q3!$D:$D,0))</f>
        <v>214110265.46000001</v>
      </c>
      <c r="K31" s="76">
        <f>INDEX([1]RiskPlusY2565Q3!O:O,MATCH([1]ตารางคะแนนV3!$C31,[1]RiskPlusY2565Q3!$D:$D,0))</f>
        <v>216730696.41999999</v>
      </c>
      <c r="L31" s="76">
        <f>INDEX([1]RiskPlusY2565Q3!M:M,MATCH([1]ตารางคะแนนV3!$C31,[1]RiskPlusY2565Q3!$D:$D,0))</f>
        <v>100283039.81999999</v>
      </c>
      <c r="M31" s="29">
        <f>INDEX([1]RiskPlusY2565Q3!N:N,MATCH([1]ตารางคะแนนV3!$C31,[1]RiskPlusY2565Q3!$D:$D,0))</f>
        <v>0</v>
      </c>
      <c r="N31" s="77">
        <f>INDEX([1]PlanfinY2565Q3!M:M,MATCH([1]ตารางคะแนนV3!$C31,[1]PlanfinY2565Q3!$C:$C,0))</f>
        <v>0</v>
      </c>
      <c r="O31" s="78">
        <f>INDEX([1]PlanfinY2565Q3!N:N,MATCH([1]ตารางคะแนนV3!$C31,[1]PlanfinY2565Q3!$C:$C,0))</f>
        <v>1</v>
      </c>
      <c r="P31" s="79">
        <f t="shared" si="0"/>
        <v>1</v>
      </c>
      <c r="Q31" s="80">
        <f>INDEX([1]Ratio!R:R,MATCH([1]ตารางคะแนนV3!$C31,[1]Ratio!$C:$C,0))</f>
        <v>40</v>
      </c>
      <c r="R31" s="81">
        <f>INDEX([1]RiskPlusY2565Q3!$S:$S,MATCH([1]ตารางคะแนนV3!C31,[1]RiskPlusY2565Q3!$D:$D,0))</f>
        <v>1</v>
      </c>
      <c r="S31" s="82">
        <f>INDEX([1]Ratio!$S:$S,MATCH([1]ตารางคะแนนV3!$C31,[1]Ratio!$C:$C,0))</f>
        <v>59</v>
      </c>
      <c r="T31" s="78">
        <f>VLOOKUP($C31,[1]RiskPlusY2565Q3!$D$2:$W$901,17,0)</f>
        <v>1</v>
      </c>
      <c r="U31" s="83">
        <f t="shared" si="1"/>
        <v>0.5</v>
      </c>
      <c r="V31" s="82">
        <f>INDEX([1]Ratio!$T:$T,MATCH([1]ตารางคะแนนV3!$C31,[1]Ratio!$C:$C,0))</f>
        <v>62</v>
      </c>
      <c r="W31" s="78">
        <f>VLOOKUP($C31,[1]RiskPlusY2565Q3!$D$2:$W$901,18,0)</f>
        <v>0</v>
      </c>
      <c r="X31" s="83">
        <f t="shared" si="2"/>
        <v>0</v>
      </c>
      <c r="Y31" s="82">
        <f>INDEX([1]Ratio!$V:$V,MATCH([1]ตารางคะแนนV3!$C31,[1]Ratio!$C:$C,0))</f>
        <v>48</v>
      </c>
      <c r="Z31" s="81">
        <f>INDEX([1]RiskPlusY2565Q3!$W:$W,MATCH([1]ตารางคะแนนV3!C31,[1]RiskPlusY2565Q3!$D:$D,0))</f>
        <v>1</v>
      </c>
      <c r="AA31" s="84">
        <f t="shared" si="3"/>
        <v>2.5</v>
      </c>
      <c r="AB31" s="77" t="str">
        <f>INDEX('[1]Quick MethodY2565Q3'!P:P,MATCH([1]ตารางคะแนนV3!$C31,'[1]Quick MethodY2565Q3'!$C:$C,0))</f>
        <v>0</v>
      </c>
      <c r="AC31" s="78" t="str">
        <f>INDEX('[1]Quick MethodY2565Q3'!Q:Q,MATCH([1]ตารางคะแนนV3!$C31,'[1]Quick MethodY2565Q3'!$C:$C,0))</f>
        <v>1</v>
      </c>
      <c r="AD31" s="78">
        <f>INDEX([1]HGRY2565Q3!W:W,MATCH([1]ตารางคะแนนV3!$C31,[1]HGRY2565Q3!$C:$C,0))</f>
        <v>0</v>
      </c>
      <c r="AE31" s="78">
        <f>INDEX([1]HGRY2565Q3!X:X,MATCH([1]ตารางคะแนนV3!$C31,[1]HGRY2565Q3!$C:$C,0))</f>
        <v>0</v>
      </c>
      <c r="AF31" s="78">
        <f>INDEX([1]HGRY2565Q3!Y:Y,MATCH([1]ตารางคะแนนV3!$C31,[1]HGRY2565Q3!$C:$C,0))</f>
        <v>0.5</v>
      </c>
      <c r="AG31" s="78">
        <f>INDEX([1]HGRY2565Q3!Z:Z,MATCH([1]ตารางคะแนนV3!$C31,[1]HGRY2565Q3!$C:$C,0))</f>
        <v>0</v>
      </c>
      <c r="AH31" s="85">
        <f t="shared" si="4"/>
        <v>1.5</v>
      </c>
      <c r="AI31" s="79">
        <f t="shared" si="5"/>
        <v>1.5</v>
      </c>
      <c r="AJ31" s="86">
        <f>INDEX([1]PointY2565Q3!J:J,MATCH([1]ตารางคะแนนV3!$C31,[1]PointY2565Q3!$C:$C,0))</f>
        <v>1</v>
      </c>
      <c r="AK31" s="87">
        <f>IFERROR(INDEX([1]อัตราการครองเตียง!O:O,MATCH([1]ตารางคะแนนV3!$C31,[1]อัตราการครองเตียง!$C:$C,0)),0)</f>
        <v>1</v>
      </c>
      <c r="AL31" s="88">
        <f>INDEX([1]SumAdjRw!R:R,MATCH([1]ตารางคะแนนV3!$C31,[1]SumAdjRw!$C:$C,0))</f>
        <v>1</v>
      </c>
      <c r="AM31" s="89">
        <f t="shared" si="6"/>
        <v>2</v>
      </c>
      <c r="AN31" s="90">
        <f t="shared" si="7"/>
        <v>4.5</v>
      </c>
      <c r="AO31" s="91">
        <f t="shared" si="8"/>
        <v>8</v>
      </c>
      <c r="AP31" s="92">
        <f>INDEX([1]RiskPlusY2565Q3!Q:Q,MATCH([1]ตารางคะแนนV3!$C31,[1]RiskPlusY2565Q3!$D:$D,0))</f>
        <v>0</v>
      </c>
      <c r="AQ31" s="92">
        <f>INDEX([1]RiskPlusY2565Q3!R:R,MATCH([1]ตารางคะแนนV3!$C31,[1]RiskPlusY2565Q3!$D:$D,0))</f>
        <v>0</v>
      </c>
      <c r="AR31" s="92">
        <f>INDEX([1]RiskPlusY2565Q3!AB:AB,MATCH([1]ตารางคะแนนV3!$C31,[1]RiskPlusY2565Q3!$D:$D,0))</f>
        <v>1</v>
      </c>
      <c r="AS31" s="93">
        <f t="shared" si="9"/>
        <v>1</v>
      </c>
      <c r="AT31" s="92">
        <f>INDEX([1]RiskPlusY2565Q3!AA:AA,MATCH([1]ตารางคะแนนV3!$C31,[1]RiskPlusY2565Q3!$D:$D,0))</f>
        <v>1</v>
      </c>
      <c r="AU31" s="92">
        <f>INDEX([1]RiskPlusY2565Q3!AC:AC,MATCH([1]ตารางคะแนนV3!$C31,[1]RiskPlusY2565Q3!$D:$D,0))</f>
        <v>1</v>
      </c>
      <c r="AV31" s="94">
        <f t="shared" si="10"/>
        <v>2</v>
      </c>
      <c r="AW31" s="95">
        <f t="shared" si="11"/>
        <v>3</v>
      </c>
      <c r="AX31" s="96">
        <f t="shared" si="12"/>
        <v>11</v>
      </c>
      <c r="AY31" s="18" t="str">
        <f t="shared" si="13"/>
        <v>B</v>
      </c>
      <c r="AZ31" s="18"/>
      <c r="BA31" s="18" t="str">
        <f>INDEX([1]Proflile65!$L:$L,MATCH([1]ตารางคะแนนV3!$C31,[1]Proflile65!$D:$D,0))</f>
        <v>เดิม</v>
      </c>
      <c r="BB31" s="18"/>
      <c r="BC31" s="18"/>
      <c r="BD31" s="28" t="b">
        <f t="shared" si="14"/>
        <v>1</v>
      </c>
      <c r="BE31" s="96">
        <v>11</v>
      </c>
      <c r="BF31" s="18" t="s">
        <v>2071</v>
      </c>
      <c r="BH31" s="17">
        <f t="shared" si="15"/>
        <v>150000</v>
      </c>
    </row>
    <row r="32" spans="1:60">
      <c r="A32" s="18" t="s">
        <v>7</v>
      </c>
      <c r="B32" s="17" t="s">
        <v>132</v>
      </c>
      <c r="C32" s="18" t="s">
        <v>341</v>
      </c>
      <c r="D32" s="17" t="s">
        <v>342</v>
      </c>
      <c r="E32" s="18" t="str">
        <f>INDEX([1]Proflile65!$F:$F,MATCH([1]ตารางคะแนนV3!$C32,[1]Proflile65!$D:$D,0))</f>
        <v>รพช.</v>
      </c>
      <c r="F32" s="18">
        <f>INDEX([1]Proflile65!$H:$H,MATCH([1]ตารางคะแนนV3!$C32,[1]Proflile65!$D:$D,0))</f>
        <v>61</v>
      </c>
      <c r="G32" s="19" t="str">
        <f>INDEX([1]Proflile65!$K:$K,MATCH([1]ตารางคะแนนV3!$C32,[1]Proflile65!$D:$D,0))</f>
        <v>รพช.F1 P50,000-100,000</v>
      </c>
      <c r="H32" s="75">
        <v>60901</v>
      </c>
      <c r="I32" s="76">
        <f>INDEX([1]RiskPlusY2565Q3!L:L,MATCH([1]ตารางคะแนนV3!$C32,[1]RiskPlusY2565Q3!$D:$D,0))</f>
        <v>48868136.200000003</v>
      </c>
      <c r="J32" s="76">
        <f>INDEX([1]RiskPlusY2565Q3!P:P,MATCH([1]ตารางคะแนนV3!$C32,[1]RiskPlusY2565Q3!$D:$D,0))</f>
        <v>4739600.08</v>
      </c>
      <c r="K32" s="76">
        <f>INDEX([1]RiskPlusY2565Q3!O:O,MATCH([1]ตารางคะแนนV3!$C32,[1]RiskPlusY2565Q3!$D:$D,0))</f>
        <v>39026476.409999996</v>
      </c>
      <c r="L32" s="76">
        <f>INDEX([1]RiskPlusY2565Q3!M:M,MATCH([1]ตารางคะแนนV3!$C32,[1]RiskPlusY2565Q3!$D:$D,0))</f>
        <v>37258365.890000001</v>
      </c>
      <c r="M32" s="29">
        <f>INDEX([1]RiskPlusY2565Q3!N:N,MATCH([1]ตารางคะแนนV3!$C32,[1]RiskPlusY2565Q3!$D:$D,0))</f>
        <v>0</v>
      </c>
      <c r="N32" s="77">
        <f>INDEX([1]PlanfinY2565Q3!M:M,MATCH([1]ตารางคะแนนV3!$C32,[1]PlanfinY2565Q3!$C:$C,0))</f>
        <v>0</v>
      </c>
      <c r="O32" s="78">
        <f>INDEX([1]PlanfinY2565Q3!N:N,MATCH([1]ตารางคะแนนV3!$C32,[1]PlanfinY2565Q3!$C:$C,0))</f>
        <v>1</v>
      </c>
      <c r="P32" s="79">
        <f t="shared" si="0"/>
        <v>1</v>
      </c>
      <c r="Q32" s="80">
        <f>INDEX([1]Ratio!R:R,MATCH([1]ตารางคะแนนV3!$C32,[1]Ratio!$C:$C,0))</f>
        <v>154</v>
      </c>
      <c r="R32" s="81">
        <f>INDEX([1]RiskPlusY2565Q3!$S:$S,MATCH([1]ตารางคะแนนV3!C32,[1]RiskPlusY2565Q3!$D:$D,0))</f>
        <v>0</v>
      </c>
      <c r="S32" s="82">
        <f>INDEX([1]Ratio!$S:$S,MATCH([1]ตารางคะแนนV3!$C32,[1]Ratio!$C:$C,0))</f>
        <v>25</v>
      </c>
      <c r="T32" s="78">
        <f>VLOOKUP($C32,[1]RiskPlusY2565Q3!$D$2:$W$901,17,0)</f>
        <v>1</v>
      </c>
      <c r="U32" s="83">
        <f t="shared" si="1"/>
        <v>0.5</v>
      </c>
      <c r="V32" s="82">
        <f>INDEX([1]Ratio!$T:$T,MATCH([1]ตารางคะแนนV3!$C32,[1]Ratio!$C:$C,0))</f>
        <v>97</v>
      </c>
      <c r="W32" s="78">
        <f>VLOOKUP($C32,[1]RiskPlusY2565Q3!$D$2:$W$901,18,0)</f>
        <v>0</v>
      </c>
      <c r="X32" s="83">
        <f t="shared" si="2"/>
        <v>0</v>
      </c>
      <c r="Y32" s="82">
        <f>INDEX([1]Ratio!$V:$V,MATCH([1]ตารางคะแนนV3!$C32,[1]Ratio!$C:$C,0))</f>
        <v>44</v>
      </c>
      <c r="Z32" s="81">
        <f>INDEX([1]RiskPlusY2565Q3!$W:$W,MATCH([1]ตารางคะแนนV3!C32,[1]RiskPlusY2565Q3!$D:$D,0))</f>
        <v>1</v>
      </c>
      <c r="AA32" s="84">
        <f t="shared" si="3"/>
        <v>1.5</v>
      </c>
      <c r="AB32" s="77" t="str">
        <f>INDEX('[1]Quick MethodY2565Q3'!P:P,MATCH([1]ตารางคะแนนV3!$C32,'[1]Quick MethodY2565Q3'!$C:$C,0))</f>
        <v>1</v>
      </c>
      <c r="AC32" s="78" t="str">
        <f>INDEX('[1]Quick MethodY2565Q3'!Q:Q,MATCH([1]ตารางคะแนนV3!$C32,'[1]Quick MethodY2565Q3'!$C:$C,0))</f>
        <v>1</v>
      </c>
      <c r="AD32" s="78">
        <f>INDEX([1]HGRY2565Q3!W:W,MATCH([1]ตารางคะแนนV3!$C32,[1]HGRY2565Q3!$C:$C,0))</f>
        <v>0.5</v>
      </c>
      <c r="AE32" s="78">
        <f>INDEX([1]HGRY2565Q3!X:X,MATCH([1]ตารางคะแนนV3!$C32,[1]HGRY2565Q3!$C:$C,0))</f>
        <v>0.5</v>
      </c>
      <c r="AF32" s="78">
        <f>INDEX([1]HGRY2565Q3!Y:Y,MATCH([1]ตารางคะแนนV3!$C32,[1]HGRY2565Q3!$C:$C,0))</f>
        <v>0.5</v>
      </c>
      <c r="AG32" s="78">
        <f>INDEX([1]HGRY2565Q3!Z:Z,MATCH([1]ตารางคะแนนV3!$C32,[1]HGRY2565Q3!$C:$C,0))</f>
        <v>0.5</v>
      </c>
      <c r="AH32" s="85">
        <f t="shared" si="4"/>
        <v>4</v>
      </c>
      <c r="AI32" s="79">
        <f t="shared" si="5"/>
        <v>2</v>
      </c>
      <c r="AJ32" s="86">
        <f>INDEX([1]PointY2565Q3!J:J,MATCH([1]ตารางคะแนนV3!$C32,[1]PointY2565Q3!$C:$C,0))</f>
        <v>1</v>
      </c>
      <c r="AK32" s="87">
        <f>IFERROR(INDEX([1]อัตราการครองเตียง!O:O,MATCH([1]ตารางคะแนนV3!$C32,[1]อัตราการครองเตียง!$C:$C,0)),0)</f>
        <v>1</v>
      </c>
      <c r="AL32" s="88">
        <f>INDEX([1]SumAdjRw!R:R,MATCH([1]ตารางคะแนนV3!$C32,[1]SumAdjRw!$C:$C,0))</f>
        <v>1</v>
      </c>
      <c r="AM32" s="89">
        <f t="shared" si="6"/>
        <v>2</v>
      </c>
      <c r="AN32" s="90">
        <f t="shared" si="7"/>
        <v>5</v>
      </c>
      <c r="AO32" s="91">
        <f t="shared" si="8"/>
        <v>7.5</v>
      </c>
      <c r="AP32" s="92">
        <f>INDEX([1]RiskPlusY2565Q3!Q:Q,MATCH([1]ตารางคะแนนV3!$C32,[1]RiskPlusY2565Q3!$D:$D,0))</f>
        <v>0</v>
      </c>
      <c r="AQ32" s="92">
        <f>INDEX([1]RiskPlusY2565Q3!R:R,MATCH([1]ตารางคะแนนV3!$C32,[1]RiskPlusY2565Q3!$D:$D,0))</f>
        <v>0</v>
      </c>
      <c r="AR32" s="92">
        <f>INDEX([1]RiskPlusY2565Q3!AB:AB,MATCH([1]ตารางคะแนนV3!$C32,[1]RiskPlusY2565Q3!$D:$D,0))</f>
        <v>1</v>
      </c>
      <c r="AS32" s="93">
        <f t="shared" si="9"/>
        <v>1</v>
      </c>
      <c r="AT32" s="92">
        <f>INDEX([1]RiskPlusY2565Q3!AA:AA,MATCH([1]ตารางคะแนนV3!$C32,[1]RiskPlusY2565Q3!$D:$D,0))</f>
        <v>1</v>
      </c>
      <c r="AU32" s="92">
        <f>INDEX([1]RiskPlusY2565Q3!AC:AC,MATCH([1]ตารางคะแนนV3!$C32,[1]RiskPlusY2565Q3!$D:$D,0))</f>
        <v>1</v>
      </c>
      <c r="AV32" s="94">
        <f t="shared" si="10"/>
        <v>2</v>
      </c>
      <c r="AW32" s="95">
        <f t="shared" si="11"/>
        <v>3</v>
      </c>
      <c r="AX32" s="96">
        <f t="shared" si="12"/>
        <v>10.5</v>
      </c>
      <c r="AY32" s="18" t="str">
        <f t="shared" si="13"/>
        <v>B</v>
      </c>
      <c r="AZ32" s="18"/>
      <c r="BA32" s="18" t="str">
        <f>INDEX([1]Proflile65!$L:$L,MATCH([1]ตารางคะแนนV3!$C32,[1]Proflile65!$D:$D,0))</f>
        <v>เดิม</v>
      </c>
      <c r="BB32" s="18"/>
      <c r="BC32" s="18"/>
      <c r="BD32" s="28" t="b">
        <f t="shared" si="14"/>
        <v>1</v>
      </c>
      <c r="BE32" s="96">
        <v>10.5</v>
      </c>
      <c r="BF32" s="18" t="s">
        <v>2071</v>
      </c>
      <c r="BH32" s="17">
        <f t="shared" si="15"/>
        <v>150000</v>
      </c>
    </row>
    <row r="33" spans="1:60">
      <c r="A33" s="18" t="s">
        <v>7</v>
      </c>
      <c r="B33" s="17" t="s">
        <v>132</v>
      </c>
      <c r="C33" s="18" t="s">
        <v>343</v>
      </c>
      <c r="D33" s="17" t="s">
        <v>344</v>
      </c>
      <c r="E33" s="18" t="str">
        <f>INDEX([1]Proflile65!$F:$F,MATCH([1]ตารางคะแนนV3!$C33,[1]Proflile65!$D:$D,0))</f>
        <v>รพช.</v>
      </c>
      <c r="F33" s="18">
        <f>INDEX([1]Proflile65!$H:$H,MATCH([1]ตารางคะแนนV3!$C33,[1]Proflile65!$D:$D,0))</f>
        <v>125</v>
      </c>
      <c r="G33" s="19" t="str">
        <f>INDEX([1]Proflile65!$K:$K,MATCH([1]ตารางคะแนนV3!$C33,[1]Proflile65!$D:$D,0))</f>
        <v>รพช.M2 B&gt;100</v>
      </c>
      <c r="H33" s="75">
        <v>85212</v>
      </c>
      <c r="I33" s="76">
        <f>INDEX([1]RiskPlusY2565Q3!L:L,MATCH([1]ตารางคะแนนV3!$C33,[1]RiskPlusY2565Q3!$D:$D,0))</f>
        <v>53380600.939999998</v>
      </c>
      <c r="J33" s="76">
        <f>INDEX([1]RiskPlusY2565Q3!P:P,MATCH([1]ตารางคะแนนV3!$C33,[1]RiskPlusY2565Q3!$D:$D,0))</f>
        <v>-16429791.130000001</v>
      </c>
      <c r="K33" s="76">
        <f>INDEX([1]RiskPlusY2565Q3!O:O,MATCH([1]ตารางคะแนนV3!$C33,[1]RiskPlusY2565Q3!$D:$D,0))</f>
        <v>36642446.740000002</v>
      </c>
      <c r="L33" s="76">
        <f>INDEX([1]RiskPlusY2565Q3!M:M,MATCH([1]ตารางคะแนนV3!$C33,[1]RiskPlusY2565Q3!$D:$D,0))</f>
        <v>36752950.399999999</v>
      </c>
      <c r="M33" s="29">
        <f>INDEX([1]RiskPlusY2565Q3!N:N,MATCH([1]ตารางคะแนนV3!$C33,[1]RiskPlusY2565Q3!$D:$D,0))</f>
        <v>1</v>
      </c>
      <c r="N33" s="77">
        <f>INDEX([1]PlanfinY2565Q3!M:M,MATCH([1]ตารางคะแนนV3!$C33,[1]PlanfinY2565Q3!$C:$C,0))</f>
        <v>0</v>
      </c>
      <c r="O33" s="78">
        <f>INDEX([1]PlanfinY2565Q3!N:N,MATCH([1]ตารางคะแนนV3!$C33,[1]PlanfinY2565Q3!$C:$C,0))</f>
        <v>0</v>
      </c>
      <c r="P33" s="79">
        <f t="shared" si="0"/>
        <v>0</v>
      </c>
      <c r="Q33" s="80">
        <f>INDEX([1]Ratio!R:R,MATCH([1]ตารางคะแนนV3!$C33,[1]Ratio!$C:$C,0))</f>
        <v>214</v>
      </c>
      <c r="R33" s="81">
        <f>INDEX([1]RiskPlusY2565Q3!$S:$S,MATCH([1]ตารางคะแนนV3!C33,[1]RiskPlusY2565Q3!$D:$D,0))</f>
        <v>0</v>
      </c>
      <c r="S33" s="82">
        <f>INDEX([1]Ratio!$S:$S,MATCH([1]ตารางคะแนนV3!$C33,[1]Ratio!$C:$C,0))</f>
        <v>11</v>
      </c>
      <c r="T33" s="78">
        <f>VLOOKUP($C33,[1]RiskPlusY2565Q3!$D$2:$W$901,17,0)</f>
        <v>1</v>
      </c>
      <c r="U33" s="83">
        <f t="shared" si="1"/>
        <v>0.5</v>
      </c>
      <c r="V33" s="82">
        <f>INDEX([1]Ratio!$T:$T,MATCH([1]ตารางคะแนนV3!$C33,[1]Ratio!$C:$C,0))</f>
        <v>190</v>
      </c>
      <c r="W33" s="78">
        <f>VLOOKUP($C33,[1]RiskPlusY2565Q3!$D$2:$W$901,18,0)</f>
        <v>0</v>
      </c>
      <c r="X33" s="83">
        <f t="shared" si="2"/>
        <v>0</v>
      </c>
      <c r="Y33" s="82">
        <f>INDEX([1]Ratio!$V:$V,MATCH([1]ตารางคะแนนV3!$C33,[1]Ratio!$C:$C,0))</f>
        <v>32</v>
      </c>
      <c r="Z33" s="81">
        <f>INDEX([1]RiskPlusY2565Q3!$W:$W,MATCH([1]ตารางคะแนนV3!C33,[1]RiskPlusY2565Q3!$D:$D,0))</f>
        <v>1</v>
      </c>
      <c r="AA33" s="84">
        <f t="shared" si="3"/>
        <v>1.5</v>
      </c>
      <c r="AB33" s="77" t="str">
        <f>INDEX('[1]Quick MethodY2565Q3'!P:P,MATCH([1]ตารางคะแนนV3!$C33,'[1]Quick MethodY2565Q3'!$C:$C,0))</f>
        <v>1</v>
      </c>
      <c r="AC33" s="78" t="str">
        <f>INDEX('[1]Quick MethodY2565Q3'!Q:Q,MATCH([1]ตารางคะแนนV3!$C33,'[1]Quick MethodY2565Q3'!$C:$C,0))</f>
        <v>1</v>
      </c>
      <c r="AD33" s="78">
        <f>INDEX([1]HGRY2565Q3!W:W,MATCH([1]ตารางคะแนนV3!$C33,[1]HGRY2565Q3!$C:$C,0))</f>
        <v>0.5</v>
      </c>
      <c r="AE33" s="78">
        <f>INDEX([1]HGRY2565Q3!X:X,MATCH([1]ตารางคะแนนV3!$C33,[1]HGRY2565Q3!$C:$C,0))</f>
        <v>0.5</v>
      </c>
      <c r="AF33" s="78">
        <f>INDEX([1]HGRY2565Q3!Y:Y,MATCH([1]ตารางคะแนนV3!$C33,[1]HGRY2565Q3!$C:$C,0))</f>
        <v>0.5</v>
      </c>
      <c r="AG33" s="78">
        <f>INDEX([1]HGRY2565Q3!Z:Z,MATCH([1]ตารางคะแนนV3!$C33,[1]HGRY2565Q3!$C:$C,0))</f>
        <v>0.5</v>
      </c>
      <c r="AH33" s="85">
        <f t="shared" si="4"/>
        <v>4</v>
      </c>
      <c r="AI33" s="79">
        <f t="shared" si="5"/>
        <v>2</v>
      </c>
      <c r="AJ33" s="86">
        <f>INDEX([1]PointY2565Q3!J:J,MATCH([1]ตารางคะแนนV3!$C33,[1]PointY2565Q3!$C:$C,0))</f>
        <v>1</v>
      </c>
      <c r="AK33" s="87">
        <f>IFERROR(INDEX([1]อัตราการครองเตียง!O:O,MATCH([1]ตารางคะแนนV3!$C33,[1]อัตราการครองเตียง!$C:$C,0)),0)</f>
        <v>1</v>
      </c>
      <c r="AL33" s="88">
        <f>INDEX([1]SumAdjRw!R:R,MATCH([1]ตารางคะแนนV3!$C33,[1]SumAdjRw!$C:$C,0))</f>
        <v>0</v>
      </c>
      <c r="AM33" s="89">
        <f t="shared" si="6"/>
        <v>1</v>
      </c>
      <c r="AN33" s="90">
        <f t="shared" si="7"/>
        <v>4</v>
      </c>
      <c r="AO33" s="91">
        <f t="shared" si="8"/>
        <v>5.5</v>
      </c>
      <c r="AP33" s="92">
        <f>INDEX([1]RiskPlusY2565Q3!Q:Q,MATCH([1]ตารางคะแนนV3!$C33,[1]RiskPlusY2565Q3!$D:$D,0))</f>
        <v>0</v>
      </c>
      <c r="AQ33" s="92">
        <f>INDEX([1]RiskPlusY2565Q3!R:R,MATCH([1]ตารางคะแนนV3!$C33,[1]RiskPlusY2565Q3!$D:$D,0))</f>
        <v>1</v>
      </c>
      <c r="AR33" s="92">
        <f>INDEX([1]RiskPlusY2565Q3!AB:AB,MATCH([1]ตารางคะแนนV3!$C33,[1]RiskPlusY2565Q3!$D:$D,0))</f>
        <v>1</v>
      </c>
      <c r="AS33" s="93">
        <f t="shared" si="9"/>
        <v>2</v>
      </c>
      <c r="AT33" s="92">
        <f>INDEX([1]RiskPlusY2565Q3!AA:AA,MATCH([1]ตารางคะแนนV3!$C33,[1]RiskPlusY2565Q3!$D:$D,0))</f>
        <v>1</v>
      </c>
      <c r="AU33" s="92">
        <f>INDEX([1]RiskPlusY2565Q3!AC:AC,MATCH([1]ตารางคะแนนV3!$C33,[1]RiskPlusY2565Q3!$D:$D,0))</f>
        <v>0</v>
      </c>
      <c r="AV33" s="94">
        <f t="shared" si="10"/>
        <v>1</v>
      </c>
      <c r="AW33" s="95">
        <f t="shared" si="11"/>
        <v>3</v>
      </c>
      <c r="AX33" s="96">
        <f t="shared" si="12"/>
        <v>8.5</v>
      </c>
      <c r="AY33" s="18" t="str">
        <f t="shared" si="13"/>
        <v>D</v>
      </c>
      <c r="AZ33" s="18"/>
      <c r="BA33" s="18" t="str">
        <f>INDEX([1]Proflile65!$L:$L,MATCH([1]ตารางคะแนนV3!$C33,[1]Proflile65!$D:$D,0))</f>
        <v>เดิม</v>
      </c>
      <c r="BB33" s="18"/>
      <c r="BC33" s="18"/>
      <c r="BD33" s="28" t="b">
        <f t="shared" si="14"/>
        <v>1</v>
      </c>
      <c r="BE33" s="96">
        <v>8.5</v>
      </c>
      <c r="BF33" s="18" t="s">
        <v>2073</v>
      </c>
      <c r="BH33" s="17">
        <f t="shared" si="15"/>
        <v>0</v>
      </c>
    </row>
    <row r="34" spans="1:60">
      <c r="A34" s="18" t="s">
        <v>7</v>
      </c>
      <c r="B34" s="17" t="s">
        <v>132</v>
      </c>
      <c r="C34" s="18" t="s">
        <v>345</v>
      </c>
      <c r="D34" s="17" t="s">
        <v>346</v>
      </c>
      <c r="E34" s="18" t="str">
        <f>INDEX([1]Proflile65!$F:$F,MATCH([1]ตารางคะแนนV3!$C34,[1]Proflile65!$D:$D,0))</f>
        <v>รพช.</v>
      </c>
      <c r="F34" s="18">
        <f>INDEX([1]Proflile65!$H:$H,MATCH([1]ตารางคะแนนV3!$C34,[1]Proflile65!$D:$D,0))</f>
        <v>30</v>
      </c>
      <c r="G34" s="19" t="str">
        <f>INDEX([1]Proflile65!$K:$K,MATCH([1]ตารางคะแนนV3!$C34,[1]Proflile65!$D:$D,0))</f>
        <v>รพช.F2 P&lt;=30,000</v>
      </c>
      <c r="H34" s="75">
        <v>18822</v>
      </c>
      <c r="I34" s="76">
        <f>INDEX([1]RiskPlusY2565Q3!L:L,MATCH([1]ตารางคะแนนV3!$C34,[1]RiskPlusY2565Q3!$D:$D,0))</f>
        <v>5585632.1699999999</v>
      </c>
      <c r="J34" s="76">
        <f>INDEX([1]RiskPlusY2565Q3!P:P,MATCH([1]ตารางคะแนนV3!$C34,[1]RiskPlusY2565Q3!$D:$D,0))</f>
        <v>-1237540.68</v>
      </c>
      <c r="K34" s="76">
        <f>INDEX([1]RiskPlusY2565Q3!O:O,MATCH([1]ตารางคะแนนV3!$C34,[1]RiskPlusY2565Q3!$D:$D,0))</f>
        <v>4375864.6399999997</v>
      </c>
      <c r="L34" s="76">
        <f>INDEX([1]RiskPlusY2565Q3!M:M,MATCH([1]ตารางคะแนนV3!$C34,[1]RiskPlusY2565Q3!$D:$D,0))</f>
        <v>2177092.5</v>
      </c>
      <c r="M34" s="29">
        <f>INDEX([1]RiskPlusY2565Q3!N:N,MATCH([1]ตารางคะแนนV3!$C34,[1]RiskPlusY2565Q3!$D:$D,0))</f>
        <v>0</v>
      </c>
      <c r="N34" s="77">
        <f>INDEX([1]PlanfinY2565Q3!M:M,MATCH([1]ตารางคะแนนV3!$C34,[1]PlanfinY2565Q3!$C:$C,0))</f>
        <v>0</v>
      </c>
      <c r="O34" s="78">
        <f>INDEX([1]PlanfinY2565Q3!N:N,MATCH([1]ตารางคะแนนV3!$C34,[1]PlanfinY2565Q3!$C:$C,0))</f>
        <v>1</v>
      </c>
      <c r="P34" s="79">
        <f t="shared" si="0"/>
        <v>1</v>
      </c>
      <c r="Q34" s="80">
        <f>INDEX([1]Ratio!R:R,MATCH([1]ตารางคะแนนV3!$C34,[1]Ratio!$C:$C,0))</f>
        <v>110</v>
      </c>
      <c r="R34" s="81">
        <f>INDEX([1]RiskPlusY2565Q3!$S:$S,MATCH([1]ตารางคะแนนV3!C34,[1]RiskPlusY2565Q3!$D:$D,0))</f>
        <v>0</v>
      </c>
      <c r="S34" s="82">
        <f>INDEX([1]Ratio!$S:$S,MATCH([1]ตารางคะแนนV3!$C34,[1]Ratio!$C:$C,0))</f>
        <v>29</v>
      </c>
      <c r="T34" s="78">
        <f>VLOOKUP($C34,[1]RiskPlusY2565Q3!$D$2:$W$901,17,0)</f>
        <v>1</v>
      </c>
      <c r="U34" s="83">
        <f t="shared" si="1"/>
        <v>0.5</v>
      </c>
      <c r="V34" s="82">
        <f>INDEX([1]Ratio!$T:$T,MATCH([1]ตารางคะแนนV3!$C34,[1]Ratio!$C:$C,0))</f>
        <v>54</v>
      </c>
      <c r="W34" s="78">
        <f>VLOOKUP($C34,[1]RiskPlusY2565Q3!$D$2:$W$901,18,0)</f>
        <v>1</v>
      </c>
      <c r="X34" s="83">
        <f t="shared" si="2"/>
        <v>0.5</v>
      </c>
      <c r="Y34" s="82">
        <f>INDEX([1]Ratio!$V:$V,MATCH([1]ตารางคะแนนV3!$C34,[1]Ratio!$C:$C,0))</f>
        <v>30</v>
      </c>
      <c r="Z34" s="81">
        <f>INDEX([1]RiskPlusY2565Q3!$W:$W,MATCH([1]ตารางคะแนนV3!C34,[1]RiskPlusY2565Q3!$D:$D,0))</f>
        <v>1</v>
      </c>
      <c r="AA34" s="84">
        <f t="shared" si="3"/>
        <v>2</v>
      </c>
      <c r="AB34" s="77" t="str">
        <f>INDEX('[1]Quick MethodY2565Q3'!P:P,MATCH([1]ตารางคะแนนV3!$C34,'[1]Quick MethodY2565Q3'!$C:$C,0))</f>
        <v>1</v>
      </c>
      <c r="AC34" s="78" t="str">
        <f>INDEX('[1]Quick MethodY2565Q3'!Q:Q,MATCH([1]ตารางคะแนนV3!$C34,'[1]Quick MethodY2565Q3'!$C:$C,0))</f>
        <v>1</v>
      </c>
      <c r="AD34" s="78">
        <f>INDEX([1]HGRY2565Q3!W:W,MATCH([1]ตารางคะแนนV3!$C34,[1]HGRY2565Q3!$C:$C,0))</f>
        <v>0</v>
      </c>
      <c r="AE34" s="78">
        <f>INDEX([1]HGRY2565Q3!X:X,MATCH([1]ตารางคะแนนV3!$C34,[1]HGRY2565Q3!$C:$C,0))</f>
        <v>0.5</v>
      </c>
      <c r="AF34" s="78">
        <f>INDEX([1]HGRY2565Q3!Y:Y,MATCH([1]ตารางคะแนนV3!$C34,[1]HGRY2565Q3!$C:$C,0))</f>
        <v>0.5</v>
      </c>
      <c r="AG34" s="78">
        <f>INDEX([1]HGRY2565Q3!Z:Z,MATCH([1]ตารางคะแนนV3!$C34,[1]HGRY2565Q3!$C:$C,0))</f>
        <v>0.5</v>
      </c>
      <c r="AH34" s="85">
        <f t="shared" si="4"/>
        <v>3.5</v>
      </c>
      <c r="AI34" s="79">
        <f t="shared" si="5"/>
        <v>2</v>
      </c>
      <c r="AJ34" s="86">
        <f>INDEX([1]PointY2565Q3!J:J,MATCH([1]ตารางคะแนนV3!$C34,[1]PointY2565Q3!$C:$C,0))</f>
        <v>1</v>
      </c>
      <c r="AK34" s="87">
        <f>IFERROR(INDEX([1]อัตราการครองเตียง!O:O,MATCH([1]ตารางคะแนนV3!$C34,[1]อัตราการครองเตียง!$C:$C,0)),0)</f>
        <v>0</v>
      </c>
      <c r="AL34" s="88">
        <f>INDEX([1]SumAdjRw!R:R,MATCH([1]ตารางคะแนนV3!$C34,[1]SumAdjRw!$C:$C,0))</f>
        <v>1</v>
      </c>
      <c r="AM34" s="89">
        <f t="shared" si="6"/>
        <v>1</v>
      </c>
      <c r="AN34" s="90">
        <f t="shared" si="7"/>
        <v>4</v>
      </c>
      <c r="AO34" s="91">
        <f t="shared" si="8"/>
        <v>7</v>
      </c>
      <c r="AP34" s="92">
        <f>INDEX([1]RiskPlusY2565Q3!Q:Q,MATCH([1]ตารางคะแนนV3!$C34,[1]RiskPlusY2565Q3!$D:$D,0))</f>
        <v>0</v>
      </c>
      <c r="AQ34" s="92">
        <f>INDEX([1]RiskPlusY2565Q3!R:R,MATCH([1]ตารางคะแนนV3!$C34,[1]RiskPlusY2565Q3!$D:$D,0))</f>
        <v>0</v>
      </c>
      <c r="AR34" s="92">
        <f>INDEX([1]RiskPlusY2565Q3!AB:AB,MATCH([1]ตารางคะแนนV3!$C34,[1]RiskPlusY2565Q3!$D:$D,0))</f>
        <v>1</v>
      </c>
      <c r="AS34" s="93">
        <f t="shared" si="9"/>
        <v>1</v>
      </c>
      <c r="AT34" s="92">
        <f>INDEX([1]RiskPlusY2565Q3!AA:AA,MATCH([1]ตารางคะแนนV3!$C34,[1]RiskPlusY2565Q3!$D:$D,0))</f>
        <v>1</v>
      </c>
      <c r="AU34" s="92">
        <f>INDEX([1]RiskPlusY2565Q3!AC:AC,MATCH([1]ตารางคะแนนV3!$C34,[1]RiskPlusY2565Q3!$D:$D,0))</f>
        <v>1</v>
      </c>
      <c r="AV34" s="94">
        <f t="shared" si="10"/>
        <v>2</v>
      </c>
      <c r="AW34" s="95">
        <f t="shared" si="11"/>
        <v>3</v>
      </c>
      <c r="AX34" s="96">
        <f t="shared" si="12"/>
        <v>10</v>
      </c>
      <c r="AY34" s="18" t="str">
        <f t="shared" si="13"/>
        <v>C</v>
      </c>
      <c r="AZ34" s="18"/>
      <c r="BA34" s="18" t="str">
        <f>INDEX([1]Proflile65!$L:$L,MATCH([1]ตารางคะแนนV3!$C34,[1]Proflile65!$D:$D,0))</f>
        <v>เดิม</v>
      </c>
      <c r="BB34" s="18"/>
      <c r="BC34" s="18"/>
      <c r="BD34" s="28" t="b">
        <f t="shared" si="14"/>
        <v>1</v>
      </c>
      <c r="BE34" s="96">
        <v>10</v>
      </c>
      <c r="BF34" s="18" t="s">
        <v>2072</v>
      </c>
      <c r="BH34" s="17">
        <f t="shared" si="15"/>
        <v>0</v>
      </c>
    </row>
    <row r="35" spans="1:60">
      <c r="A35" s="18" t="s">
        <v>7</v>
      </c>
      <c r="B35" s="17" t="s">
        <v>132</v>
      </c>
      <c r="C35" s="18" t="s">
        <v>347</v>
      </c>
      <c r="D35" s="17" t="s">
        <v>348</v>
      </c>
      <c r="E35" s="18" t="str">
        <f>INDEX([1]Proflile65!$F:$F,MATCH([1]ตารางคะแนนV3!$C35,[1]Proflile65!$D:$D,0))</f>
        <v>รพช.</v>
      </c>
      <c r="F35" s="18">
        <f>INDEX([1]Proflile65!$H:$H,MATCH([1]ตารางคะแนนV3!$C35,[1]Proflile65!$D:$D,0))</f>
        <v>152</v>
      </c>
      <c r="G35" s="19" t="str">
        <f>INDEX([1]Proflile65!$K:$K,MATCH([1]ตารางคะแนนV3!$C35,[1]Proflile65!$D:$D,0))</f>
        <v>รพช.M2 B&gt;100</v>
      </c>
      <c r="H35" s="75">
        <v>73062</v>
      </c>
      <c r="I35" s="76">
        <f>INDEX([1]RiskPlusY2565Q3!L:L,MATCH([1]ตารางคะแนนV3!$C35,[1]RiskPlusY2565Q3!$D:$D,0))</f>
        <v>103555820</v>
      </c>
      <c r="J35" s="76">
        <f>INDEX([1]RiskPlusY2565Q3!P:P,MATCH([1]ตารางคะแนนV3!$C35,[1]RiskPlusY2565Q3!$D:$D,0))</f>
        <v>8521257.4499999993</v>
      </c>
      <c r="K35" s="76">
        <f>INDEX([1]RiskPlusY2565Q3!O:O,MATCH([1]ตารางคะแนนV3!$C35,[1]RiskPlusY2565Q3!$D:$D,0))</f>
        <v>62417259.140000001</v>
      </c>
      <c r="L35" s="76">
        <f>INDEX([1]RiskPlusY2565Q3!M:M,MATCH([1]ตารางคะแนนV3!$C35,[1]RiskPlusY2565Q3!$D:$D,0))</f>
        <v>42690315.630000003</v>
      </c>
      <c r="M35" s="29">
        <f>INDEX([1]RiskPlusY2565Q3!N:N,MATCH([1]ตารางคะแนนV3!$C35,[1]RiskPlusY2565Q3!$D:$D,0))</f>
        <v>0</v>
      </c>
      <c r="N35" s="77">
        <f>INDEX([1]PlanfinY2565Q3!M:M,MATCH([1]ตารางคะแนนV3!$C35,[1]PlanfinY2565Q3!$C:$C,0))</f>
        <v>0</v>
      </c>
      <c r="O35" s="78">
        <f>INDEX([1]PlanfinY2565Q3!N:N,MATCH([1]ตารางคะแนนV3!$C35,[1]PlanfinY2565Q3!$C:$C,0))</f>
        <v>1</v>
      </c>
      <c r="P35" s="79">
        <f t="shared" si="0"/>
        <v>1</v>
      </c>
      <c r="Q35" s="80">
        <f>INDEX([1]Ratio!R:R,MATCH([1]ตารางคะแนนV3!$C35,[1]Ratio!$C:$C,0))</f>
        <v>105</v>
      </c>
      <c r="R35" s="81">
        <f>INDEX([1]RiskPlusY2565Q3!$S:$S,MATCH([1]ตารางคะแนนV3!C35,[1]RiskPlusY2565Q3!$D:$D,0))</f>
        <v>0</v>
      </c>
      <c r="S35" s="82">
        <f>INDEX([1]Ratio!$S:$S,MATCH([1]ตารางคะแนนV3!$C35,[1]Ratio!$C:$C,0))</f>
        <v>79</v>
      </c>
      <c r="T35" s="78">
        <f>VLOOKUP($C35,[1]RiskPlusY2565Q3!$D$2:$W$901,17,0)</f>
        <v>0</v>
      </c>
      <c r="U35" s="83">
        <f t="shared" si="1"/>
        <v>0</v>
      </c>
      <c r="V35" s="82">
        <f>INDEX([1]Ratio!$T:$T,MATCH([1]ตารางคะแนนV3!$C35,[1]Ratio!$C:$C,0))</f>
        <v>53</v>
      </c>
      <c r="W35" s="78">
        <f>VLOOKUP($C35,[1]RiskPlusY2565Q3!$D$2:$W$901,18,0)</f>
        <v>1</v>
      </c>
      <c r="X35" s="83">
        <f t="shared" si="2"/>
        <v>0.5</v>
      </c>
      <c r="Y35" s="82">
        <f>INDEX([1]Ratio!$V:$V,MATCH([1]ตารางคะแนนV3!$C35,[1]Ratio!$C:$C,0))</f>
        <v>50</v>
      </c>
      <c r="Z35" s="81">
        <f>INDEX([1]RiskPlusY2565Q3!$W:$W,MATCH([1]ตารางคะแนนV3!C35,[1]RiskPlusY2565Q3!$D:$D,0))</f>
        <v>1</v>
      </c>
      <c r="AA35" s="84">
        <f t="shared" si="3"/>
        <v>1.5</v>
      </c>
      <c r="AB35" s="77" t="str">
        <f>INDEX('[1]Quick MethodY2565Q3'!P:P,MATCH([1]ตารางคะแนนV3!$C35,'[1]Quick MethodY2565Q3'!$C:$C,0))</f>
        <v>1</v>
      </c>
      <c r="AC35" s="78" t="str">
        <f>INDEX('[1]Quick MethodY2565Q3'!Q:Q,MATCH([1]ตารางคะแนนV3!$C35,'[1]Quick MethodY2565Q3'!$C:$C,0))</f>
        <v>1</v>
      </c>
      <c r="AD35" s="78">
        <f>INDEX([1]HGRY2565Q3!W:W,MATCH([1]ตารางคะแนนV3!$C35,[1]HGRY2565Q3!$C:$C,0))</f>
        <v>0</v>
      </c>
      <c r="AE35" s="78">
        <f>INDEX([1]HGRY2565Q3!X:X,MATCH([1]ตารางคะแนนV3!$C35,[1]HGRY2565Q3!$C:$C,0))</f>
        <v>0</v>
      </c>
      <c r="AF35" s="78">
        <f>INDEX([1]HGRY2565Q3!Y:Y,MATCH([1]ตารางคะแนนV3!$C35,[1]HGRY2565Q3!$C:$C,0))</f>
        <v>0.5</v>
      </c>
      <c r="AG35" s="78">
        <f>INDEX([1]HGRY2565Q3!Z:Z,MATCH([1]ตารางคะแนนV3!$C35,[1]HGRY2565Q3!$C:$C,0))</f>
        <v>0</v>
      </c>
      <c r="AH35" s="85">
        <f t="shared" si="4"/>
        <v>2.5</v>
      </c>
      <c r="AI35" s="79">
        <f t="shared" si="5"/>
        <v>2</v>
      </c>
      <c r="AJ35" s="86">
        <f>INDEX([1]PointY2565Q3!J:J,MATCH([1]ตารางคะแนนV3!$C35,[1]PointY2565Q3!$C:$C,0))</f>
        <v>1</v>
      </c>
      <c r="AK35" s="87">
        <f>IFERROR(INDEX([1]อัตราการครองเตียง!O:O,MATCH([1]ตารางคะแนนV3!$C35,[1]อัตราการครองเตียง!$C:$C,0)),0)</f>
        <v>1</v>
      </c>
      <c r="AL35" s="88">
        <f>INDEX([1]SumAdjRw!R:R,MATCH([1]ตารางคะแนนV3!$C35,[1]SumAdjRw!$C:$C,0))</f>
        <v>1</v>
      </c>
      <c r="AM35" s="89">
        <f t="shared" si="6"/>
        <v>2</v>
      </c>
      <c r="AN35" s="90">
        <f t="shared" si="7"/>
        <v>5</v>
      </c>
      <c r="AO35" s="91">
        <f t="shared" si="8"/>
        <v>7.5</v>
      </c>
      <c r="AP35" s="92">
        <f>INDEX([1]RiskPlusY2565Q3!Q:Q,MATCH([1]ตารางคะแนนV3!$C35,[1]RiskPlusY2565Q3!$D:$D,0))</f>
        <v>0</v>
      </c>
      <c r="AQ35" s="92">
        <f>INDEX([1]RiskPlusY2565Q3!R:R,MATCH([1]ตารางคะแนนV3!$C35,[1]RiskPlusY2565Q3!$D:$D,0))</f>
        <v>0</v>
      </c>
      <c r="AR35" s="92">
        <f>INDEX([1]RiskPlusY2565Q3!AB:AB,MATCH([1]ตารางคะแนนV3!$C35,[1]RiskPlusY2565Q3!$D:$D,0))</f>
        <v>1</v>
      </c>
      <c r="AS35" s="93">
        <f t="shared" si="9"/>
        <v>1</v>
      </c>
      <c r="AT35" s="92">
        <f>INDEX([1]RiskPlusY2565Q3!AA:AA,MATCH([1]ตารางคะแนนV3!$C35,[1]RiskPlusY2565Q3!$D:$D,0))</f>
        <v>1</v>
      </c>
      <c r="AU35" s="92">
        <f>INDEX([1]RiskPlusY2565Q3!AC:AC,MATCH([1]ตารางคะแนนV3!$C35,[1]RiskPlusY2565Q3!$D:$D,0))</f>
        <v>1</v>
      </c>
      <c r="AV35" s="94">
        <f t="shared" si="10"/>
        <v>2</v>
      </c>
      <c r="AW35" s="95">
        <f t="shared" si="11"/>
        <v>3</v>
      </c>
      <c r="AX35" s="96">
        <f t="shared" si="12"/>
        <v>10.5</v>
      </c>
      <c r="AY35" s="18" t="str">
        <f t="shared" si="13"/>
        <v>B</v>
      </c>
      <c r="AZ35" s="18"/>
      <c r="BA35" s="18" t="str">
        <f>INDEX([1]Proflile65!$L:$L,MATCH([1]ตารางคะแนนV3!$C35,[1]Proflile65!$D:$D,0))</f>
        <v>เดิม</v>
      </c>
      <c r="BB35" s="18"/>
      <c r="BC35" s="18"/>
      <c r="BD35" s="28" t="b">
        <f t="shared" si="14"/>
        <v>1</v>
      </c>
      <c r="BE35" s="96">
        <v>10.5</v>
      </c>
      <c r="BF35" s="18" t="s">
        <v>2071</v>
      </c>
      <c r="BH35" s="17">
        <f t="shared" si="15"/>
        <v>150000</v>
      </c>
    </row>
    <row r="36" spans="1:60">
      <c r="A36" s="18" t="s">
        <v>7</v>
      </c>
      <c r="B36" s="17" t="s">
        <v>132</v>
      </c>
      <c r="C36" s="18" t="s">
        <v>349</v>
      </c>
      <c r="D36" s="17" t="s">
        <v>350</v>
      </c>
      <c r="E36" s="18" t="str">
        <f>INDEX([1]Proflile65!$F:$F,MATCH([1]ตารางคะแนนV3!$C36,[1]Proflile65!$D:$D,0))</f>
        <v>รพช.</v>
      </c>
      <c r="F36" s="18">
        <f>INDEX([1]Proflile65!$H:$H,MATCH([1]ตารางคะแนนV3!$C36,[1]Proflile65!$D:$D,0))</f>
        <v>53</v>
      </c>
      <c r="G36" s="19" t="str">
        <f>INDEX([1]Proflile65!$K:$K,MATCH([1]ตารางคะแนนV3!$C36,[1]Proflile65!$D:$D,0))</f>
        <v>รพช.F2 P30,000-60,000</v>
      </c>
      <c r="H36" s="75">
        <v>37439</v>
      </c>
      <c r="I36" s="76">
        <f>INDEX([1]RiskPlusY2565Q3!L:L,MATCH([1]ตารางคะแนนV3!$C36,[1]RiskPlusY2565Q3!$D:$D,0))</f>
        <v>43034220.380000003</v>
      </c>
      <c r="J36" s="76">
        <f>INDEX([1]RiskPlusY2565Q3!P:P,MATCH([1]ตารางคะแนนV3!$C36,[1]RiskPlusY2565Q3!$D:$D,0))</f>
        <v>18219545.629999999</v>
      </c>
      <c r="K36" s="76">
        <f>INDEX([1]RiskPlusY2565Q3!O:O,MATCH([1]ตารางคะแนนV3!$C36,[1]RiskPlusY2565Q3!$D:$D,0))</f>
        <v>27403250.18</v>
      </c>
      <c r="L36" s="76">
        <f>INDEX([1]RiskPlusY2565Q3!M:M,MATCH([1]ตารางคะแนนV3!$C36,[1]RiskPlusY2565Q3!$D:$D,0))</f>
        <v>25255400.620000001</v>
      </c>
      <c r="M36" s="29">
        <f>INDEX([1]RiskPlusY2565Q3!N:N,MATCH([1]ตารางคะแนนV3!$C36,[1]RiskPlusY2565Q3!$D:$D,0))</f>
        <v>0</v>
      </c>
      <c r="N36" s="77">
        <f>INDEX([1]PlanfinY2565Q3!M:M,MATCH([1]ตารางคะแนนV3!$C36,[1]PlanfinY2565Q3!$C:$C,0))</f>
        <v>0</v>
      </c>
      <c r="O36" s="78">
        <f>INDEX([1]PlanfinY2565Q3!N:N,MATCH([1]ตารางคะแนนV3!$C36,[1]PlanfinY2565Q3!$C:$C,0))</f>
        <v>1</v>
      </c>
      <c r="P36" s="79">
        <f t="shared" si="0"/>
        <v>1</v>
      </c>
      <c r="Q36" s="80">
        <f>INDEX([1]Ratio!R:R,MATCH([1]ตารางคะแนนV3!$C36,[1]Ratio!$C:$C,0))</f>
        <v>32</v>
      </c>
      <c r="R36" s="81">
        <f>INDEX([1]RiskPlusY2565Q3!$S:$S,MATCH([1]ตารางคะแนนV3!C36,[1]RiskPlusY2565Q3!$D:$D,0))</f>
        <v>1</v>
      </c>
      <c r="S36" s="82">
        <f>INDEX([1]Ratio!$S:$S,MATCH([1]ตารางคะแนนV3!$C36,[1]Ratio!$C:$C,0))</f>
        <v>57</v>
      </c>
      <c r="T36" s="78">
        <f>VLOOKUP($C36,[1]RiskPlusY2565Q3!$D$2:$W$901,17,0)</f>
        <v>1</v>
      </c>
      <c r="U36" s="83">
        <f t="shared" si="1"/>
        <v>0.5</v>
      </c>
      <c r="V36" s="82">
        <f>INDEX([1]Ratio!$T:$T,MATCH([1]ตารางคะแนนV3!$C36,[1]Ratio!$C:$C,0))</f>
        <v>58</v>
      </c>
      <c r="W36" s="78">
        <f>VLOOKUP($C36,[1]RiskPlusY2565Q3!$D$2:$W$901,18,0)</f>
        <v>1</v>
      </c>
      <c r="X36" s="83">
        <f t="shared" si="2"/>
        <v>0.5</v>
      </c>
      <c r="Y36" s="82">
        <f>INDEX([1]Ratio!$V:$V,MATCH([1]ตารางคะแนนV3!$C36,[1]Ratio!$C:$C,0))</f>
        <v>47</v>
      </c>
      <c r="Z36" s="81">
        <f>INDEX([1]RiskPlusY2565Q3!$W:$W,MATCH([1]ตารางคะแนนV3!C36,[1]RiskPlusY2565Q3!$D:$D,0))</f>
        <v>1</v>
      </c>
      <c r="AA36" s="84">
        <f t="shared" si="3"/>
        <v>3</v>
      </c>
      <c r="AB36" s="77" t="str">
        <f>INDEX('[1]Quick MethodY2565Q3'!P:P,MATCH([1]ตารางคะแนนV3!$C36,'[1]Quick MethodY2565Q3'!$C:$C,0))</f>
        <v>1</v>
      </c>
      <c r="AC36" s="78" t="str">
        <f>INDEX('[1]Quick MethodY2565Q3'!Q:Q,MATCH([1]ตารางคะแนนV3!$C36,'[1]Quick MethodY2565Q3'!$C:$C,0))</f>
        <v>1</v>
      </c>
      <c r="AD36" s="78">
        <f>INDEX([1]HGRY2565Q3!W:W,MATCH([1]ตารางคะแนนV3!$C36,[1]HGRY2565Q3!$C:$C,0))</f>
        <v>0</v>
      </c>
      <c r="AE36" s="78">
        <f>INDEX([1]HGRY2565Q3!X:X,MATCH([1]ตารางคะแนนV3!$C36,[1]HGRY2565Q3!$C:$C,0))</f>
        <v>0</v>
      </c>
      <c r="AF36" s="78">
        <f>INDEX([1]HGRY2565Q3!Y:Y,MATCH([1]ตารางคะแนนV3!$C36,[1]HGRY2565Q3!$C:$C,0))</f>
        <v>0.5</v>
      </c>
      <c r="AG36" s="78">
        <f>INDEX([1]HGRY2565Q3!Z:Z,MATCH([1]ตารางคะแนนV3!$C36,[1]HGRY2565Q3!$C:$C,0))</f>
        <v>0</v>
      </c>
      <c r="AH36" s="85">
        <f t="shared" si="4"/>
        <v>2.5</v>
      </c>
      <c r="AI36" s="79">
        <f t="shared" si="5"/>
        <v>2</v>
      </c>
      <c r="AJ36" s="86">
        <f>INDEX([1]PointY2565Q3!J:J,MATCH([1]ตารางคะแนนV3!$C36,[1]PointY2565Q3!$C:$C,0))</f>
        <v>1</v>
      </c>
      <c r="AK36" s="87">
        <f>IFERROR(INDEX([1]อัตราการครองเตียง!O:O,MATCH([1]ตารางคะแนนV3!$C36,[1]อัตราการครองเตียง!$C:$C,0)),0)</f>
        <v>1</v>
      </c>
      <c r="AL36" s="88">
        <f>INDEX([1]SumAdjRw!R:R,MATCH([1]ตารางคะแนนV3!$C36,[1]SumAdjRw!$C:$C,0))</f>
        <v>1</v>
      </c>
      <c r="AM36" s="89">
        <f t="shared" si="6"/>
        <v>2</v>
      </c>
      <c r="AN36" s="90">
        <f t="shared" si="7"/>
        <v>5</v>
      </c>
      <c r="AO36" s="91">
        <f t="shared" si="8"/>
        <v>9</v>
      </c>
      <c r="AP36" s="92">
        <f>INDEX([1]RiskPlusY2565Q3!Q:Q,MATCH([1]ตารางคะแนนV3!$C36,[1]RiskPlusY2565Q3!$D:$D,0))</f>
        <v>0</v>
      </c>
      <c r="AQ36" s="92">
        <f>INDEX([1]RiskPlusY2565Q3!R:R,MATCH([1]ตารางคะแนนV3!$C36,[1]RiskPlusY2565Q3!$D:$D,0))</f>
        <v>0</v>
      </c>
      <c r="AR36" s="92">
        <f>INDEX([1]RiskPlusY2565Q3!AB:AB,MATCH([1]ตารางคะแนนV3!$C36,[1]RiskPlusY2565Q3!$D:$D,0))</f>
        <v>1</v>
      </c>
      <c r="AS36" s="93">
        <f t="shared" si="9"/>
        <v>1</v>
      </c>
      <c r="AT36" s="92">
        <f>INDEX([1]RiskPlusY2565Q3!AA:AA,MATCH([1]ตารางคะแนนV3!$C36,[1]RiskPlusY2565Q3!$D:$D,0))</f>
        <v>1</v>
      </c>
      <c r="AU36" s="92">
        <f>INDEX([1]RiskPlusY2565Q3!AC:AC,MATCH([1]ตารางคะแนนV3!$C36,[1]RiskPlusY2565Q3!$D:$D,0))</f>
        <v>1</v>
      </c>
      <c r="AV36" s="94">
        <f t="shared" si="10"/>
        <v>2</v>
      </c>
      <c r="AW36" s="95">
        <f t="shared" si="11"/>
        <v>3</v>
      </c>
      <c r="AX36" s="96">
        <f t="shared" si="12"/>
        <v>12</v>
      </c>
      <c r="AY36" s="18" t="str">
        <f t="shared" si="13"/>
        <v>A</v>
      </c>
      <c r="AZ36" s="18"/>
      <c r="BA36" s="18" t="str">
        <f>INDEX([1]Proflile65!$L:$L,MATCH([1]ตารางคะแนนV3!$C36,[1]Proflile65!$D:$D,0))</f>
        <v>เดิม</v>
      </c>
      <c r="BB36" s="18"/>
      <c r="BC36" s="18"/>
      <c r="BD36" s="28" t="b">
        <f t="shared" si="14"/>
        <v>1</v>
      </c>
      <c r="BE36" s="96">
        <v>12</v>
      </c>
      <c r="BF36" s="18" t="s">
        <v>2048</v>
      </c>
      <c r="BH36" s="17">
        <f t="shared" si="15"/>
        <v>300000</v>
      </c>
    </row>
    <row r="37" spans="1:60">
      <c r="A37" s="18" t="s">
        <v>7</v>
      </c>
      <c r="B37" s="17" t="s">
        <v>132</v>
      </c>
      <c r="C37" s="18" t="s">
        <v>351</v>
      </c>
      <c r="D37" s="17" t="s">
        <v>352</v>
      </c>
      <c r="E37" s="18" t="str">
        <f>INDEX([1]Proflile65!$F:$F,MATCH([1]ตารางคะแนนV3!$C37,[1]Proflile65!$D:$D,0))</f>
        <v>รพช.</v>
      </c>
      <c r="F37" s="18">
        <f>INDEX([1]Proflile65!$H:$H,MATCH([1]ตารางคะแนนV3!$C37,[1]Proflile65!$D:$D,0))</f>
        <v>118</v>
      </c>
      <c r="G37" s="19" t="str">
        <f>INDEX([1]Proflile65!$K:$K,MATCH([1]ตารางคะแนนV3!$C37,[1]Proflile65!$D:$D,0))</f>
        <v>รพช.M2 B&gt;100</v>
      </c>
      <c r="H37" s="75">
        <v>59471</v>
      </c>
      <c r="I37" s="76">
        <f>INDEX([1]RiskPlusY2565Q3!L:L,MATCH([1]ตารางคะแนนV3!$C37,[1]RiskPlusY2565Q3!$D:$D,0))</f>
        <v>371859307.82999998</v>
      </c>
      <c r="J37" s="76">
        <f>INDEX([1]RiskPlusY2565Q3!P:P,MATCH([1]ตารางคะแนนV3!$C37,[1]RiskPlusY2565Q3!$D:$D,0))</f>
        <v>295248652</v>
      </c>
      <c r="K37" s="76">
        <f>INDEX([1]RiskPlusY2565Q3!O:O,MATCH([1]ตารางคะแนนV3!$C37,[1]RiskPlusY2565Q3!$D:$D,0))</f>
        <v>38017540.130000003</v>
      </c>
      <c r="L37" s="76">
        <f>INDEX([1]RiskPlusY2565Q3!M:M,MATCH([1]ตารางคะแนนV3!$C37,[1]RiskPlusY2565Q3!$D:$D,0))</f>
        <v>59160046.460000001</v>
      </c>
      <c r="M37" s="29">
        <f>INDEX([1]RiskPlusY2565Q3!N:N,MATCH([1]ตารางคะแนนV3!$C37,[1]RiskPlusY2565Q3!$D:$D,0))</f>
        <v>0</v>
      </c>
      <c r="N37" s="77">
        <f>INDEX([1]PlanfinY2565Q3!M:M,MATCH([1]ตารางคะแนนV3!$C37,[1]PlanfinY2565Q3!$C:$C,0))</f>
        <v>0</v>
      </c>
      <c r="O37" s="78">
        <f>INDEX([1]PlanfinY2565Q3!N:N,MATCH([1]ตารางคะแนนV3!$C37,[1]PlanfinY2565Q3!$C:$C,0))</f>
        <v>0</v>
      </c>
      <c r="P37" s="79">
        <f t="shared" si="0"/>
        <v>0</v>
      </c>
      <c r="Q37" s="80">
        <f>INDEX([1]Ratio!R:R,MATCH([1]ตารางคะแนนV3!$C37,[1]Ratio!$C:$C,0))</f>
        <v>65</v>
      </c>
      <c r="R37" s="81">
        <f>INDEX([1]RiskPlusY2565Q3!$S:$S,MATCH([1]ตารางคะแนนV3!C37,[1]RiskPlusY2565Q3!$D:$D,0))</f>
        <v>1</v>
      </c>
      <c r="S37" s="82">
        <f>INDEX([1]Ratio!$S:$S,MATCH([1]ตารางคะแนนV3!$C37,[1]Ratio!$C:$C,0))</f>
        <v>9</v>
      </c>
      <c r="T37" s="78">
        <f>VLOOKUP($C37,[1]RiskPlusY2565Q3!$D$2:$W$901,17,0)</f>
        <v>0</v>
      </c>
      <c r="U37" s="83">
        <f t="shared" si="1"/>
        <v>0</v>
      </c>
      <c r="V37" s="82">
        <f>INDEX([1]Ratio!$T:$T,MATCH([1]ตารางคะแนนV3!$C37,[1]Ratio!$C:$C,0))</f>
        <v>57</v>
      </c>
      <c r="W37" s="78">
        <f>VLOOKUP($C37,[1]RiskPlusY2565Q3!$D$2:$W$901,18,0)</f>
        <v>1</v>
      </c>
      <c r="X37" s="83">
        <f t="shared" si="2"/>
        <v>0.5</v>
      </c>
      <c r="Y37" s="82">
        <f>INDEX([1]Ratio!$V:$V,MATCH([1]ตารางคะแนนV3!$C37,[1]Ratio!$C:$C,0))</f>
        <v>30</v>
      </c>
      <c r="Z37" s="81">
        <f>INDEX([1]RiskPlusY2565Q3!$W:$W,MATCH([1]ตารางคะแนนV3!C37,[1]RiskPlusY2565Q3!$D:$D,0))</f>
        <v>1</v>
      </c>
      <c r="AA37" s="84">
        <f t="shared" si="3"/>
        <v>2.5</v>
      </c>
      <c r="AB37" s="77" t="str">
        <f>INDEX('[1]Quick MethodY2565Q3'!P:P,MATCH([1]ตารางคะแนนV3!$C37,'[1]Quick MethodY2565Q3'!$C:$C,0))</f>
        <v>1</v>
      </c>
      <c r="AC37" s="78" t="str">
        <f>INDEX('[1]Quick MethodY2565Q3'!Q:Q,MATCH([1]ตารางคะแนนV3!$C37,'[1]Quick MethodY2565Q3'!$C:$C,0))</f>
        <v>1</v>
      </c>
      <c r="AD37" s="78">
        <f>INDEX([1]HGRY2565Q3!W:W,MATCH([1]ตารางคะแนนV3!$C37,[1]HGRY2565Q3!$C:$C,0))</f>
        <v>0</v>
      </c>
      <c r="AE37" s="78">
        <f>INDEX([1]HGRY2565Q3!X:X,MATCH([1]ตารางคะแนนV3!$C37,[1]HGRY2565Q3!$C:$C,0))</f>
        <v>0</v>
      </c>
      <c r="AF37" s="78">
        <f>INDEX([1]HGRY2565Q3!Y:Y,MATCH([1]ตารางคะแนนV3!$C37,[1]HGRY2565Q3!$C:$C,0))</f>
        <v>0.5</v>
      </c>
      <c r="AG37" s="78">
        <f>INDEX([1]HGRY2565Q3!Z:Z,MATCH([1]ตารางคะแนนV3!$C37,[1]HGRY2565Q3!$C:$C,0))</f>
        <v>0</v>
      </c>
      <c r="AH37" s="85">
        <f t="shared" si="4"/>
        <v>2.5</v>
      </c>
      <c r="AI37" s="79">
        <f t="shared" si="5"/>
        <v>2</v>
      </c>
      <c r="AJ37" s="86">
        <f>INDEX([1]PointY2565Q3!J:J,MATCH([1]ตารางคะแนนV3!$C37,[1]PointY2565Q3!$C:$C,0))</f>
        <v>1</v>
      </c>
      <c r="AK37" s="87">
        <f>IFERROR(INDEX([1]อัตราการครองเตียง!O:O,MATCH([1]ตารางคะแนนV3!$C37,[1]อัตราการครองเตียง!$C:$C,0)),0)</f>
        <v>1</v>
      </c>
      <c r="AL37" s="88">
        <f>INDEX([1]SumAdjRw!R:R,MATCH([1]ตารางคะแนนV3!$C37,[1]SumAdjRw!$C:$C,0))</f>
        <v>1</v>
      </c>
      <c r="AM37" s="89">
        <f t="shared" si="6"/>
        <v>2</v>
      </c>
      <c r="AN37" s="90">
        <f t="shared" si="7"/>
        <v>5</v>
      </c>
      <c r="AO37" s="91">
        <f t="shared" si="8"/>
        <v>7.5</v>
      </c>
      <c r="AP37" s="92">
        <f>INDEX([1]RiskPlusY2565Q3!Q:Q,MATCH([1]ตารางคะแนนV3!$C37,[1]RiskPlusY2565Q3!$D:$D,0))</f>
        <v>0</v>
      </c>
      <c r="AQ37" s="92">
        <f>INDEX([1]RiskPlusY2565Q3!R:R,MATCH([1]ตารางคะแนนV3!$C37,[1]RiskPlusY2565Q3!$D:$D,0))</f>
        <v>0</v>
      </c>
      <c r="AR37" s="92">
        <f>INDEX([1]RiskPlusY2565Q3!AB:AB,MATCH([1]ตารางคะแนนV3!$C37,[1]RiskPlusY2565Q3!$D:$D,0))</f>
        <v>1</v>
      </c>
      <c r="AS37" s="93">
        <f t="shared" si="9"/>
        <v>1</v>
      </c>
      <c r="AT37" s="92">
        <f>INDEX([1]RiskPlusY2565Q3!AA:AA,MATCH([1]ตารางคะแนนV3!$C37,[1]RiskPlusY2565Q3!$D:$D,0))</f>
        <v>1</v>
      </c>
      <c r="AU37" s="92">
        <f>INDEX([1]RiskPlusY2565Q3!AC:AC,MATCH([1]ตารางคะแนนV3!$C37,[1]RiskPlusY2565Q3!$D:$D,0))</f>
        <v>1</v>
      </c>
      <c r="AV37" s="94">
        <f t="shared" si="10"/>
        <v>2</v>
      </c>
      <c r="AW37" s="95">
        <f t="shared" si="11"/>
        <v>3</v>
      </c>
      <c r="AX37" s="96">
        <f t="shared" si="12"/>
        <v>10.5</v>
      </c>
      <c r="AY37" s="18" t="str">
        <f t="shared" si="13"/>
        <v>B</v>
      </c>
      <c r="AZ37" s="18"/>
      <c r="BA37" s="18" t="str">
        <f>INDEX([1]Proflile65!$L:$L,MATCH([1]ตารางคะแนนV3!$C37,[1]Proflile65!$D:$D,0))</f>
        <v>เดิม</v>
      </c>
      <c r="BB37" s="18"/>
      <c r="BC37" s="18"/>
      <c r="BD37" s="28" t="b">
        <f t="shared" si="14"/>
        <v>1</v>
      </c>
      <c r="BE37" s="96">
        <v>10.5</v>
      </c>
      <c r="BF37" s="18" t="s">
        <v>2071</v>
      </c>
      <c r="BH37" s="17">
        <f t="shared" si="15"/>
        <v>150000</v>
      </c>
    </row>
    <row r="38" spans="1:60">
      <c r="A38" s="18" t="s">
        <v>7</v>
      </c>
      <c r="B38" s="17" t="s">
        <v>132</v>
      </c>
      <c r="C38" s="18" t="s">
        <v>353</v>
      </c>
      <c r="D38" s="17" t="s">
        <v>354</v>
      </c>
      <c r="E38" s="18" t="str">
        <f>INDEX([1]Proflile65!$F:$F,MATCH([1]ตารางคะแนนV3!$C38,[1]Proflile65!$D:$D,0))</f>
        <v>รพช.</v>
      </c>
      <c r="F38" s="18">
        <f>INDEX([1]Proflile65!$H:$H,MATCH([1]ตารางคะแนนV3!$C38,[1]Proflile65!$D:$D,0))</f>
        <v>60</v>
      </c>
      <c r="G38" s="19" t="str">
        <f>INDEX([1]Proflile65!$K:$K,MATCH([1]ตารางคะแนนV3!$C38,[1]Proflile65!$D:$D,0))</f>
        <v>รพช.F2 P60,000-90,000</v>
      </c>
      <c r="H38" s="75">
        <v>62672</v>
      </c>
      <c r="I38" s="76">
        <f>INDEX([1]RiskPlusY2565Q3!L:L,MATCH([1]ตารางคะแนนV3!$C38,[1]RiskPlusY2565Q3!$D:$D,0))</f>
        <v>97275846.219999999</v>
      </c>
      <c r="J38" s="76">
        <f>INDEX([1]RiskPlusY2565Q3!P:P,MATCH([1]ตารางคะแนนV3!$C38,[1]RiskPlusY2565Q3!$D:$D,0))</f>
        <v>82065670.510000005</v>
      </c>
      <c r="K38" s="76">
        <f>INDEX([1]RiskPlusY2565Q3!O:O,MATCH([1]ตารางคะแนนV3!$C38,[1]RiskPlusY2565Q3!$D:$D,0))</f>
        <v>25005310.949999999</v>
      </c>
      <c r="L38" s="76">
        <f>INDEX([1]RiskPlusY2565Q3!M:M,MATCH([1]ตารางคะแนนV3!$C38,[1]RiskPlusY2565Q3!$D:$D,0))</f>
        <v>18225701.699999999</v>
      </c>
      <c r="M38" s="29">
        <f>INDEX([1]RiskPlusY2565Q3!N:N,MATCH([1]ตารางคะแนนV3!$C38,[1]RiskPlusY2565Q3!$D:$D,0))</f>
        <v>0</v>
      </c>
      <c r="N38" s="77">
        <f>INDEX([1]PlanfinY2565Q3!M:M,MATCH([1]ตารางคะแนนV3!$C38,[1]PlanfinY2565Q3!$C:$C,0))</f>
        <v>1</v>
      </c>
      <c r="O38" s="78">
        <f>INDEX([1]PlanfinY2565Q3!N:N,MATCH([1]ตารางคะแนนV3!$C38,[1]PlanfinY2565Q3!$C:$C,0))</f>
        <v>0</v>
      </c>
      <c r="P38" s="79">
        <f t="shared" si="0"/>
        <v>1</v>
      </c>
      <c r="Q38" s="80">
        <f>INDEX([1]Ratio!R:R,MATCH([1]ตารางคะแนนV3!$C38,[1]Ratio!$C:$C,0))</f>
        <v>41</v>
      </c>
      <c r="R38" s="81">
        <f>INDEX([1]RiskPlusY2565Q3!$S:$S,MATCH([1]ตารางคะแนนV3!C38,[1]RiskPlusY2565Q3!$D:$D,0))</f>
        <v>1</v>
      </c>
      <c r="S38" s="82">
        <f>INDEX([1]Ratio!$S:$S,MATCH([1]ตารางคะแนนV3!$C38,[1]Ratio!$C:$C,0))</f>
        <v>13</v>
      </c>
      <c r="T38" s="78">
        <f>VLOOKUP($C38,[1]RiskPlusY2565Q3!$D$2:$W$901,17,0)</f>
        <v>1</v>
      </c>
      <c r="U38" s="83">
        <f t="shared" si="1"/>
        <v>0.5</v>
      </c>
      <c r="V38" s="82">
        <f>INDEX([1]Ratio!$T:$T,MATCH([1]ตารางคะแนนV3!$C38,[1]Ratio!$C:$C,0))</f>
        <v>71</v>
      </c>
      <c r="W38" s="78">
        <f>VLOOKUP($C38,[1]RiskPlusY2565Q3!$D$2:$W$901,18,0)</f>
        <v>0</v>
      </c>
      <c r="X38" s="83">
        <f t="shared" si="2"/>
        <v>0</v>
      </c>
      <c r="Y38" s="82">
        <f>INDEX([1]Ratio!$V:$V,MATCH([1]ตารางคะแนนV3!$C38,[1]Ratio!$C:$C,0))</f>
        <v>32</v>
      </c>
      <c r="Z38" s="81">
        <f>INDEX([1]RiskPlusY2565Q3!$W:$W,MATCH([1]ตารางคะแนนV3!C38,[1]RiskPlusY2565Q3!$D:$D,0))</f>
        <v>1</v>
      </c>
      <c r="AA38" s="84">
        <f t="shared" si="3"/>
        <v>2.5</v>
      </c>
      <c r="AB38" s="77" t="str">
        <f>INDEX('[1]Quick MethodY2565Q3'!P:P,MATCH([1]ตารางคะแนนV3!$C38,'[1]Quick MethodY2565Q3'!$C:$C,0))</f>
        <v>1</v>
      </c>
      <c r="AC38" s="78" t="str">
        <f>INDEX('[1]Quick MethodY2565Q3'!Q:Q,MATCH([1]ตารางคะแนนV3!$C38,'[1]Quick MethodY2565Q3'!$C:$C,0))</f>
        <v>1</v>
      </c>
      <c r="AD38" s="78">
        <f>INDEX([1]HGRY2565Q3!W:W,MATCH([1]ตารางคะแนนV3!$C38,[1]HGRY2565Q3!$C:$C,0))</f>
        <v>0.5</v>
      </c>
      <c r="AE38" s="78">
        <f>INDEX([1]HGRY2565Q3!X:X,MATCH([1]ตารางคะแนนV3!$C38,[1]HGRY2565Q3!$C:$C,0))</f>
        <v>0.5</v>
      </c>
      <c r="AF38" s="78">
        <f>INDEX([1]HGRY2565Q3!Y:Y,MATCH([1]ตารางคะแนนV3!$C38,[1]HGRY2565Q3!$C:$C,0))</f>
        <v>0.5</v>
      </c>
      <c r="AG38" s="78">
        <f>INDEX([1]HGRY2565Q3!Z:Z,MATCH([1]ตารางคะแนนV3!$C38,[1]HGRY2565Q3!$C:$C,0))</f>
        <v>0.5</v>
      </c>
      <c r="AH38" s="85">
        <f t="shared" si="4"/>
        <v>4</v>
      </c>
      <c r="AI38" s="79">
        <f t="shared" si="5"/>
        <v>2</v>
      </c>
      <c r="AJ38" s="86">
        <f>INDEX([1]PointY2565Q3!J:J,MATCH([1]ตารางคะแนนV3!$C38,[1]PointY2565Q3!$C:$C,0))</f>
        <v>1</v>
      </c>
      <c r="AK38" s="87">
        <f>IFERROR(INDEX([1]อัตราการครองเตียง!O:O,MATCH([1]ตารางคะแนนV3!$C38,[1]อัตราการครองเตียง!$C:$C,0)),0)</f>
        <v>1</v>
      </c>
      <c r="AL38" s="88">
        <f>INDEX([1]SumAdjRw!R:R,MATCH([1]ตารางคะแนนV3!$C38,[1]SumAdjRw!$C:$C,0))</f>
        <v>1</v>
      </c>
      <c r="AM38" s="89">
        <f t="shared" si="6"/>
        <v>2</v>
      </c>
      <c r="AN38" s="90">
        <f t="shared" si="7"/>
        <v>5</v>
      </c>
      <c r="AO38" s="91">
        <f t="shared" si="8"/>
        <v>8.5</v>
      </c>
      <c r="AP38" s="92">
        <f>INDEX([1]RiskPlusY2565Q3!Q:Q,MATCH([1]ตารางคะแนนV3!$C38,[1]RiskPlusY2565Q3!$D:$D,0))</f>
        <v>0</v>
      </c>
      <c r="AQ38" s="92">
        <f>INDEX([1]RiskPlusY2565Q3!R:R,MATCH([1]ตารางคะแนนV3!$C38,[1]RiskPlusY2565Q3!$D:$D,0))</f>
        <v>0</v>
      </c>
      <c r="AR38" s="92">
        <f>INDEX([1]RiskPlusY2565Q3!AB:AB,MATCH([1]ตารางคะแนนV3!$C38,[1]RiskPlusY2565Q3!$D:$D,0))</f>
        <v>1</v>
      </c>
      <c r="AS38" s="93">
        <f t="shared" si="9"/>
        <v>1</v>
      </c>
      <c r="AT38" s="92">
        <f>INDEX([1]RiskPlusY2565Q3!AA:AA,MATCH([1]ตารางคะแนนV3!$C38,[1]RiskPlusY2565Q3!$D:$D,0))</f>
        <v>1</v>
      </c>
      <c r="AU38" s="92">
        <f>INDEX([1]RiskPlusY2565Q3!AC:AC,MATCH([1]ตารางคะแนนV3!$C38,[1]RiskPlusY2565Q3!$D:$D,0))</f>
        <v>1</v>
      </c>
      <c r="AV38" s="94">
        <f t="shared" si="10"/>
        <v>2</v>
      </c>
      <c r="AW38" s="95">
        <f t="shared" si="11"/>
        <v>3</v>
      </c>
      <c r="AX38" s="96">
        <f t="shared" si="12"/>
        <v>11.5</v>
      </c>
      <c r="AY38" s="18" t="str">
        <f t="shared" si="13"/>
        <v>B</v>
      </c>
      <c r="AZ38" s="18"/>
      <c r="BA38" s="18" t="str">
        <f>INDEX([1]Proflile65!$L:$L,MATCH([1]ตารางคะแนนV3!$C38,[1]Proflile65!$D:$D,0))</f>
        <v>เดิม</v>
      </c>
      <c r="BB38" s="18"/>
      <c r="BC38" s="18"/>
      <c r="BD38" s="28" t="b">
        <f t="shared" si="14"/>
        <v>1</v>
      </c>
      <c r="BE38" s="96">
        <v>11.5</v>
      </c>
      <c r="BF38" s="18" t="s">
        <v>2071</v>
      </c>
      <c r="BH38" s="17">
        <f t="shared" si="15"/>
        <v>150000</v>
      </c>
    </row>
    <row r="39" spans="1:60">
      <c r="A39" s="18" t="s">
        <v>7</v>
      </c>
      <c r="B39" s="17" t="s">
        <v>132</v>
      </c>
      <c r="C39" s="18" t="s">
        <v>355</v>
      </c>
      <c r="D39" s="17" t="s">
        <v>356</v>
      </c>
      <c r="E39" s="18" t="str">
        <f>INDEX([1]Proflile65!$F:$F,MATCH([1]ตารางคะแนนV3!$C39,[1]Proflile65!$D:$D,0))</f>
        <v>รพช.</v>
      </c>
      <c r="F39" s="18">
        <f>INDEX([1]Proflile65!$H:$H,MATCH([1]ตารางคะแนนV3!$C39,[1]Proflile65!$D:$D,0))</f>
        <v>67</v>
      </c>
      <c r="G39" s="19" t="str">
        <f>INDEX([1]Proflile65!$K:$K,MATCH([1]ตารางคะแนนV3!$C39,[1]Proflile65!$D:$D,0))</f>
        <v>รพช.F1 P50,000-100,000</v>
      </c>
      <c r="H39" s="75">
        <v>50607</v>
      </c>
      <c r="I39" s="76">
        <f>INDEX([1]RiskPlusY2565Q3!L:L,MATCH([1]ตารางคะแนนV3!$C39,[1]RiskPlusY2565Q3!$D:$D,0))</f>
        <v>44878091.990000002</v>
      </c>
      <c r="J39" s="76">
        <f>INDEX([1]RiskPlusY2565Q3!P:P,MATCH([1]ตารางคะแนนV3!$C39,[1]RiskPlusY2565Q3!$D:$D,0))</f>
        <v>4512892.2699999996</v>
      </c>
      <c r="K39" s="76">
        <f>INDEX([1]RiskPlusY2565Q3!O:O,MATCH([1]ตารางคะแนนV3!$C39,[1]RiskPlusY2565Q3!$D:$D,0))</f>
        <v>42466728.060000002</v>
      </c>
      <c r="L39" s="76">
        <f>INDEX([1]RiskPlusY2565Q3!M:M,MATCH([1]ตารางคะแนนV3!$C39,[1]RiskPlusY2565Q3!$D:$D,0))</f>
        <v>34437060.270000003</v>
      </c>
      <c r="M39" s="29">
        <f>INDEX([1]RiskPlusY2565Q3!N:N,MATCH([1]ตารางคะแนนV3!$C39,[1]RiskPlusY2565Q3!$D:$D,0))</f>
        <v>0</v>
      </c>
      <c r="N39" s="77">
        <f>INDEX([1]PlanfinY2565Q3!M:M,MATCH([1]ตารางคะแนนV3!$C39,[1]PlanfinY2565Q3!$C:$C,0))</f>
        <v>0</v>
      </c>
      <c r="O39" s="78">
        <f>INDEX([1]PlanfinY2565Q3!N:N,MATCH([1]ตารางคะแนนV3!$C39,[1]PlanfinY2565Q3!$C:$C,0))</f>
        <v>1</v>
      </c>
      <c r="P39" s="79">
        <f t="shared" si="0"/>
        <v>1</v>
      </c>
      <c r="Q39" s="80">
        <f>INDEX([1]Ratio!R:R,MATCH([1]ตารางคะแนนV3!$C39,[1]Ratio!$C:$C,0))</f>
        <v>105</v>
      </c>
      <c r="R39" s="81">
        <f>INDEX([1]RiskPlusY2565Q3!$S:$S,MATCH([1]ตารางคะแนนV3!C39,[1]RiskPlusY2565Q3!$D:$D,0))</f>
        <v>0</v>
      </c>
      <c r="S39" s="82">
        <f>INDEX([1]Ratio!$S:$S,MATCH([1]ตารางคะแนนV3!$C39,[1]Ratio!$C:$C,0))</f>
        <v>20</v>
      </c>
      <c r="T39" s="78">
        <f>VLOOKUP($C39,[1]RiskPlusY2565Q3!$D$2:$W$901,17,0)</f>
        <v>1</v>
      </c>
      <c r="U39" s="83">
        <f t="shared" si="1"/>
        <v>0.5</v>
      </c>
      <c r="V39" s="82">
        <f>INDEX([1]Ratio!$T:$T,MATCH([1]ตารางคะแนนV3!$C39,[1]Ratio!$C:$C,0))</f>
        <v>70</v>
      </c>
      <c r="W39" s="78">
        <f>VLOOKUP($C39,[1]RiskPlusY2565Q3!$D$2:$W$901,18,0)</f>
        <v>0</v>
      </c>
      <c r="X39" s="83">
        <f t="shared" si="2"/>
        <v>0</v>
      </c>
      <c r="Y39" s="82">
        <f>INDEX([1]Ratio!$V:$V,MATCH([1]ตารางคะแนนV3!$C39,[1]Ratio!$C:$C,0))</f>
        <v>35</v>
      </c>
      <c r="Z39" s="81">
        <f>INDEX([1]RiskPlusY2565Q3!$W:$W,MATCH([1]ตารางคะแนนV3!C39,[1]RiskPlusY2565Q3!$D:$D,0))</f>
        <v>1</v>
      </c>
      <c r="AA39" s="84">
        <f t="shared" si="3"/>
        <v>1.5</v>
      </c>
      <c r="AB39" s="77" t="str">
        <f>INDEX('[1]Quick MethodY2565Q3'!P:P,MATCH([1]ตารางคะแนนV3!$C39,'[1]Quick MethodY2565Q3'!$C:$C,0))</f>
        <v>1</v>
      </c>
      <c r="AC39" s="78" t="str">
        <f>INDEX('[1]Quick MethodY2565Q3'!Q:Q,MATCH([1]ตารางคะแนนV3!$C39,'[1]Quick MethodY2565Q3'!$C:$C,0))</f>
        <v>1</v>
      </c>
      <c r="AD39" s="78">
        <f>INDEX([1]HGRY2565Q3!W:W,MATCH([1]ตารางคะแนนV3!$C39,[1]HGRY2565Q3!$C:$C,0))</f>
        <v>0.5</v>
      </c>
      <c r="AE39" s="78">
        <f>INDEX([1]HGRY2565Q3!X:X,MATCH([1]ตารางคะแนนV3!$C39,[1]HGRY2565Q3!$C:$C,0))</f>
        <v>0.5</v>
      </c>
      <c r="AF39" s="78">
        <f>INDEX([1]HGRY2565Q3!Y:Y,MATCH([1]ตารางคะแนนV3!$C39,[1]HGRY2565Q3!$C:$C,0))</f>
        <v>0.5</v>
      </c>
      <c r="AG39" s="78">
        <f>INDEX([1]HGRY2565Q3!Z:Z,MATCH([1]ตารางคะแนนV3!$C39,[1]HGRY2565Q3!$C:$C,0))</f>
        <v>0.5</v>
      </c>
      <c r="AH39" s="85">
        <f t="shared" si="4"/>
        <v>4</v>
      </c>
      <c r="AI39" s="79">
        <f t="shared" si="5"/>
        <v>2</v>
      </c>
      <c r="AJ39" s="86">
        <f>INDEX([1]PointY2565Q3!J:J,MATCH([1]ตารางคะแนนV3!$C39,[1]PointY2565Q3!$C:$C,0))</f>
        <v>1</v>
      </c>
      <c r="AK39" s="87">
        <f>IFERROR(INDEX([1]อัตราการครองเตียง!O:O,MATCH([1]ตารางคะแนนV3!$C39,[1]อัตราการครองเตียง!$C:$C,0)),0)</f>
        <v>1</v>
      </c>
      <c r="AL39" s="88">
        <f>INDEX([1]SumAdjRw!R:R,MATCH([1]ตารางคะแนนV3!$C39,[1]SumAdjRw!$C:$C,0))</f>
        <v>1</v>
      </c>
      <c r="AM39" s="89">
        <f t="shared" si="6"/>
        <v>2</v>
      </c>
      <c r="AN39" s="90">
        <f t="shared" si="7"/>
        <v>5</v>
      </c>
      <c r="AO39" s="91">
        <f t="shared" si="8"/>
        <v>7.5</v>
      </c>
      <c r="AP39" s="92">
        <f>INDEX([1]RiskPlusY2565Q3!Q:Q,MATCH([1]ตารางคะแนนV3!$C39,[1]RiskPlusY2565Q3!$D:$D,0))</f>
        <v>0</v>
      </c>
      <c r="AQ39" s="92">
        <f>INDEX([1]RiskPlusY2565Q3!R:R,MATCH([1]ตารางคะแนนV3!$C39,[1]RiskPlusY2565Q3!$D:$D,0))</f>
        <v>0</v>
      </c>
      <c r="AR39" s="92">
        <f>INDEX([1]RiskPlusY2565Q3!AB:AB,MATCH([1]ตารางคะแนนV3!$C39,[1]RiskPlusY2565Q3!$D:$D,0))</f>
        <v>1</v>
      </c>
      <c r="AS39" s="93">
        <f t="shared" si="9"/>
        <v>1</v>
      </c>
      <c r="AT39" s="92">
        <f>INDEX([1]RiskPlusY2565Q3!AA:AA,MATCH([1]ตารางคะแนนV3!$C39,[1]RiskPlusY2565Q3!$D:$D,0))</f>
        <v>1</v>
      </c>
      <c r="AU39" s="92">
        <f>INDEX([1]RiskPlusY2565Q3!AC:AC,MATCH([1]ตารางคะแนนV3!$C39,[1]RiskPlusY2565Q3!$D:$D,0))</f>
        <v>1</v>
      </c>
      <c r="AV39" s="94">
        <f t="shared" si="10"/>
        <v>2</v>
      </c>
      <c r="AW39" s="95">
        <f t="shared" si="11"/>
        <v>3</v>
      </c>
      <c r="AX39" s="96">
        <f t="shared" si="12"/>
        <v>10.5</v>
      </c>
      <c r="AY39" s="18" t="str">
        <f t="shared" si="13"/>
        <v>B</v>
      </c>
      <c r="AZ39" s="18"/>
      <c r="BA39" s="18" t="str">
        <f>INDEX([1]Proflile65!$L:$L,MATCH([1]ตารางคะแนนV3!$C39,[1]Proflile65!$D:$D,0))</f>
        <v>เดิม</v>
      </c>
      <c r="BB39" s="18"/>
      <c r="BC39" s="18"/>
      <c r="BD39" s="28" t="b">
        <f t="shared" si="14"/>
        <v>1</v>
      </c>
      <c r="BE39" s="96">
        <v>10.5</v>
      </c>
      <c r="BF39" s="18" t="s">
        <v>2071</v>
      </c>
      <c r="BH39" s="17">
        <f t="shared" si="15"/>
        <v>150000</v>
      </c>
    </row>
    <row r="40" spans="1:60">
      <c r="A40" s="18" t="s">
        <v>7</v>
      </c>
      <c r="B40" s="17" t="s">
        <v>132</v>
      </c>
      <c r="C40" s="18" t="s">
        <v>357</v>
      </c>
      <c r="D40" s="17" t="s">
        <v>358</v>
      </c>
      <c r="E40" s="18" t="str">
        <f>INDEX([1]Proflile65!$F:$F,MATCH([1]ตารางคะแนนV3!$C40,[1]Proflile65!$D:$D,0))</f>
        <v>รพช.</v>
      </c>
      <c r="F40" s="18">
        <f>INDEX([1]Proflile65!$H:$H,MATCH([1]ตารางคะแนนV3!$C40,[1]Proflile65!$D:$D,0))</f>
        <v>60</v>
      </c>
      <c r="G40" s="19" t="str">
        <f>INDEX([1]Proflile65!$K:$K,MATCH([1]ตารางคะแนนV3!$C40,[1]Proflile65!$D:$D,0))</f>
        <v>รพช.F2 P30,000-60,000</v>
      </c>
      <c r="H40" s="75">
        <v>31640</v>
      </c>
      <c r="I40" s="76">
        <f>INDEX([1]RiskPlusY2565Q3!L:L,MATCH([1]ตารางคะแนนV3!$C40,[1]RiskPlusY2565Q3!$D:$D,0))</f>
        <v>33315914.91</v>
      </c>
      <c r="J40" s="76">
        <f>INDEX([1]RiskPlusY2565Q3!P:P,MATCH([1]ตารางคะแนนV3!$C40,[1]RiskPlusY2565Q3!$D:$D,0))</f>
        <v>2253567.79</v>
      </c>
      <c r="K40" s="76">
        <f>INDEX([1]RiskPlusY2565Q3!O:O,MATCH([1]ตารางคะแนนV3!$C40,[1]RiskPlusY2565Q3!$D:$D,0))</f>
        <v>25464103.379999999</v>
      </c>
      <c r="L40" s="76">
        <f>INDEX([1]RiskPlusY2565Q3!M:M,MATCH([1]ตารางคะแนนV3!$C40,[1]RiskPlusY2565Q3!$D:$D,0))</f>
        <v>21012410.140000001</v>
      </c>
      <c r="M40" s="29">
        <f>INDEX([1]RiskPlusY2565Q3!N:N,MATCH([1]ตารางคะแนนV3!$C40,[1]RiskPlusY2565Q3!$D:$D,0))</f>
        <v>0</v>
      </c>
      <c r="N40" s="77">
        <f>INDEX([1]PlanfinY2565Q3!M:M,MATCH([1]ตารางคะแนนV3!$C40,[1]PlanfinY2565Q3!$C:$C,0))</f>
        <v>0</v>
      </c>
      <c r="O40" s="78">
        <f>INDEX([1]PlanfinY2565Q3!N:N,MATCH([1]ตารางคะแนนV3!$C40,[1]PlanfinY2565Q3!$C:$C,0))</f>
        <v>0</v>
      </c>
      <c r="P40" s="79">
        <f t="shared" si="0"/>
        <v>0</v>
      </c>
      <c r="Q40" s="80">
        <f>INDEX([1]Ratio!R:R,MATCH([1]ตารางคะแนนV3!$C40,[1]Ratio!$C:$C,0))</f>
        <v>184</v>
      </c>
      <c r="R40" s="81">
        <f>INDEX([1]RiskPlusY2565Q3!$S:$S,MATCH([1]ตารางคะแนนV3!C40,[1]RiskPlusY2565Q3!$D:$D,0))</f>
        <v>0</v>
      </c>
      <c r="S40" s="82">
        <f>INDEX([1]Ratio!$S:$S,MATCH([1]ตารางคะแนนV3!$C40,[1]Ratio!$C:$C,0))</f>
        <v>87</v>
      </c>
      <c r="T40" s="78">
        <f>VLOOKUP($C40,[1]RiskPlusY2565Q3!$D$2:$W$901,17,0)</f>
        <v>0</v>
      </c>
      <c r="U40" s="83">
        <f t="shared" si="1"/>
        <v>0</v>
      </c>
      <c r="V40" s="82">
        <f>INDEX([1]Ratio!$T:$T,MATCH([1]ตารางคะแนนV3!$C40,[1]Ratio!$C:$C,0))</f>
        <v>150</v>
      </c>
      <c r="W40" s="78">
        <f>VLOOKUP($C40,[1]RiskPlusY2565Q3!$D$2:$W$901,18,0)</f>
        <v>0</v>
      </c>
      <c r="X40" s="83">
        <f t="shared" si="2"/>
        <v>0</v>
      </c>
      <c r="Y40" s="82">
        <f>INDEX([1]Ratio!$V:$V,MATCH([1]ตารางคะแนนV3!$C40,[1]Ratio!$C:$C,0))</f>
        <v>54</v>
      </c>
      <c r="Z40" s="81">
        <f>INDEX([1]RiskPlusY2565Q3!$W:$W,MATCH([1]ตารางคะแนนV3!C40,[1]RiskPlusY2565Q3!$D:$D,0))</f>
        <v>1</v>
      </c>
      <c r="AA40" s="84">
        <f t="shared" si="3"/>
        <v>1</v>
      </c>
      <c r="AB40" s="77" t="str">
        <f>INDEX('[1]Quick MethodY2565Q3'!P:P,MATCH([1]ตารางคะแนนV3!$C40,'[1]Quick MethodY2565Q3'!$C:$C,0))</f>
        <v>1</v>
      </c>
      <c r="AC40" s="78" t="str">
        <f>INDEX('[1]Quick MethodY2565Q3'!Q:Q,MATCH([1]ตารางคะแนนV3!$C40,'[1]Quick MethodY2565Q3'!$C:$C,0))</f>
        <v>1</v>
      </c>
      <c r="AD40" s="78">
        <f>INDEX([1]HGRY2565Q3!W:W,MATCH([1]ตารางคะแนนV3!$C40,[1]HGRY2565Q3!$C:$C,0))</f>
        <v>0</v>
      </c>
      <c r="AE40" s="78">
        <f>INDEX([1]HGRY2565Q3!X:X,MATCH([1]ตารางคะแนนV3!$C40,[1]HGRY2565Q3!$C:$C,0))</f>
        <v>0</v>
      </c>
      <c r="AF40" s="78">
        <f>INDEX([1]HGRY2565Q3!Y:Y,MATCH([1]ตารางคะแนนV3!$C40,[1]HGRY2565Q3!$C:$C,0))</f>
        <v>0.5</v>
      </c>
      <c r="AG40" s="78">
        <f>INDEX([1]HGRY2565Q3!Z:Z,MATCH([1]ตารางคะแนนV3!$C40,[1]HGRY2565Q3!$C:$C,0))</f>
        <v>0</v>
      </c>
      <c r="AH40" s="85">
        <f t="shared" si="4"/>
        <v>2.5</v>
      </c>
      <c r="AI40" s="79">
        <f t="shared" si="5"/>
        <v>2</v>
      </c>
      <c r="AJ40" s="86">
        <f>INDEX([1]PointY2565Q3!J:J,MATCH([1]ตารางคะแนนV3!$C40,[1]PointY2565Q3!$C:$C,0))</f>
        <v>1</v>
      </c>
      <c r="AK40" s="87">
        <f>IFERROR(INDEX([1]อัตราการครองเตียง!O:O,MATCH([1]ตารางคะแนนV3!$C40,[1]อัตราการครองเตียง!$C:$C,0)),0)</f>
        <v>1</v>
      </c>
      <c r="AL40" s="88">
        <f>INDEX([1]SumAdjRw!R:R,MATCH([1]ตารางคะแนนV3!$C40,[1]SumAdjRw!$C:$C,0))</f>
        <v>1</v>
      </c>
      <c r="AM40" s="89">
        <f t="shared" si="6"/>
        <v>2</v>
      </c>
      <c r="AN40" s="90">
        <f t="shared" si="7"/>
        <v>5</v>
      </c>
      <c r="AO40" s="91">
        <f t="shared" si="8"/>
        <v>6</v>
      </c>
      <c r="AP40" s="92">
        <f>INDEX([1]RiskPlusY2565Q3!Q:Q,MATCH([1]ตารางคะแนนV3!$C40,[1]RiskPlusY2565Q3!$D:$D,0))</f>
        <v>0</v>
      </c>
      <c r="AQ40" s="92">
        <f>INDEX([1]RiskPlusY2565Q3!R:R,MATCH([1]ตารางคะแนนV3!$C40,[1]RiskPlusY2565Q3!$D:$D,0))</f>
        <v>0</v>
      </c>
      <c r="AR40" s="92">
        <f>INDEX([1]RiskPlusY2565Q3!AB:AB,MATCH([1]ตารางคะแนนV3!$C40,[1]RiskPlusY2565Q3!$D:$D,0))</f>
        <v>1</v>
      </c>
      <c r="AS40" s="93">
        <f t="shared" si="9"/>
        <v>1</v>
      </c>
      <c r="AT40" s="92">
        <f>INDEX([1]RiskPlusY2565Q3!AA:AA,MATCH([1]ตารางคะแนนV3!$C40,[1]RiskPlusY2565Q3!$D:$D,0))</f>
        <v>1</v>
      </c>
      <c r="AU40" s="92">
        <f>INDEX([1]RiskPlusY2565Q3!AC:AC,MATCH([1]ตารางคะแนนV3!$C40,[1]RiskPlusY2565Q3!$D:$D,0))</f>
        <v>1</v>
      </c>
      <c r="AV40" s="94">
        <f t="shared" si="10"/>
        <v>2</v>
      </c>
      <c r="AW40" s="95">
        <f t="shared" si="11"/>
        <v>3</v>
      </c>
      <c r="AX40" s="96">
        <f t="shared" si="12"/>
        <v>9</v>
      </c>
      <c r="AY40" s="18" t="str">
        <f t="shared" si="13"/>
        <v>C</v>
      </c>
      <c r="AZ40" s="18"/>
      <c r="BA40" s="18" t="str">
        <f>INDEX([1]Proflile65!$L:$L,MATCH([1]ตารางคะแนนV3!$C40,[1]Proflile65!$D:$D,0))</f>
        <v>เดิม</v>
      </c>
      <c r="BB40" s="18"/>
      <c r="BC40" s="18"/>
      <c r="BD40" s="28" t="b">
        <f t="shared" si="14"/>
        <v>1</v>
      </c>
      <c r="BE40" s="96">
        <v>9</v>
      </c>
      <c r="BF40" s="18" t="s">
        <v>2072</v>
      </c>
      <c r="BH40" s="17">
        <f t="shared" si="15"/>
        <v>0</v>
      </c>
    </row>
    <row r="41" spans="1:60">
      <c r="A41" s="18" t="s">
        <v>7</v>
      </c>
      <c r="B41" s="17" t="s">
        <v>132</v>
      </c>
      <c r="C41" s="18" t="s">
        <v>359</v>
      </c>
      <c r="D41" s="17" t="s">
        <v>360</v>
      </c>
      <c r="E41" s="18" t="str">
        <f>INDEX([1]Proflile65!$F:$F,MATCH([1]ตารางคะแนนV3!$C41,[1]Proflile65!$D:$D,0))</f>
        <v>รพช.</v>
      </c>
      <c r="F41" s="18">
        <f>INDEX([1]Proflile65!$H:$H,MATCH([1]ตารางคะแนนV3!$C41,[1]Proflile65!$D:$D,0))</f>
        <v>35</v>
      </c>
      <c r="G41" s="19" t="str">
        <f>INDEX([1]Proflile65!$K:$K,MATCH([1]ตารางคะแนนV3!$C41,[1]Proflile65!$D:$D,0))</f>
        <v>รพช.F2 P&lt;=30,000</v>
      </c>
      <c r="H41" s="75">
        <v>27025</v>
      </c>
      <c r="I41" s="76">
        <f>INDEX([1]RiskPlusY2565Q3!L:L,MATCH([1]ตารางคะแนนV3!$C41,[1]RiskPlusY2565Q3!$D:$D,0))</f>
        <v>47904693.159999996</v>
      </c>
      <c r="J41" s="76">
        <f>INDEX([1]RiskPlusY2565Q3!P:P,MATCH([1]ตารางคะแนนV3!$C41,[1]RiskPlusY2565Q3!$D:$D,0))</f>
        <v>-5851207.7300000004</v>
      </c>
      <c r="K41" s="76">
        <f>INDEX([1]RiskPlusY2565Q3!O:O,MATCH([1]ตารางคะแนนV3!$C41,[1]RiskPlusY2565Q3!$D:$D,0))</f>
        <v>53511325.969999999</v>
      </c>
      <c r="L41" s="76">
        <f>INDEX([1]RiskPlusY2565Q3!M:M,MATCH([1]ตารางคะแนนV3!$C41,[1]RiskPlusY2565Q3!$D:$D,0))</f>
        <v>51106405.07</v>
      </c>
      <c r="M41" s="29">
        <f>INDEX([1]RiskPlusY2565Q3!N:N,MATCH([1]ตารางคะแนนV3!$C41,[1]RiskPlusY2565Q3!$D:$D,0))</f>
        <v>1</v>
      </c>
      <c r="N41" s="77">
        <f>INDEX([1]PlanfinY2565Q3!M:M,MATCH([1]ตารางคะแนนV3!$C41,[1]PlanfinY2565Q3!$C:$C,0))</f>
        <v>0</v>
      </c>
      <c r="O41" s="78">
        <f>INDEX([1]PlanfinY2565Q3!N:N,MATCH([1]ตารางคะแนนV3!$C41,[1]PlanfinY2565Q3!$C:$C,0))</f>
        <v>1</v>
      </c>
      <c r="P41" s="79">
        <f t="shared" si="0"/>
        <v>1</v>
      </c>
      <c r="Q41" s="80">
        <f>INDEX([1]Ratio!R:R,MATCH([1]ตารางคะแนนV3!$C41,[1]Ratio!$C:$C,0))</f>
        <v>270</v>
      </c>
      <c r="R41" s="81">
        <f>INDEX([1]RiskPlusY2565Q3!$S:$S,MATCH([1]ตารางคะแนนV3!C41,[1]RiskPlusY2565Q3!$D:$D,0))</f>
        <v>0</v>
      </c>
      <c r="S41" s="82">
        <f>INDEX([1]Ratio!$S:$S,MATCH([1]ตารางคะแนนV3!$C41,[1]Ratio!$C:$C,0))</f>
        <v>17</v>
      </c>
      <c r="T41" s="78">
        <f>VLOOKUP($C41,[1]RiskPlusY2565Q3!$D$2:$W$901,17,0)</f>
        <v>1</v>
      </c>
      <c r="U41" s="83">
        <f t="shared" si="1"/>
        <v>0.5</v>
      </c>
      <c r="V41" s="82">
        <f>INDEX([1]Ratio!$T:$T,MATCH([1]ตารางคะแนนV3!$C41,[1]Ratio!$C:$C,0))</f>
        <v>188</v>
      </c>
      <c r="W41" s="78">
        <f>VLOOKUP($C41,[1]RiskPlusY2565Q3!$D$2:$W$901,18,0)</f>
        <v>0</v>
      </c>
      <c r="X41" s="83">
        <f t="shared" si="2"/>
        <v>0</v>
      </c>
      <c r="Y41" s="82">
        <f>INDEX([1]Ratio!$V:$V,MATCH([1]ตารางคะแนนV3!$C41,[1]Ratio!$C:$C,0))</f>
        <v>61</v>
      </c>
      <c r="Z41" s="81">
        <f>INDEX([1]RiskPlusY2565Q3!$W:$W,MATCH([1]ตารางคะแนนV3!C41,[1]RiskPlusY2565Q3!$D:$D,0))</f>
        <v>0</v>
      </c>
      <c r="AA41" s="84">
        <f t="shared" si="3"/>
        <v>0.5</v>
      </c>
      <c r="AB41" s="77" t="str">
        <f>INDEX('[1]Quick MethodY2565Q3'!P:P,MATCH([1]ตารางคะแนนV3!$C41,'[1]Quick MethodY2565Q3'!$C:$C,0))</f>
        <v>1</v>
      </c>
      <c r="AC41" s="78" t="str">
        <f>INDEX('[1]Quick MethodY2565Q3'!Q:Q,MATCH([1]ตารางคะแนนV3!$C41,'[1]Quick MethodY2565Q3'!$C:$C,0))</f>
        <v>1</v>
      </c>
      <c r="AD41" s="78">
        <f>INDEX([1]HGRY2565Q3!W:W,MATCH([1]ตารางคะแนนV3!$C41,[1]HGRY2565Q3!$C:$C,0))</f>
        <v>0</v>
      </c>
      <c r="AE41" s="78">
        <f>INDEX([1]HGRY2565Q3!X:X,MATCH([1]ตารางคะแนนV3!$C41,[1]HGRY2565Q3!$C:$C,0))</f>
        <v>0.5</v>
      </c>
      <c r="AF41" s="78">
        <f>INDEX([1]HGRY2565Q3!Y:Y,MATCH([1]ตารางคะแนนV3!$C41,[1]HGRY2565Q3!$C:$C,0))</f>
        <v>0.5</v>
      </c>
      <c r="AG41" s="78">
        <f>INDEX([1]HGRY2565Q3!Z:Z,MATCH([1]ตารางคะแนนV3!$C41,[1]HGRY2565Q3!$C:$C,0))</f>
        <v>0</v>
      </c>
      <c r="AH41" s="85">
        <f t="shared" si="4"/>
        <v>3</v>
      </c>
      <c r="AI41" s="79">
        <f t="shared" si="5"/>
        <v>2</v>
      </c>
      <c r="AJ41" s="86">
        <f>INDEX([1]PointY2565Q3!J:J,MATCH([1]ตารางคะแนนV3!$C41,[1]PointY2565Q3!$C:$C,0))</f>
        <v>1</v>
      </c>
      <c r="AK41" s="87">
        <f>IFERROR(INDEX([1]อัตราการครองเตียง!O:O,MATCH([1]ตารางคะแนนV3!$C41,[1]อัตราการครองเตียง!$C:$C,0)),0)</f>
        <v>1</v>
      </c>
      <c r="AL41" s="88">
        <f>INDEX([1]SumAdjRw!R:R,MATCH([1]ตารางคะแนนV3!$C41,[1]SumAdjRw!$C:$C,0))</f>
        <v>1</v>
      </c>
      <c r="AM41" s="89">
        <f t="shared" si="6"/>
        <v>2</v>
      </c>
      <c r="AN41" s="90">
        <f t="shared" si="7"/>
        <v>5</v>
      </c>
      <c r="AO41" s="91">
        <f t="shared" si="8"/>
        <v>6.5</v>
      </c>
      <c r="AP41" s="92">
        <f>INDEX([1]RiskPlusY2565Q3!Q:Q,MATCH([1]ตารางคะแนนV3!$C41,[1]RiskPlusY2565Q3!$D:$D,0))</f>
        <v>1</v>
      </c>
      <c r="AQ41" s="92">
        <f>INDEX([1]RiskPlusY2565Q3!R:R,MATCH([1]ตารางคะแนนV3!$C41,[1]RiskPlusY2565Q3!$D:$D,0))</f>
        <v>1</v>
      </c>
      <c r="AR41" s="92">
        <f>INDEX([1]RiskPlusY2565Q3!AB:AB,MATCH([1]ตารางคะแนนV3!$C41,[1]RiskPlusY2565Q3!$D:$D,0))</f>
        <v>1</v>
      </c>
      <c r="AS41" s="93">
        <f t="shared" si="9"/>
        <v>3</v>
      </c>
      <c r="AT41" s="92">
        <f>INDEX([1]RiskPlusY2565Q3!AA:AA,MATCH([1]ตารางคะแนนV3!$C41,[1]RiskPlusY2565Q3!$D:$D,0))</f>
        <v>1</v>
      </c>
      <c r="AU41" s="92">
        <f>INDEX([1]RiskPlusY2565Q3!AC:AC,MATCH([1]ตารางคะแนนV3!$C41,[1]RiskPlusY2565Q3!$D:$D,0))</f>
        <v>0</v>
      </c>
      <c r="AV41" s="94">
        <f t="shared" si="10"/>
        <v>1</v>
      </c>
      <c r="AW41" s="95">
        <f t="shared" si="11"/>
        <v>4</v>
      </c>
      <c r="AX41" s="96">
        <f t="shared" si="12"/>
        <v>10.5</v>
      </c>
      <c r="AY41" s="18" t="str">
        <f t="shared" si="13"/>
        <v>B</v>
      </c>
      <c r="AZ41" s="18"/>
      <c r="BA41" s="18" t="str">
        <f>INDEX([1]Proflile65!$L:$L,MATCH([1]ตารางคะแนนV3!$C41,[1]Proflile65!$D:$D,0))</f>
        <v>เดิม</v>
      </c>
      <c r="BB41" s="18"/>
      <c r="BC41" s="18"/>
      <c r="BD41" s="28" t="b">
        <f t="shared" si="14"/>
        <v>1</v>
      </c>
      <c r="BE41" s="96">
        <v>10.5</v>
      </c>
      <c r="BF41" s="18" t="s">
        <v>2071</v>
      </c>
      <c r="BH41" s="17">
        <f t="shared" si="15"/>
        <v>150000</v>
      </c>
    </row>
    <row r="42" spans="1:60">
      <c r="A42" s="18" t="s">
        <v>7</v>
      </c>
      <c r="B42" s="17" t="s">
        <v>132</v>
      </c>
      <c r="C42" s="18" t="s">
        <v>361</v>
      </c>
      <c r="D42" s="17" t="s">
        <v>362</v>
      </c>
      <c r="E42" s="18" t="str">
        <f>INDEX([1]Proflile65!$F:$F,MATCH([1]ตารางคะแนนV3!$C42,[1]Proflile65!$D:$D,0))</f>
        <v>รพช.</v>
      </c>
      <c r="F42" s="18">
        <f>INDEX([1]Proflile65!$H:$H,MATCH([1]ตารางคะแนนV3!$C42,[1]Proflile65!$D:$D,0))</f>
        <v>30</v>
      </c>
      <c r="G42" s="19" t="str">
        <f>INDEX([1]Proflile65!$K:$K,MATCH([1]ตารางคะแนนV3!$C42,[1]Proflile65!$D:$D,0))</f>
        <v>รพช.F2 P&lt;=30,000</v>
      </c>
      <c r="H42" s="75">
        <v>21424</v>
      </c>
      <c r="I42" s="76">
        <f>INDEX([1]RiskPlusY2565Q3!L:L,MATCH([1]ตารางคะแนนV3!$C42,[1]RiskPlusY2565Q3!$D:$D,0))</f>
        <v>27690982.539999999</v>
      </c>
      <c r="J42" s="76">
        <f>INDEX([1]RiskPlusY2565Q3!P:P,MATCH([1]ตารางคะแนนV3!$C42,[1]RiskPlusY2565Q3!$D:$D,0))</f>
        <v>-8443791.6300000008</v>
      </c>
      <c r="K42" s="76">
        <f>INDEX([1]RiskPlusY2565Q3!O:O,MATCH([1]ตารางคะแนนV3!$C42,[1]RiskPlusY2565Q3!$D:$D,0))</f>
        <v>29167688.140000001</v>
      </c>
      <c r="L42" s="76">
        <f>INDEX([1]RiskPlusY2565Q3!M:M,MATCH([1]ตารางคะแนนV3!$C42,[1]RiskPlusY2565Q3!$D:$D,0))</f>
        <v>27383863.760000002</v>
      </c>
      <c r="M42" s="29">
        <f>INDEX([1]RiskPlusY2565Q3!N:N,MATCH([1]ตารางคะแนนV3!$C42,[1]RiskPlusY2565Q3!$D:$D,0))</f>
        <v>1</v>
      </c>
      <c r="N42" s="77">
        <f>INDEX([1]PlanfinY2565Q3!M:M,MATCH([1]ตารางคะแนนV3!$C42,[1]PlanfinY2565Q3!$C:$C,0))</f>
        <v>0</v>
      </c>
      <c r="O42" s="78">
        <f>INDEX([1]PlanfinY2565Q3!N:N,MATCH([1]ตารางคะแนนV3!$C42,[1]PlanfinY2565Q3!$C:$C,0))</f>
        <v>1</v>
      </c>
      <c r="P42" s="79">
        <f t="shared" si="0"/>
        <v>1</v>
      </c>
      <c r="Q42" s="80">
        <f>INDEX([1]Ratio!R:R,MATCH([1]ตารางคะแนนV3!$C42,[1]Ratio!$C:$C,0))</f>
        <v>198</v>
      </c>
      <c r="R42" s="81">
        <f>INDEX([1]RiskPlusY2565Q3!$S:$S,MATCH([1]ตารางคะแนนV3!C42,[1]RiskPlusY2565Q3!$D:$D,0))</f>
        <v>0</v>
      </c>
      <c r="S42" s="82">
        <f>INDEX([1]Ratio!$S:$S,MATCH([1]ตารางคะแนนV3!$C42,[1]Ratio!$C:$C,0))</f>
        <v>79</v>
      </c>
      <c r="T42" s="78">
        <f>VLOOKUP($C42,[1]RiskPlusY2565Q3!$D$2:$W$901,17,0)</f>
        <v>0</v>
      </c>
      <c r="U42" s="83">
        <f t="shared" si="1"/>
        <v>0</v>
      </c>
      <c r="V42" s="82">
        <f>INDEX([1]Ratio!$T:$T,MATCH([1]ตารางคะแนนV3!$C42,[1]Ratio!$C:$C,0))</f>
        <v>71</v>
      </c>
      <c r="W42" s="78">
        <f>VLOOKUP($C42,[1]RiskPlusY2565Q3!$D$2:$W$901,18,0)</f>
        <v>0</v>
      </c>
      <c r="X42" s="83">
        <f t="shared" si="2"/>
        <v>0</v>
      </c>
      <c r="Y42" s="82">
        <f>INDEX([1]Ratio!$V:$V,MATCH([1]ตารางคะแนนV3!$C42,[1]Ratio!$C:$C,0))</f>
        <v>64</v>
      </c>
      <c r="Z42" s="81">
        <f>INDEX([1]RiskPlusY2565Q3!$W:$W,MATCH([1]ตารางคะแนนV3!C42,[1]RiskPlusY2565Q3!$D:$D,0))</f>
        <v>0</v>
      </c>
      <c r="AA42" s="84">
        <f t="shared" si="3"/>
        <v>0</v>
      </c>
      <c r="AB42" s="77" t="str">
        <f>INDEX('[1]Quick MethodY2565Q3'!P:P,MATCH([1]ตารางคะแนนV3!$C42,'[1]Quick MethodY2565Q3'!$C:$C,0))</f>
        <v>1</v>
      </c>
      <c r="AC42" s="78" t="str">
        <f>INDEX('[1]Quick MethodY2565Q3'!Q:Q,MATCH([1]ตารางคะแนนV3!$C42,'[1]Quick MethodY2565Q3'!$C:$C,0))</f>
        <v>1</v>
      </c>
      <c r="AD42" s="78">
        <f>INDEX([1]HGRY2565Q3!W:W,MATCH([1]ตารางคะแนนV3!$C42,[1]HGRY2565Q3!$C:$C,0))</f>
        <v>0</v>
      </c>
      <c r="AE42" s="78">
        <f>INDEX([1]HGRY2565Q3!X:X,MATCH([1]ตารางคะแนนV3!$C42,[1]HGRY2565Q3!$C:$C,0))</f>
        <v>0</v>
      </c>
      <c r="AF42" s="78">
        <f>INDEX([1]HGRY2565Q3!Y:Y,MATCH([1]ตารางคะแนนV3!$C42,[1]HGRY2565Q3!$C:$C,0))</f>
        <v>0.5</v>
      </c>
      <c r="AG42" s="78">
        <f>INDEX([1]HGRY2565Q3!Z:Z,MATCH([1]ตารางคะแนนV3!$C42,[1]HGRY2565Q3!$C:$C,0))</f>
        <v>0.5</v>
      </c>
      <c r="AH42" s="85">
        <f t="shared" si="4"/>
        <v>3</v>
      </c>
      <c r="AI42" s="79">
        <f t="shared" si="5"/>
        <v>2</v>
      </c>
      <c r="AJ42" s="86">
        <f>INDEX([1]PointY2565Q3!J:J,MATCH([1]ตารางคะแนนV3!$C42,[1]PointY2565Q3!$C:$C,0))</f>
        <v>1</v>
      </c>
      <c r="AK42" s="87">
        <f>IFERROR(INDEX([1]อัตราการครองเตียง!O:O,MATCH([1]ตารางคะแนนV3!$C42,[1]อัตราการครองเตียง!$C:$C,0)),0)</f>
        <v>1</v>
      </c>
      <c r="AL42" s="88">
        <f>INDEX([1]SumAdjRw!R:R,MATCH([1]ตารางคะแนนV3!$C42,[1]SumAdjRw!$C:$C,0))</f>
        <v>1</v>
      </c>
      <c r="AM42" s="89">
        <f t="shared" si="6"/>
        <v>2</v>
      </c>
      <c r="AN42" s="90">
        <f t="shared" si="7"/>
        <v>5</v>
      </c>
      <c r="AO42" s="91">
        <f t="shared" si="8"/>
        <v>6</v>
      </c>
      <c r="AP42" s="92">
        <f>INDEX([1]RiskPlusY2565Q3!Q:Q,MATCH([1]ตารางคะแนนV3!$C42,[1]RiskPlusY2565Q3!$D:$D,0))</f>
        <v>1</v>
      </c>
      <c r="AQ42" s="92">
        <f>INDEX([1]RiskPlusY2565Q3!R:R,MATCH([1]ตารางคะแนนV3!$C42,[1]RiskPlusY2565Q3!$D:$D,0))</f>
        <v>1</v>
      </c>
      <c r="AR42" s="92">
        <f>INDEX([1]RiskPlusY2565Q3!AB:AB,MATCH([1]ตารางคะแนนV3!$C42,[1]RiskPlusY2565Q3!$D:$D,0))</f>
        <v>1</v>
      </c>
      <c r="AS42" s="93">
        <f t="shared" si="9"/>
        <v>3</v>
      </c>
      <c r="AT42" s="92">
        <f>INDEX([1]RiskPlusY2565Q3!AA:AA,MATCH([1]ตารางคะแนนV3!$C42,[1]RiskPlusY2565Q3!$D:$D,0))</f>
        <v>1</v>
      </c>
      <c r="AU42" s="92">
        <f>INDEX([1]RiskPlusY2565Q3!AC:AC,MATCH([1]ตารางคะแนนV3!$C42,[1]RiskPlusY2565Q3!$D:$D,0))</f>
        <v>0</v>
      </c>
      <c r="AV42" s="94">
        <f t="shared" si="10"/>
        <v>1</v>
      </c>
      <c r="AW42" s="95">
        <f t="shared" si="11"/>
        <v>4</v>
      </c>
      <c r="AX42" s="96">
        <f t="shared" si="12"/>
        <v>10</v>
      </c>
      <c r="AY42" s="18" t="str">
        <f t="shared" si="13"/>
        <v>C</v>
      </c>
      <c r="AZ42" s="18"/>
      <c r="BA42" s="18" t="str">
        <f>INDEX([1]Proflile65!$L:$L,MATCH([1]ตารางคะแนนV3!$C42,[1]Proflile65!$D:$D,0))</f>
        <v>เดิม</v>
      </c>
      <c r="BB42" s="18"/>
      <c r="BC42" s="18"/>
      <c r="BD42" s="28" t="b">
        <f t="shared" si="14"/>
        <v>1</v>
      </c>
      <c r="BE42" s="96">
        <v>10</v>
      </c>
      <c r="BF42" s="18" t="s">
        <v>2072</v>
      </c>
      <c r="BH42" s="17">
        <f t="shared" si="15"/>
        <v>0</v>
      </c>
    </row>
    <row r="43" spans="1:60">
      <c r="A43" s="18" t="s">
        <v>7</v>
      </c>
      <c r="B43" s="17" t="s">
        <v>132</v>
      </c>
      <c r="C43" s="18" t="s">
        <v>363</v>
      </c>
      <c r="D43" s="17" t="s">
        <v>364</v>
      </c>
      <c r="E43" s="18" t="str">
        <f>INDEX([1]Proflile65!$F:$F,MATCH([1]ตารางคะแนนV3!$C43,[1]Proflile65!$D:$D,0))</f>
        <v>รพช.</v>
      </c>
      <c r="F43" s="18">
        <f>INDEX([1]Proflile65!$H:$H,MATCH([1]ตารางคะแนนV3!$C43,[1]Proflile65!$D:$D,0))</f>
        <v>30</v>
      </c>
      <c r="G43" s="19" t="str">
        <f>INDEX([1]Proflile65!$K:$K,MATCH([1]ตารางคะแนนV3!$C43,[1]Proflile65!$D:$D,0))</f>
        <v>รพช.F2 P30,000-60,000</v>
      </c>
      <c r="H43" s="75">
        <v>47823</v>
      </c>
      <c r="I43" s="76">
        <f>INDEX([1]RiskPlusY2565Q3!L:L,MATCH([1]ตารางคะแนนV3!$C43,[1]RiskPlusY2565Q3!$D:$D,0))</f>
        <v>144204735.36000001</v>
      </c>
      <c r="J43" s="76">
        <f>INDEX([1]RiskPlusY2565Q3!P:P,MATCH([1]ตารางคะแนนV3!$C43,[1]RiskPlusY2565Q3!$D:$D,0))</f>
        <v>113541941.3</v>
      </c>
      <c r="K43" s="76">
        <f>INDEX([1]RiskPlusY2565Q3!O:O,MATCH([1]ตารางคะแนนV3!$C43,[1]RiskPlusY2565Q3!$D:$D,0))</f>
        <v>38323139.130000003</v>
      </c>
      <c r="L43" s="76">
        <f>INDEX([1]RiskPlusY2565Q3!M:M,MATCH([1]ตารางคะแนนV3!$C43,[1]RiskPlusY2565Q3!$D:$D,0))</f>
        <v>32964836.190000001</v>
      </c>
      <c r="M43" s="29">
        <f>INDEX([1]RiskPlusY2565Q3!N:N,MATCH([1]ตารางคะแนนV3!$C43,[1]RiskPlusY2565Q3!$D:$D,0))</f>
        <v>0</v>
      </c>
      <c r="N43" s="77">
        <f>INDEX([1]PlanfinY2565Q3!M:M,MATCH([1]ตารางคะแนนV3!$C43,[1]PlanfinY2565Q3!$C:$C,0))</f>
        <v>0</v>
      </c>
      <c r="O43" s="78">
        <f>INDEX([1]PlanfinY2565Q3!N:N,MATCH([1]ตารางคะแนนV3!$C43,[1]PlanfinY2565Q3!$C:$C,0))</f>
        <v>0</v>
      </c>
      <c r="P43" s="79">
        <f t="shared" si="0"/>
        <v>0</v>
      </c>
      <c r="Q43" s="80">
        <f>INDEX([1]Ratio!R:R,MATCH([1]ตารางคะแนนV3!$C43,[1]Ratio!$C:$C,0))</f>
        <v>104</v>
      </c>
      <c r="R43" s="81">
        <f>INDEX([1]RiskPlusY2565Q3!$S:$S,MATCH([1]ตารางคะแนนV3!C43,[1]RiskPlusY2565Q3!$D:$D,0))</f>
        <v>0</v>
      </c>
      <c r="S43" s="82">
        <f>INDEX([1]Ratio!$S:$S,MATCH([1]ตารางคะแนนV3!$C43,[1]Ratio!$C:$C,0))</f>
        <v>79</v>
      </c>
      <c r="T43" s="78">
        <f>VLOOKUP($C43,[1]RiskPlusY2565Q3!$D$2:$W$901,17,0)</f>
        <v>0</v>
      </c>
      <c r="U43" s="83">
        <f t="shared" si="1"/>
        <v>0</v>
      </c>
      <c r="V43" s="82">
        <f>INDEX([1]Ratio!$T:$T,MATCH([1]ตารางคะแนนV3!$C43,[1]Ratio!$C:$C,0))</f>
        <v>54</v>
      </c>
      <c r="W43" s="78">
        <f>VLOOKUP($C43,[1]RiskPlusY2565Q3!$D$2:$W$901,18,0)</f>
        <v>1</v>
      </c>
      <c r="X43" s="83">
        <f t="shared" si="2"/>
        <v>0.5</v>
      </c>
      <c r="Y43" s="82">
        <f>INDEX([1]Ratio!$V:$V,MATCH([1]ตารางคะแนนV3!$C43,[1]Ratio!$C:$C,0))</f>
        <v>34</v>
      </c>
      <c r="Z43" s="81">
        <f>INDEX([1]RiskPlusY2565Q3!$W:$W,MATCH([1]ตารางคะแนนV3!C43,[1]RiskPlusY2565Q3!$D:$D,0))</f>
        <v>1</v>
      </c>
      <c r="AA43" s="84">
        <f t="shared" si="3"/>
        <v>1.5</v>
      </c>
      <c r="AB43" s="77" t="str">
        <f>INDEX('[1]Quick MethodY2565Q3'!P:P,MATCH([1]ตารางคะแนนV3!$C43,'[1]Quick MethodY2565Q3'!$C:$C,0))</f>
        <v>1</v>
      </c>
      <c r="AC43" s="78" t="str">
        <f>INDEX('[1]Quick MethodY2565Q3'!Q:Q,MATCH([1]ตารางคะแนนV3!$C43,'[1]Quick MethodY2565Q3'!$C:$C,0))</f>
        <v>1</v>
      </c>
      <c r="AD43" s="78">
        <f>INDEX([1]HGRY2565Q3!W:W,MATCH([1]ตารางคะแนนV3!$C43,[1]HGRY2565Q3!$C:$C,0))</f>
        <v>0.5</v>
      </c>
      <c r="AE43" s="78">
        <f>INDEX([1]HGRY2565Q3!X:X,MATCH([1]ตารางคะแนนV3!$C43,[1]HGRY2565Q3!$C:$C,0))</f>
        <v>0.5</v>
      </c>
      <c r="AF43" s="78">
        <f>INDEX([1]HGRY2565Q3!Y:Y,MATCH([1]ตารางคะแนนV3!$C43,[1]HGRY2565Q3!$C:$C,0))</f>
        <v>0.5</v>
      </c>
      <c r="AG43" s="78">
        <f>INDEX([1]HGRY2565Q3!Z:Z,MATCH([1]ตารางคะแนนV3!$C43,[1]HGRY2565Q3!$C:$C,0))</f>
        <v>0</v>
      </c>
      <c r="AH43" s="85">
        <f t="shared" si="4"/>
        <v>3.5</v>
      </c>
      <c r="AI43" s="79">
        <f t="shared" si="5"/>
        <v>2</v>
      </c>
      <c r="AJ43" s="86">
        <f>INDEX([1]PointY2565Q3!J:J,MATCH([1]ตารางคะแนนV3!$C43,[1]PointY2565Q3!$C:$C,0))</f>
        <v>1</v>
      </c>
      <c r="AK43" s="87">
        <f>IFERROR(INDEX([1]อัตราการครองเตียง!O:O,MATCH([1]ตารางคะแนนV3!$C43,[1]อัตราการครองเตียง!$C:$C,0)),0)</f>
        <v>1</v>
      </c>
      <c r="AL43" s="88">
        <f>INDEX([1]SumAdjRw!R:R,MATCH([1]ตารางคะแนนV3!$C43,[1]SumAdjRw!$C:$C,0))</f>
        <v>1</v>
      </c>
      <c r="AM43" s="89">
        <f t="shared" si="6"/>
        <v>2</v>
      </c>
      <c r="AN43" s="90">
        <f t="shared" si="7"/>
        <v>5</v>
      </c>
      <c r="AO43" s="91">
        <f t="shared" si="8"/>
        <v>6.5</v>
      </c>
      <c r="AP43" s="92">
        <f>INDEX([1]RiskPlusY2565Q3!Q:Q,MATCH([1]ตารางคะแนนV3!$C43,[1]RiskPlusY2565Q3!$D:$D,0))</f>
        <v>0</v>
      </c>
      <c r="AQ43" s="92">
        <f>INDEX([1]RiskPlusY2565Q3!R:R,MATCH([1]ตารางคะแนนV3!$C43,[1]RiskPlusY2565Q3!$D:$D,0))</f>
        <v>0</v>
      </c>
      <c r="AR43" s="92">
        <f>INDEX([1]RiskPlusY2565Q3!AB:AB,MATCH([1]ตารางคะแนนV3!$C43,[1]RiskPlusY2565Q3!$D:$D,0))</f>
        <v>1</v>
      </c>
      <c r="AS43" s="93">
        <f t="shared" si="9"/>
        <v>1</v>
      </c>
      <c r="AT43" s="92">
        <f>INDEX([1]RiskPlusY2565Q3!AA:AA,MATCH([1]ตารางคะแนนV3!$C43,[1]RiskPlusY2565Q3!$D:$D,0))</f>
        <v>1</v>
      </c>
      <c r="AU43" s="92">
        <f>INDEX([1]RiskPlusY2565Q3!AC:AC,MATCH([1]ตารางคะแนนV3!$C43,[1]RiskPlusY2565Q3!$D:$D,0))</f>
        <v>1</v>
      </c>
      <c r="AV43" s="94">
        <f t="shared" si="10"/>
        <v>2</v>
      </c>
      <c r="AW43" s="95">
        <f t="shared" si="11"/>
        <v>3</v>
      </c>
      <c r="AX43" s="96">
        <f t="shared" si="12"/>
        <v>9.5</v>
      </c>
      <c r="AY43" s="18" t="str">
        <f t="shared" si="13"/>
        <v>C</v>
      </c>
      <c r="AZ43" s="18"/>
      <c r="BA43" s="18" t="str">
        <f>INDEX([1]Proflile65!$L:$L,MATCH([1]ตารางคะแนนV3!$C43,[1]Proflile65!$D:$D,0))</f>
        <v>เดิม</v>
      </c>
      <c r="BB43" s="18"/>
      <c r="BC43" s="18"/>
      <c r="BD43" s="28" t="b">
        <f t="shared" si="14"/>
        <v>1</v>
      </c>
      <c r="BE43" s="96">
        <v>9.5</v>
      </c>
      <c r="BF43" s="18" t="s">
        <v>2072</v>
      </c>
      <c r="BH43" s="17">
        <f t="shared" si="15"/>
        <v>0</v>
      </c>
    </row>
    <row r="44" spans="1:60">
      <c r="A44" s="18" t="s">
        <v>7</v>
      </c>
      <c r="B44" s="17" t="s">
        <v>132</v>
      </c>
      <c r="C44" s="18" t="s">
        <v>365</v>
      </c>
      <c r="D44" s="17" t="s">
        <v>366</v>
      </c>
      <c r="E44" s="18" t="str">
        <f>INDEX([1]Proflile65!$F:$F,MATCH([1]ตารางคะแนนV3!$C44,[1]Proflile65!$D:$D,0))</f>
        <v>รพช.</v>
      </c>
      <c r="F44" s="18">
        <f>INDEX([1]Proflile65!$H:$H,MATCH([1]ตารางคะแนนV3!$C44,[1]Proflile65!$D:$D,0))</f>
        <v>30</v>
      </c>
      <c r="G44" s="19" t="str">
        <f>INDEX([1]Proflile65!$K:$K,MATCH([1]ตารางคะแนนV3!$C44,[1]Proflile65!$D:$D,0))</f>
        <v>รพช.F2 P&lt;=30,000</v>
      </c>
      <c r="H44" s="75">
        <v>21443</v>
      </c>
      <c r="I44" s="76">
        <f>INDEX([1]RiskPlusY2565Q3!L:L,MATCH([1]ตารางคะแนนV3!$C44,[1]RiskPlusY2565Q3!$D:$D,0))</f>
        <v>22907251.149999999</v>
      </c>
      <c r="J44" s="76">
        <f>INDEX([1]RiskPlusY2565Q3!P:P,MATCH([1]ตารางคะแนนV3!$C44,[1]RiskPlusY2565Q3!$D:$D,0))</f>
        <v>102831.03</v>
      </c>
      <c r="K44" s="76">
        <f>INDEX([1]RiskPlusY2565Q3!O:O,MATCH([1]ตารางคะแนนV3!$C44,[1]RiskPlusY2565Q3!$D:$D,0))</f>
        <v>26519861.350000001</v>
      </c>
      <c r="L44" s="76">
        <f>INDEX([1]RiskPlusY2565Q3!M:M,MATCH([1]ตารางคะแนนV3!$C44,[1]RiskPlusY2565Q3!$D:$D,0))</f>
        <v>23722342.309999999</v>
      </c>
      <c r="M44" s="29">
        <f>INDEX([1]RiskPlusY2565Q3!N:N,MATCH([1]ตารางคะแนนV3!$C44,[1]RiskPlusY2565Q3!$D:$D,0))</f>
        <v>0</v>
      </c>
      <c r="N44" s="77">
        <f>INDEX([1]PlanfinY2565Q3!M:M,MATCH([1]ตารางคะแนนV3!$C44,[1]PlanfinY2565Q3!$C:$C,0))</f>
        <v>0</v>
      </c>
      <c r="O44" s="78">
        <f>INDEX([1]PlanfinY2565Q3!N:N,MATCH([1]ตารางคะแนนV3!$C44,[1]PlanfinY2565Q3!$C:$C,0))</f>
        <v>1</v>
      </c>
      <c r="P44" s="79">
        <f t="shared" si="0"/>
        <v>1</v>
      </c>
      <c r="Q44" s="80">
        <f>INDEX([1]Ratio!R:R,MATCH([1]ตารางคะแนนV3!$C44,[1]Ratio!$C:$C,0))</f>
        <v>173</v>
      </c>
      <c r="R44" s="81">
        <f>INDEX([1]RiskPlusY2565Q3!$S:$S,MATCH([1]ตารางคะแนนV3!C44,[1]RiskPlusY2565Q3!$D:$D,0))</f>
        <v>0</v>
      </c>
      <c r="S44" s="82">
        <f>INDEX([1]Ratio!$S:$S,MATCH([1]ตารางคะแนนV3!$C44,[1]Ratio!$C:$C,0))</f>
        <v>11</v>
      </c>
      <c r="T44" s="78">
        <f>VLOOKUP($C44,[1]RiskPlusY2565Q3!$D$2:$W$901,17,0)</f>
        <v>1</v>
      </c>
      <c r="U44" s="83">
        <f t="shared" si="1"/>
        <v>0.5</v>
      </c>
      <c r="V44" s="82">
        <f>INDEX([1]Ratio!$T:$T,MATCH([1]ตารางคะแนนV3!$C44,[1]Ratio!$C:$C,0))</f>
        <v>80</v>
      </c>
      <c r="W44" s="78">
        <f>VLOOKUP($C44,[1]RiskPlusY2565Q3!$D$2:$W$901,18,0)</f>
        <v>0</v>
      </c>
      <c r="X44" s="83">
        <f t="shared" si="2"/>
        <v>0</v>
      </c>
      <c r="Y44" s="82">
        <f>INDEX([1]Ratio!$V:$V,MATCH([1]ตารางคะแนนV3!$C44,[1]Ratio!$C:$C,0))</f>
        <v>53</v>
      </c>
      <c r="Z44" s="81">
        <f>INDEX([1]RiskPlusY2565Q3!$W:$W,MATCH([1]ตารางคะแนนV3!C44,[1]RiskPlusY2565Q3!$D:$D,0))</f>
        <v>1</v>
      </c>
      <c r="AA44" s="84">
        <f t="shared" si="3"/>
        <v>1.5</v>
      </c>
      <c r="AB44" s="77" t="str">
        <f>INDEX('[1]Quick MethodY2565Q3'!P:P,MATCH([1]ตารางคะแนนV3!$C44,'[1]Quick MethodY2565Q3'!$C:$C,0))</f>
        <v>1</v>
      </c>
      <c r="AC44" s="78" t="str">
        <f>INDEX('[1]Quick MethodY2565Q3'!Q:Q,MATCH([1]ตารางคะแนนV3!$C44,'[1]Quick MethodY2565Q3'!$C:$C,0))</f>
        <v>1</v>
      </c>
      <c r="AD44" s="78">
        <f>INDEX([1]HGRY2565Q3!W:W,MATCH([1]ตารางคะแนนV3!$C44,[1]HGRY2565Q3!$C:$C,0))</f>
        <v>0</v>
      </c>
      <c r="AE44" s="78">
        <f>INDEX([1]HGRY2565Q3!X:X,MATCH([1]ตารางคะแนนV3!$C44,[1]HGRY2565Q3!$C:$C,0))</f>
        <v>0.5</v>
      </c>
      <c r="AF44" s="78">
        <f>INDEX([1]HGRY2565Q3!Y:Y,MATCH([1]ตารางคะแนนV3!$C44,[1]HGRY2565Q3!$C:$C,0))</f>
        <v>0.5</v>
      </c>
      <c r="AG44" s="78">
        <f>INDEX([1]HGRY2565Q3!Z:Z,MATCH([1]ตารางคะแนนV3!$C44,[1]HGRY2565Q3!$C:$C,0))</f>
        <v>0.5</v>
      </c>
      <c r="AH44" s="85">
        <f t="shared" si="4"/>
        <v>3.5</v>
      </c>
      <c r="AI44" s="79">
        <f t="shared" si="5"/>
        <v>2</v>
      </c>
      <c r="AJ44" s="86">
        <f>INDEX([1]PointY2565Q3!J:J,MATCH([1]ตารางคะแนนV3!$C44,[1]PointY2565Q3!$C:$C,0))</f>
        <v>1</v>
      </c>
      <c r="AK44" s="87">
        <f>IFERROR(INDEX([1]อัตราการครองเตียง!O:O,MATCH([1]ตารางคะแนนV3!$C44,[1]อัตราการครองเตียง!$C:$C,0)),0)</f>
        <v>1</v>
      </c>
      <c r="AL44" s="88">
        <f>INDEX([1]SumAdjRw!R:R,MATCH([1]ตารางคะแนนV3!$C44,[1]SumAdjRw!$C:$C,0))</f>
        <v>1</v>
      </c>
      <c r="AM44" s="89">
        <f t="shared" si="6"/>
        <v>2</v>
      </c>
      <c r="AN44" s="90">
        <f t="shared" si="7"/>
        <v>5</v>
      </c>
      <c r="AO44" s="91">
        <f t="shared" si="8"/>
        <v>7.5</v>
      </c>
      <c r="AP44" s="92">
        <f>INDEX([1]RiskPlusY2565Q3!Q:Q,MATCH([1]ตารางคะแนนV3!$C44,[1]RiskPlusY2565Q3!$D:$D,0))</f>
        <v>0</v>
      </c>
      <c r="AQ44" s="92">
        <f>INDEX([1]RiskPlusY2565Q3!R:R,MATCH([1]ตารางคะแนนV3!$C44,[1]RiskPlusY2565Q3!$D:$D,0))</f>
        <v>1</v>
      </c>
      <c r="AR44" s="92">
        <f>INDEX([1]RiskPlusY2565Q3!AB:AB,MATCH([1]ตารางคะแนนV3!$C44,[1]RiskPlusY2565Q3!$D:$D,0))</f>
        <v>1</v>
      </c>
      <c r="AS44" s="93">
        <f t="shared" si="9"/>
        <v>2</v>
      </c>
      <c r="AT44" s="92">
        <f>INDEX([1]RiskPlusY2565Q3!AA:AA,MATCH([1]ตารางคะแนนV3!$C44,[1]RiskPlusY2565Q3!$D:$D,0))</f>
        <v>1</v>
      </c>
      <c r="AU44" s="92">
        <f>INDEX([1]RiskPlusY2565Q3!AC:AC,MATCH([1]ตารางคะแนนV3!$C44,[1]RiskPlusY2565Q3!$D:$D,0))</f>
        <v>1</v>
      </c>
      <c r="AV44" s="94">
        <f t="shared" si="10"/>
        <v>2</v>
      </c>
      <c r="AW44" s="95">
        <f t="shared" si="11"/>
        <v>4</v>
      </c>
      <c r="AX44" s="96">
        <f t="shared" si="12"/>
        <v>11.5</v>
      </c>
      <c r="AY44" s="18" t="str">
        <f t="shared" si="13"/>
        <v>B</v>
      </c>
      <c r="AZ44" s="18"/>
      <c r="BA44" s="18" t="str">
        <f>INDEX([1]Proflile65!$L:$L,MATCH([1]ตารางคะแนนV3!$C44,[1]Proflile65!$D:$D,0))</f>
        <v>เดิม</v>
      </c>
      <c r="BB44" s="18"/>
      <c r="BC44" s="18"/>
      <c r="BD44" s="28" t="b">
        <f t="shared" si="14"/>
        <v>1</v>
      </c>
      <c r="BE44" s="96">
        <v>11.5</v>
      </c>
      <c r="BF44" s="18" t="s">
        <v>2071</v>
      </c>
      <c r="BH44" s="17">
        <f t="shared" si="15"/>
        <v>150000</v>
      </c>
    </row>
    <row r="45" spans="1:60">
      <c r="A45" s="18" t="s">
        <v>7</v>
      </c>
      <c r="B45" s="17" t="s">
        <v>132</v>
      </c>
      <c r="C45" s="18" t="s">
        <v>367</v>
      </c>
      <c r="D45" s="17" t="s">
        <v>368</v>
      </c>
      <c r="E45" s="18" t="str">
        <f>INDEX([1]Proflile65!$F:$F,MATCH([1]ตารางคะแนนV3!$C45,[1]Proflile65!$D:$D,0))</f>
        <v>รพช.</v>
      </c>
      <c r="F45" s="18">
        <f>INDEX([1]Proflile65!$H:$H,MATCH([1]ตารางคะแนนV3!$C45,[1]Proflile65!$D:$D,0))</f>
        <v>30</v>
      </c>
      <c r="G45" s="19" t="str">
        <f>INDEX([1]Proflile65!$K:$K,MATCH([1]ตารางคะแนนV3!$C45,[1]Proflile65!$D:$D,0))</f>
        <v>รพช.F2 P&lt;=30,000</v>
      </c>
      <c r="H45" s="75">
        <v>21591</v>
      </c>
      <c r="I45" s="76">
        <f>INDEX([1]RiskPlusY2565Q3!L:L,MATCH([1]ตารางคะแนนV3!$C45,[1]RiskPlusY2565Q3!$D:$D,0))</f>
        <v>17053767.100000001</v>
      </c>
      <c r="J45" s="76">
        <f>INDEX([1]RiskPlusY2565Q3!P:P,MATCH([1]ตารางคะแนนV3!$C45,[1]RiskPlusY2565Q3!$D:$D,0))</f>
        <v>-2071666.04</v>
      </c>
      <c r="K45" s="76">
        <f>INDEX([1]RiskPlusY2565Q3!O:O,MATCH([1]ตารางคะแนนV3!$C45,[1]RiskPlusY2565Q3!$D:$D,0))</f>
        <v>21526185.91</v>
      </c>
      <c r="L45" s="76">
        <f>INDEX([1]RiskPlusY2565Q3!M:M,MATCH([1]ตารางคะแนนV3!$C45,[1]RiskPlusY2565Q3!$D:$D,0))</f>
        <v>16867615.120000001</v>
      </c>
      <c r="M45" s="29">
        <f>INDEX([1]RiskPlusY2565Q3!N:N,MATCH([1]ตารางคะแนนV3!$C45,[1]RiskPlusY2565Q3!$D:$D,0))</f>
        <v>1</v>
      </c>
      <c r="N45" s="77">
        <f>INDEX([1]PlanfinY2565Q3!M:M,MATCH([1]ตารางคะแนนV3!$C45,[1]PlanfinY2565Q3!$C:$C,0))</f>
        <v>0</v>
      </c>
      <c r="O45" s="78">
        <f>INDEX([1]PlanfinY2565Q3!N:N,MATCH([1]ตารางคะแนนV3!$C45,[1]PlanfinY2565Q3!$C:$C,0))</f>
        <v>1</v>
      </c>
      <c r="P45" s="79">
        <f t="shared" si="0"/>
        <v>1</v>
      </c>
      <c r="Q45" s="80">
        <f>INDEX([1]Ratio!R:R,MATCH([1]ตารางคะแนนV3!$C45,[1]Ratio!$C:$C,0))</f>
        <v>120</v>
      </c>
      <c r="R45" s="81">
        <f>INDEX([1]RiskPlusY2565Q3!$S:$S,MATCH([1]ตารางคะแนนV3!C45,[1]RiskPlusY2565Q3!$D:$D,0))</f>
        <v>1</v>
      </c>
      <c r="S45" s="82">
        <f>INDEX([1]Ratio!$S:$S,MATCH([1]ตารางคะแนนV3!$C45,[1]Ratio!$C:$C,0))</f>
        <v>17</v>
      </c>
      <c r="T45" s="78">
        <f>VLOOKUP($C45,[1]RiskPlusY2565Q3!$D$2:$W$901,17,0)</f>
        <v>1</v>
      </c>
      <c r="U45" s="83">
        <f t="shared" si="1"/>
        <v>0.5</v>
      </c>
      <c r="V45" s="82">
        <f>INDEX([1]Ratio!$T:$T,MATCH([1]ตารางคะแนนV3!$C45,[1]Ratio!$C:$C,0))</f>
        <v>47</v>
      </c>
      <c r="W45" s="78">
        <f>VLOOKUP($C45,[1]RiskPlusY2565Q3!$D$2:$W$901,18,0)</f>
        <v>1</v>
      </c>
      <c r="X45" s="83">
        <f t="shared" si="2"/>
        <v>0.5</v>
      </c>
      <c r="Y45" s="82">
        <f>INDEX([1]Ratio!$V:$V,MATCH([1]ตารางคะแนนV3!$C45,[1]Ratio!$C:$C,0))</f>
        <v>49</v>
      </c>
      <c r="Z45" s="81">
        <f>INDEX([1]RiskPlusY2565Q3!$W:$W,MATCH([1]ตารางคะแนนV3!C45,[1]RiskPlusY2565Q3!$D:$D,0))</f>
        <v>1</v>
      </c>
      <c r="AA45" s="84">
        <f t="shared" si="3"/>
        <v>3</v>
      </c>
      <c r="AB45" s="77" t="str">
        <f>INDEX('[1]Quick MethodY2565Q3'!P:P,MATCH([1]ตารางคะแนนV3!$C45,'[1]Quick MethodY2565Q3'!$C:$C,0))</f>
        <v>1</v>
      </c>
      <c r="AC45" s="78" t="str">
        <f>INDEX('[1]Quick MethodY2565Q3'!Q:Q,MATCH([1]ตารางคะแนนV3!$C45,'[1]Quick MethodY2565Q3'!$C:$C,0))</f>
        <v>1</v>
      </c>
      <c r="AD45" s="78">
        <f>INDEX([1]HGRY2565Q3!W:W,MATCH([1]ตารางคะแนนV3!$C45,[1]HGRY2565Q3!$C:$C,0))</f>
        <v>0</v>
      </c>
      <c r="AE45" s="78">
        <f>INDEX([1]HGRY2565Q3!X:X,MATCH([1]ตารางคะแนนV3!$C45,[1]HGRY2565Q3!$C:$C,0))</f>
        <v>0.5</v>
      </c>
      <c r="AF45" s="78">
        <f>INDEX([1]HGRY2565Q3!Y:Y,MATCH([1]ตารางคะแนนV3!$C45,[1]HGRY2565Q3!$C:$C,0))</f>
        <v>0.5</v>
      </c>
      <c r="AG45" s="78">
        <f>INDEX([1]HGRY2565Q3!Z:Z,MATCH([1]ตารางคะแนนV3!$C45,[1]HGRY2565Q3!$C:$C,0))</f>
        <v>0.5</v>
      </c>
      <c r="AH45" s="85">
        <f t="shared" si="4"/>
        <v>3.5</v>
      </c>
      <c r="AI45" s="79">
        <f t="shared" si="5"/>
        <v>2</v>
      </c>
      <c r="AJ45" s="86">
        <f>INDEX([1]PointY2565Q3!J:J,MATCH([1]ตารางคะแนนV3!$C45,[1]PointY2565Q3!$C:$C,0))</f>
        <v>1</v>
      </c>
      <c r="AK45" s="87">
        <f>IFERROR(INDEX([1]อัตราการครองเตียง!O:O,MATCH([1]ตารางคะแนนV3!$C45,[1]อัตราการครองเตียง!$C:$C,0)),0)</f>
        <v>1</v>
      </c>
      <c r="AL45" s="88">
        <f>INDEX([1]SumAdjRw!R:R,MATCH([1]ตารางคะแนนV3!$C45,[1]SumAdjRw!$C:$C,0))</f>
        <v>1</v>
      </c>
      <c r="AM45" s="89">
        <f t="shared" si="6"/>
        <v>2</v>
      </c>
      <c r="AN45" s="90">
        <f t="shared" si="7"/>
        <v>5</v>
      </c>
      <c r="AO45" s="91">
        <f t="shared" si="8"/>
        <v>9</v>
      </c>
      <c r="AP45" s="92">
        <f>INDEX([1]RiskPlusY2565Q3!Q:Q,MATCH([1]ตารางคะแนนV3!$C45,[1]RiskPlusY2565Q3!$D:$D,0))</f>
        <v>0</v>
      </c>
      <c r="AQ45" s="92">
        <f>INDEX([1]RiskPlusY2565Q3!R:R,MATCH([1]ตารางคะแนนV3!$C45,[1]RiskPlusY2565Q3!$D:$D,0))</f>
        <v>1</v>
      </c>
      <c r="AR45" s="92">
        <f>INDEX([1]RiskPlusY2565Q3!AB:AB,MATCH([1]ตารางคะแนนV3!$C45,[1]RiskPlusY2565Q3!$D:$D,0))</f>
        <v>1</v>
      </c>
      <c r="AS45" s="93">
        <f t="shared" si="9"/>
        <v>2</v>
      </c>
      <c r="AT45" s="92">
        <f>INDEX([1]RiskPlusY2565Q3!AA:AA,MATCH([1]ตารางคะแนนV3!$C45,[1]RiskPlusY2565Q3!$D:$D,0))</f>
        <v>1</v>
      </c>
      <c r="AU45" s="92">
        <f>INDEX([1]RiskPlusY2565Q3!AC:AC,MATCH([1]ตารางคะแนนV3!$C45,[1]RiskPlusY2565Q3!$D:$D,0))</f>
        <v>0</v>
      </c>
      <c r="AV45" s="94">
        <f t="shared" si="10"/>
        <v>1</v>
      </c>
      <c r="AW45" s="95">
        <f t="shared" si="11"/>
        <v>3</v>
      </c>
      <c r="AX45" s="96">
        <f t="shared" si="12"/>
        <v>12</v>
      </c>
      <c r="AY45" s="18" t="str">
        <f t="shared" si="13"/>
        <v>A</v>
      </c>
      <c r="AZ45" s="18"/>
      <c r="BA45" s="18" t="str">
        <f>INDEX([1]Proflile65!$L:$L,MATCH([1]ตารางคะแนนV3!$C45,[1]Proflile65!$D:$D,0))</f>
        <v>เดิม</v>
      </c>
      <c r="BB45" s="18"/>
      <c r="BC45" s="18"/>
      <c r="BD45" s="28" t="b">
        <f t="shared" si="14"/>
        <v>1</v>
      </c>
      <c r="BE45" s="96">
        <v>12</v>
      </c>
      <c r="BF45" s="18" t="s">
        <v>2048</v>
      </c>
      <c r="BH45" s="17">
        <f t="shared" si="15"/>
        <v>300000</v>
      </c>
    </row>
    <row r="46" spans="1:60">
      <c r="A46" s="18" t="s">
        <v>7</v>
      </c>
      <c r="B46" s="17" t="s">
        <v>132</v>
      </c>
      <c r="C46" s="18" t="s">
        <v>369</v>
      </c>
      <c r="D46" s="17" t="s">
        <v>370</v>
      </c>
      <c r="E46" s="18" t="str">
        <f>INDEX([1]Proflile65!$F:$F,MATCH([1]ตารางคะแนนV3!$C46,[1]Proflile65!$D:$D,0))</f>
        <v>รพช.</v>
      </c>
      <c r="F46" s="18">
        <f>INDEX([1]Proflile65!$H:$H,MATCH([1]ตารางคะแนนV3!$C46,[1]Proflile65!$D:$D,0))</f>
        <v>68</v>
      </c>
      <c r="G46" s="19" t="str">
        <f>INDEX([1]Proflile65!$K:$K,MATCH([1]ตารางคะแนนV3!$C46,[1]Proflile65!$D:$D,0))</f>
        <v>รพช.F1 P&lt;=50,000</v>
      </c>
      <c r="H46" s="75">
        <v>44871</v>
      </c>
      <c r="I46" s="76">
        <f>INDEX([1]RiskPlusY2565Q3!L:L,MATCH([1]ตารางคะแนนV3!$C46,[1]RiskPlusY2565Q3!$D:$D,0))</f>
        <v>7339483.4000000004</v>
      </c>
      <c r="J46" s="76">
        <f>INDEX([1]RiskPlusY2565Q3!P:P,MATCH([1]ตารางคะแนนV3!$C46,[1]RiskPlusY2565Q3!$D:$D,0))</f>
        <v>-14513065.91</v>
      </c>
      <c r="K46" s="76">
        <f>INDEX([1]RiskPlusY2565Q3!O:O,MATCH([1]ตารางคะแนนV3!$C46,[1]RiskPlusY2565Q3!$D:$D,0))</f>
        <v>22129701.859999999</v>
      </c>
      <c r="L46" s="76">
        <f>INDEX([1]RiskPlusY2565Q3!M:M,MATCH([1]ตารางคะแนนV3!$C46,[1]RiskPlusY2565Q3!$D:$D,0))</f>
        <v>21944839.34</v>
      </c>
      <c r="M46" s="29">
        <f>INDEX([1]RiskPlusY2565Q3!N:N,MATCH([1]ตารางคะแนนV3!$C46,[1]RiskPlusY2565Q3!$D:$D,0))</f>
        <v>2</v>
      </c>
      <c r="N46" s="77">
        <f>INDEX([1]PlanfinY2565Q3!M:M,MATCH([1]ตารางคะแนนV3!$C46,[1]PlanfinY2565Q3!$C:$C,0))</f>
        <v>0</v>
      </c>
      <c r="O46" s="78">
        <f>INDEX([1]PlanfinY2565Q3!N:N,MATCH([1]ตารางคะแนนV3!$C46,[1]PlanfinY2565Q3!$C:$C,0))</f>
        <v>1</v>
      </c>
      <c r="P46" s="79">
        <f t="shared" si="0"/>
        <v>1</v>
      </c>
      <c r="Q46" s="80">
        <f>INDEX([1]Ratio!R:R,MATCH([1]ตารางคะแนนV3!$C46,[1]Ratio!$C:$C,0))</f>
        <v>267</v>
      </c>
      <c r="R46" s="81">
        <f>INDEX([1]RiskPlusY2565Q3!$S:$S,MATCH([1]ตารางคะแนนV3!C46,[1]RiskPlusY2565Q3!$D:$D,0))</f>
        <v>0</v>
      </c>
      <c r="S46" s="82">
        <f>INDEX([1]Ratio!$S:$S,MATCH([1]ตารางคะแนนV3!$C46,[1]Ratio!$C:$C,0))</f>
        <v>31</v>
      </c>
      <c r="T46" s="78">
        <f>VLOOKUP($C46,[1]RiskPlusY2565Q3!$D$2:$W$901,17,0)</f>
        <v>1</v>
      </c>
      <c r="U46" s="83">
        <f t="shared" si="1"/>
        <v>0.5</v>
      </c>
      <c r="V46" s="82">
        <f>INDEX([1]Ratio!$T:$T,MATCH([1]ตารางคะแนนV3!$C46,[1]Ratio!$C:$C,0))</f>
        <v>47</v>
      </c>
      <c r="W46" s="78">
        <f>VLOOKUP($C46,[1]RiskPlusY2565Q3!$D$2:$W$901,18,0)</f>
        <v>1</v>
      </c>
      <c r="X46" s="83">
        <f t="shared" si="2"/>
        <v>0.5</v>
      </c>
      <c r="Y46" s="82">
        <f>INDEX([1]Ratio!$V:$V,MATCH([1]ตารางคะแนนV3!$C46,[1]Ratio!$C:$C,0))</f>
        <v>36</v>
      </c>
      <c r="Z46" s="81">
        <f>INDEX([1]RiskPlusY2565Q3!$W:$W,MATCH([1]ตารางคะแนนV3!C46,[1]RiskPlusY2565Q3!$D:$D,0))</f>
        <v>1</v>
      </c>
      <c r="AA46" s="84">
        <f t="shared" si="3"/>
        <v>2</v>
      </c>
      <c r="AB46" s="77" t="str">
        <f>INDEX('[1]Quick MethodY2565Q3'!P:P,MATCH([1]ตารางคะแนนV3!$C46,'[1]Quick MethodY2565Q3'!$C:$C,0))</f>
        <v>1</v>
      </c>
      <c r="AC46" s="78" t="str">
        <f>INDEX('[1]Quick MethodY2565Q3'!Q:Q,MATCH([1]ตารางคะแนนV3!$C46,'[1]Quick MethodY2565Q3'!$C:$C,0))</f>
        <v>1</v>
      </c>
      <c r="AD46" s="78">
        <f>INDEX([1]HGRY2565Q3!W:W,MATCH([1]ตารางคะแนนV3!$C46,[1]HGRY2565Q3!$C:$C,0))</f>
        <v>0</v>
      </c>
      <c r="AE46" s="78">
        <f>INDEX([1]HGRY2565Q3!X:X,MATCH([1]ตารางคะแนนV3!$C46,[1]HGRY2565Q3!$C:$C,0))</f>
        <v>0.5</v>
      </c>
      <c r="AF46" s="78">
        <f>INDEX([1]HGRY2565Q3!Y:Y,MATCH([1]ตารางคะแนนV3!$C46,[1]HGRY2565Q3!$C:$C,0))</f>
        <v>0</v>
      </c>
      <c r="AG46" s="78">
        <f>INDEX([1]HGRY2565Q3!Z:Z,MATCH([1]ตารางคะแนนV3!$C46,[1]HGRY2565Q3!$C:$C,0))</f>
        <v>0</v>
      </c>
      <c r="AH46" s="85">
        <f t="shared" si="4"/>
        <v>2.5</v>
      </c>
      <c r="AI46" s="79">
        <f t="shared" si="5"/>
        <v>2</v>
      </c>
      <c r="AJ46" s="86">
        <f>INDEX([1]PointY2565Q3!J:J,MATCH([1]ตารางคะแนนV3!$C46,[1]PointY2565Q3!$C:$C,0))</f>
        <v>1</v>
      </c>
      <c r="AK46" s="87">
        <f>IFERROR(INDEX([1]อัตราการครองเตียง!O:O,MATCH([1]ตารางคะแนนV3!$C46,[1]อัตราการครองเตียง!$C:$C,0)),0)</f>
        <v>1</v>
      </c>
      <c r="AL46" s="88">
        <f>INDEX([1]SumAdjRw!R:R,MATCH([1]ตารางคะแนนV3!$C46,[1]SumAdjRw!$C:$C,0))</f>
        <v>1</v>
      </c>
      <c r="AM46" s="89">
        <f t="shared" si="6"/>
        <v>2</v>
      </c>
      <c r="AN46" s="90">
        <f t="shared" si="7"/>
        <v>5</v>
      </c>
      <c r="AO46" s="91">
        <f t="shared" si="8"/>
        <v>8</v>
      </c>
      <c r="AP46" s="92">
        <f>INDEX([1]RiskPlusY2565Q3!Q:Q,MATCH([1]ตารางคะแนนV3!$C46,[1]RiskPlusY2565Q3!$D:$D,0))</f>
        <v>0</v>
      </c>
      <c r="AQ46" s="92">
        <f>INDEX([1]RiskPlusY2565Q3!R:R,MATCH([1]ตารางคะแนนV3!$C46,[1]RiskPlusY2565Q3!$D:$D,0))</f>
        <v>0</v>
      </c>
      <c r="AR46" s="92">
        <f>INDEX([1]RiskPlusY2565Q3!AB:AB,MATCH([1]ตารางคะแนนV3!$C46,[1]RiskPlusY2565Q3!$D:$D,0))</f>
        <v>1</v>
      </c>
      <c r="AS46" s="93">
        <f t="shared" si="9"/>
        <v>1</v>
      </c>
      <c r="AT46" s="92">
        <f>INDEX([1]RiskPlusY2565Q3!AA:AA,MATCH([1]ตารางคะแนนV3!$C46,[1]RiskPlusY2565Q3!$D:$D,0))</f>
        <v>1</v>
      </c>
      <c r="AU46" s="92">
        <f>INDEX([1]RiskPlusY2565Q3!AC:AC,MATCH([1]ตารางคะแนนV3!$C46,[1]RiskPlusY2565Q3!$D:$D,0))</f>
        <v>0</v>
      </c>
      <c r="AV46" s="94">
        <f t="shared" si="10"/>
        <v>1</v>
      </c>
      <c r="AW46" s="95">
        <f t="shared" si="11"/>
        <v>2</v>
      </c>
      <c r="AX46" s="96">
        <f t="shared" si="12"/>
        <v>10</v>
      </c>
      <c r="AY46" s="18" t="str">
        <f t="shared" si="13"/>
        <v>C</v>
      </c>
      <c r="AZ46" s="18"/>
      <c r="BA46" s="18" t="str">
        <f>INDEX([1]Proflile65!$L:$L,MATCH([1]ตารางคะแนนV3!$C46,[1]Proflile65!$D:$D,0))</f>
        <v>เดิม</v>
      </c>
      <c r="BB46" s="18"/>
      <c r="BC46" s="18"/>
      <c r="BD46" s="28" t="b">
        <f t="shared" si="14"/>
        <v>1</v>
      </c>
      <c r="BE46" s="96">
        <v>10</v>
      </c>
      <c r="BF46" s="18" t="s">
        <v>2072</v>
      </c>
      <c r="BH46" s="17">
        <f t="shared" si="15"/>
        <v>0</v>
      </c>
    </row>
    <row r="47" spans="1:60">
      <c r="A47" s="18" t="s">
        <v>7</v>
      </c>
      <c r="B47" s="17" t="s">
        <v>132</v>
      </c>
      <c r="C47" s="18" t="s">
        <v>371</v>
      </c>
      <c r="D47" s="17" t="s">
        <v>372</v>
      </c>
      <c r="E47" s="18" t="str">
        <f>INDEX([1]Proflile65!$F:$F,MATCH([1]ตารางคะแนนV3!$C47,[1]Proflile65!$D:$D,0))</f>
        <v>รพช.</v>
      </c>
      <c r="F47" s="18">
        <f>INDEX([1]Proflile65!$H:$H,MATCH([1]ตารางคะแนนV3!$C47,[1]Proflile65!$D:$D,0))</f>
        <v>30</v>
      </c>
      <c r="G47" s="19" t="str">
        <f>INDEX([1]Proflile65!$K:$K,MATCH([1]ตารางคะแนนV3!$C47,[1]Proflile65!$D:$D,0))</f>
        <v>รพช.F2 P30,000-60,000</v>
      </c>
      <c r="H47" s="75">
        <v>32319</v>
      </c>
      <c r="I47" s="76">
        <f>INDEX([1]RiskPlusY2565Q3!L:L,MATCH([1]ตารางคะแนนV3!$C47,[1]RiskPlusY2565Q3!$D:$D,0))</f>
        <v>72724777.25</v>
      </c>
      <c r="J47" s="76">
        <f>INDEX([1]RiskPlusY2565Q3!P:P,MATCH([1]ตารางคะแนนV3!$C47,[1]RiskPlusY2565Q3!$D:$D,0))</f>
        <v>19204935.710000001</v>
      </c>
      <c r="K47" s="76">
        <f>INDEX([1]RiskPlusY2565Q3!O:O,MATCH([1]ตารางคะแนนV3!$C47,[1]RiskPlusY2565Q3!$D:$D,0))</f>
        <v>30519356.300000001</v>
      </c>
      <c r="L47" s="76">
        <f>INDEX([1]RiskPlusY2565Q3!M:M,MATCH([1]ตารางคะแนนV3!$C47,[1]RiskPlusY2565Q3!$D:$D,0))</f>
        <v>26579109.23</v>
      </c>
      <c r="M47" s="29">
        <f>INDEX([1]RiskPlusY2565Q3!N:N,MATCH([1]ตารางคะแนนV3!$C47,[1]RiskPlusY2565Q3!$D:$D,0))</f>
        <v>0</v>
      </c>
      <c r="N47" s="77">
        <f>INDEX([1]PlanfinY2565Q3!M:M,MATCH([1]ตารางคะแนนV3!$C47,[1]PlanfinY2565Q3!$C:$C,0))</f>
        <v>0</v>
      </c>
      <c r="O47" s="78">
        <f>INDEX([1]PlanfinY2565Q3!N:N,MATCH([1]ตารางคะแนนV3!$C47,[1]PlanfinY2565Q3!$C:$C,0))</f>
        <v>1</v>
      </c>
      <c r="P47" s="79">
        <f t="shared" si="0"/>
        <v>1</v>
      </c>
      <c r="Q47" s="80">
        <f>INDEX([1]Ratio!R:R,MATCH([1]ตารางคะแนนV3!$C47,[1]Ratio!$C:$C,0))</f>
        <v>104</v>
      </c>
      <c r="R47" s="81">
        <f>INDEX([1]RiskPlusY2565Q3!$S:$S,MATCH([1]ตารางคะแนนV3!C47,[1]RiskPlusY2565Q3!$D:$D,0))</f>
        <v>0</v>
      </c>
      <c r="S47" s="82">
        <f>INDEX([1]Ratio!$S:$S,MATCH([1]ตารางคะแนนV3!$C47,[1]Ratio!$C:$C,0))</f>
        <v>67</v>
      </c>
      <c r="T47" s="78">
        <f>VLOOKUP($C47,[1]RiskPlusY2565Q3!$D$2:$W$901,17,0)</f>
        <v>0</v>
      </c>
      <c r="U47" s="83">
        <f t="shared" si="1"/>
        <v>0</v>
      </c>
      <c r="V47" s="82">
        <f>INDEX([1]Ratio!$T:$T,MATCH([1]ตารางคะแนนV3!$C47,[1]Ratio!$C:$C,0))</f>
        <v>89</v>
      </c>
      <c r="W47" s="78">
        <f>VLOOKUP($C47,[1]RiskPlusY2565Q3!$D$2:$W$901,18,0)</f>
        <v>0</v>
      </c>
      <c r="X47" s="83">
        <f t="shared" si="2"/>
        <v>0</v>
      </c>
      <c r="Y47" s="82">
        <f>INDEX([1]Ratio!$V:$V,MATCH([1]ตารางคะแนนV3!$C47,[1]Ratio!$C:$C,0))</f>
        <v>43</v>
      </c>
      <c r="Z47" s="81">
        <f>INDEX([1]RiskPlusY2565Q3!$W:$W,MATCH([1]ตารางคะแนนV3!C47,[1]RiskPlusY2565Q3!$D:$D,0))</f>
        <v>1</v>
      </c>
      <c r="AA47" s="84">
        <f t="shared" si="3"/>
        <v>1</v>
      </c>
      <c r="AB47" s="77" t="str">
        <f>INDEX('[1]Quick MethodY2565Q3'!P:P,MATCH([1]ตารางคะแนนV3!$C47,'[1]Quick MethodY2565Q3'!$C:$C,0))</f>
        <v>0</v>
      </c>
      <c r="AC47" s="78" t="str">
        <f>INDEX('[1]Quick MethodY2565Q3'!Q:Q,MATCH([1]ตารางคะแนนV3!$C47,'[1]Quick MethodY2565Q3'!$C:$C,0))</f>
        <v>1</v>
      </c>
      <c r="AD47" s="78">
        <f>INDEX([1]HGRY2565Q3!W:W,MATCH([1]ตารางคะแนนV3!$C47,[1]HGRY2565Q3!$C:$C,0))</f>
        <v>0</v>
      </c>
      <c r="AE47" s="78">
        <f>INDEX([1]HGRY2565Q3!X:X,MATCH([1]ตารางคะแนนV3!$C47,[1]HGRY2565Q3!$C:$C,0))</f>
        <v>0</v>
      </c>
      <c r="AF47" s="78">
        <f>INDEX([1]HGRY2565Q3!Y:Y,MATCH([1]ตารางคะแนนV3!$C47,[1]HGRY2565Q3!$C:$C,0))</f>
        <v>0.5</v>
      </c>
      <c r="AG47" s="78">
        <f>INDEX([1]HGRY2565Q3!Z:Z,MATCH([1]ตารางคะแนนV3!$C47,[1]HGRY2565Q3!$C:$C,0))</f>
        <v>0</v>
      </c>
      <c r="AH47" s="85">
        <f t="shared" si="4"/>
        <v>1.5</v>
      </c>
      <c r="AI47" s="79">
        <f t="shared" si="5"/>
        <v>1.5</v>
      </c>
      <c r="AJ47" s="86">
        <f>INDEX([1]PointY2565Q3!J:J,MATCH([1]ตารางคะแนนV3!$C47,[1]PointY2565Q3!$C:$C,0))</f>
        <v>1</v>
      </c>
      <c r="AK47" s="87">
        <f>IFERROR(INDEX([1]อัตราการครองเตียง!O:O,MATCH([1]ตารางคะแนนV3!$C47,[1]อัตราการครองเตียง!$C:$C,0)),0)</f>
        <v>1</v>
      </c>
      <c r="AL47" s="88">
        <f>INDEX([1]SumAdjRw!R:R,MATCH([1]ตารางคะแนนV3!$C47,[1]SumAdjRw!$C:$C,0))</f>
        <v>1</v>
      </c>
      <c r="AM47" s="89">
        <f t="shared" si="6"/>
        <v>2</v>
      </c>
      <c r="AN47" s="90">
        <f t="shared" si="7"/>
        <v>4.5</v>
      </c>
      <c r="AO47" s="91">
        <f t="shared" si="8"/>
        <v>6.5</v>
      </c>
      <c r="AP47" s="92">
        <f>INDEX([1]RiskPlusY2565Q3!Q:Q,MATCH([1]ตารางคะแนนV3!$C47,[1]RiskPlusY2565Q3!$D:$D,0))</f>
        <v>0</v>
      </c>
      <c r="AQ47" s="92">
        <f>INDEX([1]RiskPlusY2565Q3!R:R,MATCH([1]ตารางคะแนนV3!$C47,[1]RiskPlusY2565Q3!$D:$D,0))</f>
        <v>0</v>
      </c>
      <c r="AR47" s="92">
        <f>INDEX([1]RiskPlusY2565Q3!AB:AB,MATCH([1]ตารางคะแนนV3!$C47,[1]RiskPlusY2565Q3!$D:$D,0))</f>
        <v>1</v>
      </c>
      <c r="AS47" s="93">
        <f t="shared" si="9"/>
        <v>1</v>
      </c>
      <c r="AT47" s="92">
        <f>INDEX([1]RiskPlusY2565Q3!AA:AA,MATCH([1]ตารางคะแนนV3!$C47,[1]RiskPlusY2565Q3!$D:$D,0))</f>
        <v>1</v>
      </c>
      <c r="AU47" s="92">
        <f>INDEX([1]RiskPlusY2565Q3!AC:AC,MATCH([1]ตารางคะแนนV3!$C47,[1]RiskPlusY2565Q3!$D:$D,0))</f>
        <v>1</v>
      </c>
      <c r="AV47" s="94">
        <f t="shared" si="10"/>
        <v>2</v>
      </c>
      <c r="AW47" s="95">
        <f t="shared" si="11"/>
        <v>3</v>
      </c>
      <c r="AX47" s="96">
        <f t="shared" si="12"/>
        <v>9.5</v>
      </c>
      <c r="AY47" s="18" t="str">
        <f t="shared" si="13"/>
        <v>C</v>
      </c>
      <c r="AZ47" s="18"/>
      <c r="BA47" s="18" t="str">
        <f>INDEX([1]Proflile65!$L:$L,MATCH([1]ตารางคะแนนV3!$C47,[1]Proflile65!$D:$D,0))</f>
        <v>เดิม</v>
      </c>
      <c r="BB47" s="18"/>
      <c r="BC47" s="18"/>
      <c r="BD47" s="28" t="b">
        <f t="shared" si="14"/>
        <v>1</v>
      </c>
      <c r="BE47" s="96">
        <v>9.5</v>
      </c>
      <c r="BF47" s="18" t="s">
        <v>2072</v>
      </c>
      <c r="BH47" s="17">
        <f t="shared" si="15"/>
        <v>0</v>
      </c>
    </row>
    <row r="48" spans="1:60">
      <c r="A48" s="18" t="s">
        <v>7</v>
      </c>
      <c r="B48" s="17" t="s">
        <v>132</v>
      </c>
      <c r="C48" s="18" t="s">
        <v>373</v>
      </c>
      <c r="D48" s="17" t="s">
        <v>374</v>
      </c>
      <c r="E48" s="18" t="str">
        <f>INDEX([1]Proflile65!$F:$F,MATCH([1]ตารางคะแนนV3!$C48,[1]Proflile65!$D:$D,0))</f>
        <v>รพช.</v>
      </c>
      <c r="F48" s="18">
        <f>INDEX([1]Proflile65!$H:$H,MATCH([1]ตารางคะแนนV3!$C48,[1]Proflile65!$D:$D,0))</f>
        <v>0</v>
      </c>
      <c r="G48" s="19" t="str">
        <f>INDEX([1]Proflile65!$K:$K,MATCH([1]ตารางคะแนนV3!$C48,[1]Proflile65!$D:$D,0))</f>
        <v>รพช.F3 P&lt;=15,000</v>
      </c>
      <c r="H48" s="75">
        <v>14693</v>
      </c>
      <c r="I48" s="76">
        <f>INDEX([1]RiskPlusY2565Q3!L:L,MATCH([1]ตารางคะแนนV3!$C48,[1]RiskPlusY2565Q3!$D:$D,0))</f>
        <v>8729439.7400000002</v>
      </c>
      <c r="J48" s="76">
        <f>INDEX([1]RiskPlusY2565Q3!P:P,MATCH([1]ตารางคะแนนV3!$C48,[1]RiskPlusY2565Q3!$D:$D,0))</f>
        <v>424813.09</v>
      </c>
      <c r="K48" s="76">
        <f>INDEX([1]RiskPlusY2565Q3!O:O,MATCH([1]ตารางคะแนนV3!$C48,[1]RiskPlusY2565Q3!$D:$D,0))</f>
        <v>11953805.779999999</v>
      </c>
      <c r="L48" s="76">
        <f>INDEX([1]RiskPlusY2565Q3!M:M,MATCH([1]ตารางคะแนนV3!$C48,[1]RiskPlusY2565Q3!$D:$D,0))</f>
        <v>10213079.619999999</v>
      </c>
      <c r="M48" s="29">
        <f>INDEX([1]RiskPlusY2565Q3!N:N,MATCH([1]ตารางคะแนนV3!$C48,[1]RiskPlusY2565Q3!$D:$D,0))</f>
        <v>0</v>
      </c>
      <c r="N48" s="77">
        <f>INDEX([1]PlanfinY2565Q3!M:M,MATCH([1]ตารางคะแนนV3!$C48,[1]PlanfinY2565Q3!$C:$C,0))</f>
        <v>0</v>
      </c>
      <c r="O48" s="78">
        <f>INDEX([1]PlanfinY2565Q3!N:N,MATCH([1]ตารางคะแนนV3!$C48,[1]PlanfinY2565Q3!$C:$C,0))</f>
        <v>1</v>
      </c>
      <c r="P48" s="79">
        <f t="shared" si="0"/>
        <v>1</v>
      </c>
      <c r="Q48" s="80">
        <f>INDEX([1]Ratio!R:R,MATCH([1]ตารางคะแนนV3!$C48,[1]Ratio!$C:$C,0))</f>
        <v>150</v>
      </c>
      <c r="R48" s="81">
        <f>INDEX([1]RiskPlusY2565Q3!$S:$S,MATCH([1]ตารางคะแนนV3!C48,[1]RiskPlusY2565Q3!$D:$D,0))</f>
        <v>0</v>
      </c>
      <c r="S48" s="82">
        <f>INDEX([1]Ratio!$S:$S,MATCH([1]ตารางคะแนนV3!$C48,[1]Ratio!$C:$C,0))</f>
        <v>2</v>
      </c>
      <c r="T48" s="78">
        <f>VLOOKUP($C48,[1]RiskPlusY2565Q3!$D$2:$W$901,17,0)</f>
        <v>0</v>
      </c>
      <c r="U48" s="83">
        <f t="shared" si="1"/>
        <v>0</v>
      </c>
      <c r="V48" s="82">
        <f>INDEX([1]Ratio!$T:$T,MATCH([1]ตารางคะแนนV3!$C48,[1]Ratio!$C:$C,0))</f>
        <v>21</v>
      </c>
      <c r="W48" s="78">
        <f>VLOOKUP($C48,[1]RiskPlusY2565Q3!$D$2:$W$901,18,0)</f>
        <v>1</v>
      </c>
      <c r="X48" s="83">
        <f t="shared" si="2"/>
        <v>0.5</v>
      </c>
      <c r="Y48" s="82">
        <f>INDEX([1]Ratio!$V:$V,MATCH([1]ตารางคะแนนV3!$C48,[1]Ratio!$C:$C,0))</f>
        <v>63</v>
      </c>
      <c r="Z48" s="81">
        <f>INDEX([1]RiskPlusY2565Q3!$W:$W,MATCH([1]ตารางคะแนนV3!C48,[1]RiskPlusY2565Q3!$D:$D,0))</f>
        <v>0</v>
      </c>
      <c r="AA48" s="84">
        <f t="shared" si="3"/>
        <v>0.5</v>
      </c>
      <c r="AB48" s="77" t="str">
        <f>INDEX('[1]Quick MethodY2565Q3'!P:P,MATCH([1]ตารางคะแนนV3!$C48,'[1]Quick MethodY2565Q3'!$C:$C,0))</f>
        <v>1</v>
      </c>
      <c r="AC48" s="78" t="str">
        <f>INDEX('[1]Quick MethodY2565Q3'!Q:Q,MATCH([1]ตารางคะแนนV3!$C48,'[1]Quick MethodY2565Q3'!$C:$C,0))</f>
        <v>1</v>
      </c>
      <c r="AD48" s="78">
        <f>INDEX([1]HGRY2565Q3!W:W,MATCH([1]ตารางคะแนนV3!$C48,[1]HGRY2565Q3!$C:$C,0))</f>
        <v>0.5</v>
      </c>
      <c r="AE48" s="78">
        <f>INDEX([1]HGRY2565Q3!X:X,MATCH([1]ตารางคะแนนV3!$C48,[1]HGRY2565Q3!$C:$C,0))</f>
        <v>0</v>
      </c>
      <c r="AF48" s="78">
        <f>INDEX([1]HGRY2565Q3!Y:Y,MATCH([1]ตารางคะแนนV3!$C48,[1]HGRY2565Q3!$C:$C,0))</f>
        <v>0.5</v>
      </c>
      <c r="AG48" s="78">
        <f>INDEX([1]HGRY2565Q3!Z:Z,MATCH([1]ตารางคะแนนV3!$C48,[1]HGRY2565Q3!$C:$C,0))</f>
        <v>0.5</v>
      </c>
      <c r="AH48" s="85">
        <f t="shared" si="4"/>
        <v>3.5</v>
      </c>
      <c r="AI48" s="79">
        <f t="shared" si="5"/>
        <v>2</v>
      </c>
      <c r="AJ48" s="86">
        <f>INDEX([1]PointY2565Q3!J:J,MATCH([1]ตารางคะแนนV3!$C48,[1]PointY2565Q3!$C:$C,0))</f>
        <v>1</v>
      </c>
      <c r="AK48" s="87">
        <f>IFERROR(INDEX([1]อัตราการครองเตียง!O:O,MATCH([1]ตารางคะแนนV3!$C48,[1]อัตราการครองเตียง!$C:$C,0)),0)</f>
        <v>1</v>
      </c>
      <c r="AL48" s="88">
        <f>INDEX([1]SumAdjRw!R:R,MATCH([1]ตารางคะแนนV3!$C48,[1]SumAdjRw!$C:$C,0))</f>
        <v>1</v>
      </c>
      <c r="AM48" s="89">
        <f t="shared" si="6"/>
        <v>2</v>
      </c>
      <c r="AN48" s="90">
        <f t="shared" si="7"/>
        <v>5</v>
      </c>
      <c r="AO48" s="91">
        <f t="shared" si="8"/>
        <v>6.5</v>
      </c>
      <c r="AP48" s="92">
        <f>INDEX([1]RiskPlusY2565Q3!Q:Q,MATCH([1]ตารางคะแนนV3!$C48,[1]RiskPlusY2565Q3!$D:$D,0))</f>
        <v>1</v>
      </c>
      <c r="AQ48" s="92">
        <f>INDEX([1]RiskPlusY2565Q3!R:R,MATCH([1]ตารางคะแนนV3!$C48,[1]RiskPlusY2565Q3!$D:$D,0))</f>
        <v>1</v>
      </c>
      <c r="AR48" s="92">
        <f>INDEX([1]RiskPlusY2565Q3!AB:AB,MATCH([1]ตารางคะแนนV3!$C48,[1]RiskPlusY2565Q3!$D:$D,0))</f>
        <v>1</v>
      </c>
      <c r="AS48" s="93">
        <f t="shared" si="9"/>
        <v>3</v>
      </c>
      <c r="AT48" s="92">
        <f>INDEX([1]RiskPlusY2565Q3!AA:AA,MATCH([1]ตารางคะแนนV3!$C48,[1]RiskPlusY2565Q3!$D:$D,0))</f>
        <v>1</v>
      </c>
      <c r="AU48" s="92">
        <f>INDEX([1]RiskPlusY2565Q3!AC:AC,MATCH([1]ตารางคะแนนV3!$C48,[1]RiskPlusY2565Q3!$D:$D,0))</f>
        <v>1</v>
      </c>
      <c r="AV48" s="94">
        <f t="shared" si="10"/>
        <v>2</v>
      </c>
      <c r="AW48" s="95">
        <f t="shared" si="11"/>
        <v>5</v>
      </c>
      <c r="AX48" s="96">
        <f t="shared" si="12"/>
        <v>11.5</v>
      </c>
      <c r="AY48" s="18" t="str">
        <f t="shared" si="13"/>
        <v>B</v>
      </c>
      <c r="AZ48" s="18"/>
      <c r="BA48" s="18" t="str">
        <f>INDEX([1]Proflile65!$L:$L,MATCH([1]ตารางคะแนนV3!$C48,[1]Proflile65!$D:$D,0))</f>
        <v>เดิม</v>
      </c>
      <c r="BB48" s="18"/>
      <c r="BC48" s="18"/>
      <c r="BD48" s="28" t="b">
        <f t="shared" si="14"/>
        <v>1</v>
      </c>
      <c r="BE48" s="96">
        <v>11.5</v>
      </c>
      <c r="BF48" s="18" t="s">
        <v>2071</v>
      </c>
      <c r="BH48" s="17">
        <f t="shared" si="15"/>
        <v>150000</v>
      </c>
    </row>
    <row r="49" spans="1:60">
      <c r="A49" s="18" t="s">
        <v>7</v>
      </c>
      <c r="B49" s="17" t="s">
        <v>57</v>
      </c>
      <c r="C49" s="18" t="s">
        <v>275</v>
      </c>
      <c r="D49" s="17" t="s">
        <v>276</v>
      </c>
      <c r="E49" s="18" t="str">
        <f>INDEX([1]Proflile65!$F:$F,MATCH([1]ตารางคะแนนV3!$C49,[1]Proflile65!$D:$D,0))</f>
        <v>รพท.</v>
      </c>
      <c r="F49" s="18">
        <f>INDEX([1]Proflile65!$H:$H,MATCH([1]ตารางคะแนนV3!$C49,[1]Proflile65!$D:$D,0))</f>
        <v>502</v>
      </c>
      <c r="G49" s="19" t="str">
        <f>INDEX([1]Proflile65!$K:$K,MATCH([1]ตารางคะแนนV3!$C49,[1]Proflile65!$D:$D,0))</f>
        <v>รพท.S B&gt;400</v>
      </c>
      <c r="H49" s="75">
        <v>75189</v>
      </c>
      <c r="I49" s="76">
        <f>INDEX([1]RiskPlusY2565Q3!L:L,MATCH([1]ตารางคะแนนV3!$C49,[1]RiskPlusY2565Q3!$D:$D,0))</f>
        <v>394523079.20999998</v>
      </c>
      <c r="J49" s="76">
        <f>INDEX([1]RiskPlusY2565Q3!P:P,MATCH([1]ตารางคะแนนV3!$C49,[1]RiskPlusY2565Q3!$D:$D,0))</f>
        <v>148260110.65000001</v>
      </c>
      <c r="K49" s="76">
        <f>INDEX([1]RiskPlusY2565Q3!O:O,MATCH([1]ตารางคะแนนV3!$C49,[1]RiskPlusY2565Q3!$D:$D,0))</f>
        <v>100766065</v>
      </c>
      <c r="L49" s="76">
        <f>INDEX([1]RiskPlusY2565Q3!M:M,MATCH([1]ตารางคะแนนV3!$C49,[1]RiskPlusY2565Q3!$D:$D,0))</f>
        <v>64919173.43</v>
      </c>
      <c r="M49" s="29">
        <f>INDEX([1]RiskPlusY2565Q3!N:N,MATCH([1]ตารางคะแนนV3!$C49,[1]RiskPlusY2565Q3!$D:$D,0))</f>
        <v>0</v>
      </c>
      <c r="N49" s="77">
        <f>INDEX([1]PlanfinY2565Q3!M:M,MATCH([1]ตารางคะแนนV3!$C49,[1]PlanfinY2565Q3!$C:$C,0))</f>
        <v>0</v>
      </c>
      <c r="O49" s="78">
        <f>INDEX([1]PlanfinY2565Q3!N:N,MATCH([1]ตารางคะแนนV3!$C49,[1]PlanfinY2565Q3!$C:$C,0))</f>
        <v>0</v>
      </c>
      <c r="P49" s="79">
        <f t="shared" si="0"/>
        <v>0</v>
      </c>
      <c r="Q49" s="80">
        <f>INDEX([1]Ratio!R:R,MATCH([1]ตารางคะแนนV3!$C49,[1]Ratio!$C:$C,0))</f>
        <v>41</v>
      </c>
      <c r="R49" s="81">
        <f>INDEX([1]RiskPlusY2565Q3!$S:$S,MATCH([1]ตารางคะแนนV3!C49,[1]RiskPlusY2565Q3!$D:$D,0))</f>
        <v>1</v>
      </c>
      <c r="S49" s="82">
        <f>INDEX([1]Ratio!$S:$S,MATCH([1]ตารางคะแนนV3!$C49,[1]Ratio!$C:$C,0))</f>
        <v>68</v>
      </c>
      <c r="T49" s="78">
        <f>VLOOKUP($C49,[1]RiskPlusY2565Q3!$D$2:$W$901,17,0)</f>
        <v>0</v>
      </c>
      <c r="U49" s="83">
        <f t="shared" si="1"/>
        <v>0</v>
      </c>
      <c r="V49" s="82">
        <f>INDEX([1]Ratio!$T:$T,MATCH([1]ตารางคะแนนV3!$C49,[1]Ratio!$C:$C,0))</f>
        <v>44</v>
      </c>
      <c r="W49" s="78">
        <f>VLOOKUP($C49,[1]RiskPlusY2565Q3!$D$2:$W$901,18,0)</f>
        <v>1</v>
      </c>
      <c r="X49" s="83">
        <f t="shared" si="2"/>
        <v>0.5</v>
      </c>
      <c r="Y49" s="82">
        <f>INDEX([1]Ratio!$V:$V,MATCH([1]ตารางคะแนนV3!$C49,[1]Ratio!$C:$C,0))</f>
        <v>46</v>
      </c>
      <c r="Z49" s="81">
        <f>INDEX([1]RiskPlusY2565Q3!$W:$W,MATCH([1]ตารางคะแนนV3!C49,[1]RiskPlusY2565Q3!$D:$D,0))</f>
        <v>1</v>
      </c>
      <c r="AA49" s="84">
        <f t="shared" si="3"/>
        <v>2.5</v>
      </c>
      <c r="AB49" s="77" t="str">
        <f>INDEX('[1]Quick MethodY2565Q3'!P:P,MATCH([1]ตารางคะแนนV3!$C49,'[1]Quick MethodY2565Q3'!$C:$C,0))</f>
        <v>1</v>
      </c>
      <c r="AC49" s="78" t="str">
        <f>INDEX('[1]Quick MethodY2565Q3'!Q:Q,MATCH([1]ตารางคะแนนV3!$C49,'[1]Quick MethodY2565Q3'!$C:$C,0))</f>
        <v>1</v>
      </c>
      <c r="AD49" s="78">
        <f>INDEX([1]HGRY2565Q3!W:W,MATCH([1]ตารางคะแนนV3!$C49,[1]HGRY2565Q3!$C:$C,0))</f>
        <v>0</v>
      </c>
      <c r="AE49" s="78">
        <f>INDEX([1]HGRY2565Q3!X:X,MATCH([1]ตารางคะแนนV3!$C49,[1]HGRY2565Q3!$C:$C,0))</f>
        <v>0</v>
      </c>
      <c r="AF49" s="78">
        <f>INDEX([1]HGRY2565Q3!Y:Y,MATCH([1]ตารางคะแนนV3!$C49,[1]HGRY2565Q3!$C:$C,0))</f>
        <v>0.5</v>
      </c>
      <c r="AG49" s="78">
        <f>INDEX([1]HGRY2565Q3!Z:Z,MATCH([1]ตารางคะแนนV3!$C49,[1]HGRY2565Q3!$C:$C,0))</f>
        <v>0</v>
      </c>
      <c r="AH49" s="85">
        <f t="shared" si="4"/>
        <v>2.5</v>
      </c>
      <c r="AI49" s="79">
        <f t="shared" si="5"/>
        <v>2</v>
      </c>
      <c r="AJ49" s="86">
        <f>INDEX([1]PointY2565Q3!J:J,MATCH([1]ตารางคะแนนV3!$C49,[1]PointY2565Q3!$C:$C,0))</f>
        <v>1</v>
      </c>
      <c r="AK49" s="87">
        <f>IFERROR(INDEX([1]อัตราการครองเตียง!O:O,MATCH([1]ตารางคะแนนV3!$C49,[1]อัตราการครองเตียง!$C:$C,0)),0)</f>
        <v>1</v>
      </c>
      <c r="AL49" s="88">
        <f>INDEX([1]SumAdjRw!R:R,MATCH([1]ตารางคะแนนV3!$C49,[1]SumAdjRw!$C:$C,0))</f>
        <v>1</v>
      </c>
      <c r="AM49" s="89">
        <f t="shared" si="6"/>
        <v>2</v>
      </c>
      <c r="AN49" s="90">
        <f t="shared" si="7"/>
        <v>5</v>
      </c>
      <c r="AO49" s="91">
        <f t="shared" si="8"/>
        <v>7.5</v>
      </c>
      <c r="AP49" s="92">
        <f>INDEX([1]RiskPlusY2565Q3!Q:Q,MATCH([1]ตารางคะแนนV3!$C49,[1]RiskPlusY2565Q3!$D:$D,0))</f>
        <v>0</v>
      </c>
      <c r="AQ49" s="92">
        <f>INDEX([1]RiskPlusY2565Q3!R:R,MATCH([1]ตารางคะแนนV3!$C49,[1]RiskPlusY2565Q3!$D:$D,0))</f>
        <v>0</v>
      </c>
      <c r="AR49" s="92">
        <f>INDEX([1]RiskPlusY2565Q3!AB:AB,MATCH([1]ตารางคะแนนV3!$C49,[1]RiskPlusY2565Q3!$D:$D,0))</f>
        <v>1</v>
      </c>
      <c r="AS49" s="93">
        <f t="shared" si="9"/>
        <v>1</v>
      </c>
      <c r="AT49" s="92">
        <f>INDEX([1]RiskPlusY2565Q3!AA:AA,MATCH([1]ตารางคะแนนV3!$C49,[1]RiskPlusY2565Q3!$D:$D,0))</f>
        <v>1</v>
      </c>
      <c r="AU49" s="92">
        <f>INDEX([1]RiskPlusY2565Q3!AC:AC,MATCH([1]ตารางคะแนนV3!$C49,[1]RiskPlusY2565Q3!$D:$D,0))</f>
        <v>1</v>
      </c>
      <c r="AV49" s="94">
        <f t="shared" si="10"/>
        <v>2</v>
      </c>
      <c r="AW49" s="95">
        <f t="shared" si="11"/>
        <v>3</v>
      </c>
      <c r="AX49" s="96">
        <f t="shared" si="12"/>
        <v>10.5</v>
      </c>
      <c r="AY49" s="18" t="str">
        <f t="shared" si="13"/>
        <v>B</v>
      </c>
      <c r="AZ49" s="18"/>
      <c r="BA49" s="18" t="str">
        <f>INDEX([1]Proflile65!$L:$L,MATCH([1]ตารางคะแนนV3!$C49,[1]Proflile65!$D:$D,0))</f>
        <v>เดิม</v>
      </c>
      <c r="BB49" s="18"/>
      <c r="BC49" s="18"/>
      <c r="BD49" s="28" t="b">
        <f t="shared" si="14"/>
        <v>1</v>
      </c>
      <c r="BE49" s="96">
        <v>10.5</v>
      </c>
      <c r="BF49" s="18" t="s">
        <v>2071</v>
      </c>
      <c r="BH49" s="17">
        <f t="shared" si="15"/>
        <v>150000</v>
      </c>
    </row>
    <row r="50" spans="1:60">
      <c r="A50" s="18" t="s">
        <v>7</v>
      </c>
      <c r="B50" s="17" t="s">
        <v>57</v>
      </c>
      <c r="C50" s="18" t="s">
        <v>277</v>
      </c>
      <c r="D50" s="17" t="s">
        <v>278</v>
      </c>
      <c r="E50" s="18" t="str">
        <f>INDEX([1]Proflile65!$F:$F,MATCH([1]ตารางคะแนนV3!$C50,[1]Proflile65!$D:$D,0))</f>
        <v>รพช.</v>
      </c>
      <c r="F50" s="18">
        <f>INDEX([1]Proflile65!$H:$H,MATCH([1]ตารางคะแนนV3!$C50,[1]Proflile65!$D:$D,0))</f>
        <v>39</v>
      </c>
      <c r="G50" s="19" t="str">
        <f>INDEX([1]Proflile65!$K:$K,MATCH([1]ตารางคะแนนV3!$C50,[1]Proflile65!$D:$D,0))</f>
        <v>รพช.F2 P30,000-60,000</v>
      </c>
      <c r="H50" s="75">
        <v>34598</v>
      </c>
      <c r="I50" s="76">
        <f>INDEX([1]RiskPlusY2565Q3!L:L,MATCH([1]ตารางคะแนนV3!$C50,[1]RiskPlusY2565Q3!$D:$D,0))</f>
        <v>13184687.09</v>
      </c>
      <c r="J50" s="76">
        <f>INDEX([1]RiskPlusY2565Q3!P:P,MATCH([1]ตารางคะแนนV3!$C50,[1]RiskPlusY2565Q3!$D:$D,0))</f>
        <v>2937921.25</v>
      </c>
      <c r="K50" s="76">
        <f>INDEX([1]RiskPlusY2565Q3!O:O,MATCH([1]ตารางคะแนนV3!$C50,[1]RiskPlusY2565Q3!$D:$D,0))</f>
        <v>-1820213.91</v>
      </c>
      <c r="L50" s="76">
        <f>INDEX([1]RiskPlusY2565Q3!M:M,MATCH([1]ตารางคะแนนV3!$C50,[1]RiskPlusY2565Q3!$D:$D,0))</f>
        <v>-5850262.3899999997</v>
      </c>
      <c r="M50" s="29">
        <f>INDEX([1]RiskPlusY2565Q3!N:N,MATCH([1]ตารางคะแนนV3!$C50,[1]RiskPlusY2565Q3!$D:$D,0))</f>
        <v>1</v>
      </c>
      <c r="N50" s="77">
        <f>INDEX([1]PlanfinY2565Q3!M:M,MATCH([1]ตารางคะแนนV3!$C50,[1]PlanfinY2565Q3!$C:$C,0))</f>
        <v>0</v>
      </c>
      <c r="O50" s="78">
        <f>INDEX([1]PlanfinY2565Q3!N:N,MATCH([1]ตารางคะแนนV3!$C50,[1]PlanfinY2565Q3!$C:$C,0))</f>
        <v>1</v>
      </c>
      <c r="P50" s="79">
        <f t="shared" si="0"/>
        <v>1</v>
      </c>
      <c r="Q50" s="80">
        <f>INDEX([1]Ratio!R:R,MATCH([1]ตารางคะแนนV3!$C50,[1]Ratio!$C:$C,0))</f>
        <v>71</v>
      </c>
      <c r="R50" s="81">
        <f>INDEX([1]RiskPlusY2565Q3!$S:$S,MATCH([1]ตารางคะแนนV3!C50,[1]RiskPlusY2565Q3!$D:$D,0))</f>
        <v>1</v>
      </c>
      <c r="S50" s="82">
        <f>INDEX([1]Ratio!$S:$S,MATCH([1]ตารางคะแนนV3!$C50,[1]Ratio!$C:$C,0))</f>
        <v>28</v>
      </c>
      <c r="T50" s="78">
        <f>VLOOKUP($C50,[1]RiskPlusY2565Q3!$D$2:$W$901,17,0)</f>
        <v>1</v>
      </c>
      <c r="U50" s="83">
        <f t="shared" si="1"/>
        <v>0.5</v>
      </c>
      <c r="V50" s="82">
        <f>INDEX([1]Ratio!$T:$T,MATCH([1]ตารางคะแนนV3!$C50,[1]Ratio!$C:$C,0))</f>
        <v>49</v>
      </c>
      <c r="W50" s="78">
        <f>VLOOKUP($C50,[1]RiskPlusY2565Q3!$D$2:$W$901,18,0)</f>
        <v>1</v>
      </c>
      <c r="X50" s="83">
        <f t="shared" si="2"/>
        <v>0.5</v>
      </c>
      <c r="Y50" s="82">
        <f>INDEX([1]Ratio!$V:$V,MATCH([1]ตารางคะแนนV3!$C50,[1]Ratio!$C:$C,0))</f>
        <v>84</v>
      </c>
      <c r="Z50" s="81">
        <f>INDEX([1]RiskPlusY2565Q3!$W:$W,MATCH([1]ตารางคะแนนV3!C50,[1]RiskPlusY2565Q3!$D:$D,0))</f>
        <v>0</v>
      </c>
      <c r="AA50" s="84">
        <f t="shared" si="3"/>
        <v>2</v>
      </c>
      <c r="AB50" s="77" t="str">
        <f>INDEX('[1]Quick MethodY2565Q3'!P:P,MATCH([1]ตารางคะแนนV3!$C50,'[1]Quick MethodY2565Q3'!$C:$C,0))</f>
        <v>0</v>
      </c>
      <c r="AC50" s="78" t="str">
        <f>INDEX('[1]Quick MethodY2565Q3'!Q:Q,MATCH([1]ตารางคะแนนV3!$C50,'[1]Quick MethodY2565Q3'!$C:$C,0))</f>
        <v>1</v>
      </c>
      <c r="AD50" s="78">
        <f>INDEX([1]HGRY2565Q3!W:W,MATCH([1]ตารางคะแนนV3!$C50,[1]HGRY2565Q3!$C:$C,0))</f>
        <v>0</v>
      </c>
      <c r="AE50" s="78">
        <f>INDEX([1]HGRY2565Q3!X:X,MATCH([1]ตารางคะแนนV3!$C50,[1]HGRY2565Q3!$C:$C,0))</f>
        <v>0.5</v>
      </c>
      <c r="AF50" s="78">
        <f>INDEX([1]HGRY2565Q3!Y:Y,MATCH([1]ตารางคะแนนV3!$C50,[1]HGRY2565Q3!$C:$C,0))</f>
        <v>0.5</v>
      </c>
      <c r="AG50" s="78">
        <f>INDEX([1]HGRY2565Q3!Z:Z,MATCH([1]ตารางคะแนนV3!$C50,[1]HGRY2565Q3!$C:$C,0))</f>
        <v>0.5</v>
      </c>
      <c r="AH50" s="85">
        <f t="shared" si="4"/>
        <v>2.5</v>
      </c>
      <c r="AI50" s="79">
        <f t="shared" si="5"/>
        <v>2</v>
      </c>
      <c r="AJ50" s="86">
        <f>INDEX([1]PointY2565Q3!J:J,MATCH([1]ตารางคะแนนV3!$C50,[1]PointY2565Q3!$C:$C,0))</f>
        <v>1</v>
      </c>
      <c r="AK50" s="87">
        <f>IFERROR(INDEX([1]อัตราการครองเตียง!O:O,MATCH([1]ตารางคะแนนV3!$C50,[1]อัตราการครองเตียง!$C:$C,0)),0)</f>
        <v>0</v>
      </c>
      <c r="AL50" s="88">
        <f>INDEX([1]SumAdjRw!R:R,MATCH([1]ตารางคะแนนV3!$C50,[1]SumAdjRw!$C:$C,0))</f>
        <v>0</v>
      </c>
      <c r="AM50" s="89">
        <f t="shared" si="6"/>
        <v>0</v>
      </c>
      <c r="AN50" s="90">
        <f t="shared" si="7"/>
        <v>3</v>
      </c>
      <c r="AO50" s="91">
        <f t="shared" si="8"/>
        <v>6</v>
      </c>
      <c r="AP50" s="92">
        <f>INDEX([1]RiskPlusY2565Q3!Q:Q,MATCH([1]ตารางคะแนนV3!$C50,[1]RiskPlusY2565Q3!$D:$D,0))</f>
        <v>0</v>
      </c>
      <c r="AQ50" s="92">
        <f>INDEX([1]RiskPlusY2565Q3!R:R,MATCH([1]ตารางคะแนนV3!$C50,[1]RiskPlusY2565Q3!$D:$D,0))</f>
        <v>0</v>
      </c>
      <c r="AR50" s="92">
        <f>INDEX([1]RiskPlusY2565Q3!AB:AB,MATCH([1]ตารางคะแนนV3!$C50,[1]RiskPlusY2565Q3!$D:$D,0))</f>
        <v>0</v>
      </c>
      <c r="AS50" s="93">
        <f t="shared" si="9"/>
        <v>0</v>
      </c>
      <c r="AT50" s="92">
        <f>INDEX([1]RiskPlusY2565Q3!AA:AA,MATCH([1]ตารางคะแนนV3!$C50,[1]RiskPlusY2565Q3!$D:$D,0))</f>
        <v>1</v>
      </c>
      <c r="AU50" s="92">
        <f>INDEX([1]RiskPlusY2565Q3!AC:AC,MATCH([1]ตารางคะแนนV3!$C50,[1]RiskPlusY2565Q3!$D:$D,0))</f>
        <v>1</v>
      </c>
      <c r="AV50" s="94">
        <f t="shared" si="10"/>
        <v>2</v>
      </c>
      <c r="AW50" s="95">
        <f t="shared" si="11"/>
        <v>2</v>
      </c>
      <c r="AX50" s="96">
        <f t="shared" si="12"/>
        <v>8</v>
      </c>
      <c r="AY50" s="18" t="str">
        <f t="shared" si="13"/>
        <v>D</v>
      </c>
      <c r="AZ50" s="18"/>
      <c r="BA50" s="18" t="str">
        <f>INDEX([1]Proflile65!$L:$L,MATCH([1]ตารางคะแนนV3!$C50,[1]Proflile65!$D:$D,0))</f>
        <v>เดิม</v>
      </c>
      <c r="BB50" s="18"/>
      <c r="BC50" s="18"/>
      <c r="BD50" s="28" t="b">
        <f t="shared" si="14"/>
        <v>1</v>
      </c>
      <c r="BE50" s="96">
        <v>8</v>
      </c>
      <c r="BF50" s="18" t="s">
        <v>2073</v>
      </c>
      <c r="BH50" s="17">
        <f t="shared" si="15"/>
        <v>0</v>
      </c>
    </row>
    <row r="51" spans="1:60">
      <c r="A51" s="18" t="s">
        <v>7</v>
      </c>
      <c r="B51" s="17" t="s">
        <v>57</v>
      </c>
      <c r="C51" s="18" t="s">
        <v>279</v>
      </c>
      <c r="D51" s="17" t="s">
        <v>280</v>
      </c>
      <c r="E51" s="18" t="str">
        <f>INDEX([1]Proflile65!$F:$F,MATCH([1]ตารางคะแนนV3!$C51,[1]Proflile65!$D:$D,0))</f>
        <v>รพช.</v>
      </c>
      <c r="F51" s="18">
        <f>INDEX([1]Proflile65!$H:$H,MATCH([1]ตารางคะแนนV3!$C51,[1]Proflile65!$D:$D,0))</f>
        <v>60</v>
      </c>
      <c r="G51" s="19" t="str">
        <f>INDEX([1]Proflile65!$K:$K,MATCH([1]ตารางคะแนนV3!$C51,[1]Proflile65!$D:$D,0))</f>
        <v>รพช.F2 P30,000-60,000</v>
      </c>
      <c r="H51" s="75">
        <v>37834</v>
      </c>
      <c r="I51" s="76">
        <f>INDEX([1]RiskPlusY2565Q3!L:L,MATCH([1]ตารางคะแนนV3!$C51,[1]RiskPlusY2565Q3!$D:$D,0))</f>
        <v>20925517.960000001</v>
      </c>
      <c r="J51" s="76">
        <f>INDEX([1]RiskPlusY2565Q3!P:P,MATCH([1]ตารางคะแนนV3!$C51,[1]RiskPlusY2565Q3!$D:$D,0))</f>
        <v>4993999.8099999996</v>
      </c>
      <c r="K51" s="76">
        <f>INDEX([1]RiskPlusY2565Q3!O:O,MATCH([1]ตารางคะแนนV3!$C51,[1]RiskPlusY2565Q3!$D:$D,0))</f>
        <v>10134781.189999999</v>
      </c>
      <c r="L51" s="76">
        <f>INDEX([1]RiskPlusY2565Q3!M:M,MATCH([1]ตารางคะแนนV3!$C51,[1]RiskPlusY2565Q3!$D:$D,0))</f>
        <v>7245848.3600000003</v>
      </c>
      <c r="M51" s="29">
        <f>INDEX([1]RiskPlusY2565Q3!N:N,MATCH([1]ตารางคะแนนV3!$C51,[1]RiskPlusY2565Q3!$D:$D,0))</f>
        <v>0</v>
      </c>
      <c r="N51" s="77">
        <f>INDEX([1]PlanfinY2565Q3!M:M,MATCH([1]ตารางคะแนนV3!$C51,[1]PlanfinY2565Q3!$C:$C,0))</f>
        <v>0</v>
      </c>
      <c r="O51" s="78">
        <f>INDEX([1]PlanfinY2565Q3!N:N,MATCH([1]ตารางคะแนนV3!$C51,[1]PlanfinY2565Q3!$C:$C,0))</f>
        <v>0</v>
      </c>
      <c r="P51" s="79">
        <f t="shared" si="0"/>
        <v>0</v>
      </c>
      <c r="Q51" s="80">
        <f>INDEX([1]Ratio!R:R,MATCH([1]ตารางคะแนนV3!$C51,[1]Ratio!$C:$C,0))</f>
        <v>54</v>
      </c>
      <c r="R51" s="81">
        <f>INDEX([1]RiskPlusY2565Q3!$S:$S,MATCH([1]ตารางคะแนนV3!C51,[1]RiskPlusY2565Q3!$D:$D,0))</f>
        <v>1</v>
      </c>
      <c r="S51" s="82">
        <f>INDEX([1]Ratio!$S:$S,MATCH([1]ตารางคะแนนV3!$C51,[1]Ratio!$C:$C,0))</f>
        <v>10</v>
      </c>
      <c r="T51" s="78">
        <f>VLOOKUP($C51,[1]RiskPlusY2565Q3!$D$2:$W$901,17,0)</f>
        <v>1</v>
      </c>
      <c r="U51" s="83">
        <f t="shared" si="1"/>
        <v>0.5</v>
      </c>
      <c r="V51" s="82">
        <f>INDEX([1]Ratio!$T:$T,MATCH([1]ตารางคะแนนV3!$C51,[1]Ratio!$C:$C,0))</f>
        <v>50</v>
      </c>
      <c r="W51" s="78">
        <f>VLOOKUP($C51,[1]RiskPlusY2565Q3!$D$2:$W$901,18,0)</f>
        <v>1</v>
      </c>
      <c r="X51" s="83">
        <f t="shared" si="2"/>
        <v>0.5</v>
      </c>
      <c r="Y51" s="82">
        <f>INDEX([1]Ratio!$V:$V,MATCH([1]ตารางคะแนนV3!$C51,[1]Ratio!$C:$C,0))</f>
        <v>44</v>
      </c>
      <c r="Z51" s="81">
        <f>INDEX([1]RiskPlusY2565Q3!$W:$W,MATCH([1]ตารางคะแนนV3!C51,[1]RiskPlusY2565Q3!$D:$D,0))</f>
        <v>1</v>
      </c>
      <c r="AA51" s="84">
        <f t="shared" si="3"/>
        <v>3</v>
      </c>
      <c r="AB51" s="77" t="str">
        <f>INDEX('[1]Quick MethodY2565Q3'!P:P,MATCH([1]ตารางคะแนนV3!$C51,'[1]Quick MethodY2565Q3'!$C:$C,0))</f>
        <v>1</v>
      </c>
      <c r="AC51" s="78" t="str">
        <f>INDEX('[1]Quick MethodY2565Q3'!Q:Q,MATCH([1]ตารางคะแนนV3!$C51,'[1]Quick MethodY2565Q3'!$C:$C,0))</f>
        <v>1</v>
      </c>
      <c r="AD51" s="78">
        <f>INDEX([1]HGRY2565Q3!W:W,MATCH([1]ตารางคะแนนV3!$C51,[1]HGRY2565Q3!$C:$C,0))</f>
        <v>0.5</v>
      </c>
      <c r="AE51" s="78">
        <f>INDEX([1]HGRY2565Q3!X:X,MATCH([1]ตารางคะแนนV3!$C51,[1]HGRY2565Q3!$C:$C,0))</f>
        <v>0.5</v>
      </c>
      <c r="AF51" s="78">
        <f>INDEX([1]HGRY2565Q3!Y:Y,MATCH([1]ตารางคะแนนV3!$C51,[1]HGRY2565Q3!$C:$C,0))</f>
        <v>0.5</v>
      </c>
      <c r="AG51" s="78">
        <f>INDEX([1]HGRY2565Q3!Z:Z,MATCH([1]ตารางคะแนนV3!$C51,[1]HGRY2565Q3!$C:$C,0))</f>
        <v>0.5</v>
      </c>
      <c r="AH51" s="85">
        <f t="shared" si="4"/>
        <v>4</v>
      </c>
      <c r="AI51" s="79">
        <f t="shared" si="5"/>
        <v>2</v>
      </c>
      <c r="AJ51" s="86">
        <f>INDEX([1]PointY2565Q3!J:J,MATCH([1]ตารางคะแนนV3!$C51,[1]PointY2565Q3!$C:$C,0))</f>
        <v>1</v>
      </c>
      <c r="AK51" s="87">
        <f>IFERROR(INDEX([1]อัตราการครองเตียง!O:O,MATCH([1]ตารางคะแนนV3!$C51,[1]อัตราการครองเตียง!$C:$C,0)),0)</f>
        <v>0</v>
      </c>
      <c r="AL51" s="88">
        <f>INDEX([1]SumAdjRw!R:R,MATCH([1]ตารางคะแนนV3!$C51,[1]SumAdjRw!$C:$C,0))</f>
        <v>0</v>
      </c>
      <c r="AM51" s="89">
        <f t="shared" si="6"/>
        <v>0</v>
      </c>
      <c r="AN51" s="90">
        <f t="shared" si="7"/>
        <v>3</v>
      </c>
      <c r="AO51" s="91">
        <f t="shared" si="8"/>
        <v>6</v>
      </c>
      <c r="AP51" s="92">
        <f>INDEX([1]RiskPlusY2565Q3!Q:Q,MATCH([1]ตารางคะแนนV3!$C51,[1]RiskPlusY2565Q3!$D:$D,0))</f>
        <v>0</v>
      </c>
      <c r="AQ51" s="92">
        <f>INDEX([1]RiskPlusY2565Q3!R:R,MATCH([1]ตารางคะแนนV3!$C51,[1]RiskPlusY2565Q3!$D:$D,0))</f>
        <v>0</v>
      </c>
      <c r="AR51" s="92">
        <f>INDEX([1]RiskPlusY2565Q3!AB:AB,MATCH([1]ตารางคะแนนV3!$C51,[1]RiskPlusY2565Q3!$D:$D,0))</f>
        <v>1</v>
      </c>
      <c r="AS51" s="93">
        <f t="shared" si="9"/>
        <v>1</v>
      </c>
      <c r="AT51" s="92">
        <f>INDEX([1]RiskPlusY2565Q3!AA:AA,MATCH([1]ตารางคะแนนV3!$C51,[1]RiskPlusY2565Q3!$D:$D,0))</f>
        <v>1</v>
      </c>
      <c r="AU51" s="92">
        <f>INDEX([1]RiskPlusY2565Q3!AC:AC,MATCH([1]ตารางคะแนนV3!$C51,[1]RiskPlusY2565Q3!$D:$D,0))</f>
        <v>1</v>
      </c>
      <c r="AV51" s="94">
        <f t="shared" si="10"/>
        <v>2</v>
      </c>
      <c r="AW51" s="95">
        <f t="shared" si="11"/>
        <v>3</v>
      </c>
      <c r="AX51" s="96">
        <f t="shared" si="12"/>
        <v>9</v>
      </c>
      <c r="AY51" s="18" t="str">
        <f t="shared" si="13"/>
        <v>C</v>
      </c>
      <c r="AZ51" s="18"/>
      <c r="BA51" s="18" t="str">
        <f>INDEX([1]Proflile65!$L:$L,MATCH([1]ตารางคะแนนV3!$C51,[1]Proflile65!$D:$D,0))</f>
        <v>เดิม</v>
      </c>
      <c r="BB51" s="18"/>
      <c r="BC51" s="18"/>
      <c r="BD51" s="28" t="b">
        <f t="shared" si="14"/>
        <v>1</v>
      </c>
      <c r="BE51" s="96">
        <v>9</v>
      </c>
      <c r="BF51" s="18" t="s">
        <v>2072</v>
      </c>
      <c r="BH51" s="17">
        <f t="shared" si="15"/>
        <v>0</v>
      </c>
    </row>
    <row r="52" spans="1:60">
      <c r="A52" s="18" t="s">
        <v>7</v>
      </c>
      <c r="B52" s="17" t="s">
        <v>57</v>
      </c>
      <c r="C52" s="18" t="s">
        <v>281</v>
      </c>
      <c r="D52" s="17" t="s">
        <v>282</v>
      </c>
      <c r="E52" s="18" t="str">
        <f>INDEX([1]Proflile65!$F:$F,MATCH([1]ตารางคะแนนV3!$C52,[1]Proflile65!$D:$D,0))</f>
        <v>รพช.</v>
      </c>
      <c r="F52" s="18">
        <f>INDEX([1]Proflile65!$H:$H,MATCH([1]ตารางคะแนนV3!$C52,[1]Proflile65!$D:$D,0))</f>
        <v>39</v>
      </c>
      <c r="G52" s="19" t="str">
        <f>INDEX([1]Proflile65!$K:$K,MATCH([1]ตารางคะแนนV3!$C52,[1]Proflile65!$D:$D,0))</f>
        <v>รพช.F2 P30,000-60,000</v>
      </c>
      <c r="H52" s="75">
        <v>48049</v>
      </c>
      <c r="I52" s="76">
        <f>INDEX([1]RiskPlusY2565Q3!L:L,MATCH([1]ตารางคะแนนV3!$C52,[1]RiskPlusY2565Q3!$D:$D,0))</f>
        <v>67396625.980000004</v>
      </c>
      <c r="J52" s="76">
        <f>INDEX([1]RiskPlusY2565Q3!P:P,MATCH([1]ตารางคะแนนV3!$C52,[1]RiskPlusY2565Q3!$D:$D,0))</f>
        <v>22355871.710000001</v>
      </c>
      <c r="K52" s="76">
        <f>INDEX([1]RiskPlusY2565Q3!O:O,MATCH([1]ตารางคะแนนV3!$C52,[1]RiskPlusY2565Q3!$D:$D,0))</f>
        <v>59667269.420000002</v>
      </c>
      <c r="L52" s="76">
        <f>INDEX([1]RiskPlusY2565Q3!M:M,MATCH([1]ตารางคะแนนV3!$C52,[1]RiskPlusY2565Q3!$D:$D,0))</f>
        <v>59305139.399999999</v>
      </c>
      <c r="M52" s="29">
        <f>INDEX([1]RiskPlusY2565Q3!N:N,MATCH([1]ตารางคะแนนV3!$C52,[1]RiskPlusY2565Q3!$D:$D,0))</f>
        <v>0</v>
      </c>
      <c r="N52" s="77">
        <f>INDEX([1]PlanfinY2565Q3!M:M,MATCH([1]ตารางคะแนนV3!$C52,[1]PlanfinY2565Q3!$C:$C,0))</f>
        <v>0</v>
      </c>
      <c r="O52" s="78">
        <f>INDEX([1]PlanfinY2565Q3!N:N,MATCH([1]ตารางคะแนนV3!$C52,[1]PlanfinY2565Q3!$C:$C,0))</f>
        <v>1</v>
      </c>
      <c r="P52" s="79">
        <f t="shared" si="0"/>
        <v>1</v>
      </c>
      <c r="Q52" s="80">
        <f>INDEX([1]Ratio!R:R,MATCH([1]ตารางคะแนนV3!$C52,[1]Ratio!$C:$C,0))</f>
        <v>149</v>
      </c>
      <c r="R52" s="81">
        <f>INDEX([1]RiskPlusY2565Q3!$S:$S,MATCH([1]ตารางคะแนนV3!C52,[1]RiskPlusY2565Q3!$D:$D,0))</f>
        <v>0</v>
      </c>
      <c r="S52" s="82">
        <f>INDEX([1]Ratio!$S:$S,MATCH([1]ตารางคะแนนV3!$C52,[1]Ratio!$C:$C,0))</f>
        <v>7</v>
      </c>
      <c r="T52" s="78">
        <f>VLOOKUP($C52,[1]RiskPlusY2565Q3!$D$2:$W$901,17,0)</f>
        <v>0</v>
      </c>
      <c r="U52" s="83">
        <f t="shared" si="1"/>
        <v>0</v>
      </c>
      <c r="V52" s="82">
        <f>INDEX([1]Ratio!$T:$T,MATCH([1]ตารางคะแนนV3!$C52,[1]Ratio!$C:$C,0))</f>
        <v>41</v>
      </c>
      <c r="W52" s="78">
        <f>VLOOKUP($C52,[1]RiskPlusY2565Q3!$D$2:$W$901,18,0)</f>
        <v>1</v>
      </c>
      <c r="X52" s="83">
        <f t="shared" si="2"/>
        <v>0.5</v>
      </c>
      <c r="Y52" s="82">
        <f>INDEX([1]Ratio!$V:$V,MATCH([1]ตารางคะแนนV3!$C52,[1]Ratio!$C:$C,0))</f>
        <v>57</v>
      </c>
      <c r="Z52" s="81">
        <f>INDEX([1]RiskPlusY2565Q3!$W:$W,MATCH([1]ตารางคะแนนV3!C52,[1]RiskPlusY2565Q3!$D:$D,0))</f>
        <v>1</v>
      </c>
      <c r="AA52" s="84">
        <f t="shared" si="3"/>
        <v>1.5</v>
      </c>
      <c r="AB52" s="77" t="str">
        <f>INDEX('[1]Quick MethodY2565Q3'!P:P,MATCH([1]ตารางคะแนนV3!$C52,'[1]Quick MethodY2565Q3'!$C:$C,0))</f>
        <v>1</v>
      </c>
      <c r="AC52" s="78" t="str">
        <f>INDEX('[1]Quick MethodY2565Q3'!Q:Q,MATCH([1]ตารางคะแนนV3!$C52,'[1]Quick MethodY2565Q3'!$C:$C,0))</f>
        <v>1</v>
      </c>
      <c r="AD52" s="78">
        <f>INDEX([1]HGRY2565Q3!W:W,MATCH([1]ตารางคะแนนV3!$C52,[1]HGRY2565Q3!$C:$C,0))</f>
        <v>0</v>
      </c>
      <c r="AE52" s="78">
        <f>INDEX([1]HGRY2565Q3!X:X,MATCH([1]ตารางคะแนนV3!$C52,[1]HGRY2565Q3!$C:$C,0))</f>
        <v>0.5</v>
      </c>
      <c r="AF52" s="78">
        <f>INDEX([1]HGRY2565Q3!Y:Y,MATCH([1]ตารางคะแนนV3!$C52,[1]HGRY2565Q3!$C:$C,0))</f>
        <v>0.5</v>
      </c>
      <c r="AG52" s="78">
        <f>INDEX([1]HGRY2565Q3!Z:Z,MATCH([1]ตารางคะแนนV3!$C52,[1]HGRY2565Q3!$C:$C,0))</f>
        <v>0.5</v>
      </c>
      <c r="AH52" s="85">
        <f t="shared" si="4"/>
        <v>3.5</v>
      </c>
      <c r="AI52" s="79">
        <f t="shared" si="5"/>
        <v>2</v>
      </c>
      <c r="AJ52" s="86">
        <f>INDEX([1]PointY2565Q3!J:J,MATCH([1]ตารางคะแนนV3!$C52,[1]PointY2565Q3!$C:$C,0))</f>
        <v>1</v>
      </c>
      <c r="AK52" s="87">
        <f>IFERROR(INDEX([1]อัตราการครองเตียง!O:O,MATCH([1]ตารางคะแนนV3!$C52,[1]อัตราการครองเตียง!$C:$C,0)),0)</f>
        <v>0</v>
      </c>
      <c r="AL52" s="88">
        <f>INDEX([1]SumAdjRw!R:R,MATCH([1]ตารางคะแนนV3!$C52,[1]SumAdjRw!$C:$C,0))</f>
        <v>0</v>
      </c>
      <c r="AM52" s="89">
        <f t="shared" si="6"/>
        <v>0</v>
      </c>
      <c r="AN52" s="90">
        <f t="shared" si="7"/>
        <v>3</v>
      </c>
      <c r="AO52" s="91">
        <f t="shared" si="8"/>
        <v>5.5</v>
      </c>
      <c r="AP52" s="92">
        <f>INDEX([1]RiskPlusY2565Q3!Q:Q,MATCH([1]ตารางคะแนนV3!$C52,[1]RiskPlusY2565Q3!$D:$D,0))</f>
        <v>1</v>
      </c>
      <c r="AQ52" s="92">
        <f>INDEX([1]RiskPlusY2565Q3!R:R,MATCH([1]ตารางคะแนนV3!$C52,[1]RiskPlusY2565Q3!$D:$D,0))</f>
        <v>1</v>
      </c>
      <c r="AR52" s="92">
        <f>INDEX([1]RiskPlusY2565Q3!AB:AB,MATCH([1]ตารางคะแนนV3!$C52,[1]RiskPlusY2565Q3!$D:$D,0))</f>
        <v>1</v>
      </c>
      <c r="AS52" s="93">
        <f t="shared" si="9"/>
        <v>3</v>
      </c>
      <c r="AT52" s="92">
        <f>INDEX([1]RiskPlusY2565Q3!AA:AA,MATCH([1]ตารางคะแนนV3!$C52,[1]RiskPlusY2565Q3!$D:$D,0))</f>
        <v>1</v>
      </c>
      <c r="AU52" s="92">
        <f>INDEX([1]RiskPlusY2565Q3!AC:AC,MATCH([1]ตารางคะแนนV3!$C52,[1]RiskPlusY2565Q3!$D:$D,0))</f>
        <v>1</v>
      </c>
      <c r="AV52" s="94">
        <f t="shared" si="10"/>
        <v>2</v>
      </c>
      <c r="AW52" s="95">
        <f t="shared" si="11"/>
        <v>5</v>
      </c>
      <c r="AX52" s="96">
        <f t="shared" si="12"/>
        <v>10.5</v>
      </c>
      <c r="AY52" s="18" t="str">
        <f t="shared" si="13"/>
        <v>B</v>
      </c>
      <c r="AZ52" s="18"/>
      <c r="BA52" s="18" t="str">
        <f>INDEX([1]Proflile65!$L:$L,MATCH([1]ตารางคะแนนV3!$C52,[1]Proflile65!$D:$D,0))</f>
        <v>เดิม</v>
      </c>
      <c r="BB52" s="18"/>
      <c r="BC52" s="18"/>
      <c r="BD52" s="28" t="b">
        <f t="shared" si="14"/>
        <v>1</v>
      </c>
      <c r="BE52" s="96">
        <v>10.5</v>
      </c>
      <c r="BF52" s="18" t="s">
        <v>2071</v>
      </c>
      <c r="BH52" s="17">
        <f t="shared" si="15"/>
        <v>150000</v>
      </c>
    </row>
    <row r="53" spans="1:60">
      <c r="A53" s="18" t="s">
        <v>7</v>
      </c>
      <c r="B53" s="17" t="s">
        <v>57</v>
      </c>
      <c r="C53" s="18" t="s">
        <v>283</v>
      </c>
      <c r="D53" s="17" t="s">
        <v>284</v>
      </c>
      <c r="E53" s="18" t="str">
        <f>INDEX([1]Proflile65!$F:$F,MATCH([1]ตารางคะแนนV3!$C53,[1]Proflile65!$D:$D,0))</f>
        <v>รพช.</v>
      </c>
      <c r="F53" s="18">
        <f>INDEX([1]Proflile65!$H:$H,MATCH([1]ตารางคะแนนV3!$C53,[1]Proflile65!$D:$D,0))</f>
        <v>34</v>
      </c>
      <c r="G53" s="19" t="str">
        <f>INDEX([1]Proflile65!$K:$K,MATCH([1]ตารางคะแนนV3!$C53,[1]Proflile65!$D:$D,0))</f>
        <v>รพช.F2 P30,000-60,000</v>
      </c>
      <c r="H53" s="75">
        <v>34089</v>
      </c>
      <c r="I53" s="76">
        <f>INDEX([1]RiskPlusY2565Q3!L:L,MATCH([1]ตารางคะแนนV3!$C53,[1]RiskPlusY2565Q3!$D:$D,0))</f>
        <v>26450408.050000001</v>
      </c>
      <c r="J53" s="76">
        <f>INDEX([1]RiskPlusY2565Q3!P:P,MATCH([1]ตารางคะแนนV3!$C53,[1]RiskPlusY2565Q3!$D:$D,0))</f>
        <v>8279362.9800000004</v>
      </c>
      <c r="K53" s="76">
        <f>INDEX([1]RiskPlusY2565Q3!O:O,MATCH([1]ตารางคะแนนV3!$C53,[1]RiskPlusY2565Q3!$D:$D,0))</f>
        <v>23031390.52</v>
      </c>
      <c r="L53" s="76">
        <f>INDEX([1]RiskPlusY2565Q3!M:M,MATCH([1]ตารางคะแนนV3!$C53,[1]RiskPlusY2565Q3!$D:$D,0))</f>
        <v>21738912.390000001</v>
      </c>
      <c r="M53" s="29">
        <f>INDEX([1]RiskPlusY2565Q3!N:N,MATCH([1]ตารางคะแนนV3!$C53,[1]RiskPlusY2565Q3!$D:$D,0))</f>
        <v>0</v>
      </c>
      <c r="N53" s="77">
        <f>INDEX([1]PlanfinY2565Q3!M:M,MATCH([1]ตารางคะแนนV3!$C53,[1]PlanfinY2565Q3!$C:$C,0))</f>
        <v>0</v>
      </c>
      <c r="O53" s="78">
        <f>INDEX([1]PlanfinY2565Q3!N:N,MATCH([1]ตารางคะแนนV3!$C53,[1]PlanfinY2565Q3!$C:$C,0))</f>
        <v>1</v>
      </c>
      <c r="P53" s="79">
        <f t="shared" si="0"/>
        <v>1</v>
      </c>
      <c r="Q53" s="80">
        <f>INDEX([1]Ratio!R:R,MATCH([1]ตารางคะแนนV3!$C53,[1]Ratio!$C:$C,0))</f>
        <v>106</v>
      </c>
      <c r="R53" s="81">
        <f>INDEX([1]RiskPlusY2565Q3!$S:$S,MATCH([1]ตารางคะแนนV3!C53,[1]RiskPlusY2565Q3!$D:$D,0))</f>
        <v>0</v>
      </c>
      <c r="S53" s="82">
        <f>INDEX([1]Ratio!$S:$S,MATCH([1]ตารางคะแนนV3!$C53,[1]Ratio!$C:$C,0))</f>
        <v>13</v>
      </c>
      <c r="T53" s="78">
        <f>VLOOKUP($C53,[1]RiskPlusY2565Q3!$D$2:$W$901,17,0)</f>
        <v>1</v>
      </c>
      <c r="U53" s="83">
        <f t="shared" si="1"/>
        <v>0.5</v>
      </c>
      <c r="V53" s="82">
        <f>INDEX([1]Ratio!$T:$T,MATCH([1]ตารางคะแนนV3!$C53,[1]Ratio!$C:$C,0))</f>
        <v>40</v>
      </c>
      <c r="W53" s="78">
        <f>VLOOKUP($C53,[1]RiskPlusY2565Q3!$D$2:$W$901,18,0)</f>
        <v>1</v>
      </c>
      <c r="X53" s="83">
        <f t="shared" si="2"/>
        <v>0.5</v>
      </c>
      <c r="Y53" s="82">
        <f>INDEX([1]Ratio!$V:$V,MATCH([1]ตารางคะแนนV3!$C53,[1]Ratio!$C:$C,0))</f>
        <v>48</v>
      </c>
      <c r="Z53" s="81">
        <f>INDEX([1]RiskPlusY2565Q3!$W:$W,MATCH([1]ตารางคะแนนV3!C53,[1]RiskPlusY2565Q3!$D:$D,0))</f>
        <v>1</v>
      </c>
      <c r="AA53" s="84">
        <f t="shared" si="3"/>
        <v>2</v>
      </c>
      <c r="AB53" s="77" t="str">
        <f>INDEX('[1]Quick MethodY2565Q3'!P:P,MATCH([1]ตารางคะแนนV3!$C53,'[1]Quick MethodY2565Q3'!$C:$C,0))</f>
        <v>1</v>
      </c>
      <c r="AC53" s="78" t="str">
        <f>INDEX('[1]Quick MethodY2565Q3'!Q:Q,MATCH([1]ตารางคะแนนV3!$C53,'[1]Quick MethodY2565Q3'!$C:$C,0))</f>
        <v>1</v>
      </c>
      <c r="AD53" s="78">
        <f>INDEX([1]HGRY2565Q3!W:W,MATCH([1]ตารางคะแนนV3!$C53,[1]HGRY2565Q3!$C:$C,0))</f>
        <v>0.5</v>
      </c>
      <c r="AE53" s="78">
        <f>INDEX([1]HGRY2565Q3!X:X,MATCH([1]ตารางคะแนนV3!$C53,[1]HGRY2565Q3!$C:$C,0))</f>
        <v>0.5</v>
      </c>
      <c r="AF53" s="78">
        <f>INDEX([1]HGRY2565Q3!Y:Y,MATCH([1]ตารางคะแนนV3!$C53,[1]HGRY2565Q3!$C:$C,0))</f>
        <v>0.5</v>
      </c>
      <c r="AG53" s="78">
        <f>INDEX([1]HGRY2565Q3!Z:Z,MATCH([1]ตารางคะแนนV3!$C53,[1]HGRY2565Q3!$C:$C,0))</f>
        <v>0.5</v>
      </c>
      <c r="AH53" s="85">
        <f t="shared" si="4"/>
        <v>4</v>
      </c>
      <c r="AI53" s="79">
        <f t="shared" si="5"/>
        <v>2</v>
      </c>
      <c r="AJ53" s="86">
        <f>INDEX([1]PointY2565Q3!J:J,MATCH([1]ตารางคะแนนV3!$C53,[1]PointY2565Q3!$C:$C,0))</f>
        <v>1</v>
      </c>
      <c r="AK53" s="87">
        <f>IFERROR(INDEX([1]อัตราการครองเตียง!O:O,MATCH([1]ตารางคะแนนV3!$C53,[1]อัตราการครองเตียง!$C:$C,0)),0)</f>
        <v>1</v>
      </c>
      <c r="AL53" s="88">
        <f>INDEX([1]SumAdjRw!R:R,MATCH([1]ตารางคะแนนV3!$C53,[1]SumAdjRw!$C:$C,0))</f>
        <v>1</v>
      </c>
      <c r="AM53" s="89">
        <f t="shared" si="6"/>
        <v>2</v>
      </c>
      <c r="AN53" s="90">
        <f t="shared" si="7"/>
        <v>5</v>
      </c>
      <c r="AO53" s="91">
        <f t="shared" si="8"/>
        <v>8</v>
      </c>
      <c r="AP53" s="92">
        <f>INDEX([1]RiskPlusY2565Q3!Q:Q,MATCH([1]ตารางคะแนนV3!$C53,[1]RiskPlusY2565Q3!$D:$D,0))</f>
        <v>0</v>
      </c>
      <c r="AQ53" s="92">
        <f>INDEX([1]RiskPlusY2565Q3!R:R,MATCH([1]ตารางคะแนนV3!$C53,[1]RiskPlusY2565Q3!$D:$D,0))</f>
        <v>1</v>
      </c>
      <c r="AR53" s="92">
        <f>INDEX([1]RiskPlusY2565Q3!AB:AB,MATCH([1]ตารางคะแนนV3!$C53,[1]RiskPlusY2565Q3!$D:$D,0))</f>
        <v>1</v>
      </c>
      <c r="AS53" s="93">
        <f t="shared" si="9"/>
        <v>2</v>
      </c>
      <c r="AT53" s="92">
        <f>INDEX([1]RiskPlusY2565Q3!AA:AA,MATCH([1]ตารางคะแนนV3!$C53,[1]RiskPlusY2565Q3!$D:$D,0))</f>
        <v>1</v>
      </c>
      <c r="AU53" s="92">
        <f>INDEX([1]RiskPlusY2565Q3!AC:AC,MATCH([1]ตารางคะแนนV3!$C53,[1]RiskPlusY2565Q3!$D:$D,0))</f>
        <v>1</v>
      </c>
      <c r="AV53" s="94">
        <f t="shared" si="10"/>
        <v>2</v>
      </c>
      <c r="AW53" s="95">
        <f t="shared" si="11"/>
        <v>4</v>
      </c>
      <c r="AX53" s="96">
        <f t="shared" si="12"/>
        <v>12</v>
      </c>
      <c r="AY53" s="18" t="str">
        <f t="shared" si="13"/>
        <v>A</v>
      </c>
      <c r="AZ53" s="18"/>
      <c r="BA53" s="18" t="str">
        <f>INDEX([1]Proflile65!$L:$L,MATCH([1]ตารางคะแนนV3!$C53,[1]Proflile65!$D:$D,0))</f>
        <v>เดิม</v>
      </c>
      <c r="BB53" s="18"/>
      <c r="BC53" s="18"/>
      <c r="BD53" s="28" t="b">
        <f t="shared" si="14"/>
        <v>1</v>
      </c>
      <c r="BE53" s="96">
        <v>12</v>
      </c>
      <c r="BF53" s="18" t="s">
        <v>2048</v>
      </c>
      <c r="BH53" s="17">
        <f t="shared" si="15"/>
        <v>300000</v>
      </c>
    </row>
    <row r="54" spans="1:60">
      <c r="A54" s="18" t="s">
        <v>7</v>
      </c>
      <c r="B54" s="17" t="s">
        <v>57</v>
      </c>
      <c r="C54" s="18" t="s">
        <v>285</v>
      </c>
      <c r="D54" s="17" t="s">
        <v>286</v>
      </c>
      <c r="E54" s="18" t="str">
        <f>INDEX([1]Proflile65!$F:$F,MATCH([1]ตารางคะแนนV3!$C54,[1]Proflile65!$D:$D,0))</f>
        <v>รพช.</v>
      </c>
      <c r="F54" s="18">
        <f>INDEX([1]Proflile65!$H:$H,MATCH([1]ตารางคะแนนV3!$C54,[1]Proflile65!$D:$D,0))</f>
        <v>41</v>
      </c>
      <c r="G54" s="19" t="str">
        <f>INDEX([1]Proflile65!$K:$K,MATCH([1]ตารางคะแนนV3!$C54,[1]Proflile65!$D:$D,0))</f>
        <v>รพช.F2 P30,000-60,000</v>
      </c>
      <c r="H54" s="75">
        <v>34141</v>
      </c>
      <c r="I54" s="76">
        <f>INDEX([1]RiskPlusY2565Q3!L:L,MATCH([1]ตารางคะแนนV3!$C54,[1]RiskPlusY2565Q3!$D:$D,0))</f>
        <v>11606219.92</v>
      </c>
      <c r="J54" s="76">
        <f>INDEX([1]RiskPlusY2565Q3!P:P,MATCH([1]ตารางคะแนนV3!$C54,[1]RiskPlusY2565Q3!$D:$D,0))</f>
        <v>-3785215.6</v>
      </c>
      <c r="K54" s="76">
        <f>INDEX([1]RiskPlusY2565Q3!O:O,MATCH([1]ตารางคะแนนV3!$C54,[1]RiskPlusY2565Q3!$D:$D,0))</f>
        <v>8756404.8200000003</v>
      </c>
      <c r="L54" s="76">
        <f>INDEX([1]RiskPlusY2565Q3!M:M,MATCH([1]ตารางคะแนนV3!$C54,[1]RiskPlusY2565Q3!$D:$D,0))</f>
        <v>6682384.8700000001</v>
      </c>
      <c r="M54" s="29">
        <f>INDEX([1]RiskPlusY2565Q3!N:N,MATCH([1]ตารางคะแนนV3!$C54,[1]RiskPlusY2565Q3!$D:$D,0))</f>
        <v>1</v>
      </c>
      <c r="N54" s="77">
        <f>INDEX([1]PlanfinY2565Q3!M:M,MATCH([1]ตารางคะแนนV3!$C54,[1]PlanfinY2565Q3!$C:$C,0))</f>
        <v>0</v>
      </c>
      <c r="O54" s="78">
        <f>INDEX([1]PlanfinY2565Q3!N:N,MATCH([1]ตารางคะแนนV3!$C54,[1]PlanfinY2565Q3!$C:$C,0))</f>
        <v>1</v>
      </c>
      <c r="P54" s="79">
        <f t="shared" si="0"/>
        <v>1</v>
      </c>
      <c r="Q54" s="80">
        <f>INDEX([1]Ratio!R:R,MATCH([1]ตารางคะแนนV3!$C54,[1]Ratio!$C:$C,0))</f>
        <v>90</v>
      </c>
      <c r="R54" s="81">
        <f>INDEX([1]RiskPlusY2565Q3!$S:$S,MATCH([1]ตารางคะแนนV3!C54,[1]RiskPlusY2565Q3!$D:$D,0))</f>
        <v>1</v>
      </c>
      <c r="S54" s="82">
        <f>INDEX([1]Ratio!$S:$S,MATCH([1]ตารางคะแนนV3!$C54,[1]Ratio!$C:$C,0))</f>
        <v>7</v>
      </c>
      <c r="T54" s="78">
        <f>VLOOKUP($C54,[1]RiskPlusY2565Q3!$D$2:$W$901,17,0)</f>
        <v>0</v>
      </c>
      <c r="U54" s="83">
        <f t="shared" si="1"/>
        <v>0</v>
      </c>
      <c r="V54" s="82">
        <f>INDEX([1]Ratio!$T:$T,MATCH([1]ตารางคะแนนV3!$C54,[1]Ratio!$C:$C,0))</f>
        <v>52</v>
      </c>
      <c r="W54" s="78">
        <f>VLOOKUP($C54,[1]RiskPlusY2565Q3!$D$2:$W$901,18,0)</f>
        <v>1</v>
      </c>
      <c r="X54" s="83">
        <f t="shared" si="2"/>
        <v>0.5</v>
      </c>
      <c r="Y54" s="82">
        <f>INDEX([1]Ratio!$V:$V,MATCH([1]ตารางคะแนนV3!$C54,[1]Ratio!$C:$C,0))</f>
        <v>84</v>
      </c>
      <c r="Z54" s="81">
        <f>INDEX([1]RiskPlusY2565Q3!$W:$W,MATCH([1]ตารางคะแนนV3!C54,[1]RiskPlusY2565Q3!$D:$D,0))</f>
        <v>0</v>
      </c>
      <c r="AA54" s="84">
        <f t="shared" si="3"/>
        <v>1.5</v>
      </c>
      <c r="AB54" s="77" t="str">
        <f>INDEX('[1]Quick MethodY2565Q3'!P:P,MATCH([1]ตารางคะแนนV3!$C54,'[1]Quick MethodY2565Q3'!$C:$C,0))</f>
        <v>1</v>
      </c>
      <c r="AC54" s="78" t="str">
        <f>INDEX('[1]Quick MethodY2565Q3'!Q:Q,MATCH([1]ตารางคะแนนV3!$C54,'[1]Quick MethodY2565Q3'!$C:$C,0))</f>
        <v>1</v>
      </c>
      <c r="AD54" s="78">
        <f>INDEX([1]HGRY2565Q3!W:W,MATCH([1]ตารางคะแนนV3!$C54,[1]HGRY2565Q3!$C:$C,0))</f>
        <v>0.5</v>
      </c>
      <c r="AE54" s="78">
        <f>INDEX([1]HGRY2565Q3!X:X,MATCH([1]ตารางคะแนนV3!$C54,[1]HGRY2565Q3!$C:$C,0))</f>
        <v>0</v>
      </c>
      <c r="AF54" s="78">
        <f>INDEX([1]HGRY2565Q3!Y:Y,MATCH([1]ตารางคะแนนV3!$C54,[1]HGRY2565Q3!$C:$C,0))</f>
        <v>0.5</v>
      </c>
      <c r="AG54" s="78">
        <f>INDEX([1]HGRY2565Q3!Z:Z,MATCH([1]ตารางคะแนนV3!$C54,[1]HGRY2565Q3!$C:$C,0))</f>
        <v>0.5</v>
      </c>
      <c r="AH54" s="85">
        <f t="shared" si="4"/>
        <v>3.5</v>
      </c>
      <c r="AI54" s="79">
        <f t="shared" si="5"/>
        <v>2</v>
      </c>
      <c r="AJ54" s="86">
        <f>INDEX([1]PointY2565Q3!J:J,MATCH([1]ตารางคะแนนV3!$C54,[1]PointY2565Q3!$C:$C,0))</f>
        <v>0</v>
      </c>
      <c r="AK54" s="87">
        <f>IFERROR(INDEX([1]อัตราการครองเตียง!O:O,MATCH([1]ตารางคะแนนV3!$C54,[1]อัตราการครองเตียง!$C:$C,0)),0)</f>
        <v>0</v>
      </c>
      <c r="AL54" s="88">
        <f>INDEX([1]SumAdjRw!R:R,MATCH([1]ตารางคะแนนV3!$C54,[1]SumAdjRw!$C:$C,0))</f>
        <v>0</v>
      </c>
      <c r="AM54" s="89">
        <f t="shared" si="6"/>
        <v>0</v>
      </c>
      <c r="AN54" s="90">
        <f t="shared" si="7"/>
        <v>2</v>
      </c>
      <c r="AO54" s="91">
        <f t="shared" si="8"/>
        <v>4.5</v>
      </c>
      <c r="AP54" s="92">
        <f>INDEX([1]RiskPlusY2565Q3!Q:Q,MATCH([1]ตารางคะแนนV3!$C54,[1]RiskPlusY2565Q3!$D:$D,0))</f>
        <v>0</v>
      </c>
      <c r="AQ54" s="92">
        <f>INDEX([1]RiskPlusY2565Q3!R:R,MATCH([1]ตารางคะแนนV3!$C54,[1]RiskPlusY2565Q3!$D:$D,0))</f>
        <v>0</v>
      </c>
      <c r="AR54" s="92">
        <f>INDEX([1]RiskPlusY2565Q3!AB:AB,MATCH([1]ตารางคะแนนV3!$C54,[1]RiskPlusY2565Q3!$D:$D,0))</f>
        <v>1</v>
      </c>
      <c r="AS54" s="93">
        <f t="shared" si="9"/>
        <v>1</v>
      </c>
      <c r="AT54" s="92">
        <f>INDEX([1]RiskPlusY2565Q3!AA:AA,MATCH([1]ตารางคะแนนV3!$C54,[1]RiskPlusY2565Q3!$D:$D,0))</f>
        <v>1</v>
      </c>
      <c r="AU54" s="92">
        <f>INDEX([1]RiskPlusY2565Q3!AC:AC,MATCH([1]ตารางคะแนนV3!$C54,[1]RiskPlusY2565Q3!$D:$D,0))</f>
        <v>0</v>
      </c>
      <c r="AV54" s="94">
        <f t="shared" si="10"/>
        <v>1</v>
      </c>
      <c r="AW54" s="95">
        <f t="shared" si="11"/>
        <v>2</v>
      </c>
      <c r="AX54" s="96">
        <f t="shared" si="12"/>
        <v>6.5</v>
      </c>
      <c r="AY54" s="18" t="str">
        <f t="shared" si="13"/>
        <v>F</v>
      </c>
      <c r="AZ54" s="18"/>
      <c r="BA54" s="18" t="str">
        <f>INDEX([1]Proflile65!$L:$L,MATCH([1]ตารางคะแนนV3!$C54,[1]Proflile65!$D:$D,0))</f>
        <v>เดิม</v>
      </c>
      <c r="BB54" s="18"/>
      <c r="BC54" s="18"/>
      <c r="BD54" s="28" t="b">
        <f t="shared" si="14"/>
        <v>1</v>
      </c>
      <c r="BE54" s="96">
        <v>6.5</v>
      </c>
      <c r="BF54" s="18" t="s">
        <v>2074</v>
      </c>
      <c r="BH54" s="17">
        <f t="shared" si="15"/>
        <v>0</v>
      </c>
    </row>
    <row r="55" spans="1:60">
      <c r="A55" s="18" t="s">
        <v>7</v>
      </c>
      <c r="B55" s="17" t="s">
        <v>57</v>
      </c>
      <c r="C55" s="18" t="s">
        <v>287</v>
      </c>
      <c r="D55" s="17" t="s">
        <v>288</v>
      </c>
      <c r="E55" s="18" t="str">
        <f>INDEX([1]Proflile65!$F:$F,MATCH([1]ตารางคะแนนV3!$C55,[1]Proflile65!$D:$D,0))</f>
        <v>รพช.</v>
      </c>
      <c r="F55" s="18">
        <f>INDEX([1]Proflile65!$H:$H,MATCH([1]ตารางคะแนนV3!$C55,[1]Proflile65!$D:$D,0))</f>
        <v>34</v>
      </c>
      <c r="G55" s="19" t="str">
        <f>INDEX([1]Proflile65!$K:$K,MATCH([1]ตารางคะแนนV3!$C55,[1]Proflile65!$D:$D,0))</f>
        <v>รพช.F2 P&lt;=30,000</v>
      </c>
      <c r="H55" s="75">
        <v>11070</v>
      </c>
      <c r="I55" s="76">
        <f>INDEX([1]RiskPlusY2565Q3!L:L,MATCH([1]ตารางคะแนนV3!$C55,[1]RiskPlusY2565Q3!$D:$D,0))</f>
        <v>24208119.48</v>
      </c>
      <c r="J55" s="76">
        <f>INDEX([1]RiskPlusY2565Q3!P:P,MATCH([1]ตารางคะแนนV3!$C55,[1]RiskPlusY2565Q3!$D:$D,0))</f>
        <v>8651535.1500000004</v>
      </c>
      <c r="K55" s="76">
        <f>INDEX([1]RiskPlusY2565Q3!O:O,MATCH([1]ตารางคะแนนV3!$C55,[1]RiskPlusY2565Q3!$D:$D,0))</f>
        <v>15874151.060000001</v>
      </c>
      <c r="L55" s="76">
        <f>INDEX([1]RiskPlusY2565Q3!M:M,MATCH([1]ตารางคะแนนV3!$C55,[1]RiskPlusY2565Q3!$D:$D,0))</f>
        <v>14565441.9</v>
      </c>
      <c r="M55" s="29">
        <f>INDEX([1]RiskPlusY2565Q3!N:N,MATCH([1]ตารางคะแนนV3!$C55,[1]RiskPlusY2565Q3!$D:$D,0))</f>
        <v>0</v>
      </c>
      <c r="N55" s="77">
        <f>INDEX([1]PlanfinY2565Q3!M:M,MATCH([1]ตารางคะแนนV3!$C55,[1]PlanfinY2565Q3!$C:$C,0))</f>
        <v>0</v>
      </c>
      <c r="O55" s="78">
        <f>INDEX([1]PlanfinY2565Q3!N:N,MATCH([1]ตารางคะแนนV3!$C55,[1]PlanfinY2565Q3!$C:$C,0))</f>
        <v>1</v>
      </c>
      <c r="P55" s="79">
        <f t="shared" si="0"/>
        <v>1</v>
      </c>
      <c r="Q55" s="80">
        <f>INDEX([1]Ratio!R:R,MATCH([1]ตารางคะแนนV3!$C55,[1]Ratio!$C:$C,0))</f>
        <v>99</v>
      </c>
      <c r="R55" s="81">
        <f>INDEX([1]RiskPlusY2565Q3!$S:$S,MATCH([1]ตารางคะแนนV3!C55,[1]RiskPlusY2565Q3!$D:$D,0))</f>
        <v>0</v>
      </c>
      <c r="S55" s="82">
        <f>INDEX([1]Ratio!$S:$S,MATCH([1]ตารางคะแนนV3!$C55,[1]Ratio!$C:$C,0))</f>
        <v>163</v>
      </c>
      <c r="T55" s="78">
        <f>VLOOKUP($C55,[1]RiskPlusY2565Q3!$D$2:$W$901,17,0)</f>
        <v>0</v>
      </c>
      <c r="U55" s="83">
        <f t="shared" si="1"/>
        <v>0</v>
      </c>
      <c r="V55" s="82">
        <f>INDEX([1]Ratio!$T:$T,MATCH([1]ตารางคะแนนV3!$C55,[1]Ratio!$C:$C,0))</f>
        <v>38</v>
      </c>
      <c r="W55" s="78">
        <f>VLOOKUP($C55,[1]RiskPlusY2565Q3!$D$2:$W$901,18,0)</f>
        <v>1</v>
      </c>
      <c r="X55" s="83">
        <f t="shared" si="2"/>
        <v>0.5</v>
      </c>
      <c r="Y55" s="82">
        <f>INDEX([1]Ratio!$V:$V,MATCH([1]ตารางคะแนนV3!$C55,[1]Ratio!$C:$C,0))</f>
        <v>50</v>
      </c>
      <c r="Z55" s="81">
        <f>INDEX([1]RiskPlusY2565Q3!$W:$W,MATCH([1]ตารางคะแนนV3!C55,[1]RiskPlusY2565Q3!$D:$D,0))</f>
        <v>1</v>
      </c>
      <c r="AA55" s="84">
        <f t="shared" si="3"/>
        <v>1.5</v>
      </c>
      <c r="AB55" s="77" t="str">
        <f>INDEX('[1]Quick MethodY2565Q3'!P:P,MATCH([1]ตารางคะแนนV3!$C55,'[1]Quick MethodY2565Q3'!$C:$C,0))</f>
        <v>1</v>
      </c>
      <c r="AC55" s="78" t="str">
        <f>INDEX('[1]Quick MethodY2565Q3'!Q:Q,MATCH([1]ตารางคะแนนV3!$C55,'[1]Quick MethodY2565Q3'!$C:$C,0))</f>
        <v>1</v>
      </c>
      <c r="AD55" s="78">
        <f>INDEX([1]HGRY2565Q3!W:W,MATCH([1]ตารางคะแนนV3!$C55,[1]HGRY2565Q3!$C:$C,0))</f>
        <v>0.5</v>
      </c>
      <c r="AE55" s="78">
        <f>INDEX([1]HGRY2565Q3!X:X,MATCH([1]ตารางคะแนนV3!$C55,[1]HGRY2565Q3!$C:$C,0))</f>
        <v>0.5</v>
      </c>
      <c r="AF55" s="78">
        <f>INDEX([1]HGRY2565Q3!Y:Y,MATCH([1]ตารางคะแนนV3!$C55,[1]HGRY2565Q3!$C:$C,0))</f>
        <v>0.5</v>
      </c>
      <c r="AG55" s="78">
        <f>INDEX([1]HGRY2565Q3!Z:Z,MATCH([1]ตารางคะแนนV3!$C55,[1]HGRY2565Q3!$C:$C,0))</f>
        <v>0.5</v>
      </c>
      <c r="AH55" s="85">
        <f t="shared" si="4"/>
        <v>4</v>
      </c>
      <c r="AI55" s="79">
        <f t="shared" si="5"/>
        <v>2</v>
      </c>
      <c r="AJ55" s="86">
        <f>INDEX([1]PointY2565Q3!J:J,MATCH([1]ตารางคะแนนV3!$C55,[1]PointY2565Q3!$C:$C,0))</f>
        <v>1</v>
      </c>
      <c r="AK55" s="87">
        <f>IFERROR(INDEX([1]อัตราการครองเตียง!O:O,MATCH([1]ตารางคะแนนV3!$C55,[1]อัตราการครองเตียง!$C:$C,0)),0)</f>
        <v>0</v>
      </c>
      <c r="AL55" s="88">
        <f>INDEX([1]SumAdjRw!R:R,MATCH([1]ตารางคะแนนV3!$C55,[1]SumAdjRw!$C:$C,0))</f>
        <v>0</v>
      </c>
      <c r="AM55" s="89">
        <f t="shared" si="6"/>
        <v>0</v>
      </c>
      <c r="AN55" s="90">
        <f t="shared" si="7"/>
        <v>3</v>
      </c>
      <c r="AO55" s="91">
        <f t="shared" si="8"/>
        <v>5.5</v>
      </c>
      <c r="AP55" s="92">
        <f>INDEX([1]RiskPlusY2565Q3!Q:Q,MATCH([1]ตารางคะแนนV3!$C55,[1]RiskPlusY2565Q3!$D:$D,0))</f>
        <v>0</v>
      </c>
      <c r="AQ55" s="92">
        <f>INDEX([1]RiskPlusY2565Q3!R:R,MATCH([1]ตารางคะแนนV3!$C55,[1]RiskPlusY2565Q3!$D:$D,0))</f>
        <v>1</v>
      </c>
      <c r="AR55" s="92">
        <f>INDEX([1]RiskPlusY2565Q3!AB:AB,MATCH([1]ตารางคะแนนV3!$C55,[1]RiskPlusY2565Q3!$D:$D,0))</f>
        <v>1</v>
      </c>
      <c r="AS55" s="93">
        <f t="shared" si="9"/>
        <v>2</v>
      </c>
      <c r="AT55" s="92">
        <f>INDEX([1]RiskPlusY2565Q3!AA:AA,MATCH([1]ตารางคะแนนV3!$C55,[1]RiskPlusY2565Q3!$D:$D,0))</f>
        <v>1</v>
      </c>
      <c r="AU55" s="92">
        <f>INDEX([1]RiskPlusY2565Q3!AC:AC,MATCH([1]ตารางคะแนนV3!$C55,[1]RiskPlusY2565Q3!$D:$D,0))</f>
        <v>1</v>
      </c>
      <c r="AV55" s="94">
        <f t="shared" si="10"/>
        <v>2</v>
      </c>
      <c r="AW55" s="95">
        <f t="shared" si="11"/>
        <v>4</v>
      </c>
      <c r="AX55" s="96">
        <f t="shared" si="12"/>
        <v>9.5</v>
      </c>
      <c r="AY55" s="18" t="str">
        <f t="shared" si="13"/>
        <v>C</v>
      </c>
      <c r="AZ55" s="18"/>
      <c r="BA55" s="18" t="str">
        <f>INDEX([1]Proflile65!$L:$L,MATCH([1]ตารางคะแนนV3!$C55,[1]Proflile65!$D:$D,0))</f>
        <v>เดิม</v>
      </c>
      <c r="BB55" s="18"/>
      <c r="BC55" s="18"/>
      <c r="BD55" s="28" t="b">
        <f t="shared" si="14"/>
        <v>1</v>
      </c>
      <c r="BE55" s="96">
        <v>9.5</v>
      </c>
      <c r="BF55" s="18" t="s">
        <v>2072</v>
      </c>
      <c r="BH55" s="17">
        <f t="shared" si="15"/>
        <v>0</v>
      </c>
    </row>
    <row r="56" spans="1:60">
      <c r="A56" s="18" t="s">
        <v>7</v>
      </c>
      <c r="B56" s="17" t="s">
        <v>57</v>
      </c>
      <c r="C56" s="18" t="s">
        <v>289</v>
      </c>
      <c r="D56" s="17" t="s">
        <v>290</v>
      </c>
      <c r="E56" s="18" t="str">
        <f>INDEX([1]Proflile65!$F:$F,MATCH([1]ตารางคะแนนV3!$C56,[1]Proflile65!$D:$D,0))</f>
        <v>รพช.</v>
      </c>
      <c r="F56" s="18">
        <f>INDEX([1]Proflile65!$H:$H,MATCH([1]ตารางคะแนนV3!$C56,[1]Proflile65!$D:$D,0))</f>
        <v>41</v>
      </c>
      <c r="G56" s="19" t="str">
        <f>INDEX([1]Proflile65!$K:$K,MATCH([1]ตารางคะแนนV3!$C56,[1]Proflile65!$D:$D,0))</f>
        <v>รพช.F1 P&lt;=50,000</v>
      </c>
      <c r="H56" s="75">
        <v>25694</v>
      </c>
      <c r="I56" s="76">
        <f>INDEX([1]RiskPlusY2565Q3!L:L,MATCH([1]ตารางคะแนนV3!$C56,[1]RiskPlusY2565Q3!$D:$D,0))</f>
        <v>18066496.120000001</v>
      </c>
      <c r="J56" s="76">
        <f>INDEX([1]RiskPlusY2565Q3!P:P,MATCH([1]ตารางคะแนนV3!$C56,[1]RiskPlusY2565Q3!$D:$D,0))</f>
        <v>1632119.26</v>
      </c>
      <c r="K56" s="76">
        <f>INDEX([1]RiskPlusY2565Q3!O:O,MATCH([1]ตารางคะแนนV3!$C56,[1]RiskPlusY2565Q3!$D:$D,0))</f>
        <v>9863426.7200000007</v>
      </c>
      <c r="L56" s="76">
        <f>INDEX([1]RiskPlusY2565Q3!M:M,MATCH([1]ตารางคะแนนV3!$C56,[1]RiskPlusY2565Q3!$D:$D,0))</f>
        <v>5547587.7300000004</v>
      </c>
      <c r="M56" s="29">
        <f>INDEX([1]RiskPlusY2565Q3!N:N,MATCH([1]ตารางคะแนนV3!$C56,[1]RiskPlusY2565Q3!$D:$D,0))</f>
        <v>0</v>
      </c>
      <c r="N56" s="77">
        <f>INDEX([1]PlanfinY2565Q3!M:M,MATCH([1]ตารางคะแนนV3!$C56,[1]PlanfinY2565Q3!$C:$C,0))</f>
        <v>0</v>
      </c>
      <c r="O56" s="78">
        <f>INDEX([1]PlanfinY2565Q3!N:N,MATCH([1]ตารางคะแนนV3!$C56,[1]PlanfinY2565Q3!$C:$C,0))</f>
        <v>1</v>
      </c>
      <c r="P56" s="79">
        <f t="shared" si="0"/>
        <v>1</v>
      </c>
      <c r="Q56" s="80">
        <f>INDEX([1]Ratio!R:R,MATCH([1]ตารางคะแนนV3!$C56,[1]Ratio!$C:$C,0))</f>
        <v>67</v>
      </c>
      <c r="R56" s="81">
        <f>INDEX([1]RiskPlusY2565Q3!$S:$S,MATCH([1]ตารางคะแนนV3!C56,[1]RiskPlusY2565Q3!$D:$D,0))</f>
        <v>1</v>
      </c>
      <c r="S56" s="82">
        <f>INDEX([1]Ratio!$S:$S,MATCH([1]ตารางคะแนนV3!$C56,[1]Ratio!$C:$C,0))</f>
        <v>17</v>
      </c>
      <c r="T56" s="78">
        <f>VLOOKUP($C56,[1]RiskPlusY2565Q3!$D$2:$W$901,17,0)</f>
        <v>1</v>
      </c>
      <c r="U56" s="83">
        <f t="shared" si="1"/>
        <v>0.5</v>
      </c>
      <c r="V56" s="82">
        <f>INDEX([1]Ratio!$T:$T,MATCH([1]ตารางคะแนนV3!$C56,[1]Ratio!$C:$C,0))</f>
        <v>97</v>
      </c>
      <c r="W56" s="78">
        <f>VLOOKUP($C56,[1]RiskPlusY2565Q3!$D$2:$W$901,18,0)</f>
        <v>0</v>
      </c>
      <c r="X56" s="83">
        <f t="shared" si="2"/>
        <v>0</v>
      </c>
      <c r="Y56" s="82">
        <f>INDEX([1]Ratio!$V:$V,MATCH([1]ตารางคะแนนV3!$C56,[1]Ratio!$C:$C,0))</f>
        <v>60</v>
      </c>
      <c r="Z56" s="81">
        <f>INDEX([1]RiskPlusY2565Q3!$W:$W,MATCH([1]ตารางคะแนนV3!C56,[1]RiskPlusY2565Q3!$D:$D,0))</f>
        <v>1</v>
      </c>
      <c r="AA56" s="84">
        <f t="shared" si="3"/>
        <v>2.5</v>
      </c>
      <c r="AB56" s="77" t="str">
        <f>INDEX('[1]Quick MethodY2565Q3'!P:P,MATCH([1]ตารางคะแนนV3!$C56,'[1]Quick MethodY2565Q3'!$C:$C,0))</f>
        <v>0</v>
      </c>
      <c r="AC56" s="78" t="str">
        <f>INDEX('[1]Quick MethodY2565Q3'!Q:Q,MATCH([1]ตารางคะแนนV3!$C56,'[1]Quick MethodY2565Q3'!$C:$C,0))</f>
        <v>1</v>
      </c>
      <c r="AD56" s="78">
        <f>INDEX([1]HGRY2565Q3!W:W,MATCH([1]ตารางคะแนนV3!$C56,[1]HGRY2565Q3!$C:$C,0))</f>
        <v>0.5</v>
      </c>
      <c r="AE56" s="78">
        <f>INDEX([1]HGRY2565Q3!X:X,MATCH([1]ตารางคะแนนV3!$C56,[1]HGRY2565Q3!$C:$C,0))</f>
        <v>0.5</v>
      </c>
      <c r="AF56" s="78">
        <f>INDEX([1]HGRY2565Q3!Y:Y,MATCH([1]ตารางคะแนนV3!$C56,[1]HGRY2565Q3!$C:$C,0))</f>
        <v>0.5</v>
      </c>
      <c r="AG56" s="78">
        <f>INDEX([1]HGRY2565Q3!Z:Z,MATCH([1]ตารางคะแนนV3!$C56,[1]HGRY2565Q3!$C:$C,0))</f>
        <v>0.5</v>
      </c>
      <c r="AH56" s="85">
        <f t="shared" si="4"/>
        <v>3</v>
      </c>
      <c r="AI56" s="79">
        <f t="shared" si="5"/>
        <v>2</v>
      </c>
      <c r="AJ56" s="86">
        <f>INDEX([1]PointY2565Q3!J:J,MATCH([1]ตารางคะแนนV3!$C56,[1]PointY2565Q3!$C:$C,0))</f>
        <v>1</v>
      </c>
      <c r="AK56" s="87">
        <f>IFERROR(INDEX([1]อัตราการครองเตียง!O:O,MATCH([1]ตารางคะแนนV3!$C56,[1]อัตราการครองเตียง!$C:$C,0)),0)</f>
        <v>0</v>
      </c>
      <c r="AL56" s="88">
        <f>INDEX([1]SumAdjRw!R:R,MATCH([1]ตารางคะแนนV3!$C56,[1]SumAdjRw!$C:$C,0))</f>
        <v>0</v>
      </c>
      <c r="AM56" s="89">
        <f t="shared" si="6"/>
        <v>0</v>
      </c>
      <c r="AN56" s="90">
        <f t="shared" si="7"/>
        <v>3</v>
      </c>
      <c r="AO56" s="91">
        <f t="shared" si="8"/>
        <v>6.5</v>
      </c>
      <c r="AP56" s="92">
        <f>INDEX([1]RiskPlusY2565Q3!Q:Q,MATCH([1]ตารางคะแนนV3!$C56,[1]RiskPlusY2565Q3!$D:$D,0))</f>
        <v>0</v>
      </c>
      <c r="AQ56" s="92">
        <f>INDEX([1]RiskPlusY2565Q3!R:R,MATCH([1]ตารางคะแนนV3!$C56,[1]RiskPlusY2565Q3!$D:$D,0))</f>
        <v>0</v>
      </c>
      <c r="AR56" s="92">
        <f>INDEX([1]RiskPlusY2565Q3!AB:AB,MATCH([1]ตารางคะแนนV3!$C56,[1]RiskPlusY2565Q3!$D:$D,0))</f>
        <v>1</v>
      </c>
      <c r="AS56" s="93">
        <f t="shared" si="9"/>
        <v>1</v>
      </c>
      <c r="AT56" s="92">
        <f>INDEX([1]RiskPlusY2565Q3!AA:AA,MATCH([1]ตารางคะแนนV3!$C56,[1]RiskPlusY2565Q3!$D:$D,0))</f>
        <v>1</v>
      </c>
      <c r="AU56" s="92">
        <f>INDEX([1]RiskPlusY2565Q3!AC:AC,MATCH([1]ตารางคะแนนV3!$C56,[1]RiskPlusY2565Q3!$D:$D,0))</f>
        <v>1</v>
      </c>
      <c r="AV56" s="94">
        <f t="shared" si="10"/>
        <v>2</v>
      </c>
      <c r="AW56" s="95">
        <f t="shared" si="11"/>
        <v>3</v>
      </c>
      <c r="AX56" s="96">
        <f t="shared" si="12"/>
        <v>9.5</v>
      </c>
      <c r="AY56" s="18" t="str">
        <f t="shared" si="13"/>
        <v>C</v>
      </c>
      <c r="AZ56" s="18"/>
      <c r="BA56" s="18" t="str">
        <f>INDEX([1]Proflile65!$L:$L,MATCH([1]ตารางคะแนนV3!$C56,[1]Proflile65!$D:$D,0))</f>
        <v>เดิม</v>
      </c>
      <c r="BB56" s="18"/>
      <c r="BC56" s="18"/>
      <c r="BD56" s="28" t="b">
        <f t="shared" si="14"/>
        <v>1</v>
      </c>
      <c r="BE56" s="96">
        <v>9.5</v>
      </c>
      <c r="BF56" s="18" t="s">
        <v>2072</v>
      </c>
      <c r="BH56" s="17">
        <f t="shared" si="15"/>
        <v>0</v>
      </c>
    </row>
    <row r="57" spans="1:60">
      <c r="A57" s="18" t="s">
        <v>7</v>
      </c>
      <c r="B57" s="17" t="s">
        <v>9</v>
      </c>
      <c r="C57" s="18" t="s">
        <v>375</v>
      </c>
      <c r="D57" s="17" t="s">
        <v>376</v>
      </c>
      <c r="E57" s="18" t="str">
        <f>INDEX([1]Proflile65!$F:$F,MATCH([1]ตารางคะแนนV3!$C57,[1]Proflile65!$D:$D,0))</f>
        <v>รพท.</v>
      </c>
      <c r="F57" s="18">
        <f>INDEX([1]Proflile65!$H:$H,MATCH([1]ตารางคะแนนV3!$C57,[1]Proflile65!$D:$D,0))</f>
        <v>170</v>
      </c>
      <c r="G57" s="19" t="str">
        <f>INDEX([1]Proflile65!$K:$K,MATCH([1]ตารางคะแนนV3!$C57,[1]Proflile65!$D:$D,0))</f>
        <v>รพท.S B&lt;=400</v>
      </c>
      <c r="H57" s="75">
        <v>32212</v>
      </c>
      <c r="I57" s="76">
        <f>INDEX([1]RiskPlusY2565Q3!L:L,MATCH([1]ตารางคะแนนV3!$C57,[1]RiskPlusY2565Q3!$D:$D,0))</f>
        <v>190057363.61000001</v>
      </c>
      <c r="J57" s="76">
        <f>INDEX([1]RiskPlusY2565Q3!P:P,MATCH([1]ตารางคะแนนV3!$C57,[1]RiskPlusY2565Q3!$D:$D,0))</f>
        <v>39586618.490000002</v>
      </c>
      <c r="K57" s="76">
        <f>INDEX([1]RiskPlusY2565Q3!O:O,MATCH([1]ตารางคะแนนV3!$C57,[1]RiskPlusY2565Q3!$D:$D,0))</f>
        <v>103129283.87</v>
      </c>
      <c r="L57" s="76">
        <f>INDEX([1]RiskPlusY2565Q3!M:M,MATCH([1]ตารางคะแนนV3!$C57,[1]RiskPlusY2565Q3!$D:$D,0))</f>
        <v>62765209.340000004</v>
      </c>
      <c r="M57" s="29">
        <f>INDEX([1]RiskPlusY2565Q3!N:N,MATCH([1]ตารางคะแนนV3!$C57,[1]RiskPlusY2565Q3!$D:$D,0))</f>
        <v>0</v>
      </c>
      <c r="N57" s="77">
        <f>INDEX([1]PlanfinY2565Q3!M:M,MATCH([1]ตารางคะแนนV3!$C57,[1]PlanfinY2565Q3!$C:$C,0))</f>
        <v>0</v>
      </c>
      <c r="O57" s="78">
        <f>INDEX([1]PlanfinY2565Q3!N:N,MATCH([1]ตารางคะแนนV3!$C57,[1]PlanfinY2565Q3!$C:$C,0))</f>
        <v>1</v>
      </c>
      <c r="P57" s="79">
        <f t="shared" si="0"/>
        <v>1</v>
      </c>
      <c r="Q57" s="80">
        <f>INDEX([1]Ratio!R:R,MATCH([1]ตารางคะแนนV3!$C57,[1]Ratio!$C:$C,0))</f>
        <v>219</v>
      </c>
      <c r="R57" s="81">
        <f>INDEX([1]RiskPlusY2565Q3!$S:$S,MATCH([1]ตารางคะแนนV3!C57,[1]RiskPlusY2565Q3!$D:$D,0))</f>
        <v>0</v>
      </c>
      <c r="S57" s="82">
        <f>INDEX([1]Ratio!$S:$S,MATCH([1]ตารางคะแนนV3!$C57,[1]Ratio!$C:$C,0))</f>
        <v>99</v>
      </c>
      <c r="T57" s="78">
        <f>VLOOKUP($C57,[1]RiskPlusY2565Q3!$D$2:$W$901,17,0)</f>
        <v>0</v>
      </c>
      <c r="U57" s="83">
        <f t="shared" si="1"/>
        <v>0</v>
      </c>
      <c r="V57" s="82">
        <f>INDEX([1]Ratio!$T:$T,MATCH([1]ตารางคะแนนV3!$C57,[1]Ratio!$C:$C,0))</f>
        <v>79</v>
      </c>
      <c r="W57" s="78">
        <f>VLOOKUP($C57,[1]RiskPlusY2565Q3!$D$2:$W$901,18,0)</f>
        <v>0</v>
      </c>
      <c r="X57" s="83">
        <f t="shared" si="2"/>
        <v>0</v>
      </c>
      <c r="Y57" s="82">
        <f>INDEX([1]Ratio!$V:$V,MATCH([1]ตารางคะแนนV3!$C57,[1]Ratio!$C:$C,0))</f>
        <v>48</v>
      </c>
      <c r="Z57" s="81">
        <f>INDEX([1]RiskPlusY2565Q3!$W:$W,MATCH([1]ตารางคะแนนV3!C57,[1]RiskPlusY2565Q3!$D:$D,0))</f>
        <v>1</v>
      </c>
      <c r="AA57" s="84">
        <f t="shared" si="3"/>
        <v>1</v>
      </c>
      <c r="AB57" s="77" t="str">
        <f>INDEX('[1]Quick MethodY2565Q3'!P:P,MATCH([1]ตารางคะแนนV3!$C57,'[1]Quick MethodY2565Q3'!$C:$C,0))</f>
        <v>1</v>
      </c>
      <c r="AC57" s="78" t="str">
        <f>INDEX('[1]Quick MethodY2565Q3'!Q:Q,MATCH([1]ตารางคะแนนV3!$C57,'[1]Quick MethodY2565Q3'!$C:$C,0))</f>
        <v>1</v>
      </c>
      <c r="AD57" s="78">
        <f>INDEX([1]HGRY2565Q3!W:W,MATCH([1]ตารางคะแนนV3!$C57,[1]HGRY2565Q3!$C:$C,0))</f>
        <v>0.5</v>
      </c>
      <c r="AE57" s="78">
        <f>INDEX([1]HGRY2565Q3!X:X,MATCH([1]ตารางคะแนนV3!$C57,[1]HGRY2565Q3!$C:$C,0))</f>
        <v>0.5</v>
      </c>
      <c r="AF57" s="78">
        <f>INDEX([1]HGRY2565Q3!Y:Y,MATCH([1]ตารางคะแนนV3!$C57,[1]HGRY2565Q3!$C:$C,0))</f>
        <v>0.5</v>
      </c>
      <c r="AG57" s="78">
        <f>INDEX([1]HGRY2565Q3!Z:Z,MATCH([1]ตารางคะแนนV3!$C57,[1]HGRY2565Q3!$C:$C,0))</f>
        <v>0.5</v>
      </c>
      <c r="AH57" s="85">
        <f t="shared" si="4"/>
        <v>4</v>
      </c>
      <c r="AI57" s="79">
        <f t="shared" si="5"/>
        <v>2</v>
      </c>
      <c r="AJ57" s="86">
        <f>INDEX([1]PointY2565Q3!J:J,MATCH([1]ตารางคะแนนV3!$C57,[1]PointY2565Q3!$C:$C,0))</f>
        <v>1</v>
      </c>
      <c r="AK57" s="87">
        <f>IFERROR(INDEX([1]อัตราการครองเตียง!O:O,MATCH([1]ตารางคะแนนV3!$C57,[1]อัตราการครองเตียง!$C:$C,0)),0)</f>
        <v>1</v>
      </c>
      <c r="AL57" s="88">
        <f>INDEX([1]SumAdjRw!R:R,MATCH([1]ตารางคะแนนV3!$C57,[1]SumAdjRw!$C:$C,0))</f>
        <v>1</v>
      </c>
      <c r="AM57" s="89">
        <f t="shared" si="6"/>
        <v>2</v>
      </c>
      <c r="AN57" s="90">
        <f t="shared" si="7"/>
        <v>5</v>
      </c>
      <c r="AO57" s="91">
        <f t="shared" si="8"/>
        <v>7</v>
      </c>
      <c r="AP57" s="92">
        <f>INDEX([1]RiskPlusY2565Q3!Q:Q,MATCH([1]ตารางคะแนนV3!$C57,[1]RiskPlusY2565Q3!$D:$D,0))</f>
        <v>1</v>
      </c>
      <c r="AQ57" s="92">
        <f>INDEX([1]RiskPlusY2565Q3!R:R,MATCH([1]ตารางคะแนนV3!$C57,[1]RiskPlusY2565Q3!$D:$D,0))</f>
        <v>0</v>
      </c>
      <c r="AR57" s="92">
        <f>INDEX([1]RiskPlusY2565Q3!AB:AB,MATCH([1]ตารางคะแนนV3!$C57,[1]RiskPlusY2565Q3!$D:$D,0))</f>
        <v>1</v>
      </c>
      <c r="AS57" s="93">
        <f t="shared" si="9"/>
        <v>2</v>
      </c>
      <c r="AT57" s="92">
        <f>INDEX([1]RiskPlusY2565Q3!AA:AA,MATCH([1]ตารางคะแนนV3!$C57,[1]RiskPlusY2565Q3!$D:$D,0))</f>
        <v>1</v>
      </c>
      <c r="AU57" s="92">
        <f>INDEX([1]RiskPlusY2565Q3!AC:AC,MATCH([1]ตารางคะแนนV3!$C57,[1]RiskPlusY2565Q3!$D:$D,0))</f>
        <v>1</v>
      </c>
      <c r="AV57" s="94">
        <f t="shared" si="10"/>
        <v>2</v>
      </c>
      <c r="AW57" s="95">
        <f t="shared" si="11"/>
        <v>4</v>
      </c>
      <c r="AX57" s="96">
        <f t="shared" si="12"/>
        <v>11</v>
      </c>
      <c r="AY57" s="18" t="str">
        <f t="shared" si="13"/>
        <v>B</v>
      </c>
      <c r="AZ57" s="18"/>
      <c r="BA57" s="18" t="str">
        <f>INDEX([1]Proflile65!$L:$L,MATCH([1]ตารางคะแนนV3!$C57,[1]Proflile65!$D:$D,0))</f>
        <v>เดิม</v>
      </c>
      <c r="BB57" s="18"/>
      <c r="BC57" s="18"/>
      <c r="BD57" s="28" t="b">
        <f t="shared" si="14"/>
        <v>1</v>
      </c>
      <c r="BE57" s="96">
        <v>11</v>
      </c>
      <c r="BF57" s="18" t="s">
        <v>2071</v>
      </c>
      <c r="BH57" s="17">
        <f t="shared" si="15"/>
        <v>150000</v>
      </c>
    </row>
    <row r="58" spans="1:60">
      <c r="A58" s="18" t="s">
        <v>7</v>
      </c>
      <c r="B58" s="17" t="s">
        <v>9</v>
      </c>
      <c r="C58" s="18" t="s">
        <v>377</v>
      </c>
      <c r="D58" s="17" t="s">
        <v>378</v>
      </c>
      <c r="E58" s="18" t="str">
        <f>INDEX([1]Proflile65!$F:$F,MATCH([1]ตารางคะแนนV3!$C58,[1]Proflile65!$D:$D,0))</f>
        <v>รพช.</v>
      </c>
      <c r="F58" s="18">
        <f>INDEX([1]Proflile65!$H:$H,MATCH([1]ตารางคะแนนV3!$C58,[1]Proflile65!$D:$D,0))</f>
        <v>33</v>
      </c>
      <c r="G58" s="19" t="str">
        <f>INDEX([1]Proflile65!$K:$K,MATCH([1]ตารางคะแนนV3!$C58,[1]Proflile65!$D:$D,0))</f>
        <v>รพช.F2 P&lt;=30,000</v>
      </c>
      <c r="H58" s="75">
        <v>16274</v>
      </c>
      <c r="I58" s="76">
        <f>INDEX([1]RiskPlusY2565Q3!L:L,MATCH([1]ตารางคะแนนV3!$C58,[1]RiskPlusY2565Q3!$D:$D,0))</f>
        <v>10650990.66</v>
      </c>
      <c r="J58" s="76">
        <f>INDEX([1]RiskPlusY2565Q3!P:P,MATCH([1]ตารางคะแนนV3!$C58,[1]RiskPlusY2565Q3!$D:$D,0))</f>
        <v>-9766576.25</v>
      </c>
      <c r="K58" s="76">
        <f>INDEX([1]RiskPlusY2565Q3!O:O,MATCH([1]ตารางคะแนนV3!$C58,[1]RiskPlusY2565Q3!$D:$D,0))</f>
        <v>12350948.039999999</v>
      </c>
      <c r="L58" s="76">
        <f>INDEX([1]RiskPlusY2565Q3!M:M,MATCH([1]ตารางคะแนนV3!$C58,[1]RiskPlusY2565Q3!$D:$D,0))</f>
        <v>11502225.779999999</v>
      </c>
      <c r="M58" s="29">
        <f>INDEX([1]RiskPlusY2565Q3!N:N,MATCH([1]ตารางคะแนนV3!$C58,[1]RiskPlusY2565Q3!$D:$D,0))</f>
        <v>1</v>
      </c>
      <c r="N58" s="77">
        <f>INDEX([1]PlanfinY2565Q3!M:M,MATCH([1]ตารางคะแนนV3!$C58,[1]PlanfinY2565Q3!$C:$C,0))</f>
        <v>0</v>
      </c>
      <c r="O58" s="78">
        <f>INDEX([1]PlanfinY2565Q3!N:N,MATCH([1]ตารางคะแนนV3!$C58,[1]PlanfinY2565Q3!$C:$C,0))</f>
        <v>1</v>
      </c>
      <c r="P58" s="79">
        <f t="shared" si="0"/>
        <v>1</v>
      </c>
      <c r="Q58" s="80">
        <f>INDEX([1]Ratio!R:R,MATCH([1]ตารางคะแนนV3!$C58,[1]Ratio!$C:$C,0))</f>
        <v>273</v>
      </c>
      <c r="R58" s="81">
        <f>INDEX([1]RiskPlusY2565Q3!$S:$S,MATCH([1]ตารางคะแนนV3!C58,[1]RiskPlusY2565Q3!$D:$D,0))</f>
        <v>0</v>
      </c>
      <c r="S58" s="82">
        <f>INDEX([1]Ratio!$S:$S,MATCH([1]ตารางคะแนนV3!$C58,[1]Ratio!$C:$C,0))</f>
        <v>94</v>
      </c>
      <c r="T58" s="78">
        <f>VLOOKUP($C58,[1]RiskPlusY2565Q3!$D$2:$W$901,17,0)</f>
        <v>0</v>
      </c>
      <c r="U58" s="83">
        <f t="shared" si="1"/>
        <v>0</v>
      </c>
      <c r="V58" s="82">
        <f>INDEX([1]Ratio!$T:$T,MATCH([1]ตารางคะแนนV3!$C58,[1]Ratio!$C:$C,0))</f>
        <v>87</v>
      </c>
      <c r="W58" s="78">
        <f>VLOOKUP($C58,[1]RiskPlusY2565Q3!$D$2:$W$901,18,0)</f>
        <v>0</v>
      </c>
      <c r="X58" s="83">
        <f t="shared" si="2"/>
        <v>0</v>
      </c>
      <c r="Y58" s="82">
        <f>INDEX([1]Ratio!$V:$V,MATCH([1]ตารางคะแนนV3!$C58,[1]Ratio!$C:$C,0))</f>
        <v>47</v>
      </c>
      <c r="Z58" s="81">
        <f>INDEX([1]RiskPlusY2565Q3!$W:$W,MATCH([1]ตารางคะแนนV3!C58,[1]RiskPlusY2565Q3!$D:$D,0))</f>
        <v>1</v>
      </c>
      <c r="AA58" s="84">
        <f t="shared" si="3"/>
        <v>1</v>
      </c>
      <c r="AB58" s="77" t="str">
        <f>INDEX('[1]Quick MethodY2565Q3'!P:P,MATCH([1]ตารางคะแนนV3!$C58,'[1]Quick MethodY2565Q3'!$C:$C,0))</f>
        <v>1</v>
      </c>
      <c r="AC58" s="78" t="str">
        <f>INDEX('[1]Quick MethodY2565Q3'!Q:Q,MATCH([1]ตารางคะแนนV3!$C58,'[1]Quick MethodY2565Q3'!$C:$C,0))</f>
        <v>1</v>
      </c>
      <c r="AD58" s="78">
        <f>INDEX([1]HGRY2565Q3!W:W,MATCH([1]ตารางคะแนนV3!$C58,[1]HGRY2565Q3!$C:$C,0))</f>
        <v>0</v>
      </c>
      <c r="AE58" s="78">
        <f>INDEX([1]HGRY2565Q3!X:X,MATCH([1]ตารางคะแนนV3!$C58,[1]HGRY2565Q3!$C:$C,0))</f>
        <v>0</v>
      </c>
      <c r="AF58" s="78">
        <f>INDEX([1]HGRY2565Q3!Y:Y,MATCH([1]ตารางคะแนนV3!$C58,[1]HGRY2565Q3!$C:$C,0))</f>
        <v>0.5</v>
      </c>
      <c r="AG58" s="78">
        <f>INDEX([1]HGRY2565Q3!Z:Z,MATCH([1]ตารางคะแนนV3!$C58,[1]HGRY2565Q3!$C:$C,0))</f>
        <v>0</v>
      </c>
      <c r="AH58" s="85">
        <f t="shared" si="4"/>
        <v>2.5</v>
      </c>
      <c r="AI58" s="79">
        <f t="shared" si="5"/>
        <v>2</v>
      </c>
      <c r="AJ58" s="86">
        <f>INDEX([1]PointY2565Q3!J:J,MATCH([1]ตารางคะแนนV3!$C58,[1]PointY2565Q3!$C:$C,0))</f>
        <v>1</v>
      </c>
      <c r="AK58" s="87">
        <f>IFERROR(INDEX([1]อัตราการครองเตียง!O:O,MATCH([1]ตารางคะแนนV3!$C58,[1]อัตราการครองเตียง!$C:$C,0)),0)</f>
        <v>0</v>
      </c>
      <c r="AL58" s="88">
        <f>INDEX([1]SumAdjRw!R:R,MATCH([1]ตารางคะแนนV3!$C58,[1]SumAdjRw!$C:$C,0))</f>
        <v>0</v>
      </c>
      <c r="AM58" s="89">
        <f t="shared" si="6"/>
        <v>0</v>
      </c>
      <c r="AN58" s="90">
        <f t="shared" si="7"/>
        <v>3</v>
      </c>
      <c r="AO58" s="91">
        <f t="shared" si="8"/>
        <v>5</v>
      </c>
      <c r="AP58" s="92">
        <f>INDEX([1]RiskPlusY2565Q3!Q:Q,MATCH([1]ตารางคะแนนV3!$C58,[1]RiskPlusY2565Q3!$D:$D,0))</f>
        <v>0</v>
      </c>
      <c r="AQ58" s="92">
        <f>INDEX([1]RiskPlusY2565Q3!R:R,MATCH([1]ตารางคะแนนV3!$C58,[1]RiskPlusY2565Q3!$D:$D,0))</f>
        <v>0</v>
      </c>
      <c r="AR58" s="92">
        <f>INDEX([1]RiskPlusY2565Q3!AB:AB,MATCH([1]ตารางคะแนนV3!$C58,[1]RiskPlusY2565Q3!$D:$D,0))</f>
        <v>1</v>
      </c>
      <c r="AS58" s="93">
        <f t="shared" si="9"/>
        <v>1</v>
      </c>
      <c r="AT58" s="92">
        <f>INDEX([1]RiskPlusY2565Q3!AA:AA,MATCH([1]ตารางคะแนนV3!$C58,[1]RiskPlusY2565Q3!$D:$D,0))</f>
        <v>1</v>
      </c>
      <c r="AU58" s="92">
        <f>INDEX([1]RiskPlusY2565Q3!AC:AC,MATCH([1]ตารางคะแนนV3!$C58,[1]RiskPlusY2565Q3!$D:$D,0))</f>
        <v>0</v>
      </c>
      <c r="AV58" s="94">
        <f t="shared" si="10"/>
        <v>1</v>
      </c>
      <c r="AW58" s="95">
        <f t="shared" si="11"/>
        <v>2</v>
      </c>
      <c r="AX58" s="96">
        <f t="shared" si="12"/>
        <v>7</v>
      </c>
      <c r="AY58" s="18" t="str">
        <f t="shared" si="13"/>
        <v>F</v>
      </c>
      <c r="AZ58" s="18"/>
      <c r="BA58" s="18" t="str">
        <f>INDEX([1]Proflile65!$L:$L,MATCH([1]ตารางคะแนนV3!$C58,[1]Proflile65!$D:$D,0))</f>
        <v>เดิม</v>
      </c>
      <c r="BB58" s="18"/>
      <c r="BC58" s="18"/>
      <c r="BD58" s="28" t="b">
        <f t="shared" si="14"/>
        <v>1</v>
      </c>
      <c r="BE58" s="96">
        <v>7</v>
      </c>
      <c r="BF58" s="18" t="s">
        <v>2074</v>
      </c>
      <c r="BH58" s="17">
        <f t="shared" si="15"/>
        <v>0</v>
      </c>
    </row>
    <row r="59" spans="1:60">
      <c r="A59" s="18" t="s">
        <v>7</v>
      </c>
      <c r="B59" s="17" t="s">
        <v>9</v>
      </c>
      <c r="C59" s="18" t="s">
        <v>379</v>
      </c>
      <c r="D59" s="17" t="s">
        <v>380</v>
      </c>
      <c r="E59" s="18" t="str">
        <f>INDEX([1]Proflile65!$F:$F,MATCH([1]ตารางคะแนนV3!$C59,[1]Proflile65!$D:$D,0))</f>
        <v>รพช.</v>
      </c>
      <c r="F59" s="18">
        <f>INDEX([1]Proflile65!$H:$H,MATCH([1]ตารางคะแนนV3!$C59,[1]Proflile65!$D:$D,0))</f>
        <v>58</v>
      </c>
      <c r="G59" s="19" t="str">
        <f>INDEX([1]Proflile65!$K:$K,MATCH([1]ตารางคะแนนV3!$C59,[1]Proflile65!$D:$D,0))</f>
        <v>รพช.F1 P&lt;=50,000</v>
      </c>
      <c r="H59" s="75">
        <v>26057</v>
      </c>
      <c r="I59" s="76">
        <f>INDEX([1]RiskPlusY2565Q3!L:L,MATCH([1]ตารางคะแนนV3!$C59,[1]RiskPlusY2565Q3!$D:$D,0))</f>
        <v>3799799.42</v>
      </c>
      <c r="J59" s="76">
        <f>INDEX([1]RiskPlusY2565Q3!P:P,MATCH([1]ตารางคะแนนV3!$C59,[1]RiskPlusY2565Q3!$D:$D,0))</f>
        <v>-29011978.670000002</v>
      </c>
      <c r="K59" s="76">
        <f>INDEX([1]RiskPlusY2565Q3!O:O,MATCH([1]ตารางคะแนนV3!$C59,[1]RiskPlusY2565Q3!$D:$D,0))</f>
        <v>9007451.8200000003</v>
      </c>
      <c r="L59" s="76">
        <f>INDEX([1]RiskPlusY2565Q3!M:M,MATCH([1]ตารางคะแนนV3!$C59,[1]RiskPlusY2565Q3!$D:$D,0))</f>
        <v>1861133.72</v>
      </c>
      <c r="M59" s="29">
        <f>INDEX([1]RiskPlusY2565Q3!N:N,MATCH([1]ตารางคะแนนV3!$C59,[1]RiskPlusY2565Q3!$D:$D,0))</f>
        <v>3</v>
      </c>
      <c r="N59" s="77">
        <f>INDEX([1]PlanfinY2565Q3!M:M,MATCH([1]ตารางคะแนนV3!$C59,[1]PlanfinY2565Q3!$C:$C,0))</f>
        <v>0</v>
      </c>
      <c r="O59" s="78">
        <f>INDEX([1]PlanfinY2565Q3!N:N,MATCH([1]ตารางคะแนนV3!$C59,[1]PlanfinY2565Q3!$C:$C,0))</f>
        <v>0</v>
      </c>
      <c r="P59" s="79">
        <f t="shared" si="0"/>
        <v>0</v>
      </c>
      <c r="Q59" s="80">
        <f>INDEX([1]Ratio!R:R,MATCH([1]ตารางคะแนนV3!$C59,[1]Ratio!$C:$C,0))</f>
        <v>256</v>
      </c>
      <c r="R59" s="81">
        <f>INDEX([1]RiskPlusY2565Q3!$S:$S,MATCH([1]ตารางคะแนนV3!C59,[1]RiskPlusY2565Q3!$D:$D,0))</f>
        <v>0</v>
      </c>
      <c r="S59" s="82">
        <f>INDEX([1]Ratio!$S:$S,MATCH([1]ตารางคะแนนV3!$C59,[1]Ratio!$C:$C,0))</f>
        <v>115</v>
      </c>
      <c r="T59" s="78">
        <f>VLOOKUP($C59,[1]RiskPlusY2565Q3!$D$2:$W$901,17,0)</f>
        <v>0</v>
      </c>
      <c r="U59" s="83">
        <f t="shared" si="1"/>
        <v>0</v>
      </c>
      <c r="V59" s="82">
        <f>INDEX([1]Ratio!$T:$T,MATCH([1]ตารางคะแนนV3!$C59,[1]Ratio!$C:$C,0))</f>
        <v>94</v>
      </c>
      <c r="W59" s="78">
        <f>VLOOKUP($C59,[1]RiskPlusY2565Q3!$D$2:$W$901,18,0)</f>
        <v>0</v>
      </c>
      <c r="X59" s="83">
        <f t="shared" si="2"/>
        <v>0</v>
      </c>
      <c r="Y59" s="82">
        <f>INDEX([1]Ratio!$V:$V,MATCH([1]ตารางคะแนนV3!$C59,[1]Ratio!$C:$C,0))</f>
        <v>66</v>
      </c>
      <c r="Z59" s="81">
        <f>INDEX([1]RiskPlusY2565Q3!$W:$W,MATCH([1]ตารางคะแนนV3!C59,[1]RiskPlusY2565Q3!$D:$D,0))</f>
        <v>0</v>
      </c>
      <c r="AA59" s="84">
        <f t="shared" si="3"/>
        <v>0</v>
      </c>
      <c r="AB59" s="77" t="str">
        <f>INDEX('[1]Quick MethodY2565Q3'!P:P,MATCH([1]ตารางคะแนนV3!$C59,'[1]Quick MethodY2565Q3'!$C:$C,0))</f>
        <v>1</v>
      </c>
      <c r="AC59" s="78" t="str">
        <f>INDEX('[1]Quick MethodY2565Q3'!Q:Q,MATCH([1]ตารางคะแนนV3!$C59,'[1]Quick MethodY2565Q3'!$C:$C,0))</f>
        <v>1</v>
      </c>
      <c r="AD59" s="78">
        <f>INDEX([1]HGRY2565Q3!W:W,MATCH([1]ตารางคะแนนV3!$C59,[1]HGRY2565Q3!$C:$C,0))</f>
        <v>0.5</v>
      </c>
      <c r="AE59" s="78">
        <f>INDEX([1]HGRY2565Q3!X:X,MATCH([1]ตารางคะแนนV3!$C59,[1]HGRY2565Q3!$C:$C,0))</f>
        <v>0.5</v>
      </c>
      <c r="AF59" s="78">
        <f>INDEX([1]HGRY2565Q3!Y:Y,MATCH([1]ตารางคะแนนV3!$C59,[1]HGRY2565Q3!$C:$C,0))</f>
        <v>0</v>
      </c>
      <c r="AG59" s="78">
        <f>INDEX([1]HGRY2565Q3!Z:Z,MATCH([1]ตารางคะแนนV3!$C59,[1]HGRY2565Q3!$C:$C,0))</f>
        <v>0.5</v>
      </c>
      <c r="AH59" s="85">
        <f t="shared" si="4"/>
        <v>3.5</v>
      </c>
      <c r="AI59" s="79">
        <f t="shared" si="5"/>
        <v>2</v>
      </c>
      <c r="AJ59" s="86">
        <f>INDEX([1]PointY2565Q3!J:J,MATCH([1]ตารางคะแนนV3!$C59,[1]PointY2565Q3!$C:$C,0))</f>
        <v>1</v>
      </c>
      <c r="AK59" s="87">
        <f>IFERROR(INDEX([1]อัตราการครองเตียง!O:O,MATCH([1]ตารางคะแนนV3!$C59,[1]อัตราการครองเตียง!$C:$C,0)),0)</f>
        <v>0</v>
      </c>
      <c r="AL59" s="88">
        <f>INDEX([1]SumAdjRw!R:R,MATCH([1]ตารางคะแนนV3!$C59,[1]SumAdjRw!$C:$C,0))</f>
        <v>0</v>
      </c>
      <c r="AM59" s="89">
        <f t="shared" si="6"/>
        <v>0</v>
      </c>
      <c r="AN59" s="90">
        <f t="shared" si="7"/>
        <v>3</v>
      </c>
      <c r="AO59" s="91">
        <f t="shared" si="8"/>
        <v>3</v>
      </c>
      <c r="AP59" s="92">
        <f>INDEX([1]RiskPlusY2565Q3!Q:Q,MATCH([1]ตารางคะแนนV3!$C59,[1]RiskPlusY2565Q3!$D:$D,0))</f>
        <v>0</v>
      </c>
      <c r="AQ59" s="92">
        <f>INDEX([1]RiskPlusY2565Q3!R:R,MATCH([1]ตารางคะแนนV3!$C59,[1]RiskPlusY2565Q3!$D:$D,0))</f>
        <v>0</v>
      </c>
      <c r="AR59" s="92">
        <f>INDEX([1]RiskPlusY2565Q3!AB:AB,MATCH([1]ตารางคะแนนV3!$C59,[1]RiskPlusY2565Q3!$D:$D,0))</f>
        <v>1</v>
      </c>
      <c r="AS59" s="93">
        <f t="shared" si="9"/>
        <v>1</v>
      </c>
      <c r="AT59" s="92">
        <f>INDEX([1]RiskPlusY2565Q3!AA:AA,MATCH([1]ตารางคะแนนV3!$C59,[1]RiskPlusY2565Q3!$D:$D,0))</f>
        <v>1</v>
      </c>
      <c r="AU59" s="92">
        <f>INDEX([1]RiskPlusY2565Q3!AC:AC,MATCH([1]ตารางคะแนนV3!$C59,[1]RiskPlusY2565Q3!$D:$D,0))</f>
        <v>0</v>
      </c>
      <c r="AV59" s="94">
        <f t="shared" si="10"/>
        <v>1</v>
      </c>
      <c r="AW59" s="95">
        <f t="shared" si="11"/>
        <v>2</v>
      </c>
      <c r="AX59" s="96">
        <f t="shared" si="12"/>
        <v>5</v>
      </c>
      <c r="AY59" s="18" t="str">
        <f t="shared" si="13"/>
        <v>F</v>
      </c>
      <c r="AZ59" s="18"/>
      <c r="BA59" s="18" t="str">
        <f>INDEX([1]Proflile65!$L:$L,MATCH([1]ตารางคะแนนV3!$C59,[1]Proflile65!$D:$D,0))</f>
        <v>เดิม</v>
      </c>
      <c r="BB59" s="18"/>
      <c r="BC59" s="18"/>
      <c r="BD59" s="28" t="b">
        <f t="shared" si="14"/>
        <v>1</v>
      </c>
      <c r="BE59" s="96">
        <v>5</v>
      </c>
      <c r="BF59" s="18" t="s">
        <v>2074</v>
      </c>
      <c r="BH59" s="17">
        <f t="shared" si="15"/>
        <v>0</v>
      </c>
    </row>
    <row r="60" spans="1:60">
      <c r="A60" s="18" t="s">
        <v>7</v>
      </c>
      <c r="B60" s="17" t="s">
        <v>9</v>
      </c>
      <c r="C60" s="18" t="s">
        <v>381</v>
      </c>
      <c r="D60" s="17" t="s">
        <v>382</v>
      </c>
      <c r="E60" s="18" t="str">
        <f>INDEX([1]Proflile65!$F:$F,MATCH([1]ตารางคะแนนV3!$C60,[1]Proflile65!$D:$D,0))</f>
        <v>รพช.</v>
      </c>
      <c r="F60" s="18">
        <f>INDEX([1]Proflile65!$H:$H,MATCH([1]ตารางคะแนนV3!$C60,[1]Proflile65!$D:$D,0))</f>
        <v>107</v>
      </c>
      <c r="G60" s="19" t="str">
        <f>INDEX([1]Proflile65!$K:$K,MATCH([1]ตารางคะแนนV3!$C60,[1]Proflile65!$D:$D,0))</f>
        <v>รพช.M2 B&gt;100</v>
      </c>
      <c r="H60" s="75">
        <v>40818</v>
      </c>
      <c r="I60" s="76">
        <f>INDEX([1]RiskPlusY2565Q3!L:L,MATCH([1]ตารางคะแนนV3!$C60,[1]RiskPlusY2565Q3!$D:$D,0))</f>
        <v>72782705.140000001</v>
      </c>
      <c r="J60" s="76">
        <f>INDEX([1]RiskPlusY2565Q3!P:P,MATCH([1]ตารางคะแนนV3!$C60,[1]RiskPlusY2565Q3!$D:$D,0))</f>
        <v>-7423551.0899999999</v>
      </c>
      <c r="K60" s="76">
        <f>INDEX([1]RiskPlusY2565Q3!O:O,MATCH([1]ตารางคะแนนV3!$C60,[1]RiskPlusY2565Q3!$D:$D,0))</f>
        <v>85387530.659999996</v>
      </c>
      <c r="L60" s="76">
        <f>INDEX([1]RiskPlusY2565Q3!M:M,MATCH([1]ตารางคะแนนV3!$C60,[1]RiskPlusY2565Q3!$D:$D,0))</f>
        <v>78976860.390000001</v>
      </c>
      <c r="M60" s="29">
        <f>INDEX([1]RiskPlusY2565Q3!N:N,MATCH([1]ตารางคะแนนV3!$C60,[1]RiskPlusY2565Q3!$D:$D,0))</f>
        <v>0</v>
      </c>
      <c r="N60" s="77">
        <f>INDEX([1]PlanfinY2565Q3!M:M,MATCH([1]ตารางคะแนนV3!$C60,[1]PlanfinY2565Q3!$C:$C,0))</f>
        <v>0</v>
      </c>
      <c r="O60" s="78">
        <f>INDEX([1]PlanfinY2565Q3!N:N,MATCH([1]ตารางคะแนนV3!$C60,[1]PlanfinY2565Q3!$C:$C,0))</f>
        <v>1</v>
      </c>
      <c r="P60" s="79">
        <f t="shared" si="0"/>
        <v>1</v>
      </c>
      <c r="Q60" s="80">
        <f>INDEX([1]Ratio!R:R,MATCH([1]ตารางคะแนนV3!$C60,[1]Ratio!$C:$C,0))</f>
        <v>192</v>
      </c>
      <c r="R60" s="81">
        <f>INDEX([1]RiskPlusY2565Q3!$S:$S,MATCH([1]ตารางคะแนนV3!C60,[1]RiskPlusY2565Q3!$D:$D,0))</f>
        <v>0</v>
      </c>
      <c r="S60" s="82">
        <f>INDEX([1]Ratio!$S:$S,MATCH([1]ตารางคะแนนV3!$C60,[1]Ratio!$C:$C,0))</f>
        <v>94</v>
      </c>
      <c r="T60" s="78">
        <f>VLOOKUP($C60,[1]RiskPlusY2565Q3!$D$2:$W$901,17,0)</f>
        <v>0</v>
      </c>
      <c r="U60" s="83">
        <f t="shared" si="1"/>
        <v>0</v>
      </c>
      <c r="V60" s="82">
        <f>INDEX([1]Ratio!$T:$T,MATCH([1]ตารางคะแนนV3!$C60,[1]Ratio!$C:$C,0))</f>
        <v>48</v>
      </c>
      <c r="W60" s="78">
        <f>VLOOKUP($C60,[1]RiskPlusY2565Q3!$D$2:$W$901,18,0)</f>
        <v>1</v>
      </c>
      <c r="X60" s="83">
        <f t="shared" si="2"/>
        <v>0.5</v>
      </c>
      <c r="Y60" s="82">
        <f>INDEX([1]Ratio!$V:$V,MATCH([1]ตารางคะแนนV3!$C60,[1]Ratio!$C:$C,0))</f>
        <v>47</v>
      </c>
      <c r="Z60" s="81">
        <f>INDEX([1]RiskPlusY2565Q3!$W:$W,MATCH([1]ตารางคะแนนV3!C60,[1]RiskPlusY2565Q3!$D:$D,0))</f>
        <v>1</v>
      </c>
      <c r="AA60" s="84">
        <f t="shared" si="3"/>
        <v>1.5</v>
      </c>
      <c r="AB60" s="77" t="str">
        <f>INDEX('[1]Quick MethodY2565Q3'!P:P,MATCH([1]ตารางคะแนนV3!$C60,'[1]Quick MethodY2565Q3'!$C:$C,0))</f>
        <v>0</v>
      </c>
      <c r="AC60" s="78" t="str">
        <f>INDEX('[1]Quick MethodY2565Q3'!Q:Q,MATCH([1]ตารางคะแนนV3!$C60,'[1]Quick MethodY2565Q3'!$C:$C,0))</f>
        <v>1</v>
      </c>
      <c r="AD60" s="78">
        <f>INDEX([1]HGRY2565Q3!W:W,MATCH([1]ตารางคะแนนV3!$C60,[1]HGRY2565Q3!$C:$C,0))</f>
        <v>0.5</v>
      </c>
      <c r="AE60" s="78">
        <f>INDEX([1]HGRY2565Q3!X:X,MATCH([1]ตารางคะแนนV3!$C60,[1]HGRY2565Q3!$C:$C,0))</f>
        <v>0.5</v>
      </c>
      <c r="AF60" s="78">
        <f>INDEX([1]HGRY2565Q3!Y:Y,MATCH([1]ตารางคะแนนV3!$C60,[1]HGRY2565Q3!$C:$C,0))</f>
        <v>0</v>
      </c>
      <c r="AG60" s="78">
        <f>INDEX([1]HGRY2565Q3!Z:Z,MATCH([1]ตารางคะแนนV3!$C60,[1]HGRY2565Q3!$C:$C,0))</f>
        <v>0.5</v>
      </c>
      <c r="AH60" s="85">
        <f t="shared" si="4"/>
        <v>2.5</v>
      </c>
      <c r="AI60" s="79">
        <f t="shared" si="5"/>
        <v>2</v>
      </c>
      <c r="AJ60" s="86">
        <f>INDEX([1]PointY2565Q3!J:J,MATCH([1]ตารางคะแนนV3!$C60,[1]PointY2565Q3!$C:$C,0))</f>
        <v>1</v>
      </c>
      <c r="AK60" s="87">
        <f>IFERROR(INDEX([1]อัตราการครองเตียง!O:O,MATCH([1]ตารางคะแนนV3!$C60,[1]อัตราการครองเตียง!$C:$C,0)),0)</f>
        <v>0</v>
      </c>
      <c r="AL60" s="88">
        <f>INDEX([1]SumAdjRw!R:R,MATCH([1]ตารางคะแนนV3!$C60,[1]SumAdjRw!$C:$C,0))</f>
        <v>0</v>
      </c>
      <c r="AM60" s="89">
        <f t="shared" si="6"/>
        <v>0</v>
      </c>
      <c r="AN60" s="90">
        <f t="shared" si="7"/>
        <v>3</v>
      </c>
      <c r="AO60" s="91">
        <f t="shared" si="8"/>
        <v>5.5</v>
      </c>
      <c r="AP60" s="92">
        <f>INDEX([1]RiskPlusY2565Q3!Q:Q,MATCH([1]ตารางคะแนนV3!$C60,[1]RiskPlusY2565Q3!$D:$D,0))</f>
        <v>1</v>
      </c>
      <c r="AQ60" s="92">
        <f>INDEX([1]RiskPlusY2565Q3!R:R,MATCH([1]ตารางคะแนนV3!$C60,[1]RiskPlusY2565Q3!$D:$D,0))</f>
        <v>1</v>
      </c>
      <c r="AR60" s="92">
        <f>INDEX([1]RiskPlusY2565Q3!AB:AB,MATCH([1]ตารางคะแนนV3!$C60,[1]RiskPlusY2565Q3!$D:$D,0))</f>
        <v>1</v>
      </c>
      <c r="AS60" s="93">
        <f t="shared" si="9"/>
        <v>3</v>
      </c>
      <c r="AT60" s="92">
        <f>INDEX([1]RiskPlusY2565Q3!AA:AA,MATCH([1]ตารางคะแนนV3!$C60,[1]RiskPlusY2565Q3!$D:$D,0))</f>
        <v>1</v>
      </c>
      <c r="AU60" s="92">
        <f>INDEX([1]RiskPlusY2565Q3!AC:AC,MATCH([1]ตารางคะแนนV3!$C60,[1]RiskPlusY2565Q3!$D:$D,0))</f>
        <v>1</v>
      </c>
      <c r="AV60" s="94">
        <f t="shared" si="10"/>
        <v>2</v>
      </c>
      <c r="AW60" s="95">
        <f t="shared" si="11"/>
        <v>5</v>
      </c>
      <c r="AX60" s="96">
        <f t="shared" si="12"/>
        <v>10.5</v>
      </c>
      <c r="AY60" s="18" t="str">
        <f t="shared" si="13"/>
        <v>B</v>
      </c>
      <c r="AZ60" s="18"/>
      <c r="BA60" s="18" t="str">
        <f>INDEX([1]Proflile65!$L:$L,MATCH([1]ตารางคะแนนV3!$C60,[1]Proflile65!$D:$D,0))</f>
        <v>เดิม</v>
      </c>
      <c r="BB60" s="18"/>
      <c r="BC60" s="18"/>
      <c r="BD60" s="28" t="b">
        <f t="shared" si="14"/>
        <v>1</v>
      </c>
      <c r="BE60" s="96">
        <v>10.5</v>
      </c>
      <c r="BF60" s="18" t="s">
        <v>2071</v>
      </c>
      <c r="BH60" s="17">
        <f t="shared" si="15"/>
        <v>150000</v>
      </c>
    </row>
    <row r="61" spans="1:60">
      <c r="A61" s="18" t="s">
        <v>7</v>
      </c>
      <c r="B61" s="17" t="s">
        <v>9</v>
      </c>
      <c r="C61" s="18" t="s">
        <v>383</v>
      </c>
      <c r="D61" s="17" t="s">
        <v>384</v>
      </c>
      <c r="E61" s="18" t="str">
        <f>INDEX([1]Proflile65!$F:$F,MATCH([1]ตารางคะแนนV3!$C61,[1]Proflile65!$D:$D,0))</f>
        <v>รพช.</v>
      </c>
      <c r="F61" s="18">
        <f>INDEX([1]Proflile65!$H:$H,MATCH([1]ตารางคะแนนV3!$C61,[1]Proflile65!$D:$D,0))</f>
        <v>33</v>
      </c>
      <c r="G61" s="19" t="str">
        <f>INDEX([1]Proflile65!$K:$K,MATCH([1]ตารางคะแนนV3!$C61,[1]Proflile65!$D:$D,0))</f>
        <v>รพช.F2 P&lt;=30,000</v>
      </c>
      <c r="H61" s="75">
        <v>27615</v>
      </c>
      <c r="I61" s="76">
        <f>INDEX([1]RiskPlusY2565Q3!L:L,MATCH([1]ตารางคะแนนV3!$C61,[1]RiskPlusY2565Q3!$D:$D,0))</f>
        <v>17984388.48</v>
      </c>
      <c r="J61" s="76">
        <f>INDEX([1]RiskPlusY2565Q3!P:P,MATCH([1]ตารางคะแนนV3!$C61,[1]RiskPlusY2565Q3!$D:$D,0))</f>
        <v>-5580434.0099999998</v>
      </c>
      <c r="K61" s="76">
        <f>INDEX([1]RiskPlusY2565Q3!O:O,MATCH([1]ตารางคะแนนV3!$C61,[1]RiskPlusY2565Q3!$D:$D,0))</f>
        <v>12134065.779999999</v>
      </c>
      <c r="L61" s="76">
        <f>INDEX([1]RiskPlusY2565Q3!M:M,MATCH([1]ตารางคะแนนV3!$C61,[1]RiskPlusY2565Q3!$D:$D,0))</f>
        <v>11725087.25</v>
      </c>
      <c r="M61" s="29">
        <f>INDEX([1]RiskPlusY2565Q3!N:N,MATCH([1]ตารางคะแนนV3!$C61,[1]RiskPlusY2565Q3!$D:$D,0))</f>
        <v>1</v>
      </c>
      <c r="N61" s="77">
        <f>INDEX([1]PlanfinY2565Q3!M:M,MATCH([1]ตารางคะแนนV3!$C61,[1]PlanfinY2565Q3!$C:$C,0))</f>
        <v>0</v>
      </c>
      <c r="O61" s="78">
        <f>INDEX([1]PlanfinY2565Q3!N:N,MATCH([1]ตารางคะแนนV3!$C61,[1]PlanfinY2565Q3!$C:$C,0))</f>
        <v>1</v>
      </c>
      <c r="P61" s="79">
        <f t="shared" si="0"/>
        <v>1</v>
      </c>
      <c r="Q61" s="80">
        <f>INDEX([1]Ratio!R:R,MATCH([1]ตารางคะแนนV3!$C61,[1]Ratio!$C:$C,0))</f>
        <v>160</v>
      </c>
      <c r="R61" s="81">
        <f>INDEX([1]RiskPlusY2565Q3!$S:$S,MATCH([1]ตารางคะแนนV3!C61,[1]RiskPlusY2565Q3!$D:$D,0))</f>
        <v>1</v>
      </c>
      <c r="S61" s="82">
        <f>INDEX([1]Ratio!$S:$S,MATCH([1]ตารางคะแนนV3!$C61,[1]Ratio!$C:$C,0))</f>
        <v>210</v>
      </c>
      <c r="T61" s="78">
        <f>VLOOKUP($C61,[1]RiskPlusY2565Q3!$D$2:$W$901,17,0)</f>
        <v>0</v>
      </c>
      <c r="U61" s="83">
        <f t="shared" si="1"/>
        <v>0</v>
      </c>
      <c r="V61" s="82">
        <f>INDEX([1]Ratio!$T:$T,MATCH([1]ตารางคะแนนV3!$C61,[1]Ratio!$C:$C,0))</f>
        <v>48</v>
      </c>
      <c r="W61" s="78">
        <f>VLOOKUP($C61,[1]RiskPlusY2565Q3!$D$2:$W$901,18,0)</f>
        <v>1</v>
      </c>
      <c r="X61" s="83">
        <f t="shared" si="2"/>
        <v>0.5</v>
      </c>
      <c r="Y61" s="82">
        <f>INDEX([1]Ratio!$V:$V,MATCH([1]ตารางคะแนนV3!$C61,[1]Ratio!$C:$C,0))</f>
        <v>66</v>
      </c>
      <c r="Z61" s="81">
        <f>INDEX([1]RiskPlusY2565Q3!$W:$W,MATCH([1]ตารางคะแนนV3!C61,[1]RiskPlusY2565Q3!$D:$D,0))</f>
        <v>0</v>
      </c>
      <c r="AA61" s="84">
        <f t="shared" si="3"/>
        <v>1.5</v>
      </c>
      <c r="AB61" s="77" t="str">
        <f>INDEX('[1]Quick MethodY2565Q3'!P:P,MATCH([1]ตารางคะแนนV3!$C61,'[1]Quick MethodY2565Q3'!$C:$C,0))</f>
        <v>1</v>
      </c>
      <c r="AC61" s="78" t="str">
        <f>INDEX('[1]Quick MethodY2565Q3'!Q:Q,MATCH([1]ตารางคะแนนV3!$C61,'[1]Quick MethodY2565Q3'!$C:$C,0))</f>
        <v>1</v>
      </c>
      <c r="AD61" s="78">
        <f>INDEX([1]HGRY2565Q3!W:W,MATCH([1]ตารางคะแนนV3!$C61,[1]HGRY2565Q3!$C:$C,0))</f>
        <v>0</v>
      </c>
      <c r="AE61" s="78">
        <f>INDEX([1]HGRY2565Q3!X:X,MATCH([1]ตารางคะแนนV3!$C61,[1]HGRY2565Q3!$C:$C,0))</f>
        <v>0.5</v>
      </c>
      <c r="AF61" s="78">
        <f>INDEX([1]HGRY2565Q3!Y:Y,MATCH([1]ตารางคะแนนV3!$C61,[1]HGRY2565Q3!$C:$C,0))</f>
        <v>0</v>
      </c>
      <c r="AG61" s="78">
        <f>INDEX([1]HGRY2565Q3!Z:Z,MATCH([1]ตารางคะแนนV3!$C61,[1]HGRY2565Q3!$C:$C,0))</f>
        <v>0.5</v>
      </c>
      <c r="AH61" s="85">
        <f t="shared" si="4"/>
        <v>3</v>
      </c>
      <c r="AI61" s="79">
        <f t="shared" si="5"/>
        <v>2</v>
      </c>
      <c r="AJ61" s="86">
        <f>INDEX([1]PointY2565Q3!J:J,MATCH([1]ตารางคะแนนV3!$C61,[1]PointY2565Q3!$C:$C,0))</f>
        <v>1</v>
      </c>
      <c r="AK61" s="87">
        <f>IFERROR(INDEX([1]อัตราการครองเตียง!O:O,MATCH([1]ตารางคะแนนV3!$C61,[1]อัตราการครองเตียง!$C:$C,0)),0)</f>
        <v>0</v>
      </c>
      <c r="AL61" s="88">
        <f>INDEX([1]SumAdjRw!R:R,MATCH([1]ตารางคะแนนV3!$C61,[1]SumAdjRw!$C:$C,0))</f>
        <v>0</v>
      </c>
      <c r="AM61" s="89">
        <f t="shared" si="6"/>
        <v>0</v>
      </c>
      <c r="AN61" s="90">
        <f t="shared" si="7"/>
        <v>3</v>
      </c>
      <c r="AO61" s="91">
        <f t="shared" si="8"/>
        <v>5.5</v>
      </c>
      <c r="AP61" s="92">
        <f>INDEX([1]RiskPlusY2565Q3!Q:Q,MATCH([1]ตารางคะแนนV3!$C61,[1]RiskPlusY2565Q3!$D:$D,0))</f>
        <v>0</v>
      </c>
      <c r="AQ61" s="92">
        <f>INDEX([1]RiskPlusY2565Q3!R:R,MATCH([1]ตารางคะแนนV3!$C61,[1]RiskPlusY2565Q3!$D:$D,0))</f>
        <v>0</v>
      </c>
      <c r="AR61" s="92">
        <f>INDEX([1]RiskPlusY2565Q3!AB:AB,MATCH([1]ตารางคะแนนV3!$C61,[1]RiskPlusY2565Q3!$D:$D,0))</f>
        <v>1</v>
      </c>
      <c r="AS61" s="93">
        <f t="shared" si="9"/>
        <v>1</v>
      </c>
      <c r="AT61" s="92">
        <f>INDEX([1]RiskPlusY2565Q3!AA:AA,MATCH([1]ตารางคะแนนV3!$C61,[1]RiskPlusY2565Q3!$D:$D,0))</f>
        <v>1</v>
      </c>
      <c r="AU61" s="92">
        <f>INDEX([1]RiskPlusY2565Q3!AC:AC,MATCH([1]ตารางคะแนนV3!$C61,[1]RiskPlusY2565Q3!$D:$D,0))</f>
        <v>0</v>
      </c>
      <c r="AV61" s="94">
        <f t="shared" si="10"/>
        <v>1</v>
      </c>
      <c r="AW61" s="95">
        <f t="shared" si="11"/>
        <v>2</v>
      </c>
      <c r="AX61" s="96">
        <f t="shared" si="12"/>
        <v>7.5</v>
      </c>
      <c r="AY61" s="18" t="str">
        <f t="shared" si="13"/>
        <v>D</v>
      </c>
      <c r="AZ61" s="18"/>
      <c r="BA61" s="18" t="str">
        <f>INDEX([1]Proflile65!$L:$L,MATCH([1]ตารางคะแนนV3!$C61,[1]Proflile65!$D:$D,0))</f>
        <v>เดิม</v>
      </c>
      <c r="BB61" s="18"/>
      <c r="BC61" s="18"/>
      <c r="BD61" s="28" t="b">
        <f t="shared" si="14"/>
        <v>1</v>
      </c>
      <c r="BE61" s="96">
        <v>7.5</v>
      </c>
      <c r="BF61" s="18" t="s">
        <v>2073</v>
      </c>
      <c r="BH61" s="17">
        <f t="shared" si="15"/>
        <v>0</v>
      </c>
    </row>
    <row r="62" spans="1:60">
      <c r="A62" s="18" t="s">
        <v>7</v>
      </c>
      <c r="B62" s="17" t="s">
        <v>9</v>
      </c>
      <c r="C62" s="18" t="s">
        <v>385</v>
      </c>
      <c r="D62" s="17" t="s">
        <v>386</v>
      </c>
      <c r="E62" s="18" t="str">
        <f>INDEX([1]Proflile65!$F:$F,MATCH([1]ตารางคะแนนV3!$C62,[1]Proflile65!$D:$D,0))</f>
        <v>รพช.</v>
      </c>
      <c r="F62" s="18">
        <f>INDEX([1]Proflile65!$H:$H,MATCH([1]ตารางคะแนนV3!$C62,[1]Proflile65!$D:$D,0))</f>
        <v>32</v>
      </c>
      <c r="G62" s="19" t="str">
        <f>INDEX([1]Proflile65!$K:$K,MATCH([1]ตารางคะแนนV3!$C62,[1]Proflile65!$D:$D,0))</f>
        <v>รพช.F2 P30,000-60,000</v>
      </c>
      <c r="H62" s="75">
        <v>32926</v>
      </c>
      <c r="I62" s="76">
        <f>INDEX([1]RiskPlusY2565Q3!L:L,MATCH([1]ตารางคะแนนV3!$C62,[1]RiskPlusY2565Q3!$D:$D,0))</f>
        <v>35835937.939999998</v>
      </c>
      <c r="J62" s="76">
        <f>INDEX([1]RiskPlusY2565Q3!P:P,MATCH([1]ตารางคะแนนV3!$C62,[1]RiskPlusY2565Q3!$D:$D,0))</f>
        <v>14396335.810000001</v>
      </c>
      <c r="K62" s="76">
        <f>INDEX([1]RiskPlusY2565Q3!O:O,MATCH([1]ตารางคะแนนV3!$C62,[1]RiskPlusY2565Q3!$D:$D,0))</f>
        <v>28180396.010000002</v>
      </c>
      <c r="L62" s="76">
        <f>INDEX([1]RiskPlusY2565Q3!M:M,MATCH([1]ตารางคะแนนV3!$C62,[1]RiskPlusY2565Q3!$D:$D,0))</f>
        <v>26109607.280000001</v>
      </c>
      <c r="M62" s="29">
        <f>INDEX([1]RiskPlusY2565Q3!N:N,MATCH([1]ตารางคะแนนV3!$C62,[1]RiskPlusY2565Q3!$D:$D,0))</f>
        <v>0</v>
      </c>
      <c r="N62" s="77">
        <f>INDEX([1]PlanfinY2565Q3!M:M,MATCH([1]ตารางคะแนนV3!$C62,[1]PlanfinY2565Q3!$C:$C,0))</f>
        <v>0</v>
      </c>
      <c r="O62" s="78">
        <f>INDEX([1]PlanfinY2565Q3!N:N,MATCH([1]ตารางคะแนนV3!$C62,[1]PlanfinY2565Q3!$C:$C,0))</f>
        <v>1</v>
      </c>
      <c r="P62" s="79">
        <f t="shared" si="0"/>
        <v>1</v>
      </c>
      <c r="Q62" s="80">
        <f>INDEX([1]Ratio!R:R,MATCH([1]ตารางคะแนนV3!$C62,[1]Ratio!$C:$C,0))</f>
        <v>155</v>
      </c>
      <c r="R62" s="81">
        <f>INDEX([1]RiskPlusY2565Q3!$S:$S,MATCH([1]ตารางคะแนนV3!C62,[1]RiskPlusY2565Q3!$D:$D,0))</f>
        <v>0</v>
      </c>
      <c r="S62" s="82">
        <f>INDEX([1]Ratio!$S:$S,MATCH([1]ตารางคะแนนV3!$C62,[1]Ratio!$C:$C,0))</f>
        <v>234</v>
      </c>
      <c r="T62" s="78">
        <f>VLOOKUP($C62,[1]RiskPlusY2565Q3!$D$2:$W$901,17,0)</f>
        <v>0</v>
      </c>
      <c r="U62" s="83">
        <f t="shared" si="1"/>
        <v>0</v>
      </c>
      <c r="V62" s="82">
        <f>INDEX([1]Ratio!$T:$T,MATCH([1]ตารางคะแนนV3!$C62,[1]Ratio!$C:$C,0))</f>
        <v>52</v>
      </c>
      <c r="W62" s="78">
        <f>VLOOKUP($C62,[1]RiskPlusY2565Q3!$D$2:$W$901,18,0)</f>
        <v>1</v>
      </c>
      <c r="X62" s="83">
        <f t="shared" si="2"/>
        <v>0.5</v>
      </c>
      <c r="Y62" s="82">
        <f>INDEX([1]Ratio!$V:$V,MATCH([1]ตารางคะแนนV3!$C62,[1]Ratio!$C:$C,0))</f>
        <v>42</v>
      </c>
      <c r="Z62" s="81">
        <f>INDEX([1]RiskPlusY2565Q3!$W:$W,MATCH([1]ตารางคะแนนV3!C62,[1]RiskPlusY2565Q3!$D:$D,0))</f>
        <v>1</v>
      </c>
      <c r="AA62" s="84">
        <f t="shared" si="3"/>
        <v>1.5</v>
      </c>
      <c r="AB62" s="77" t="str">
        <f>INDEX('[1]Quick MethodY2565Q3'!P:P,MATCH([1]ตารางคะแนนV3!$C62,'[1]Quick MethodY2565Q3'!$C:$C,0))</f>
        <v>1</v>
      </c>
      <c r="AC62" s="78" t="str">
        <f>INDEX('[1]Quick MethodY2565Q3'!Q:Q,MATCH([1]ตารางคะแนนV3!$C62,'[1]Quick MethodY2565Q3'!$C:$C,0))</f>
        <v>1</v>
      </c>
      <c r="AD62" s="78">
        <f>INDEX([1]HGRY2565Q3!W:W,MATCH([1]ตารางคะแนนV3!$C62,[1]HGRY2565Q3!$C:$C,0))</f>
        <v>0.5</v>
      </c>
      <c r="AE62" s="78">
        <f>INDEX([1]HGRY2565Q3!X:X,MATCH([1]ตารางคะแนนV3!$C62,[1]HGRY2565Q3!$C:$C,0))</f>
        <v>0.5</v>
      </c>
      <c r="AF62" s="78">
        <f>INDEX([1]HGRY2565Q3!Y:Y,MATCH([1]ตารางคะแนนV3!$C62,[1]HGRY2565Q3!$C:$C,0))</f>
        <v>0.5</v>
      </c>
      <c r="AG62" s="78">
        <f>INDEX([1]HGRY2565Q3!Z:Z,MATCH([1]ตารางคะแนนV3!$C62,[1]HGRY2565Q3!$C:$C,0))</f>
        <v>0.5</v>
      </c>
      <c r="AH62" s="85">
        <f t="shared" si="4"/>
        <v>4</v>
      </c>
      <c r="AI62" s="79">
        <f t="shared" si="5"/>
        <v>2</v>
      </c>
      <c r="AJ62" s="86">
        <f>INDEX([1]PointY2565Q3!J:J,MATCH([1]ตารางคะแนนV3!$C62,[1]PointY2565Q3!$C:$C,0))</f>
        <v>1</v>
      </c>
      <c r="AK62" s="87">
        <f>IFERROR(INDEX([1]อัตราการครองเตียง!O:O,MATCH([1]ตารางคะแนนV3!$C62,[1]อัตราการครองเตียง!$C:$C,0)),0)</f>
        <v>1</v>
      </c>
      <c r="AL62" s="88">
        <f>INDEX([1]SumAdjRw!R:R,MATCH([1]ตารางคะแนนV3!$C62,[1]SumAdjRw!$C:$C,0))</f>
        <v>0</v>
      </c>
      <c r="AM62" s="89">
        <f t="shared" si="6"/>
        <v>1</v>
      </c>
      <c r="AN62" s="90">
        <f t="shared" si="7"/>
        <v>4</v>
      </c>
      <c r="AO62" s="91">
        <f t="shared" si="8"/>
        <v>6.5</v>
      </c>
      <c r="AP62" s="92">
        <f>INDEX([1]RiskPlusY2565Q3!Q:Q,MATCH([1]ตารางคะแนนV3!$C62,[1]RiskPlusY2565Q3!$D:$D,0))</f>
        <v>1</v>
      </c>
      <c r="AQ62" s="92">
        <f>INDEX([1]RiskPlusY2565Q3!R:R,MATCH([1]ตารางคะแนนV3!$C62,[1]RiskPlusY2565Q3!$D:$D,0))</f>
        <v>1</v>
      </c>
      <c r="AR62" s="92">
        <f>INDEX([1]RiskPlusY2565Q3!AB:AB,MATCH([1]ตารางคะแนนV3!$C62,[1]RiskPlusY2565Q3!$D:$D,0))</f>
        <v>1</v>
      </c>
      <c r="AS62" s="93">
        <f t="shared" si="9"/>
        <v>3</v>
      </c>
      <c r="AT62" s="92">
        <f>INDEX([1]RiskPlusY2565Q3!AA:AA,MATCH([1]ตารางคะแนนV3!$C62,[1]RiskPlusY2565Q3!$D:$D,0))</f>
        <v>1</v>
      </c>
      <c r="AU62" s="92">
        <f>INDEX([1]RiskPlusY2565Q3!AC:AC,MATCH([1]ตารางคะแนนV3!$C62,[1]RiskPlusY2565Q3!$D:$D,0))</f>
        <v>1</v>
      </c>
      <c r="AV62" s="94">
        <f t="shared" si="10"/>
        <v>2</v>
      </c>
      <c r="AW62" s="95">
        <f t="shared" si="11"/>
        <v>5</v>
      </c>
      <c r="AX62" s="96">
        <f t="shared" si="12"/>
        <v>11.5</v>
      </c>
      <c r="AY62" s="18" t="str">
        <f t="shared" si="13"/>
        <v>B</v>
      </c>
      <c r="AZ62" s="18"/>
      <c r="BA62" s="18" t="str">
        <f>INDEX([1]Proflile65!$L:$L,MATCH([1]ตารางคะแนนV3!$C62,[1]Proflile65!$D:$D,0))</f>
        <v>เดิม</v>
      </c>
      <c r="BB62" s="18"/>
      <c r="BC62" s="18"/>
      <c r="BD62" s="28" t="b">
        <f t="shared" si="14"/>
        <v>1</v>
      </c>
      <c r="BE62" s="96">
        <v>11.5</v>
      </c>
      <c r="BF62" s="18" t="s">
        <v>2071</v>
      </c>
      <c r="BH62" s="17">
        <f t="shared" si="15"/>
        <v>150000</v>
      </c>
    </row>
    <row r="63" spans="1:60">
      <c r="A63" s="18" t="s">
        <v>7</v>
      </c>
      <c r="B63" s="17" t="s">
        <v>9</v>
      </c>
      <c r="C63" s="18" t="s">
        <v>387</v>
      </c>
      <c r="D63" s="17" t="s">
        <v>388</v>
      </c>
      <c r="E63" s="18" t="str">
        <f>INDEX([1]Proflile65!$F:$F,MATCH([1]ตารางคะแนนV3!$C63,[1]Proflile65!$D:$D,0))</f>
        <v>รพช.</v>
      </c>
      <c r="F63" s="18">
        <f>INDEX([1]Proflile65!$H:$H,MATCH([1]ตารางคะแนนV3!$C63,[1]Proflile65!$D:$D,0))</f>
        <v>36</v>
      </c>
      <c r="G63" s="19" t="str">
        <f>INDEX([1]Proflile65!$K:$K,MATCH([1]ตารางคะแนนV3!$C63,[1]Proflile65!$D:$D,0))</f>
        <v>รพช.F2 P&lt;=30,000</v>
      </c>
      <c r="H63" s="75">
        <v>15183</v>
      </c>
      <c r="I63" s="76">
        <f>INDEX([1]RiskPlusY2565Q3!L:L,MATCH([1]ตารางคะแนนV3!$C63,[1]RiskPlusY2565Q3!$D:$D,0))</f>
        <v>8732925.1999999993</v>
      </c>
      <c r="J63" s="76">
        <f>INDEX([1]RiskPlusY2565Q3!P:P,MATCH([1]ตารางคะแนนV3!$C63,[1]RiskPlusY2565Q3!$D:$D,0))</f>
        <v>-7164008.46</v>
      </c>
      <c r="K63" s="76">
        <f>INDEX([1]RiskPlusY2565Q3!O:O,MATCH([1]ตารางคะแนนV3!$C63,[1]RiskPlusY2565Q3!$D:$D,0))</f>
        <v>6918671.4500000002</v>
      </c>
      <c r="L63" s="76">
        <f>INDEX([1]RiskPlusY2565Q3!M:M,MATCH([1]ตารางคะแนนV3!$C63,[1]RiskPlusY2565Q3!$D:$D,0))</f>
        <v>3951081.34</v>
      </c>
      <c r="M63" s="29">
        <f>INDEX([1]RiskPlusY2565Q3!N:N,MATCH([1]ตารางคะแนนV3!$C63,[1]RiskPlusY2565Q3!$D:$D,0))</f>
        <v>2</v>
      </c>
      <c r="N63" s="77">
        <f>INDEX([1]PlanfinY2565Q3!M:M,MATCH([1]ตารางคะแนนV3!$C63,[1]PlanfinY2565Q3!$C:$C,0))</f>
        <v>0</v>
      </c>
      <c r="O63" s="78">
        <f>INDEX([1]PlanfinY2565Q3!N:N,MATCH([1]ตารางคะแนนV3!$C63,[1]PlanfinY2565Q3!$C:$C,0))</f>
        <v>1</v>
      </c>
      <c r="P63" s="79">
        <f t="shared" si="0"/>
        <v>1</v>
      </c>
      <c r="Q63" s="80">
        <f>INDEX([1]Ratio!R:R,MATCH([1]ตารางคะแนนV3!$C63,[1]Ratio!$C:$C,0))</f>
        <v>269</v>
      </c>
      <c r="R63" s="81">
        <f>INDEX([1]RiskPlusY2565Q3!$S:$S,MATCH([1]ตารางคะแนนV3!C63,[1]RiskPlusY2565Q3!$D:$D,0))</f>
        <v>0</v>
      </c>
      <c r="S63" s="82">
        <f>INDEX([1]Ratio!$S:$S,MATCH([1]ตารางคะแนนV3!$C63,[1]Ratio!$C:$C,0))</f>
        <v>109</v>
      </c>
      <c r="T63" s="78">
        <f>VLOOKUP($C63,[1]RiskPlusY2565Q3!$D$2:$W$901,17,0)</f>
        <v>0</v>
      </c>
      <c r="U63" s="83">
        <f t="shared" si="1"/>
        <v>0</v>
      </c>
      <c r="V63" s="82">
        <f>INDEX([1]Ratio!$T:$T,MATCH([1]ตารางคะแนนV3!$C63,[1]Ratio!$C:$C,0))</f>
        <v>69</v>
      </c>
      <c r="W63" s="78">
        <f>VLOOKUP($C63,[1]RiskPlusY2565Q3!$D$2:$W$901,18,0)</f>
        <v>0</v>
      </c>
      <c r="X63" s="83">
        <f t="shared" si="2"/>
        <v>0</v>
      </c>
      <c r="Y63" s="82">
        <f>INDEX([1]Ratio!$V:$V,MATCH([1]ตารางคะแนนV3!$C63,[1]Ratio!$C:$C,0))</f>
        <v>42</v>
      </c>
      <c r="Z63" s="81">
        <f>INDEX([1]RiskPlusY2565Q3!$W:$W,MATCH([1]ตารางคะแนนV3!C63,[1]RiskPlusY2565Q3!$D:$D,0))</f>
        <v>1</v>
      </c>
      <c r="AA63" s="84">
        <f t="shared" si="3"/>
        <v>1</v>
      </c>
      <c r="AB63" s="77" t="str">
        <f>INDEX('[1]Quick MethodY2565Q3'!P:P,MATCH([1]ตารางคะแนนV3!$C63,'[1]Quick MethodY2565Q3'!$C:$C,0))</f>
        <v>1</v>
      </c>
      <c r="AC63" s="78" t="str">
        <f>INDEX('[1]Quick MethodY2565Q3'!Q:Q,MATCH([1]ตารางคะแนนV3!$C63,'[1]Quick MethodY2565Q3'!$C:$C,0))</f>
        <v>1</v>
      </c>
      <c r="AD63" s="78">
        <f>INDEX([1]HGRY2565Q3!W:W,MATCH([1]ตารางคะแนนV3!$C63,[1]HGRY2565Q3!$C:$C,0))</f>
        <v>0.5</v>
      </c>
      <c r="AE63" s="78">
        <f>INDEX([1]HGRY2565Q3!X:X,MATCH([1]ตารางคะแนนV3!$C63,[1]HGRY2565Q3!$C:$C,0))</f>
        <v>0.5</v>
      </c>
      <c r="AF63" s="78">
        <f>INDEX([1]HGRY2565Q3!Y:Y,MATCH([1]ตารางคะแนนV3!$C63,[1]HGRY2565Q3!$C:$C,0))</f>
        <v>0.5</v>
      </c>
      <c r="AG63" s="78">
        <f>INDEX([1]HGRY2565Q3!Z:Z,MATCH([1]ตารางคะแนนV3!$C63,[1]HGRY2565Q3!$C:$C,0))</f>
        <v>0.5</v>
      </c>
      <c r="AH63" s="85">
        <f t="shared" si="4"/>
        <v>4</v>
      </c>
      <c r="AI63" s="79">
        <f t="shared" si="5"/>
        <v>2</v>
      </c>
      <c r="AJ63" s="86">
        <f>INDEX([1]PointY2565Q3!J:J,MATCH([1]ตารางคะแนนV3!$C63,[1]PointY2565Q3!$C:$C,0))</f>
        <v>1</v>
      </c>
      <c r="AK63" s="87">
        <f>IFERROR(INDEX([1]อัตราการครองเตียง!O:O,MATCH([1]ตารางคะแนนV3!$C63,[1]อัตราการครองเตียง!$C:$C,0)),0)</f>
        <v>0</v>
      </c>
      <c r="AL63" s="88">
        <f>INDEX([1]SumAdjRw!R:R,MATCH([1]ตารางคะแนนV3!$C63,[1]SumAdjRw!$C:$C,0))</f>
        <v>1</v>
      </c>
      <c r="AM63" s="89">
        <f t="shared" si="6"/>
        <v>1</v>
      </c>
      <c r="AN63" s="90">
        <f t="shared" si="7"/>
        <v>4</v>
      </c>
      <c r="AO63" s="91">
        <f t="shared" si="8"/>
        <v>6</v>
      </c>
      <c r="AP63" s="92">
        <f>INDEX([1]RiskPlusY2565Q3!Q:Q,MATCH([1]ตารางคะแนนV3!$C63,[1]RiskPlusY2565Q3!$D:$D,0))</f>
        <v>0</v>
      </c>
      <c r="AQ63" s="92">
        <f>INDEX([1]RiskPlusY2565Q3!R:R,MATCH([1]ตารางคะแนนV3!$C63,[1]RiskPlusY2565Q3!$D:$D,0))</f>
        <v>0</v>
      </c>
      <c r="AR63" s="92">
        <f>INDEX([1]RiskPlusY2565Q3!AB:AB,MATCH([1]ตารางคะแนนV3!$C63,[1]RiskPlusY2565Q3!$D:$D,0))</f>
        <v>1</v>
      </c>
      <c r="AS63" s="93">
        <f t="shared" si="9"/>
        <v>1</v>
      </c>
      <c r="AT63" s="92">
        <f>INDEX([1]RiskPlusY2565Q3!AA:AA,MATCH([1]ตารางคะแนนV3!$C63,[1]RiskPlusY2565Q3!$D:$D,0))</f>
        <v>1</v>
      </c>
      <c r="AU63" s="92">
        <f>INDEX([1]RiskPlusY2565Q3!AC:AC,MATCH([1]ตารางคะแนนV3!$C63,[1]RiskPlusY2565Q3!$D:$D,0))</f>
        <v>0</v>
      </c>
      <c r="AV63" s="94">
        <f t="shared" si="10"/>
        <v>1</v>
      </c>
      <c r="AW63" s="95">
        <f t="shared" si="11"/>
        <v>2</v>
      </c>
      <c r="AX63" s="96">
        <f t="shared" si="12"/>
        <v>8</v>
      </c>
      <c r="AY63" s="18" t="str">
        <f t="shared" si="13"/>
        <v>D</v>
      </c>
      <c r="AZ63" s="18"/>
      <c r="BA63" s="18" t="str">
        <f>INDEX([1]Proflile65!$L:$L,MATCH([1]ตารางคะแนนV3!$C63,[1]Proflile65!$D:$D,0))</f>
        <v>เดิม</v>
      </c>
      <c r="BB63" s="18"/>
      <c r="BC63" s="18"/>
      <c r="BD63" s="28" t="b">
        <f t="shared" si="14"/>
        <v>1</v>
      </c>
      <c r="BE63" s="96">
        <v>8</v>
      </c>
      <c r="BF63" s="18" t="s">
        <v>2073</v>
      </c>
      <c r="BH63" s="17">
        <f t="shared" si="15"/>
        <v>0</v>
      </c>
    </row>
    <row r="64" spans="1:60">
      <c r="A64" s="18" t="s">
        <v>7</v>
      </c>
      <c r="B64" s="17" t="s">
        <v>93</v>
      </c>
      <c r="C64" s="18" t="s">
        <v>291</v>
      </c>
      <c r="D64" s="17" t="s">
        <v>292</v>
      </c>
      <c r="E64" s="18" t="str">
        <f>INDEX([1]Proflile65!$F:$F,MATCH([1]ตารางคะแนนV3!$C64,[1]Proflile65!$D:$D,0))</f>
        <v>รพท.</v>
      </c>
      <c r="F64" s="18">
        <f>INDEX([1]Proflile65!$H:$H,MATCH([1]ตารางคะแนนV3!$C64,[1]Proflile65!$D:$D,0))</f>
        <v>502</v>
      </c>
      <c r="G64" s="19" t="str">
        <f>INDEX([1]Proflile65!$K:$K,MATCH([1]ตารางคะแนนV3!$C64,[1]Proflile65!$D:$D,0))</f>
        <v>รพท.S B&gt;400</v>
      </c>
      <c r="H64" s="75">
        <v>64322</v>
      </c>
      <c r="I64" s="76">
        <f>INDEX([1]RiskPlusY2565Q3!L:L,MATCH([1]ตารางคะแนนV3!$C64,[1]RiskPlusY2565Q3!$D:$D,0))</f>
        <v>447816489.99000001</v>
      </c>
      <c r="J64" s="76">
        <f>INDEX([1]RiskPlusY2565Q3!P:P,MATCH([1]ตารางคะแนนV3!$C64,[1]RiskPlusY2565Q3!$D:$D,0))</f>
        <v>74444685.989999995</v>
      </c>
      <c r="K64" s="76">
        <f>INDEX([1]RiskPlusY2565Q3!O:O,MATCH([1]ตารางคะแนนV3!$C64,[1]RiskPlusY2565Q3!$D:$D,0))</f>
        <v>120129651.92</v>
      </c>
      <c r="L64" s="76">
        <f>INDEX([1]RiskPlusY2565Q3!M:M,MATCH([1]ตารางคะแนนV3!$C64,[1]RiskPlusY2565Q3!$D:$D,0))</f>
        <v>101012180.7</v>
      </c>
      <c r="M64" s="29">
        <f>INDEX([1]RiskPlusY2565Q3!N:N,MATCH([1]ตารางคะแนนV3!$C64,[1]RiskPlusY2565Q3!$D:$D,0))</f>
        <v>0</v>
      </c>
      <c r="N64" s="77">
        <f>INDEX([1]PlanfinY2565Q3!M:M,MATCH([1]ตารางคะแนนV3!$C64,[1]PlanfinY2565Q3!$C:$C,0))</f>
        <v>1</v>
      </c>
      <c r="O64" s="78">
        <f>INDEX([1]PlanfinY2565Q3!N:N,MATCH([1]ตารางคะแนนV3!$C64,[1]PlanfinY2565Q3!$C:$C,0))</f>
        <v>0</v>
      </c>
      <c r="P64" s="79">
        <f t="shared" si="0"/>
        <v>1</v>
      </c>
      <c r="Q64" s="80">
        <f>INDEX([1]Ratio!R:R,MATCH([1]ตารางคะแนนV3!$C64,[1]Ratio!$C:$C,0))</f>
        <v>55</v>
      </c>
      <c r="R64" s="81">
        <f>INDEX([1]RiskPlusY2565Q3!$S:$S,MATCH([1]ตารางคะแนนV3!C64,[1]RiskPlusY2565Q3!$D:$D,0))</f>
        <v>1</v>
      </c>
      <c r="S64" s="82">
        <f>INDEX([1]Ratio!$S:$S,MATCH([1]ตารางคะแนนV3!$C64,[1]Ratio!$C:$C,0))</f>
        <v>30</v>
      </c>
      <c r="T64" s="78">
        <f>VLOOKUP($C64,[1]RiskPlusY2565Q3!$D$2:$W$901,17,0)</f>
        <v>1</v>
      </c>
      <c r="U64" s="83">
        <f t="shared" si="1"/>
        <v>0.5</v>
      </c>
      <c r="V64" s="82">
        <f>INDEX([1]Ratio!$T:$T,MATCH([1]ตารางคะแนนV3!$C64,[1]Ratio!$C:$C,0))</f>
        <v>105</v>
      </c>
      <c r="W64" s="78">
        <f>VLOOKUP($C64,[1]RiskPlusY2565Q3!$D$2:$W$901,18,0)</f>
        <v>0</v>
      </c>
      <c r="X64" s="83">
        <f t="shared" si="2"/>
        <v>0</v>
      </c>
      <c r="Y64" s="82">
        <f>INDEX([1]Ratio!$V:$V,MATCH([1]ตารางคะแนนV3!$C64,[1]Ratio!$C:$C,0))</f>
        <v>44</v>
      </c>
      <c r="Z64" s="81">
        <f>INDEX([1]RiskPlusY2565Q3!$W:$W,MATCH([1]ตารางคะแนนV3!C64,[1]RiskPlusY2565Q3!$D:$D,0))</f>
        <v>1</v>
      </c>
      <c r="AA64" s="84">
        <f t="shared" si="3"/>
        <v>2.5</v>
      </c>
      <c r="AB64" s="77" t="str">
        <f>INDEX('[1]Quick MethodY2565Q3'!P:P,MATCH([1]ตารางคะแนนV3!$C64,'[1]Quick MethodY2565Q3'!$C:$C,0))</f>
        <v>1</v>
      </c>
      <c r="AC64" s="78" t="str">
        <f>INDEX('[1]Quick MethodY2565Q3'!Q:Q,MATCH([1]ตารางคะแนนV3!$C64,'[1]Quick MethodY2565Q3'!$C:$C,0))</f>
        <v>1</v>
      </c>
      <c r="AD64" s="78">
        <f>INDEX([1]HGRY2565Q3!W:W,MATCH([1]ตารางคะแนนV3!$C64,[1]HGRY2565Q3!$C:$C,0))</f>
        <v>0</v>
      </c>
      <c r="AE64" s="78">
        <f>INDEX([1]HGRY2565Q3!X:X,MATCH([1]ตารางคะแนนV3!$C64,[1]HGRY2565Q3!$C:$C,0))</f>
        <v>0</v>
      </c>
      <c r="AF64" s="78">
        <f>INDEX([1]HGRY2565Q3!Y:Y,MATCH([1]ตารางคะแนนV3!$C64,[1]HGRY2565Q3!$C:$C,0))</f>
        <v>0</v>
      </c>
      <c r="AG64" s="78">
        <f>INDEX([1]HGRY2565Q3!Z:Z,MATCH([1]ตารางคะแนนV3!$C64,[1]HGRY2565Q3!$C:$C,0))</f>
        <v>0</v>
      </c>
      <c r="AH64" s="85">
        <f t="shared" si="4"/>
        <v>2</v>
      </c>
      <c r="AI64" s="79">
        <f t="shared" si="5"/>
        <v>2</v>
      </c>
      <c r="AJ64" s="86">
        <f>INDEX([1]PointY2565Q3!J:J,MATCH([1]ตารางคะแนนV3!$C64,[1]PointY2565Q3!$C:$C,0))</f>
        <v>1</v>
      </c>
      <c r="AK64" s="87">
        <f>IFERROR(INDEX([1]อัตราการครองเตียง!O:O,MATCH([1]ตารางคะแนนV3!$C64,[1]อัตราการครองเตียง!$C:$C,0)),0)</f>
        <v>1</v>
      </c>
      <c r="AL64" s="88">
        <f>INDEX([1]SumAdjRw!R:R,MATCH([1]ตารางคะแนนV3!$C64,[1]SumAdjRw!$C:$C,0))</f>
        <v>1</v>
      </c>
      <c r="AM64" s="89">
        <f t="shared" si="6"/>
        <v>2</v>
      </c>
      <c r="AN64" s="90">
        <f t="shared" si="7"/>
        <v>5</v>
      </c>
      <c r="AO64" s="91">
        <f t="shared" si="8"/>
        <v>8.5</v>
      </c>
      <c r="AP64" s="92">
        <f>INDEX([1]RiskPlusY2565Q3!Q:Q,MATCH([1]ตารางคะแนนV3!$C64,[1]RiskPlusY2565Q3!$D:$D,0))</f>
        <v>0</v>
      </c>
      <c r="AQ64" s="92">
        <f>INDEX([1]RiskPlusY2565Q3!R:R,MATCH([1]ตารางคะแนนV3!$C64,[1]RiskPlusY2565Q3!$D:$D,0))</f>
        <v>0</v>
      </c>
      <c r="AR64" s="92">
        <f>INDEX([1]RiskPlusY2565Q3!AB:AB,MATCH([1]ตารางคะแนนV3!$C64,[1]RiskPlusY2565Q3!$D:$D,0))</f>
        <v>1</v>
      </c>
      <c r="AS64" s="93">
        <f t="shared" si="9"/>
        <v>1</v>
      </c>
      <c r="AT64" s="92">
        <f>INDEX([1]RiskPlusY2565Q3!AA:AA,MATCH([1]ตารางคะแนนV3!$C64,[1]RiskPlusY2565Q3!$D:$D,0))</f>
        <v>1</v>
      </c>
      <c r="AU64" s="92">
        <f>INDEX([1]RiskPlusY2565Q3!AC:AC,MATCH([1]ตารางคะแนนV3!$C64,[1]RiskPlusY2565Q3!$D:$D,0))</f>
        <v>1</v>
      </c>
      <c r="AV64" s="94">
        <f t="shared" si="10"/>
        <v>2</v>
      </c>
      <c r="AW64" s="95">
        <f t="shared" si="11"/>
        <v>3</v>
      </c>
      <c r="AX64" s="96">
        <f t="shared" si="12"/>
        <v>11.5</v>
      </c>
      <c r="AY64" s="18" t="str">
        <f t="shared" si="13"/>
        <v>B</v>
      </c>
      <c r="AZ64" s="18"/>
      <c r="BA64" s="18" t="str">
        <f>INDEX([1]Proflile65!$L:$L,MATCH([1]ตารางคะแนนV3!$C64,[1]Proflile65!$D:$D,0))</f>
        <v>เดิม</v>
      </c>
      <c r="BB64" s="18"/>
      <c r="BC64" s="18"/>
      <c r="BD64" s="28" t="b">
        <f t="shared" si="14"/>
        <v>1</v>
      </c>
      <c r="BE64" s="96">
        <v>11.5</v>
      </c>
      <c r="BF64" s="18" t="s">
        <v>2071</v>
      </c>
      <c r="BH64" s="17">
        <f t="shared" si="15"/>
        <v>150000</v>
      </c>
    </row>
    <row r="65" spans="1:60">
      <c r="A65" s="18" t="s">
        <v>7</v>
      </c>
      <c r="B65" s="17" t="s">
        <v>93</v>
      </c>
      <c r="C65" s="18" t="s">
        <v>293</v>
      </c>
      <c r="D65" s="17" t="s">
        <v>294</v>
      </c>
      <c r="E65" s="18" t="str">
        <f>INDEX([1]Proflile65!$F:$F,MATCH([1]ตารางคะแนนV3!$C65,[1]Proflile65!$D:$D,0))</f>
        <v>รพช.</v>
      </c>
      <c r="F65" s="18">
        <f>INDEX([1]Proflile65!$H:$H,MATCH([1]ตารางคะแนนV3!$C65,[1]Proflile65!$D:$D,0))</f>
        <v>34</v>
      </c>
      <c r="G65" s="19" t="str">
        <f>INDEX([1]Proflile65!$K:$K,MATCH([1]ตารางคะแนนV3!$C65,[1]Proflile65!$D:$D,0))</f>
        <v>รพช.F2 P&lt;=30,000</v>
      </c>
      <c r="H65" s="75">
        <v>12005</v>
      </c>
      <c r="I65" s="76">
        <f>INDEX([1]RiskPlusY2565Q3!L:L,MATCH([1]ตารางคะแนนV3!$C65,[1]RiskPlusY2565Q3!$D:$D,0))</f>
        <v>21928898.91</v>
      </c>
      <c r="J65" s="76">
        <f>INDEX([1]RiskPlusY2565Q3!P:P,MATCH([1]ตารางคะแนนV3!$C65,[1]RiskPlusY2565Q3!$D:$D,0))</f>
        <v>6653212.5800000001</v>
      </c>
      <c r="K65" s="76">
        <f>INDEX([1]RiskPlusY2565Q3!O:O,MATCH([1]ตารางคะแนนV3!$C65,[1]RiskPlusY2565Q3!$D:$D,0))</f>
        <v>13542776.970000001</v>
      </c>
      <c r="L65" s="76">
        <f>INDEX([1]RiskPlusY2565Q3!M:M,MATCH([1]ตารางคะแนนV3!$C65,[1]RiskPlusY2565Q3!$D:$D,0))</f>
        <v>12491100.640000001</v>
      </c>
      <c r="M65" s="29">
        <f>INDEX([1]RiskPlusY2565Q3!N:N,MATCH([1]ตารางคะแนนV3!$C65,[1]RiskPlusY2565Q3!$D:$D,0))</f>
        <v>0</v>
      </c>
      <c r="N65" s="77">
        <f>INDEX([1]PlanfinY2565Q3!M:M,MATCH([1]ตารางคะแนนV3!$C65,[1]PlanfinY2565Q3!$C:$C,0))</f>
        <v>0</v>
      </c>
      <c r="O65" s="78">
        <f>INDEX([1]PlanfinY2565Q3!N:N,MATCH([1]ตารางคะแนนV3!$C65,[1]PlanfinY2565Q3!$C:$C,0))</f>
        <v>0</v>
      </c>
      <c r="P65" s="79">
        <f t="shared" si="0"/>
        <v>0</v>
      </c>
      <c r="Q65" s="80">
        <f>INDEX([1]Ratio!R:R,MATCH([1]ตารางคะแนนV3!$C65,[1]Ratio!$C:$C,0))</f>
        <v>44</v>
      </c>
      <c r="R65" s="81">
        <f>INDEX([1]RiskPlusY2565Q3!$S:$S,MATCH([1]ตารางคะแนนV3!C65,[1]RiskPlusY2565Q3!$D:$D,0))</f>
        <v>1</v>
      </c>
      <c r="S65" s="82">
        <f>INDEX([1]Ratio!$S:$S,MATCH([1]ตารางคะแนนV3!$C65,[1]Ratio!$C:$C,0))</f>
        <v>42</v>
      </c>
      <c r="T65" s="78">
        <f>VLOOKUP($C65,[1]RiskPlusY2565Q3!$D$2:$W$901,17,0)</f>
        <v>1</v>
      </c>
      <c r="U65" s="83">
        <f t="shared" si="1"/>
        <v>0.5</v>
      </c>
      <c r="V65" s="82">
        <f>INDEX([1]Ratio!$T:$T,MATCH([1]ตารางคะแนนV3!$C65,[1]Ratio!$C:$C,0))</f>
        <v>40</v>
      </c>
      <c r="W65" s="78">
        <f>VLOOKUP($C65,[1]RiskPlusY2565Q3!$D$2:$W$901,18,0)</f>
        <v>1</v>
      </c>
      <c r="X65" s="83">
        <f t="shared" si="2"/>
        <v>0.5</v>
      </c>
      <c r="Y65" s="82">
        <f>INDEX([1]Ratio!$V:$V,MATCH([1]ตารางคะแนนV3!$C65,[1]Ratio!$C:$C,0))</f>
        <v>40</v>
      </c>
      <c r="Z65" s="81">
        <f>INDEX([1]RiskPlusY2565Q3!$W:$W,MATCH([1]ตารางคะแนนV3!C65,[1]RiskPlusY2565Q3!$D:$D,0))</f>
        <v>1</v>
      </c>
      <c r="AA65" s="84">
        <f t="shared" si="3"/>
        <v>3</v>
      </c>
      <c r="AB65" s="77" t="str">
        <f>INDEX('[1]Quick MethodY2565Q3'!P:P,MATCH([1]ตารางคะแนนV3!$C65,'[1]Quick MethodY2565Q3'!$C:$C,0))</f>
        <v>1</v>
      </c>
      <c r="AC65" s="78" t="str">
        <f>INDEX('[1]Quick MethodY2565Q3'!Q:Q,MATCH([1]ตารางคะแนนV3!$C65,'[1]Quick MethodY2565Q3'!$C:$C,0))</f>
        <v>1</v>
      </c>
      <c r="AD65" s="78">
        <f>INDEX([1]HGRY2565Q3!W:W,MATCH([1]ตารางคะแนนV3!$C65,[1]HGRY2565Q3!$C:$C,0))</f>
        <v>0.5</v>
      </c>
      <c r="AE65" s="78">
        <f>INDEX([1]HGRY2565Q3!X:X,MATCH([1]ตารางคะแนนV3!$C65,[1]HGRY2565Q3!$C:$C,0))</f>
        <v>0.5</v>
      </c>
      <c r="AF65" s="78">
        <f>INDEX([1]HGRY2565Q3!Y:Y,MATCH([1]ตารางคะแนนV3!$C65,[1]HGRY2565Q3!$C:$C,0))</f>
        <v>0.5</v>
      </c>
      <c r="AG65" s="78">
        <f>INDEX([1]HGRY2565Q3!Z:Z,MATCH([1]ตารางคะแนนV3!$C65,[1]HGRY2565Q3!$C:$C,0))</f>
        <v>0.5</v>
      </c>
      <c r="AH65" s="85">
        <f t="shared" si="4"/>
        <v>4</v>
      </c>
      <c r="AI65" s="79">
        <f t="shared" si="5"/>
        <v>2</v>
      </c>
      <c r="AJ65" s="86">
        <f>INDEX([1]PointY2565Q3!J:J,MATCH([1]ตารางคะแนนV3!$C65,[1]PointY2565Q3!$C:$C,0))</f>
        <v>1</v>
      </c>
      <c r="AK65" s="87">
        <f>IFERROR(INDEX([1]อัตราการครองเตียง!O:O,MATCH([1]ตารางคะแนนV3!$C65,[1]อัตราการครองเตียง!$C:$C,0)),0)</f>
        <v>0</v>
      </c>
      <c r="AL65" s="88">
        <f>INDEX([1]SumAdjRw!R:R,MATCH([1]ตารางคะแนนV3!$C65,[1]SumAdjRw!$C:$C,0))</f>
        <v>0</v>
      </c>
      <c r="AM65" s="89">
        <f t="shared" si="6"/>
        <v>0</v>
      </c>
      <c r="AN65" s="90">
        <f t="shared" si="7"/>
        <v>3</v>
      </c>
      <c r="AO65" s="91">
        <f t="shared" si="8"/>
        <v>6</v>
      </c>
      <c r="AP65" s="92">
        <f>INDEX([1]RiskPlusY2565Q3!Q:Q,MATCH([1]ตารางคะแนนV3!$C65,[1]RiskPlusY2565Q3!$D:$D,0))</f>
        <v>0</v>
      </c>
      <c r="AQ65" s="92">
        <f>INDEX([1]RiskPlusY2565Q3!R:R,MATCH([1]ตารางคะแนนV3!$C65,[1]RiskPlusY2565Q3!$D:$D,0))</f>
        <v>1</v>
      </c>
      <c r="AR65" s="92">
        <f>INDEX([1]RiskPlusY2565Q3!AB:AB,MATCH([1]ตารางคะแนนV3!$C65,[1]RiskPlusY2565Q3!$D:$D,0))</f>
        <v>1</v>
      </c>
      <c r="AS65" s="93">
        <f t="shared" si="9"/>
        <v>2</v>
      </c>
      <c r="AT65" s="92">
        <f>INDEX([1]RiskPlusY2565Q3!AA:AA,MATCH([1]ตารางคะแนนV3!$C65,[1]RiskPlusY2565Q3!$D:$D,0))</f>
        <v>1</v>
      </c>
      <c r="AU65" s="92">
        <f>INDEX([1]RiskPlusY2565Q3!AC:AC,MATCH([1]ตารางคะแนนV3!$C65,[1]RiskPlusY2565Q3!$D:$D,0))</f>
        <v>1</v>
      </c>
      <c r="AV65" s="94">
        <f t="shared" si="10"/>
        <v>2</v>
      </c>
      <c r="AW65" s="95">
        <f t="shared" si="11"/>
        <v>4</v>
      </c>
      <c r="AX65" s="96">
        <f t="shared" si="12"/>
        <v>10</v>
      </c>
      <c r="AY65" s="18" t="str">
        <f t="shared" si="13"/>
        <v>C</v>
      </c>
      <c r="AZ65" s="18"/>
      <c r="BA65" s="18" t="str">
        <f>INDEX([1]Proflile65!$L:$L,MATCH([1]ตารางคะแนนV3!$C65,[1]Proflile65!$D:$D,0))</f>
        <v>เดิม</v>
      </c>
      <c r="BB65" s="18"/>
      <c r="BC65" s="18"/>
      <c r="BD65" s="28" t="b">
        <f t="shared" si="14"/>
        <v>1</v>
      </c>
      <c r="BE65" s="96">
        <v>10</v>
      </c>
      <c r="BF65" s="18" t="s">
        <v>2072</v>
      </c>
      <c r="BH65" s="17">
        <f t="shared" si="15"/>
        <v>0</v>
      </c>
    </row>
    <row r="66" spans="1:60">
      <c r="A66" s="18" t="s">
        <v>7</v>
      </c>
      <c r="B66" s="17" t="s">
        <v>93</v>
      </c>
      <c r="C66" s="18" t="s">
        <v>295</v>
      </c>
      <c r="D66" s="17" t="s">
        <v>296</v>
      </c>
      <c r="E66" s="18" t="str">
        <f>INDEX([1]Proflile65!$F:$F,MATCH([1]ตารางคะแนนV3!$C66,[1]Proflile65!$D:$D,0))</f>
        <v>รพช.</v>
      </c>
      <c r="F66" s="18">
        <f>INDEX([1]Proflile65!$H:$H,MATCH([1]ตารางคะแนนV3!$C66,[1]Proflile65!$D:$D,0))</f>
        <v>33</v>
      </c>
      <c r="G66" s="19" t="str">
        <f>INDEX([1]Proflile65!$K:$K,MATCH([1]ตารางคะแนนV3!$C66,[1]Proflile65!$D:$D,0))</f>
        <v>รพช.F2 P&lt;=30,000</v>
      </c>
      <c r="H66" s="75">
        <v>7975</v>
      </c>
      <c r="I66" s="76">
        <f>INDEX([1]RiskPlusY2565Q3!L:L,MATCH([1]ตารางคะแนนV3!$C66,[1]RiskPlusY2565Q3!$D:$D,0))</f>
        <v>15957882.49</v>
      </c>
      <c r="J66" s="76">
        <f>INDEX([1]RiskPlusY2565Q3!P:P,MATCH([1]ตารางคะแนนV3!$C66,[1]RiskPlusY2565Q3!$D:$D,0))</f>
        <v>8437042.3499999996</v>
      </c>
      <c r="K66" s="76">
        <f>INDEX([1]RiskPlusY2565Q3!O:O,MATCH([1]ตารางคะแนนV3!$C66,[1]RiskPlusY2565Q3!$D:$D,0))</f>
        <v>11401225.619999999</v>
      </c>
      <c r="L66" s="76">
        <f>INDEX([1]RiskPlusY2565Q3!M:M,MATCH([1]ตารางคะแนนV3!$C66,[1]RiskPlusY2565Q3!$D:$D,0))</f>
        <v>8964013.7400000002</v>
      </c>
      <c r="M66" s="29">
        <f>INDEX([1]RiskPlusY2565Q3!N:N,MATCH([1]ตารางคะแนนV3!$C66,[1]RiskPlusY2565Q3!$D:$D,0))</f>
        <v>0</v>
      </c>
      <c r="N66" s="77">
        <f>INDEX([1]PlanfinY2565Q3!M:M,MATCH([1]ตารางคะแนนV3!$C66,[1]PlanfinY2565Q3!$C:$C,0))</f>
        <v>0</v>
      </c>
      <c r="O66" s="78">
        <f>INDEX([1]PlanfinY2565Q3!N:N,MATCH([1]ตารางคะแนนV3!$C66,[1]PlanfinY2565Q3!$C:$C,0))</f>
        <v>1</v>
      </c>
      <c r="P66" s="79">
        <f t="shared" si="0"/>
        <v>1</v>
      </c>
      <c r="Q66" s="80">
        <f>INDEX([1]Ratio!R:R,MATCH([1]ตารางคะแนนV3!$C66,[1]Ratio!$C:$C,0))</f>
        <v>54</v>
      </c>
      <c r="R66" s="81">
        <f>INDEX([1]RiskPlusY2565Q3!$S:$S,MATCH([1]ตารางคะแนนV3!C66,[1]RiskPlusY2565Q3!$D:$D,0))</f>
        <v>1</v>
      </c>
      <c r="S66" s="82">
        <f>INDEX([1]Ratio!$S:$S,MATCH([1]ตารางคะแนนV3!$C66,[1]Ratio!$C:$C,0))</f>
        <v>43</v>
      </c>
      <c r="T66" s="78">
        <f>VLOOKUP($C66,[1]RiskPlusY2565Q3!$D$2:$W$901,17,0)</f>
        <v>1</v>
      </c>
      <c r="U66" s="83">
        <f t="shared" si="1"/>
        <v>0.5</v>
      </c>
      <c r="V66" s="82">
        <f>INDEX([1]Ratio!$T:$T,MATCH([1]ตารางคะแนนV3!$C66,[1]Ratio!$C:$C,0))</f>
        <v>44</v>
      </c>
      <c r="W66" s="78">
        <f>VLOOKUP($C66,[1]RiskPlusY2565Q3!$D$2:$W$901,18,0)</f>
        <v>1</v>
      </c>
      <c r="X66" s="83">
        <f t="shared" si="2"/>
        <v>0.5</v>
      </c>
      <c r="Y66" s="82">
        <f>INDEX([1]Ratio!$V:$V,MATCH([1]ตารางคะแนนV3!$C66,[1]Ratio!$C:$C,0))</f>
        <v>51</v>
      </c>
      <c r="Z66" s="81">
        <f>INDEX([1]RiskPlusY2565Q3!$W:$W,MATCH([1]ตารางคะแนนV3!C66,[1]RiskPlusY2565Q3!$D:$D,0))</f>
        <v>1</v>
      </c>
      <c r="AA66" s="84">
        <f t="shared" si="3"/>
        <v>3</v>
      </c>
      <c r="AB66" s="77" t="str">
        <f>INDEX('[1]Quick MethodY2565Q3'!P:P,MATCH([1]ตารางคะแนนV3!$C66,'[1]Quick MethodY2565Q3'!$C:$C,0))</f>
        <v>1</v>
      </c>
      <c r="AC66" s="78" t="str">
        <f>INDEX('[1]Quick MethodY2565Q3'!Q:Q,MATCH([1]ตารางคะแนนV3!$C66,'[1]Quick MethodY2565Q3'!$C:$C,0))</f>
        <v>1</v>
      </c>
      <c r="AD66" s="78">
        <f>INDEX([1]HGRY2565Q3!W:W,MATCH([1]ตารางคะแนนV3!$C66,[1]HGRY2565Q3!$C:$C,0))</f>
        <v>0.5</v>
      </c>
      <c r="AE66" s="78">
        <f>INDEX([1]HGRY2565Q3!X:X,MATCH([1]ตารางคะแนนV3!$C66,[1]HGRY2565Q3!$C:$C,0))</f>
        <v>0.5</v>
      </c>
      <c r="AF66" s="78">
        <f>INDEX([1]HGRY2565Q3!Y:Y,MATCH([1]ตารางคะแนนV3!$C66,[1]HGRY2565Q3!$C:$C,0))</f>
        <v>0.5</v>
      </c>
      <c r="AG66" s="78">
        <f>INDEX([1]HGRY2565Q3!Z:Z,MATCH([1]ตารางคะแนนV3!$C66,[1]HGRY2565Q3!$C:$C,0))</f>
        <v>0.5</v>
      </c>
      <c r="AH66" s="85">
        <f t="shared" si="4"/>
        <v>4</v>
      </c>
      <c r="AI66" s="79">
        <f t="shared" si="5"/>
        <v>2</v>
      </c>
      <c r="AJ66" s="86">
        <f>INDEX([1]PointY2565Q3!J:J,MATCH([1]ตารางคะแนนV3!$C66,[1]PointY2565Q3!$C:$C,0))</f>
        <v>1</v>
      </c>
      <c r="AK66" s="87">
        <f>IFERROR(INDEX([1]อัตราการครองเตียง!O:O,MATCH([1]ตารางคะแนนV3!$C66,[1]อัตราการครองเตียง!$C:$C,0)),0)</f>
        <v>0</v>
      </c>
      <c r="AL66" s="88">
        <f>INDEX([1]SumAdjRw!R:R,MATCH([1]ตารางคะแนนV3!$C66,[1]SumAdjRw!$C:$C,0))</f>
        <v>0</v>
      </c>
      <c r="AM66" s="89">
        <f t="shared" si="6"/>
        <v>0</v>
      </c>
      <c r="AN66" s="90">
        <f t="shared" si="7"/>
        <v>3</v>
      </c>
      <c r="AO66" s="91">
        <f t="shared" si="8"/>
        <v>7</v>
      </c>
      <c r="AP66" s="92">
        <f>INDEX([1]RiskPlusY2565Q3!Q:Q,MATCH([1]ตารางคะแนนV3!$C66,[1]RiskPlusY2565Q3!$D:$D,0))</f>
        <v>0</v>
      </c>
      <c r="AQ66" s="92">
        <f>INDEX([1]RiskPlusY2565Q3!R:R,MATCH([1]ตารางคะแนนV3!$C66,[1]RiskPlusY2565Q3!$D:$D,0))</f>
        <v>1</v>
      </c>
      <c r="AR66" s="92">
        <f>INDEX([1]RiskPlusY2565Q3!AB:AB,MATCH([1]ตารางคะแนนV3!$C66,[1]RiskPlusY2565Q3!$D:$D,0))</f>
        <v>1</v>
      </c>
      <c r="AS66" s="93">
        <f t="shared" si="9"/>
        <v>2</v>
      </c>
      <c r="AT66" s="92">
        <f>INDEX([1]RiskPlusY2565Q3!AA:AA,MATCH([1]ตารางคะแนนV3!$C66,[1]RiskPlusY2565Q3!$D:$D,0))</f>
        <v>1</v>
      </c>
      <c r="AU66" s="92">
        <f>INDEX([1]RiskPlusY2565Q3!AC:AC,MATCH([1]ตารางคะแนนV3!$C66,[1]RiskPlusY2565Q3!$D:$D,0))</f>
        <v>1</v>
      </c>
      <c r="AV66" s="94">
        <f t="shared" si="10"/>
        <v>2</v>
      </c>
      <c r="AW66" s="95">
        <f t="shared" si="11"/>
        <v>4</v>
      </c>
      <c r="AX66" s="96">
        <f t="shared" si="12"/>
        <v>11</v>
      </c>
      <c r="AY66" s="18" t="str">
        <f t="shared" si="13"/>
        <v>B</v>
      </c>
      <c r="AZ66" s="18"/>
      <c r="BA66" s="18" t="str">
        <f>INDEX([1]Proflile65!$L:$L,MATCH([1]ตารางคะแนนV3!$C66,[1]Proflile65!$D:$D,0))</f>
        <v>เดิม</v>
      </c>
      <c r="BB66" s="18"/>
      <c r="BC66" s="18"/>
      <c r="BD66" s="28" t="b">
        <f t="shared" si="14"/>
        <v>1</v>
      </c>
      <c r="BE66" s="96">
        <v>11</v>
      </c>
      <c r="BF66" s="18" t="s">
        <v>2071</v>
      </c>
      <c r="BH66" s="17">
        <f t="shared" si="15"/>
        <v>150000</v>
      </c>
    </row>
    <row r="67" spans="1:60">
      <c r="A67" s="18" t="s">
        <v>7</v>
      </c>
      <c r="B67" s="17" t="s">
        <v>93</v>
      </c>
      <c r="C67" s="18" t="s">
        <v>297</v>
      </c>
      <c r="D67" s="17" t="s">
        <v>298</v>
      </c>
      <c r="E67" s="18" t="str">
        <f>INDEX([1]Proflile65!$F:$F,MATCH([1]ตารางคะแนนV3!$C67,[1]Proflile65!$D:$D,0))</f>
        <v>รพช.</v>
      </c>
      <c r="F67" s="18">
        <f>INDEX([1]Proflile65!$H:$H,MATCH([1]ตารางคะแนนV3!$C67,[1]Proflile65!$D:$D,0))</f>
        <v>50</v>
      </c>
      <c r="G67" s="19" t="str">
        <f>INDEX([1]Proflile65!$K:$K,MATCH([1]ตารางคะแนนV3!$C67,[1]Proflile65!$D:$D,0))</f>
        <v>รพช.F2 P&lt;=30,000</v>
      </c>
      <c r="H67" s="75">
        <v>23067</v>
      </c>
      <c r="I67" s="76">
        <f>INDEX([1]RiskPlusY2565Q3!L:L,MATCH([1]ตารางคะแนนV3!$C67,[1]RiskPlusY2565Q3!$D:$D,0))</f>
        <v>29783837.780000001</v>
      </c>
      <c r="J67" s="76">
        <f>INDEX([1]RiskPlusY2565Q3!P:P,MATCH([1]ตารางคะแนนV3!$C67,[1]RiskPlusY2565Q3!$D:$D,0))</f>
        <v>8806734.6099999994</v>
      </c>
      <c r="K67" s="76">
        <f>INDEX([1]RiskPlusY2565Q3!O:O,MATCH([1]ตารางคะแนนV3!$C67,[1]RiskPlusY2565Q3!$D:$D,0))</f>
        <v>16973850.25</v>
      </c>
      <c r="L67" s="76">
        <f>INDEX([1]RiskPlusY2565Q3!M:M,MATCH([1]ตารางคะแนนV3!$C67,[1]RiskPlusY2565Q3!$D:$D,0))</f>
        <v>16375217.439999999</v>
      </c>
      <c r="M67" s="29">
        <f>INDEX([1]RiskPlusY2565Q3!N:N,MATCH([1]ตารางคะแนนV3!$C67,[1]RiskPlusY2565Q3!$D:$D,0))</f>
        <v>0</v>
      </c>
      <c r="N67" s="77">
        <f>INDEX([1]PlanfinY2565Q3!M:M,MATCH([1]ตารางคะแนนV3!$C67,[1]PlanfinY2565Q3!$C:$C,0))</f>
        <v>1</v>
      </c>
      <c r="O67" s="78">
        <f>INDEX([1]PlanfinY2565Q3!N:N,MATCH([1]ตารางคะแนนV3!$C67,[1]PlanfinY2565Q3!$C:$C,0))</f>
        <v>0</v>
      </c>
      <c r="P67" s="79">
        <f t="shared" si="0"/>
        <v>1</v>
      </c>
      <c r="Q67" s="80">
        <f>INDEX([1]Ratio!R:R,MATCH([1]ตารางคะแนนV3!$C67,[1]Ratio!$C:$C,0))</f>
        <v>84</v>
      </c>
      <c r="R67" s="81">
        <f>INDEX([1]RiskPlusY2565Q3!$S:$S,MATCH([1]ตารางคะแนนV3!C67,[1]RiskPlusY2565Q3!$D:$D,0))</f>
        <v>1</v>
      </c>
      <c r="S67" s="82">
        <f>INDEX([1]Ratio!$S:$S,MATCH([1]ตารางคะแนนV3!$C67,[1]Ratio!$C:$C,0))</f>
        <v>73</v>
      </c>
      <c r="T67" s="78">
        <f>VLOOKUP($C67,[1]RiskPlusY2565Q3!$D$2:$W$901,17,0)</f>
        <v>0</v>
      </c>
      <c r="U67" s="83">
        <f t="shared" si="1"/>
        <v>0</v>
      </c>
      <c r="V67" s="82">
        <f>INDEX([1]Ratio!$T:$T,MATCH([1]ตารางคะแนนV3!$C67,[1]Ratio!$C:$C,0))</f>
        <v>55</v>
      </c>
      <c r="W67" s="78">
        <f>VLOOKUP($C67,[1]RiskPlusY2565Q3!$D$2:$W$901,18,0)</f>
        <v>1</v>
      </c>
      <c r="X67" s="83">
        <f t="shared" si="2"/>
        <v>0.5</v>
      </c>
      <c r="Y67" s="82">
        <f>INDEX([1]Ratio!$V:$V,MATCH([1]ตารางคะแนนV3!$C67,[1]Ratio!$C:$C,0))</f>
        <v>33</v>
      </c>
      <c r="Z67" s="81">
        <f>INDEX([1]RiskPlusY2565Q3!$W:$W,MATCH([1]ตารางคะแนนV3!C67,[1]RiskPlusY2565Q3!$D:$D,0))</f>
        <v>1</v>
      </c>
      <c r="AA67" s="84">
        <f t="shared" si="3"/>
        <v>2.5</v>
      </c>
      <c r="AB67" s="77" t="str">
        <f>INDEX('[1]Quick MethodY2565Q3'!P:P,MATCH([1]ตารางคะแนนV3!$C67,'[1]Quick MethodY2565Q3'!$C:$C,0))</f>
        <v>1</v>
      </c>
      <c r="AC67" s="78" t="str">
        <f>INDEX('[1]Quick MethodY2565Q3'!Q:Q,MATCH([1]ตารางคะแนนV3!$C67,'[1]Quick MethodY2565Q3'!$C:$C,0))</f>
        <v>1</v>
      </c>
      <c r="AD67" s="78">
        <f>INDEX([1]HGRY2565Q3!W:W,MATCH([1]ตารางคะแนนV3!$C67,[1]HGRY2565Q3!$C:$C,0))</f>
        <v>0</v>
      </c>
      <c r="AE67" s="78">
        <f>INDEX([1]HGRY2565Q3!X:X,MATCH([1]ตารางคะแนนV3!$C67,[1]HGRY2565Q3!$C:$C,0))</f>
        <v>0.5</v>
      </c>
      <c r="AF67" s="78">
        <f>INDEX([1]HGRY2565Q3!Y:Y,MATCH([1]ตารางคะแนนV3!$C67,[1]HGRY2565Q3!$C:$C,0))</f>
        <v>0</v>
      </c>
      <c r="AG67" s="78">
        <f>INDEX([1]HGRY2565Q3!Z:Z,MATCH([1]ตารางคะแนนV3!$C67,[1]HGRY2565Q3!$C:$C,0))</f>
        <v>0</v>
      </c>
      <c r="AH67" s="85">
        <f t="shared" si="4"/>
        <v>2.5</v>
      </c>
      <c r="AI67" s="79">
        <f t="shared" si="5"/>
        <v>2</v>
      </c>
      <c r="AJ67" s="86">
        <f>INDEX([1]PointY2565Q3!J:J,MATCH([1]ตารางคะแนนV3!$C67,[1]PointY2565Q3!$C:$C,0))</f>
        <v>1</v>
      </c>
      <c r="AK67" s="87">
        <f>IFERROR(INDEX([1]อัตราการครองเตียง!O:O,MATCH([1]ตารางคะแนนV3!$C67,[1]อัตราการครองเตียง!$C:$C,0)),0)</f>
        <v>1</v>
      </c>
      <c r="AL67" s="88">
        <f>INDEX([1]SumAdjRw!R:R,MATCH([1]ตารางคะแนนV3!$C67,[1]SumAdjRw!$C:$C,0))</f>
        <v>1</v>
      </c>
      <c r="AM67" s="89">
        <f t="shared" si="6"/>
        <v>2</v>
      </c>
      <c r="AN67" s="90">
        <f t="shared" si="7"/>
        <v>5</v>
      </c>
      <c r="AO67" s="91">
        <f t="shared" si="8"/>
        <v>8.5</v>
      </c>
      <c r="AP67" s="92">
        <f>INDEX([1]RiskPlusY2565Q3!Q:Q,MATCH([1]ตารางคะแนนV3!$C67,[1]RiskPlusY2565Q3!$D:$D,0))</f>
        <v>0</v>
      </c>
      <c r="AQ67" s="92">
        <f>INDEX([1]RiskPlusY2565Q3!R:R,MATCH([1]ตารางคะแนนV3!$C67,[1]RiskPlusY2565Q3!$D:$D,0))</f>
        <v>0</v>
      </c>
      <c r="AR67" s="92">
        <f>INDEX([1]RiskPlusY2565Q3!AB:AB,MATCH([1]ตารางคะแนนV3!$C67,[1]RiskPlusY2565Q3!$D:$D,0))</f>
        <v>1</v>
      </c>
      <c r="AS67" s="93">
        <f t="shared" si="9"/>
        <v>1</v>
      </c>
      <c r="AT67" s="92">
        <f>INDEX([1]RiskPlusY2565Q3!AA:AA,MATCH([1]ตารางคะแนนV3!$C67,[1]RiskPlusY2565Q3!$D:$D,0))</f>
        <v>1</v>
      </c>
      <c r="AU67" s="92">
        <f>INDEX([1]RiskPlusY2565Q3!AC:AC,MATCH([1]ตารางคะแนนV3!$C67,[1]RiskPlusY2565Q3!$D:$D,0))</f>
        <v>1</v>
      </c>
      <c r="AV67" s="94">
        <f t="shared" si="10"/>
        <v>2</v>
      </c>
      <c r="AW67" s="95">
        <f t="shared" si="11"/>
        <v>3</v>
      </c>
      <c r="AX67" s="96">
        <f t="shared" si="12"/>
        <v>11.5</v>
      </c>
      <c r="AY67" s="18" t="str">
        <f t="shared" si="13"/>
        <v>B</v>
      </c>
      <c r="AZ67" s="18"/>
      <c r="BA67" s="18" t="str">
        <f>INDEX([1]Proflile65!$L:$L,MATCH([1]ตารางคะแนนV3!$C67,[1]Proflile65!$D:$D,0))</f>
        <v>เดิม</v>
      </c>
      <c r="BB67" s="18"/>
      <c r="BC67" s="18"/>
      <c r="BD67" s="28" t="b">
        <f t="shared" si="14"/>
        <v>1</v>
      </c>
      <c r="BE67" s="96">
        <v>11.5</v>
      </c>
      <c r="BF67" s="18" t="s">
        <v>2071</v>
      </c>
      <c r="BH67" s="17">
        <f t="shared" si="15"/>
        <v>150000</v>
      </c>
    </row>
    <row r="68" spans="1:60">
      <c r="A68" s="18" t="s">
        <v>7</v>
      </c>
      <c r="B68" s="17" t="s">
        <v>93</v>
      </c>
      <c r="C68" s="18" t="s">
        <v>299</v>
      </c>
      <c r="D68" s="17" t="s">
        <v>300</v>
      </c>
      <c r="E68" s="18" t="str">
        <f>INDEX([1]Proflile65!$F:$F,MATCH([1]ตารางคะแนนV3!$C68,[1]Proflile65!$D:$D,0))</f>
        <v>รพช.</v>
      </c>
      <c r="F68" s="18">
        <f>INDEX([1]Proflile65!$H:$H,MATCH([1]ตารางคะแนนV3!$C68,[1]Proflile65!$D:$D,0))</f>
        <v>45</v>
      </c>
      <c r="G68" s="19" t="str">
        <f>INDEX([1]Proflile65!$K:$K,MATCH([1]ตารางคะแนนV3!$C68,[1]Proflile65!$D:$D,0))</f>
        <v>รพช.F2 P30,000-60,000</v>
      </c>
      <c r="H68" s="75">
        <v>32974</v>
      </c>
      <c r="I68" s="76">
        <f>INDEX([1]RiskPlusY2565Q3!L:L,MATCH([1]ตารางคะแนนV3!$C68,[1]RiskPlusY2565Q3!$D:$D,0))</f>
        <v>24089069.149999999</v>
      </c>
      <c r="J68" s="76">
        <f>INDEX([1]RiskPlusY2565Q3!P:P,MATCH([1]ตารางคะแนนV3!$C68,[1]RiskPlusY2565Q3!$D:$D,0))</f>
        <v>-7103531.5599999996</v>
      </c>
      <c r="K68" s="76">
        <f>INDEX([1]RiskPlusY2565Q3!O:O,MATCH([1]ตารางคะแนนV3!$C68,[1]RiskPlusY2565Q3!$D:$D,0))</f>
        <v>29377913.329999998</v>
      </c>
      <c r="L68" s="76">
        <f>INDEX([1]RiskPlusY2565Q3!M:M,MATCH([1]ตารางคะแนนV3!$C68,[1]RiskPlusY2565Q3!$D:$D,0))</f>
        <v>26567931.670000002</v>
      </c>
      <c r="M68" s="29">
        <f>INDEX([1]RiskPlusY2565Q3!N:N,MATCH([1]ตารางคะแนนV3!$C68,[1]RiskPlusY2565Q3!$D:$D,0))</f>
        <v>1</v>
      </c>
      <c r="N68" s="77">
        <f>INDEX([1]PlanfinY2565Q3!M:M,MATCH([1]ตารางคะแนนV3!$C68,[1]PlanfinY2565Q3!$C:$C,0))</f>
        <v>0</v>
      </c>
      <c r="O68" s="78">
        <f>INDEX([1]PlanfinY2565Q3!N:N,MATCH([1]ตารางคะแนนV3!$C68,[1]PlanfinY2565Q3!$C:$C,0))</f>
        <v>0</v>
      </c>
      <c r="P68" s="79">
        <f t="shared" si="0"/>
        <v>0</v>
      </c>
      <c r="Q68" s="80">
        <f>INDEX([1]Ratio!R:R,MATCH([1]ตารางคะแนนV3!$C68,[1]Ratio!$C:$C,0))</f>
        <v>72</v>
      </c>
      <c r="R68" s="81">
        <f>INDEX([1]RiskPlusY2565Q3!$S:$S,MATCH([1]ตารางคะแนนV3!C68,[1]RiskPlusY2565Q3!$D:$D,0))</f>
        <v>1</v>
      </c>
      <c r="S68" s="82">
        <f>INDEX([1]Ratio!$S:$S,MATCH([1]ตารางคะแนนV3!$C68,[1]Ratio!$C:$C,0))</f>
        <v>27</v>
      </c>
      <c r="T68" s="78">
        <f>VLOOKUP($C68,[1]RiskPlusY2565Q3!$D$2:$W$901,17,0)</f>
        <v>1</v>
      </c>
      <c r="U68" s="83">
        <f t="shared" si="1"/>
        <v>0.5</v>
      </c>
      <c r="V68" s="82">
        <f>INDEX([1]Ratio!$T:$T,MATCH([1]ตารางคะแนนV3!$C68,[1]Ratio!$C:$C,0))</f>
        <v>63</v>
      </c>
      <c r="W68" s="78">
        <f>VLOOKUP($C68,[1]RiskPlusY2565Q3!$D$2:$W$901,18,0)</f>
        <v>0</v>
      </c>
      <c r="X68" s="83">
        <f t="shared" si="2"/>
        <v>0</v>
      </c>
      <c r="Y68" s="82">
        <f>INDEX([1]Ratio!$V:$V,MATCH([1]ตารางคะแนนV3!$C68,[1]Ratio!$C:$C,0))</f>
        <v>21</v>
      </c>
      <c r="Z68" s="81">
        <f>INDEX([1]RiskPlusY2565Q3!$W:$W,MATCH([1]ตารางคะแนนV3!C68,[1]RiskPlusY2565Q3!$D:$D,0))</f>
        <v>1</v>
      </c>
      <c r="AA68" s="84">
        <f t="shared" si="3"/>
        <v>2.5</v>
      </c>
      <c r="AB68" s="77" t="str">
        <f>INDEX('[1]Quick MethodY2565Q3'!P:P,MATCH([1]ตารางคะแนนV3!$C68,'[1]Quick MethodY2565Q3'!$C:$C,0))</f>
        <v>1</v>
      </c>
      <c r="AC68" s="78" t="str">
        <f>INDEX('[1]Quick MethodY2565Q3'!Q:Q,MATCH([1]ตารางคะแนนV3!$C68,'[1]Quick MethodY2565Q3'!$C:$C,0))</f>
        <v>1</v>
      </c>
      <c r="AD68" s="78">
        <f>INDEX([1]HGRY2565Q3!W:W,MATCH([1]ตารางคะแนนV3!$C68,[1]HGRY2565Q3!$C:$C,0))</f>
        <v>0</v>
      </c>
      <c r="AE68" s="78">
        <f>INDEX([1]HGRY2565Q3!X:X,MATCH([1]ตารางคะแนนV3!$C68,[1]HGRY2565Q3!$C:$C,0))</f>
        <v>0</v>
      </c>
      <c r="AF68" s="78">
        <f>INDEX([1]HGRY2565Q3!Y:Y,MATCH([1]ตารางคะแนนV3!$C68,[1]HGRY2565Q3!$C:$C,0))</f>
        <v>0</v>
      </c>
      <c r="AG68" s="78">
        <f>INDEX([1]HGRY2565Q3!Z:Z,MATCH([1]ตารางคะแนนV3!$C68,[1]HGRY2565Q3!$C:$C,0))</f>
        <v>0</v>
      </c>
      <c r="AH68" s="85">
        <f t="shared" si="4"/>
        <v>2</v>
      </c>
      <c r="AI68" s="79">
        <f t="shared" si="5"/>
        <v>2</v>
      </c>
      <c r="AJ68" s="86">
        <f>INDEX([1]PointY2565Q3!J:J,MATCH([1]ตารางคะแนนV3!$C68,[1]PointY2565Q3!$C:$C,0))</f>
        <v>1</v>
      </c>
      <c r="AK68" s="87">
        <f>IFERROR(INDEX([1]อัตราการครองเตียง!O:O,MATCH([1]ตารางคะแนนV3!$C68,[1]อัตราการครองเตียง!$C:$C,0)),0)</f>
        <v>1</v>
      </c>
      <c r="AL68" s="88">
        <f>INDEX([1]SumAdjRw!R:R,MATCH([1]ตารางคะแนนV3!$C68,[1]SumAdjRw!$C:$C,0))</f>
        <v>1</v>
      </c>
      <c r="AM68" s="89">
        <f t="shared" si="6"/>
        <v>2</v>
      </c>
      <c r="AN68" s="90">
        <f t="shared" si="7"/>
        <v>5</v>
      </c>
      <c r="AO68" s="91">
        <f t="shared" si="8"/>
        <v>7.5</v>
      </c>
      <c r="AP68" s="92">
        <f>INDEX([1]RiskPlusY2565Q3!Q:Q,MATCH([1]ตารางคะแนนV3!$C68,[1]RiskPlusY2565Q3!$D:$D,0))</f>
        <v>0</v>
      </c>
      <c r="AQ68" s="92">
        <f>INDEX([1]RiskPlusY2565Q3!R:R,MATCH([1]ตารางคะแนนV3!$C68,[1]RiskPlusY2565Q3!$D:$D,0))</f>
        <v>1</v>
      </c>
      <c r="AR68" s="92">
        <f>INDEX([1]RiskPlusY2565Q3!AB:AB,MATCH([1]ตารางคะแนนV3!$C68,[1]RiskPlusY2565Q3!$D:$D,0))</f>
        <v>1</v>
      </c>
      <c r="AS68" s="93">
        <f t="shared" si="9"/>
        <v>2</v>
      </c>
      <c r="AT68" s="92">
        <f>INDEX([1]RiskPlusY2565Q3!AA:AA,MATCH([1]ตารางคะแนนV3!$C68,[1]RiskPlusY2565Q3!$D:$D,0))</f>
        <v>1</v>
      </c>
      <c r="AU68" s="92">
        <f>INDEX([1]RiskPlusY2565Q3!AC:AC,MATCH([1]ตารางคะแนนV3!$C68,[1]RiskPlusY2565Q3!$D:$D,0))</f>
        <v>0</v>
      </c>
      <c r="AV68" s="94">
        <f t="shared" si="10"/>
        <v>1</v>
      </c>
      <c r="AW68" s="95">
        <f t="shared" si="11"/>
        <v>3</v>
      </c>
      <c r="AX68" s="96">
        <f t="shared" si="12"/>
        <v>10.5</v>
      </c>
      <c r="AY68" s="18" t="str">
        <f t="shared" si="13"/>
        <v>B</v>
      </c>
      <c r="AZ68" s="18"/>
      <c r="BA68" s="18" t="str">
        <f>INDEX([1]Proflile65!$L:$L,MATCH([1]ตารางคะแนนV3!$C68,[1]Proflile65!$D:$D,0))</f>
        <v>เดิม</v>
      </c>
      <c r="BB68" s="18"/>
      <c r="BC68" s="18"/>
      <c r="BD68" s="28" t="b">
        <f t="shared" si="14"/>
        <v>1</v>
      </c>
      <c r="BE68" s="96">
        <v>10.5</v>
      </c>
      <c r="BF68" s="18" t="s">
        <v>2071</v>
      </c>
      <c r="BH68" s="17">
        <f t="shared" si="15"/>
        <v>150000</v>
      </c>
    </row>
    <row r="69" spans="1:60">
      <c r="A69" s="18" t="s">
        <v>7</v>
      </c>
      <c r="B69" s="17" t="s">
        <v>93</v>
      </c>
      <c r="C69" s="18" t="s">
        <v>301</v>
      </c>
      <c r="D69" s="17" t="s">
        <v>302</v>
      </c>
      <c r="E69" s="18" t="str">
        <f>INDEX([1]Proflile65!$F:$F,MATCH([1]ตารางคะแนนV3!$C69,[1]Proflile65!$D:$D,0))</f>
        <v>รพช.</v>
      </c>
      <c r="F69" s="18">
        <f>INDEX([1]Proflile65!$H:$H,MATCH([1]ตารางคะแนนV3!$C69,[1]Proflile65!$D:$D,0))</f>
        <v>71</v>
      </c>
      <c r="G69" s="19" t="str">
        <f>INDEX([1]Proflile65!$K:$K,MATCH([1]ตารางคะแนนV3!$C69,[1]Proflile65!$D:$D,0))</f>
        <v>รพช.F1 P&lt;=50,000</v>
      </c>
      <c r="H69" s="75">
        <v>47761</v>
      </c>
      <c r="I69" s="76">
        <f>INDEX([1]RiskPlusY2565Q3!L:L,MATCH([1]ตารางคะแนนV3!$C69,[1]RiskPlusY2565Q3!$D:$D,0))</f>
        <v>16252879.050000001</v>
      </c>
      <c r="J69" s="76">
        <f>INDEX([1]RiskPlusY2565Q3!P:P,MATCH([1]ตารางคะแนนV3!$C69,[1]RiskPlusY2565Q3!$D:$D,0))</f>
        <v>-16748488.73</v>
      </c>
      <c r="K69" s="76">
        <f>INDEX([1]RiskPlusY2565Q3!O:O,MATCH([1]ตารางคะแนนV3!$C69,[1]RiskPlusY2565Q3!$D:$D,0))</f>
        <v>15404794.93</v>
      </c>
      <c r="L69" s="76">
        <f>INDEX([1]RiskPlusY2565Q3!M:M,MATCH([1]ตารางคะแนนV3!$C69,[1]RiskPlusY2565Q3!$D:$D,0))</f>
        <v>14352779.220000001</v>
      </c>
      <c r="M69" s="29">
        <f>INDEX([1]RiskPlusY2565Q3!N:N,MATCH([1]ตารางคะแนนV3!$C69,[1]RiskPlusY2565Q3!$D:$D,0))</f>
        <v>2</v>
      </c>
      <c r="N69" s="77">
        <f>INDEX([1]PlanfinY2565Q3!M:M,MATCH([1]ตารางคะแนนV3!$C69,[1]PlanfinY2565Q3!$C:$C,0))</f>
        <v>0</v>
      </c>
      <c r="O69" s="78">
        <f>INDEX([1]PlanfinY2565Q3!N:N,MATCH([1]ตารางคะแนนV3!$C69,[1]PlanfinY2565Q3!$C:$C,0))</f>
        <v>0</v>
      </c>
      <c r="P69" s="79">
        <f t="shared" si="0"/>
        <v>0</v>
      </c>
      <c r="Q69" s="80">
        <f>INDEX([1]Ratio!R:R,MATCH([1]ตารางคะแนนV3!$C69,[1]Ratio!$C:$C,0))</f>
        <v>172</v>
      </c>
      <c r="R69" s="81">
        <f>INDEX([1]RiskPlusY2565Q3!$S:$S,MATCH([1]ตารางคะแนนV3!C69,[1]RiskPlusY2565Q3!$D:$D,0))</f>
        <v>1</v>
      </c>
      <c r="S69" s="82">
        <f>INDEX([1]Ratio!$S:$S,MATCH([1]ตารางคะแนนV3!$C69,[1]Ratio!$C:$C,0))</f>
        <v>22</v>
      </c>
      <c r="T69" s="78">
        <f>VLOOKUP($C69,[1]RiskPlusY2565Q3!$D$2:$W$901,17,0)</f>
        <v>1</v>
      </c>
      <c r="U69" s="83">
        <f t="shared" si="1"/>
        <v>0.5</v>
      </c>
      <c r="V69" s="82">
        <f>INDEX([1]Ratio!$T:$T,MATCH([1]ตารางคะแนนV3!$C69,[1]Ratio!$C:$C,0))</f>
        <v>53</v>
      </c>
      <c r="W69" s="78">
        <f>VLOOKUP($C69,[1]RiskPlusY2565Q3!$D$2:$W$901,18,0)</f>
        <v>1</v>
      </c>
      <c r="X69" s="83">
        <f t="shared" si="2"/>
        <v>0.5</v>
      </c>
      <c r="Y69" s="82">
        <f>INDEX([1]Ratio!$V:$V,MATCH([1]ตารางคะแนนV3!$C69,[1]Ratio!$C:$C,0))</f>
        <v>34</v>
      </c>
      <c r="Z69" s="81">
        <f>INDEX([1]RiskPlusY2565Q3!$W:$W,MATCH([1]ตารางคะแนนV3!C69,[1]RiskPlusY2565Q3!$D:$D,0))</f>
        <v>1</v>
      </c>
      <c r="AA69" s="84">
        <f t="shared" si="3"/>
        <v>3</v>
      </c>
      <c r="AB69" s="77" t="str">
        <f>INDEX('[1]Quick MethodY2565Q3'!P:P,MATCH([1]ตารางคะแนนV3!$C69,'[1]Quick MethodY2565Q3'!$C:$C,0))</f>
        <v>1</v>
      </c>
      <c r="AC69" s="78" t="str">
        <f>INDEX('[1]Quick MethodY2565Q3'!Q:Q,MATCH([1]ตารางคะแนนV3!$C69,'[1]Quick MethodY2565Q3'!$C:$C,0))</f>
        <v>1</v>
      </c>
      <c r="AD69" s="78">
        <f>INDEX([1]HGRY2565Q3!W:W,MATCH([1]ตารางคะแนนV3!$C69,[1]HGRY2565Q3!$C:$C,0))</f>
        <v>0</v>
      </c>
      <c r="AE69" s="78">
        <f>INDEX([1]HGRY2565Q3!X:X,MATCH([1]ตารางคะแนนV3!$C69,[1]HGRY2565Q3!$C:$C,0))</f>
        <v>0.5</v>
      </c>
      <c r="AF69" s="78">
        <f>INDEX([1]HGRY2565Q3!Y:Y,MATCH([1]ตารางคะแนนV3!$C69,[1]HGRY2565Q3!$C:$C,0))</f>
        <v>0</v>
      </c>
      <c r="AG69" s="78">
        <f>INDEX([1]HGRY2565Q3!Z:Z,MATCH([1]ตารางคะแนนV3!$C69,[1]HGRY2565Q3!$C:$C,0))</f>
        <v>0.5</v>
      </c>
      <c r="AH69" s="85">
        <f t="shared" si="4"/>
        <v>3</v>
      </c>
      <c r="AI69" s="79">
        <f t="shared" si="5"/>
        <v>2</v>
      </c>
      <c r="AJ69" s="86">
        <f>INDEX([1]PointY2565Q3!J:J,MATCH([1]ตารางคะแนนV3!$C69,[1]PointY2565Q3!$C:$C,0))</f>
        <v>1</v>
      </c>
      <c r="AK69" s="87">
        <f>IFERROR(INDEX([1]อัตราการครองเตียง!O:O,MATCH([1]ตารางคะแนนV3!$C69,[1]อัตราการครองเตียง!$C:$C,0)),0)</f>
        <v>1</v>
      </c>
      <c r="AL69" s="88">
        <f>INDEX([1]SumAdjRw!R:R,MATCH([1]ตารางคะแนนV3!$C69,[1]SumAdjRw!$C:$C,0))</f>
        <v>1</v>
      </c>
      <c r="AM69" s="89">
        <f t="shared" si="6"/>
        <v>2</v>
      </c>
      <c r="AN69" s="90">
        <f t="shared" si="7"/>
        <v>5</v>
      </c>
      <c r="AO69" s="91">
        <f t="shared" si="8"/>
        <v>8</v>
      </c>
      <c r="AP69" s="92">
        <f>INDEX([1]RiskPlusY2565Q3!Q:Q,MATCH([1]ตารางคะแนนV3!$C69,[1]RiskPlusY2565Q3!$D:$D,0))</f>
        <v>0</v>
      </c>
      <c r="AQ69" s="92">
        <f>INDEX([1]RiskPlusY2565Q3!R:R,MATCH([1]ตารางคะแนนV3!$C69,[1]RiskPlusY2565Q3!$D:$D,0))</f>
        <v>0</v>
      </c>
      <c r="AR69" s="92">
        <f>INDEX([1]RiskPlusY2565Q3!AB:AB,MATCH([1]ตารางคะแนนV3!$C69,[1]RiskPlusY2565Q3!$D:$D,0))</f>
        <v>1</v>
      </c>
      <c r="AS69" s="93">
        <f t="shared" si="9"/>
        <v>1</v>
      </c>
      <c r="AT69" s="92">
        <f>INDEX([1]RiskPlusY2565Q3!AA:AA,MATCH([1]ตารางคะแนนV3!$C69,[1]RiskPlusY2565Q3!$D:$D,0))</f>
        <v>1</v>
      </c>
      <c r="AU69" s="92">
        <f>INDEX([1]RiskPlusY2565Q3!AC:AC,MATCH([1]ตารางคะแนนV3!$C69,[1]RiskPlusY2565Q3!$D:$D,0))</f>
        <v>0</v>
      </c>
      <c r="AV69" s="94">
        <f t="shared" si="10"/>
        <v>1</v>
      </c>
      <c r="AW69" s="95">
        <f t="shared" si="11"/>
        <v>2</v>
      </c>
      <c r="AX69" s="96">
        <f t="shared" si="12"/>
        <v>10</v>
      </c>
      <c r="AY69" s="18" t="str">
        <f t="shared" si="13"/>
        <v>C</v>
      </c>
      <c r="AZ69" s="18"/>
      <c r="BA69" s="18" t="str">
        <f>INDEX([1]Proflile65!$L:$L,MATCH([1]ตารางคะแนนV3!$C69,[1]Proflile65!$D:$D,0))</f>
        <v>เดิม</v>
      </c>
      <c r="BB69" s="18"/>
      <c r="BC69" s="18"/>
      <c r="BD69" s="28" t="b">
        <f t="shared" si="14"/>
        <v>1</v>
      </c>
      <c r="BE69" s="96">
        <v>10</v>
      </c>
      <c r="BF69" s="18" t="s">
        <v>2072</v>
      </c>
      <c r="BH69" s="17">
        <f t="shared" si="15"/>
        <v>0</v>
      </c>
    </row>
    <row r="70" spans="1:60">
      <c r="A70" s="18" t="s">
        <v>7</v>
      </c>
      <c r="B70" s="17" t="s">
        <v>93</v>
      </c>
      <c r="C70" s="18" t="s">
        <v>303</v>
      </c>
      <c r="D70" s="17" t="s">
        <v>304</v>
      </c>
      <c r="E70" s="18" t="str">
        <f>INDEX([1]Proflile65!$F:$F,MATCH([1]ตารางคะแนนV3!$C70,[1]Proflile65!$D:$D,0))</f>
        <v>รพช.</v>
      </c>
      <c r="F70" s="18">
        <f>INDEX([1]Proflile65!$H:$H,MATCH([1]ตารางคะแนนV3!$C70,[1]Proflile65!$D:$D,0))</f>
        <v>37</v>
      </c>
      <c r="G70" s="19" t="str">
        <f>INDEX([1]Proflile65!$K:$K,MATCH([1]ตารางคะแนนV3!$C70,[1]Proflile65!$D:$D,0))</f>
        <v>รพช.F2 P&lt;=30,000</v>
      </c>
      <c r="H70" s="75">
        <v>14054</v>
      </c>
      <c r="I70" s="76">
        <f>INDEX([1]RiskPlusY2565Q3!L:L,MATCH([1]ตารางคะแนนV3!$C70,[1]RiskPlusY2565Q3!$D:$D,0))</f>
        <v>33626955.189999998</v>
      </c>
      <c r="J70" s="76">
        <f>INDEX([1]RiskPlusY2565Q3!P:P,MATCH([1]ตารางคะแนนV3!$C70,[1]RiskPlusY2565Q3!$D:$D,0))</f>
        <v>11648408.560000001</v>
      </c>
      <c r="K70" s="76">
        <f>INDEX([1]RiskPlusY2565Q3!O:O,MATCH([1]ตารางคะแนนV3!$C70,[1]RiskPlusY2565Q3!$D:$D,0))</f>
        <v>17623837.469999999</v>
      </c>
      <c r="L70" s="76">
        <f>INDEX([1]RiskPlusY2565Q3!M:M,MATCH([1]ตารางคะแนนV3!$C70,[1]RiskPlusY2565Q3!$D:$D,0))</f>
        <v>19866074.640000001</v>
      </c>
      <c r="M70" s="29">
        <f>INDEX([1]RiskPlusY2565Q3!N:N,MATCH([1]ตารางคะแนนV3!$C70,[1]RiskPlusY2565Q3!$D:$D,0))</f>
        <v>0</v>
      </c>
      <c r="N70" s="77">
        <f>INDEX([1]PlanfinY2565Q3!M:M,MATCH([1]ตารางคะแนนV3!$C70,[1]PlanfinY2565Q3!$C:$C,0))</f>
        <v>0</v>
      </c>
      <c r="O70" s="78">
        <f>INDEX([1]PlanfinY2565Q3!N:N,MATCH([1]ตารางคะแนนV3!$C70,[1]PlanfinY2565Q3!$C:$C,0))</f>
        <v>1</v>
      </c>
      <c r="P70" s="79">
        <f t="shared" si="0"/>
        <v>1</v>
      </c>
      <c r="Q70" s="80">
        <f>INDEX([1]Ratio!R:R,MATCH([1]ตารางคะแนนV3!$C70,[1]Ratio!$C:$C,0))</f>
        <v>31</v>
      </c>
      <c r="R70" s="81">
        <f>INDEX([1]RiskPlusY2565Q3!$S:$S,MATCH([1]ตารางคะแนนV3!C70,[1]RiskPlusY2565Q3!$D:$D,0))</f>
        <v>1</v>
      </c>
      <c r="S70" s="82">
        <f>INDEX([1]Ratio!$S:$S,MATCH([1]ตารางคะแนนV3!$C70,[1]Ratio!$C:$C,0))</f>
        <v>25</v>
      </c>
      <c r="T70" s="78">
        <f>VLOOKUP($C70,[1]RiskPlusY2565Q3!$D$2:$W$901,17,0)</f>
        <v>1</v>
      </c>
      <c r="U70" s="83">
        <f t="shared" si="1"/>
        <v>0.5</v>
      </c>
      <c r="V70" s="82">
        <f>INDEX([1]Ratio!$T:$T,MATCH([1]ตารางคะแนนV3!$C70,[1]Ratio!$C:$C,0))</f>
        <v>40</v>
      </c>
      <c r="W70" s="78">
        <f>VLOOKUP($C70,[1]RiskPlusY2565Q3!$D$2:$W$901,18,0)</f>
        <v>1</v>
      </c>
      <c r="X70" s="83">
        <f t="shared" si="2"/>
        <v>0.5</v>
      </c>
      <c r="Y70" s="82">
        <f>INDEX([1]Ratio!$V:$V,MATCH([1]ตารางคะแนนV3!$C70,[1]Ratio!$C:$C,0))</f>
        <v>54</v>
      </c>
      <c r="Z70" s="81">
        <f>INDEX([1]RiskPlusY2565Q3!$W:$W,MATCH([1]ตารางคะแนนV3!C70,[1]RiskPlusY2565Q3!$D:$D,0))</f>
        <v>1</v>
      </c>
      <c r="AA70" s="84">
        <f t="shared" si="3"/>
        <v>3</v>
      </c>
      <c r="AB70" s="77" t="str">
        <f>INDEX('[1]Quick MethodY2565Q3'!P:P,MATCH([1]ตารางคะแนนV3!$C70,'[1]Quick MethodY2565Q3'!$C:$C,0))</f>
        <v>1</v>
      </c>
      <c r="AC70" s="78" t="str">
        <f>INDEX('[1]Quick MethodY2565Q3'!Q:Q,MATCH([1]ตารางคะแนนV3!$C70,'[1]Quick MethodY2565Q3'!$C:$C,0))</f>
        <v>1</v>
      </c>
      <c r="AD70" s="78">
        <f>INDEX([1]HGRY2565Q3!W:W,MATCH([1]ตารางคะแนนV3!$C70,[1]HGRY2565Q3!$C:$C,0))</f>
        <v>0.5</v>
      </c>
      <c r="AE70" s="78">
        <f>INDEX([1]HGRY2565Q3!X:X,MATCH([1]ตารางคะแนนV3!$C70,[1]HGRY2565Q3!$C:$C,0))</f>
        <v>0.5</v>
      </c>
      <c r="AF70" s="78">
        <f>INDEX([1]HGRY2565Q3!Y:Y,MATCH([1]ตารางคะแนนV3!$C70,[1]HGRY2565Q3!$C:$C,0))</f>
        <v>0.5</v>
      </c>
      <c r="AG70" s="78">
        <f>INDEX([1]HGRY2565Q3!Z:Z,MATCH([1]ตารางคะแนนV3!$C70,[1]HGRY2565Q3!$C:$C,0))</f>
        <v>0.5</v>
      </c>
      <c r="AH70" s="85">
        <f t="shared" si="4"/>
        <v>4</v>
      </c>
      <c r="AI70" s="79">
        <f t="shared" si="5"/>
        <v>2</v>
      </c>
      <c r="AJ70" s="86">
        <f>INDEX([1]PointY2565Q3!J:J,MATCH([1]ตารางคะแนนV3!$C70,[1]PointY2565Q3!$C:$C,0))</f>
        <v>1</v>
      </c>
      <c r="AK70" s="87">
        <f>IFERROR(INDEX([1]อัตราการครองเตียง!O:O,MATCH([1]ตารางคะแนนV3!$C70,[1]อัตราการครองเตียง!$C:$C,0)),0)</f>
        <v>0</v>
      </c>
      <c r="AL70" s="88">
        <f>INDEX([1]SumAdjRw!R:R,MATCH([1]ตารางคะแนนV3!$C70,[1]SumAdjRw!$C:$C,0))</f>
        <v>1</v>
      </c>
      <c r="AM70" s="89">
        <f t="shared" si="6"/>
        <v>1</v>
      </c>
      <c r="AN70" s="90">
        <f t="shared" si="7"/>
        <v>4</v>
      </c>
      <c r="AO70" s="91">
        <f t="shared" si="8"/>
        <v>8</v>
      </c>
      <c r="AP70" s="92">
        <f>INDEX([1]RiskPlusY2565Q3!Q:Q,MATCH([1]ตารางคะแนนV3!$C70,[1]RiskPlusY2565Q3!$D:$D,0))</f>
        <v>0</v>
      </c>
      <c r="AQ70" s="92">
        <f>INDEX([1]RiskPlusY2565Q3!R:R,MATCH([1]ตารางคะแนนV3!$C70,[1]RiskPlusY2565Q3!$D:$D,0))</f>
        <v>1</v>
      </c>
      <c r="AR70" s="92">
        <f>INDEX([1]RiskPlusY2565Q3!AB:AB,MATCH([1]ตารางคะแนนV3!$C70,[1]RiskPlusY2565Q3!$D:$D,0))</f>
        <v>1</v>
      </c>
      <c r="AS70" s="93">
        <f t="shared" si="9"/>
        <v>2</v>
      </c>
      <c r="AT70" s="92">
        <f>INDEX([1]RiskPlusY2565Q3!AA:AA,MATCH([1]ตารางคะแนนV3!$C70,[1]RiskPlusY2565Q3!$D:$D,0))</f>
        <v>1</v>
      </c>
      <c r="AU70" s="92">
        <f>INDEX([1]RiskPlusY2565Q3!AC:AC,MATCH([1]ตารางคะแนนV3!$C70,[1]RiskPlusY2565Q3!$D:$D,0))</f>
        <v>1</v>
      </c>
      <c r="AV70" s="94">
        <f t="shared" si="10"/>
        <v>2</v>
      </c>
      <c r="AW70" s="95">
        <f t="shared" si="11"/>
        <v>4</v>
      </c>
      <c r="AX70" s="96">
        <f t="shared" si="12"/>
        <v>12</v>
      </c>
      <c r="AY70" s="18" t="str">
        <f t="shared" si="13"/>
        <v>A</v>
      </c>
      <c r="AZ70" s="18"/>
      <c r="BA70" s="18" t="str">
        <f>INDEX([1]Proflile65!$L:$L,MATCH([1]ตารางคะแนนV3!$C70,[1]Proflile65!$D:$D,0))</f>
        <v>เดิม</v>
      </c>
      <c r="BB70" s="18"/>
      <c r="BC70" s="18"/>
      <c r="BD70" s="28" t="b">
        <f t="shared" si="14"/>
        <v>1</v>
      </c>
      <c r="BE70" s="96">
        <v>12</v>
      </c>
      <c r="BF70" s="18" t="s">
        <v>2048</v>
      </c>
      <c r="BH70" s="17">
        <f t="shared" si="15"/>
        <v>300000</v>
      </c>
    </row>
    <row r="71" spans="1:60">
      <c r="A71" s="18" t="s">
        <v>7</v>
      </c>
      <c r="B71" s="17" t="s">
        <v>93</v>
      </c>
      <c r="C71" s="18" t="s">
        <v>305</v>
      </c>
      <c r="D71" s="17" t="s">
        <v>306</v>
      </c>
      <c r="E71" s="18" t="str">
        <f>INDEX([1]Proflile65!$F:$F,MATCH([1]ตารางคะแนนV3!$C71,[1]Proflile65!$D:$D,0))</f>
        <v>รพช.</v>
      </c>
      <c r="F71" s="18">
        <f>INDEX([1]Proflile65!$H:$H,MATCH([1]ตารางคะแนนV3!$C71,[1]Proflile65!$D:$D,0))</f>
        <v>33</v>
      </c>
      <c r="G71" s="19" t="str">
        <f>INDEX([1]Proflile65!$K:$K,MATCH([1]ตารางคะแนนV3!$C71,[1]Proflile65!$D:$D,0))</f>
        <v>รพช.F2 P&lt;=30,000</v>
      </c>
      <c r="H71" s="75">
        <v>17676</v>
      </c>
      <c r="I71" s="76">
        <f>INDEX([1]RiskPlusY2565Q3!L:L,MATCH([1]ตารางคะแนนV3!$C71,[1]RiskPlusY2565Q3!$D:$D,0))</f>
        <v>26509792</v>
      </c>
      <c r="J71" s="76">
        <f>INDEX([1]RiskPlusY2565Q3!P:P,MATCH([1]ตารางคะแนนV3!$C71,[1]RiskPlusY2565Q3!$D:$D,0))</f>
        <v>7372482.9000000004</v>
      </c>
      <c r="K71" s="76">
        <f>INDEX([1]RiskPlusY2565Q3!O:O,MATCH([1]ตารางคะแนนV3!$C71,[1]RiskPlusY2565Q3!$D:$D,0))</f>
        <v>17572949.890000001</v>
      </c>
      <c r="L71" s="76">
        <f>INDEX([1]RiskPlusY2565Q3!M:M,MATCH([1]ตารางคะแนนV3!$C71,[1]RiskPlusY2565Q3!$D:$D,0))</f>
        <v>15454791.609999999</v>
      </c>
      <c r="M71" s="29">
        <f>INDEX([1]RiskPlusY2565Q3!N:N,MATCH([1]ตารางคะแนนV3!$C71,[1]RiskPlusY2565Q3!$D:$D,0))</f>
        <v>0</v>
      </c>
      <c r="N71" s="77">
        <f>INDEX([1]PlanfinY2565Q3!M:M,MATCH([1]ตารางคะแนนV3!$C71,[1]PlanfinY2565Q3!$C:$C,0))</f>
        <v>0</v>
      </c>
      <c r="O71" s="78">
        <f>INDEX([1]PlanfinY2565Q3!N:N,MATCH([1]ตารางคะแนนV3!$C71,[1]PlanfinY2565Q3!$C:$C,0))</f>
        <v>1</v>
      </c>
      <c r="P71" s="79">
        <f t="shared" si="0"/>
        <v>1</v>
      </c>
      <c r="Q71" s="80">
        <f>INDEX([1]Ratio!R:R,MATCH([1]ตารางคะแนนV3!$C71,[1]Ratio!$C:$C,0))</f>
        <v>95</v>
      </c>
      <c r="R71" s="81">
        <f>INDEX([1]RiskPlusY2565Q3!$S:$S,MATCH([1]ตารางคะแนนV3!C71,[1]RiskPlusY2565Q3!$D:$D,0))</f>
        <v>0</v>
      </c>
      <c r="S71" s="82">
        <f>INDEX([1]Ratio!$S:$S,MATCH([1]ตารางคะแนนV3!$C71,[1]Ratio!$C:$C,0))</f>
        <v>48</v>
      </c>
      <c r="T71" s="78">
        <f>VLOOKUP($C71,[1]RiskPlusY2565Q3!$D$2:$W$901,17,0)</f>
        <v>1</v>
      </c>
      <c r="U71" s="83">
        <f t="shared" si="1"/>
        <v>0.5</v>
      </c>
      <c r="V71" s="82">
        <f>INDEX([1]Ratio!$T:$T,MATCH([1]ตารางคะแนนV3!$C71,[1]Ratio!$C:$C,0))</f>
        <v>47</v>
      </c>
      <c r="W71" s="78">
        <f>VLOOKUP($C71,[1]RiskPlusY2565Q3!$D$2:$W$901,18,0)</f>
        <v>1</v>
      </c>
      <c r="X71" s="83">
        <f t="shared" si="2"/>
        <v>0.5</v>
      </c>
      <c r="Y71" s="82">
        <f>INDEX([1]Ratio!$V:$V,MATCH([1]ตารางคะแนนV3!$C71,[1]Ratio!$C:$C,0))</f>
        <v>41</v>
      </c>
      <c r="Z71" s="81">
        <f>INDEX([1]RiskPlusY2565Q3!$W:$W,MATCH([1]ตารางคะแนนV3!C71,[1]RiskPlusY2565Q3!$D:$D,0))</f>
        <v>1</v>
      </c>
      <c r="AA71" s="84">
        <f t="shared" si="3"/>
        <v>2</v>
      </c>
      <c r="AB71" s="77" t="str">
        <f>INDEX('[1]Quick MethodY2565Q3'!P:P,MATCH([1]ตารางคะแนนV3!$C71,'[1]Quick MethodY2565Q3'!$C:$C,0))</f>
        <v>1</v>
      </c>
      <c r="AC71" s="78" t="str">
        <f>INDEX('[1]Quick MethodY2565Q3'!Q:Q,MATCH([1]ตารางคะแนนV3!$C71,'[1]Quick MethodY2565Q3'!$C:$C,0))</f>
        <v>1</v>
      </c>
      <c r="AD71" s="78">
        <f>INDEX([1]HGRY2565Q3!W:W,MATCH([1]ตารางคะแนนV3!$C71,[1]HGRY2565Q3!$C:$C,0))</f>
        <v>0.5</v>
      </c>
      <c r="AE71" s="78">
        <f>INDEX([1]HGRY2565Q3!X:X,MATCH([1]ตารางคะแนนV3!$C71,[1]HGRY2565Q3!$C:$C,0))</f>
        <v>0</v>
      </c>
      <c r="AF71" s="78">
        <f>INDEX([1]HGRY2565Q3!Y:Y,MATCH([1]ตารางคะแนนV3!$C71,[1]HGRY2565Q3!$C:$C,0))</f>
        <v>0.5</v>
      </c>
      <c r="AG71" s="78">
        <f>INDEX([1]HGRY2565Q3!Z:Z,MATCH([1]ตารางคะแนนV3!$C71,[1]HGRY2565Q3!$C:$C,0))</f>
        <v>0.5</v>
      </c>
      <c r="AH71" s="85">
        <f t="shared" si="4"/>
        <v>3.5</v>
      </c>
      <c r="AI71" s="79">
        <f t="shared" si="5"/>
        <v>2</v>
      </c>
      <c r="AJ71" s="86">
        <f>INDEX([1]PointY2565Q3!J:J,MATCH([1]ตารางคะแนนV3!$C71,[1]PointY2565Q3!$C:$C,0))</f>
        <v>1</v>
      </c>
      <c r="AK71" s="87">
        <f>IFERROR(INDEX([1]อัตราการครองเตียง!O:O,MATCH([1]ตารางคะแนนV3!$C71,[1]อัตราการครองเตียง!$C:$C,0)),0)</f>
        <v>1</v>
      </c>
      <c r="AL71" s="88">
        <f>INDEX([1]SumAdjRw!R:R,MATCH([1]ตารางคะแนนV3!$C71,[1]SumAdjRw!$C:$C,0))</f>
        <v>1</v>
      </c>
      <c r="AM71" s="89">
        <f t="shared" si="6"/>
        <v>2</v>
      </c>
      <c r="AN71" s="90">
        <f t="shared" si="7"/>
        <v>5</v>
      </c>
      <c r="AO71" s="91">
        <f t="shared" si="8"/>
        <v>8</v>
      </c>
      <c r="AP71" s="92">
        <f>INDEX([1]RiskPlusY2565Q3!Q:Q,MATCH([1]ตารางคะแนนV3!$C71,[1]RiskPlusY2565Q3!$D:$D,0))</f>
        <v>0</v>
      </c>
      <c r="AQ71" s="92">
        <f>INDEX([1]RiskPlusY2565Q3!R:R,MATCH([1]ตารางคะแนนV3!$C71,[1]RiskPlusY2565Q3!$D:$D,0))</f>
        <v>1</v>
      </c>
      <c r="AR71" s="92">
        <f>INDEX([1]RiskPlusY2565Q3!AB:AB,MATCH([1]ตารางคะแนนV3!$C71,[1]RiskPlusY2565Q3!$D:$D,0))</f>
        <v>1</v>
      </c>
      <c r="AS71" s="93">
        <f t="shared" si="9"/>
        <v>2</v>
      </c>
      <c r="AT71" s="92">
        <f>INDEX([1]RiskPlusY2565Q3!AA:AA,MATCH([1]ตารางคะแนนV3!$C71,[1]RiskPlusY2565Q3!$D:$D,0))</f>
        <v>1</v>
      </c>
      <c r="AU71" s="92">
        <f>INDEX([1]RiskPlusY2565Q3!AC:AC,MATCH([1]ตารางคะแนนV3!$C71,[1]RiskPlusY2565Q3!$D:$D,0))</f>
        <v>1</v>
      </c>
      <c r="AV71" s="94">
        <f t="shared" si="10"/>
        <v>2</v>
      </c>
      <c r="AW71" s="95">
        <f t="shared" si="11"/>
        <v>4</v>
      </c>
      <c r="AX71" s="96">
        <f t="shared" si="12"/>
        <v>12</v>
      </c>
      <c r="AY71" s="18" t="str">
        <f t="shared" si="13"/>
        <v>A</v>
      </c>
      <c r="AZ71" s="18"/>
      <c r="BA71" s="18" t="str">
        <f>INDEX([1]Proflile65!$L:$L,MATCH([1]ตารางคะแนนV3!$C71,[1]Proflile65!$D:$D,0))</f>
        <v>เดิม</v>
      </c>
      <c r="BB71" s="18"/>
      <c r="BC71" s="18"/>
      <c r="BD71" s="28" t="b">
        <f t="shared" si="14"/>
        <v>1</v>
      </c>
      <c r="BE71" s="96">
        <v>12</v>
      </c>
      <c r="BF71" s="18" t="s">
        <v>2048</v>
      </c>
      <c r="BH71" s="17">
        <f t="shared" si="15"/>
        <v>300000</v>
      </c>
    </row>
    <row r="72" spans="1:60">
      <c r="A72" s="18" t="s">
        <v>7</v>
      </c>
      <c r="B72" s="17" t="s">
        <v>93</v>
      </c>
      <c r="C72" s="18" t="s">
        <v>307</v>
      </c>
      <c r="D72" s="17" t="s">
        <v>308</v>
      </c>
      <c r="E72" s="18" t="str">
        <f>INDEX([1]Proflile65!$F:$F,MATCH([1]ตารางคะแนนV3!$C72,[1]Proflile65!$D:$D,0))</f>
        <v>รพช.</v>
      </c>
      <c r="F72" s="18">
        <f>INDEX([1]Proflile65!$H:$H,MATCH([1]ตารางคะแนนV3!$C72,[1]Proflile65!$D:$D,0))</f>
        <v>0</v>
      </c>
      <c r="G72" s="19" t="str">
        <f>INDEX([1]Proflile65!$K:$K,MATCH([1]ตารางคะแนนV3!$C72,[1]Proflile65!$D:$D,0))</f>
        <v>รพช.F2 P&lt;=30,000</v>
      </c>
      <c r="H72" s="75">
        <v>9822</v>
      </c>
      <c r="I72" s="76">
        <f>INDEX([1]RiskPlusY2565Q3!L:L,MATCH([1]ตารางคะแนนV3!$C72,[1]RiskPlusY2565Q3!$D:$D,0))</f>
        <v>13925004.73</v>
      </c>
      <c r="J72" s="76">
        <f>INDEX([1]RiskPlusY2565Q3!P:P,MATCH([1]ตารางคะแนนV3!$C72,[1]RiskPlusY2565Q3!$D:$D,0))</f>
        <v>9361183.1099999994</v>
      </c>
      <c r="K72" s="76">
        <f>INDEX([1]RiskPlusY2565Q3!O:O,MATCH([1]ตารางคะแนนV3!$C72,[1]RiskPlusY2565Q3!$D:$D,0))</f>
        <v>3459734.37</v>
      </c>
      <c r="L72" s="76">
        <f>INDEX([1]RiskPlusY2565Q3!M:M,MATCH([1]ตารางคะแนนV3!$C72,[1]RiskPlusY2565Q3!$D:$D,0))</f>
        <v>4075762.44</v>
      </c>
      <c r="M72" s="29">
        <f>INDEX([1]RiskPlusY2565Q3!N:N,MATCH([1]ตารางคะแนนV3!$C72,[1]RiskPlusY2565Q3!$D:$D,0))</f>
        <v>0</v>
      </c>
      <c r="N72" s="77">
        <f>INDEX([1]PlanfinY2565Q3!M:M,MATCH([1]ตารางคะแนนV3!$C72,[1]PlanfinY2565Q3!$C:$C,0))</f>
        <v>0</v>
      </c>
      <c r="O72" s="78">
        <f>INDEX([1]PlanfinY2565Q3!N:N,MATCH([1]ตารางคะแนนV3!$C72,[1]PlanfinY2565Q3!$C:$C,0))</f>
        <v>1</v>
      </c>
      <c r="P72" s="79">
        <f t="shared" ref="P72:P135" si="16">SUM(N72+O72)</f>
        <v>1</v>
      </c>
      <c r="Q72" s="80">
        <f>INDEX([1]Ratio!R:R,MATCH([1]ตารางคะแนนV3!$C72,[1]Ratio!$C:$C,0))</f>
        <v>29</v>
      </c>
      <c r="R72" s="81">
        <f>INDEX([1]RiskPlusY2565Q3!$S:$S,MATCH([1]ตารางคะแนนV3!C72,[1]RiskPlusY2565Q3!$D:$D,0))</f>
        <v>1</v>
      </c>
      <c r="S72" s="82">
        <f>INDEX([1]Ratio!$S:$S,MATCH([1]ตารางคะแนนV3!$C72,[1]Ratio!$C:$C,0))</f>
        <v>29</v>
      </c>
      <c r="T72" s="78">
        <f>VLOOKUP($C72,[1]RiskPlusY2565Q3!$D$2:$W$901,17,0)</f>
        <v>1</v>
      </c>
      <c r="U72" s="83">
        <f t="shared" ref="U72:U135" si="17">IF(T72=1,0.5,0)</f>
        <v>0.5</v>
      </c>
      <c r="V72" s="82">
        <f>INDEX([1]Ratio!$T:$T,MATCH([1]ตารางคะแนนV3!$C72,[1]Ratio!$C:$C,0))</f>
        <v>38</v>
      </c>
      <c r="W72" s="78">
        <f>VLOOKUP($C72,[1]RiskPlusY2565Q3!$D$2:$W$901,18,0)</f>
        <v>1</v>
      </c>
      <c r="X72" s="83">
        <f t="shared" ref="X72:X135" si="18">IF(W72=1,0.5,0)</f>
        <v>0.5</v>
      </c>
      <c r="Y72" s="82">
        <f>INDEX([1]Ratio!$V:$V,MATCH([1]ตารางคะแนนV3!$C72,[1]Ratio!$C:$C,0))</f>
        <v>29</v>
      </c>
      <c r="Z72" s="81">
        <f>INDEX([1]RiskPlusY2565Q3!$W:$W,MATCH([1]ตารางคะแนนV3!C72,[1]RiskPlusY2565Q3!$D:$D,0))</f>
        <v>1</v>
      </c>
      <c r="AA72" s="84">
        <f t="shared" ref="AA72:AA135" si="19">SUM(R72,U72,X72,Z72)</f>
        <v>3</v>
      </c>
      <c r="AB72" s="77" t="str">
        <f>INDEX('[1]Quick MethodY2565Q3'!P:P,MATCH([1]ตารางคะแนนV3!$C72,'[1]Quick MethodY2565Q3'!$C:$C,0))</f>
        <v>1</v>
      </c>
      <c r="AC72" s="78" t="str">
        <f>INDEX('[1]Quick MethodY2565Q3'!Q:Q,MATCH([1]ตารางคะแนนV3!$C72,'[1]Quick MethodY2565Q3'!$C:$C,0))</f>
        <v>1</v>
      </c>
      <c r="AD72" s="78">
        <f>INDEX([1]HGRY2565Q3!W:W,MATCH([1]ตารางคะแนนV3!$C72,[1]HGRY2565Q3!$C:$C,0))</f>
        <v>0.5</v>
      </c>
      <c r="AE72" s="78">
        <f>INDEX([1]HGRY2565Q3!X:X,MATCH([1]ตารางคะแนนV3!$C72,[1]HGRY2565Q3!$C:$C,0))</f>
        <v>0.5</v>
      </c>
      <c r="AF72" s="78">
        <f>INDEX([1]HGRY2565Q3!Y:Y,MATCH([1]ตารางคะแนนV3!$C72,[1]HGRY2565Q3!$C:$C,0))</f>
        <v>0.5</v>
      </c>
      <c r="AG72" s="78">
        <f>INDEX([1]HGRY2565Q3!Z:Z,MATCH([1]ตารางคะแนนV3!$C72,[1]HGRY2565Q3!$C:$C,0))</f>
        <v>0.5</v>
      </c>
      <c r="AH72" s="85">
        <f t="shared" ref="AH72:AH135" si="20">SUM(AB72+AC72+AD72+AE72+AF72+AG72)</f>
        <v>4</v>
      </c>
      <c r="AI72" s="79">
        <f t="shared" ref="AI72:AI135" si="21">IF(AH72&gt;=2,2,AH72)</f>
        <v>2</v>
      </c>
      <c r="AJ72" s="86">
        <f>INDEX([1]PointY2565Q3!J:J,MATCH([1]ตารางคะแนนV3!$C72,[1]PointY2565Q3!$C:$C,0))</f>
        <v>0</v>
      </c>
      <c r="AK72" s="87">
        <f>IFERROR(INDEX([1]อัตราการครองเตียง!O:O,MATCH([1]ตารางคะแนนV3!$C72,[1]อัตราการครองเตียง!$C:$C,0)),0)</f>
        <v>1</v>
      </c>
      <c r="AL72" s="88">
        <f>INDEX([1]SumAdjRw!R:R,MATCH([1]ตารางคะแนนV3!$C72,[1]SumAdjRw!$C:$C,0))</f>
        <v>1</v>
      </c>
      <c r="AM72" s="89">
        <f t="shared" ref="AM72:AM135" si="22">AK72+AL72</f>
        <v>2</v>
      </c>
      <c r="AN72" s="90">
        <f t="shared" ref="AN72:AN135" si="23">SUM(AI72,AJ72,AM72)</f>
        <v>4</v>
      </c>
      <c r="AO72" s="91">
        <f t="shared" ref="AO72:AO135" si="24">SUM(P72,AA72,AN72)</f>
        <v>8</v>
      </c>
      <c r="AP72" s="92">
        <f>INDEX([1]RiskPlusY2565Q3!Q:Q,MATCH([1]ตารางคะแนนV3!$C72,[1]RiskPlusY2565Q3!$D:$D,0))</f>
        <v>0</v>
      </c>
      <c r="AQ72" s="92">
        <f>INDEX([1]RiskPlusY2565Q3!R:R,MATCH([1]ตารางคะแนนV3!$C72,[1]RiskPlusY2565Q3!$D:$D,0))</f>
        <v>0</v>
      </c>
      <c r="AR72" s="92">
        <f>INDEX([1]RiskPlusY2565Q3!AB:AB,MATCH([1]ตารางคะแนนV3!$C72,[1]RiskPlusY2565Q3!$D:$D,0))</f>
        <v>1</v>
      </c>
      <c r="AS72" s="93">
        <f t="shared" ref="AS72:AS135" si="25">SUM(AP72:AR72)</f>
        <v>1</v>
      </c>
      <c r="AT72" s="92">
        <f>INDEX([1]RiskPlusY2565Q3!AA:AA,MATCH([1]ตารางคะแนนV3!$C72,[1]RiskPlusY2565Q3!$D:$D,0))</f>
        <v>1</v>
      </c>
      <c r="AU72" s="92">
        <f>INDEX([1]RiskPlusY2565Q3!AC:AC,MATCH([1]ตารางคะแนนV3!$C72,[1]RiskPlusY2565Q3!$D:$D,0))</f>
        <v>1</v>
      </c>
      <c r="AV72" s="94">
        <f t="shared" ref="AV72:AV135" si="26">SUM(AT72:AU72)</f>
        <v>2</v>
      </c>
      <c r="AW72" s="95">
        <f t="shared" ref="AW72:AW135" si="27">SUM(AV72,AS72)</f>
        <v>3</v>
      </c>
      <c r="AX72" s="96">
        <f t="shared" ref="AX72:AX135" si="28">SUM(AO72,AW72)</f>
        <v>11</v>
      </c>
      <c r="AY72" s="18" t="str">
        <f t="shared" ref="AY72:AY135" si="29">IF(AX72&lt;7.5,"F",IF(AX72&lt;9,"D",IF(AX72&lt;10.5,"C",IF(AX72&lt;12,"B","A"))))</f>
        <v>B</v>
      </c>
      <c r="AZ72" s="18"/>
      <c r="BA72" s="18" t="str">
        <f>INDEX([1]Proflile65!$L:$L,MATCH([1]ตารางคะแนนV3!$C72,[1]Proflile65!$D:$D,0))</f>
        <v>เดิม</v>
      </c>
      <c r="BB72" s="18"/>
      <c r="BC72" s="18"/>
      <c r="BD72" s="28" t="b">
        <f t="shared" ref="BD72:BD135" si="30">AX72=BE72</f>
        <v>1</v>
      </c>
      <c r="BE72" s="96">
        <v>11</v>
      </c>
      <c r="BF72" s="18" t="s">
        <v>2071</v>
      </c>
      <c r="BH72" s="17">
        <f t="shared" ref="BH72:BH135" si="31">IF(AY72=$BH$5,$BI$5,IF(AY72=$BH$6,$BI$6,0))</f>
        <v>150000</v>
      </c>
    </row>
    <row r="73" spans="1:60">
      <c r="A73" s="18" t="s">
        <v>7</v>
      </c>
      <c r="B73" s="17" t="s">
        <v>93</v>
      </c>
      <c r="C73" s="18" t="s">
        <v>309</v>
      </c>
      <c r="D73" s="17" t="s">
        <v>310</v>
      </c>
      <c r="E73" s="18" t="str">
        <f>INDEX([1]Proflile65!$F:$F,MATCH([1]ตารางคะแนนV3!$C73,[1]Proflile65!$D:$D,0))</f>
        <v>รพช.</v>
      </c>
      <c r="F73" s="18">
        <f>INDEX([1]Proflile65!$H:$H,MATCH([1]ตารางคะแนนV3!$C73,[1]Proflile65!$D:$D,0))</f>
        <v>30</v>
      </c>
      <c r="G73" s="19" t="str">
        <f>INDEX([1]Proflile65!$K:$K,MATCH([1]ตารางคะแนนV3!$C73,[1]Proflile65!$D:$D,0))</f>
        <v>รพช.F2 P&lt;=30,000</v>
      </c>
      <c r="H73" s="75">
        <v>10952</v>
      </c>
      <c r="I73" s="76">
        <f>INDEX([1]RiskPlusY2565Q3!L:L,MATCH([1]ตารางคะแนนV3!$C73,[1]RiskPlusY2565Q3!$D:$D,0))</f>
        <v>19990852.870000001</v>
      </c>
      <c r="J73" s="76">
        <f>INDEX([1]RiskPlusY2565Q3!P:P,MATCH([1]ตารางคะแนนV3!$C73,[1]RiskPlusY2565Q3!$D:$D,0))</f>
        <v>6282910.5599999996</v>
      </c>
      <c r="K73" s="76">
        <f>INDEX([1]RiskPlusY2565Q3!O:O,MATCH([1]ตารางคะแนนV3!$C73,[1]RiskPlusY2565Q3!$D:$D,0))</f>
        <v>8159712.96</v>
      </c>
      <c r="L73" s="76">
        <f>INDEX([1]RiskPlusY2565Q3!M:M,MATCH([1]ตารางคะแนนV3!$C73,[1]RiskPlusY2565Q3!$D:$D,0))</f>
        <v>7853408.0599999996</v>
      </c>
      <c r="M73" s="29">
        <f>INDEX([1]RiskPlusY2565Q3!N:N,MATCH([1]ตารางคะแนนV3!$C73,[1]RiskPlusY2565Q3!$D:$D,0))</f>
        <v>0</v>
      </c>
      <c r="N73" s="77">
        <f>INDEX([1]PlanfinY2565Q3!M:M,MATCH([1]ตารางคะแนนV3!$C73,[1]PlanfinY2565Q3!$C:$C,0))</f>
        <v>0</v>
      </c>
      <c r="O73" s="78">
        <f>INDEX([1]PlanfinY2565Q3!N:N,MATCH([1]ตารางคะแนนV3!$C73,[1]PlanfinY2565Q3!$C:$C,0))</f>
        <v>0</v>
      </c>
      <c r="P73" s="79">
        <f t="shared" si="16"/>
        <v>0</v>
      </c>
      <c r="Q73" s="80">
        <f>INDEX([1]Ratio!R:R,MATCH([1]ตารางคะแนนV3!$C73,[1]Ratio!$C:$C,0))</f>
        <v>73</v>
      </c>
      <c r="R73" s="81">
        <f>INDEX([1]RiskPlusY2565Q3!$S:$S,MATCH([1]ตารางคะแนนV3!C73,[1]RiskPlusY2565Q3!$D:$D,0))</f>
        <v>1</v>
      </c>
      <c r="S73" s="82">
        <f>INDEX([1]Ratio!$S:$S,MATCH([1]ตารางคะแนนV3!$C73,[1]Ratio!$C:$C,0))</f>
        <v>55</v>
      </c>
      <c r="T73" s="78">
        <f>VLOOKUP($C73,[1]RiskPlusY2565Q3!$D$2:$W$901,17,0)</f>
        <v>1</v>
      </c>
      <c r="U73" s="83">
        <f t="shared" si="17"/>
        <v>0.5</v>
      </c>
      <c r="V73" s="82">
        <f>INDEX([1]Ratio!$T:$T,MATCH([1]ตารางคะแนนV3!$C73,[1]Ratio!$C:$C,0))</f>
        <v>52</v>
      </c>
      <c r="W73" s="78">
        <f>VLOOKUP($C73,[1]RiskPlusY2565Q3!$D$2:$W$901,18,0)</f>
        <v>1</v>
      </c>
      <c r="X73" s="83">
        <f t="shared" si="18"/>
        <v>0.5</v>
      </c>
      <c r="Y73" s="82">
        <f>INDEX([1]Ratio!$V:$V,MATCH([1]ตารางคะแนนV3!$C73,[1]Ratio!$C:$C,0))</f>
        <v>30</v>
      </c>
      <c r="Z73" s="81">
        <f>INDEX([1]RiskPlusY2565Q3!$W:$W,MATCH([1]ตารางคะแนนV3!C73,[1]RiskPlusY2565Q3!$D:$D,0))</f>
        <v>1</v>
      </c>
      <c r="AA73" s="84">
        <f t="shared" si="19"/>
        <v>3</v>
      </c>
      <c r="AB73" s="77" t="str">
        <f>INDEX('[1]Quick MethodY2565Q3'!P:P,MATCH([1]ตารางคะแนนV3!$C73,'[1]Quick MethodY2565Q3'!$C:$C,0))</f>
        <v>1</v>
      </c>
      <c r="AC73" s="78" t="str">
        <f>INDEX('[1]Quick MethodY2565Q3'!Q:Q,MATCH([1]ตารางคะแนนV3!$C73,'[1]Quick MethodY2565Q3'!$C:$C,0))</f>
        <v>1</v>
      </c>
      <c r="AD73" s="78">
        <f>INDEX([1]HGRY2565Q3!W:W,MATCH([1]ตารางคะแนนV3!$C73,[1]HGRY2565Q3!$C:$C,0))</f>
        <v>0.5</v>
      </c>
      <c r="AE73" s="78">
        <f>INDEX([1]HGRY2565Q3!X:X,MATCH([1]ตารางคะแนนV3!$C73,[1]HGRY2565Q3!$C:$C,0))</f>
        <v>0.5</v>
      </c>
      <c r="AF73" s="78">
        <f>INDEX([1]HGRY2565Q3!Y:Y,MATCH([1]ตารางคะแนนV3!$C73,[1]HGRY2565Q3!$C:$C,0))</f>
        <v>0.5</v>
      </c>
      <c r="AG73" s="78">
        <f>INDEX([1]HGRY2565Q3!Z:Z,MATCH([1]ตารางคะแนนV3!$C73,[1]HGRY2565Q3!$C:$C,0))</f>
        <v>0.5</v>
      </c>
      <c r="AH73" s="85">
        <f t="shared" si="20"/>
        <v>4</v>
      </c>
      <c r="AI73" s="79">
        <f t="shared" si="21"/>
        <v>2</v>
      </c>
      <c r="AJ73" s="86">
        <f>INDEX([1]PointY2565Q3!J:J,MATCH([1]ตารางคะแนนV3!$C73,[1]PointY2565Q3!$C:$C,0))</f>
        <v>1</v>
      </c>
      <c r="AK73" s="87">
        <f>IFERROR(INDEX([1]อัตราการครองเตียง!O:O,MATCH([1]ตารางคะแนนV3!$C73,[1]อัตราการครองเตียง!$C:$C,0)),0)</f>
        <v>0</v>
      </c>
      <c r="AL73" s="88">
        <f>INDEX([1]SumAdjRw!R:R,MATCH([1]ตารางคะแนนV3!$C73,[1]SumAdjRw!$C:$C,0))</f>
        <v>1</v>
      </c>
      <c r="AM73" s="89">
        <f t="shared" si="22"/>
        <v>1</v>
      </c>
      <c r="AN73" s="90">
        <f t="shared" si="23"/>
        <v>4</v>
      </c>
      <c r="AO73" s="91">
        <f t="shared" si="24"/>
        <v>7</v>
      </c>
      <c r="AP73" s="92">
        <f>INDEX([1]RiskPlusY2565Q3!Q:Q,MATCH([1]ตารางคะแนนV3!$C73,[1]RiskPlusY2565Q3!$D:$D,0))</f>
        <v>0</v>
      </c>
      <c r="AQ73" s="92">
        <f>INDEX([1]RiskPlusY2565Q3!R:R,MATCH([1]ตารางคะแนนV3!$C73,[1]RiskPlusY2565Q3!$D:$D,0))</f>
        <v>0</v>
      </c>
      <c r="AR73" s="92">
        <f>INDEX([1]RiskPlusY2565Q3!AB:AB,MATCH([1]ตารางคะแนนV3!$C73,[1]RiskPlusY2565Q3!$D:$D,0))</f>
        <v>1</v>
      </c>
      <c r="AS73" s="93">
        <f t="shared" si="25"/>
        <v>1</v>
      </c>
      <c r="AT73" s="92">
        <f>INDEX([1]RiskPlusY2565Q3!AA:AA,MATCH([1]ตารางคะแนนV3!$C73,[1]RiskPlusY2565Q3!$D:$D,0))</f>
        <v>1</v>
      </c>
      <c r="AU73" s="92">
        <f>INDEX([1]RiskPlusY2565Q3!AC:AC,MATCH([1]ตารางคะแนนV3!$C73,[1]RiskPlusY2565Q3!$D:$D,0))</f>
        <v>1</v>
      </c>
      <c r="AV73" s="94">
        <f t="shared" si="26"/>
        <v>2</v>
      </c>
      <c r="AW73" s="95">
        <f t="shared" si="27"/>
        <v>3</v>
      </c>
      <c r="AX73" s="96">
        <f t="shared" si="28"/>
        <v>10</v>
      </c>
      <c r="AY73" s="18" t="str">
        <f t="shared" si="29"/>
        <v>C</v>
      </c>
      <c r="AZ73" s="18"/>
      <c r="BA73" s="18" t="str">
        <f>INDEX([1]Proflile65!$L:$L,MATCH([1]ตารางคะแนนV3!$C73,[1]Proflile65!$D:$D,0))</f>
        <v>เดิม</v>
      </c>
      <c r="BB73" s="18"/>
      <c r="BC73" s="18"/>
      <c r="BD73" s="28" t="b">
        <f t="shared" si="30"/>
        <v>1</v>
      </c>
      <c r="BE73" s="96">
        <v>10</v>
      </c>
      <c r="BF73" s="18" t="s">
        <v>2072</v>
      </c>
      <c r="BH73" s="17">
        <f t="shared" si="31"/>
        <v>0</v>
      </c>
    </row>
    <row r="74" spans="1:60">
      <c r="A74" s="18" t="s">
        <v>7</v>
      </c>
      <c r="B74" s="17" t="s">
        <v>93</v>
      </c>
      <c r="C74" s="18" t="s">
        <v>311</v>
      </c>
      <c r="D74" s="17" t="s">
        <v>312</v>
      </c>
      <c r="E74" s="18" t="str">
        <f>INDEX([1]Proflile65!$F:$F,MATCH([1]ตารางคะแนนV3!$C74,[1]Proflile65!$D:$D,0))</f>
        <v>รพช.</v>
      </c>
      <c r="F74" s="18">
        <f>INDEX([1]Proflile65!$H:$H,MATCH([1]ตารางคะแนนV3!$C74,[1]Proflile65!$D:$D,0))</f>
        <v>20</v>
      </c>
      <c r="G74" s="19" t="str">
        <f>INDEX([1]Proflile65!$K:$K,MATCH([1]ตารางคะแนนV3!$C74,[1]Proflile65!$D:$D,0))</f>
        <v>รพช.F2 P&lt;=30,000</v>
      </c>
      <c r="H74" s="75">
        <v>12050</v>
      </c>
      <c r="I74" s="76">
        <f>INDEX([1]RiskPlusY2565Q3!L:L,MATCH([1]ตารางคะแนนV3!$C74,[1]RiskPlusY2565Q3!$D:$D,0))</f>
        <v>26245254.149999999</v>
      </c>
      <c r="J74" s="76">
        <f>INDEX([1]RiskPlusY2565Q3!P:P,MATCH([1]ตารางคะแนนV3!$C74,[1]RiskPlusY2565Q3!$D:$D,0))</f>
        <v>18815570.210000001</v>
      </c>
      <c r="K74" s="76">
        <f>INDEX([1]RiskPlusY2565Q3!O:O,MATCH([1]ตารางคะแนนV3!$C74,[1]RiskPlusY2565Q3!$D:$D,0))</f>
        <v>16116571.82</v>
      </c>
      <c r="L74" s="76">
        <f>INDEX([1]RiskPlusY2565Q3!M:M,MATCH([1]ตารางคะแนนV3!$C74,[1]RiskPlusY2565Q3!$D:$D,0))</f>
        <v>14135199.51</v>
      </c>
      <c r="M74" s="29">
        <f>INDEX([1]RiskPlusY2565Q3!N:N,MATCH([1]ตารางคะแนนV3!$C74,[1]RiskPlusY2565Q3!$D:$D,0))</f>
        <v>0</v>
      </c>
      <c r="N74" s="77">
        <f>INDEX([1]PlanfinY2565Q3!M:M,MATCH([1]ตารางคะแนนV3!$C74,[1]PlanfinY2565Q3!$C:$C,0))</f>
        <v>1</v>
      </c>
      <c r="O74" s="78">
        <f>INDEX([1]PlanfinY2565Q3!N:N,MATCH([1]ตารางคะแนนV3!$C74,[1]PlanfinY2565Q3!$C:$C,0))</f>
        <v>1</v>
      </c>
      <c r="P74" s="79">
        <f t="shared" si="16"/>
        <v>2</v>
      </c>
      <c r="Q74" s="80">
        <f>INDEX([1]Ratio!R:R,MATCH([1]ตารางคะแนนV3!$C74,[1]Ratio!$C:$C,0))</f>
        <v>118</v>
      </c>
      <c r="R74" s="81">
        <f>INDEX([1]RiskPlusY2565Q3!$S:$S,MATCH([1]ตารางคะแนนV3!C74,[1]RiskPlusY2565Q3!$D:$D,0))</f>
        <v>0</v>
      </c>
      <c r="S74" s="82">
        <f>INDEX([1]Ratio!$S:$S,MATCH([1]ตารางคะแนนV3!$C74,[1]Ratio!$C:$C,0))</f>
        <v>72</v>
      </c>
      <c r="T74" s="78">
        <f>VLOOKUP($C74,[1]RiskPlusY2565Q3!$D$2:$W$901,17,0)</f>
        <v>0</v>
      </c>
      <c r="U74" s="83">
        <f t="shared" si="17"/>
        <v>0</v>
      </c>
      <c r="V74" s="82">
        <f>INDEX([1]Ratio!$T:$T,MATCH([1]ตารางคะแนนV3!$C74,[1]Ratio!$C:$C,0))</f>
        <v>51</v>
      </c>
      <c r="W74" s="78">
        <f>VLOOKUP($C74,[1]RiskPlusY2565Q3!$D$2:$W$901,18,0)</f>
        <v>1</v>
      </c>
      <c r="X74" s="83">
        <f t="shared" si="18"/>
        <v>0.5</v>
      </c>
      <c r="Y74" s="82">
        <f>INDEX([1]Ratio!$V:$V,MATCH([1]ตารางคะแนนV3!$C74,[1]Ratio!$C:$C,0))</f>
        <v>44</v>
      </c>
      <c r="Z74" s="81">
        <f>INDEX([1]RiskPlusY2565Q3!$W:$W,MATCH([1]ตารางคะแนนV3!C74,[1]RiskPlusY2565Q3!$D:$D,0))</f>
        <v>1</v>
      </c>
      <c r="AA74" s="84">
        <f t="shared" si="19"/>
        <v>1.5</v>
      </c>
      <c r="AB74" s="77" t="str">
        <f>INDEX('[1]Quick MethodY2565Q3'!P:P,MATCH([1]ตารางคะแนนV3!$C74,'[1]Quick MethodY2565Q3'!$C:$C,0))</f>
        <v>1</v>
      </c>
      <c r="AC74" s="78" t="str">
        <f>INDEX('[1]Quick MethodY2565Q3'!Q:Q,MATCH([1]ตารางคะแนนV3!$C74,'[1]Quick MethodY2565Q3'!$C:$C,0))</f>
        <v>1</v>
      </c>
      <c r="AD74" s="78">
        <f>INDEX([1]HGRY2565Q3!W:W,MATCH([1]ตารางคะแนนV3!$C74,[1]HGRY2565Q3!$C:$C,0))</f>
        <v>0.5</v>
      </c>
      <c r="AE74" s="78">
        <f>INDEX([1]HGRY2565Q3!X:X,MATCH([1]ตารางคะแนนV3!$C74,[1]HGRY2565Q3!$C:$C,0))</f>
        <v>0.5</v>
      </c>
      <c r="AF74" s="78">
        <f>INDEX([1]HGRY2565Q3!Y:Y,MATCH([1]ตารางคะแนนV3!$C74,[1]HGRY2565Q3!$C:$C,0))</f>
        <v>0.5</v>
      </c>
      <c r="AG74" s="78">
        <f>INDEX([1]HGRY2565Q3!Z:Z,MATCH([1]ตารางคะแนนV3!$C74,[1]HGRY2565Q3!$C:$C,0))</f>
        <v>0.5</v>
      </c>
      <c r="AH74" s="85">
        <f t="shared" si="20"/>
        <v>4</v>
      </c>
      <c r="AI74" s="79">
        <f t="shared" si="21"/>
        <v>2</v>
      </c>
      <c r="AJ74" s="86">
        <f>INDEX([1]PointY2565Q3!J:J,MATCH([1]ตารางคะแนนV3!$C74,[1]PointY2565Q3!$C:$C,0))</f>
        <v>1</v>
      </c>
      <c r="AK74" s="87">
        <f>IFERROR(INDEX([1]อัตราการครองเตียง!O:O,MATCH([1]ตารางคะแนนV3!$C74,[1]อัตราการครองเตียง!$C:$C,0)),0)</f>
        <v>0</v>
      </c>
      <c r="AL74" s="88">
        <f>INDEX([1]SumAdjRw!R:R,MATCH([1]ตารางคะแนนV3!$C74,[1]SumAdjRw!$C:$C,0))</f>
        <v>0</v>
      </c>
      <c r="AM74" s="89">
        <f t="shared" si="22"/>
        <v>0</v>
      </c>
      <c r="AN74" s="90">
        <f t="shared" si="23"/>
        <v>3</v>
      </c>
      <c r="AO74" s="91">
        <f t="shared" si="24"/>
        <v>6.5</v>
      </c>
      <c r="AP74" s="92">
        <f>INDEX([1]RiskPlusY2565Q3!Q:Q,MATCH([1]ตารางคะแนนV3!$C74,[1]RiskPlusY2565Q3!$D:$D,0))</f>
        <v>1</v>
      </c>
      <c r="AQ74" s="92">
        <f>INDEX([1]RiskPlusY2565Q3!R:R,MATCH([1]ตารางคะแนนV3!$C74,[1]RiskPlusY2565Q3!$D:$D,0))</f>
        <v>0</v>
      </c>
      <c r="AR74" s="92">
        <f>INDEX([1]RiskPlusY2565Q3!AB:AB,MATCH([1]ตารางคะแนนV3!$C74,[1]RiskPlusY2565Q3!$D:$D,0))</f>
        <v>1</v>
      </c>
      <c r="AS74" s="93">
        <f t="shared" si="25"/>
        <v>2</v>
      </c>
      <c r="AT74" s="92">
        <f>INDEX([1]RiskPlusY2565Q3!AA:AA,MATCH([1]ตารางคะแนนV3!$C74,[1]RiskPlusY2565Q3!$D:$D,0))</f>
        <v>1</v>
      </c>
      <c r="AU74" s="92">
        <f>INDEX([1]RiskPlusY2565Q3!AC:AC,MATCH([1]ตารางคะแนนV3!$C74,[1]RiskPlusY2565Q3!$D:$D,0))</f>
        <v>1</v>
      </c>
      <c r="AV74" s="94">
        <f t="shared" si="26"/>
        <v>2</v>
      </c>
      <c r="AW74" s="95">
        <f t="shared" si="27"/>
        <v>4</v>
      </c>
      <c r="AX74" s="96">
        <f t="shared" si="28"/>
        <v>10.5</v>
      </c>
      <c r="AY74" s="18" t="str">
        <f t="shared" si="29"/>
        <v>B</v>
      </c>
      <c r="AZ74" s="18"/>
      <c r="BA74" s="18" t="str">
        <f>INDEX([1]Proflile65!$L:$L,MATCH([1]ตารางคะแนนV3!$C74,[1]Proflile65!$D:$D,0))</f>
        <v>เดิม</v>
      </c>
      <c r="BB74" s="18"/>
      <c r="BC74" s="18"/>
      <c r="BD74" s="28" t="b">
        <f t="shared" si="30"/>
        <v>1</v>
      </c>
      <c r="BE74" s="96">
        <v>10.5</v>
      </c>
      <c r="BF74" s="18" t="s">
        <v>2071</v>
      </c>
      <c r="BH74" s="17">
        <f t="shared" si="31"/>
        <v>150000</v>
      </c>
    </row>
    <row r="75" spans="1:60">
      <c r="A75" s="18" t="s">
        <v>7</v>
      </c>
      <c r="B75" s="17" t="s">
        <v>93</v>
      </c>
      <c r="C75" s="18" t="s">
        <v>313</v>
      </c>
      <c r="D75" s="17" t="s">
        <v>314</v>
      </c>
      <c r="E75" s="18" t="str">
        <f>INDEX([1]Proflile65!$F:$F,MATCH([1]ตารางคะแนนV3!$C75,[1]Proflile65!$D:$D,0))</f>
        <v>รพช.</v>
      </c>
      <c r="F75" s="18">
        <f>INDEX([1]Proflile65!$H:$H,MATCH([1]ตารางคะแนนV3!$C75,[1]Proflile65!$D:$D,0))</f>
        <v>0</v>
      </c>
      <c r="G75" s="19" t="str">
        <f>INDEX([1]Proflile65!$K:$K,MATCH([1]ตารางคะแนนV3!$C75,[1]Proflile65!$D:$D,0))</f>
        <v>รพช.F2 P&lt;=30,000</v>
      </c>
      <c r="H75" s="75">
        <v>8597</v>
      </c>
      <c r="I75" s="76">
        <f>INDEX([1]RiskPlusY2565Q3!L:L,MATCH([1]ตารางคะแนนV3!$C75,[1]RiskPlusY2565Q3!$D:$D,0))</f>
        <v>7768009.04</v>
      </c>
      <c r="J75" s="76">
        <f>INDEX([1]RiskPlusY2565Q3!P:P,MATCH([1]ตารางคะแนนV3!$C75,[1]RiskPlusY2565Q3!$D:$D,0))</f>
        <v>-5331371.66</v>
      </c>
      <c r="K75" s="76">
        <f>INDEX([1]RiskPlusY2565Q3!O:O,MATCH([1]ตารางคะแนนV3!$C75,[1]RiskPlusY2565Q3!$D:$D,0))</f>
        <v>6239279.6900000004</v>
      </c>
      <c r="L75" s="76">
        <f>INDEX([1]RiskPlusY2565Q3!M:M,MATCH([1]ตารางคะแนนV3!$C75,[1]RiskPlusY2565Q3!$D:$D,0))</f>
        <v>5478438.8399999999</v>
      </c>
      <c r="M75" s="29">
        <f>INDEX([1]RiskPlusY2565Q3!N:N,MATCH([1]ตารางคะแนนV3!$C75,[1]RiskPlusY2565Q3!$D:$D,0))</f>
        <v>1</v>
      </c>
      <c r="N75" s="77">
        <f>INDEX([1]PlanfinY2565Q3!M:M,MATCH([1]ตารางคะแนนV3!$C75,[1]PlanfinY2565Q3!$C:$C,0))</f>
        <v>0</v>
      </c>
      <c r="O75" s="78">
        <f>INDEX([1]PlanfinY2565Q3!N:N,MATCH([1]ตารางคะแนนV3!$C75,[1]PlanfinY2565Q3!$C:$C,0))</f>
        <v>0</v>
      </c>
      <c r="P75" s="79">
        <f t="shared" si="16"/>
        <v>0</v>
      </c>
      <c r="Q75" s="80">
        <f>INDEX([1]Ratio!R:R,MATCH([1]ตารางคะแนนV3!$C75,[1]Ratio!$C:$C,0))</f>
        <v>120</v>
      </c>
      <c r="R75" s="81">
        <f>INDEX([1]RiskPlusY2565Q3!$S:$S,MATCH([1]ตารางคะแนนV3!C75,[1]RiskPlusY2565Q3!$D:$D,0))</f>
        <v>1</v>
      </c>
      <c r="S75" s="82">
        <f>INDEX([1]Ratio!$S:$S,MATCH([1]ตารางคะแนนV3!$C75,[1]Ratio!$C:$C,0))</f>
        <v>40</v>
      </c>
      <c r="T75" s="78">
        <f>VLOOKUP($C75,[1]RiskPlusY2565Q3!$D$2:$W$901,17,0)</f>
        <v>1</v>
      </c>
      <c r="U75" s="83">
        <f t="shared" si="17"/>
        <v>0.5</v>
      </c>
      <c r="V75" s="82">
        <f>INDEX([1]Ratio!$T:$T,MATCH([1]ตารางคะแนนV3!$C75,[1]Ratio!$C:$C,0))</f>
        <v>82</v>
      </c>
      <c r="W75" s="78">
        <f>VLOOKUP($C75,[1]RiskPlusY2565Q3!$D$2:$W$901,18,0)</f>
        <v>0</v>
      </c>
      <c r="X75" s="83">
        <f t="shared" si="18"/>
        <v>0</v>
      </c>
      <c r="Y75" s="82">
        <f>INDEX([1]Ratio!$V:$V,MATCH([1]ตารางคะแนนV3!$C75,[1]Ratio!$C:$C,0))</f>
        <v>36</v>
      </c>
      <c r="Z75" s="81">
        <f>INDEX([1]RiskPlusY2565Q3!$W:$W,MATCH([1]ตารางคะแนนV3!C75,[1]RiskPlusY2565Q3!$D:$D,0))</f>
        <v>1</v>
      </c>
      <c r="AA75" s="84">
        <f t="shared" si="19"/>
        <v>2.5</v>
      </c>
      <c r="AB75" s="77" t="str">
        <f>INDEX('[1]Quick MethodY2565Q3'!P:P,MATCH([1]ตารางคะแนนV3!$C75,'[1]Quick MethodY2565Q3'!$C:$C,0))</f>
        <v>1</v>
      </c>
      <c r="AC75" s="78" t="str">
        <f>INDEX('[1]Quick MethodY2565Q3'!Q:Q,MATCH([1]ตารางคะแนนV3!$C75,'[1]Quick MethodY2565Q3'!$C:$C,0))</f>
        <v>1</v>
      </c>
      <c r="AD75" s="78">
        <f>INDEX([1]HGRY2565Q3!W:W,MATCH([1]ตารางคะแนนV3!$C75,[1]HGRY2565Q3!$C:$C,0))</f>
        <v>0.5</v>
      </c>
      <c r="AE75" s="78">
        <f>INDEX([1]HGRY2565Q3!X:X,MATCH([1]ตารางคะแนนV3!$C75,[1]HGRY2565Q3!$C:$C,0))</f>
        <v>0.5</v>
      </c>
      <c r="AF75" s="78">
        <f>INDEX([1]HGRY2565Q3!Y:Y,MATCH([1]ตารางคะแนนV3!$C75,[1]HGRY2565Q3!$C:$C,0))</f>
        <v>0.5</v>
      </c>
      <c r="AG75" s="78">
        <f>INDEX([1]HGRY2565Q3!Z:Z,MATCH([1]ตารางคะแนนV3!$C75,[1]HGRY2565Q3!$C:$C,0))</f>
        <v>0.5</v>
      </c>
      <c r="AH75" s="85">
        <f t="shared" si="20"/>
        <v>4</v>
      </c>
      <c r="AI75" s="79">
        <f t="shared" si="21"/>
        <v>2</v>
      </c>
      <c r="AJ75" s="86">
        <f>INDEX([1]PointY2565Q3!J:J,MATCH([1]ตารางคะแนนV3!$C75,[1]PointY2565Q3!$C:$C,0))</f>
        <v>1</v>
      </c>
      <c r="AK75" s="87">
        <f>IFERROR(INDEX([1]อัตราการครองเตียง!O:O,MATCH([1]ตารางคะแนนV3!$C75,[1]อัตราการครองเตียง!$C:$C,0)),0)</f>
        <v>1</v>
      </c>
      <c r="AL75" s="88">
        <f>INDEX([1]SumAdjRw!R:R,MATCH([1]ตารางคะแนนV3!$C75,[1]SumAdjRw!$C:$C,0))</f>
        <v>1</v>
      </c>
      <c r="AM75" s="89">
        <f t="shared" si="22"/>
        <v>2</v>
      </c>
      <c r="AN75" s="90">
        <f t="shared" si="23"/>
        <v>5</v>
      </c>
      <c r="AO75" s="91">
        <f t="shared" si="24"/>
        <v>7.5</v>
      </c>
      <c r="AP75" s="92">
        <f>INDEX([1]RiskPlusY2565Q3!Q:Q,MATCH([1]ตารางคะแนนV3!$C75,[1]RiskPlusY2565Q3!$D:$D,0))</f>
        <v>0</v>
      </c>
      <c r="AQ75" s="92">
        <f>INDEX([1]RiskPlusY2565Q3!R:R,MATCH([1]ตารางคะแนนV3!$C75,[1]RiskPlusY2565Q3!$D:$D,0))</f>
        <v>0</v>
      </c>
      <c r="AR75" s="92">
        <f>INDEX([1]RiskPlusY2565Q3!AB:AB,MATCH([1]ตารางคะแนนV3!$C75,[1]RiskPlusY2565Q3!$D:$D,0))</f>
        <v>1</v>
      </c>
      <c r="AS75" s="93">
        <f t="shared" si="25"/>
        <v>1</v>
      </c>
      <c r="AT75" s="92">
        <f>INDEX([1]RiskPlusY2565Q3!AA:AA,MATCH([1]ตารางคะแนนV3!$C75,[1]RiskPlusY2565Q3!$D:$D,0))</f>
        <v>1</v>
      </c>
      <c r="AU75" s="92">
        <f>INDEX([1]RiskPlusY2565Q3!AC:AC,MATCH([1]ตารางคะแนนV3!$C75,[1]RiskPlusY2565Q3!$D:$D,0))</f>
        <v>0</v>
      </c>
      <c r="AV75" s="94">
        <f t="shared" si="26"/>
        <v>1</v>
      </c>
      <c r="AW75" s="95">
        <f t="shared" si="27"/>
        <v>2</v>
      </c>
      <c r="AX75" s="96">
        <f t="shared" si="28"/>
        <v>9.5</v>
      </c>
      <c r="AY75" s="18" t="str">
        <f t="shared" si="29"/>
        <v>C</v>
      </c>
      <c r="AZ75" s="18"/>
      <c r="BA75" s="18" t="str">
        <f>INDEX([1]Proflile65!$L:$L,MATCH([1]ตารางคะแนนV3!$C75,[1]Proflile65!$D:$D,0))</f>
        <v>เดิม</v>
      </c>
      <c r="BB75" s="18"/>
      <c r="BC75" s="18"/>
      <c r="BD75" s="28" t="b">
        <f t="shared" si="30"/>
        <v>1</v>
      </c>
      <c r="BE75" s="96">
        <v>9.5</v>
      </c>
      <c r="BF75" s="18" t="s">
        <v>2072</v>
      </c>
      <c r="BH75" s="17">
        <f t="shared" si="31"/>
        <v>0</v>
      </c>
    </row>
    <row r="76" spans="1:60">
      <c r="A76" s="18" t="s">
        <v>7</v>
      </c>
      <c r="B76" s="17" t="s">
        <v>93</v>
      </c>
      <c r="C76" s="18" t="s">
        <v>315</v>
      </c>
      <c r="D76" s="17" t="s">
        <v>316</v>
      </c>
      <c r="E76" s="18" t="str">
        <f>INDEX([1]Proflile65!$F:$F,MATCH([1]ตารางคะแนนV3!$C76,[1]Proflile65!$D:$D,0))</f>
        <v>รพช.</v>
      </c>
      <c r="F76" s="18">
        <f>INDEX([1]Proflile65!$H:$H,MATCH([1]ตารางคะแนนV3!$C76,[1]Proflile65!$D:$D,0))</f>
        <v>125</v>
      </c>
      <c r="G76" s="19" t="str">
        <f>INDEX([1]Proflile65!$K:$K,MATCH([1]ตารางคะแนนV3!$C76,[1]Proflile65!$D:$D,0))</f>
        <v>รพช.M2 B&gt;100</v>
      </c>
      <c r="H76" s="75">
        <v>43388</v>
      </c>
      <c r="I76" s="76">
        <f>INDEX([1]RiskPlusY2565Q3!L:L,MATCH([1]ตารางคะแนนV3!$C76,[1]RiskPlusY2565Q3!$D:$D,0))</f>
        <v>29715542.609999999</v>
      </c>
      <c r="J76" s="76">
        <f>INDEX([1]RiskPlusY2565Q3!P:P,MATCH([1]ตารางคะแนนV3!$C76,[1]RiskPlusY2565Q3!$D:$D,0))</f>
        <v>-30380970.75</v>
      </c>
      <c r="K76" s="76">
        <f>INDEX([1]RiskPlusY2565Q3!O:O,MATCH([1]ตารางคะแนนV3!$C76,[1]RiskPlusY2565Q3!$D:$D,0))</f>
        <v>12662769.869999999</v>
      </c>
      <c r="L76" s="76">
        <f>INDEX([1]RiskPlusY2565Q3!M:M,MATCH([1]ตารางคะแนนV3!$C76,[1]RiskPlusY2565Q3!$D:$D,0))</f>
        <v>-2427159.09</v>
      </c>
      <c r="M76" s="29">
        <f>INDEX([1]RiskPlusY2565Q3!N:N,MATCH([1]ตารางคะแนนV3!$C76,[1]RiskPlusY2565Q3!$D:$D,0))</f>
        <v>3</v>
      </c>
      <c r="N76" s="77">
        <f>INDEX([1]PlanfinY2565Q3!M:M,MATCH([1]ตารางคะแนนV3!$C76,[1]PlanfinY2565Q3!$C:$C,0))</f>
        <v>0</v>
      </c>
      <c r="O76" s="78">
        <f>INDEX([1]PlanfinY2565Q3!N:N,MATCH([1]ตารางคะแนนV3!$C76,[1]PlanfinY2565Q3!$C:$C,0))</f>
        <v>1</v>
      </c>
      <c r="P76" s="79">
        <f t="shared" si="16"/>
        <v>1</v>
      </c>
      <c r="Q76" s="80">
        <f>INDEX([1]Ratio!R:R,MATCH([1]ตารางคะแนนV3!$C76,[1]Ratio!$C:$C,0))</f>
        <v>74</v>
      </c>
      <c r="R76" s="81">
        <f>INDEX([1]RiskPlusY2565Q3!$S:$S,MATCH([1]ตารางคะแนนV3!C76,[1]RiskPlusY2565Q3!$D:$D,0))</f>
        <v>1</v>
      </c>
      <c r="S76" s="82">
        <f>INDEX([1]Ratio!$S:$S,MATCH([1]ตารางคะแนนV3!$C76,[1]Ratio!$C:$C,0))</f>
        <v>31</v>
      </c>
      <c r="T76" s="78">
        <f>VLOOKUP($C76,[1]RiskPlusY2565Q3!$D$2:$W$901,17,0)</f>
        <v>1</v>
      </c>
      <c r="U76" s="83">
        <f t="shared" si="17"/>
        <v>0.5</v>
      </c>
      <c r="V76" s="82">
        <f>INDEX([1]Ratio!$T:$T,MATCH([1]ตารางคะแนนV3!$C76,[1]Ratio!$C:$C,0))</f>
        <v>57</v>
      </c>
      <c r="W76" s="78">
        <f>VLOOKUP($C76,[1]RiskPlusY2565Q3!$D$2:$W$901,18,0)</f>
        <v>1</v>
      </c>
      <c r="X76" s="83">
        <f t="shared" si="18"/>
        <v>0.5</v>
      </c>
      <c r="Y76" s="82">
        <f>INDEX([1]Ratio!$V:$V,MATCH([1]ตารางคะแนนV3!$C76,[1]Ratio!$C:$C,0))</f>
        <v>48</v>
      </c>
      <c r="Z76" s="81">
        <f>INDEX([1]RiskPlusY2565Q3!$W:$W,MATCH([1]ตารางคะแนนV3!C76,[1]RiskPlusY2565Q3!$D:$D,0))</f>
        <v>1</v>
      </c>
      <c r="AA76" s="84">
        <f t="shared" si="19"/>
        <v>3</v>
      </c>
      <c r="AB76" s="77" t="str">
        <f>INDEX('[1]Quick MethodY2565Q3'!P:P,MATCH([1]ตารางคะแนนV3!$C76,'[1]Quick MethodY2565Q3'!$C:$C,0))</f>
        <v>0</v>
      </c>
      <c r="AC76" s="78" t="str">
        <f>INDEX('[1]Quick MethodY2565Q3'!Q:Q,MATCH([1]ตารางคะแนนV3!$C76,'[1]Quick MethodY2565Q3'!$C:$C,0))</f>
        <v>1</v>
      </c>
      <c r="AD76" s="78">
        <f>INDEX([1]HGRY2565Q3!W:W,MATCH([1]ตารางคะแนนV3!$C76,[1]HGRY2565Q3!$C:$C,0))</f>
        <v>0</v>
      </c>
      <c r="AE76" s="78">
        <f>INDEX([1]HGRY2565Q3!X:X,MATCH([1]ตารางคะแนนV3!$C76,[1]HGRY2565Q3!$C:$C,0))</f>
        <v>0</v>
      </c>
      <c r="AF76" s="78">
        <f>INDEX([1]HGRY2565Q3!Y:Y,MATCH([1]ตารางคะแนนV3!$C76,[1]HGRY2565Q3!$C:$C,0))</f>
        <v>0.5</v>
      </c>
      <c r="AG76" s="78">
        <f>INDEX([1]HGRY2565Q3!Z:Z,MATCH([1]ตารางคะแนนV3!$C76,[1]HGRY2565Q3!$C:$C,0))</f>
        <v>0</v>
      </c>
      <c r="AH76" s="85">
        <f t="shared" si="20"/>
        <v>1.5</v>
      </c>
      <c r="AI76" s="79">
        <f t="shared" si="21"/>
        <v>1.5</v>
      </c>
      <c r="AJ76" s="86">
        <f>INDEX([1]PointY2565Q3!J:J,MATCH([1]ตารางคะแนนV3!$C76,[1]PointY2565Q3!$C:$C,0))</f>
        <v>1</v>
      </c>
      <c r="AK76" s="87">
        <f>IFERROR(INDEX([1]อัตราการครองเตียง!O:O,MATCH([1]ตารางคะแนนV3!$C76,[1]อัตราการครองเตียง!$C:$C,0)),0)</f>
        <v>1</v>
      </c>
      <c r="AL76" s="88">
        <f>INDEX([1]SumAdjRw!R:R,MATCH([1]ตารางคะแนนV3!$C76,[1]SumAdjRw!$C:$C,0))</f>
        <v>1</v>
      </c>
      <c r="AM76" s="89">
        <f t="shared" si="22"/>
        <v>2</v>
      </c>
      <c r="AN76" s="90">
        <f t="shared" si="23"/>
        <v>4.5</v>
      </c>
      <c r="AO76" s="91">
        <f t="shared" si="24"/>
        <v>8.5</v>
      </c>
      <c r="AP76" s="92">
        <f>INDEX([1]RiskPlusY2565Q3!Q:Q,MATCH([1]ตารางคะแนนV3!$C76,[1]RiskPlusY2565Q3!$D:$D,0))</f>
        <v>0</v>
      </c>
      <c r="AQ76" s="92">
        <f>INDEX([1]RiskPlusY2565Q3!R:R,MATCH([1]ตารางคะแนนV3!$C76,[1]RiskPlusY2565Q3!$D:$D,0))</f>
        <v>0</v>
      </c>
      <c r="AR76" s="92">
        <f>INDEX([1]RiskPlusY2565Q3!AB:AB,MATCH([1]ตารางคะแนนV3!$C76,[1]RiskPlusY2565Q3!$D:$D,0))</f>
        <v>1</v>
      </c>
      <c r="AS76" s="93">
        <f t="shared" si="25"/>
        <v>1</v>
      </c>
      <c r="AT76" s="92">
        <f>INDEX([1]RiskPlusY2565Q3!AA:AA,MATCH([1]ตารางคะแนนV3!$C76,[1]RiskPlusY2565Q3!$D:$D,0))</f>
        <v>1</v>
      </c>
      <c r="AU76" s="92">
        <f>INDEX([1]RiskPlusY2565Q3!AC:AC,MATCH([1]ตารางคะแนนV3!$C76,[1]RiskPlusY2565Q3!$D:$D,0))</f>
        <v>0</v>
      </c>
      <c r="AV76" s="94">
        <f t="shared" si="26"/>
        <v>1</v>
      </c>
      <c r="AW76" s="95">
        <f t="shared" si="27"/>
        <v>2</v>
      </c>
      <c r="AX76" s="96">
        <f t="shared" si="28"/>
        <v>10.5</v>
      </c>
      <c r="AY76" s="18" t="str">
        <f t="shared" si="29"/>
        <v>B</v>
      </c>
      <c r="AZ76" s="18"/>
      <c r="BA76" s="18" t="str">
        <f>INDEX([1]Proflile65!$L:$L,MATCH([1]ตารางคะแนนV3!$C76,[1]Proflile65!$D:$D,0))</f>
        <v>เดิม</v>
      </c>
      <c r="BB76" s="18"/>
      <c r="BC76" s="18"/>
      <c r="BD76" s="28" t="b">
        <f t="shared" si="30"/>
        <v>1</v>
      </c>
      <c r="BE76" s="96">
        <v>10.5</v>
      </c>
      <c r="BF76" s="18" t="s">
        <v>2071</v>
      </c>
      <c r="BH76" s="17">
        <f t="shared" si="31"/>
        <v>150000</v>
      </c>
    </row>
    <row r="77" spans="1:60">
      <c r="A77" s="18" t="s">
        <v>7</v>
      </c>
      <c r="B77" s="17" t="s">
        <v>93</v>
      </c>
      <c r="C77" s="18" t="s">
        <v>317</v>
      </c>
      <c r="D77" s="17" t="s">
        <v>318</v>
      </c>
      <c r="E77" s="18" t="str">
        <f>INDEX([1]Proflile65!$F:$F,MATCH([1]ตารางคะแนนV3!$C77,[1]Proflile65!$D:$D,0))</f>
        <v>รพช.</v>
      </c>
      <c r="F77" s="18">
        <f>INDEX([1]Proflile65!$H:$H,MATCH([1]ตารางคะแนนV3!$C77,[1]Proflile65!$D:$D,0))</f>
        <v>34</v>
      </c>
      <c r="G77" s="19" t="str">
        <f>INDEX([1]Proflile65!$K:$K,MATCH([1]ตารางคะแนนV3!$C77,[1]Proflile65!$D:$D,0))</f>
        <v>รพช.F2 P&lt;=30,000</v>
      </c>
      <c r="H77" s="75">
        <v>8273</v>
      </c>
      <c r="I77" s="76">
        <f>INDEX([1]RiskPlusY2565Q3!L:L,MATCH([1]ตารางคะแนนV3!$C77,[1]RiskPlusY2565Q3!$D:$D,0))</f>
        <v>10363113.35</v>
      </c>
      <c r="J77" s="76">
        <f>INDEX([1]RiskPlusY2565Q3!P:P,MATCH([1]ตารางคะแนนV3!$C77,[1]RiskPlusY2565Q3!$D:$D,0))</f>
        <v>3554756.57</v>
      </c>
      <c r="K77" s="76">
        <f>INDEX([1]RiskPlusY2565Q3!O:O,MATCH([1]ตารางคะแนนV3!$C77,[1]RiskPlusY2565Q3!$D:$D,0))</f>
        <v>10645220.27</v>
      </c>
      <c r="L77" s="76">
        <f>INDEX([1]RiskPlusY2565Q3!M:M,MATCH([1]ตารางคะแนนV3!$C77,[1]RiskPlusY2565Q3!$D:$D,0))</f>
        <v>7677244.8499999996</v>
      </c>
      <c r="M77" s="29">
        <f>INDEX([1]RiskPlusY2565Q3!N:N,MATCH([1]ตารางคะแนนV3!$C77,[1]RiskPlusY2565Q3!$D:$D,0))</f>
        <v>0</v>
      </c>
      <c r="N77" s="77">
        <f>INDEX([1]PlanfinY2565Q3!M:M,MATCH([1]ตารางคะแนนV3!$C77,[1]PlanfinY2565Q3!$C:$C,0))</f>
        <v>0</v>
      </c>
      <c r="O77" s="78">
        <f>INDEX([1]PlanfinY2565Q3!N:N,MATCH([1]ตารางคะแนนV3!$C77,[1]PlanfinY2565Q3!$C:$C,0))</f>
        <v>0</v>
      </c>
      <c r="P77" s="79">
        <f t="shared" si="16"/>
        <v>0</v>
      </c>
      <c r="Q77" s="80">
        <f>INDEX([1]Ratio!R:R,MATCH([1]ตารางคะแนนV3!$C77,[1]Ratio!$C:$C,0))</f>
        <v>15</v>
      </c>
      <c r="R77" s="81">
        <f>INDEX([1]RiskPlusY2565Q3!$S:$S,MATCH([1]ตารางคะแนนV3!C77,[1]RiskPlusY2565Q3!$D:$D,0))</f>
        <v>1</v>
      </c>
      <c r="S77" s="82">
        <f>INDEX([1]Ratio!$S:$S,MATCH([1]ตารางคะแนนV3!$C77,[1]Ratio!$C:$C,0))</f>
        <v>30</v>
      </c>
      <c r="T77" s="78">
        <f>VLOOKUP($C77,[1]RiskPlusY2565Q3!$D$2:$W$901,17,0)</f>
        <v>1</v>
      </c>
      <c r="U77" s="83">
        <f t="shared" si="17"/>
        <v>0.5</v>
      </c>
      <c r="V77" s="82">
        <f>INDEX([1]Ratio!$T:$T,MATCH([1]ตารางคะแนนV3!$C77,[1]Ratio!$C:$C,0))</f>
        <v>60</v>
      </c>
      <c r="W77" s="78">
        <f>VLOOKUP($C77,[1]RiskPlusY2565Q3!$D$2:$W$901,18,0)</f>
        <v>1</v>
      </c>
      <c r="X77" s="83">
        <f t="shared" si="18"/>
        <v>0.5</v>
      </c>
      <c r="Y77" s="82">
        <f>INDEX([1]Ratio!$V:$V,MATCH([1]ตารางคะแนนV3!$C77,[1]Ratio!$C:$C,0))</f>
        <v>33</v>
      </c>
      <c r="Z77" s="81">
        <f>INDEX([1]RiskPlusY2565Q3!$W:$W,MATCH([1]ตารางคะแนนV3!C77,[1]RiskPlusY2565Q3!$D:$D,0))</f>
        <v>1</v>
      </c>
      <c r="AA77" s="84">
        <f t="shared" si="19"/>
        <v>3</v>
      </c>
      <c r="AB77" s="77" t="str">
        <f>INDEX('[1]Quick MethodY2565Q3'!P:P,MATCH([1]ตารางคะแนนV3!$C77,'[1]Quick MethodY2565Q3'!$C:$C,0))</f>
        <v>0</v>
      </c>
      <c r="AC77" s="78" t="str">
        <f>INDEX('[1]Quick MethodY2565Q3'!Q:Q,MATCH([1]ตารางคะแนนV3!$C77,'[1]Quick MethodY2565Q3'!$C:$C,0))</f>
        <v>1</v>
      </c>
      <c r="AD77" s="78">
        <f>INDEX([1]HGRY2565Q3!W:W,MATCH([1]ตารางคะแนนV3!$C77,[1]HGRY2565Q3!$C:$C,0))</f>
        <v>0.5</v>
      </c>
      <c r="AE77" s="78">
        <f>INDEX([1]HGRY2565Q3!X:X,MATCH([1]ตารางคะแนนV3!$C77,[1]HGRY2565Q3!$C:$C,0))</f>
        <v>0.5</v>
      </c>
      <c r="AF77" s="78">
        <f>INDEX([1]HGRY2565Q3!Y:Y,MATCH([1]ตารางคะแนนV3!$C77,[1]HGRY2565Q3!$C:$C,0))</f>
        <v>0.5</v>
      </c>
      <c r="AG77" s="78">
        <f>INDEX([1]HGRY2565Q3!Z:Z,MATCH([1]ตารางคะแนนV3!$C77,[1]HGRY2565Q3!$C:$C,0))</f>
        <v>0.5</v>
      </c>
      <c r="AH77" s="85">
        <f t="shared" si="20"/>
        <v>3</v>
      </c>
      <c r="AI77" s="79">
        <f t="shared" si="21"/>
        <v>2</v>
      </c>
      <c r="AJ77" s="86">
        <f>INDEX([1]PointY2565Q3!J:J,MATCH([1]ตารางคะแนนV3!$C77,[1]PointY2565Q3!$C:$C,0))</f>
        <v>1</v>
      </c>
      <c r="AK77" s="87">
        <f>IFERROR(INDEX([1]อัตราการครองเตียง!O:O,MATCH([1]ตารางคะแนนV3!$C77,[1]อัตราการครองเตียง!$C:$C,0)),0)</f>
        <v>0</v>
      </c>
      <c r="AL77" s="88">
        <f>INDEX([1]SumAdjRw!R:R,MATCH([1]ตารางคะแนนV3!$C77,[1]SumAdjRw!$C:$C,0))</f>
        <v>1</v>
      </c>
      <c r="AM77" s="89">
        <f t="shared" si="22"/>
        <v>1</v>
      </c>
      <c r="AN77" s="90">
        <f t="shared" si="23"/>
        <v>4</v>
      </c>
      <c r="AO77" s="91">
        <f t="shared" si="24"/>
        <v>7</v>
      </c>
      <c r="AP77" s="92">
        <f>INDEX([1]RiskPlusY2565Q3!Q:Q,MATCH([1]ตารางคะแนนV3!$C77,[1]RiskPlusY2565Q3!$D:$D,0))</f>
        <v>1</v>
      </c>
      <c r="AQ77" s="92">
        <f>INDEX([1]RiskPlusY2565Q3!R:R,MATCH([1]ตารางคะแนนV3!$C77,[1]RiskPlusY2565Q3!$D:$D,0))</f>
        <v>0</v>
      </c>
      <c r="AR77" s="92">
        <f>INDEX([1]RiskPlusY2565Q3!AB:AB,MATCH([1]ตารางคะแนนV3!$C77,[1]RiskPlusY2565Q3!$D:$D,0))</f>
        <v>1</v>
      </c>
      <c r="AS77" s="93">
        <f t="shared" si="25"/>
        <v>2</v>
      </c>
      <c r="AT77" s="92">
        <f>INDEX([1]RiskPlusY2565Q3!AA:AA,MATCH([1]ตารางคะแนนV3!$C77,[1]RiskPlusY2565Q3!$D:$D,0))</f>
        <v>1</v>
      </c>
      <c r="AU77" s="92">
        <f>INDEX([1]RiskPlusY2565Q3!AC:AC,MATCH([1]ตารางคะแนนV3!$C77,[1]RiskPlusY2565Q3!$D:$D,0))</f>
        <v>1</v>
      </c>
      <c r="AV77" s="94">
        <f t="shared" si="26"/>
        <v>2</v>
      </c>
      <c r="AW77" s="95">
        <f t="shared" si="27"/>
        <v>4</v>
      </c>
      <c r="AX77" s="96">
        <f t="shared" si="28"/>
        <v>11</v>
      </c>
      <c r="AY77" s="18" t="str">
        <f t="shared" si="29"/>
        <v>B</v>
      </c>
      <c r="AZ77" s="18"/>
      <c r="BA77" s="18" t="str">
        <f>INDEX([1]Proflile65!$L:$L,MATCH([1]ตารางคะแนนV3!$C77,[1]Proflile65!$D:$D,0))</f>
        <v>เดิม</v>
      </c>
      <c r="BB77" s="18"/>
      <c r="BC77" s="18"/>
      <c r="BD77" s="28" t="b">
        <f t="shared" si="30"/>
        <v>1</v>
      </c>
      <c r="BE77" s="96">
        <v>11</v>
      </c>
      <c r="BF77" s="18" t="s">
        <v>2071</v>
      </c>
      <c r="BH77" s="17">
        <f t="shared" si="31"/>
        <v>150000</v>
      </c>
    </row>
    <row r="78" spans="1:60">
      <c r="A78" s="18" t="s">
        <v>7</v>
      </c>
      <c r="B78" s="17" t="s">
        <v>93</v>
      </c>
      <c r="C78" s="18" t="s">
        <v>319</v>
      </c>
      <c r="D78" s="17" t="s">
        <v>320</v>
      </c>
      <c r="E78" s="18" t="str">
        <f>INDEX([1]Proflile65!$F:$F,MATCH([1]ตารางคะแนนV3!$C78,[1]Proflile65!$D:$D,0))</f>
        <v>รพช.</v>
      </c>
      <c r="F78" s="18">
        <f>INDEX([1]Proflile65!$H:$H,MATCH([1]ตารางคะแนนV3!$C78,[1]Proflile65!$D:$D,0))</f>
        <v>0</v>
      </c>
      <c r="G78" s="19" t="str">
        <f>INDEX([1]Proflile65!$K:$K,MATCH([1]ตารางคะแนนV3!$C78,[1]Proflile65!$D:$D,0))</f>
        <v>รพช.F3 P15,000-25,000</v>
      </c>
      <c r="H78" s="75">
        <v>15122</v>
      </c>
      <c r="I78" s="76">
        <f>INDEX([1]RiskPlusY2565Q3!L:L,MATCH([1]ตารางคะแนนV3!$C78,[1]RiskPlusY2565Q3!$D:$D,0))</f>
        <v>32274865.300000001</v>
      </c>
      <c r="J78" s="76">
        <f>INDEX([1]RiskPlusY2565Q3!P:P,MATCH([1]ตารางคะแนนV3!$C78,[1]RiskPlusY2565Q3!$D:$D,0))</f>
        <v>25467907.07</v>
      </c>
      <c r="K78" s="76">
        <f>INDEX([1]RiskPlusY2565Q3!O:O,MATCH([1]ตารางคะแนนV3!$C78,[1]RiskPlusY2565Q3!$D:$D,0))</f>
        <v>19314577.710000001</v>
      </c>
      <c r="L78" s="76">
        <f>INDEX([1]RiskPlusY2565Q3!M:M,MATCH([1]ตารางคะแนนV3!$C78,[1]RiskPlusY2565Q3!$D:$D,0))</f>
        <v>16669664.800000001</v>
      </c>
      <c r="M78" s="29">
        <f>INDEX([1]RiskPlusY2565Q3!N:N,MATCH([1]ตารางคะแนนV3!$C78,[1]RiskPlusY2565Q3!$D:$D,0))</f>
        <v>0</v>
      </c>
      <c r="N78" s="77">
        <f>INDEX([1]PlanfinY2565Q3!M:M,MATCH([1]ตารางคะแนนV3!$C78,[1]PlanfinY2565Q3!$C:$C,0))</f>
        <v>0</v>
      </c>
      <c r="O78" s="78">
        <f>INDEX([1]PlanfinY2565Q3!N:N,MATCH([1]ตารางคะแนนV3!$C78,[1]PlanfinY2565Q3!$C:$C,0))</f>
        <v>1</v>
      </c>
      <c r="P78" s="79">
        <f t="shared" si="16"/>
        <v>1</v>
      </c>
      <c r="Q78" s="80">
        <f>INDEX([1]Ratio!R:R,MATCH([1]ตารางคะแนนV3!$C78,[1]Ratio!$C:$C,0))</f>
        <v>69</v>
      </c>
      <c r="R78" s="81">
        <f>INDEX([1]RiskPlusY2565Q3!$S:$S,MATCH([1]ตารางคะแนนV3!C78,[1]RiskPlusY2565Q3!$D:$D,0))</f>
        <v>1</v>
      </c>
      <c r="S78" s="82">
        <f>INDEX([1]Ratio!$S:$S,MATCH([1]ตารางคะแนนV3!$C78,[1]Ratio!$C:$C,0))</f>
        <v>60</v>
      </c>
      <c r="T78" s="78">
        <f>VLOOKUP($C78,[1]RiskPlusY2565Q3!$D$2:$W$901,17,0)</f>
        <v>1</v>
      </c>
      <c r="U78" s="83">
        <f t="shared" si="17"/>
        <v>0.5</v>
      </c>
      <c r="V78" s="82">
        <f>INDEX([1]Ratio!$T:$T,MATCH([1]ตารางคะแนนV3!$C78,[1]Ratio!$C:$C,0))</f>
        <v>23</v>
      </c>
      <c r="W78" s="78">
        <f>VLOOKUP($C78,[1]RiskPlusY2565Q3!$D$2:$W$901,18,0)</f>
        <v>1</v>
      </c>
      <c r="X78" s="83">
        <f t="shared" si="18"/>
        <v>0.5</v>
      </c>
      <c r="Y78" s="82">
        <f>INDEX([1]Ratio!$V:$V,MATCH([1]ตารางคะแนนV3!$C78,[1]Ratio!$C:$C,0))</f>
        <v>72</v>
      </c>
      <c r="Z78" s="81">
        <f>INDEX([1]RiskPlusY2565Q3!$W:$W,MATCH([1]ตารางคะแนนV3!C78,[1]RiskPlusY2565Q3!$D:$D,0))</f>
        <v>0</v>
      </c>
      <c r="AA78" s="84">
        <f t="shared" si="19"/>
        <v>2</v>
      </c>
      <c r="AB78" s="77" t="str">
        <f>INDEX('[1]Quick MethodY2565Q3'!P:P,MATCH([1]ตารางคะแนนV3!$C78,'[1]Quick MethodY2565Q3'!$C:$C,0))</f>
        <v>1</v>
      </c>
      <c r="AC78" s="78" t="str">
        <f>INDEX('[1]Quick MethodY2565Q3'!Q:Q,MATCH([1]ตารางคะแนนV3!$C78,'[1]Quick MethodY2565Q3'!$C:$C,0))</f>
        <v>1</v>
      </c>
      <c r="AD78" s="78">
        <f>INDEX([1]HGRY2565Q3!W:W,MATCH([1]ตารางคะแนนV3!$C78,[1]HGRY2565Q3!$C:$C,0))</f>
        <v>0</v>
      </c>
      <c r="AE78" s="78">
        <f>INDEX([1]HGRY2565Q3!X:X,MATCH([1]ตารางคะแนนV3!$C78,[1]HGRY2565Q3!$C:$C,0))</f>
        <v>0.5</v>
      </c>
      <c r="AF78" s="78">
        <f>INDEX([1]HGRY2565Q3!Y:Y,MATCH([1]ตารางคะแนนV3!$C78,[1]HGRY2565Q3!$C:$C,0))</f>
        <v>0.5</v>
      </c>
      <c r="AG78" s="78">
        <f>INDEX([1]HGRY2565Q3!Z:Z,MATCH([1]ตารางคะแนนV3!$C78,[1]HGRY2565Q3!$C:$C,0))</f>
        <v>0.5</v>
      </c>
      <c r="AH78" s="85">
        <f t="shared" si="20"/>
        <v>3.5</v>
      </c>
      <c r="AI78" s="79">
        <f t="shared" si="21"/>
        <v>2</v>
      </c>
      <c r="AJ78" s="86">
        <f>INDEX([1]PointY2565Q3!J:J,MATCH([1]ตารางคะแนนV3!$C78,[1]PointY2565Q3!$C:$C,0))</f>
        <v>1</v>
      </c>
      <c r="AK78" s="87">
        <f>IFERROR(INDEX([1]อัตราการครองเตียง!O:O,MATCH([1]ตารางคะแนนV3!$C78,[1]อัตราการครองเตียง!$C:$C,0)),0)</f>
        <v>1</v>
      </c>
      <c r="AL78" s="88">
        <f>INDEX([1]SumAdjRw!R:R,MATCH([1]ตารางคะแนนV3!$C78,[1]SumAdjRw!$C:$C,0))</f>
        <v>1</v>
      </c>
      <c r="AM78" s="89">
        <f t="shared" si="22"/>
        <v>2</v>
      </c>
      <c r="AN78" s="90">
        <f t="shared" si="23"/>
        <v>5</v>
      </c>
      <c r="AO78" s="91">
        <f t="shared" si="24"/>
        <v>8</v>
      </c>
      <c r="AP78" s="92">
        <f>INDEX([1]RiskPlusY2565Q3!Q:Q,MATCH([1]ตารางคะแนนV3!$C78,[1]RiskPlusY2565Q3!$D:$D,0))</f>
        <v>0</v>
      </c>
      <c r="AQ78" s="92">
        <f>INDEX([1]RiskPlusY2565Q3!R:R,MATCH([1]ตารางคะแนนV3!$C78,[1]RiskPlusY2565Q3!$D:$D,0))</f>
        <v>1</v>
      </c>
      <c r="AR78" s="92">
        <f>INDEX([1]RiskPlusY2565Q3!AB:AB,MATCH([1]ตารางคะแนนV3!$C78,[1]RiskPlusY2565Q3!$D:$D,0))</f>
        <v>1</v>
      </c>
      <c r="AS78" s="93">
        <f t="shared" si="25"/>
        <v>2</v>
      </c>
      <c r="AT78" s="92">
        <f>INDEX([1]RiskPlusY2565Q3!AA:AA,MATCH([1]ตารางคะแนนV3!$C78,[1]RiskPlusY2565Q3!$D:$D,0))</f>
        <v>1</v>
      </c>
      <c r="AU78" s="92">
        <f>INDEX([1]RiskPlusY2565Q3!AC:AC,MATCH([1]ตารางคะแนนV3!$C78,[1]RiskPlusY2565Q3!$D:$D,0))</f>
        <v>1</v>
      </c>
      <c r="AV78" s="94">
        <f t="shared" si="26"/>
        <v>2</v>
      </c>
      <c r="AW78" s="95">
        <f t="shared" si="27"/>
        <v>4</v>
      </c>
      <c r="AX78" s="96">
        <f t="shared" si="28"/>
        <v>12</v>
      </c>
      <c r="AY78" s="18" t="str">
        <f t="shared" si="29"/>
        <v>A</v>
      </c>
      <c r="AZ78" s="18"/>
      <c r="BA78" s="18" t="str">
        <f>INDEX([1]Proflile65!$L:$L,MATCH([1]ตารางคะแนนV3!$C78,[1]Proflile65!$D:$D,0))</f>
        <v>เดิม</v>
      </c>
      <c r="BB78" s="18"/>
      <c r="BC78" s="18"/>
      <c r="BD78" s="28" t="b">
        <f t="shared" si="30"/>
        <v>1</v>
      </c>
      <c r="BE78" s="96">
        <v>12</v>
      </c>
      <c r="BF78" s="18" t="s">
        <v>2048</v>
      </c>
      <c r="BH78" s="17">
        <f t="shared" si="31"/>
        <v>300000</v>
      </c>
    </row>
    <row r="79" spans="1:60">
      <c r="A79" s="18" t="s">
        <v>7</v>
      </c>
      <c r="B79" s="17" t="s">
        <v>59</v>
      </c>
      <c r="C79" s="18" t="s">
        <v>321</v>
      </c>
      <c r="D79" s="17" t="s">
        <v>322</v>
      </c>
      <c r="E79" s="18" t="str">
        <f>INDEX([1]Proflile65!$F:$F,MATCH([1]ตารางคะแนนV3!$C79,[1]Proflile65!$D:$D,0))</f>
        <v>รพท.</v>
      </c>
      <c r="F79" s="18">
        <f>INDEX([1]Proflile65!$H:$H,MATCH([1]ตารางคะแนนV3!$C79,[1]Proflile65!$D:$D,0))</f>
        <v>400</v>
      </c>
      <c r="G79" s="19" t="str">
        <f>INDEX([1]Proflile65!$K:$K,MATCH([1]ตารางคะแนนV3!$C79,[1]Proflile65!$D:$D,0))</f>
        <v>รพท.S B&lt;=400</v>
      </c>
      <c r="H79" s="75">
        <v>77042</v>
      </c>
      <c r="I79" s="76">
        <f>INDEX([1]RiskPlusY2565Q3!L:L,MATCH([1]ตารางคะแนนV3!$C79,[1]RiskPlusY2565Q3!$D:$D,0))</f>
        <v>403274722.07999998</v>
      </c>
      <c r="J79" s="76">
        <f>INDEX([1]RiskPlusY2565Q3!P:P,MATCH([1]ตารางคะแนนV3!$C79,[1]RiskPlusY2565Q3!$D:$D,0))</f>
        <v>150358813.43000001</v>
      </c>
      <c r="K79" s="76">
        <f>INDEX([1]RiskPlusY2565Q3!O:O,MATCH([1]ตารางคะแนนV3!$C79,[1]RiskPlusY2565Q3!$D:$D,0))</f>
        <v>223680010.75</v>
      </c>
      <c r="L79" s="76">
        <f>INDEX([1]RiskPlusY2565Q3!M:M,MATCH([1]ตารางคะแนนV3!$C79,[1]RiskPlusY2565Q3!$D:$D,0))</f>
        <v>220415643.08000001</v>
      </c>
      <c r="M79" s="29">
        <f>INDEX([1]RiskPlusY2565Q3!N:N,MATCH([1]ตารางคะแนนV3!$C79,[1]RiskPlusY2565Q3!$D:$D,0))</f>
        <v>0</v>
      </c>
      <c r="N79" s="77">
        <f>INDEX([1]PlanfinY2565Q3!M:M,MATCH([1]ตารางคะแนนV3!$C79,[1]PlanfinY2565Q3!$C:$C,0))</f>
        <v>1</v>
      </c>
      <c r="O79" s="78">
        <f>INDEX([1]PlanfinY2565Q3!N:N,MATCH([1]ตารางคะแนนV3!$C79,[1]PlanfinY2565Q3!$C:$C,0))</f>
        <v>0</v>
      </c>
      <c r="P79" s="79">
        <f t="shared" si="16"/>
        <v>1</v>
      </c>
      <c r="Q79" s="80">
        <f>INDEX([1]Ratio!R:R,MATCH([1]ตารางคะแนนV3!$C79,[1]Ratio!$C:$C,0))</f>
        <v>149</v>
      </c>
      <c r="R79" s="81">
        <f>INDEX([1]RiskPlusY2565Q3!$S:$S,MATCH([1]ตารางคะแนนV3!C79,[1]RiskPlusY2565Q3!$D:$D,0))</f>
        <v>0</v>
      </c>
      <c r="S79" s="82">
        <f>INDEX([1]Ratio!$S:$S,MATCH([1]ตารางคะแนนV3!$C79,[1]Ratio!$C:$C,0))</f>
        <v>67</v>
      </c>
      <c r="T79" s="78">
        <f>VLOOKUP($C79,[1]RiskPlusY2565Q3!$D$2:$W$901,17,0)</f>
        <v>0</v>
      </c>
      <c r="U79" s="83">
        <f t="shared" si="17"/>
        <v>0</v>
      </c>
      <c r="V79" s="82">
        <f>INDEX([1]Ratio!$T:$T,MATCH([1]ตารางคะแนนV3!$C79,[1]Ratio!$C:$C,0))</f>
        <v>40</v>
      </c>
      <c r="W79" s="78">
        <f>VLOOKUP($C79,[1]RiskPlusY2565Q3!$D$2:$W$901,18,0)</f>
        <v>1</v>
      </c>
      <c r="X79" s="83">
        <f t="shared" si="18"/>
        <v>0.5</v>
      </c>
      <c r="Y79" s="82">
        <f>INDEX([1]Ratio!$V:$V,MATCH([1]ตารางคะแนนV3!$C79,[1]Ratio!$C:$C,0))</f>
        <v>54</v>
      </c>
      <c r="Z79" s="81">
        <f>INDEX([1]RiskPlusY2565Q3!$W:$W,MATCH([1]ตารางคะแนนV3!C79,[1]RiskPlusY2565Q3!$D:$D,0))</f>
        <v>1</v>
      </c>
      <c r="AA79" s="84">
        <f t="shared" si="19"/>
        <v>1.5</v>
      </c>
      <c r="AB79" s="77" t="str">
        <f>INDEX('[1]Quick MethodY2565Q3'!P:P,MATCH([1]ตารางคะแนนV3!$C79,'[1]Quick MethodY2565Q3'!$C:$C,0))</f>
        <v>1</v>
      </c>
      <c r="AC79" s="78" t="str">
        <f>INDEX('[1]Quick MethodY2565Q3'!Q:Q,MATCH([1]ตารางคะแนนV3!$C79,'[1]Quick MethodY2565Q3'!$C:$C,0))</f>
        <v>1</v>
      </c>
      <c r="AD79" s="78">
        <f>INDEX([1]HGRY2565Q3!W:W,MATCH([1]ตารางคะแนนV3!$C79,[1]HGRY2565Q3!$C:$C,0))</f>
        <v>0</v>
      </c>
      <c r="AE79" s="78">
        <f>INDEX([1]HGRY2565Q3!X:X,MATCH([1]ตารางคะแนนV3!$C79,[1]HGRY2565Q3!$C:$C,0))</f>
        <v>0</v>
      </c>
      <c r="AF79" s="78">
        <f>INDEX([1]HGRY2565Q3!Y:Y,MATCH([1]ตารางคะแนนV3!$C79,[1]HGRY2565Q3!$C:$C,0))</f>
        <v>0.5</v>
      </c>
      <c r="AG79" s="78">
        <f>INDEX([1]HGRY2565Q3!Z:Z,MATCH([1]ตารางคะแนนV3!$C79,[1]HGRY2565Q3!$C:$C,0))</f>
        <v>0.5</v>
      </c>
      <c r="AH79" s="85">
        <f t="shared" si="20"/>
        <v>3</v>
      </c>
      <c r="AI79" s="79">
        <f t="shared" si="21"/>
        <v>2</v>
      </c>
      <c r="AJ79" s="86">
        <f>INDEX([1]PointY2565Q3!J:J,MATCH([1]ตารางคะแนนV3!$C79,[1]PointY2565Q3!$C:$C,0))</f>
        <v>1</v>
      </c>
      <c r="AK79" s="87">
        <f>IFERROR(INDEX([1]อัตราการครองเตียง!O:O,MATCH([1]ตารางคะแนนV3!$C79,[1]อัตราการครองเตียง!$C:$C,0)),0)</f>
        <v>0</v>
      </c>
      <c r="AL79" s="88">
        <f>INDEX([1]SumAdjRw!R:R,MATCH([1]ตารางคะแนนV3!$C79,[1]SumAdjRw!$C:$C,0))</f>
        <v>1</v>
      </c>
      <c r="AM79" s="89">
        <f t="shared" si="22"/>
        <v>1</v>
      </c>
      <c r="AN79" s="90">
        <f t="shared" si="23"/>
        <v>4</v>
      </c>
      <c r="AO79" s="91">
        <f t="shared" si="24"/>
        <v>6.5</v>
      </c>
      <c r="AP79" s="92">
        <f>INDEX([1]RiskPlusY2565Q3!Q:Q,MATCH([1]ตารางคะแนนV3!$C79,[1]RiskPlusY2565Q3!$D:$D,0))</f>
        <v>1</v>
      </c>
      <c r="AQ79" s="92">
        <f>INDEX([1]RiskPlusY2565Q3!R:R,MATCH([1]ตารางคะแนนV3!$C79,[1]RiskPlusY2565Q3!$D:$D,0))</f>
        <v>1</v>
      </c>
      <c r="AR79" s="92">
        <f>INDEX([1]RiskPlusY2565Q3!AB:AB,MATCH([1]ตารางคะแนนV3!$C79,[1]RiskPlusY2565Q3!$D:$D,0))</f>
        <v>1</v>
      </c>
      <c r="AS79" s="93">
        <f t="shared" si="25"/>
        <v>3</v>
      </c>
      <c r="AT79" s="92">
        <f>INDEX([1]RiskPlusY2565Q3!AA:AA,MATCH([1]ตารางคะแนนV3!$C79,[1]RiskPlusY2565Q3!$D:$D,0))</f>
        <v>1</v>
      </c>
      <c r="AU79" s="92">
        <f>INDEX([1]RiskPlusY2565Q3!AC:AC,MATCH([1]ตารางคะแนนV3!$C79,[1]RiskPlusY2565Q3!$D:$D,0))</f>
        <v>1</v>
      </c>
      <c r="AV79" s="94">
        <f t="shared" si="26"/>
        <v>2</v>
      </c>
      <c r="AW79" s="95">
        <f t="shared" si="27"/>
        <v>5</v>
      </c>
      <c r="AX79" s="96">
        <f t="shared" si="28"/>
        <v>11.5</v>
      </c>
      <c r="AY79" s="18" t="str">
        <f t="shared" si="29"/>
        <v>B</v>
      </c>
      <c r="AZ79" s="18"/>
      <c r="BA79" s="18" t="str">
        <f>INDEX([1]Proflile65!$L:$L,MATCH([1]ตารางคะแนนV3!$C79,[1]Proflile65!$D:$D,0))</f>
        <v>เดิม</v>
      </c>
      <c r="BB79" s="18"/>
      <c r="BC79" s="18"/>
      <c r="BD79" s="28" t="b">
        <f t="shared" si="30"/>
        <v>1</v>
      </c>
      <c r="BE79" s="96">
        <v>11.5</v>
      </c>
      <c r="BF79" s="18" t="s">
        <v>2071</v>
      </c>
      <c r="BH79" s="17">
        <f t="shared" si="31"/>
        <v>150000</v>
      </c>
    </row>
    <row r="80" spans="1:60">
      <c r="A80" s="18" t="s">
        <v>7</v>
      </c>
      <c r="B80" s="17" t="s">
        <v>59</v>
      </c>
      <c r="C80" s="18" t="s">
        <v>323</v>
      </c>
      <c r="D80" s="17" t="s">
        <v>324</v>
      </c>
      <c r="E80" s="18" t="str">
        <f>INDEX([1]Proflile65!$F:$F,MATCH([1]ตารางคะแนนV3!$C80,[1]Proflile65!$D:$D,0))</f>
        <v>รพท.</v>
      </c>
      <c r="F80" s="18">
        <f>INDEX([1]Proflile65!$H:$H,MATCH([1]ตารางคะแนนV3!$C80,[1]Proflile65!$D:$D,0))</f>
        <v>241</v>
      </c>
      <c r="G80" s="19" t="str">
        <f>INDEX([1]Proflile65!$K:$K,MATCH([1]ตารางคะแนนV3!$C80,[1]Proflile65!$D:$D,0))</f>
        <v>รพท.M1 B&gt;200</v>
      </c>
      <c r="H80" s="75">
        <v>54778</v>
      </c>
      <c r="I80" s="76">
        <f>INDEX([1]RiskPlusY2565Q3!L:L,MATCH([1]ตารางคะแนนV3!$C80,[1]RiskPlusY2565Q3!$D:$D,0))</f>
        <v>256815582.56999999</v>
      </c>
      <c r="J80" s="76">
        <f>INDEX([1]RiskPlusY2565Q3!P:P,MATCH([1]ตารางคะแนนV3!$C80,[1]RiskPlusY2565Q3!$D:$D,0))</f>
        <v>46174585.359999999</v>
      </c>
      <c r="K80" s="76">
        <f>INDEX([1]RiskPlusY2565Q3!O:O,MATCH([1]ตารางคะแนนV3!$C80,[1]RiskPlusY2565Q3!$D:$D,0))</f>
        <v>197137149</v>
      </c>
      <c r="L80" s="76">
        <f>INDEX([1]RiskPlusY2565Q3!M:M,MATCH([1]ตารางคะแนนV3!$C80,[1]RiskPlusY2565Q3!$D:$D,0))</f>
        <v>172859149.84</v>
      </c>
      <c r="M80" s="29">
        <f>INDEX([1]RiskPlusY2565Q3!N:N,MATCH([1]ตารางคะแนนV3!$C80,[1]RiskPlusY2565Q3!$D:$D,0))</f>
        <v>0</v>
      </c>
      <c r="N80" s="77">
        <f>INDEX([1]PlanfinY2565Q3!M:M,MATCH([1]ตารางคะแนนV3!$C80,[1]PlanfinY2565Q3!$C:$C,0))</f>
        <v>0</v>
      </c>
      <c r="O80" s="78">
        <f>INDEX([1]PlanfinY2565Q3!N:N,MATCH([1]ตารางคะแนนV3!$C80,[1]PlanfinY2565Q3!$C:$C,0))</f>
        <v>1</v>
      </c>
      <c r="P80" s="79">
        <f t="shared" si="16"/>
        <v>1</v>
      </c>
      <c r="Q80" s="80">
        <f>INDEX([1]Ratio!R:R,MATCH([1]ตารางคะแนนV3!$C80,[1]Ratio!$C:$C,0))</f>
        <v>51</v>
      </c>
      <c r="R80" s="81">
        <f>INDEX([1]RiskPlusY2565Q3!$S:$S,MATCH([1]ตารางคะแนนV3!C80,[1]RiskPlusY2565Q3!$D:$D,0))</f>
        <v>1</v>
      </c>
      <c r="S80" s="82">
        <f>INDEX([1]Ratio!$S:$S,MATCH([1]ตารางคะแนนV3!$C80,[1]Ratio!$C:$C,0))</f>
        <v>32</v>
      </c>
      <c r="T80" s="78">
        <f>VLOOKUP($C80,[1]RiskPlusY2565Q3!$D$2:$W$901,17,0)</f>
        <v>1</v>
      </c>
      <c r="U80" s="83">
        <f t="shared" si="17"/>
        <v>0.5</v>
      </c>
      <c r="V80" s="82">
        <f>INDEX([1]Ratio!$T:$T,MATCH([1]ตารางคะแนนV3!$C80,[1]Ratio!$C:$C,0))</f>
        <v>34</v>
      </c>
      <c r="W80" s="78">
        <f>VLOOKUP($C80,[1]RiskPlusY2565Q3!$D$2:$W$901,18,0)</f>
        <v>1</v>
      </c>
      <c r="X80" s="83">
        <f t="shared" si="18"/>
        <v>0.5</v>
      </c>
      <c r="Y80" s="82">
        <f>INDEX([1]Ratio!$V:$V,MATCH([1]ตารางคะแนนV3!$C80,[1]Ratio!$C:$C,0))</f>
        <v>49</v>
      </c>
      <c r="Z80" s="81">
        <f>INDEX([1]RiskPlusY2565Q3!$W:$W,MATCH([1]ตารางคะแนนV3!C80,[1]RiskPlusY2565Q3!$D:$D,0))</f>
        <v>1</v>
      </c>
      <c r="AA80" s="84">
        <f t="shared" si="19"/>
        <v>3</v>
      </c>
      <c r="AB80" s="77" t="str">
        <f>INDEX('[1]Quick MethodY2565Q3'!P:P,MATCH([1]ตารางคะแนนV3!$C80,'[1]Quick MethodY2565Q3'!$C:$C,0))</f>
        <v>1</v>
      </c>
      <c r="AC80" s="78" t="str">
        <f>INDEX('[1]Quick MethodY2565Q3'!Q:Q,MATCH([1]ตารางคะแนนV3!$C80,'[1]Quick MethodY2565Q3'!$C:$C,0))</f>
        <v>1</v>
      </c>
      <c r="AD80" s="78">
        <f>INDEX([1]HGRY2565Q3!W:W,MATCH([1]ตารางคะแนนV3!$C80,[1]HGRY2565Q3!$C:$C,0))</f>
        <v>0</v>
      </c>
      <c r="AE80" s="78">
        <f>INDEX([1]HGRY2565Q3!X:X,MATCH([1]ตารางคะแนนV3!$C80,[1]HGRY2565Q3!$C:$C,0))</f>
        <v>0</v>
      </c>
      <c r="AF80" s="78">
        <f>INDEX([1]HGRY2565Q3!Y:Y,MATCH([1]ตารางคะแนนV3!$C80,[1]HGRY2565Q3!$C:$C,0))</f>
        <v>0.5</v>
      </c>
      <c r="AG80" s="78">
        <f>INDEX([1]HGRY2565Q3!Z:Z,MATCH([1]ตารางคะแนนV3!$C80,[1]HGRY2565Q3!$C:$C,0))</f>
        <v>0</v>
      </c>
      <c r="AH80" s="85">
        <f t="shared" si="20"/>
        <v>2.5</v>
      </c>
      <c r="AI80" s="79">
        <f t="shared" si="21"/>
        <v>2</v>
      </c>
      <c r="AJ80" s="86">
        <f>INDEX([1]PointY2565Q3!J:J,MATCH([1]ตารางคะแนนV3!$C80,[1]PointY2565Q3!$C:$C,0))</f>
        <v>1</v>
      </c>
      <c r="AK80" s="87">
        <f>IFERROR(INDEX([1]อัตราการครองเตียง!O:O,MATCH([1]ตารางคะแนนV3!$C80,[1]อัตราการครองเตียง!$C:$C,0)),0)</f>
        <v>1</v>
      </c>
      <c r="AL80" s="88">
        <f>INDEX([1]SumAdjRw!R:R,MATCH([1]ตารางคะแนนV3!$C80,[1]SumAdjRw!$C:$C,0))</f>
        <v>1</v>
      </c>
      <c r="AM80" s="89">
        <f t="shared" si="22"/>
        <v>2</v>
      </c>
      <c r="AN80" s="90">
        <f t="shared" si="23"/>
        <v>5</v>
      </c>
      <c r="AO80" s="91">
        <f t="shared" si="24"/>
        <v>9</v>
      </c>
      <c r="AP80" s="92">
        <f>INDEX([1]RiskPlusY2565Q3!Q:Q,MATCH([1]ตารางคะแนนV3!$C80,[1]RiskPlusY2565Q3!$D:$D,0))</f>
        <v>1</v>
      </c>
      <c r="AQ80" s="92">
        <f>INDEX([1]RiskPlusY2565Q3!R:R,MATCH([1]ตารางคะแนนV3!$C80,[1]RiskPlusY2565Q3!$D:$D,0))</f>
        <v>1</v>
      </c>
      <c r="AR80" s="92">
        <f>INDEX([1]RiskPlusY2565Q3!AB:AB,MATCH([1]ตารางคะแนนV3!$C80,[1]RiskPlusY2565Q3!$D:$D,0))</f>
        <v>1</v>
      </c>
      <c r="AS80" s="93">
        <f t="shared" si="25"/>
        <v>3</v>
      </c>
      <c r="AT80" s="92">
        <f>INDEX([1]RiskPlusY2565Q3!AA:AA,MATCH([1]ตารางคะแนนV3!$C80,[1]RiskPlusY2565Q3!$D:$D,0))</f>
        <v>1</v>
      </c>
      <c r="AU80" s="92">
        <f>INDEX([1]RiskPlusY2565Q3!AC:AC,MATCH([1]ตารางคะแนนV3!$C80,[1]RiskPlusY2565Q3!$D:$D,0))</f>
        <v>1</v>
      </c>
      <c r="AV80" s="94">
        <f t="shared" si="26"/>
        <v>2</v>
      </c>
      <c r="AW80" s="95">
        <f t="shared" si="27"/>
        <v>5</v>
      </c>
      <c r="AX80" s="96">
        <f t="shared" si="28"/>
        <v>14</v>
      </c>
      <c r="AY80" s="18" t="str">
        <f t="shared" si="29"/>
        <v>A</v>
      </c>
      <c r="AZ80" s="18"/>
      <c r="BA80" s="18" t="str">
        <f>INDEX([1]Proflile65!$L:$L,MATCH([1]ตารางคะแนนV3!$C80,[1]Proflile65!$D:$D,0))</f>
        <v>เดิม</v>
      </c>
      <c r="BB80" s="18"/>
      <c r="BC80" s="18"/>
      <c r="BD80" s="28" t="b">
        <f t="shared" si="30"/>
        <v>1</v>
      </c>
      <c r="BE80" s="96">
        <v>14</v>
      </c>
      <c r="BF80" s="18" t="s">
        <v>2048</v>
      </c>
      <c r="BH80" s="17">
        <f t="shared" si="31"/>
        <v>300000</v>
      </c>
    </row>
    <row r="81" spans="1:60">
      <c r="A81" s="18" t="s">
        <v>7</v>
      </c>
      <c r="B81" s="17" t="s">
        <v>59</v>
      </c>
      <c r="C81" s="18" t="s">
        <v>325</v>
      </c>
      <c r="D81" s="17" t="s">
        <v>326</v>
      </c>
      <c r="E81" s="18" t="str">
        <f>INDEX([1]Proflile65!$F:$F,MATCH([1]ตารางคะแนนV3!$C81,[1]Proflile65!$D:$D,0))</f>
        <v>รพช.</v>
      </c>
      <c r="F81" s="18">
        <f>INDEX([1]Proflile65!$H:$H,MATCH([1]ตารางคะแนนV3!$C81,[1]Proflile65!$D:$D,0))</f>
        <v>52</v>
      </c>
      <c r="G81" s="19" t="str">
        <f>INDEX([1]Proflile65!$K:$K,MATCH([1]ตารางคะแนนV3!$C81,[1]Proflile65!$D:$D,0))</f>
        <v>รพช.F2 P30,000-60,000</v>
      </c>
      <c r="H81" s="75">
        <v>36035</v>
      </c>
      <c r="I81" s="76">
        <f>INDEX([1]RiskPlusY2565Q3!L:L,MATCH([1]ตารางคะแนนV3!$C81,[1]RiskPlusY2565Q3!$D:$D,0))</f>
        <v>34592466.539999999</v>
      </c>
      <c r="J81" s="76">
        <f>INDEX([1]RiskPlusY2565Q3!P:P,MATCH([1]ตารางคะแนนV3!$C81,[1]RiskPlusY2565Q3!$D:$D,0))</f>
        <v>13390177.85</v>
      </c>
      <c r="K81" s="76">
        <f>INDEX([1]RiskPlusY2565Q3!O:O,MATCH([1]ตารางคะแนนV3!$C81,[1]RiskPlusY2565Q3!$D:$D,0))</f>
        <v>25476528.079999998</v>
      </c>
      <c r="L81" s="76">
        <f>INDEX([1]RiskPlusY2565Q3!M:M,MATCH([1]ตารางคะแนนV3!$C81,[1]RiskPlusY2565Q3!$D:$D,0))</f>
        <v>26827456.699999999</v>
      </c>
      <c r="M81" s="29">
        <f>INDEX([1]RiskPlusY2565Q3!N:N,MATCH([1]ตารางคะแนนV3!$C81,[1]RiskPlusY2565Q3!$D:$D,0))</f>
        <v>0</v>
      </c>
      <c r="N81" s="77">
        <f>INDEX([1]PlanfinY2565Q3!M:M,MATCH([1]ตารางคะแนนV3!$C81,[1]PlanfinY2565Q3!$C:$C,0))</f>
        <v>0</v>
      </c>
      <c r="O81" s="78">
        <f>INDEX([1]PlanfinY2565Q3!N:N,MATCH([1]ตารางคะแนนV3!$C81,[1]PlanfinY2565Q3!$C:$C,0))</f>
        <v>1</v>
      </c>
      <c r="P81" s="79">
        <f t="shared" si="16"/>
        <v>1</v>
      </c>
      <c r="Q81" s="80">
        <f>INDEX([1]Ratio!R:R,MATCH([1]ตารางคะแนนV3!$C81,[1]Ratio!$C:$C,0))</f>
        <v>189</v>
      </c>
      <c r="R81" s="81">
        <f>INDEX([1]RiskPlusY2565Q3!$S:$S,MATCH([1]ตารางคะแนนV3!C81,[1]RiskPlusY2565Q3!$D:$D,0))</f>
        <v>0</v>
      </c>
      <c r="S81" s="82">
        <f>INDEX([1]Ratio!$S:$S,MATCH([1]ตารางคะแนนV3!$C81,[1]Ratio!$C:$C,0))</f>
        <v>43</v>
      </c>
      <c r="T81" s="78">
        <f>VLOOKUP($C81,[1]RiskPlusY2565Q3!$D$2:$W$901,17,0)</f>
        <v>1</v>
      </c>
      <c r="U81" s="83">
        <f t="shared" si="17"/>
        <v>0.5</v>
      </c>
      <c r="V81" s="82">
        <f>INDEX([1]Ratio!$T:$T,MATCH([1]ตารางคะแนนV3!$C81,[1]Ratio!$C:$C,0))</f>
        <v>46</v>
      </c>
      <c r="W81" s="78">
        <f>VLOOKUP($C81,[1]RiskPlusY2565Q3!$D$2:$W$901,18,0)</f>
        <v>1</v>
      </c>
      <c r="X81" s="83">
        <f t="shared" si="18"/>
        <v>0.5</v>
      </c>
      <c r="Y81" s="82">
        <f>INDEX([1]Ratio!$V:$V,MATCH([1]ตารางคะแนนV3!$C81,[1]Ratio!$C:$C,0))</f>
        <v>62</v>
      </c>
      <c r="Z81" s="81">
        <f>INDEX([1]RiskPlusY2565Q3!$W:$W,MATCH([1]ตารางคะแนนV3!C81,[1]RiskPlusY2565Q3!$D:$D,0))</f>
        <v>0</v>
      </c>
      <c r="AA81" s="84">
        <f t="shared" si="19"/>
        <v>1</v>
      </c>
      <c r="AB81" s="77" t="str">
        <f>INDEX('[1]Quick MethodY2565Q3'!P:P,MATCH([1]ตารางคะแนนV3!$C81,'[1]Quick MethodY2565Q3'!$C:$C,0))</f>
        <v>1</v>
      </c>
      <c r="AC81" s="78" t="str">
        <f>INDEX('[1]Quick MethodY2565Q3'!Q:Q,MATCH([1]ตารางคะแนนV3!$C81,'[1]Quick MethodY2565Q3'!$C:$C,0))</f>
        <v>1</v>
      </c>
      <c r="AD81" s="78">
        <f>INDEX([1]HGRY2565Q3!W:W,MATCH([1]ตารางคะแนนV3!$C81,[1]HGRY2565Q3!$C:$C,0))</f>
        <v>0</v>
      </c>
      <c r="AE81" s="78">
        <f>INDEX([1]HGRY2565Q3!X:X,MATCH([1]ตารางคะแนนV3!$C81,[1]HGRY2565Q3!$C:$C,0))</f>
        <v>0.5</v>
      </c>
      <c r="AF81" s="78">
        <f>INDEX([1]HGRY2565Q3!Y:Y,MATCH([1]ตารางคะแนนV3!$C81,[1]HGRY2565Q3!$C:$C,0))</f>
        <v>0.5</v>
      </c>
      <c r="AG81" s="78">
        <f>INDEX([1]HGRY2565Q3!Z:Z,MATCH([1]ตารางคะแนนV3!$C81,[1]HGRY2565Q3!$C:$C,0))</f>
        <v>0</v>
      </c>
      <c r="AH81" s="85">
        <f t="shared" si="20"/>
        <v>3</v>
      </c>
      <c r="AI81" s="79">
        <f t="shared" si="21"/>
        <v>2</v>
      </c>
      <c r="AJ81" s="86">
        <f>INDEX([1]PointY2565Q3!J:J,MATCH([1]ตารางคะแนนV3!$C81,[1]PointY2565Q3!$C:$C,0))</f>
        <v>1</v>
      </c>
      <c r="AK81" s="87">
        <f>IFERROR(INDEX([1]อัตราการครองเตียง!O:O,MATCH([1]ตารางคะแนนV3!$C81,[1]อัตราการครองเตียง!$C:$C,0)),0)</f>
        <v>0</v>
      </c>
      <c r="AL81" s="88">
        <f>INDEX([1]SumAdjRw!R:R,MATCH([1]ตารางคะแนนV3!$C81,[1]SumAdjRw!$C:$C,0))</f>
        <v>0</v>
      </c>
      <c r="AM81" s="89">
        <f t="shared" si="22"/>
        <v>0</v>
      </c>
      <c r="AN81" s="90">
        <f t="shared" si="23"/>
        <v>3</v>
      </c>
      <c r="AO81" s="91">
        <f t="shared" si="24"/>
        <v>5</v>
      </c>
      <c r="AP81" s="92">
        <f>INDEX([1]RiskPlusY2565Q3!Q:Q,MATCH([1]ตารางคะแนนV3!$C81,[1]RiskPlusY2565Q3!$D:$D,0))</f>
        <v>0</v>
      </c>
      <c r="AQ81" s="92">
        <f>INDEX([1]RiskPlusY2565Q3!R:R,MATCH([1]ตารางคะแนนV3!$C81,[1]RiskPlusY2565Q3!$D:$D,0))</f>
        <v>1</v>
      </c>
      <c r="AR81" s="92">
        <f>INDEX([1]RiskPlusY2565Q3!AB:AB,MATCH([1]ตารางคะแนนV3!$C81,[1]RiskPlusY2565Q3!$D:$D,0))</f>
        <v>1</v>
      </c>
      <c r="AS81" s="93">
        <f t="shared" si="25"/>
        <v>2</v>
      </c>
      <c r="AT81" s="92">
        <f>INDEX([1]RiskPlusY2565Q3!AA:AA,MATCH([1]ตารางคะแนนV3!$C81,[1]RiskPlusY2565Q3!$D:$D,0))</f>
        <v>1</v>
      </c>
      <c r="AU81" s="92">
        <f>INDEX([1]RiskPlusY2565Q3!AC:AC,MATCH([1]ตารางคะแนนV3!$C81,[1]RiskPlusY2565Q3!$D:$D,0))</f>
        <v>1</v>
      </c>
      <c r="AV81" s="94">
        <f t="shared" si="26"/>
        <v>2</v>
      </c>
      <c r="AW81" s="95">
        <f t="shared" si="27"/>
        <v>4</v>
      </c>
      <c r="AX81" s="96">
        <f t="shared" si="28"/>
        <v>9</v>
      </c>
      <c r="AY81" s="18" t="str">
        <f t="shared" si="29"/>
        <v>C</v>
      </c>
      <c r="AZ81" s="18"/>
      <c r="BA81" s="18" t="str">
        <f>INDEX([1]Proflile65!$L:$L,MATCH([1]ตารางคะแนนV3!$C81,[1]Proflile65!$D:$D,0))</f>
        <v>เดิม</v>
      </c>
      <c r="BB81" s="18"/>
      <c r="BC81" s="18"/>
      <c r="BD81" s="28" t="b">
        <f t="shared" si="30"/>
        <v>1</v>
      </c>
      <c r="BE81" s="96">
        <v>9</v>
      </c>
      <c r="BF81" s="18" t="s">
        <v>2072</v>
      </c>
      <c r="BH81" s="17">
        <f t="shared" si="31"/>
        <v>0</v>
      </c>
    </row>
    <row r="82" spans="1:60">
      <c r="A82" s="18" t="s">
        <v>7</v>
      </c>
      <c r="B82" s="17" t="s">
        <v>59</v>
      </c>
      <c r="C82" s="18" t="s">
        <v>327</v>
      </c>
      <c r="D82" s="17" t="s">
        <v>328</v>
      </c>
      <c r="E82" s="18" t="str">
        <f>INDEX([1]Proflile65!$F:$F,MATCH([1]ตารางคะแนนV3!$C82,[1]Proflile65!$D:$D,0))</f>
        <v>รพช.</v>
      </c>
      <c r="F82" s="18">
        <f>INDEX([1]Proflile65!$H:$H,MATCH([1]ตารางคะแนนV3!$C82,[1]Proflile65!$D:$D,0))</f>
        <v>30</v>
      </c>
      <c r="G82" s="19" t="str">
        <f>INDEX([1]Proflile65!$K:$K,MATCH([1]ตารางคะแนนV3!$C82,[1]Proflile65!$D:$D,0))</f>
        <v>รพช.F2 P&lt;=30,000</v>
      </c>
      <c r="H82" s="75">
        <v>12870</v>
      </c>
      <c r="I82" s="76">
        <f>INDEX([1]RiskPlusY2565Q3!L:L,MATCH([1]ตารางคะแนนV3!$C82,[1]RiskPlusY2565Q3!$D:$D,0))</f>
        <v>32017947.879999999</v>
      </c>
      <c r="J82" s="76">
        <f>INDEX([1]RiskPlusY2565Q3!P:P,MATCH([1]ตารางคะแนนV3!$C82,[1]RiskPlusY2565Q3!$D:$D,0))</f>
        <v>8684586.5999999996</v>
      </c>
      <c r="K82" s="76">
        <f>INDEX([1]RiskPlusY2565Q3!O:O,MATCH([1]ตารางคะแนนV3!$C82,[1]RiskPlusY2565Q3!$D:$D,0))</f>
        <v>22569472.809999999</v>
      </c>
      <c r="L82" s="76">
        <f>INDEX([1]RiskPlusY2565Q3!M:M,MATCH([1]ตารางคะแนนV3!$C82,[1]RiskPlusY2565Q3!$D:$D,0))</f>
        <v>22639555.66</v>
      </c>
      <c r="M82" s="29">
        <f>INDEX([1]RiskPlusY2565Q3!N:N,MATCH([1]ตารางคะแนนV3!$C82,[1]RiskPlusY2565Q3!$D:$D,0))</f>
        <v>0</v>
      </c>
      <c r="N82" s="77">
        <f>INDEX([1]PlanfinY2565Q3!M:M,MATCH([1]ตารางคะแนนV3!$C82,[1]PlanfinY2565Q3!$C:$C,0))</f>
        <v>0</v>
      </c>
      <c r="O82" s="78">
        <f>INDEX([1]PlanfinY2565Q3!N:N,MATCH([1]ตารางคะแนนV3!$C82,[1]PlanfinY2565Q3!$C:$C,0))</f>
        <v>1</v>
      </c>
      <c r="P82" s="79">
        <f t="shared" si="16"/>
        <v>1</v>
      </c>
      <c r="Q82" s="80">
        <f>INDEX([1]Ratio!R:R,MATCH([1]ตารางคะแนนV3!$C82,[1]Ratio!$C:$C,0))</f>
        <v>148</v>
      </c>
      <c r="R82" s="81">
        <f>INDEX([1]RiskPlusY2565Q3!$S:$S,MATCH([1]ตารางคะแนนV3!C82,[1]RiskPlusY2565Q3!$D:$D,0))</f>
        <v>0</v>
      </c>
      <c r="S82" s="82">
        <f>INDEX([1]Ratio!$S:$S,MATCH([1]ตารางคะแนนV3!$C82,[1]Ratio!$C:$C,0))</f>
        <v>42</v>
      </c>
      <c r="T82" s="78">
        <f>VLOOKUP($C82,[1]RiskPlusY2565Q3!$D$2:$W$901,17,0)</f>
        <v>1</v>
      </c>
      <c r="U82" s="83">
        <f t="shared" si="17"/>
        <v>0.5</v>
      </c>
      <c r="V82" s="82">
        <f>INDEX([1]Ratio!$T:$T,MATCH([1]ตารางคะแนนV3!$C82,[1]Ratio!$C:$C,0))</f>
        <v>54</v>
      </c>
      <c r="W82" s="78">
        <f>VLOOKUP($C82,[1]RiskPlusY2565Q3!$D$2:$W$901,18,0)</f>
        <v>1</v>
      </c>
      <c r="X82" s="83">
        <f t="shared" si="18"/>
        <v>0.5</v>
      </c>
      <c r="Y82" s="82">
        <f>INDEX([1]Ratio!$V:$V,MATCH([1]ตารางคะแนนV3!$C82,[1]Ratio!$C:$C,0))</f>
        <v>70</v>
      </c>
      <c r="Z82" s="81">
        <f>INDEX([1]RiskPlusY2565Q3!$W:$W,MATCH([1]ตารางคะแนนV3!C82,[1]RiskPlusY2565Q3!$D:$D,0))</f>
        <v>0</v>
      </c>
      <c r="AA82" s="84">
        <f t="shared" si="19"/>
        <v>1</v>
      </c>
      <c r="AB82" s="77" t="str">
        <f>INDEX('[1]Quick MethodY2565Q3'!P:P,MATCH([1]ตารางคะแนนV3!$C82,'[1]Quick MethodY2565Q3'!$C:$C,0))</f>
        <v>0</v>
      </c>
      <c r="AC82" s="78" t="str">
        <f>INDEX('[1]Quick MethodY2565Q3'!Q:Q,MATCH([1]ตารางคะแนนV3!$C82,'[1]Quick MethodY2565Q3'!$C:$C,0))</f>
        <v>1</v>
      </c>
      <c r="AD82" s="78">
        <f>INDEX([1]HGRY2565Q3!W:W,MATCH([1]ตารางคะแนนV3!$C82,[1]HGRY2565Q3!$C:$C,0))</f>
        <v>0</v>
      </c>
      <c r="AE82" s="78">
        <f>INDEX([1]HGRY2565Q3!X:X,MATCH([1]ตารางคะแนนV3!$C82,[1]HGRY2565Q3!$C:$C,0))</f>
        <v>0</v>
      </c>
      <c r="AF82" s="78">
        <f>INDEX([1]HGRY2565Q3!Y:Y,MATCH([1]ตารางคะแนนV3!$C82,[1]HGRY2565Q3!$C:$C,0))</f>
        <v>0.5</v>
      </c>
      <c r="AG82" s="78">
        <f>INDEX([1]HGRY2565Q3!Z:Z,MATCH([1]ตารางคะแนนV3!$C82,[1]HGRY2565Q3!$C:$C,0))</f>
        <v>0.5</v>
      </c>
      <c r="AH82" s="85">
        <f t="shared" si="20"/>
        <v>2</v>
      </c>
      <c r="AI82" s="79">
        <f t="shared" si="21"/>
        <v>2</v>
      </c>
      <c r="AJ82" s="86">
        <f>INDEX([1]PointY2565Q3!J:J,MATCH([1]ตารางคะแนนV3!$C82,[1]PointY2565Q3!$C:$C,0))</f>
        <v>1</v>
      </c>
      <c r="AK82" s="87">
        <f>IFERROR(INDEX([1]อัตราการครองเตียง!O:O,MATCH([1]ตารางคะแนนV3!$C82,[1]อัตราการครองเตียง!$C:$C,0)),0)</f>
        <v>0</v>
      </c>
      <c r="AL82" s="88">
        <f>INDEX([1]SumAdjRw!R:R,MATCH([1]ตารางคะแนนV3!$C82,[1]SumAdjRw!$C:$C,0))</f>
        <v>0</v>
      </c>
      <c r="AM82" s="89">
        <f t="shared" si="22"/>
        <v>0</v>
      </c>
      <c r="AN82" s="90">
        <f t="shared" si="23"/>
        <v>3</v>
      </c>
      <c r="AO82" s="91">
        <f t="shared" si="24"/>
        <v>5</v>
      </c>
      <c r="AP82" s="92">
        <f>INDEX([1]RiskPlusY2565Q3!Q:Q,MATCH([1]ตารางคะแนนV3!$C82,[1]RiskPlusY2565Q3!$D:$D,0))</f>
        <v>0</v>
      </c>
      <c r="AQ82" s="92">
        <f>INDEX([1]RiskPlusY2565Q3!R:R,MATCH([1]ตารางคะแนนV3!$C82,[1]RiskPlusY2565Q3!$D:$D,0))</f>
        <v>1</v>
      </c>
      <c r="AR82" s="92">
        <f>INDEX([1]RiskPlusY2565Q3!AB:AB,MATCH([1]ตารางคะแนนV3!$C82,[1]RiskPlusY2565Q3!$D:$D,0))</f>
        <v>1</v>
      </c>
      <c r="AS82" s="93">
        <f t="shared" si="25"/>
        <v>2</v>
      </c>
      <c r="AT82" s="92">
        <f>INDEX([1]RiskPlusY2565Q3!AA:AA,MATCH([1]ตารางคะแนนV3!$C82,[1]RiskPlusY2565Q3!$D:$D,0))</f>
        <v>1</v>
      </c>
      <c r="AU82" s="92">
        <f>INDEX([1]RiskPlusY2565Q3!AC:AC,MATCH([1]ตารางคะแนนV3!$C82,[1]RiskPlusY2565Q3!$D:$D,0))</f>
        <v>1</v>
      </c>
      <c r="AV82" s="94">
        <f t="shared" si="26"/>
        <v>2</v>
      </c>
      <c r="AW82" s="95">
        <f t="shared" si="27"/>
        <v>4</v>
      </c>
      <c r="AX82" s="96">
        <f t="shared" si="28"/>
        <v>9</v>
      </c>
      <c r="AY82" s="18" t="str">
        <f t="shared" si="29"/>
        <v>C</v>
      </c>
      <c r="AZ82" s="18"/>
      <c r="BA82" s="18" t="str">
        <f>INDEX([1]Proflile65!$L:$L,MATCH([1]ตารางคะแนนV3!$C82,[1]Proflile65!$D:$D,0))</f>
        <v>เดิม</v>
      </c>
      <c r="BB82" s="18"/>
      <c r="BC82" s="18"/>
      <c r="BD82" s="28" t="b">
        <f t="shared" si="30"/>
        <v>1</v>
      </c>
      <c r="BE82" s="96">
        <v>9</v>
      </c>
      <c r="BF82" s="18" t="s">
        <v>2072</v>
      </c>
      <c r="BH82" s="17">
        <f t="shared" si="31"/>
        <v>0</v>
      </c>
    </row>
    <row r="83" spans="1:60">
      <c r="A83" s="18" t="s">
        <v>7</v>
      </c>
      <c r="B83" s="17" t="s">
        <v>59</v>
      </c>
      <c r="C83" s="18" t="s">
        <v>329</v>
      </c>
      <c r="D83" s="17" t="s">
        <v>330</v>
      </c>
      <c r="E83" s="18" t="str">
        <f>INDEX([1]Proflile65!$F:$F,MATCH([1]ตารางคะแนนV3!$C83,[1]Proflile65!$D:$D,0))</f>
        <v>รพช.</v>
      </c>
      <c r="F83" s="18">
        <f>INDEX([1]Proflile65!$H:$H,MATCH([1]ตารางคะแนนV3!$C83,[1]Proflile65!$D:$D,0))</f>
        <v>60</v>
      </c>
      <c r="G83" s="19" t="str">
        <f>INDEX([1]Proflile65!$K:$K,MATCH([1]ตารางคะแนนV3!$C83,[1]Proflile65!$D:$D,0))</f>
        <v>รพช.F2 P30,000-60,000</v>
      </c>
      <c r="H83" s="75">
        <v>47569</v>
      </c>
      <c r="I83" s="76">
        <f>INDEX([1]RiskPlusY2565Q3!L:L,MATCH([1]ตารางคะแนนV3!$C83,[1]RiskPlusY2565Q3!$D:$D,0))</f>
        <v>54691745.850000001</v>
      </c>
      <c r="J83" s="76">
        <f>INDEX([1]RiskPlusY2565Q3!P:P,MATCH([1]ตารางคะแนนV3!$C83,[1]RiskPlusY2565Q3!$D:$D,0))</f>
        <v>-3289104.77</v>
      </c>
      <c r="K83" s="76">
        <f>INDEX([1]RiskPlusY2565Q3!O:O,MATCH([1]ตารางคะแนนV3!$C83,[1]RiskPlusY2565Q3!$D:$D,0))</f>
        <v>60822964.469999999</v>
      </c>
      <c r="L83" s="76">
        <f>INDEX([1]RiskPlusY2565Q3!M:M,MATCH([1]ตารางคะแนนV3!$C83,[1]RiskPlusY2565Q3!$D:$D,0))</f>
        <v>57692108.390000001</v>
      </c>
      <c r="M83" s="29">
        <f>INDEX([1]RiskPlusY2565Q3!N:N,MATCH([1]ตารางคะแนนV3!$C83,[1]RiskPlusY2565Q3!$D:$D,0))</f>
        <v>0</v>
      </c>
      <c r="N83" s="77">
        <f>INDEX([1]PlanfinY2565Q3!M:M,MATCH([1]ตารางคะแนนV3!$C83,[1]PlanfinY2565Q3!$C:$C,0))</f>
        <v>0</v>
      </c>
      <c r="O83" s="78">
        <f>INDEX([1]PlanfinY2565Q3!N:N,MATCH([1]ตารางคะแนนV3!$C83,[1]PlanfinY2565Q3!$C:$C,0))</f>
        <v>1</v>
      </c>
      <c r="P83" s="79">
        <f t="shared" si="16"/>
        <v>1</v>
      </c>
      <c r="Q83" s="80">
        <f>INDEX([1]Ratio!R:R,MATCH([1]ตารางคะแนนV3!$C83,[1]Ratio!$C:$C,0))</f>
        <v>248</v>
      </c>
      <c r="R83" s="81">
        <f>INDEX([1]RiskPlusY2565Q3!$S:$S,MATCH([1]ตารางคะแนนV3!C83,[1]RiskPlusY2565Q3!$D:$D,0))</f>
        <v>0</v>
      </c>
      <c r="S83" s="82">
        <f>INDEX([1]Ratio!$S:$S,MATCH([1]ตารางคะแนนV3!$C83,[1]Ratio!$C:$C,0))</f>
        <v>23</v>
      </c>
      <c r="T83" s="78">
        <f>VLOOKUP($C83,[1]RiskPlusY2565Q3!$D$2:$W$901,17,0)</f>
        <v>1</v>
      </c>
      <c r="U83" s="83">
        <f t="shared" si="17"/>
        <v>0.5</v>
      </c>
      <c r="V83" s="82">
        <f>INDEX([1]Ratio!$T:$T,MATCH([1]ตารางคะแนนV3!$C83,[1]Ratio!$C:$C,0))</f>
        <v>56</v>
      </c>
      <c r="W83" s="78">
        <f>VLOOKUP($C83,[1]RiskPlusY2565Q3!$D$2:$W$901,18,0)</f>
        <v>1</v>
      </c>
      <c r="X83" s="83">
        <f t="shared" si="18"/>
        <v>0.5</v>
      </c>
      <c r="Y83" s="82">
        <f>INDEX([1]Ratio!$V:$V,MATCH([1]ตารางคะแนนV3!$C83,[1]Ratio!$C:$C,0))</f>
        <v>50</v>
      </c>
      <c r="Z83" s="81">
        <f>INDEX([1]RiskPlusY2565Q3!$W:$W,MATCH([1]ตารางคะแนนV3!C83,[1]RiskPlusY2565Q3!$D:$D,0))</f>
        <v>1</v>
      </c>
      <c r="AA83" s="84">
        <f t="shared" si="19"/>
        <v>2</v>
      </c>
      <c r="AB83" s="77" t="str">
        <f>INDEX('[1]Quick MethodY2565Q3'!P:P,MATCH([1]ตารางคะแนนV3!$C83,'[1]Quick MethodY2565Q3'!$C:$C,0))</f>
        <v>1</v>
      </c>
      <c r="AC83" s="78" t="str">
        <f>INDEX('[1]Quick MethodY2565Q3'!Q:Q,MATCH([1]ตารางคะแนนV3!$C83,'[1]Quick MethodY2565Q3'!$C:$C,0))</f>
        <v>1</v>
      </c>
      <c r="AD83" s="78">
        <f>INDEX([1]HGRY2565Q3!W:W,MATCH([1]ตารางคะแนนV3!$C83,[1]HGRY2565Q3!$C:$C,0))</f>
        <v>0</v>
      </c>
      <c r="AE83" s="78">
        <f>INDEX([1]HGRY2565Q3!X:X,MATCH([1]ตารางคะแนนV3!$C83,[1]HGRY2565Q3!$C:$C,0))</f>
        <v>0</v>
      </c>
      <c r="AF83" s="78">
        <f>INDEX([1]HGRY2565Q3!Y:Y,MATCH([1]ตารางคะแนนV3!$C83,[1]HGRY2565Q3!$C:$C,0))</f>
        <v>0</v>
      </c>
      <c r="AG83" s="78">
        <f>INDEX([1]HGRY2565Q3!Z:Z,MATCH([1]ตารางคะแนนV3!$C83,[1]HGRY2565Q3!$C:$C,0))</f>
        <v>0</v>
      </c>
      <c r="AH83" s="85">
        <f t="shared" si="20"/>
        <v>2</v>
      </c>
      <c r="AI83" s="79">
        <f t="shared" si="21"/>
        <v>2</v>
      </c>
      <c r="AJ83" s="86">
        <f>INDEX([1]PointY2565Q3!J:J,MATCH([1]ตารางคะแนนV3!$C83,[1]PointY2565Q3!$C:$C,0))</f>
        <v>1</v>
      </c>
      <c r="AK83" s="87">
        <f>IFERROR(INDEX([1]อัตราการครองเตียง!O:O,MATCH([1]ตารางคะแนนV3!$C83,[1]อัตราการครองเตียง!$C:$C,0)),0)</f>
        <v>1</v>
      </c>
      <c r="AL83" s="88">
        <f>INDEX([1]SumAdjRw!R:R,MATCH([1]ตารางคะแนนV3!$C83,[1]SumAdjRw!$C:$C,0))</f>
        <v>1</v>
      </c>
      <c r="AM83" s="89">
        <f t="shared" si="22"/>
        <v>2</v>
      </c>
      <c r="AN83" s="90">
        <f t="shared" si="23"/>
        <v>5</v>
      </c>
      <c r="AO83" s="91">
        <f t="shared" si="24"/>
        <v>8</v>
      </c>
      <c r="AP83" s="92">
        <f>INDEX([1]RiskPlusY2565Q3!Q:Q,MATCH([1]ตารางคะแนนV3!$C83,[1]RiskPlusY2565Q3!$D:$D,0))</f>
        <v>1</v>
      </c>
      <c r="AQ83" s="92">
        <f>INDEX([1]RiskPlusY2565Q3!R:R,MATCH([1]ตารางคะแนนV3!$C83,[1]RiskPlusY2565Q3!$D:$D,0))</f>
        <v>1</v>
      </c>
      <c r="AR83" s="92">
        <f>INDEX([1]RiskPlusY2565Q3!AB:AB,MATCH([1]ตารางคะแนนV3!$C83,[1]RiskPlusY2565Q3!$D:$D,0))</f>
        <v>1</v>
      </c>
      <c r="AS83" s="93">
        <f t="shared" si="25"/>
        <v>3</v>
      </c>
      <c r="AT83" s="92">
        <f>INDEX([1]RiskPlusY2565Q3!AA:AA,MATCH([1]ตารางคะแนนV3!$C83,[1]RiskPlusY2565Q3!$D:$D,0))</f>
        <v>1</v>
      </c>
      <c r="AU83" s="92">
        <f>INDEX([1]RiskPlusY2565Q3!AC:AC,MATCH([1]ตารางคะแนนV3!$C83,[1]RiskPlusY2565Q3!$D:$D,0))</f>
        <v>1</v>
      </c>
      <c r="AV83" s="94">
        <f t="shared" si="26"/>
        <v>2</v>
      </c>
      <c r="AW83" s="95">
        <f t="shared" si="27"/>
        <v>5</v>
      </c>
      <c r="AX83" s="96">
        <f t="shared" si="28"/>
        <v>13</v>
      </c>
      <c r="AY83" s="18" t="str">
        <f t="shared" si="29"/>
        <v>A</v>
      </c>
      <c r="AZ83" s="18"/>
      <c r="BA83" s="18" t="str">
        <f>INDEX([1]Proflile65!$L:$L,MATCH([1]ตารางคะแนนV3!$C83,[1]Proflile65!$D:$D,0))</f>
        <v>เดิม</v>
      </c>
      <c r="BB83" s="18"/>
      <c r="BC83" s="18"/>
      <c r="BD83" s="28" t="b">
        <f t="shared" si="30"/>
        <v>1</v>
      </c>
      <c r="BE83" s="96">
        <v>13</v>
      </c>
      <c r="BF83" s="18" t="s">
        <v>2048</v>
      </c>
      <c r="BH83" s="17">
        <f t="shared" si="31"/>
        <v>300000</v>
      </c>
    </row>
    <row r="84" spans="1:60">
      <c r="A84" s="18" t="s">
        <v>7</v>
      </c>
      <c r="B84" s="17" t="s">
        <v>59</v>
      </c>
      <c r="C84" s="18" t="s">
        <v>331</v>
      </c>
      <c r="D84" s="17" t="s">
        <v>332</v>
      </c>
      <c r="E84" s="18" t="str">
        <f>INDEX([1]Proflile65!$F:$F,MATCH([1]ตารางคะแนนV3!$C84,[1]Proflile65!$D:$D,0))</f>
        <v>รพช.</v>
      </c>
      <c r="F84" s="18">
        <f>INDEX([1]Proflile65!$H:$H,MATCH([1]ตารางคะแนนV3!$C84,[1]Proflile65!$D:$D,0))</f>
        <v>59</v>
      </c>
      <c r="G84" s="19" t="str">
        <f>INDEX([1]Proflile65!$K:$K,MATCH([1]ตารางคะแนนV3!$C84,[1]Proflile65!$D:$D,0))</f>
        <v>รพช.F2 P30,000-60,000</v>
      </c>
      <c r="H84" s="75">
        <v>37403</v>
      </c>
      <c r="I84" s="76">
        <f>INDEX([1]RiskPlusY2565Q3!L:L,MATCH([1]ตารางคะแนนV3!$C84,[1]RiskPlusY2565Q3!$D:$D,0))</f>
        <v>20150599.649999999</v>
      </c>
      <c r="J84" s="76">
        <f>INDEX([1]RiskPlusY2565Q3!P:P,MATCH([1]ตารางคะแนนV3!$C84,[1]RiskPlusY2565Q3!$D:$D,0))</f>
        <v>6377523.4400000004</v>
      </c>
      <c r="K84" s="76">
        <f>INDEX([1]RiskPlusY2565Q3!O:O,MATCH([1]ตารางคะแนนV3!$C84,[1]RiskPlusY2565Q3!$D:$D,0))</f>
        <v>10577210.34</v>
      </c>
      <c r="L84" s="76">
        <f>INDEX([1]RiskPlusY2565Q3!M:M,MATCH([1]ตารางคะแนนV3!$C84,[1]RiskPlusY2565Q3!$D:$D,0))</f>
        <v>9698584.9900000002</v>
      </c>
      <c r="M84" s="29">
        <f>INDEX([1]RiskPlusY2565Q3!N:N,MATCH([1]ตารางคะแนนV3!$C84,[1]RiskPlusY2565Q3!$D:$D,0))</f>
        <v>0</v>
      </c>
      <c r="N84" s="77">
        <f>INDEX([1]PlanfinY2565Q3!M:M,MATCH([1]ตารางคะแนนV3!$C84,[1]PlanfinY2565Q3!$C:$C,0))</f>
        <v>1</v>
      </c>
      <c r="O84" s="78">
        <f>INDEX([1]PlanfinY2565Q3!N:N,MATCH([1]ตารางคะแนนV3!$C84,[1]PlanfinY2565Q3!$C:$C,0))</f>
        <v>1</v>
      </c>
      <c r="P84" s="79">
        <f t="shared" si="16"/>
        <v>2</v>
      </c>
      <c r="Q84" s="80">
        <f>INDEX([1]Ratio!R:R,MATCH([1]ตารางคะแนนV3!$C84,[1]Ratio!$C:$C,0))</f>
        <v>102</v>
      </c>
      <c r="R84" s="81">
        <f>INDEX([1]RiskPlusY2565Q3!$S:$S,MATCH([1]ตารางคะแนนV3!C84,[1]RiskPlusY2565Q3!$D:$D,0))</f>
        <v>0</v>
      </c>
      <c r="S84" s="82">
        <f>INDEX([1]Ratio!$S:$S,MATCH([1]ตารางคะแนนV3!$C84,[1]Ratio!$C:$C,0))</f>
        <v>22</v>
      </c>
      <c r="T84" s="78">
        <f>VLOOKUP($C84,[1]RiskPlusY2565Q3!$D$2:$W$901,17,0)</f>
        <v>1</v>
      </c>
      <c r="U84" s="83">
        <f t="shared" si="17"/>
        <v>0.5</v>
      </c>
      <c r="V84" s="82">
        <f>INDEX([1]Ratio!$T:$T,MATCH([1]ตารางคะแนนV3!$C84,[1]Ratio!$C:$C,0))</f>
        <v>48</v>
      </c>
      <c r="W84" s="78">
        <f>VLOOKUP($C84,[1]RiskPlusY2565Q3!$D$2:$W$901,18,0)</f>
        <v>1</v>
      </c>
      <c r="X84" s="83">
        <f t="shared" si="18"/>
        <v>0.5</v>
      </c>
      <c r="Y84" s="82">
        <f>INDEX([1]Ratio!$V:$V,MATCH([1]ตารางคะแนนV3!$C84,[1]Ratio!$C:$C,0))</f>
        <v>69</v>
      </c>
      <c r="Z84" s="81">
        <f>INDEX([1]RiskPlusY2565Q3!$W:$W,MATCH([1]ตารางคะแนนV3!C84,[1]RiskPlusY2565Q3!$D:$D,0))</f>
        <v>0</v>
      </c>
      <c r="AA84" s="84">
        <f t="shared" si="19"/>
        <v>1</v>
      </c>
      <c r="AB84" s="77" t="str">
        <f>INDEX('[1]Quick MethodY2565Q3'!P:P,MATCH([1]ตารางคะแนนV3!$C84,'[1]Quick MethodY2565Q3'!$C:$C,0))</f>
        <v>1</v>
      </c>
      <c r="AC84" s="78" t="str">
        <f>INDEX('[1]Quick MethodY2565Q3'!Q:Q,MATCH([1]ตารางคะแนนV3!$C84,'[1]Quick MethodY2565Q3'!$C:$C,0))</f>
        <v>1</v>
      </c>
      <c r="AD84" s="78">
        <f>INDEX([1]HGRY2565Q3!W:W,MATCH([1]ตารางคะแนนV3!$C84,[1]HGRY2565Q3!$C:$C,0))</f>
        <v>0</v>
      </c>
      <c r="AE84" s="78">
        <f>INDEX([1]HGRY2565Q3!X:X,MATCH([1]ตารางคะแนนV3!$C84,[1]HGRY2565Q3!$C:$C,0))</f>
        <v>0</v>
      </c>
      <c r="AF84" s="78">
        <f>INDEX([1]HGRY2565Q3!Y:Y,MATCH([1]ตารางคะแนนV3!$C84,[1]HGRY2565Q3!$C:$C,0))</f>
        <v>0.5</v>
      </c>
      <c r="AG84" s="78">
        <f>INDEX([1]HGRY2565Q3!Z:Z,MATCH([1]ตารางคะแนนV3!$C84,[1]HGRY2565Q3!$C:$C,0))</f>
        <v>0.5</v>
      </c>
      <c r="AH84" s="85">
        <f t="shared" si="20"/>
        <v>3</v>
      </c>
      <c r="AI84" s="79">
        <f t="shared" si="21"/>
        <v>2</v>
      </c>
      <c r="AJ84" s="86">
        <f>INDEX([1]PointY2565Q3!J:J,MATCH([1]ตารางคะแนนV3!$C84,[1]PointY2565Q3!$C:$C,0))</f>
        <v>1</v>
      </c>
      <c r="AK84" s="87">
        <f>IFERROR(INDEX([1]อัตราการครองเตียง!O:O,MATCH([1]ตารางคะแนนV3!$C84,[1]อัตราการครองเตียง!$C:$C,0)),0)</f>
        <v>0</v>
      </c>
      <c r="AL84" s="88">
        <f>INDEX([1]SumAdjRw!R:R,MATCH([1]ตารางคะแนนV3!$C84,[1]SumAdjRw!$C:$C,0))</f>
        <v>0</v>
      </c>
      <c r="AM84" s="89">
        <f t="shared" si="22"/>
        <v>0</v>
      </c>
      <c r="AN84" s="90">
        <f t="shared" si="23"/>
        <v>3</v>
      </c>
      <c r="AO84" s="91">
        <f t="shared" si="24"/>
        <v>6</v>
      </c>
      <c r="AP84" s="92">
        <f>INDEX([1]RiskPlusY2565Q3!Q:Q,MATCH([1]ตารางคะแนนV3!$C84,[1]RiskPlusY2565Q3!$D:$D,0))</f>
        <v>0</v>
      </c>
      <c r="AQ84" s="92">
        <f>INDEX([1]RiskPlusY2565Q3!R:R,MATCH([1]ตารางคะแนนV3!$C84,[1]RiskPlusY2565Q3!$D:$D,0))</f>
        <v>0</v>
      </c>
      <c r="AR84" s="92">
        <f>INDEX([1]RiskPlusY2565Q3!AB:AB,MATCH([1]ตารางคะแนนV3!$C84,[1]RiskPlusY2565Q3!$D:$D,0))</f>
        <v>1</v>
      </c>
      <c r="AS84" s="93">
        <f t="shared" si="25"/>
        <v>1</v>
      </c>
      <c r="AT84" s="92">
        <f>INDEX([1]RiskPlusY2565Q3!AA:AA,MATCH([1]ตารางคะแนนV3!$C84,[1]RiskPlusY2565Q3!$D:$D,0))</f>
        <v>1</v>
      </c>
      <c r="AU84" s="92">
        <f>INDEX([1]RiskPlusY2565Q3!AC:AC,MATCH([1]ตารางคะแนนV3!$C84,[1]RiskPlusY2565Q3!$D:$D,0))</f>
        <v>1</v>
      </c>
      <c r="AV84" s="94">
        <f t="shared" si="26"/>
        <v>2</v>
      </c>
      <c r="AW84" s="95">
        <f t="shared" si="27"/>
        <v>3</v>
      </c>
      <c r="AX84" s="96">
        <f t="shared" si="28"/>
        <v>9</v>
      </c>
      <c r="AY84" s="18" t="str">
        <f t="shared" si="29"/>
        <v>C</v>
      </c>
      <c r="AZ84" s="18"/>
      <c r="BA84" s="18" t="str">
        <f>INDEX([1]Proflile65!$L:$L,MATCH([1]ตารางคะแนนV3!$C84,[1]Proflile65!$D:$D,0))</f>
        <v>เดิม</v>
      </c>
      <c r="BB84" s="18"/>
      <c r="BC84" s="18"/>
      <c r="BD84" s="28" t="b">
        <f t="shared" si="30"/>
        <v>1</v>
      </c>
      <c r="BE84" s="96">
        <v>9</v>
      </c>
      <c r="BF84" s="18" t="s">
        <v>2072</v>
      </c>
      <c r="BH84" s="17">
        <f t="shared" si="31"/>
        <v>0</v>
      </c>
    </row>
    <row r="85" spans="1:60">
      <c r="A85" s="18" t="s">
        <v>7</v>
      </c>
      <c r="B85" s="17" t="s">
        <v>59</v>
      </c>
      <c r="C85" s="18" t="s">
        <v>333</v>
      </c>
      <c r="D85" s="17" t="s">
        <v>334</v>
      </c>
      <c r="E85" s="18" t="str">
        <f>INDEX([1]Proflile65!$F:$F,MATCH([1]ตารางคะแนนV3!$C85,[1]Proflile65!$D:$D,0))</f>
        <v>รพช.</v>
      </c>
      <c r="F85" s="18">
        <f>INDEX([1]Proflile65!$H:$H,MATCH([1]ตารางคะแนนV3!$C85,[1]Proflile65!$D:$D,0))</f>
        <v>32</v>
      </c>
      <c r="G85" s="19" t="str">
        <f>INDEX([1]Proflile65!$K:$K,MATCH([1]ตารางคะแนนV3!$C85,[1]Proflile65!$D:$D,0))</f>
        <v>รพช.F2 P&lt;=30,000</v>
      </c>
      <c r="H85" s="75">
        <v>21886</v>
      </c>
      <c r="I85" s="76">
        <f>INDEX([1]RiskPlusY2565Q3!L:L,MATCH([1]ตารางคะแนนV3!$C85,[1]RiskPlusY2565Q3!$D:$D,0))</f>
        <v>19686662.73</v>
      </c>
      <c r="J85" s="76">
        <f>INDEX([1]RiskPlusY2565Q3!P:P,MATCH([1]ตารางคะแนนV3!$C85,[1]RiskPlusY2565Q3!$D:$D,0))</f>
        <v>5595528.8700000001</v>
      </c>
      <c r="K85" s="76">
        <f>INDEX([1]RiskPlusY2565Q3!O:O,MATCH([1]ตารางคะแนนV3!$C85,[1]RiskPlusY2565Q3!$D:$D,0))</f>
        <v>17454133.07</v>
      </c>
      <c r="L85" s="76">
        <f>INDEX([1]RiskPlusY2565Q3!M:M,MATCH([1]ตารางคะแนนV3!$C85,[1]RiskPlusY2565Q3!$D:$D,0))</f>
        <v>15799193.4</v>
      </c>
      <c r="M85" s="29">
        <f>INDEX([1]RiskPlusY2565Q3!N:N,MATCH([1]ตารางคะแนนV3!$C85,[1]RiskPlusY2565Q3!$D:$D,0))</f>
        <v>0</v>
      </c>
      <c r="N85" s="77">
        <f>INDEX([1]PlanfinY2565Q3!M:M,MATCH([1]ตารางคะแนนV3!$C85,[1]PlanfinY2565Q3!$C:$C,0))</f>
        <v>0</v>
      </c>
      <c r="O85" s="78">
        <f>INDEX([1]PlanfinY2565Q3!N:N,MATCH([1]ตารางคะแนนV3!$C85,[1]PlanfinY2565Q3!$C:$C,0))</f>
        <v>1</v>
      </c>
      <c r="P85" s="79">
        <f t="shared" si="16"/>
        <v>1</v>
      </c>
      <c r="Q85" s="80">
        <f>INDEX([1]Ratio!R:R,MATCH([1]ตารางคะแนนV3!$C85,[1]Ratio!$C:$C,0))</f>
        <v>75</v>
      </c>
      <c r="R85" s="81">
        <f>INDEX([1]RiskPlusY2565Q3!$S:$S,MATCH([1]ตารางคะแนนV3!C85,[1]RiskPlusY2565Q3!$D:$D,0))</f>
        <v>1</v>
      </c>
      <c r="S85" s="82">
        <f>INDEX([1]Ratio!$S:$S,MATCH([1]ตารางคะแนนV3!$C85,[1]Ratio!$C:$C,0))</f>
        <v>33</v>
      </c>
      <c r="T85" s="78">
        <f>VLOOKUP($C85,[1]RiskPlusY2565Q3!$D$2:$W$901,17,0)</f>
        <v>1</v>
      </c>
      <c r="U85" s="83">
        <f t="shared" si="17"/>
        <v>0.5</v>
      </c>
      <c r="V85" s="82">
        <f>INDEX([1]Ratio!$T:$T,MATCH([1]ตารางคะแนนV3!$C85,[1]Ratio!$C:$C,0))</f>
        <v>48</v>
      </c>
      <c r="W85" s="78">
        <f>VLOOKUP($C85,[1]RiskPlusY2565Q3!$D$2:$W$901,18,0)</f>
        <v>1</v>
      </c>
      <c r="X85" s="83">
        <f t="shared" si="18"/>
        <v>0.5</v>
      </c>
      <c r="Y85" s="82">
        <f>INDEX([1]Ratio!$V:$V,MATCH([1]ตารางคะแนนV3!$C85,[1]Ratio!$C:$C,0))</f>
        <v>44</v>
      </c>
      <c r="Z85" s="81">
        <f>INDEX([1]RiskPlusY2565Q3!$W:$W,MATCH([1]ตารางคะแนนV3!C85,[1]RiskPlusY2565Q3!$D:$D,0))</f>
        <v>1</v>
      </c>
      <c r="AA85" s="84">
        <f t="shared" si="19"/>
        <v>3</v>
      </c>
      <c r="AB85" s="77" t="str">
        <f>INDEX('[1]Quick MethodY2565Q3'!P:P,MATCH([1]ตารางคะแนนV3!$C85,'[1]Quick MethodY2565Q3'!$C:$C,0))</f>
        <v>1</v>
      </c>
      <c r="AC85" s="78" t="str">
        <f>INDEX('[1]Quick MethodY2565Q3'!Q:Q,MATCH([1]ตารางคะแนนV3!$C85,'[1]Quick MethodY2565Q3'!$C:$C,0))</f>
        <v>1</v>
      </c>
      <c r="AD85" s="78">
        <f>INDEX([1]HGRY2565Q3!W:W,MATCH([1]ตารางคะแนนV3!$C85,[1]HGRY2565Q3!$C:$C,0))</f>
        <v>0</v>
      </c>
      <c r="AE85" s="78">
        <f>INDEX([1]HGRY2565Q3!X:X,MATCH([1]ตารางคะแนนV3!$C85,[1]HGRY2565Q3!$C:$C,0))</f>
        <v>0</v>
      </c>
      <c r="AF85" s="78">
        <f>INDEX([1]HGRY2565Q3!Y:Y,MATCH([1]ตารางคะแนนV3!$C85,[1]HGRY2565Q3!$C:$C,0))</f>
        <v>0.5</v>
      </c>
      <c r="AG85" s="78">
        <f>INDEX([1]HGRY2565Q3!Z:Z,MATCH([1]ตารางคะแนนV3!$C85,[1]HGRY2565Q3!$C:$C,0))</f>
        <v>0.5</v>
      </c>
      <c r="AH85" s="85">
        <f t="shared" si="20"/>
        <v>3</v>
      </c>
      <c r="AI85" s="79">
        <f t="shared" si="21"/>
        <v>2</v>
      </c>
      <c r="AJ85" s="86">
        <f>INDEX([1]PointY2565Q3!J:J,MATCH([1]ตารางคะแนนV3!$C85,[1]PointY2565Q3!$C:$C,0))</f>
        <v>1</v>
      </c>
      <c r="AK85" s="87">
        <f>IFERROR(INDEX([1]อัตราการครองเตียง!O:O,MATCH([1]ตารางคะแนนV3!$C85,[1]อัตราการครองเตียง!$C:$C,0)),0)</f>
        <v>1</v>
      </c>
      <c r="AL85" s="88">
        <f>INDEX([1]SumAdjRw!R:R,MATCH([1]ตารางคะแนนV3!$C85,[1]SumAdjRw!$C:$C,0))</f>
        <v>0</v>
      </c>
      <c r="AM85" s="89">
        <f t="shared" si="22"/>
        <v>1</v>
      </c>
      <c r="AN85" s="90">
        <f t="shared" si="23"/>
        <v>4</v>
      </c>
      <c r="AO85" s="91">
        <f t="shared" si="24"/>
        <v>8</v>
      </c>
      <c r="AP85" s="92">
        <f>INDEX([1]RiskPlusY2565Q3!Q:Q,MATCH([1]ตารางคะแนนV3!$C85,[1]RiskPlusY2565Q3!$D:$D,0))</f>
        <v>0</v>
      </c>
      <c r="AQ85" s="92">
        <f>INDEX([1]RiskPlusY2565Q3!R:R,MATCH([1]ตารางคะแนนV3!$C85,[1]RiskPlusY2565Q3!$D:$D,0))</f>
        <v>0</v>
      </c>
      <c r="AR85" s="92">
        <f>INDEX([1]RiskPlusY2565Q3!AB:AB,MATCH([1]ตารางคะแนนV3!$C85,[1]RiskPlusY2565Q3!$D:$D,0))</f>
        <v>1</v>
      </c>
      <c r="AS85" s="93">
        <f t="shared" si="25"/>
        <v>1</v>
      </c>
      <c r="AT85" s="92">
        <f>INDEX([1]RiskPlusY2565Q3!AA:AA,MATCH([1]ตารางคะแนนV3!$C85,[1]RiskPlusY2565Q3!$D:$D,0))</f>
        <v>1</v>
      </c>
      <c r="AU85" s="92">
        <f>INDEX([1]RiskPlusY2565Q3!AC:AC,MATCH([1]ตารางคะแนนV3!$C85,[1]RiskPlusY2565Q3!$D:$D,0))</f>
        <v>1</v>
      </c>
      <c r="AV85" s="94">
        <f t="shared" si="26"/>
        <v>2</v>
      </c>
      <c r="AW85" s="95">
        <f t="shared" si="27"/>
        <v>3</v>
      </c>
      <c r="AX85" s="96">
        <f t="shared" si="28"/>
        <v>11</v>
      </c>
      <c r="AY85" s="18" t="str">
        <f t="shared" si="29"/>
        <v>B</v>
      </c>
      <c r="AZ85" s="18"/>
      <c r="BA85" s="18" t="str">
        <f>INDEX([1]Proflile65!$L:$L,MATCH([1]ตารางคะแนนV3!$C85,[1]Proflile65!$D:$D,0))</f>
        <v>เดิม</v>
      </c>
      <c r="BB85" s="18"/>
      <c r="BC85" s="18"/>
      <c r="BD85" s="28" t="b">
        <f t="shared" si="30"/>
        <v>1</v>
      </c>
      <c r="BE85" s="96">
        <v>11</v>
      </c>
      <c r="BF85" s="18" t="s">
        <v>2071</v>
      </c>
      <c r="BH85" s="17">
        <f t="shared" si="31"/>
        <v>150000</v>
      </c>
    </row>
    <row r="86" spans="1:60">
      <c r="A86" s="18" t="s">
        <v>7</v>
      </c>
      <c r="B86" s="17" t="s">
        <v>59</v>
      </c>
      <c r="C86" s="18" t="s">
        <v>335</v>
      </c>
      <c r="D86" s="17" t="s">
        <v>336</v>
      </c>
      <c r="E86" s="18" t="str">
        <f>INDEX([1]Proflile65!$F:$F,MATCH([1]ตารางคะแนนV3!$C86,[1]Proflile65!$D:$D,0))</f>
        <v>รพช.</v>
      </c>
      <c r="F86" s="18">
        <f>INDEX([1]Proflile65!$H:$H,MATCH([1]ตารางคะแนนV3!$C86,[1]Proflile65!$D:$D,0))</f>
        <v>0</v>
      </c>
      <c r="G86" s="19" t="str">
        <f>INDEX([1]Proflile65!$K:$K,MATCH([1]ตารางคะแนนV3!$C86,[1]Proflile65!$D:$D,0))</f>
        <v>รพช.F3 P15,000-25,000</v>
      </c>
      <c r="H86" s="100">
        <v>22200</v>
      </c>
      <c r="I86" s="76">
        <f>INDEX([1]RiskPlusY2565Q3!L:L,MATCH([1]ตารางคะแนนV3!$C86,[1]RiskPlusY2565Q3!$D:$D,0))</f>
        <v>23379645.539999999</v>
      </c>
      <c r="J86" s="76">
        <f>INDEX([1]RiskPlusY2565Q3!P:P,MATCH([1]ตารางคะแนนV3!$C86,[1]RiskPlusY2565Q3!$D:$D,0))</f>
        <v>15902013.6</v>
      </c>
      <c r="K86" s="76">
        <f>INDEX([1]RiskPlusY2565Q3!O:O,MATCH([1]ตารางคะแนนV3!$C86,[1]RiskPlusY2565Q3!$D:$D,0))</f>
        <v>20854817.23</v>
      </c>
      <c r="L86" s="76">
        <f>INDEX([1]RiskPlusY2565Q3!M:M,MATCH([1]ตารางคะแนนV3!$C86,[1]RiskPlusY2565Q3!$D:$D,0))</f>
        <v>18198174.800000001</v>
      </c>
      <c r="M86" s="29">
        <f>INDEX([1]RiskPlusY2565Q3!N:N,MATCH([1]ตารางคะแนนV3!$C86,[1]RiskPlusY2565Q3!$D:$D,0))</f>
        <v>0</v>
      </c>
      <c r="N86" s="77">
        <f>INDEX([1]PlanfinY2565Q3!M:M,MATCH([1]ตารางคะแนนV3!$C86,[1]PlanfinY2565Q3!$C:$C,0))</f>
        <v>1</v>
      </c>
      <c r="O86" s="78">
        <f>INDEX([1]PlanfinY2565Q3!N:N,MATCH([1]ตารางคะแนนV3!$C86,[1]PlanfinY2565Q3!$C:$C,0))</f>
        <v>0</v>
      </c>
      <c r="P86" s="79">
        <f t="shared" si="16"/>
        <v>1</v>
      </c>
      <c r="Q86" s="80">
        <f>INDEX([1]Ratio!R:R,MATCH([1]ตารางคะแนนV3!$C86,[1]Ratio!$C:$C,0))</f>
        <v>58</v>
      </c>
      <c r="R86" s="81">
        <f>INDEX([1]RiskPlusY2565Q3!$S:$S,MATCH([1]ตารางคะแนนV3!C86,[1]RiskPlusY2565Q3!$D:$D,0))</f>
        <v>1</v>
      </c>
      <c r="S86" s="82">
        <f>INDEX([1]Ratio!$S:$S,MATCH([1]ตารางคะแนนV3!$C86,[1]Ratio!$C:$C,0))</f>
        <v>100</v>
      </c>
      <c r="T86" s="78">
        <f>VLOOKUP($C86,[1]RiskPlusY2565Q3!$D$2:$W$901,17,0)</f>
        <v>0</v>
      </c>
      <c r="U86" s="83">
        <f t="shared" si="17"/>
        <v>0</v>
      </c>
      <c r="V86" s="82">
        <f>INDEX([1]Ratio!$T:$T,MATCH([1]ตารางคะแนนV3!$C86,[1]Ratio!$C:$C,0))</f>
        <v>69</v>
      </c>
      <c r="W86" s="78">
        <f>VLOOKUP($C86,[1]RiskPlusY2565Q3!$D$2:$W$901,18,0)</f>
        <v>0</v>
      </c>
      <c r="X86" s="83">
        <f t="shared" si="18"/>
        <v>0</v>
      </c>
      <c r="Y86" s="82">
        <f>INDEX([1]Ratio!$V:$V,MATCH([1]ตารางคะแนนV3!$C86,[1]Ratio!$C:$C,0))</f>
        <v>58</v>
      </c>
      <c r="Z86" s="81">
        <f>INDEX([1]RiskPlusY2565Q3!$W:$W,MATCH([1]ตารางคะแนนV3!C86,[1]RiskPlusY2565Q3!$D:$D,0))</f>
        <v>1</v>
      </c>
      <c r="AA86" s="84">
        <f t="shared" si="19"/>
        <v>2</v>
      </c>
      <c r="AB86" s="77" t="str">
        <f>INDEX('[1]Quick MethodY2565Q3'!P:P,MATCH([1]ตารางคะแนนV3!$C86,'[1]Quick MethodY2565Q3'!$C:$C,0))</f>
        <v>1</v>
      </c>
      <c r="AC86" s="78" t="str">
        <f>INDEX('[1]Quick MethodY2565Q3'!Q:Q,MATCH([1]ตารางคะแนนV3!$C86,'[1]Quick MethodY2565Q3'!$C:$C,0))</f>
        <v>1</v>
      </c>
      <c r="AD86" s="78">
        <f>INDEX([1]HGRY2565Q3!W:W,MATCH([1]ตารางคะแนนV3!$C86,[1]HGRY2565Q3!$C:$C,0))</f>
        <v>0.5</v>
      </c>
      <c r="AE86" s="78">
        <f>INDEX([1]HGRY2565Q3!X:X,MATCH([1]ตารางคะแนนV3!$C86,[1]HGRY2565Q3!$C:$C,0))</f>
        <v>0.5</v>
      </c>
      <c r="AF86" s="78">
        <f>INDEX([1]HGRY2565Q3!Y:Y,MATCH([1]ตารางคะแนนV3!$C86,[1]HGRY2565Q3!$C:$C,0))</f>
        <v>0.5</v>
      </c>
      <c r="AG86" s="78">
        <f>INDEX([1]HGRY2565Q3!Z:Z,MATCH([1]ตารางคะแนนV3!$C86,[1]HGRY2565Q3!$C:$C,0))</f>
        <v>0.5</v>
      </c>
      <c r="AH86" s="85">
        <f t="shared" si="20"/>
        <v>4</v>
      </c>
      <c r="AI86" s="79">
        <f t="shared" si="21"/>
        <v>2</v>
      </c>
      <c r="AJ86" s="86">
        <f>INDEX([1]PointY2565Q3!J:J,MATCH([1]ตารางคะแนนV3!$C86,[1]PointY2565Q3!$C:$C,0))</f>
        <v>1</v>
      </c>
      <c r="AK86" s="87">
        <f>IFERROR(INDEX([1]อัตราการครองเตียง!O:O,MATCH([1]ตารางคะแนนV3!$C86,[1]อัตราการครองเตียง!$C:$C,0)),0)</f>
        <v>1</v>
      </c>
      <c r="AL86" s="88">
        <f>INDEX([1]SumAdjRw!R:R,MATCH([1]ตารางคะแนนV3!$C86,[1]SumAdjRw!$C:$C,0))</f>
        <v>1</v>
      </c>
      <c r="AM86" s="89">
        <f t="shared" si="22"/>
        <v>2</v>
      </c>
      <c r="AN86" s="90">
        <f t="shared" si="23"/>
        <v>5</v>
      </c>
      <c r="AO86" s="91">
        <f t="shared" si="24"/>
        <v>8</v>
      </c>
      <c r="AP86" s="92">
        <f>INDEX([1]RiskPlusY2565Q3!Q:Q,MATCH([1]ตารางคะแนนV3!$C86,[1]RiskPlusY2565Q3!$D:$D,0))</f>
        <v>1</v>
      </c>
      <c r="AQ86" s="92">
        <f>INDEX([1]RiskPlusY2565Q3!R:R,MATCH([1]ตารางคะแนนV3!$C86,[1]RiskPlusY2565Q3!$D:$D,0))</f>
        <v>1</v>
      </c>
      <c r="AR86" s="92">
        <f>INDEX([1]RiskPlusY2565Q3!AB:AB,MATCH([1]ตารางคะแนนV3!$C86,[1]RiskPlusY2565Q3!$D:$D,0))</f>
        <v>1</v>
      </c>
      <c r="AS86" s="93">
        <f t="shared" si="25"/>
        <v>3</v>
      </c>
      <c r="AT86" s="92">
        <f>INDEX([1]RiskPlusY2565Q3!AA:AA,MATCH([1]ตารางคะแนนV3!$C86,[1]RiskPlusY2565Q3!$D:$D,0))</f>
        <v>1</v>
      </c>
      <c r="AU86" s="92">
        <f>INDEX([1]RiskPlusY2565Q3!AC:AC,MATCH([1]ตารางคะแนนV3!$C86,[1]RiskPlusY2565Q3!$D:$D,0))</f>
        <v>1</v>
      </c>
      <c r="AV86" s="94">
        <f t="shared" si="26"/>
        <v>2</v>
      </c>
      <c r="AW86" s="95">
        <f t="shared" si="27"/>
        <v>5</v>
      </c>
      <c r="AX86" s="96">
        <f t="shared" si="28"/>
        <v>13</v>
      </c>
      <c r="AY86" s="18" t="str">
        <f t="shared" si="29"/>
        <v>A</v>
      </c>
      <c r="AZ86" s="18"/>
      <c r="BA86" s="18" t="str">
        <f>INDEX([1]Proflile65!$L:$L,MATCH([1]ตารางคะแนนV3!$C86,[1]Proflile65!$D:$D,0))</f>
        <v>เดิม</v>
      </c>
      <c r="BB86" s="18"/>
      <c r="BC86" s="18"/>
      <c r="BD86" s="28" t="b">
        <f t="shared" si="30"/>
        <v>1</v>
      </c>
      <c r="BE86" s="96">
        <v>13</v>
      </c>
      <c r="BF86" s="18" t="s">
        <v>2048</v>
      </c>
      <c r="BH86" s="17">
        <f t="shared" si="31"/>
        <v>300000</v>
      </c>
    </row>
    <row r="87" spans="1:60">
      <c r="A87" s="18" t="s">
        <v>7</v>
      </c>
      <c r="B87" s="17" t="s">
        <v>59</v>
      </c>
      <c r="C87" s="18" t="s">
        <v>337</v>
      </c>
      <c r="D87" s="17" t="s">
        <v>338</v>
      </c>
      <c r="E87" s="18" t="str">
        <f>INDEX([1]Proflile65!$F:$F,MATCH([1]ตารางคะแนนV3!$C87,[1]Proflile65!$D:$D,0))</f>
        <v>รพช.</v>
      </c>
      <c r="F87" s="18">
        <f>INDEX([1]Proflile65!$H:$H,MATCH([1]ตารางคะแนนV3!$C87,[1]Proflile65!$D:$D,0))</f>
        <v>0</v>
      </c>
      <c r="G87" s="19" t="str">
        <f>INDEX([1]Proflile65!$K:$K,MATCH([1]ตารางคะแนนV3!$C87,[1]Proflile65!$D:$D,0))</f>
        <v>รพช.F3 P15,000-25,000</v>
      </c>
      <c r="H87" s="100">
        <v>15192</v>
      </c>
      <c r="I87" s="76">
        <f>INDEX([1]RiskPlusY2565Q3!L:L,MATCH([1]ตารางคะแนนV3!$C87,[1]RiskPlusY2565Q3!$D:$D,0))</f>
        <v>15468197.140000001</v>
      </c>
      <c r="J87" s="76">
        <f>INDEX([1]RiskPlusY2565Q3!P:P,MATCH([1]ตารางคะแนนV3!$C87,[1]RiskPlusY2565Q3!$D:$D,0))</f>
        <v>12876665.74</v>
      </c>
      <c r="K87" s="76">
        <f>INDEX([1]RiskPlusY2565Q3!O:O,MATCH([1]ตารางคะแนนV3!$C87,[1]RiskPlusY2565Q3!$D:$D,0))</f>
        <v>9418540.0999999996</v>
      </c>
      <c r="L87" s="76">
        <f>INDEX([1]RiskPlusY2565Q3!M:M,MATCH([1]ตารางคะแนนV3!$C87,[1]RiskPlusY2565Q3!$D:$D,0))</f>
        <v>7854485.1900000004</v>
      </c>
      <c r="M87" s="29">
        <f>INDEX([1]RiskPlusY2565Q3!N:N,MATCH([1]ตารางคะแนนV3!$C87,[1]RiskPlusY2565Q3!$D:$D,0))</f>
        <v>0</v>
      </c>
      <c r="N87" s="77">
        <f>INDEX([1]PlanfinY2565Q3!M:M,MATCH([1]ตารางคะแนนV3!$C87,[1]PlanfinY2565Q3!$C:$C,0))</f>
        <v>0</v>
      </c>
      <c r="O87" s="78">
        <f>INDEX([1]PlanfinY2565Q3!N:N,MATCH([1]ตารางคะแนนV3!$C87,[1]PlanfinY2565Q3!$C:$C,0))</f>
        <v>0</v>
      </c>
      <c r="P87" s="79">
        <f t="shared" si="16"/>
        <v>0</v>
      </c>
      <c r="Q87" s="80">
        <f>INDEX([1]Ratio!R:R,MATCH([1]ตารางคะแนนV3!$C87,[1]Ratio!$C:$C,0))</f>
        <v>51</v>
      </c>
      <c r="R87" s="81">
        <f>INDEX([1]RiskPlusY2565Q3!$S:$S,MATCH([1]ตารางคะแนนV3!C87,[1]RiskPlusY2565Q3!$D:$D,0))</f>
        <v>1</v>
      </c>
      <c r="S87" s="82">
        <f>INDEX([1]Ratio!$S:$S,MATCH([1]ตารางคะแนนV3!$C87,[1]Ratio!$C:$C,0))</f>
        <v>57</v>
      </c>
      <c r="T87" s="78">
        <f>VLOOKUP($C87,[1]RiskPlusY2565Q3!$D$2:$W$901,17,0)</f>
        <v>1</v>
      </c>
      <c r="U87" s="83">
        <f t="shared" si="17"/>
        <v>0.5</v>
      </c>
      <c r="V87" s="82">
        <f>INDEX([1]Ratio!$T:$T,MATCH([1]ตารางคะแนนV3!$C87,[1]Ratio!$C:$C,0))</f>
        <v>198</v>
      </c>
      <c r="W87" s="78">
        <f>VLOOKUP($C87,[1]RiskPlusY2565Q3!$D$2:$W$901,18,0)</f>
        <v>0</v>
      </c>
      <c r="X87" s="83">
        <f t="shared" si="18"/>
        <v>0</v>
      </c>
      <c r="Y87" s="82">
        <f>INDEX([1]Ratio!$V:$V,MATCH([1]ตารางคะแนนV3!$C87,[1]Ratio!$C:$C,0))</f>
        <v>92</v>
      </c>
      <c r="Z87" s="81">
        <f>INDEX([1]RiskPlusY2565Q3!$W:$W,MATCH([1]ตารางคะแนนV3!C87,[1]RiskPlusY2565Q3!$D:$D,0))</f>
        <v>0</v>
      </c>
      <c r="AA87" s="84">
        <f t="shared" si="19"/>
        <v>1.5</v>
      </c>
      <c r="AB87" s="77" t="str">
        <f>INDEX('[1]Quick MethodY2565Q3'!P:P,MATCH([1]ตารางคะแนนV3!$C87,'[1]Quick MethodY2565Q3'!$C:$C,0))</f>
        <v>1</v>
      </c>
      <c r="AC87" s="78" t="str">
        <f>INDEX('[1]Quick MethodY2565Q3'!Q:Q,MATCH([1]ตารางคะแนนV3!$C87,'[1]Quick MethodY2565Q3'!$C:$C,0))</f>
        <v>1</v>
      </c>
      <c r="AD87" s="78">
        <f>INDEX([1]HGRY2565Q3!W:W,MATCH([1]ตารางคะแนนV3!$C87,[1]HGRY2565Q3!$C:$C,0))</f>
        <v>0.5</v>
      </c>
      <c r="AE87" s="78">
        <f>INDEX([1]HGRY2565Q3!X:X,MATCH([1]ตารางคะแนนV3!$C87,[1]HGRY2565Q3!$C:$C,0))</f>
        <v>0.5</v>
      </c>
      <c r="AF87" s="78">
        <f>INDEX([1]HGRY2565Q3!Y:Y,MATCH([1]ตารางคะแนนV3!$C87,[1]HGRY2565Q3!$C:$C,0))</f>
        <v>0.5</v>
      </c>
      <c r="AG87" s="78">
        <f>INDEX([1]HGRY2565Q3!Z:Z,MATCH([1]ตารางคะแนนV3!$C87,[1]HGRY2565Q3!$C:$C,0))</f>
        <v>0.5</v>
      </c>
      <c r="AH87" s="85">
        <f t="shared" si="20"/>
        <v>4</v>
      </c>
      <c r="AI87" s="79">
        <f t="shared" si="21"/>
        <v>2</v>
      </c>
      <c r="AJ87" s="86">
        <f>INDEX([1]PointY2565Q3!J:J,MATCH([1]ตารางคะแนนV3!$C87,[1]PointY2565Q3!$C:$C,0))</f>
        <v>1</v>
      </c>
      <c r="AK87" s="87">
        <f>IFERROR(INDEX([1]อัตราการครองเตียง!O:O,MATCH([1]ตารางคะแนนV3!$C87,[1]อัตราการครองเตียง!$C:$C,0)),0)</f>
        <v>1</v>
      </c>
      <c r="AL87" s="88">
        <f>INDEX([1]SumAdjRw!R:R,MATCH([1]ตารางคะแนนV3!$C87,[1]SumAdjRw!$C:$C,0))</f>
        <v>1</v>
      </c>
      <c r="AM87" s="89">
        <f t="shared" si="22"/>
        <v>2</v>
      </c>
      <c r="AN87" s="90">
        <f t="shared" si="23"/>
        <v>5</v>
      </c>
      <c r="AO87" s="91">
        <f t="shared" si="24"/>
        <v>6.5</v>
      </c>
      <c r="AP87" s="92">
        <f>INDEX([1]RiskPlusY2565Q3!Q:Q,MATCH([1]ตารางคะแนนV3!$C87,[1]RiskPlusY2565Q3!$D:$D,0))</f>
        <v>1</v>
      </c>
      <c r="AQ87" s="92">
        <f>INDEX([1]RiskPlusY2565Q3!R:R,MATCH([1]ตารางคะแนนV3!$C87,[1]RiskPlusY2565Q3!$D:$D,0))</f>
        <v>0</v>
      </c>
      <c r="AR87" s="92">
        <f>INDEX([1]RiskPlusY2565Q3!AB:AB,MATCH([1]ตารางคะแนนV3!$C87,[1]RiskPlusY2565Q3!$D:$D,0))</f>
        <v>1</v>
      </c>
      <c r="AS87" s="93">
        <f t="shared" si="25"/>
        <v>2</v>
      </c>
      <c r="AT87" s="92">
        <f>INDEX([1]RiskPlusY2565Q3!AA:AA,MATCH([1]ตารางคะแนนV3!$C87,[1]RiskPlusY2565Q3!$D:$D,0))</f>
        <v>1</v>
      </c>
      <c r="AU87" s="92">
        <f>INDEX([1]RiskPlusY2565Q3!AC:AC,MATCH([1]ตารางคะแนนV3!$C87,[1]RiskPlusY2565Q3!$D:$D,0))</f>
        <v>1</v>
      </c>
      <c r="AV87" s="94">
        <f t="shared" si="26"/>
        <v>2</v>
      </c>
      <c r="AW87" s="95">
        <f t="shared" si="27"/>
        <v>4</v>
      </c>
      <c r="AX87" s="96">
        <f t="shared" si="28"/>
        <v>10.5</v>
      </c>
      <c r="AY87" s="18" t="str">
        <f t="shared" si="29"/>
        <v>B</v>
      </c>
      <c r="AZ87" s="18"/>
      <c r="BA87" s="18" t="str">
        <f>INDEX([1]Proflile65!$L:$L,MATCH([1]ตารางคะแนนV3!$C87,[1]Proflile65!$D:$D,0))</f>
        <v>เดิม</v>
      </c>
      <c r="BB87" s="18"/>
      <c r="BC87" s="18"/>
      <c r="BD87" s="28" t="b">
        <f t="shared" si="30"/>
        <v>1</v>
      </c>
      <c r="BE87" s="96">
        <v>10.5</v>
      </c>
      <c r="BF87" s="18" t="s">
        <v>2071</v>
      </c>
      <c r="BH87" s="17">
        <f t="shared" si="31"/>
        <v>150000</v>
      </c>
    </row>
    <row r="88" spans="1:60">
      <c r="A88" s="18" t="s">
        <v>7</v>
      </c>
      <c r="B88" s="17" t="s">
        <v>91</v>
      </c>
      <c r="C88" s="18" t="s">
        <v>249</v>
      </c>
      <c r="D88" s="17" t="s">
        <v>250</v>
      </c>
      <c r="E88" s="18" t="str">
        <f>INDEX([1]Proflile65!$F:$F,MATCH([1]ตารางคะแนนV3!$C88,[1]Proflile65!$D:$D,0))</f>
        <v>รพศ.</v>
      </c>
      <c r="F88" s="18">
        <f>INDEX([1]Proflile65!$H:$H,MATCH([1]ตารางคะแนนV3!$C88,[1]Proflile65!$D:$D,0))</f>
        <v>743</v>
      </c>
      <c r="G88" s="19" t="str">
        <f>INDEX([1]Proflile65!$K:$K,MATCH([1]ตารางคะแนนV3!$C88,[1]Proflile65!$D:$D,0))</f>
        <v>รพศ.A B&gt;700to1000</v>
      </c>
      <c r="H88" s="75">
        <v>140799</v>
      </c>
      <c r="I88" s="76">
        <f>INDEX([1]RiskPlusY2565Q3!L:L,MATCH([1]ตารางคะแนนV3!$C88,[1]RiskPlusY2565Q3!$D:$D,0))</f>
        <v>2079524212.0899999</v>
      </c>
      <c r="J88" s="76">
        <f>INDEX([1]RiskPlusY2565Q3!P:P,MATCH([1]ตารางคะแนนV3!$C88,[1]RiskPlusY2565Q3!$D:$D,0))</f>
        <v>1320829435.8099999</v>
      </c>
      <c r="K88" s="76">
        <f>INDEX([1]RiskPlusY2565Q3!O:O,MATCH([1]ตารางคะแนนV3!$C88,[1]RiskPlusY2565Q3!$D:$D,0))</f>
        <v>327393965.27999997</v>
      </c>
      <c r="L88" s="76">
        <f>INDEX([1]RiskPlusY2565Q3!M:M,MATCH([1]ตารางคะแนนV3!$C88,[1]RiskPlusY2565Q3!$D:$D,0))</f>
        <v>137237800.63999999</v>
      </c>
      <c r="M88" s="29">
        <f>INDEX([1]RiskPlusY2565Q3!N:N,MATCH([1]ตารางคะแนนV3!$C88,[1]RiskPlusY2565Q3!$D:$D,0))</f>
        <v>0</v>
      </c>
      <c r="N88" s="77">
        <f>INDEX([1]PlanfinY2565Q3!M:M,MATCH([1]ตารางคะแนนV3!$C88,[1]PlanfinY2565Q3!$C:$C,0))</f>
        <v>1</v>
      </c>
      <c r="O88" s="78">
        <f>INDEX([1]PlanfinY2565Q3!N:N,MATCH([1]ตารางคะแนนV3!$C88,[1]PlanfinY2565Q3!$C:$C,0))</f>
        <v>1</v>
      </c>
      <c r="P88" s="79">
        <f t="shared" si="16"/>
        <v>2</v>
      </c>
      <c r="Q88" s="80">
        <f>INDEX([1]Ratio!R:R,MATCH([1]ตารางคะแนนV3!$C88,[1]Ratio!$C:$C,0))</f>
        <v>22</v>
      </c>
      <c r="R88" s="81">
        <f>INDEX([1]RiskPlusY2565Q3!$S:$S,MATCH([1]ตารางคะแนนV3!C88,[1]RiskPlusY2565Q3!$D:$D,0))</f>
        <v>1</v>
      </c>
      <c r="S88" s="82">
        <f>INDEX([1]Ratio!$S:$S,MATCH([1]ตารางคะแนนV3!$C88,[1]Ratio!$C:$C,0))</f>
        <v>58</v>
      </c>
      <c r="T88" s="78">
        <f>VLOOKUP($C88,[1]RiskPlusY2565Q3!$D$2:$W$901,17,0)</f>
        <v>1</v>
      </c>
      <c r="U88" s="83">
        <f t="shared" si="17"/>
        <v>0.5</v>
      </c>
      <c r="V88" s="82">
        <f>INDEX([1]Ratio!$T:$T,MATCH([1]ตารางคะแนนV3!$C88,[1]Ratio!$C:$C,0))</f>
        <v>43</v>
      </c>
      <c r="W88" s="78">
        <f>VLOOKUP($C88,[1]RiskPlusY2565Q3!$D$2:$W$901,18,0)</f>
        <v>1</v>
      </c>
      <c r="X88" s="83">
        <f t="shared" si="18"/>
        <v>0.5</v>
      </c>
      <c r="Y88" s="82">
        <f>INDEX([1]Ratio!$V:$V,MATCH([1]ตารางคะแนนV3!$C88,[1]Ratio!$C:$C,0))</f>
        <v>53</v>
      </c>
      <c r="Z88" s="81">
        <f>INDEX([1]RiskPlusY2565Q3!$W:$W,MATCH([1]ตารางคะแนนV3!C88,[1]RiskPlusY2565Q3!$D:$D,0))</f>
        <v>1</v>
      </c>
      <c r="AA88" s="84">
        <f t="shared" si="19"/>
        <v>3</v>
      </c>
      <c r="AB88" s="77" t="str">
        <f>INDEX('[1]Quick MethodY2565Q3'!P:P,MATCH([1]ตารางคะแนนV3!$C88,'[1]Quick MethodY2565Q3'!$C:$C,0))</f>
        <v>1</v>
      </c>
      <c r="AC88" s="78" t="str">
        <f>INDEX('[1]Quick MethodY2565Q3'!Q:Q,MATCH([1]ตารางคะแนนV3!$C88,'[1]Quick MethodY2565Q3'!$C:$C,0))</f>
        <v>1</v>
      </c>
      <c r="AD88" s="78">
        <f>INDEX([1]HGRY2565Q3!W:W,MATCH([1]ตารางคะแนนV3!$C88,[1]HGRY2565Q3!$C:$C,0))</f>
        <v>0</v>
      </c>
      <c r="AE88" s="78">
        <f>INDEX([1]HGRY2565Q3!X:X,MATCH([1]ตารางคะแนนV3!$C88,[1]HGRY2565Q3!$C:$C,0))</f>
        <v>0</v>
      </c>
      <c r="AF88" s="78">
        <f>INDEX([1]HGRY2565Q3!Y:Y,MATCH([1]ตารางคะแนนV3!$C88,[1]HGRY2565Q3!$C:$C,0))</f>
        <v>0.5</v>
      </c>
      <c r="AG88" s="78">
        <f>INDEX([1]HGRY2565Q3!Z:Z,MATCH([1]ตารางคะแนนV3!$C88,[1]HGRY2565Q3!$C:$C,0))</f>
        <v>0</v>
      </c>
      <c r="AH88" s="85">
        <f t="shared" si="20"/>
        <v>2.5</v>
      </c>
      <c r="AI88" s="79">
        <f t="shared" si="21"/>
        <v>2</v>
      </c>
      <c r="AJ88" s="86">
        <f>INDEX([1]PointY2565Q3!J:J,MATCH([1]ตารางคะแนนV3!$C88,[1]PointY2565Q3!$C:$C,0))</f>
        <v>1</v>
      </c>
      <c r="AK88" s="87">
        <f>IFERROR(INDEX([1]อัตราการครองเตียง!O:O,MATCH([1]ตารางคะแนนV3!$C88,[1]อัตราการครองเตียง!$C:$C,0)),0)</f>
        <v>1</v>
      </c>
      <c r="AL88" s="88">
        <f>INDEX([1]SumAdjRw!R:R,MATCH([1]ตารางคะแนนV3!$C88,[1]SumAdjRw!$C:$C,0))</f>
        <v>1</v>
      </c>
      <c r="AM88" s="89">
        <f t="shared" si="22"/>
        <v>2</v>
      </c>
      <c r="AN88" s="90">
        <f t="shared" si="23"/>
        <v>5</v>
      </c>
      <c r="AO88" s="91">
        <f t="shared" si="24"/>
        <v>10</v>
      </c>
      <c r="AP88" s="92">
        <f>INDEX([1]RiskPlusY2565Q3!Q:Q,MATCH([1]ตารางคะแนนV3!$C88,[1]RiskPlusY2565Q3!$D:$D,0))</f>
        <v>0</v>
      </c>
      <c r="AQ88" s="92">
        <f>INDEX([1]RiskPlusY2565Q3!R:R,MATCH([1]ตารางคะแนนV3!$C88,[1]RiskPlusY2565Q3!$D:$D,0))</f>
        <v>0</v>
      </c>
      <c r="AR88" s="92">
        <f>INDEX([1]RiskPlusY2565Q3!AB:AB,MATCH([1]ตารางคะแนนV3!$C88,[1]RiskPlusY2565Q3!$D:$D,0))</f>
        <v>1</v>
      </c>
      <c r="AS88" s="93">
        <f t="shared" si="25"/>
        <v>1</v>
      </c>
      <c r="AT88" s="92">
        <f>INDEX([1]RiskPlusY2565Q3!AA:AA,MATCH([1]ตารางคะแนนV3!$C88,[1]RiskPlusY2565Q3!$D:$D,0))</f>
        <v>1</v>
      </c>
      <c r="AU88" s="92">
        <f>INDEX([1]RiskPlusY2565Q3!AC:AC,MATCH([1]ตารางคะแนนV3!$C88,[1]RiskPlusY2565Q3!$D:$D,0))</f>
        <v>1</v>
      </c>
      <c r="AV88" s="94">
        <f t="shared" si="26"/>
        <v>2</v>
      </c>
      <c r="AW88" s="95">
        <f t="shared" si="27"/>
        <v>3</v>
      </c>
      <c r="AX88" s="96">
        <f t="shared" si="28"/>
        <v>13</v>
      </c>
      <c r="AY88" s="18" t="str">
        <f t="shared" si="29"/>
        <v>A</v>
      </c>
      <c r="AZ88" s="18"/>
      <c r="BA88" s="18" t="str">
        <f>INDEX([1]Proflile65!$L:$L,MATCH([1]ตารางคะแนนV3!$C88,[1]Proflile65!$D:$D,0))</f>
        <v>เดิม</v>
      </c>
      <c r="BB88" s="18"/>
      <c r="BC88" s="18"/>
      <c r="BD88" s="28" t="b">
        <f t="shared" si="30"/>
        <v>1</v>
      </c>
      <c r="BE88" s="96">
        <v>13</v>
      </c>
      <c r="BF88" s="18" t="s">
        <v>2048</v>
      </c>
      <c r="BH88" s="17">
        <f t="shared" si="31"/>
        <v>300000</v>
      </c>
    </row>
    <row r="89" spans="1:60">
      <c r="A89" s="18" t="s">
        <v>7</v>
      </c>
      <c r="B89" s="17" t="s">
        <v>91</v>
      </c>
      <c r="C89" s="18" t="s">
        <v>251</v>
      </c>
      <c r="D89" s="17" t="s">
        <v>252</v>
      </c>
      <c r="E89" s="18" t="str">
        <f>INDEX([1]Proflile65!$F:$F,MATCH([1]ตารางคะแนนV3!$C89,[1]Proflile65!$D:$D,0))</f>
        <v>รพช.</v>
      </c>
      <c r="F89" s="18">
        <f>INDEX([1]Proflile65!$H:$H,MATCH([1]ตารางคะแนนV3!$C89,[1]Proflile65!$D:$D,0))</f>
        <v>30</v>
      </c>
      <c r="G89" s="19" t="str">
        <f>INDEX([1]Proflile65!$K:$K,MATCH([1]ตารางคะแนนV3!$C89,[1]Proflile65!$D:$D,0))</f>
        <v>รพช.F2 P&lt;=30,000</v>
      </c>
      <c r="H89" s="75">
        <v>24602</v>
      </c>
      <c r="I89" s="76">
        <f>INDEX([1]RiskPlusY2565Q3!L:L,MATCH([1]ตารางคะแนนV3!$C89,[1]RiskPlusY2565Q3!$D:$D,0))</f>
        <v>23864275.52</v>
      </c>
      <c r="J89" s="76">
        <f>INDEX([1]RiskPlusY2565Q3!P:P,MATCH([1]ตารางคะแนนV3!$C89,[1]RiskPlusY2565Q3!$D:$D,0))</f>
        <v>10818056.689999999</v>
      </c>
      <c r="K89" s="76">
        <f>INDEX([1]RiskPlusY2565Q3!O:O,MATCH([1]ตารางคะแนนV3!$C89,[1]RiskPlusY2565Q3!$D:$D,0))</f>
        <v>10253514.539999999</v>
      </c>
      <c r="L89" s="76">
        <f>INDEX([1]RiskPlusY2565Q3!M:M,MATCH([1]ตารางคะแนนV3!$C89,[1]RiskPlusY2565Q3!$D:$D,0))</f>
        <v>7247275.0099999998</v>
      </c>
      <c r="M89" s="29">
        <f>INDEX([1]RiskPlusY2565Q3!N:N,MATCH([1]ตารางคะแนนV3!$C89,[1]RiskPlusY2565Q3!$D:$D,0))</f>
        <v>0</v>
      </c>
      <c r="N89" s="77">
        <f>INDEX([1]PlanfinY2565Q3!M:M,MATCH([1]ตารางคะแนนV3!$C89,[1]PlanfinY2565Q3!$C:$C,0))</f>
        <v>0</v>
      </c>
      <c r="O89" s="78">
        <f>INDEX([1]PlanfinY2565Q3!N:N,MATCH([1]ตารางคะแนนV3!$C89,[1]PlanfinY2565Q3!$C:$C,0))</f>
        <v>1</v>
      </c>
      <c r="P89" s="79">
        <f t="shared" si="16"/>
        <v>1</v>
      </c>
      <c r="Q89" s="80">
        <f>INDEX([1]Ratio!R:R,MATCH([1]ตารางคะแนนV3!$C89,[1]Ratio!$C:$C,0))</f>
        <v>100</v>
      </c>
      <c r="R89" s="81">
        <f>INDEX([1]RiskPlusY2565Q3!$S:$S,MATCH([1]ตารางคะแนนV3!C89,[1]RiskPlusY2565Q3!$D:$D,0))</f>
        <v>0</v>
      </c>
      <c r="S89" s="82">
        <f>INDEX([1]Ratio!$S:$S,MATCH([1]ตารางคะแนนV3!$C89,[1]Ratio!$C:$C,0))</f>
        <v>29</v>
      </c>
      <c r="T89" s="78">
        <f>VLOOKUP($C89,[1]RiskPlusY2565Q3!$D$2:$W$901,17,0)</f>
        <v>1</v>
      </c>
      <c r="U89" s="83">
        <f t="shared" si="17"/>
        <v>0.5</v>
      </c>
      <c r="V89" s="82">
        <f>INDEX([1]Ratio!$T:$T,MATCH([1]ตารางคะแนนV3!$C89,[1]Ratio!$C:$C,0))</f>
        <v>42</v>
      </c>
      <c r="W89" s="78">
        <f>VLOOKUP($C89,[1]RiskPlusY2565Q3!$D$2:$W$901,18,0)</f>
        <v>1</v>
      </c>
      <c r="X89" s="83">
        <f t="shared" si="18"/>
        <v>0.5</v>
      </c>
      <c r="Y89" s="82">
        <f>INDEX([1]Ratio!$V:$V,MATCH([1]ตารางคะแนนV3!$C89,[1]Ratio!$C:$C,0))</f>
        <v>40</v>
      </c>
      <c r="Z89" s="81">
        <f>INDEX([1]RiskPlusY2565Q3!$W:$W,MATCH([1]ตารางคะแนนV3!C89,[1]RiskPlusY2565Q3!$D:$D,0))</f>
        <v>1</v>
      </c>
      <c r="AA89" s="84">
        <f t="shared" si="19"/>
        <v>2</v>
      </c>
      <c r="AB89" s="77" t="str">
        <f>INDEX('[1]Quick MethodY2565Q3'!P:P,MATCH([1]ตารางคะแนนV3!$C89,'[1]Quick MethodY2565Q3'!$C:$C,0))</f>
        <v>1</v>
      </c>
      <c r="AC89" s="78" t="str">
        <f>INDEX('[1]Quick MethodY2565Q3'!Q:Q,MATCH([1]ตารางคะแนนV3!$C89,'[1]Quick MethodY2565Q3'!$C:$C,0))</f>
        <v>1</v>
      </c>
      <c r="AD89" s="78">
        <f>INDEX([1]HGRY2565Q3!W:W,MATCH([1]ตารางคะแนนV3!$C89,[1]HGRY2565Q3!$C:$C,0))</f>
        <v>0</v>
      </c>
      <c r="AE89" s="78">
        <f>INDEX([1]HGRY2565Q3!X:X,MATCH([1]ตารางคะแนนV3!$C89,[1]HGRY2565Q3!$C:$C,0))</f>
        <v>0</v>
      </c>
      <c r="AF89" s="78">
        <f>INDEX([1]HGRY2565Q3!Y:Y,MATCH([1]ตารางคะแนนV3!$C89,[1]HGRY2565Q3!$C:$C,0))</f>
        <v>0.5</v>
      </c>
      <c r="AG89" s="78">
        <f>INDEX([1]HGRY2565Q3!Z:Z,MATCH([1]ตารางคะแนนV3!$C89,[1]HGRY2565Q3!$C:$C,0))</f>
        <v>0.5</v>
      </c>
      <c r="AH89" s="85">
        <f t="shared" si="20"/>
        <v>3</v>
      </c>
      <c r="AI89" s="79">
        <f t="shared" si="21"/>
        <v>2</v>
      </c>
      <c r="AJ89" s="86">
        <f>INDEX([1]PointY2565Q3!J:J,MATCH([1]ตารางคะแนนV3!$C89,[1]PointY2565Q3!$C:$C,0))</f>
        <v>1</v>
      </c>
      <c r="AK89" s="87">
        <f>IFERROR(INDEX([1]อัตราการครองเตียง!O:O,MATCH([1]ตารางคะแนนV3!$C89,[1]อัตราการครองเตียง!$C:$C,0)),0)</f>
        <v>0</v>
      </c>
      <c r="AL89" s="88">
        <f>INDEX([1]SumAdjRw!R:R,MATCH([1]ตารางคะแนนV3!$C89,[1]SumAdjRw!$C:$C,0))</f>
        <v>1</v>
      </c>
      <c r="AM89" s="89">
        <f t="shared" si="22"/>
        <v>1</v>
      </c>
      <c r="AN89" s="90">
        <f t="shared" si="23"/>
        <v>4</v>
      </c>
      <c r="AO89" s="91">
        <f t="shared" si="24"/>
        <v>7</v>
      </c>
      <c r="AP89" s="92">
        <f>INDEX([1]RiskPlusY2565Q3!Q:Q,MATCH([1]ตารางคะแนนV3!$C89,[1]RiskPlusY2565Q3!$D:$D,0))</f>
        <v>0</v>
      </c>
      <c r="AQ89" s="92">
        <f>INDEX([1]RiskPlusY2565Q3!R:R,MATCH([1]ตารางคะแนนV3!$C89,[1]RiskPlusY2565Q3!$D:$D,0))</f>
        <v>0</v>
      </c>
      <c r="AR89" s="92">
        <f>INDEX([1]RiskPlusY2565Q3!AB:AB,MATCH([1]ตารางคะแนนV3!$C89,[1]RiskPlusY2565Q3!$D:$D,0))</f>
        <v>1</v>
      </c>
      <c r="AS89" s="93">
        <f t="shared" si="25"/>
        <v>1</v>
      </c>
      <c r="AT89" s="92">
        <f>INDEX([1]RiskPlusY2565Q3!AA:AA,MATCH([1]ตารางคะแนนV3!$C89,[1]RiskPlusY2565Q3!$D:$D,0))</f>
        <v>1</v>
      </c>
      <c r="AU89" s="92">
        <f>INDEX([1]RiskPlusY2565Q3!AC:AC,MATCH([1]ตารางคะแนนV3!$C89,[1]RiskPlusY2565Q3!$D:$D,0))</f>
        <v>1</v>
      </c>
      <c r="AV89" s="94">
        <f t="shared" si="26"/>
        <v>2</v>
      </c>
      <c r="AW89" s="95">
        <f t="shared" si="27"/>
        <v>3</v>
      </c>
      <c r="AX89" s="96">
        <f t="shared" si="28"/>
        <v>10</v>
      </c>
      <c r="AY89" s="18" t="str">
        <f t="shared" si="29"/>
        <v>C</v>
      </c>
      <c r="AZ89" s="18"/>
      <c r="BA89" s="18" t="str">
        <f>INDEX([1]Proflile65!$L:$L,MATCH([1]ตารางคะแนนV3!$C89,[1]Proflile65!$D:$D,0))</f>
        <v>เดิม</v>
      </c>
      <c r="BB89" s="18"/>
      <c r="BC89" s="18"/>
      <c r="BD89" s="28" t="b">
        <f t="shared" si="30"/>
        <v>1</v>
      </c>
      <c r="BE89" s="96">
        <v>10</v>
      </c>
      <c r="BF89" s="18" t="s">
        <v>2072</v>
      </c>
      <c r="BH89" s="17">
        <f t="shared" si="31"/>
        <v>0</v>
      </c>
    </row>
    <row r="90" spans="1:60">
      <c r="A90" s="18" t="s">
        <v>7</v>
      </c>
      <c r="B90" s="17" t="s">
        <v>91</v>
      </c>
      <c r="C90" s="18" t="s">
        <v>253</v>
      </c>
      <c r="D90" s="17" t="s">
        <v>254</v>
      </c>
      <c r="E90" s="18" t="str">
        <f>INDEX([1]Proflile65!$F:$F,MATCH([1]ตารางคะแนนV3!$C90,[1]Proflile65!$D:$D,0))</f>
        <v>รพช.</v>
      </c>
      <c r="F90" s="18">
        <f>INDEX([1]Proflile65!$H:$H,MATCH([1]ตารางคะแนนV3!$C90,[1]Proflile65!$D:$D,0))</f>
        <v>152</v>
      </c>
      <c r="G90" s="19" t="str">
        <f>INDEX([1]Proflile65!$K:$K,MATCH([1]ตารางคะแนนV3!$C90,[1]Proflile65!$D:$D,0))</f>
        <v>รพช.M2 B&gt;100</v>
      </c>
      <c r="H90" s="75">
        <v>38874</v>
      </c>
      <c r="I90" s="76">
        <f>INDEX([1]RiskPlusY2565Q3!L:L,MATCH([1]ตารางคะแนนV3!$C90,[1]RiskPlusY2565Q3!$D:$D,0))</f>
        <v>81325994.599999994</v>
      </c>
      <c r="J90" s="76">
        <f>INDEX([1]RiskPlusY2565Q3!P:P,MATCH([1]ตารางคะแนนV3!$C90,[1]RiskPlusY2565Q3!$D:$D,0))</f>
        <v>17656426.760000002</v>
      </c>
      <c r="K90" s="76">
        <f>INDEX([1]RiskPlusY2565Q3!O:O,MATCH([1]ตารางคะแนนV3!$C90,[1]RiskPlusY2565Q3!$D:$D,0))</f>
        <v>36534368.729999997</v>
      </c>
      <c r="L90" s="76">
        <f>INDEX([1]RiskPlusY2565Q3!M:M,MATCH([1]ตารางคะแนนV3!$C90,[1]RiskPlusY2565Q3!$D:$D,0))</f>
        <v>38116739.399999999</v>
      </c>
      <c r="M90" s="29">
        <f>INDEX([1]RiskPlusY2565Q3!N:N,MATCH([1]ตารางคะแนนV3!$C90,[1]RiskPlusY2565Q3!$D:$D,0))</f>
        <v>0</v>
      </c>
      <c r="N90" s="77">
        <f>INDEX([1]PlanfinY2565Q3!M:M,MATCH([1]ตารางคะแนนV3!$C90,[1]PlanfinY2565Q3!$C:$C,0))</f>
        <v>0</v>
      </c>
      <c r="O90" s="78">
        <f>INDEX([1]PlanfinY2565Q3!N:N,MATCH([1]ตารางคะแนนV3!$C90,[1]PlanfinY2565Q3!$C:$C,0))</f>
        <v>0</v>
      </c>
      <c r="P90" s="79">
        <f t="shared" si="16"/>
        <v>0</v>
      </c>
      <c r="Q90" s="80">
        <f>INDEX([1]Ratio!R:R,MATCH([1]ตารางคะแนนV3!$C90,[1]Ratio!$C:$C,0))</f>
        <v>86</v>
      </c>
      <c r="R90" s="81">
        <f>INDEX([1]RiskPlusY2565Q3!$S:$S,MATCH([1]ตารางคะแนนV3!C90,[1]RiskPlusY2565Q3!$D:$D,0))</f>
        <v>1</v>
      </c>
      <c r="S90" s="82">
        <f>INDEX([1]Ratio!$S:$S,MATCH([1]ตารางคะแนนV3!$C90,[1]Ratio!$C:$C,0))</f>
        <v>35</v>
      </c>
      <c r="T90" s="78">
        <f>VLOOKUP($C90,[1]RiskPlusY2565Q3!$D$2:$W$901,17,0)</f>
        <v>1</v>
      </c>
      <c r="U90" s="83">
        <f t="shared" si="17"/>
        <v>0.5</v>
      </c>
      <c r="V90" s="82">
        <f>INDEX([1]Ratio!$T:$T,MATCH([1]ตารางคะแนนV3!$C90,[1]Ratio!$C:$C,0))</f>
        <v>47</v>
      </c>
      <c r="W90" s="78">
        <f>VLOOKUP($C90,[1]RiskPlusY2565Q3!$D$2:$W$901,18,0)</f>
        <v>1</v>
      </c>
      <c r="X90" s="83">
        <f t="shared" si="18"/>
        <v>0.5</v>
      </c>
      <c r="Y90" s="82">
        <f>INDEX([1]Ratio!$V:$V,MATCH([1]ตารางคะแนนV3!$C90,[1]Ratio!$C:$C,0))</f>
        <v>47</v>
      </c>
      <c r="Z90" s="81">
        <f>INDEX([1]RiskPlusY2565Q3!$W:$W,MATCH([1]ตารางคะแนนV3!C90,[1]RiskPlusY2565Q3!$D:$D,0))</f>
        <v>1</v>
      </c>
      <c r="AA90" s="84">
        <f t="shared" si="19"/>
        <v>3</v>
      </c>
      <c r="AB90" s="77" t="str">
        <f>INDEX('[1]Quick MethodY2565Q3'!P:P,MATCH([1]ตารางคะแนนV3!$C90,'[1]Quick MethodY2565Q3'!$C:$C,0))</f>
        <v>1</v>
      </c>
      <c r="AC90" s="78" t="str">
        <f>INDEX('[1]Quick MethodY2565Q3'!Q:Q,MATCH([1]ตารางคะแนนV3!$C90,'[1]Quick MethodY2565Q3'!$C:$C,0))</f>
        <v>1</v>
      </c>
      <c r="AD90" s="78">
        <f>INDEX([1]HGRY2565Q3!W:W,MATCH([1]ตารางคะแนนV3!$C90,[1]HGRY2565Q3!$C:$C,0))</f>
        <v>0</v>
      </c>
      <c r="AE90" s="78">
        <f>INDEX([1]HGRY2565Q3!X:X,MATCH([1]ตารางคะแนนV3!$C90,[1]HGRY2565Q3!$C:$C,0))</f>
        <v>0.5</v>
      </c>
      <c r="AF90" s="78">
        <f>INDEX([1]HGRY2565Q3!Y:Y,MATCH([1]ตารางคะแนนV3!$C90,[1]HGRY2565Q3!$C:$C,0))</f>
        <v>0.5</v>
      </c>
      <c r="AG90" s="78">
        <f>INDEX([1]HGRY2565Q3!Z:Z,MATCH([1]ตารางคะแนนV3!$C90,[1]HGRY2565Q3!$C:$C,0))</f>
        <v>0</v>
      </c>
      <c r="AH90" s="85">
        <f t="shared" si="20"/>
        <v>3</v>
      </c>
      <c r="AI90" s="79">
        <f t="shared" si="21"/>
        <v>2</v>
      </c>
      <c r="AJ90" s="86">
        <f>INDEX([1]PointY2565Q3!J:J,MATCH([1]ตารางคะแนนV3!$C90,[1]PointY2565Q3!$C:$C,0))</f>
        <v>1</v>
      </c>
      <c r="AK90" s="87">
        <f>IFERROR(INDEX([1]อัตราการครองเตียง!O:O,MATCH([1]ตารางคะแนนV3!$C90,[1]อัตราการครองเตียง!$C:$C,0)),0)</f>
        <v>1</v>
      </c>
      <c r="AL90" s="88">
        <f>INDEX([1]SumAdjRw!R:R,MATCH([1]ตารางคะแนนV3!$C90,[1]SumAdjRw!$C:$C,0))</f>
        <v>1</v>
      </c>
      <c r="AM90" s="89">
        <f t="shared" si="22"/>
        <v>2</v>
      </c>
      <c r="AN90" s="90">
        <f t="shared" si="23"/>
        <v>5</v>
      </c>
      <c r="AO90" s="91">
        <f t="shared" si="24"/>
        <v>8</v>
      </c>
      <c r="AP90" s="92">
        <f>INDEX([1]RiskPlusY2565Q3!Q:Q,MATCH([1]ตารางคะแนนV3!$C90,[1]RiskPlusY2565Q3!$D:$D,0))</f>
        <v>0</v>
      </c>
      <c r="AQ90" s="92">
        <f>INDEX([1]RiskPlusY2565Q3!R:R,MATCH([1]ตารางคะแนนV3!$C90,[1]RiskPlusY2565Q3!$D:$D,0))</f>
        <v>0</v>
      </c>
      <c r="AR90" s="92">
        <f>INDEX([1]RiskPlusY2565Q3!AB:AB,MATCH([1]ตารางคะแนนV3!$C90,[1]RiskPlusY2565Q3!$D:$D,0))</f>
        <v>1</v>
      </c>
      <c r="AS90" s="93">
        <f t="shared" si="25"/>
        <v>1</v>
      </c>
      <c r="AT90" s="92">
        <f>INDEX([1]RiskPlusY2565Q3!AA:AA,MATCH([1]ตารางคะแนนV3!$C90,[1]RiskPlusY2565Q3!$D:$D,0))</f>
        <v>1</v>
      </c>
      <c r="AU90" s="92">
        <f>INDEX([1]RiskPlusY2565Q3!AC:AC,MATCH([1]ตารางคะแนนV3!$C90,[1]RiskPlusY2565Q3!$D:$D,0))</f>
        <v>1</v>
      </c>
      <c r="AV90" s="94">
        <f t="shared" si="26"/>
        <v>2</v>
      </c>
      <c r="AW90" s="95">
        <f t="shared" si="27"/>
        <v>3</v>
      </c>
      <c r="AX90" s="96">
        <f t="shared" si="28"/>
        <v>11</v>
      </c>
      <c r="AY90" s="18" t="str">
        <f t="shared" si="29"/>
        <v>B</v>
      </c>
      <c r="AZ90" s="18"/>
      <c r="BA90" s="18" t="str">
        <f>INDEX([1]Proflile65!$L:$L,MATCH([1]ตารางคะแนนV3!$C90,[1]Proflile65!$D:$D,0))</f>
        <v>เดิม</v>
      </c>
      <c r="BB90" s="18"/>
      <c r="BC90" s="18"/>
      <c r="BD90" s="28" t="b">
        <f t="shared" si="30"/>
        <v>1</v>
      </c>
      <c r="BE90" s="96">
        <v>11</v>
      </c>
      <c r="BF90" s="18" t="s">
        <v>2071</v>
      </c>
      <c r="BH90" s="17">
        <f t="shared" si="31"/>
        <v>150000</v>
      </c>
    </row>
    <row r="91" spans="1:60">
      <c r="A91" s="18" t="s">
        <v>7</v>
      </c>
      <c r="B91" s="17" t="s">
        <v>91</v>
      </c>
      <c r="C91" s="18" t="s">
        <v>255</v>
      </c>
      <c r="D91" s="17" t="s">
        <v>256</v>
      </c>
      <c r="E91" s="18" t="str">
        <f>INDEX([1]Proflile65!$F:$F,MATCH([1]ตารางคะแนนV3!$C91,[1]Proflile65!$D:$D,0))</f>
        <v>รพช.</v>
      </c>
      <c r="F91" s="18">
        <f>INDEX([1]Proflile65!$H:$H,MATCH([1]ตารางคะแนนV3!$C91,[1]Proflile65!$D:$D,0))</f>
        <v>30</v>
      </c>
      <c r="G91" s="19" t="str">
        <f>INDEX([1]Proflile65!$K:$K,MATCH([1]ตารางคะแนนV3!$C91,[1]Proflile65!$D:$D,0))</f>
        <v>รพช.F2 P&lt;=30,000</v>
      </c>
      <c r="H91" s="75">
        <v>24060</v>
      </c>
      <c r="I91" s="76">
        <f>INDEX([1]RiskPlusY2565Q3!L:L,MATCH([1]ตารางคะแนนV3!$C91,[1]RiskPlusY2565Q3!$D:$D,0))</f>
        <v>13506885.09</v>
      </c>
      <c r="J91" s="76">
        <f>INDEX([1]RiskPlusY2565Q3!P:P,MATCH([1]ตารางคะแนนV3!$C91,[1]RiskPlusY2565Q3!$D:$D,0))</f>
        <v>6050949.2999999998</v>
      </c>
      <c r="K91" s="76">
        <f>INDEX([1]RiskPlusY2565Q3!O:O,MATCH([1]ตารางคะแนนV3!$C91,[1]RiskPlusY2565Q3!$D:$D,0))</f>
        <v>1779780.93</v>
      </c>
      <c r="L91" s="76">
        <f>INDEX([1]RiskPlusY2565Q3!M:M,MATCH([1]ตารางคะแนนV3!$C91,[1]RiskPlusY2565Q3!$D:$D,0))</f>
        <v>689007.73</v>
      </c>
      <c r="M91" s="29">
        <f>INDEX([1]RiskPlusY2565Q3!N:N,MATCH([1]ตารางคะแนนV3!$C91,[1]RiskPlusY2565Q3!$D:$D,0))</f>
        <v>0</v>
      </c>
      <c r="N91" s="77">
        <f>INDEX([1]PlanfinY2565Q3!M:M,MATCH([1]ตารางคะแนนV3!$C91,[1]PlanfinY2565Q3!$C:$C,0))</f>
        <v>0</v>
      </c>
      <c r="O91" s="78">
        <f>INDEX([1]PlanfinY2565Q3!N:N,MATCH([1]ตารางคะแนนV3!$C91,[1]PlanfinY2565Q3!$C:$C,0))</f>
        <v>1</v>
      </c>
      <c r="P91" s="79">
        <f t="shared" si="16"/>
        <v>1</v>
      </c>
      <c r="Q91" s="80">
        <f>INDEX([1]Ratio!R:R,MATCH([1]ตารางคะแนนV3!$C91,[1]Ratio!$C:$C,0))</f>
        <v>75</v>
      </c>
      <c r="R91" s="81">
        <f>INDEX([1]RiskPlusY2565Q3!$S:$S,MATCH([1]ตารางคะแนนV3!C91,[1]RiskPlusY2565Q3!$D:$D,0))</f>
        <v>1</v>
      </c>
      <c r="S91" s="82">
        <f>INDEX([1]Ratio!$S:$S,MATCH([1]ตารางคะแนนV3!$C91,[1]Ratio!$C:$C,0))</f>
        <v>15</v>
      </c>
      <c r="T91" s="78">
        <f>VLOOKUP($C91,[1]RiskPlusY2565Q3!$D$2:$W$901,17,0)</f>
        <v>1</v>
      </c>
      <c r="U91" s="83">
        <f t="shared" si="17"/>
        <v>0.5</v>
      </c>
      <c r="V91" s="82">
        <f>INDEX([1]Ratio!$T:$T,MATCH([1]ตารางคะแนนV3!$C91,[1]Ratio!$C:$C,0))</f>
        <v>62</v>
      </c>
      <c r="W91" s="78">
        <f>VLOOKUP($C91,[1]RiskPlusY2565Q3!$D$2:$W$901,18,0)</f>
        <v>0</v>
      </c>
      <c r="X91" s="83">
        <f t="shared" si="18"/>
        <v>0</v>
      </c>
      <c r="Y91" s="82">
        <f>INDEX([1]Ratio!$V:$V,MATCH([1]ตารางคะแนนV3!$C91,[1]Ratio!$C:$C,0))</f>
        <v>52</v>
      </c>
      <c r="Z91" s="81">
        <f>INDEX([1]RiskPlusY2565Q3!$W:$W,MATCH([1]ตารางคะแนนV3!C91,[1]RiskPlusY2565Q3!$D:$D,0))</f>
        <v>1</v>
      </c>
      <c r="AA91" s="84">
        <f t="shared" si="19"/>
        <v>2.5</v>
      </c>
      <c r="AB91" s="77" t="str">
        <f>INDEX('[1]Quick MethodY2565Q3'!P:P,MATCH([1]ตารางคะแนนV3!$C91,'[1]Quick MethodY2565Q3'!$C:$C,0))</f>
        <v>1</v>
      </c>
      <c r="AC91" s="78" t="str">
        <f>INDEX('[1]Quick MethodY2565Q3'!Q:Q,MATCH([1]ตารางคะแนนV3!$C91,'[1]Quick MethodY2565Q3'!$C:$C,0))</f>
        <v>1</v>
      </c>
      <c r="AD91" s="78">
        <f>INDEX([1]HGRY2565Q3!W:W,MATCH([1]ตารางคะแนนV3!$C91,[1]HGRY2565Q3!$C:$C,0))</f>
        <v>0</v>
      </c>
      <c r="AE91" s="78">
        <f>INDEX([1]HGRY2565Q3!X:X,MATCH([1]ตารางคะแนนV3!$C91,[1]HGRY2565Q3!$C:$C,0))</f>
        <v>0</v>
      </c>
      <c r="AF91" s="78">
        <f>INDEX([1]HGRY2565Q3!Y:Y,MATCH([1]ตารางคะแนนV3!$C91,[1]HGRY2565Q3!$C:$C,0))</f>
        <v>0.5</v>
      </c>
      <c r="AG91" s="78">
        <f>INDEX([1]HGRY2565Q3!Z:Z,MATCH([1]ตารางคะแนนV3!$C91,[1]HGRY2565Q3!$C:$C,0))</f>
        <v>0.5</v>
      </c>
      <c r="AH91" s="85">
        <f t="shared" si="20"/>
        <v>3</v>
      </c>
      <c r="AI91" s="79">
        <f t="shared" si="21"/>
        <v>2</v>
      </c>
      <c r="AJ91" s="86">
        <f>INDEX([1]PointY2565Q3!J:J,MATCH([1]ตารางคะแนนV3!$C91,[1]PointY2565Q3!$C:$C,0))</f>
        <v>1</v>
      </c>
      <c r="AK91" s="87">
        <f>IFERROR(INDEX([1]อัตราการครองเตียง!O:O,MATCH([1]ตารางคะแนนV3!$C91,[1]อัตราการครองเตียง!$C:$C,0)),0)</f>
        <v>0</v>
      </c>
      <c r="AL91" s="88">
        <f>INDEX([1]SumAdjRw!R:R,MATCH([1]ตารางคะแนนV3!$C91,[1]SumAdjRw!$C:$C,0))</f>
        <v>1</v>
      </c>
      <c r="AM91" s="89">
        <f t="shared" si="22"/>
        <v>1</v>
      </c>
      <c r="AN91" s="90">
        <f t="shared" si="23"/>
        <v>4</v>
      </c>
      <c r="AO91" s="91">
        <f t="shared" si="24"/>
        <v>7.5</v>
      </c>
      <c r="AP91" s="92">
        <f>INDEX([1]RiskPlusY2565Q3!Q:Q,MATCH([1]ตารางคะแนนV3!$C91,[1]RiskPlusY2565Q3!$D:$D,0))</f>
        <v>0</v>
      </c>
      <c r="AQ91" s="92">
        <f>INDEX([1]RiskPlusY2565Q3!R:R,MATCH([1]ตารางคะแนนV3!$C91,[1]RiskPlusY2565Q3!$D:$D,0))</f>
        <v>0</v>
      </c>
      <c r="AR91" s="92">
        <f>INDEX([1]RiskPlusY2565Q3!AB:AB,MATCH([1]ตารางคะแนนV3!$C91,[1]RiskPlusY2565Q3!$D:$D,0))</f>
        <v>1</v>
      </c>
      <c r="AS91" s="93">
        <f t="shared" si="25"/>
        <v>1</v>
      </c>
      <c r="AT91" s="92">
        <f>INDEX([1]RiskPlusY2565Q3!AA:AA,MATCH([1]ตารางคะแนนV3!$C91,[1]RiskPlusY2565Q3!$D:$D,0))</f>
        <v>1</v>
      </c>
      <c r="AU91" s="92">
        <f>INDEX([1]RiskPlusY2565Q3!AC:AC,MATCH([1]ตารางคะแนนV3!$C91,[1]RiskPlusY2565Q3!$D:$D,0))</f>
        <v>1</v>
      </c>
      <c r="AV91" s="94">
        <f t="shared" si="26"/>
        <v>2</v>
      </c>
      <c r="AW91" s="95">
        <f t="shared" si="27"/>
        <v>3</v>
      </c>
      <c r="AX91" s="96">
        <f t="shared" si="28"/>
        <v>10.5</v>
      </c>
      <c r="AY91" s="18" t="str">
        <f t="shared" si="29"/>
        <v>B</v>
      </c>
      <c r="AZ91" s="18"/>
      <c r="BA91" s="18" t="str">
        <f>INDEX([1]Proflile65!$L:$L,MATCH([1]ตารางคะแนนV3!$C91,[1]Proflile65!$D:$D,0))</f>
        <v>เดิม</v>
      </c>
      <c r="BB91" s="18"/>
      <c r="BC91" s="18"/>
      <c r="BD91" s="28" t="b">
        <f t="shared" si="30"/>
        <v>1</v>
      </c>
      <c r="BE91" s="96">
        <v>10.5</v>
      </c>
      <c r="BF91" s="18" t="s">
        <v>2071</v>
      </c>
      <c r="BH91" s="17">
        <f t="shared" si="31"/>
        <v>150000</v>
      </c>
    </row>
    <row r="92" spans="1:60">
      <c r="A92" s="18" t="s">
        <v>7</v>
      </c>
      <c r="B92" s="17" t="s">
        <v>91</v>
      </c>
      <c r="C92" s="18" t="s">
        <v>257</v>
      </c>
      <c r="D92" s="17" t="s">
        <v>258</v>
      </c>
      <c r="E92" s="18" t="str">
        <f>INDEX([1]Proflile65!$F:$F,MATCH([1]ตารางคะแนนV3!$C92,[1]Proflile65!$D:$D,0))</f>
        <v>รพช.</v>
      </c>
      <c r="F92" s="18">
        <f>INDEX([1]Proflile65!$H:$H,MATCH([1]ตารางคะแนนV3!$C92,[1]Proflile65!$D:$D,0))</f>
        <v>40</v>
      </c>
      <c r="G92" s="19" t="str">
        <f>INDEX([1]Proflile65!$K:$K,MATCH([1]ตารางคะแนนV3!$C92,[1]Proflile65!$D:$D,0))</f>
        <v>รพช.F2 P30,000-60,000</v>
      </c>
      <c r="H92" s="75">
        <v>38397</v>
      </c>
      <c r="I92" s="76">
        <f>INDEX([1]RiskPlusY2565Q3!L:L,MATCH([1]ตารางคะแนนV3!$C92,[1]RiskPlusY2565Q3!$D:$D,0))</f>
        <v>37600109.450000003</v>
      </c>
      <c r="J92" s="76">
        <f>INDEX([1]RiskPlusY2565Q3!P:P,MATCH([1]ตารางคะแนนV3!$C92,[1]RiskPlusY2565Q3!$D:$D,0))</f>
        <v>26865196.390000001</v>
      </c>
      <c r="K92" s="76">
        <f>INDEX([1]RiskPlusY2565Q3!O:O,MATCH([1]ตารางคะแนนV3!$C92,[1]RiskPlusY2565Q3!$D:$D,0))</f>
        <v>6201119.4699999997</v>
      </c>
      <c r="L92" s="76">
        <f>INDEX([1]RiskPlusY2565Q3!M:M,MATCH([1]ตารางคะแนนV3!$C92,[1]RiskPlusY2565Q3!$D:$D,0))</f>
        <v>18989964.18</v>
      </c>
      <c r="M92" s="29">
        <f>INDEX([1]RiskPlusY2565Q3!N:N,MATCH([1]ตารางคะแนนV3!$C92,[1]RiskPlusY2565Q3!$D:$D,0))</f>
        <v>0</v>
      </c>
      <c r="N92" s="77">
        <f>INDEX([1]PlanfinY2565Q3!M:M,MATCH([1]ตารางคะแนนV3!$C92,[1]PlanfinY2565Q3!$C:$C,0))</f>
        <v>1</v>
      </c>
      <c r="O92" s="78">
        <f>INDEX([1]PlanfinY2565Q3!N:N,MATCH([1]ตารางคะแนนV3!$C92,[1]PlanfinY2565Q3!$C:$C,0))</f>
        <v>1</v>
      </c>
      <c r="P92" s="79">
        <f t="shared" si="16"/>
        <v>2</v>
      </c>
      <c r="Q92" s="80">
        <f>INDEX([1]Ratio!R:R,MATCH([1]ตารางคะแนนV3!$C92,[1]Ratio!$C:$C,0))</f>
        <v>79</v>
      </c>
      <c r="R92" s="81">
        <f>INDEX([1]RiskPlusY2565Q3!$S:$S,MATCH([1]ตารางคะแนนV3!C92,[1]RiskPlusY2565Q3!$D:$D,0))</f>
        <v>1</v>
      </c>
      <c r="S92" s="82">
        <f>INDEX([1]Ratio!$S:$S,MATCH([1]ตารางคะแนนV3!$C92,[1]Ratio!$C:$C,0))</f>
        <v>18</v>
      </c>
      <c r="T92" s="78">
        <f>VLOOKUP($C92,[1]RiskPlusY2565Q3!$D$2:$W$901,17,0)</f>
        <v>1</v>
      </c>
      <c r="U92" s="83">
        <f t="shared" si="17"/>
        <v>0.5</v>
      </c>
      <c r="V92" s="82">
        <f>INDEX([1]Ratio!$T:$T,MATCH([1]ตารางคะแนนV3!$C92,[1]Ratio!$C:$C,0))</f>
        <v>69</v>
      </c>
      <c r="W92" s="78">
        <f>VLOOKUP($C92,[1]RiskPlusY2565Q3!$D$2:$W$901,18,0)</f>
        <v>0</v>
      </c>
      <c r="X92" s="83">
        <f t="shared" si="18"/>
        <v>0</v>
      </c>
      <c r="Y92" s="82">
        <f>INDEX([1]Ratio!$V:$V,MATCH([1]ตารางคะแนนV3!$C92,[1]Ratio!$C:$C,0))</f>
        <v>60</v>
      </c>
      <c r="Z92" s="81">
        <f>INDEX([1]RiskPlusY2565Q3!$W:$W,MATCH([1]ตารางคะแนนV3!C92,[1]RiskPlusY2565Q3!$D:$D,0))</f>
        <v>1</v>
      </c>
      <c r="AA92" s="84">
        <f t="shared" si="19"/>
        <v>2.5</v>
      </c>
      <c r="AB92" s="77" t="str">
        <f>INDEX('[1]Quick MethodY2565Q3'!P:P,MATCH([1]ตารางคะแนนV3!$C92,'[1]Quick MethodY2565Q3'!$C:$C,0))</f>
        <v>1</v>
      </c>
      <c r="AC92" s="78" t="str">
        <f>INDEX('[1]Quick MethodY2565Q3'!Q:Q,MATCH([1]ตารางคะแนนV3!$C92,'[1]Quick MethodY2565Q3'!$C:$C,0))</f>
        <v>1</v>
      </c>
      <c r="AD92" s="78">
        <f>INDEX([1]HGRY2565Q3!W:W,MATCH([1]ตารางคะแนนV3!$C92,[1]HGRY2565Q3!$C:$C,0))</f>
        <v>0.5</v>
      </c>
      <c r="AE92" s="78">
        <f>INDEX([1]HGRY2565Q3!X:X,MATCH([1]ตารางคะแนนV3!$C92,[1]HGRY2565Q3!$C:$C,0))</f>
        <v>0.5</v>
      </c>
      <c r="AF92" s="78">
        <f>INDEX([1]HGRY2565Q3!Y:Y,MATCH([1]ตารางคะแนนV3!$C92,[1]HGRY2565Q3!$C:$C,0))</f>
        <v>0.5</v>
      </c>
      <c r="AG92" s="78">
        <f>INDEX([1]HGRY2565Q3!Z:Z,MATCH([1]ตารางคะแนนV3!$C92,[1]HGRY2565Q3!$C:$C,0))</f>
        <v>0.5</v>
      </c>
      <c r="AH92" s="85">
        <f t="shared" si="20"/>
        <v>4</v>
      </c>
      <c r="AI92" s="79">
        <f t="shared" si="21"/>
        <v>2</v>
      </c>
      <c r="AJ92" s="86">
        <f>INDEX([1]PointY2565Q3!J:J,MATCH([1]ตารางคะแนนV3!$C92,[1]PointY2565Q3!$C:$C,0))</f>
        <v>1</v>
      </c>
      <c r="AK92" s="87">
        <f>IFERROR(INDEX([1]อัตราการครองเตียง!O:O,MATCH([1]ตารางคะแนนV3!$C92,[1]อัตราการครองเตียง!$C:$C,0)),0)</f>
        <v>0</v>
      </c>
      <c r="AL92" s="88">
        <f>INDEX([1]SumAdjRw!R:R,MATCH([1]ตารางคะแนนV3!$C92,[1]SumAdjRw!$C:$C,0))</f>
        <v>0</v>
      </c>
      <c r="AM92" s="89">
        <f t="shared" si="22"/>
        <v>0</v>
      </c>
      <c r="AN92" s="90">
        <f t="shared" si="23"/>
        <v>3</v>
      </c>
      <c r="AO92" s="91">
        <f t="shared" si="24"/>
        <v>7.5</v>
      </c>
      <c r="AP92" s="92">
        <f>INDEX([1]RiskPlusY2565Q3!Q:Q,MATCH([1]ตารางคะแนนV3!$C92,[1]RiskPlusY2565Q3!$D:$D,0))</f>
        <v>0</v>
      </c>
      <c r="AQ92" s="92">
        <f>INDEX([1]RiskPlusY2565Q3!R:R,MATCH([1]ตารางคะแนนV3!$C92,[1]RiskPlusY2565Q3!$D:$D,0))</f>
        <v>0</v>
      </c>
      <c r="AR92" s="92">
        <f>INDEX([1]RiskPlusY2565Q3!AB:AB,MATCH([1]ตารางคะแนนV3!$C92,[1]RiskPlusY2565Q3!$D:$D,0))</f>
        <v>1</v>
      </c>
      <c r="AS92" s="93">
        <f t="shared" si="25"/>
        <v>1</v>
      </c>
      <c r="AT92" s="92">
        <f>INDEX([1]RiskPlusY2565Q3!AA:AA,MATCH([1]ตารางคะแนนV3!$C92,[1]RiskPlusY2565Q3!$D:$D,0))</f>
        <v>1</v>
      </c>
      <c r="AU92" s="92">
        <f>INDEX([1]RiskPlusY2565Q3!AC:AC,MATCH([1]ตารางคะแนนV3!$C92,[1]RiskPlusY2565Q3!$D:$D,0))</f>
        <v>1</v>
      </c>
      <c r="AV92" s="94">
        <f t="shared" si="26"/>
        <v>2</v>
      </c>
      <c r="AW92" s="95">
        <f t="shared" si="27"/>
        <v>3</v>
      </c>
      <c r="AX92" s="96">
        <f t="shared" si="28"/>
        <v>10.5</v>
      </c>
      <c r="AY92" s="18" t="str">
        <f t="shared" si="29"/>
        <v>B</v>
      </c>
      <c r="AZ92" s="18"/>
      <c r="BA92" s="18" t="str">
        <f>INDEX([1]Proflile65!$L:$L,MATCH([1]ตารางคะแนนV3!$C92,[1]Proflile65!$D:$D,0))</f>
        <v>เดิม</v>
      </c>
      <c r="BB92" s="18"/>
      <c r="BC92" s="18"/>
      <c r="BD92" s="28" t="b">
        <f t="shared" si="30"/>
        <v>1</v>
      </c>
      <c r="BE92" s="96">
        <v>10.5</v>
      </c>
      <c r="BF92" s="18" t="s">
        <v>2071</v>
      </c>
      <c r="BH92" s="17">
        <f t="shared" si="31"/>
        <v>150000</v>
      </c>
    </row>
    <row r="93" spans="1:60">
      <c r="A93" s="18" t="s">
        <v>7</v>
      </c>
      <c r="B93" s="17" t="s">
        <v>91</v>
      </c>
      <c r="C93" s="18" t="s">
        <v>259</v>
      </c>
      <c r="D93" s="17" t="s">
        <v>260</v>
      </c>
      <c r="E93" s="18" t="str">
        <f>INDEX([1]Proflile65!$F:$F,MATCH([1]ตารางคะแนนV3!$C93,[1]Proflile65!$D:$D,0))</f>
        <v>รพช.</v>
      </c>
      <c r="F93" s="18">
        <f>INDEX([1]Proflile65!$H:$H,MATCH([1]ตารางคะแนนV3!$C93,[1]Proflile65!$D:$D,0))</f>
        <v>30</v>
      </c>
      <c r="G93" s="19" t="str">
        <f>INDEX([1]Proflile65!$K:$K,MATCH([1]ตารางคะแนนV3!$C93,[1]Proflile65!$D:$D,0))</f>
        <v>รพช.F2 P&lt;=30,000</v>
      </c>
      <c r="H93" s="75">
        <v>26445</v>
      </c>
      <c r="I93" s="76">
        <f>INDEX([1]RiskPlusY2565Q3!L:L,MATCH([1]ตารางคะแนนV3!$C93,[1]RiskPlusY2565Q3!$D:$D,0))</f>
        <v>4870233.34</v>
      </c>
      <c r="J93" s="76">
        <f>INDEX([1]RiskPlusY2565Q3!P:P,MATCH([1]ตารางคะแนนV3!$C93,[1]RiskPlusY2565Q3!$D:$D,0))</f>
        <v>-5094511.25</v>
      </c>
      <c r="K93" s="76">
        <f>INDEX([1]RiskPlusY2565Q3!O:O,MATCH([1]ตารางคะแนนV3!$C93,[1]RiskPlusY2565Q3!$D:$D,0))</f>
        <v>-14388934.25</v>
      </c>
      <c r="L93" s="76">
        <f>INDEX([1]RiskPlusY2565Q3!M:M,MATCH([1]ตารางคะแนนV3!$C93,[1]RiskPlusY2565Q3!$D:$D,0))</f>
        <v>-11400991.27</v>
      </c>
      <c r="M93" s="29">
        <f>INDEX([1]RiskPlusY2565Q3!N:N,MATCH([1]ตารางคะแนนV3!$C93,[1]RiskPlusY2565Q3!$D:$D,0))</f>
        <v>4</v>
      </c>
      <c r="N93" s="77">
        <f>INDEX([1]PlanfinY2565Q3!M:M,MATCH([1]ตารางคะแนนV3!$C93,[1]PlanfinY2565Q3!$C:$C,0))</f>
        <v>0</v>
      </c>
      <c r="O93" s="78">
        <f>INDEX([1]PlanfinY2565Q3!N:N,MATCH([1]ตารางคะแนนV3!$C93,[1]PlanfinY2565Q3!$C:$C,0))</f>
        <v>0</v>
      </c>
      <c r="P93" s="79">
        <f t="shared" si="16"/>
        <v>0</v>
      </c>
      <c r="Q93" s="80">
        <f>INDEX([1]Ratio!R:R,MATCH([1]ตารางคะแนนV3!$C93,[1]Ratio!$C:$C,0))</f>
        <v>139</v>
      </c>
      <c r="R93" s="81">
        <f>INDEX([1]RiskPlusY2565Q3!$S:$S,MATCH([1]ตารางคะแนนV3!C93,[1]RiskPlusY2565Q3!$D:$D,0))</f>
        <v>1</v>
      </c>
      <c r="S93" s="82">
        <f>INDEX([1]Ratio!$S:$S,MATCH([1]ตารางคะแนนV3!$C93,[1]Ratio!$C:$C,0))</f>
        <v>51</v>
      </c>
      <c r="T93" s="78">
        <f>VLOOKUP($C93,[1]RiskPlusY2565Q3!$D$2:$W$901,17,0)</f>
        <v>1</v>
      </c>
      <c r="U93" s="83">
        <f t="shared" si="17"/>
        <v>0.5</v>
      </c>
      <c r="V93" s="82">
        <f>INDEX([1]Ratio!$T:$T,MATCH([1]ตารางคะแนนV3!$C93,[1]Ratio!$C:$C,0))</f>
        <v>101</v>
      </c>
      <c r="W93" s="78">
        <f>VLOOKUP($C93,[1]RiskPlusY2565Q3!$D$2:$W$901,18,0)</f>
        <v>0</v>
      </c>
      <c r="X93" s="83">
        <f t="shared" si="18"/>
        <v>0</v>
      </c>
      <c r="Y93" s="82">
        <f>INDEX([1]Ratio!$V:$V,MATCH([1]ตารางคะแนนV3!$C93,[1]Ratio!$C:$C,0))</f>
        <v>48</v>
      </c>
      <c r="Z93" s="81">
        <f>INDEX([1]RiskPlusY2565Q3!$W:$W,MATCH([1]ตารางคะแนนV3!C93,[1]RiskPlusY2565Q3!$D:$D,0))</f>
        <v>1</v>
      </c>
      <c r="AA93" s="84">
        <f t="shared" si="19"/>
        <v>2.5</v>
      </c>
      <c r="AB93" s="77" t="str">
        <f>INDEX('[1]Quick MethodY2565Q3'!P:P,MATCH([1]ตารางคะแนนV3!$C93,'[1]Quick MethodY2565Q3'!$C:$C,0))</f>
        <v>1</v>
      </c>
      <c r="AC93" s="78" t="str">
        <f>INDEX('[1]Quick MethodY2565Q3'!Q:Q,MATCH([1]ตารางคะแนนV3!$C93,'[1]Quick MethodY2565Q3'!$C:$C,0))</f>
        <v>1</v>
      </c>
      <c r="AD93" s="78">
        <f>INDEX([1]HGRY2565Q3!W:W,MATCH([1]ตารางคะแนนV3!$C93,[1]HGRY2565Q3!$C:$C,0))</f>
        <v>0</v>
      </c>
      <c r="AE93" s="78">
        <f>INDEX([1]HGRY2565Q3!X:X,MATCH([1]ตารางคะแนนV3!$C93,[1]HGRY2565Q3!$C:$C,0))</f>
        <v>0</v>
      </c>
      <c r="AF93" s="78">
        <f>INDEX([1]HGRY2565Q3!Y:Y,MATCH([1]ตารางคะแนนV3!$C93,[1]HGRY2565Q3!$C:$C,0))</f>
        <v>0.5</v>
      </c>
      <c r="AG93" s="78">
        <f>INDEX([1]HGRY2565Q3!Z:Z,MATCH([1]ตารางคะแนนV3!$C93,[1]HGRY2565Q3!$C:$C,0))</f>
        <v>0.5</v>
      </c>
      <c r="AH93" s="85">
        <f t="shared" si="20"/>
        <v>3</v>
      </c>
      <c r="AI93" s="79">
        <f t="shared" si="21"/>
        <v>2</v>
      </c>
      <c r="AJ93" s="86">
        <f>INDEX([1]PointY2565Q3!J:J,MATCH([1]ตารางคะแนนV3!$C93,[1]PointY2565Q3!$C:$C,0))</f>
        <v>1</v>
      </c>
      <c r="AK93" s="87">
        <f>IFERROR(INDEX([1]อัตราการครองเตียง!O:O,MATCH([1]ตารางคะแนนV3!$C93,[1]อัตราการครองเตียง!$C:$C,0)),0)</f>
        <v>0</v>
      </c>
      <c r="AL93" s="88">
        <f>INDEX([1]SumAdjRw!R:R,MATCH([1]ตารางคะแนนV3!$C93,[1]SumAdjRw!$C:$C,0))</f>
        <v>1</v>
      </c>
      <c r="AM93" s="89">
        <f t="shared" si="22"/>
        <v>1</v>
      </c>
      <c r="AN93" s="90">
        <f t="shared" si="23"/>
        <v>4</v>
      </c>
      <c r="AO93" s="91">
        <f t="shared" si="24"/>
        <v>6.5</v>
      </c>
      <c r="AP93" s="92">
        <f>INDEX([1]RiskPlusY2565Q3!Q:Q,MATCH([1]ตารางคะแนนV3!$C93,[1]RiskPlusY2565Q3!$D:$D,0))</f>
        <v>0</v>
      </c>
      <c r="AQ93" s="92">
        <f>INDEX([1]RiskPlusY2565Q3!R:R,MATCH([1]ตารางคะแนนV3!$C93,[1]RiskPlusY2565Q3!$D:$D,0))</f>
        <v>0</v>
      </c>
      <c r="AR93" s="92">
        <f>INDEX([1]RiskPlusY2565Q3!AB:AB,MATCH([1]ตารางคะแนนV3!$C93,[1]RiskPlusY2565Q3!$D:$D,0))</f>
        <v>0</v>
      </c>
      <c r="AS93" s="93">
        <f t="shared" si="25"/>
        <v>0</v>
      </c>
      <c r="AT93" s="92">
        <f>INDEX([1]RiskPlusY2565Q3!AA:AA,MATCH([1]ตารางคะแนนV3!$C93,[1]RiskPlusY2565Q3!$D:$D,0))</f>
        <v>1</v>
      </c>
      <c r="AU93" s="92">
        <f>INDEX([1]RiskPlusY2565Q3!AC:AC,MATCH([1]ตารางคะแนนV3!$C93,[1]RiskPlusY2565Q3!$D:$D,0))</f>
        <v>0</v>
      </c>
      <c r="AV93" s="94">
        <f t="shared" si="26"/>
        <v>1</v>
      </c>
      <c r="AW93" s="95">
        <f t="shared" si="27"/>
        <v>1</v>
      </c>
      <c r="AX93" s="96">
        <f t="shared" si="28"/>
        <v>7.5</v>
      </c>
      <c r="AY93" s="18" t="str">
        <f t="shared" si="29"/>
        <v>D</v>
      </c>
      <c r="AZ93" s="18"/>
      <c r="BA93" s="18" t="str">
        <f>INDEX([1]Proflile65!$L:$L,MATCH([1]ตารางคะแนนV3!$C93,[1]Proflile65!$D:$D,0))</f>
        <v>เดิม</v>
      </c>
      <c r="BB93" s="18"/>
      <c r="BC93" s="18"/>
      <c r="BD93" s="28" t="b">
        <f t="shared" si="30"/>
        <v>1</v>
      </c>
      <c r="BE93" s="96">
        <v>7.5</v>
      </c>
      <c r="BF93" s="18" t="s">
        <v>2073</v>
      </c>
      <c r="BH93" s="17">
        <f t="shared" si="31"/>
        <v>0</v>
      </c>
    </row>
    <row r="94" spans="1:60">
      <c r="A94" s="18" t="s">
        <v>7</v>
      </c>
      <c r="B94" s="17" t="s">
        <v>91</v>
      </c>
      <c r="C94" s="18" t="s">
        <v>261</v>
      </c>
      <c r="D94" s="17" t="s">
        <v>262</v>
      </c>
      <c r="E94" s="18" t="str">
        <f>INDEX([1]Proflile65!$F:$F,MATCH([1]ตารางคะแนนV3!$C94,[1]Proflile65!$D:$D,0))</f>
        <v>รพช.</v>
      </c>
      <c r="F94" s="18">
        <f>INDEX([1]Proflile65!$H:$H,MATCH([1]ตารางคะแนนV3!$C94,[1]Proflile65!$D:$D,0))</f>
        <v>30</v>
      </c>
      <c r="G94" s="19" t="str">
        <f>INDEX([1]Proflile65!$K:$K,MATCH([1]ตารางคะแนนV3!$C94,[1]Proflile65!$D:$D,0))</f>
        <v>รพช.F2 P30,000-60,000</v>
      </c>
      <c r="H94" s="75">
        <v>32132</v>
      </c>
      <c r="I94" s="76">
        <f>INDEX([1]RiskPlusY2565Q3!L:L,MATCH([1]ตารางคะแนนV3!$C94,[1]RiskPlusY2565Q3!$D:$D,0))</f>
        <v>30210028.07</v>
      </c>
      <c r="J94" s="76">
        <f>INDEX([1]RiskPlusY2565Q3!P:P,MATCH([1]ตารางคะแนนV3!$C94,[1]RiskPlusY2565Q3!$D:$D,0))</f>
        <v>19125782.48</v>
      </c>
      <c r="K94" s="76">
        <f>INDEX([1]RiskPlusY2565Q3!O:O,MATCH([1]ตารางคะแนนV3!$C94,[1]RiskPlusY2565Q3!$D:$D,0))</f>
        <v>13267835.140000001</v>
      </c>
      <c r="L94" s="76">
        <f>INDEX([1]RiskPlusY2565Q3!M:M,MATCH([1]ตารางคะแนนV3!$C94,[1]RiskPlusY2565Q3!$D:$D,0))</f>
        <v>21431254.129999999</v>
      </c>
      <c r="M94" s="29">
        <f>INDEX([1]RiskPlusY2565Q3!N:N,MATCH([1]ตารางคะแนนV3!$C94,[1]RiskPlusY2565Q3!$D:$D,0))</f>
        <v>0</v>
      </c>
      <c r="N94" s="77">
        <f>INDEX([1]PlanfinY2565Q3!M:M,MATCH([1]ตารางคะแนนV3!$C94,[1]PlanfinY2565Q3!$C:$C,0))</f>
        <v>0</v>
      </c>
      <c r="O94" s="78">
        <f>INDEX([1]PlanfinY2565Q3!N:N,MATCH([1]ตารางคะแนนV3!$C94,[1]PlanfinY2565Q3!$C:$C,0))</f>
        <v>1</v>
      </c>
      <c r="P94" s="79">
        <f t="shared" si="16"/>
        <v>1</v>
      </c>
      <c r="Q94" s="80">
        <f>INDEX([1]Ratio!R:R,MATCH([1]ตารางคะแนนV3!$C94,[1]Ratio!$C:$C,0))</f>
        <v>78</v>
      </c>
      <c r="R94" s="81">
        <f>INDEX([1]RiskPlusY2565Q3!$S:$S,MATCH([1]ตารางคะแนนV3!C94,[1]RiskPlusY2565Q3!$D:$D,0))</f>
        <v>1</v>
      </c>
      <c r="S94" s="82">
        <f>INDEX([1]Ratio!$S:$S,MATCH([1]ตารางคะแนนV3!$C94,[1]Ratio!$C:$C,0))</f>
        <v>35</v>
      </c>
      <c r="T94" s="78">
        <f>VLOOKUP($C94,[1]RiskPlusY2565Q3!$D$2:$W$901,17,0)</f>
        <v>1</v>
      </c>
      <c r="U94" s="83">
        <f t="shared" si="17"/>
        <v>0.5</v>
      </c>
      <c r="V94" s="82">
        <f>INDEX([1]Ratio!$T:$T,MATCH([1]ตารางคะแนนV3!$C94,[1]Ratio!$C:$C,0))</f>
        <v>44</v>
      </c>
      <c r="W94" s="78">
        <f>VLOOKUP($C94,[1]RiskPlusY2565Q3!$D$2:$W$901,18,0)</f>
        <v>1</v>
      </c>
      <c r="X94" s="83">
        <f t="shared" si="18"/>
        <v>0.5</v>
      </c>
      <c r="Y94" s="82">
        <f>INDEX([1]Ratio!$V:$V,MATCH([1]ตารางคะแนนV3!$C94,[1]Ratio!$C:$C,0))</f>
        <v>68</v>
      </c>
      <c r="Z94" s="81">
        <f>INDEX([1]RiskPlusY2565Q3!$W:$W,MATCH([1]ตารางคะแนนV3!C94,[1]RiskPlusY2565Q3!$D:$D,0))</f>
        <v>0</v>
      </c>
      <c r="AA94" s="84">
        <f t="shared" si="19"/>
        <v>2</v>
      </c>
      <c r="AB94" s="77" t="str">
        <f>INDEX('[1]Quick MethodY2565Q3'!P:P,MATCH([1]ตารางคะแนนV3!$C94,'[1]Quick MethodY2565Q3'!$C:$C,0))</f>
        <v>1</v>
      </c>
      <c r="AC94" s="78" t="str">
        <f>INDEX('[1]Quick MethodY2565Q3'!Q:Q,MATCH([1]ตารางคะแนนV3!$C94,'[1]Quick MethodY2565Q3'!$C:$C,0))</f>
        <v>1</v>
      </c>
      <c r="AD94" s="78">
        <f>INDEX([1]HGRY2565Q3!W:W,MATCH([1]ตารางคะแนนV3!$C94,[1]HGRY2565Q3!$C:$C,0))</f>
        <v>0.5</v>
      </c>
      <c r="AE94" s="78">
        <f>INDEX([1]HGRY2565Q3!X:X,MATCH([1]ตารางคะแนนV3!$C94,[1]HGRY2565Q3!$C:$C,0))</f>
        <v>0.5</v>
      </c>
      <c r="AF94" s="78">
        <f>INDEX([1]HGRY2565Q3!Y:Y,MATCH([1]ตารางคะแนนV3!$C94,[1]HGRY2565Q3!$C:$C,0))</f>
        <v>0.5</v>
      </c>
      <c r="AG94" s="78">
        <f>INDEX([1]HGRY2565Q3!Z:Z,MATCH([1]ตารางคะแนนV3!$C94,[1]HGRY2565Q3!$C:$C,0))</f>
        <v>0.5</v>
      </c>
      <c r="AH94" s="85">
        <f t="shared" si="20"/>
        <v>4</v>
      </c>
      <c r="AI94" s="79">
        <f t="shared" si="21"/>
        <v>2</v>
      </c>
      <c r="AJ94" s="86">
        <f>INDEX([1]PointY2565Q3!J:J,MATCH([1]ตารางคะแนนV3!$C94,[1]PointY2565Q3!$C:$C,0))</f>
        <v>1</v>
      </c>
      <c r="AK94" s="87">
        <f>IFERROR(INDEX([1]อัตราการครองเตียง!O:O,MATCH([1]ตารางคะแนนV3!$C94,[1]อัตราการครองเตียง!$C:$C,0)),0)</f>
        <v>0</v>
      </c>
      <c r="AL94" s="88">
        <f>INDEX([1]SumAdjRw!R:R,MATCH([1]ตารางคะแนนV3!$C94,[1]SumAdjRw!$C:$C,0))</f>
        <v>0</v>
      </c>
      <c r="AM94" s="89">
        <f t="shared" si="22"/>
        <v>0</v>
      </c>
      <c r="AN94" s="90">
        <f t="shared" si="23"/>
        <v>3</v>
      </c>
      <c r="AO94" s="91">
        <f t="shared" si="24"/>
        <v>6</v>
      </c>
      <c r="AP94" s="92">
        <f>INDEX([1]RiskPlusY2565Q3!Q:Q,MATCH([1]ตารางคะแนนV3!$C94,[1]RiskPlusY2565Q3!$D:$D,0))</f>
        <v>0</v>
      </c>
      <c r="AQ94" s="92">
        <f>INDEX([1]RiskPlusY2565Q3!R:R,MATCH([1]ตารางคะแนนV3!$C94,[1]RiskPlusY2565Q3!$D:$D,0))</f>
        <v>0</v>
      </c>
      <c r="AR94" s="92">
        <f>INDEX([1]RiskPlusY2565Q3!AB:AB,MATCH([1]ตารางคะแนนV3!$C94,[1]RiskPlusY2565Q3!$D:$D,0))</f>
        <v>1</v>
      </c>
      <c r="AS94" s="93">
        <f t="shared" si="25"/>
        <v>1</v>
      </c>
      <c r="AT94" s="92">
        <f>INDEX([1]RiskPlusY2565Q3!AA:AA,MATCH([1]ตารางคะแนนV3!$C94,[1]RiskPlusY2565Q3!$D:$D,0))</f>
        <v>1</v>
      </c>
      <c r="AU94" s="92">
        <f>INDEX([1]RiskPlusY2565Q3!AC:AC,MATCH([1]ตารางคะแนนV3!$C94,[1]RiskPlusY2565Q3!$D:$D,0))</f>
        <v>1</v>
      </c>
      <c r="AV94" s="94">
        <f t="shared" si="26"/>
        <v>2</v>
      </c>
      <c r="AW94" s="95">
        <f t="shared" si="27"/>
        <v>3</v>
      </c>
      <c r="AX94" s="96">
        <f t="shared" si="28"/>
        <v>9</v>
      </c>
      <c r="AY94" s="18" t="str">
        <f t="shared" si="29"/>
        <v>C</v>
      </c>
      <c r="AZ94" s="18"/>
      <c r="BA94" s="18" t="str">
        <f>INDEX([1]Proflile65!$L:$L,MATCH([1]ตารางคะแนนV3!$C94,[1]Proflile65!$D:$D,0))</f>
        <v>เดิม</v>
      </c>
      <c r="BB94" s="18"/>
      <c r="BC94" s="18"/>
      <c r="BD94" s="28" t="b">
        <f t="shared" si="30"/>
        <v>1</v>
      </c>
      <c r="BE94" s="96">
        <v>9</v>
      </c>
      <c r="BF94" s="18" t="s">
        <v>2072</v>
      </c>
      <c r="BH94" s="17">
        <f t="shared" si="31"/>
        <v>0</v>
      </c>
    </row>
    <row r="95" spans="1:60">
      <c r="A95" s="18" t="s">
        <v>7</v>
      </c>
      <c r="B95" s="17" t="s">
        <v>91</v>
      </c>
      <c r="C95" s="18" t="s">
        <v>263</v>
      </c>
      <c r="D95" s="17" t="s">
        <v>264</v>
      </c>
      <c r="E95" s="18" t="str">
        <f>INDEX([1]Proflile65!$F:$F,MATCH([1]ตารางคะแนนV3!$C95,[1]Proflile65!$D:$D,0))</f>
        <v>รพช.</v>
      </c>
      <c r="F95" s="18">
        <f>INDEX([1]Proflile65!$H:$H,MATCH([1]ตารางคะแนนV3!$C95,[1]Proflile65!$D:$D,0))</f>
        <v>69</v>
      </c>
      <c r="G95" s="19" t="str">
        <f>INDEX([1]Proflile65!$K:$K,MATCH([1]ตารางคะแนนV3!$C95,[1]Proflile65!$D:$D,0))</f>
        <v>รพช.M2 B&lt;=100</v>
      </c>
      <c r="H95" s="75">
        <v>41373</v>
      </c>
      <c r="I95" s="76">
        <f>INDEX([1]RiskPlusY2565Q3!L:L,MATCH([1]ตารางคะแนนV3!$C95,[1]RiskPlusY2565Q3!$D:$D,0))</f>
        <v>42570368.189999998</v>
      </c>
      <c r="J95" s="76">
        <f>INDEX([1]RiskPlusY2565Q3!P:P,MATCH([1]ตารางคะแนนV3!$C95,[1]RiskPlusY2565Q3!$D:$D,0))</f>
        <v>24687200.870000001</v>
      </c>
      <c r="K95" s="76">
        <f>INDEX([1]RiskPlusY2565Q3!O:O,MATCH([1]ตารางคะแนนV3!$C95,[1]RiskPlusY2565Q3!$D:$D,0))</f>
        <v>16800390.859999999</v>
      </c>
      <c r="L95" s="76">
        <f>INDEX([1]RiskPlusY2565Q3!M:M,MATCH([1]ตารางคะแนนV3!$C95,[1]RiskPlusY2565Q3!$D:$D,0))</f>
        <v>10674305.289999999</v>
      </c>
      <c r="M95" s="29">
        <f>INDEX([1]RiskPlusY2565Q3!N:N,MATCH([1]ตารางคะแนนV3!$C95,[1]RiskPlusY2565Q3!$D:$D,0))</f>
        <v>0</v>
      </c>
      <c r="N95" s="77">
        <f>INDEX([1]PlanfinY2565Q3!M:M,MATCH([1]ตารางคะแนนV3!$C95,[1]PlanfinY2565Q3!$C:$C,0))</f>
        <v>1</v>
      </c>
      <c r="O95" s="78">
        <f>INDEX([1]PlanfinY2565Q3!N:N,MATCH([1]ตารางคะแนนV3!$C95,[1]PlanfinY2565Q3!$C:$C,0))</f>
        <v>0</v>
      </c>
      <c r="P95" s="79">
        <f t="shared" si="16"/>
        <v>1</v>
      </c>
      <c r="Q95" s="80">
        <f>INDEX([1]Ratio!R:R,MATCH([1]ตารางคะแนนV3!$C95,[1]Ratio!$C:$C,0))</f>
        <v>91</v>
      </c>
      <c r="R95" s="81">
        <f>INDEX([1]RiskPlusY2565Q3!$S:$S,MATCH([1]ตารางคะแนนV3!C95,[1]RiskPlusY2565Q3!$D:$D,0))</f>
        <v>0</v>
      </c>
      <c r="S95" s="82">
        <f>INDEX([1]Ratio!$S:$S,MATCH([1]ตารางคะแนนV3!$C95,[1]Ratio!$C:$C,0))</f>
        <v>14</v>
      </c>
      <c r="T95" s="78">
        <f>VLOOKUP($C95,[1]RiskPlusY2565Q3!$D$2:$W$901,17,0)</f>
        <v>1</v>
      </c>
      <c r="U95" s="83">
        <f t="shared" si="17"/>
        <v>0.5</v>
      </c>
      <c r="V95" s="82">
        <f>INDEX([1]Ratio!$T:$T,MATCH([1]ตารางคะแนนV3!$C95,[1]Ratio!$C:$C,0))</f>
        <v>56</v>
      </c>
      <c r="W95" s="78">
        <f>VLOOKUP($C95,[1]RiskPlusY2565Q3!$D$2:$W$901,18,0)</f>
        <v>1</v>
      </c>
      <c r="X95" s="83">
        <f t="shared" si="18"/>
        <v>0.5</v>
      </c>
      <c r="Y95" s="82">
        <f>INDEX([1]Ratio!$V:$V,MATCH([1]ตารางคะแนนV3!$C95,[1]Ratio!$C:$C,0))</f>
        <v>57</v>
      </c>
      <c r="Z95" s="81">
        <f>INDEX([1]RiskPlusY2565Q3!$W:$W,MATCH([1]ตารางคะแนนV3!C95,[1]RiskPlusY2565Q3!$D:$D,0))</f>
        <v>1</v>
      </c>
      <c r="AA95" s="84">
        <f t="shared" si="19"/>
        <v>2</v>
      </c>
      <c r="AB95" s="77" t="str">
        <f>INDEX('[1]Quick MethodY2565Q3'!P:P,MATCH([1]ตารางคะแนนV3!$C95,'[1]Quick MethodY2565Q3'!$C:$C,0))</f>
        <v>1</v>
      </c>
      <c r="AC95" s="78" t="str">
        <f>INDEX('[1]Quick MethodY2565Q3'!Q:Q,MATCH([1]ตารางคะแนนV3!$C95,'[1]Quick MethodY2565Q3'!$C:$C,0))</f>
        <v>1</v>
      </c>
      <c r="AD95" s="78">
        <f>INDEX([1]HGRY2565Q3!W:W,MATCH([1]ตารางคะแนนV3!$C95,[1]HGRY2565Q3!$C:$C,0))</f>
        <v>0.5</v>
      </c>
      <c r="AE95" s="78">
        <f>INDEX([1]HGRY2565Q3!X:X,MATCH([1]ตารางคะแนนV3!$C95,[1]HGRY2565Q3!$C:$C,0))</f>
        <v>0.5</v>
      </c>
      <c r="AF95" s="78">
        <f>INDEX([1]HGRY2565Q3!Y:Y,MATCH([1]ตารางคะแนนV3!$C95,[1]HGRY2565Q3!$C:$C,0))</f>
        <v>0.5</v>
      </c>
      <c r="AG95" s="78">
        <f>INDEX([1]HGRY2565Q3!Z:Z,MATCH([1]ตารางคะแนนV3!$C95,[1]HGRY2565Q3!$C:$C,0))</f>
        <v>0.5</v>
      </c>
      <c r="AH95" s="85">
        <f t="shared" si="20"/>
        <v>4</v>
      </c>
      <c r="AI95" s="79">
        <f t="shared" si="21"/>
        <v>2</v>
      </c>
      <c r="AJ95" s="86">
        <f>INDEX([1]PointY2565Q3!J:J,MATCH([1]ตารางคะแนนV3!$C95,[1]PointY2565Q3!$C:$C,0))</f>
        <v>1</v>
      </c>
      <c r="AK95" s="87">
        <f>IFERROR(INDEX([1]อัตราการครองเตียง!O:O,MATCH([1]ตารางคะแนนV3!$C95,[1]อัตราการครองเตียง!$C:$C,0)),0)</f>
        <v>1</v>
      </c>
      <c r="AL95" s="88">
        <f>INDEX([1]SumAdjRw!R:R,MATCH([1]ตารางคะแนนV3!$C95,[1]SumAdjRw!$C:$C,0))</f>
        <v>1</v>
      </c>
      <c r="AM95" s="89">
        <f t="shared" si="22"/>
        <v>2</v>
      </c>
      <c r="AN95" s="90">
        <f t="shared" si="23"/>
        <v>5</v>
      </c>
      <c r="AO95" s="91">
        <f t="shared" si="24"/>
        <v>8</v>
      </c>
      <c r="AP95" s="92">
        <f>INDEX([1]RiskPlusY2565Q3!Q:Q,MATCH([1]ตารางคะแนนV3!$C95,[1]RiskPlusY2565Q3!$D:$D,0))</f>
        <v>0</v>
      </c>
      <c r="AQ95" s="92">
        <f>INDEX([1]RiskPlusY2565Q3!R:R,MATCH([1]ตารางคะแนนV3!$C95,[1]RiskPlusY2565Q3!$D:$D,0))</f>
        <v>0</v>
      </c>
      <c r="AR95" s="92">
        <f>INDEX([1]RiskPlusY2565Q3!AB:AB,MATCH([1]ตารางคะแนนV3!$C95,[1]RiskPlusY2565Q3!$D:$D,0))</f>
        <v>1</v>
      </c>
      <c r="AS95" s="93">
        <f t="shared" si="25"/>
        <v>1</v>
      </c>
      <c r="AT95" s="92">
        <f>INDEX([1]RiskPlusY2565Q3!AA:AA,MATCH([1]ตารางคะแนนV3!$C95,[1]RiskPlusY2565Q3!$D:$D,0))</f>
        <v>1</v>
      </c>
      <c r="AU95" s="92">
        <f>INDEX([1]RiskPlusY2565Q3!AC:AC,MATCH([1]ตารางคะแนนV3!$C95,[1]RiskPlusY2565Q3!$D:$D,0))</f>
        <v>1</v>
      </c>
      <c r="AV95" s="94">
        <f t="shared" si="26"/>
        <v>2</v>
      </c>
      <c r="AW95" s="95">
        <f t="shared" si="27"/>
        <v>3</v>
      </c>
      <c r="AX95" s="96">
        <f t="shared" si="28"/>
        <v>11</v>
      </c>
      <c r="AY95" s="18" t="str">
        <f t="shared" si="29"/>
        <v>B</v>
      </c>
      <c r="AZ95" s="18"/>
      <c r="BA95" s="18" t="str">
        <f>INDEX([1]Proflile65!$L:$L,MATCH([1]ตารางคะแนนV3!$C95,[1]Proflile65!$D:$D,0))</f>
        <v>เดิม</v>
      </c>
      <c r="BB95" s="18"/>
      <c r="BC95" s="18"/>
      <c r="BD95" s="28" t="b">
        <f t="shared" si="30"/>
        <v>1</v>
      </c>
      <c r="BE95" s="96">
        <v>11</v>
      </c>
      <c r="BF95" s="18" t="s">
        <v>2071</v>
      </c>
      <c r="BH95" s="17">
        <f t="shared" si="31"/>
        <v>150000</v>
      </c>
    </row>
    <row r="96" spans="1:60">
      <c r="A96" s="18" t="s">
        <v>7</v>
      </c>
      <c r="B96" s="17" t="s">
        <v>91</v>
      </c>
      <c r="C96" s="18" t="s">
        <v>265</v>
      </c>
      <c r="D96" s="17" t="s">
        <v>266</v>
      </c>
      <c r="E96" s="18" t="str">
        <f>INDEX([1]Proflile65!$F:$F,MATCH([1]ตารางคะแนนV3!$C96,[1]Proflile65!$D:$D,0))</f>
        <v>รพช.</v>
      </c>
      <c r="F96" s="18">
        <f>INDEX([1]Proflile65!$H:$H,MATCH([1]ตารางคะแนนV3!$C96,[1]Proflile65!$D:$D,0))</f>
        <v>8</v>
      </c>
      <c r="G96" s="19" t="str">
        <f>INDEX([1]Proflile65!$K:$K,MATCH([1]ตารางคะแนนV3!$C96,[1]Proflile65!$D:$D,0))</f>
        <v>รพช.F2 P&lt;=30,000</v>
      </c>
      <c r="H96" s="75">
        <v>10775</v>
      </c>
      <c r="I96" s="76">
        <f>INDEX([1]RiskPlusY2565Q3!L:L,MATCH([1]ตารางคะแนนV3!$C96,[1]RiskPlusY2565Q3!$D:$D,0))</f>
        <v>14288567.369999999</v>
      </c>
      <c r="J96" s="76">
        <f>INDEX([1]RiskPlusY2565Q3!P:P,MATCH([1]ตารางคะแนนV3!$C96,[1]RiskPlusY2565Q3!$D:$D,0))</f>
        <v>12105483.640000001</v>
      </c>
      <c r="K96" s="76">
        <f>INDEX([1]RiskPlusY2565Q3!O:O,MATCH([1]ตารางคะแนนV3!$C96,[1]RiskPlusY2565Q3!$D:$D,0))</f>
        <v>2228778.31</v>
      </c>
      <c r="L96" s="76">
        <f>INDEX([1]RiskPlusY2565Q3!M:M,MATCH([1]ตารางคะแนนV3!$C96,[1]RiskPlusY2565Q3!$D:$D,0))</f>
        <v>536188.75</v>
      </c>
      <c r="M96" s="29">
        <f>INDEX([1]RiskPlusY2565Q3!N:N,MATCH([1]ตารางคะแนนV3!$C96,[1]RiskPlusY2565Q3!$D:$D,0))</f>
        <v>0</v>
      </c>
      <c r="N96" s="77">
        <f>INDEX([1]PlanfinY2565Q3!M:M,MATCH([1]ตารางคะแนนV3!$C96,[1]PlanfinY2565Q3!$C:$C,0))</f>
        <v>0</v>
      </c>
      <c r="O96" s="78">
        <f>INDEX([1]PlanfinY2565Q3!N:N,MATCH([1]ตารางคะแนนV3!$C96,[1]PlanfinY2565Q3!$C:$C,0))</f>
        <v>1</v>
      </c>
      <c r="P96" s="79">
        <f t="shared" si="16"/>
        <v>1</v>
      </c>
      <c r="Q96" s="80">
        <f>INDEX([1]Ratio!R:R,MATCH([1]ตารางคะแนนV3!$C96,[1]Ratio!$C:$C,0))</f>
        <v>86</v>
      </c>
      <c r="R96" s="81">
        <f>INDEX([1]RiskPlusY2565Q3!$S:$S,MATCH([1]ตารางคะแนนV3!C96,[1]RiskPlusY2565Q3!$D:$D,0))</f>
        <v>1</v>
      </c>
      <c r="S96" s="82">
        <f>INDEX([1]Ratio!$S:$S,MATCH([1]ตารางคะแนนV3!$C96,[1]Ratio!$C:$C,0))</f>
        <v>13</v>
      </c>
      <c r="T96" s="78">
        <f>VLOOKUP($C96,[1]RiskPlusY2565Q3!$D$2:$W$901,17,0)</f>
        <v>1</v>
      </c>
      <c r="U96" s="83">
        <f t="shared" si="17"/>
        <v>0.5</v>
      </c>
      <c r="V96" s="82">
        <f>INDEX([1]Ratio!$T:$T,MATCH([1]ตารางคะแนนV3!$C96,[1]Ratio!$C:$C,0))</f>
        <v>53</v>
      </c>
      <c r="W96" s="78">
        <f>VLOOKUP($C96,[1]RiskPlusY2565Q3!$D$2:$W$901,18,0)</f>
        <v>1</v>
      </c>
      <c r="X96" s="83">
        <f t="shared" si="18"/>
        <v>0.5</v>
      </c>
      <c r="Y96" s="82">
        <f>INDEX([1]Ratio!$V:$V,MATCH([1]ตารางคะแนนV3!$C96,[1]Ratio!$C:$C,0))</f>
        <v>46</v>
      </c>
      <c r="Z96" s="81">
        <f>INDEX([1]RiskPlusY2565Q3!$W:$W,MATCH([1]ตารางคะแนนV3!C96,[1]RiskPlusY2565Q3!$D:$D,0))</f>
        <v>1</v>
      </c>
      <c r="AA96" s="84">
        <f t="shared" si="19"/>
        <v>3</v>
      </c>
      <c r="AB96" s="77" t="str">
        <f>INDEX('[1]Quick MethodY2565Q3'!P:P,MATCH([1]ตารางคะแนนV3!$C96,'[1]Quick MethodY2565Q3'!$C:$C,0))</f>
        <v>1</v>
      </c>
      <c r="AC96" s="78" t="str">
        <f>INDEX('[1]Quick MethodY2565Q3'!Q:Q,MATCH([1]ตารางคะแนนV3!$C96,'[1]Quick MethodY2565Q3'!$C:$C,0))</f>
        <v>1</v>
      </c>
      <c r="AD96" s="78">
        <f>INDEX([1]HGRY2565Q3!W:W,MATCH([1]ตารางคะแนนV3!$C96,[1]HGRY2565Q3!$C:$C,0))</f>
        <v>0.5</v>
      </c>
      <c r="AE96" s="78">
        <f>INDEX([1]HGRY2565Q3!X:X,MATCH([1]ตารางคะแนนV3!$C96,[1]HGRY2565Q3!$C:$C,0))</f>
        <v>0.5</v>
      </c>
      <c r="AF96" s="78">
        <f>INDEX([1]HGRY2565Q3!Y:Y,MATCH([1]ตารางคะแนนV3!$C96,[1]HGRY2565Q3!$C:$C,0))</f>
        <v>0.5</v>
      </c>
      <c r="AG96" s="78">
        <f>INDEX([1]HGRY2565Q3!Z:Z,MATCH([1]ตารางคะแนนV3!$C96,[1]HGRY2565Q3!$C:$C,0))</f>
        <v>0.5</v>
      </c>
      <c r="AH96" s="85">
        <f t="shared" si="20"/>
        <v>4</v>
      </c>
      <c r="AI96" s="79">
        <f t="shared" si="21"/>
        <v>2</v>
      </c>
      <c r="AJ96" s="86">
        <f>INDEX([1]PointY2565Q3!J:J,MATCH([1]ตารางคะแนนV3!$C96,[1]PointY2565Q3!$C:$C,0))</f>
        <v>1</v>
      </c>
      <c r="AK96" s="87">
        <f>IFERROR(INDEX([1]อัตราการครองเตียง!O:O,MATCH([1]ตารางคะแนนV3!$C96,[1]อัตราการครองเตียง!$C:$C,0)),0)</f>
        <v>0</v>
      </c>
      <c r="AL96" s="88">
        <f>INDEX([1]SumAdjRw!R:R,MATCH([1]ตารางคะแนนV3!$C96,[1]SumAdjRw!$C:$C,0))</f>
        <v>0</v>
      </c>
      <c r="AM96" s="89">
        <f t="shared" si="22"/>
        <v>0</v>
      </c>
      <c r="AN96" s="90">
        <f t="shared" si="23"/>
        <v>3</v>
      </c>
      <c r="AO96" s="91">
        <f t="shared" si="24"/>
        <v>7</v>
      </c>
      <c r="AP96" s="92">
        <f>INDEX([1]RiskPlusY2565Q3!Q:Q,MATCH([1]ตารางคะแนนV3!$C96,[1]RiskPlusY2565Q3!$D:$D,0))</f>
        <v>0</v>
      </c>
      <c r="AQ96" s="92">
        <f>INDEX([1]RiskPlusY2565Q3!R:R,MATCH([1]ตารางคะแนนV3!$C96,[1]RiskPlusY2565Q3!$D:$D,0))</f>
        <v>0</v>
      </c>
      <c r="AR96" s="92">
        <f>INDEX([1]RiskPlusY2565Q3!AB:AB,MATCH([1]ตารางคะแนนV3!$C96,[1]RiskPlusY2565Q3!$D:$D,0))</f>
        <v>1</v>
      </c>
      <c r="AS96" s="93">
        <f t="shared" si="25"/>
        <v>1</v>
      </c>
      <c r="AT96" s="92">
        <f>INDEX([1]RiskPlusY2565Q3!AA:AA,MATCH([1]ตารางคะแนนV3!$C96,[1]RiskPlusY2565Q3!$D:$D,0))</f>
        <v>1</v>
      </c>
      <c r="AU96" s="92">
        <f>INDEX([1]RiskPlusY2565Q3!AC:AC,MATCH([1]ตารางคะแนนV3!$C96,[1]RiskPlusY2565Q3!$D:$D,0))</f>
        <v>1</v>
      </c>
      <c r="AV96" s="94">
        <f t="shared" si="26"/>
        <v>2</v>
      </c>
      <c r="AW96" s="95">
        <f t="shared" si="27"/>
        <v>3</v>
      </c>
      <c r="AX96" s="96">
        <f t="shared" si="28"/>
        <v>10</v>
      </c>
      <c r="AY96" s="18" t="str">
        <f t="shared" si="29"/>
        <v>C</v>
      </c>
      <c r="AZ96" s="18"/>
      <c r="BA96" s="18" t="str">
        <f>INDEX([1]Proflile65!$L:$L,MATCH([1]ตารางคะแนนV3!$C96,[1]Proflile65!$D:$D,0))</f>
        <v>เดิม</v>
      </c>
      <c r="BB96" s="18"/>
      <c r="BC96" s="18"/>
      <c r="BD96" s="28" t="b">
        <f t="shared" si="30"/>
        <v>1</v>
      </c>
      <c r="BE96" s="96">
        <v>10</v>
      </c>
      <c r="BF96" s="18" t="s">
        <v>2072</v>
      </c>
      <c r="BH96" s="17">
        <f t="shared" si="31"/>
        <v>0</v>
      </c>
    </row>
    <row r="97" spans="1:60">
      <c r="A97" s="18" t="s">
        <v>7</v>
      </c>
      <c r="B97" s="17" t="s">
        <v>91</v>
      </c>
      <c r="C97" s="18" t="s">
        <v>267</v>
      </c>
      <c r="D97" s="17" t="s">
        <v>268</v>
      </c>
      <c r="E97" s="18" t="str">
        <f>INDEX([1]Proflile65!$F:$F,MATCH([1]ตารางคะแนนV3!$C97,[1]Proflile65!$D:$D,0))</f>
        <v>รพช.</v>
      </c>
      <c r="F97" s="18">
        <f>INDEX([1]Proflile65!$H:$H,MATCH([1]ตารางคะแนนV3!$C97,[1]Proflile65!$D:$D,0))</f>
        <v>30</v>
      </c>
      <c r="G97" s="19" t="str">
        <f>INDEX([1]Proflile65!$K:$K,MATCH([1]ตารางคะแนนV3!$C97,[1]Proflile65!$D:$D,0))</f>
        <v>รพช.F2 P30,000-60,000</v>
      </c>
      <c r="H97" s="75">
        <v>38624</v>
      </c>
      <c r="I97" s="76">
        <f>INDEX([1]RiskPlusY2565Q3!L:L,MATCH([1]ตารางคะแนนV3!$C97,[1]RiskPlusY2565Q3!$D:$D,0))</f>
        <v>10674640.67</v>
      </c>
      <c r="J97" s="76">
        <f>INDEX([1]RiskPlusY2565Q3!P:P,MATCH([1]ตารางคะแนนV3!$C97,[1]RiskPlusY2565Q3!$D:$D,0))</f>
        <v>-2185247.15</v>
      </c>
      <c r="K97" s="76">
        <f>INDEX([1]RiskPlusY2565Q3!O:O,MATCH([1]ตารางคะแนนV3!$C97,[1]RiskPlusY2565Q3!$D:$D,0))</f>
        <v>2605726.88</v>
      </c>
      <c r="L97" s="76">
        <f>INDEX([1]RiskPlusY2565Q3!M:M,MATCH([1]ตารางคะแนนV3!$C97,[1]RiskPlusY2565Q3!$D:$D,0))</f>
        <v>-1530059.82</v>
      </c>
      <c r="M97" s="29">
        <f>INDEX([1]RiskPlusY2565Q3!N:N,MATCH([1]ตารางคะแนนV3!$C97,[1]RiskPlusY2565Q3!$D:$D,0))</f>
        <v>1</v>
      </c>
      <c r="N97" s="77">
        <f>INDEX([1]PlanfinY2565Q3!M:M,MATCH([1]ตารางคะแนนV3!$C97,[1]PlanfinY2565Q3!$C:$C,0))</f>
        <v>1</v>
      </c>
      <c r="O97" s="78">
        <f>INDEX([1]PlanfinY2565Q3!N:N,MATCH([1]ตารางคะแนนV3!$C97,[1]PlanfinY2565Q3!$C:$C,0))</f>
        <v>1</v>
      </c>
      <c r="P97" s="79">
        <f t="shared" si="16"/>
        <v>2</v>
      </c>
      <c r="Q97" s="80">
        <f>INDEX([1]Ratio!R:R,MATCH([1]ตารางคะแนนV3!$C97,[1]Ratio!$C:$C,0))</f>
        <v>136</v>
      </c>
      <c r="R97" s="81">
        <f>INDEX([1]RiskPlusY2565Q3!$S:$S,MATCH([1]ตารางคะแนนV3!C97,[1]RiskPlusY2565Q3!$D:$D,0))</f>
        <v>0</v>
      </c>
      <c r="S97" s="82">
        <f>INDEX([1]Ratio!$S:$S,MATCH([1]ตารางคะแนนV3!$C97,[1]Ratio!$C:$C,0))</f>
        <v>17</v>
      </c>
      <c r="T97" s="78">
        <f>VLOOKUP($C97,[1]RiskPlusY2565Q3!$D$2:$W$901,17,0)</f>
        <v>1</v>
      </c>
      <c r="U97" s="83">
        <f t="shared" si="17"/>
        <v>0.5</v>
      </c>
      <c r="V97" s="82">
        <f>INDEX([1]Ratio!$T:$T,MATCH([1]ตารางคะแนนV3!$C97,[1]Ratio!$C:$C,0))</f>
        <v>41</v>
      </c>
      <c r="W97" s="78">
        <f>VLOOKUP($C97,[1]RiskPlusY2565Q3!$D$2:$W$901,18,0)</f>
        <v>1</v>
      </c>
      <c r="X97" s="83">
        <f t="shared" si="18"/>
        <v>0.5</v>
      </c>
      <c r="Y97" s="82">
        <f>INDEX([1]Ratio!$V:$V,MATCH([1]ตารางคะแนนV3!$C97,[1]Ratio!$C:$C,0))</f>
        <v>49</v>
      </c>
      <c r="Z97" s="81">
        <f>INDEX([1]RiskPlusY2565Q3!$W:$W,MATCH([1]ตารางคะแนนV3!C97,[1]RiskPlusY2565Q3!$D:$D,0))</f>
        <v>1</v>
      </c>
      <c r="AA97" s="84">
        <f t="shared" si="19"/>
        <v>2</v>
      </c>
      <c r="AB97" s="77" t="str">
        <f>INDEX('[1]Quick MethodY2565Q3'!P:P,MATCH([1]ตารางคะแนนV3!$C97,'[1]Quick MethodY2565Q3'!$C:$C,0))</f>
        <v>1</v>
      </c>
      <c r="AC97" s="78" t="str">
        <f>INDEX('[1]Quick MethodY2565Q3'!Q:Q,MATCH([1]ตารางคะแนนV3!$C97,'[1]Quick MethodY2565Q3'!$C:$C,0))</f>
        <v>1</v>
      </c>
      <c r="AD97" s="78">
        <f>INDEX([1]HGRY2565Q3!W:W,MATCH([1]ตารางคะแนนV3!$C97,[1]HGRY2565Q3!$C:$C,0))</f>
        <v>0.5</v>
      </c>
      <c r="AE97" s="78">
        <f>INDEX([1]HGRY2565Q3!X:X,MATCH([1]ตารางคะแนนV3!$C97,[1]HGRY2565Q3!$C:$C,0))</f>
        <v>0.5</v>
      </c>
      <c r="AF97" s="78">
        <f>INDEX([1]HGRY2565Q3!Y:Y,MATCH([1]ตารางคะแนนV3!$C97,[1]HGRY2565Q3!$C:$C,0))</f>
        <v>0.5</v>
      </c>
      <c r="AG97" s="78">
        <f>INDEX([1]HGRY2565Q3!Z:Z,MATCH([1]ตารางคะแนนV3!$C97,[1]HGRY2565Q3!$C:$C,0))</f>
        <v>0.5</v>
      </c>
      <c r="AH97" s="85">
        <f t="shared" si="20"/>
        <v>4</v>
      </c>
      <c r="AI97" s="79">
        <f t="shared" si="21"/>
        <v>2</v>
      </c>
      <c r="AJ97" s="86">
        <f>INDEX([1]PointY2565Q3!J:J,MATCH([1]ตารางคะแนนV3!$C97,[1]PointY2565Q3!$C:$C,0))</f>
        <v>1</v>
      </c>
      <c r="AK97" s="87">
        <f>IFERROR(INDEX([1]อัตราการครองเตียง!O:O,MATCH([1]ตารางคะแนนV3!$C97,[1]อัตราการครองเตียง!$C:$C,0)),0)</f>
        <v>1</v>
      </c>
      <c r="AL97" s="88">
        <f>INDEX([1]SumAdjRw!R:R,MATCH([1]ตารางคะแนนV3!$C97,[1]SumAdjRw!$C:$C,0))</f>
        <v>0</v>
      </c>
      <c r="AM97" s="89">
        <f t="shared" si="22"/>
        <v>1</v>
      </c>
      <c r="AN97" s="90">
        <f t="shared" si="23"/>
        <v>4</v>
      </c>
      <c r="AO97" s="91">
        <f t="shared" si="24"/>
        <v>8</v>
      </c>
      <c r="AP97" s="92">
        <f>INDEX([1]RiskPlusY2565Q3!Q:Q,MATCH([1]ตารางคะแนนV3!$C97,[1]RiskPlusY2565Q3!$D:$D,0))</f>
        <v>0</v>
      </c>
      <c r="AQ97" s="92">
        <f>INDEX([1]RiskPlusY2565Q3!R:R,MATCH([1]ตารางคะแนนV3!$C97,[1]RiskPlusY2565Q3!$D:$D,0))</f>
        <v>0</v>
      </c>
      <c r="AR97" s="92">
        <f>INDEX([1]RiskPlusY2565Q3!AB:AB,MATCH([1]ตารางคะแนนV3!$C97,[1]RiskPlusY2565Q3!$D:$D,0))</f>
        <v>1</v>
      </c>
      <c r="AS97" s="93">
        <f t="shared" si="25"/>
        <v>1</v>
      </c>
      <c r="AT97" s="92">
        <f>INDEX([1]RiskPlusY2565Q3!AA:AA,MATCH([1]ตารางคะแนนV3!$C97,[1]RiskPlusY2565Q3!$D:$D,0))</f>
        <v>1</v>
      </c>
      <c r="AU97" s="92">
        <f>INDEX([1]RiskPlusY2565Q3!AC:AC,MATCH([1]ตารางคะแนนV3!$C97,[1]RiskPlusY2565Q3!$D:$D,0))</f>
        <v>1</v>
      </c>
      <c r="AV97" s="94">
        <f t="shared" si="26"/>
        <v>2</v>
      </c>
      <c r="AW97" s="95">
        <f t="shared" si="27"/>
        <v>3</v>
      </c>
      <c r="AX97" s="96">
        <f t="shared" si="28"/>
        <v>11</v>
      </c>
      <c r="AY97" s="18" t="str">
        <f t="shared" si="29"/>
        <v>B</v>
      </c>
      <c r="AZ97" s="18"/>
      <c r="BA97" s="18" t="str">
        <f>INDEX([1]Proflile65!$L:$L,MATCH([1]ตารางคะแนนV3!$C97,[1]Proflile65!$D:$D,0))</f>
        <v>เดิม</v>
      </c>
      <c r="BB97" s="18"/>
      <c r="BC97" s="18"/>
      <c r="BD97" s="28" t="b">
        <f t="shared" si="30"/>
        <v>1</v>
      </c>
      <c r="BE97" s="96">
        <v>11</v>
      </c>
      <c r="BF97" s="18" t="s">
        <v>2071</v>
      </c>
      <c r="BH97" s="17">
        <f t="shared" si="31"/>
        <v>150000</v>
      </c>
    </row>
    <row r="98" spans="1:60">
      <c r="A98" s="18" t="s">
        <v>7</v>
      </c>
      <c r="B98" s="17" t="s">
        <v>91</v>
      </c>
      <c r="C98" s="18" t="s">
        <v>269</v>
      </c>
      <c r="D98" s="17" t="s">
        <v>270</v>
      </c>
      <c r="E98" s="18" t="str">
        <f>INDEX([1]Proflile65!$F:$F,MATCH([1]ตารางคะแนนV3!$C98,[1]Proflile65!$D:$D,0))</f>
        <v>รพช.</v>
      </c>
      <c r="F98" s="18">
        <f>INDEX([1]Proflile65!$H:$H,MATCH([1]ตารางคะแนนV3!$C98,[1]Proflile65!$D:$D,0))</f>
        <v>30</v>
      </c>
      <c r="G98" s="19" t="str">
        <f>INDEX([1]Proflile65!$K:$K,MATCH([1]ตารางคะแนนV3!$C98,[1]Proflile65!$D:$D,0))</f>
        <v>รพช.F2 P&lt;=30,000</v>
      </c>
      <c r="H98" s="75">
        <v>20815</v>
      </c>
      <c r="I98" s="76">
        <f>INDEX([1]RiskPlusY2565Q3!L:L,MATCH([1]ตารางคะแนนV3!$C98,[1]RiskPlusY2565Q3!$D:$D,0))</f>
        <v>14452613.960000001</v>
      </c>
      <c r="J98" s="76">
        <f>INDEX([1]RiskPlusY2565Q3!P:P,MATCH([1]ตารางคะแนนV3!$C98,[1]RiskPlusY2565Q3!$D:$D,0))</f>
        <v>6347541.6699999999</v>
      </c>
      <c r="K98" s="76">
        <f>INDEX([1]RiskPlusY2565Q3!O:O,MATCH([1]ตารางคะแนนV3!$C98,[1]RiskPlusY2565Q3!$D:$D,0))</f>
        <v>9097946.1999999993</v>
      </c>
      <c r="L98" s="76">
        <f>INDEX([1]RiskPlusY2565Q3!M:M,MATCH([1]ตารางคะแนนV3!$C98,[1]RiskPlusY2565Q3!$D:$D,0))</f>
        <v>6833692.3600000003</v>
      </c>
      <c r="M98" s="29">
        <f>INDEX([1]RiskPlusY2565Q3!N:N,MATCH([1]ตารางคะแนนV3!$C98,[1]RiskPlusY2565Q3!$D:$D,0))</f>
        <v>0</v>
      </c>
      <c r="N98" s="77">
        <f>INDEX([1]PlanfinY2565Q3!M:M,MATCH([1]ตารางคะแนนV3!$C98,[1]PlanfinY2565Q3!$C:$C,0))</f>
        <v>0</v>
      </c>
      <c r="O98" s="78">
        <f>INDEX([1]PlanfinY2565Q3!N:N,MATCH([1]ตารางคะแนนV3!$C98,[1]PlanfinY2565Q3!$C:$C,0))</f>
        <v>1</v>
      </c>
      <c r="P98" s="79">
        <f t="shared" si="16"/>
        <v>1</v>
      </c>
      <c r="Q98" s="80">
        <f>INDEX([1]Ratio!R:R,MATCH([1]ตารางคะแนนV3!$C98,[1]Ratio!$C:$C,0))</f>
        <v>102</v>
      </c>
      <c r="R98" s="81">
        <f>INDEX([1]RiskPlusY2565Q3!$S:$S,MATCH([1]ตารางคะแนนV3!C98,[1]RiskPlusY2565Q3!$D:$D,0))</f>
        <v>0</v>
      </c>
      <c r="S98" s="82">
        <f>INDEX([1]Ratio!$S:$S,MATCH([1]ตารางคะแนนV3!$C98,[1]Ratio!$C:$C,0))</f>
        <v>11</v>
      </c>
      <c r="T98" s="78">
        <f>VLOOKUP($C98,[1]RiskPlusY2565Q3!$D$2:$W$901,17,0)</f>
        <v>1</v>
      </c>
      <c r="U98" s="83">
        <f t="shared" si="17"/>
        <v>0.5</v>
      </c>
      <c r="V98" s="82">
        <f>INDEX([1]Ratio!$T:$T,MATCH([1]ตารางคะแนนV3!$C98,[1]Ratio!$C:$C,0))</f>
        <v>52</v>
      </c>
      <c r="W98" s="78">
        <f>VLOOKUP($C98,[1]RiskPlusY2565Q3!$D$2:$W$901,18,0)</f>
        <v>1</v>
      </c>
      <c r="X98" s="83">
        <f t="shared" si="18"/>
        <v>0.5</v>
      </c>
      <c r="Y98" s="82">
        <f>INDEX([1]Ratio!$V:$V,MATCH([1]ตารางคะแนนV3!$C98,[1]Ratio!$C:$C,0))</f>
        <v>54</v>
      </c>
      <c r="Z98" s="81">
        <f>INDEX([1]RiskPlusY2565Q3!$W:$W,MATCH([1]ตารางคะแนนV3!C98,[1]RiskPlusY2565Q3!$D:$D,0))</f>
        <v>1</v>
      </c>
      <c r="AA98" s="84">
        <f t="shared" si="19"/>
        <v>2</v>
      </c>
      <c r="AB98" s="77" t="str">
        <f>INDEX('[1]Quick MethodY2565Q3'!P:P,MATCH([1]ตารางคะแนนV3!$C98,'[1]Quick MethodY2565Q3'!$C:$C,0))</f>
        <v>1</v>
      </c>
      <c r="AC98" s="78" t="str">
        <f>INDEX('[1]Quick MethodY2565Q3'!Q:Q,MATCH([1]ตารางคะแนนV3!$C98,'[1]Quick MethodY2565Q3'!$C:$C,0))</f>
        <v>1</v>
      </c>
      <c r="AD98" s="78">
        <f>INDEX([1]HGRY2565Q3!W:W,MATCH([1]ตารางคะแนนV3!$C98,[1]HGRY2565Q3!$C:$C,0))</f>
        <v>0.5</v>
      </c>
      <c r="AE98" s="78">
        <f>INDEX([1]HGRY2565Q3!X:X,MATCH([1]ตารางคะแนนV3!$C98,[1]HGRY2565Q3!$C:$C,0))</f>
        <v>0.5</v>
      </c>
      <c r="AF98" s="78">
        <f>INDEX([1]HGRY2565Q3!Y:Y,MATCH([1]ตารางคะแนนV3!$C98,[1]HGRY2565Q3!$C:$C,0))</f>
        <v>0.5</v>
      </c>
      <c r="AG98" s="78">
        <f>INDEX([1]HGRY2565Q3!Z:Z,MATCH([1]ตารางคะแนนV3!$C98,[1]HGRY2565Q3!$C:$C,0))</f>
        <v>0.5</v>
      </c>
      <c r="AH98" s="85">
        <f t="shared" si="20"/>
        <v>4</v>
      </c>
      <c r="AI98" s="79">
        <f t="shared" si="21"/>
        <v>2</v>
      </c>
      <c r="AJ98" s="86">
        <f>INDEX([1]PointY2565Q3!J:J,MATCH([1]ตารางคะแนนV3!$C98,[1]PointY2565Q3!$C:$C,0))</f>
        <v>1</v>
      </c>
      <c r="AK98" s="87">
        <f>IFERROR(INDEX([1]อัตราการครองเตียง!O:O,MATCH([1]ตารางคะแนนV3!$C98,[1]อัตราการครองเตียง!$C:$C,0)),0)</f>
        <v>0</v>
      </c>
      <c r="AL98" s="88">
        <f>INDEX([1]SumAdjRw!R:R,MATCH([1]ตารางคะแนนV3!$C98,[1]SumAdjRw!$C:$C,0))</f>
        <v>1</v>
      </c>
      <c r="AM98" s="89">
        <f t="shared" si="22"/>
        <v>1</v>
      </c>
      <c r="AN98" s="90">
        <f t="shared" si="23"/>
        <v>4</v>
      </c>
      <c r="AO98" s="91">
        <f t="shared" si="24"/>
        <v>7</v>
      </c>
      <c r="AP98" s="92">
        <f>INDEX([1]RiskPlusY2565Q3!Q:Q,MATCH([1]ตารางคะแนนV3!$C98,[1]RiskPlusY2565Q3!$D:$D,0))</f>
        <v>0</v>
      </c>
      <c r="AQ98" s="92">
        <f>INDEX([1]RiskPlusY2565Q3!R:R,MATCH([1]ตารางคะแนนV3!$C98,[1]RiskPlusY2565Q3!$D:$D,0))</f>
        <v>0</v>
      </c>
      <c r="AR98" s="92">
        <f>INDEX([1]RiskPlusY2565Q3!AB:AB,MATCH([1]ตารางคะแนนV3!$C98,[1]RiskPlusY2565Q3!$D:$D,0))</f>
        <v>1</v>
      </c>
      <c r="AS98" s="93">
        <f t="shared" si="25"/>
        <v>1</v>
      </c>
      <c r="AT98" s="92">
        <f>INDEX([1]RiskPlusY2565Q3!AA:AA,MATCH([1]ตารางคะแนนV3!$C98,[1]RiskPlusY2565Q3!$D:$D,0))</f>
        <v>1</v>
      </c>
      <c r="AU98" s="92">
        <f>INDEX([1]RiskPlusY2565Q3!AC:AC,MATCH([1]ตารางคะแนนV3!$C98,[1]RiskPlusY2565Q3!$D:$D,0))</f>
        <v>1</v>
      </c>
      <c r="AV98" s="94">
        <f t="shared" si="26"/>
        <v>2</v>
      </c>
      <c r="AW98" s="95">
        <f t="shared" si="27"/>
        <v>3</v>
      </c>
      <c r="AX98" s="96">
        <f t="shared" si="28"/>
        <v>10</v>
      </c>
      <c r="AY98" s="18" t="str">
        <f t="shared" si="29"/>
        <v>C</v>
      </c>
      <c r="AZ98" s="18"/>
      <c r="BA98" s="18" t="str">
        <f>INDEX([1]Proflile65!$L:$L,MATCH([1]ตารางคะแนนV3!$C98,[1]Proflile65!$D:$D,0))</f>
        <v>เดิม</v>
      </c>
      <c r="BB98" s="18"/>
      <c r="BC98" s="18"/>
      <c r="BD98" s="28" t="b">
        <f t="shared" si="30"/>
        <v>1</v>
      </c>
      <c r="BE98" s="96">
        <v>10</v>
      </c>
      <c r="BF98" s="18" t="s">
        <v>2072</v>
      </c>
      <c r="BH98" s="17">
        <f t="shared" si="31"/>
        <v>0</v>
      </c>
    </row>
    <row r="99" spans="1:60">
      <c r="A99" s="18" t="s">
        <v>7</v>
      </c>
      <c r="B99" s="17" t="s">
        <v>91</v>
      </c>
      <c r="C99" s="18" t="s">
        <v>271</v>
      </c>
      <c r="D99" s="17" t="s">
        <v>272</v>
      </c>
      <c r="E99" s="18" t="str">
        <f>INDEX([1]Proflile65!$F:$F,MATCH([1]ตารางคะแนนV3!$C99,[1]Proflile65!$D:$D,0))</f>
        <v>รพช.</v>
      </c>
      <c r="F99" s="18">
        <f>INDEX([1]Proflile65!$H:$H,MATCH([1]ตารางคะแนนV3!$C99,[1]Proflile65!$D:$D,0))</f>
        <v>30</v>
      </c>
      <c r="G99" s="19" t="str">
        <f>INDEX([1]Proflile65!$K:$K,MATCH([1]ตารางคะแนนV3!$C99,[1]Proflile65!$D:$D,0))</f>
        <v>รพช.F2 P30,000-60,000</v>
      </c>
      <c r="H99" s="75">
        <v>33625</v>
      </c>
      <c r="I99" s="76">
        <f>INDEX([1]RiskPlusY2565Q3!L:L,MATCH([1]ตารางคะแนนV3!$C99,[1]RiskPlusY2565Q3!$D:$D,0))</f>
        <v>18723768.109999999</v>
      </c>
      <c r="J99" s="76">
        <f>INDEX([1]RiskPlusY2565Q3!P:P,MATCH([1]ตารางคะแนนV3!$C99,[1]RiskPlusY2565Q3!$D:$D,0))</f>
        <v>7840905.3799999999</v>
      </c>
      <c r="K99" s="76">
        <f>INDEX([1]RiskPlusY2565Q3!O:O,MATCH([1]ตารางคะแนนV3!$C99,[1]RiskPlusY2565Q3!$D:$D,0))</f>
        <v>4893412.71</v>
      </c>
      <c r="L99" s="76">
        <f>INDEX([1]RiskPlusY2565Q3!M:M,MATCH([1]ตารางคะแนนV3!$C99,[1]RiskPlusY2565Q3!$D:$D,0))</f>
        <v>3570888.79</v>
      </c>
      <c r="M99" s="29">
        <f>INDEX([1]RiskPlusY2565Q3!N:N,MATCH([1]ตารางคะแนนV3!$C99,[1]RiskPlusY2565Q3!$D:$D,0))</f>
        <v>0</v>
      </c>
      <c r="N99" s="77">
        <f>INDEX([1]PlanfinY2565Q3!M:M,MATCH([1]ตารางคะแนนV3!$C99,[1]PlanfinY2565Q3!$C:$C,0))</f>
        <v>0</v>
      </c>
      <c r="O99" s="78">
        <f>INDEX([1]PlanfinY2565Q3!N:N,MATCH([1]ตารางคะแนนV3!$C99,[1]PlanfinY2565Q3!$C:$C,0))</f>
        <v>0</v>
      </c>
      <c r="P99" s="79">
        <f t="shared" si="16"/>
        <v>0</v>
      </c>
      <c r="Q99" s="80">
        <f>INDEX([1]Ratio!R:R,MATCH([1]ตารางคะแนนV3!$C99,[1]Ratio!$C:$C,0))</f>
        <v>89</v>
      </c>
      <c r="R99" s="81">
        <f>INDEX([1]RiskPlusY2565Q3!$S:$S,MATCH([1]ตารางคะแนนV3!C99,[1]RiskPlusY2565Q3!$D:$D,0))</f>
        <v>1</v>
      </c>
      <c r="S99" s="82">
        <f>INDEX([1]Ratio!$S:$S,MATCH([1]ตารางคะแนนV3!$C99,[1]Ratio!$C:$C,0))</f>
        <v>19</v>
      </c>
      <c r="T99" s="78">
        <f>VLOOKUP($C99,[1]RiskPlusY2565Q3!$D$2:$W$901,17,0)</f>
        <v>1</v>
      </c>
      <c r="U99" s="83">
        <f t="shared" si="17"/>
        <v>0.5</v>
      </c>
      <c r="V99" s="82">
        <f>INDEX([1]Ratio!$T:$T,MATCH([1]ตารางคะแนนV3!$C99,[1]Ratio!$C:$C,0))</f>
        <v>65</v>
      </c>
      <c r="W99" s="78">
        <f>VLOOKUP($C99,[1]RiskPlusY2565Q3!$D$2:$W$901,18,0)</f>
        <v>0</v>
      </c>
      <c r="X99" s="83">
        <f t="shared" si="18"/>
        <v>0</v>
      </c>
      <c r="Y99" s="82">
        <f>INDEX([1]Ratio!$V:$V,MATCH([1]ตารางคะแนนV3!$C99,[1]Ratio!$C:$C,0))</f>
        <v>67</v>
      </c>
      <c r="Z99" s="81">
        <f>INDEX([1]RiskPlusY2565Q3!$W:$W,MATCH([1]ตารางคะแนนV3!C99,[1]RiskPlusY2565Q3!$D:$D,0))</f>
        <v>0</v>
      </c>
      <c r="AA99" s="84">
        <f t="shared" si="19"/>
        <v>1.5</v>
      </c>
      <c r="AB99" s="77" t="str">
        <f>INDEX('[1]Quick MethodY2565Q3'!P:P,MATCH([1]ตารางคะแนนV3!$C99,'[1]Quick MethodY2565Q3'!$C:$C,0))</f>
        <v>1</v>
      </c>
      <c r="AC99" s="78" t="str">
        <f>INDEX('[1]Quick MethodY2565Q3'!Q:Q,MATCH([1]ตารางคะแนนV3!$C99,'[1]Quick MethodY2565Q3'!$C:$C,0))</f>
        <v>1</v>
      </c>
      <c r="AD99" s="78">
        <f>INDEX([1]HGRY2565Q3!W:W,MATCH([1]ตารางคะแนนV3!$C99,[1]HGRY2565Q3!$C:$C,0))</f>
        <v>0</v>
      </c>
      <c r="AE99" s="78">
        <f>INDEX([1]HGRY2565Q3!X:X,MATCH([1]ตารางคะแนนV3!$C99,[1]HGRY2565Q3!$C:$C,0))</f>
        <v>0.5</v>
      </c>
      <c r="AF99" s="78">
        <f>INDEX([1]HGRY2565Q3!Y:Y,MATCH([1]ตารางคะแนนV3!$C99,[1]HGRY2565Q3!$C:$C,0))</f>
        <v>0.5</v>
      </c>
      <c r="AG99" s="78">
        <f>INDEX([1]HGRY2565Q3!Z:Z,MATCH([1]ตารางคะแนนV3!$C99,[1]HGRY2565Q3!$C:$C,0))</f>
        <v>0.5</v>
      </c>
      <c r="AH99" s="85">
        <f t="shared" si="20"/>
        <v>3.5</v>
      </c>
      <c r="AI99" s="79">
        <f t="shared" si="21"/>
        <v>2</v>
      </c>
      <c r="AJ99" s="86">
        <f>INDEX([1]PointY2565Q3!J:J,MATCH([1]ตารางคะแนนV3!$C99,[1]PointY2565Q3!$C:$C,0))</f>
        <v>1</v>
      </c>
      <c r="AK99" s="87">
        <f>IFERROR(INDEX([1]อัตราการครองเตียง!O:O,MATCH([1]ตารางคะแนนV3!$C99,[1]อัตราการครองเตียง!$C:$C,0)),0)</f>
        <v>0</v>
      </c>
      <c r="AL99" s="88">
        <f>INDEX([1]SumAdjRw!R:R,MATCH([1]ตารางคะแนนV3!$C99,[1]SumAdjRw!$C:$C,0))</f>
        <v>0</v>
      </c>
      <c r="AM99" s="89">
        <f t="shared" si="22"/>
        <v>0</v>
      </c>
      <c r="AN99" s="90">
        <f t="shared" si="23"/>
        <v>3</v>
      </c>
      <c r="AO99" s="91">
        <f t="shared" si="24"/>
        <v>4.5</v>
      </c>
      <c r="AP99" s="92">
        <f>INDEX([1]RiskPlusY2565Q3!Q:Q,MATCH([1]ตารางคะแนนV3!$C99,[1]RiskPlusY2565Q3!$D:$D,0))</f>
        <v>0</v>
      </c>
      <c r="AQ99" s="92">
        <f>INDEX([1]RiskPlusY2565Q3!R:R,MATCH([1]ตารางคะแนนV3!$C99,[1]RiskPlusY2565Q3!$D:$D,0))</f>
        <v>0</v>
      </c>
      <c r="AR99" s="92">
        <f>INDEX([1]RiskPlusY2565Q3!AB:AB,MATCH([1]ตารางคะแนนV3!$C99,[1]RiskPlusY2565Q3!$D:$D,0))</f>
        <v>1</v>
      </c>
      <c r="AS99" s="93">
        <f t="shared" si="25"/>
        <v>1</v>
      </c>
      <c r="AT99" s="92">
        <f>INDEX([1]RiskPlusY2565Q3!AA:AA,MATCH([1]ตารางคะแนนV3!$C99,[1]RiskPlusY2565Q3!$D:$D,0))</f>
        <v>1</v>
      </c>
      <c r="AU99" s="92">
        <f>INDEX([1]RiskPlusY2565Q3!AC:AC,MATCH([1]ตารางคะแนนV3!$C99,[1]RiskPlusY2565Q3!$D:$D,0))</f>
        <v>1</v>
      </c>
      <c r="AV99" s="94">
        <f t="shared" si="26"/>
        <v>2</v>
      </c>
      <c r="AW99" s="95">
        <f t="shared" si="27"/>
        <v>3</v>
      </c>
      <c r="AX99" s="96">
        <f t="shared" si="28"/>
        <v>7.5</v>
      </c>
      <c r="AY99" s="18" t="str">
        <f t="shared" si="29"/>
        <v>D</v>
      </c>
      <c r="AZ99" s="18"/>
      <c r="BA99" s="18" t="str">
        <f>INDEX([1]Proflile65!$L:$L,MATCH([1]ตารางคะแนนV3!$C99,[1]Proflile65!$D:$D,0))</f>
        <v>เดิม</v>
      </c>
      <c r="BB99" s="18"/>
      <c r="BC99" s="18"/>
      <c r="BD99" s="28" t="b">
        <f t="shared" si="30"/>
        <v>1</v>
      </c>
      <c r="BE99" s="96">
        <v>7.5</v>
      </c>
      <c r="BF99" s="18" t="s">
        <v>2073</v>
      </c>
      <c r="BH99" s="17">
        <f t="shared" si="31"/>
        <v>0</v>
      </c>
    </row>
    <row r="100" spans="1:60">
      <c r="A100" s="18" t="s">
        <v>7</v>
      </c>
      <c r="B100" s="17" t="s">
        <v>91</v>
      </c>
      <c r="C100" s="18" t="s">
        <v>273</v>
      </c>
      <c r="D100" s="17" t="s">
        <v>274</v>
      </c>
      <c r="E100" s="18" t="str">
        <f>INDEX([1]Proflile65!$F:$F,MATCH([1]ตารางคะแนนV3!$C100,[1]Proflile65!$D:$D,0))</f>
        <v>รพช.</v>
      </c>
      <c r="F100" s="18">
        <f>INDEX([1]Proflile65!$H:$H,MATCH([1]ตารางคะแนนV3!$C100,[1]Proflile65!$D:$D,0))</f>
        <v>30</v>
      </c>
      <c r="G100" s="19" t="str">
        <f>INDEX([1]Proflile65!$K:$K,MATCH([1]ตารางคะแนนV3!$C100,[1]Proflile65!$D:$D,0))</f>
        <v>รพช.F2 P&lt;=30,000</v>
      </c>
      <c r="H100" s="75">
        <v>23631</v>
      </c>
      <c r="I100" s="76">
        <f>INDEX([1]RiskPlusY2565Q3!L:L,MATCH([1]ตารางคะแนนV3!$C100,[1]RiskPlusY2565Q3!$D:$D,0))</f>
        <v>14233159.33</v>
      </c>
      <c r="J100" s="76">
        <f>INDEX([1]RiskPlusY2565Q3!P:P,MATCH([1]ตารางคะแนนV3!$C100,[1]RiskPlusY2565Q3!$D:$D,0))</f>
        <v>6054346.8899999997</v>
      </c>
      <c r="K100" s="76">
        <f>INDEX([1]RiskPlusY2565Q3!O:O,MATCH([1]ตารางคะแนนV3!$C100,[1]RiskPlusY2565Q3!$D:$D,0))</f>
        <v>-1760345.16</v>
      </c>
      <c r="L100" s="76">
        <f>INDEX([1]RiskPlusY2565Q3!M:M,MATCH([1]ตารางคะแนนV3!$C100,[1]RiskPlusY2565Q3!$D:$D,0))</f>
        <v>-3825455.49</v>
      </c>
      <c r="M100" s="29">
        <f>INDEX([1]RiskPlusY2565Q3!N:N,MATCH([1]ตารางคะแนนV3!$C100,[1]RiskPlusY2565Q3!$D:$D,0))</f>
        <v>1</v>
      </c>
      <c r="N100" s="77">
        <f>INDEX([1]PlanfinY2565Q3!M:M,MATCH([1]ตารางคะแนนV3!$C100,[1]PlanfinY2565Q3!$C:$C,0))</f>
        <v>1</v>
      </c>
      <c r="O100" s="78">
        <f>INDEX([1]PlanfinY2565Q3!N:N,MATCH([1]ตารางคะแนนV3!$C100,[1]PlanfinY2565Q3!$C:$C,0))</f>
        <v>0</v>
      </c>
      <c r="P100" s="79">
        <f t="shared" si="16"/>
        <v>1</v>
      </c>
      <c r="Q100" s="80">
        <f>INDEX([1]Ratio!R:R,MATCH([1]ตารางคะแนนV3!$C100,[1]Ratio!$C:$C,0))</f>
        <v>64</v>
      </c>
      <c r="R100" s="81">
        <f>INDEX([1]RiskPlusY2565Q3!$S:$S,MATCH([1]ตารางคะแนนV3!C100,[1]RiskPlusY2565Q3!$D:$D,0))</f>
        <v>1</v>
      </c>
      <c r="S100" s="82">
        <f>INDEX([1]Ratio!$S:$S,MATCH([1]ตารางคะแนนV3!$C100,[1]Ratio!$C:$C,0))</f>
        <v>43</v>
      </c>
      <c r="T100" s="78">
        <f>VLOOKUP($C100,[1]RiskPlusY2565Q3!$D$2:$W$901,17,0)</f>
        <v>1</v>
      </c>
      <c r="U100" s="83">
        <f t="shared" si="17"/>
        <v>0.5</v>
      </c>
      <c r="V100" s="82">
        <f>INDEX([1]Ratio!$T:$T,MATCH([1]ตารางคะแนนV3!$C100,[1]Ratio!$C:$C,0))</f>
        <v>69</v>
      </c>
      <c r="W100" s="78">
        <f>VLOOKUP($C100,[1]RiskPlusY2565Q3!$D$2:$W$901,18,0)</f>
        <v>0</v>
      </c>
      <c r="X100" s="83">
        <f t="shared" si="18"/>
        <v>0</v>
      </c>
      <c r="Y100" s="82">
        <f>INDEX([1]Ratio!$V:$V,MATCH([1]ตารางคะแนนV3!$C100,[1]Ratio!$C:$C,0))</f>
        <v>64</v>
      </c>
      <c r="Z100" s="81">
        <f>INDEX([1]RiskPlusY2565Q3!$W:$W,MATCH([1]ตารางคะแนนV3!C100,[1]RiskPlusY2565Q3!$D:$D,0))</f>
        <v>0</v>
      </c>
      <c r="AA100" s="84">
        <f t="shared" si="19"/>
        <v>1.5</v>
      </c>
      <c r="AB100" s="77" t="str">
        <f>INDEX('[1]Quick MethodY2565Q3'!P:P,MATCH([1]ตารางคะแนนV3!$C100,'[1]Quick MethodY2565Q3'!$C:$C,0))</f>
        <v>1</v>
      </c>
      <c r="AC100" s="78" t="str">
        <f>INDEX('[1]Quick MethodY2565Q3'!Q:Q,MATCH([1]ตารางคะแนนV3!$C100,'[1]Quick MethodY2565Q3'!$C:$C,0))</f>
        <v>1</v>
      </c>
      <c r="AD100" s="78">
        <f>INDEX([1]HGRY2565Q3!W:W,MATCH([1]ตารางคะแนนV3!$C100,[1]HGRY2565Q3!$C:$C,0))</f>
        <v>0.5</v>
      </c>
      <c r="AE100" s="78">
        <f>INDEX([1]HGRY2565Q3!X:X,MATCH([1]ตารางคะแนนV3!$C100,[1]HGRY2565Q3!$C:$C,0))</f>
        <v>0</v>
      </c>
      <c r="AF100" s="78">
        <f>INDEX([1]HGRY2565Q3!Y:Y,MATCH([1]ตารางคะแนนV3!$C100,[1]HGRY2565Q3!$C:$C,0))</f>
        <v>0.5</v>
      </c>
      <c r="AG100" s="78">
        <f>INDEX([1]HGRY2565Q3!Z:Z,MATCH([1]ตารางคะแนนV3!$C100,[1]HGRY2565Q3!$C:$C,0))</f>
        <v>0</v>
      </c>
      <c r="AH100" s="85">
        <f t="shared" si="20"/>
        <v>3</v>
      </c>
      <c r="AI100" s="79">
        <f t="shared" si="21"/>
        <v>2</v>
      </c>
      <c r="AJ100" s="86">
        <f>INDEX([1]PointY2565Q3!J:J,MATCH([1]ตารางคะแนนV3!$C100,[1]PointY2565Q3!$C:$C,0))</f>
        <v>1</v>
      </c>
      <c r="AK100" s="87">
        <f>IFERROR(INDEX([1]อัตราการครองเตียง!O:O,MATCH([1]ตารางคะแนนV3!$C100,[1]อัตราการครองเตียง!$C:$C,0)),0)</f>
        <v>0</v>
      </c>
      <c r="AL100" s="88">
        <f>INDEX([1]SumAdjRw!R:R,MATCH([1]ตารางคะแนนV3!$C100,[1]SumAdjRw!$C:$C,0))</f>
        <v>0</v>
      </c>
      <c r="AM100" s="89">
        <f t="shared" si="22"/>
        <v>0</v>
      </c>
      <c r="AN100" s="90">
        <f t="shared" si="23"/>
        <v>3</v>
      </c>
      <c r="AO100" s="91">
        <f t="shared" si="24"/>
        <v>5.5</v>
      </c>
      <c r="AP100" s="92">
        <f>INDEX([1]RiskPlusY2565Q3!Q:Q,MATCH([1]ตารางคะแนนV3!$C100,[1]RiskPlusY2565Q3!$D:$D,0))</f>
        <v>0</v>
      </c>
      <c r="AQ100" s="92">
        <f>INDEX([1]RiskPlusY2565Q3!R:R,MATCH([1]ตารางคะแนนV3!$C100,[1]RiskPlusY2565Q3!$D:$D,0))</f>
        <v>0</v>
      </c>
      <c r="AR100" s="92">
        <f>INDEX([1]RiskPlusY2565Q3!AB:AB,MATCH([1]ตารางคะแนนV3!$C100,[1]RiskPlusY2565Q3!$D:$D,0))</f>
        <v>0</v>
      </c>
      <c r="AS100" s="93">
        <f t="shared" si="25"/>
        <v>0</v>
      </c>
      <c r="AT100" s="92">
        <f>INDEX([1]RiskPlusY2565Q3!AA:AA,MATCH([1]ตารางคะแนนV3!$C100,[1]RiskPlusY2565Q3!$D:$D,0))</f>
        <v>1</v>
      </c>
      <c r="AU100" s="92">
        <f>INDEX([1]RiskPlusY2565Q3!AC:AC,MATCH([1]ตารางคะแนนV3!$C100,[1]RiskPlusY2565Q3!$D:$D,0))</f>
        <v>1</v>
      </c>
      <c r="AV100" s="94">
        <f t="shared" si="26"/>
        <v>2</v>
      </c>
      <c r="AW100" s="95">
        <f t="shared" si="27"/>
        <v>2</v>
      </c>
      <c r="AX100" s="96">
        <f t="shared" si="28"/>
        <v>7.5</v>
      </c>
      <c r="AY100" s="18" t="str">
        <f t="shared" si="29"/>
        <v>D</v>
      </c>
      <c r="AZ100" s="18"/>
      <c r="BA100" s="18" t="str">
        <f>INDEX([1]Proflile65!$L:$L,MATCH([1]ตารางคะแนนV3!$C100,[1]Proflile65!$D:$D,0))</f>
        <v>เดิม</v>
      </c>
      <c r="BB100" s="18"/>
      <c r="BC100" s="18"/>
      <c r="BD100" s="28" t="b">
        <f t="shared" si="30"/>
        <v>1</v>
      </c>
      <c r="BE100" s="96">
        <v>7.5</v>
      </c>
      <c r="BF100" s="18" t="s">
        <v>2073</v>
      </c>
      <c r="BH100" s="17">
        <f t="shared" si="31"/>
        <v>0</v>
      </c>
    </row>
    <row r="101" spans="1:60">
      <c r="A101" s="18" t="s">
        <v>7</v>
      </c>
      <c r="B101" s="17" t="s">
        <v>54</v>
      </c>
      <c r="C101" s="18" t="s">
        <v>233</v>
      </c>
      <c r="D101" s="17" t="s">
        <v>234</v>
      </c>
      <c r="E101" s="18" t="str">
        <f>INDEX([1]Proflile65!$F:$F,MATCH([1]ตารางคะแนนV3!$C101,[1]Proflile65!$D:$D,0))</f>
        <v>รพท.</v>
      </c>
      <c r="F101" s="18">
        <f>INDEX([1]Proflile65!$H:$H,MATCH([1]ตารางคะแนนV3!$C101,[1]Proflile65!$D:$D,0))</f>
        <v>411</v>
      </c>
      <c r="G101" s="19" t="str">
        <f>INDEX([1]Proflile65!$K:$K,MATCH([1]ตารางคะแนนV3!$C101,[1]Proflile65!$D:$D,0))</f>
        <v>รพท.S B&gt;400</v>
      </c>
      <c r="H101" s="75">
        <v>77723</v>
      </c>
      <c r="I101" s="76">
        <f>INDEX([1]RiskPlusY2565Q3!L:L,MATCH([1]ตารางคะแนนV3!$C101,[1]RiskPlusY2565Q3!$D:$D,0))</f>
        <v>631992057.42999995</v>
      </c>
      <c r="J101" s="76">
        <f>INDEX([1]RiskPlusY2565Q3!P:P,MATCH([1]ตารางคะแนนV3!$C101,[1]RiskPlusY2565Q3!$D:$D,0))</f>
        <v>144799503.34999999</v>
      </c>
      <c r="K101" s="76">
        <f>INDEX([1]RiskPlusY2565Q3!O:O,MATCH([1]ตารางคะแนนV3!$C101,[1]RiskPlusY2565Q3!$D:$D,0))</f>
        <v>386018786.68000001</v>
      </c>
      <c r="L101" s="76">
        <f>INDEX([1]RiskPlusY2565Q3!M:M,MATCH([1]ตารางคะแนนV3!$C101,[1]RiskPlusY2565Q3!$D:$D,0))</f>
        <v>383090642.05000001</v>
      </c>
      <c r="M101" s="29">
        <f>INDEX([1]RiskPlusY2565Q3!N:N,MATCH([1]ตารางคะแนนV3!$C101,[1]RiskPlusY2565Q3!$D:$D,0))</f>
        <v>0</v>
      </c>
      <c r="N101" s="77">
        <f>INDEX([1]PlanfinY2565Q3!M:M,MATCH([1]ตารางคะแนนV3!$C101,[1]PlanfinY2565Q3!$C:$C,0))</f>
        <v>0</v>
      </c>
      <c r="O101" s="78">
        <f>INDEX([1]PlanfinY2565Q3!N:N,MATCH([1]ตารางคะแนนV3!$C101,[1]PlanfinY2565Q3!$C:$C,0))</f>
        <v>1</v>
      </c>
      <c r="P101" s="79">
        <f t="shared" si="16"/>
        <v>1</v>
      </c>
      <c r="Q101" s="80">
        <f>INDEX([1]Ratio!R:R,MATCH([1]ตารางคะแนนV3!$C101,[1]Ratio!$C:$C,0))</f>
        <v>66</v>
      </c>
      <c r="R101" s="81">
        <f>INDEX([1]RiskPlusY2565Q3!$S:$S,MATCH([1]ตารางคะแนนV3!C101,[1]RiskPlusY2565Q3!$D:$D,0))</f>
        <v>1</v>
      </c>
      <c r="S101" s="82">
        <f>INDEX([1]Ratio!$S:$S,MATCH([1]ตารางคะแนนV3!$C101,[1]Ratio!$C:$C,0))</f>
        <v>94</v>
      </c>
      <c r="T101" s="78">
        <f>VLOOKUP($C101,[1]RiskPlusY2565Q3!$D$2:$W$901,17,0)</f>
        <v>0</v>
      </c>
      <c r="U101" s="83">
        <f t="shared" si="17"/>
        <v>0</v>
      </c>
      <c r="V101" s="82">
        <f>INDEX([1]Ratio!$T:$T,MATCH([1]ตารางคะแนนV3!$C101,[1]Ratio!$C:$C,0))</f>
        <v>54</v>
      </c>
      <c r="W101" s="78">
        <f>VLOOKUP($C101,[1]RiskPlusY2565Q3!$D$2:$W$901,18,0)</f>
        <v>1</v>
      </c>
      <c r="X101" s="83">
        <f t="shared" si="18"/>
        <v>0.5</v>
      </c>
      <c r="Y101" s="82">
        <f>INDEX([1]Ratio!$V:$V,MATCH([1]ตารางคะแนนV3!$C101,[1]Ratio!$C:$C,0))</f>
        <v>30</v>
      </c>
      <c r="Z101" s="81">
        <f>INDEX([1]RiskPlusY2565Q3!$W:$W,MATCH([1]ตารางคะแนนV3!C101,[1]RiskPlusY2565Q3!$D:$D,0))</f>
        <v>1</v>
      </c>
      <c r="AA101" s="84">
        <f t="shared" si="19"/>
        <v>2.5</v>
      </c>
      <c r="AB101" s="77" t="str">
        <f>INDEX('[1]Quick MethodY2565Q3'!P:P,MATCH([1]ตารางคะแนนV3!$C101,'[1]Quick MethodY2565Q3'!$C:$C,0))</f>
        <v>1</v>
      </c>
      <c r="AC101" s="78" t="str">
        <f>INDEX('[1]Quick MethodY2565Q3'!Q:Q,MATCH([1]ตารางคะแนนV3!$C101,'[1]Quick MethodY2565Q3'!$C:$C,0))</f>
        <v>1</v>
      </c>
      <c r="AD101" s="78">
        <f>INDEX([1]HGRY2565Q3!W:W,MATCH([1]ตารางคะแนนV3!$C101,[1]HGRY2565Q3!$C:$C,0))</f>
        <v>0.5</v>
      </c>
      <c r="AE101" s="78">
        <f>INDEX([1]HGRY2565Q3!X:X,MATCH([1]ตารางคะแนนV3!$C101,[1]HGRY2565Q3!$C:$C,0))</f>
        <v>0</v>
      </c>
      <c r="AF101" s="78">
        <f>INDEX([1]HGRY2565Q3!Y:Y,MATCH([1]ตารางคะแนนV3!$C101,[1]HGRY2565Q3!$C:$C,0))</f>
        <v>0</v>
      </c>
      <c r="AG101" s="78">
        <f>INDEX([1]HGRY2565Q3!Z:Z,MATCH([1]ตารางคะแนนV3!$C101,[1]HGRY2565Q3!$C:$C,0))</f>
        <v>0</v>
      </c>
      <c r="AH101" s="85">
        <f t="shared" si="20"/>
        <v>2.5</v>
      </c>
      <c r="AI101" s="79">
        <f t="shared" si="21"/>
        <v>2</v>
      </c>
      <c r="AJ101" s="86">
        <f>INDEX([1]PointY2565Q3!J:J,MATCH([1]ตารางคะแนนV3!$C101,[1]PointY2565Q3!$C:$C,0))</f>
        <v>1</v>
      </c>
      <c r="AK101" s="87">
        <f>IFERROR(INDEX([1]อัตราการครองเตียง!O:O,MATCH([1]ตารางคะแนนV3!$C101,[1]อัตราการครองเตียง!$C:$C,0)),0)</f>
        <v>1</v>
      </c>
      <c r="AL101" s="88">
        <f>INDEX([1]SumAdjRw!R:R,MATCH([1]ตารางคะแนนV3!$C101,[1]SumAdjRw!$C:$C,0))</f>
        <v>1</v>
      </c>
      <c r="AM101" s="89">
        <f t="shared" si="22"/>
        <v>2</v>
      </c>
      <c r="AN101" s="90">
        <f t="shared" si="23"/>
        <v>5</v>
      </c>
      <c r="AO101" s="91">
        <f t="shared" si="24"/>
        <v>8.5</v>
      </c>
      <c r="AP101" s="92">
        <f>INDEX([1]RiskPlusY2565Q3!Q:Q,MATCH([1]ตารางคะแนนV3!$C101,[1]RiskPlusY2565Q3!$D:$D,0))</f>
        <v>1</v>
      </c>
      <c r="AQ101" s="92">
        <f>INDEX([1]RiskPlusY2565Q3!R:R,MATCH([1]ตารางคะแนนV3!$C101,[1]RiskPlusY2565Q3!$D:$D,0))</f>
        <v>1</v>
      </c>
      <c r="AR101" s="92">
        <f>INDEX([1]RiskPlusY2565Q3!AB:AB,MATCH([1]ตารางคะแนนV3!$C101,[1]RiskPlusY2565Q3!$D:$D,0))</f>
        <v>1</v>
      </c>
      <c r="AS101" s="93">
        <f t="shared" si="25"/>
        <v>3</v>
      </c>
      <c r="AT101" s="92">
        <f>INDEX([1]RiskPlusY2565Q3!AA:AA,MATCH([1]ตารางคะแนนV3!$C101,[1]RiskPlusY2565Q3!$D:$D,0))</f>
        <v>1</v>
      </c>
      <c r="AU101" s="92">
        <f>INDEX([1]RiskPlusY2565Q3!AC:AC,MATCH([1]ตารางคะแนนV3!$C101,[1]RiskPlusY2565Q3!$D:$D,0))</f>
        <v>1</v>
      </c>
      <c r="AV101" s="94">
        <f t="shared" si="26"/>
        <v>2</v>
      </c>
      <c r="AW101" s="95">
        <f t="shared" si="27"/>
        <v>5</v>
      </c>
      <c r="AX101" s="96">
        <f t="shared" si="28"/>
        <v>13.5</v>
      </c>
      <c r="AY101" s="18" t="str">
        <f t="shared" si="29"/>
        <v>A</v>
      </c>
      <c r="AZ101" s="18"/>
      <c r="BA101" s="18" t="str">
        <f>INDEX([1]Proflile65!$L:$L,MATCH([1]ตารางคะแนนV3!$C101,[1]Proflile65!$D:$D,0))</f>
        <v>เปลี่ยน</v>
      </c>
      <c r="BB101" s="18"/>
      <c r="BC101" s="18"/>
      <c r="BD101" s="28" t="b">
        <f t="shared" si="30"/>
        <v>1</v>
      </c>
      <c r="BE101" s="96">
        <v>13.5</v>
      </c>
      <c r="BF101" s="18" t="s">
        <v>2048</v>
      </c>
      <c r="BH101" s="17">
        <f t="shared" si="31"/>
        <v>300000</v>
      </c>
    </row>
    <row r="102" spans="1:60">
      <c r="A102" s="18" t="s">
        <v>7</v>
      </c>
      <c r="B102" s="17" t="s">
        <v>54</v>
      </c>
      <c r="C102" s="18" t="s">
        <v>235</v>
      </c>
      <c r="D102" s="17" t="s">
        <v>236</v>
      </c>
      <c r="E102" s="18" t="str">
        <f>INDEX([1]Proflile65!$F:$F,MATCH([1]ตารางคะแนนV3!$C102,[1]Proflile65!$D:$D,0))</f>
        <v>รพช.</v>
      </c>
      <c r="F102" s="18">
        <f>INDEX([1]Proflile65!$H:$H,MATCH([1]ตารางคะแนนV3!$C102,[1]Proflile65!$D:$D,0))</f>
        <v>31</v>
      </c>
      <c r="G102" s="19" t="str">
        <f>INDEX([1]Proflile65!$K:$K,MATCH([1]ตารางคะแนนV3!$C102,[1]Proflile65!$D:$D,0))</f>
        <v>รพช.F2 P&lt;=30,000</v>
      </c>
      <c r="H102" s="75">
        <v>27943</v>
      </c>
      <c r="I102" s="76">
        <f>INDEX([1]RiskPlusY2565Q3!L:L,MATCH([1]ตารางคะแนนV3!$C102,[1]RiskPlusY2565Q3!$D:$D,0))</f>
        <v>45611604.200000003</v>
      </c>
      <c r="J102" s="76">
        <f>INDEX([1]RiskPlusY2565Q3!P:P,MATCH([1]ตารางคะแนนV3!$C102,[1]RiskPlusY2565Q3!$D:$D,0))</f>
        <v>27338352.559999999</v>
      </c>
      <c r="K102" s="76">
        <f>INDEX([1]RiskPlusY2565Q3!O:O,MATCH([1]ตารางคะแนนV3!$C102,[1]RiskPlusY2565Q3!$D:$D,0))</f>
        <v>23178475.370000001</v>
      </c>
      <c r="L102" s="76">
        <f>INDEX([1]RiskPlusY2565Q3!M:M,MATCH([1]ตารางคะแนนV3!$C102,[1]RiskPlusY2565Q3!$D:$D,0))</f>
        <v>22643321.940000001</v>
      </c>
      <c r="M102" s="29">
        <f>INDEX([1]RiskPlusY2565Q3!N:N,MATCH([1]ตารางคะแนนV3!$C102,[1]RiskPlusY2565Q3!$D:$D,0))</f>
        <v>0</v>
      </c>
      <c r="N102" s="77">
        <f>INDEX([1]PlanfinY2565Q3!M:M,MATCH([1]ตารางคะแนนV3!$C102,[1]PlanfinY2565Q3!$C:$C,0))</f>
        <v>0</v>
      </c>
      <c r="O102" s="78">
        <f>INDEX([1]PlanfinY2565Q3!N:N,MATCH([1]ตารางคะแนนV3!$C102,[1]PlanfinY2565Q3!$C:$C,0))</f>
        <v>1</v>
      </c>
      <c r="P102" s="79">
        <f t="shared" si="16"/>
        <v>1</v>
      </c>
      <c r="Q102" s="80">
        <f>INDEX([1]Ratio!R:R,MATCH([1]ตารางคะแนนV3!$C102,[1]Ratio!$C:$C,0))</f>
        <v>81</v>
      </c>
      <c r="R102" s="81">
        <f>INDEX([1]RiskPlusY2565Q3!$S:$S,MATCH([1]ตารางคะแนนV3!C102,[1]RiskPlusY2565Q3!$D:$D,0))</f>
        <v>1</v>
      </c>
      <c r="S102" s="82">
        <f>INDEX([1]Ratio!$S:$S,MATCH([1]ตารางคะแนนV3!$C102,[1]Ratio!$C:$C,0))</f>
        <v>39</v>
      </c>
      <c r="T102" s="78">
        <f>VLOOKUP($C102,[1]RiskPlusY2565Q3!$D$2:$W$901,17,0)</f>
        <v>1</v>
      </c>
      <c r="U102" s="83">
        <f t="shared" si="17"/>
        <v>0.5</v>
      </c>
      <c r="V102" s="82">
        <f>INDEX([1]Ratio!$T:$T,MATCH([1]ตารางคะแนนV3!$C102,[1]Ratio!$C:$C,0))</f>
        <v>103</v>
      </c>
      <c r="W102" s="78">
        <f>VLOOKUP($C102,[1]RiskPlusY2565Q3!$D$2:$W$901,18,0)</f>
        <v>0</v>
      </c>
      <c r="X102" s="83">
        <f t="shared" si="18"/>
        <v>0</v>
      </c>
      <c r="Y102" s="82">
        <f>INDEX([1]Ratio!$V:$V,MATCH([1]ตารางคะแนนV3!$C102,[1]Ratio!$C:$C,0))</f>
        <v>45</v>
      </c>
      <c r="Z102" s="81">
        <f>INDEX([1]RiskPlusY2565Q3!$W:$W,MATCH([1]ตารางคะแนนV3!C102,[1]RiskPlusY2565Q3!$D:$D,0))</f>
        <v>1</v>
      </c>
      <c r="AA102" s="84">
        <f t="shared" si="19"/>
        <v>2.5</v>
      </c>
      <c r="AB102" s="77" t="str">
        <f>INDEX('[1]Quick MethodY2565Q3'!P:P,MATCH([1]ตารางคะแนนV3!$C102,'[1]Quick MethodY2565Q3'!$C:$C,0))</f>
        <v>1</v>
      </c>
      <c r="AC102" s="78" t="str">
        <f>INDEX('[1]Quick MethodY2565Q3'!Q:Q,MATCH([1]ตารางคะแนนV3!$C102,'[1]Quick MethodY2565Q3'!$C:$C,0))</f>
        <v>1</v>
      </c>
      <c r="AD102" s="78">
        <f>INDEX([1]HGRY2565Q3!W:W,MATCH([1]ตารางคะแนนV3!$C102,[1]HGRY2565Q3!$C:$C,0))</f>
        <v>0</v>
      </c>
      <c r="AE102" s="78">
        <f>INDEX([1]HGRY2565Q3!X:X,MATCH([1]ตารางคะแนนV3!$C102,[1]HGRY2565Q3!$C:$C,0))</f>
        <v>0</v>
      </c>
      <c r="AF102" s="78">
        <f>INDEX([1]HGRY2565Q3!Y:Y,MATCH([1]ตารางคะแนนV3!$C102,[1]HGRY2565Q3!$C:$C,0))</f>
        <v>0.5</v>
      </c>
      <c r="AG102" s="78">
        <f>INDEX([1]HGRY2565Q3!Z:Z,MATCH([1]ตารางคะแนนV3!$C102,[1]HGRY2565Q3!$C:$C,0))</f>
        <v>0.5</v>
      </c>
      <c r="AH102" s="85">
        <f t="shared" si="20"/>
        <v>3</v>
      </c>
      <c r="AI102" s="79">
        <f t="shared" si="21"/>
        <v>2</v>
      </c>
      <c r="AJ102" s="86">
        <f>INDEX([1]PointY2565Q3!J:J,MATCH([1]ตารางคะแนนV3!$C102,[1]PointY2565Q3!$C:$C,0))</f>
        <v>1</v>
      </c>
      <c r="AK102" s="87">
        <f>IFERROR(INDEX([1]อัตราการครองเตียง!O:O,MATCH([1]ตารางคะแนนV3!$C102,[1]อัตราการครองเตียง!$C:$C,0)),0)</f>
        <v>1</v>
      </c>
      <c r="AL102" s="88">
        <f>INDEX([1]SumAdjRw!R:R,MATCH([1]ตารางคะแนนV3!$C102,[1]SumAdjRw!$C:$C,0))</f>
        <v>1</v>
      </c>
      <c r="AM102" s="89">
        <f t="shared" si="22"/>
        <v>2</v>
      </c>
      <c r="AN102" s="90">
        <f t="shared" si="23"/>
        <v>5</v>
      </c>
      <c r="AO102" s="91">
        <f t="shared" si="24"/>
        <v>8.5</v>
      </c>
      <c r="AP102" s="92">
        <f>INDEX([1]RiskPlusY2565Q3!Q:Q,MATCH([1]ตารางคะแนนV3!$C102,[1]RiskPlusY2565Q3!$D:$D,0))</f>
        <v>0</v>
      </c>
      <c r="AQ102" s="92">
        <f>INDEX([1]RiskPlusY2565Q3!R:R,MATCH([1]ตารางคะแนนV3!$C102,[1]RiskPlusY2565Q3!$D:$D,0))</f>
        <v>1</v>
      </c>
      <c r="AR102" s="92">
        <f>INDEX([1]RiskPlusY2565Q3!AB:AB,MATCH([1]ตารางคะแนนV3!$C102,[1]RiskPlusY2565Q3!$D:$D,0))</f>
        <v>1</v>
      </c>
      <c r="AS102" s="93">
        <f t="shared" si="25"/>
        <v>2</v>
      </c>
      <c r="AT102" s="92">
        <f>INDEX([1]RiskPlusY2565Q3!AA:AA,MATCH([1]ตารางคะแนนV3!$C102,[1]RiskPlusY2565Q3!$D:$D,0))</f>
        <v>1</v>
      </c>
      <c r="AU102" s="92">
        <f>INDEX([1]RiskPlusY2565Q3!AC:AC,MATCH([1]ตารางคะแนนV3!$C102,[1]RiskPlusY2565Q3!$D:$D,0))</f>
        <v>1</v>
      </c>
      <c r="AV102" s="94">
        <f t="shared" si="26"/>
        <v>2</v>
      </c>
      <c r="AW102" s="95">
        <f t="shared" si="27"/>
        <v>4</v>
      </c>
      <c r="AX102" s="96">
        <f t="shared" si="28"/>
        <v>12.5</v>
      </c>
      <c r="AY102" s="18" t="str">
        <f t="shared" si="29"/>
        <v>A</v>
      </c>
      <c r="AZ102" s="18"/>
      <c r="BA102" s="18" t="str">
        <f>INDEX([1]Proflile65!$L:$L,MATCH([1]ตารางคะแนนV3!$C102,[1]Proflile65!$D:$D,0))</f>
        <v>เดิม</v>
      </c>
      <c r="BB102" s="18"/>
      <c r="BC102" s="18"/>
      <c r="BD102" s="28" t="b">
        <f t="shared" si="30"/>
        <v>1</v>
      </c>
      <c r="BE102" s="96">
        <v>12.5</v>
      </c>
      <c r="BF102" s="18" t="s">
        <v>2048</v>
      </c>
      <c r="BH102" s="17">
        <f t="shared" si="31"/>
        <v>300000</v>
      </c>
    </row>
    <row r="103" spans="1:60">
      <c r="A103" s="18" t="s">
        <v>7</v>
      </c>
      <c r="B103" s="17" t="s">
        <v>54</v>
      </c>
      <c r="C103" s="18" t="s">
        <v>237</v>
      </c>
      <c r="D103" s="17" t="s">
        <v>238</v>
      </c>
      <c r="E103" s="18" t="str">
        <f>INDEX([1]Proflile65!$F:$F,MATCH([1]ตารางคะแนนV3!$C103,[1]Proflile65!$D:$D,0))</f>
        <v>รพช.</v>
      </c>
      <c r="F103" s="18">
        <f>INDEX([1]Proflile65!$H:$H,MATCH([1]ตารางคะแนนV3!$C103,[1]Proflile65!$D:$D,0))</f>
        <v>30</v>
      </c>
      <c r="G103" s="19" t="str">
        <f>INDEX([1]Proflile65!$K:$K,MATCH([1]ตารางคะแนนV3!$C103,[1]Proflile65!$D:$D,0))</f>
        <v>รพช.F2 P&lt;=30,000</v>
      </c>
      <c r="H103" s="75">
        <v>27276</v>
      </c>
      <c r="I103" s="76">
        <f>INDEX([1]RiskPlusY2565Q3!L:L,MATCH([1]ตารางคะแนนV3!$C103,[1]RiskPlusY2565Q3!$D:$D,0))</f>
        <v>56430946.43</v>
      </c>
      <c r="J103" s="76">
        <f>INDEX([1]RiskPlusY2565Q3!P:P,MATCH([1]ตารางคะแนนV3!$C103,[1]RiskPlusY2565Q3!$D:$D,0))</f>
        <v>20119002.949999999</v>
      </c>
      <c r="K103" s="76">
        <f>INDEX([1]RiskPlusY2565Q3!O:O,MATCH([1]ตารางคะแนนV3!$C103,[1]RiskPlusY2565Q3!$D:$D,0))</f>
        <v>39683589.490000002</v>
      </c>
      <c r="L103" s="76">
        <f>INDEX([1]RiskPlusY2565Q3!M:M,MATCH([1]ตารางคะแนนV3!$C103,[1]RiskPlusY2565Q3!$D:$D,0))</f>
        <v>37942891.82</v>
      </c>
      <c r="M103" s="29">
        <f>INDEX([1]RiskPlusY2565Q3!N:N,MATCH([1]ตารางคะแนนV3!$C103,[1]RiskPlusY2565Q3!$D:$D,0))</f>
        <v>0</v>
      </c>
      <c r="N103" s="77">
        <f>INDEX([1]PlanfinY2565Q3!M:M,MATCH([1]ตารางคะแนนV3!$C103,[1]PlanfinY2565Q3!$C:$C,0))</f>
        <v>0</v>
      </c>
      <c r="O103" s="78">
        <f>INDEX([1]PlanfinY2565Q3!N:N,MATCH([1]ตารางคะแนนV3!$C103,[1]PlanfinY2565Q3!$C:$C,0))</f>
        <v>1</v>
      </c>
      <c r="P103" s="79">
        <f t="shared" si="16"/>
        <v>1</v>
      </c>
      <c r="Q103" s="80">
        <f>INDEX([1]Ratio!R:R,MATCH([1]ตารางคะแนนV3!$C103,[1]Ratio!$C:$C,0))</f>
        <v>126</v>
      </c>
      <c r="R103" s="81">
        <f>INDEX([1]RiskPlusY2565Q3!$S:$S,MATCH([1]ตารางคะแนนV3!C103,[1]RiskPlusY2565Q3!$D:$D,0))</f>
        <v>0</v>
      </c>
      <c r="S103" s="82">
        <f>INDEX([1]Ratio!$S:$S,MATCH([1]ตารางคะแนนV3!$C103,[1]Ratio!$C:$C,0))</f>
        <v>43</v>
      </c>
      <c r="T103" s="78">
        <f>VLOOKUP($C103,[1]RiskPlusY2565Q3!$D$2:$W$901,17,0)</f>
        <v>1</v>
      </c>
      <c r="U103" s="83">
        <f t="shared" si="17"/>
        <v>0.5</v>
      </c>
      <c r="V103" s="82">
        <f>INDEX([1]Ratio!$T:$T,MATCH([1]ตารางคะแนนV3!$C103,[1]Ratio!$C:$C,0))</f>
        <v>47</v>
      </c>
      <c r="W103" s="78">
        <f>VLOOKUP($C103,[1]RiskPlusY2565Q3!$D$2:$W$901,18,0)</f>
        <v>1</v>
      </c>
      <c r="X103" s="83">
        <f t="shared" si="18"/>
        <v>0.5</v>
      </c>
      <c r="Y103" s="82">
        <f>INDEX([1]Ratio!$V:$V,MATCH([1]ตารางคะแนนV3!$C103,[1]Ratio!$C:$C,0))</f>
        <v>36</v>
      </c>
      <c r="Z103" s="81">
        <f>INDEX([1]RiskPlusY2565Q3!$W:$W,MATCH([1]ตารางคะแนนV3!C103,[1]RiskPlusY2565Q3!$D:$D,0))</f>
        <v>1</v>
      </c>
      <c r="AA103" s="84">
        <f t="shared" si="19"/>
        <v>2</v>
      </c>
      <c r="AB103" s="77" t="str">
        <f>INDEX('[1]Quick MethodY2565Q3'!P:P,MATCH([1]ตารางคะแนนV3!$C103,'[1]Quick MethodY2565Q3'!$C:$C,0))</f>
        <v>1</v>
      </c>
      <c r="AC103" s="78" t="str">
        <f>INDEX('[1]Quick MethodY2565Q3'!Q:Q,MATCH([1]ตารางคะแนนV3!$C103,'[1]Quick MethodY2565Q3'!$C:$C,0))</f>
        <v>1</v>
      </c>
      <c r="AD103" s="78">
        <f>INDEX([1]HGRY2565Q3!W:W,MATCH([1]ตารางคะแนนV3!$C103,[1]HGRY2565Q3!$C:$C,0))</f>
        <v>0</v>
      </c>
      <c r="AE103" s="78">
        <f>INDEX([1]HGRY2565Q3!X:X,MATCH([1]ตารางคะแนนV3!$C103,[1]HGRY2565Q3!$C:$C,0))</f>
        <v>0</v>
      </c>
      <c r="AF103" s="78">
        <f>INDEX([1]HGRY2565Q3!Y:Y,MATCH([1]ตารางคะแนนV3!$C103,[1]HGRY2565Q3!$C:$C,0))</f>
        <v>0</v>
      </c>
      <c r="AG103" s="78">
        <f>INDEX([1]HGRY2565Q3!Z:Z,MATCH([1]ตารางคะแนนV3!$C103,[1]HGRY2565Q3!$C:$C,0))</f>
        <v>0.5</v>
      </c>
      <c r="AH103" s="85">
        <f t="shared" si="20"/>
        <v>2.5</v>
      </c>
      <c r="AI103" s="79">
        <f t="shared" si="21"/>
        <v>2</v>
      </c>
      <c r="AJ103" s="86">
        <f>INDEX([1]PointY2565Q3!J:J,MATCH([1]ตารางคะแนนV3!$C103,[1]PointY2565Q3!$C:$C,0))</f>
        <v>1</v>
      </c>
      <c r="AK103" s="87">
        <f>IFERROR(INDEX([1]อัตราการครองเตียง!O:O,MATCH([1]ตารางคะแนนV3!$C103,[1]อัตราการครองเตียง!$C:$C,0)),0)</f>
        <v>1</v>
      </c>
      <c r="AL103" s="88">
        <f>INDEX([1]SumAdjRw!R:R,MATCH([1]ตารางคะแนนV3!$C103,[1]SumAdjRw!$C:$C,0))</f>
        <v>1</v>
      </c>
      <c r="AM103" s="89">
        <f t="shared" si="22"/>
        <v>2</v>
      </c>
      <c r="AN103" s="90">
        <f t="shared" si="23"/>
        <v>5</v>
      </c>
      <c r="AO103" s="91">
        <f t="shared" si="24"/>
        <v>8</v>
      </c>
      <c r="AP103" s="92">
        <f>INDEX([1]RiskPlusY2565Q3!Q:Q,MATCH([1]ตารางคะแนนV3!$C103,[1]RiskPlusY2565Q3!$D:$D,0))</f>
        <v>1</v>
      </c>
      <c r="AQ103" s="92">
        <f>INDEX([1]RiskPlusY2565Q3!R:R,MATCH([1]ตารางคะแนนV3!$C103,[1]RiskPlusY2565Q3!$D:$D,0))</f>
        <v>1</v>
      </c>
      <c r="AR103" s="92">
        <f>INDEX([1]RiskPlusY2565Q3!AB:AB,MATCH([1]ตารางคะแนนV3!$C103,[1]RiskPlusY2565Q3!$D:$D,0))</f>
        <v>1</v>
      </c>
      <c r="AS103" s="93">
        <f t="shared" si="25"/>
        <v>3</v>
      </c>
      <c r="AT103" s="92">
        <f>INDEX([1]RiskPlusY2565Q3!AA:AA,MATCH([1]ตารางคะแนนV3!$C103,[1]RiskPlusY2565Q3!$D:$D,0))</f>
        <v>1</v>
      </c>
      <c r="AU103" s="92">
        <f>INDEX([1]RiskPlusY2565Q3!AC:AC,MATCH([1]ตารางคะแนนV3!$C103,[1]RiskPlusY2565Q3!$D:$D,0))</f>
        <v>1</v>
      </c>
      <c r="AV103" s="94">
        <f t="shared" si="26"/>
        <v>2</v>
      </c>
      <c r="AW103" s="95">
        <f t="shared" si="27"/>
        <v>5</v>
      </c>
      <c r="AX103" s="96">
        <f t="shared" si="28"/>
        <v>13</v>
      </c>
      <c r="AY103" s="18" t="str">
        <f t="shared" si="29"/>
        <v>A</v>
      </c>
      <c r="AZ103" s="18"/>
      <c r="BA103" s="18" t="str">
        <f>INDEX([1]Proflile65!$L:$L,MATCH([1]ตารางคะแนนV3!$C103,[1]Proflile65!$D:$D,0))</f>
        <v>เดิม</v>
      </c>
      <c r="BB103" s="18"/>
      <c r="BC103" s="18"/>
      <c r="BD103" s="28" t="b">
        <f t="shared" si="30"/>
        <v>1</v>
      </c>
      <c r="BE103" s="96">
        <v>13</v>
      </c>
      <c r="BF103" s="18" t="s">
        <v>2048</v>
      </c>
      <c r="BH103" s="17">
        <f t="shared" si="31"/>
        <v>300000</v>
      </c>
    </row>
    <row r="104" spans="1:60">
      <c r="A104" s="18" t="s">
        <v>7</v>
      </c>
      <c r="B104" s="17" t="s">
        <v>54</v>
      </c>
      <c r="C104" s="18" t="s">
        <v>239</v>
      </c>
      <c r="D104" s="17" t="s">
        <v>240</v>
      </c>
      <c r="E104" s="18" t="str">
        <f>INDEX([1]Proflile65!$F:$F,MATCH([1]ตารางคะแนนV3!$C104,[1]Proflile65!$D:$D,0))</f>
        <v>รพช.</v>
      </c>
      <c r="F104" s="18">
        <f>INDEX([1]Proflile65!$H:$H,MATCH([1]ตารางคะแนนV3!$C104,[1]Proflile65!$D:$D,0))</f>
        <v>66</v>
      </c>
      <c r="G104" s="19" t="str">
        <f>INDEX([1]Proflile65!$K:$K,MATCH([1]ตารางคะแนนV3!$C104,[1]Proflile65!$D:$D,0))</f>
        <v>รพช.F1 P50,000-100,000</v>
      </c>
      <c r="H104" s="75">
        <v>53920</v>
      </c>
      <c r="I104" s="76">
        <f>INDEX([1]RiskPlusY2565Q3!L:L,MATCH([1]ตารางคะแนนV3!$C104,[1]RiskPlusY2565Q3!$D:$D,0))</f>
        <v>40025876.369999997</v>
      </c>
      <c r="J104" s="76">
        <f>INDEX([1]RiskPlusY2565Q3!P:P,MATCH([1]ตารางคะแนนV3!$C104,[1]RiskPlusY2565Q3!$D:$D,0))</f>
        <v>-6318150.5599999996</v>
      </c>
      <c r="K104" s="76">
        <f>INDEX([1]RiskPlusY2565Q3!O:O,MATCH([1]ตารางคะแนนV3!$C104,[1]RiskPlusY2565Q3!$D:$D,0))</f>
        <v>41300418.229999997</v>
      </c>
      <c r="L104" s="76">
        <f>INDEX([1]RiskPlusY2565Q3!M:M,MATCH([1]ตารางคะแนนV3!$C104,[1]RiskPlusY2565Q3!$D:$D,0))</f>
        <v>37812138.689999998</v>
      </c>
      <c r="M104" s="29">
        <f>INDEX([1]RiskPlusY2565Q3!N:N,MATCH([1]ตารางคะแนนV3!$C104,[1]RiskPlusY2565Q3!$D:$D,0))</f>
        <v>0</v>
      </c>
      <c r="N104" s="77">
        <f>INDEX([1]PlanfinY2565Q3!M:M,MATCH([1]ตารางคะแนนV3!$C104,[1]PlanfinY2565Q3!$C:$C,0))</f>
        <v>1</v>
      </c>
      <c r="O104" s="78">
        <f>INDEX([1]PlanfinY2565Q3!N:N,MATCH([1]ตารางคะแนนV3!$C104,[1]PlanfinY2565Q3!$C:$C,0))</f>
        <v>1</v>
      </c>
      <c r="P104" s="79">
        <f t="shared" si="16"/>
        <v>2</v>
      </c>
      <c r="Q104" s="80">
        <f>INDEX([1]Ratio!R:R,MATCH([1]ตารางคะแนนV3!$C104,[1]Ratio!$C:$C,0))</f>
        <v>159</v>
      </c>
      <c r="R104" s="81">
        <f>INDEX([1]RiskPlusY2565Q3!$S:$S,MATCH([1]ตารางคะแนนV3!C104,[1]RiskPlusY2565Q3!$D:$D,0))</f>
        <v>0</v>
      </c>
      <c r="S104" s="82">
        <f>INDEX([1]Ratio!$S:$S,MATCH([1]ตารางคะแนนV3!$C104,[1]Ratio!$C:$C,0))</f>
        <v>45</v>
      </c>
      <c r="T104" s="78">
        <f>VLOOKUP($C104,[1]RiskPlusY2565Q3!$D$2:$W$901,17,0)</f>
        <v>1</v>
      </c>
      <c r="U104" s="83">
        <f t="shared" si="17"/>
        <v>0.5</v>
      </c>
      <c r="V104" s="82">
        <f>INDEX([1]Ratio!$T:$T,MATCH([1]ตารางคะแนนV3!$C104,[1]Ratio!$C:$C,0))</f>
        <v>67</v>
      </c>
      <c r="W104" s="78">
        <f>VLOOKUP($C104,[1]RiskPlusY2565Q3!$D$2:$W$901,18,0)</f>
        <v>0</v>
      </c>
      <c r="X104" s="83">
        <f t="shared" si="18"/>
        <v>0</v>
      </c>
      <c r="Y104" s="82">
        <f>INDEX([1]Ratio!$V:$V,MATCH([1]ตารางคะแนนV3!$C104,[1]Ratio!$C:$C,0))</f>
        <v>36</v>
      </c>
      <c r="Z104" s="81">
        <f>INDEX([1]RiskPlusY2565Q3!$W:$W,MATCH([1]ตารางคะแนนV3!C104,[1]RiskPlusY2565Q3!$D:$D,0))</f>
        <v>1</v>
      </c>
      <c r="AA104" s="84">
        <f t="shared" si="19"/>
        <v>1.5</v>
      </c>
      <c r="AB104" s="77" t="str">
        <f>INDEX('[1]Quick MethodY2565Q3'!P:P,MATCH([1]ตารางคะแนนV3!$C104,'[1]Quick MethodY2565Q3'!$C:$C,0))</f>
        <v>1</v>
      </c>
      <c r="AC104" s="78" t="str">
        <f>INDEX('[1]Quick MethodY2565Q3'!Q:Q,MATCH([1]ตารางคะแนนV3!$C104,'[1]Quick MethodY2565Q3'!$C:$C,0))</f>
        <v>1</v>
      </c>
      <c r="AD104" s="78">
        <f>INDEX([1]HGRY2565Q3!W:W,MATCH([1]ตารางคะแนนV3!$C104,[1]HGRY2565Q3!$C:$C,0))</f>
        <v>0.5</v>
      </c>
      <c r="AE104" s="78">
        <f>INDEX([1]HGRY2565Q3!X:X,MATCH([1]ตารางคะแนนV3!$C104,[1]HGRY2565Q3!$C:$C,0))</f>
        <v>0.5</v>
      </c>
      <c r="AF104" s="78">
        <f>INDEX([1]HGRY2565Q3!Y:Y,MATCH([1]ตารางคะแนนV3!$C104,[1]HGRY2565Q3!$C:$C,0))</f>
        <v>0.5</v>
      </c>
      <c r="AG104" s="78">
        <f>INDEX([1]HGRY2565Q3!Z:Z,MATCH([1]ตารางคะแนนV3!$C104,[1]HGRY2565Q3!$C:$C,0))</f>
        <v>0.5</v>
      </c>
      <c r="AH104" s="85">
        <f t="shared" si="20"/>
        <v>4</v>
      </c>
      <c r="AI104" s="79">
        <f t="shared" si="21"/>
        <v>2</v>
      </c>
      <c r="AJ104" s="86">
        <f>INDEX([1]PointY2565Q3!J:J,MATCH([1]ตารางคะแนนV3!$C104,[1]PointY2565Q3!$C:$C,0))</f>
        <v>1</v>
      </c>
      <c r="AK104" s="87">
        <f>IFERROR(INDEX([1]อัตราการครองเตียง!O:O,MATCH([1]ตารางคะแนนV3!$C104,[1]อัตราการครองเตียง!$C:$C,0)),0)</f>
        <v>1</v>
      </c>
      <c r="AL104" s="88">
        <f>INDEX([1]SumAdjRw!R:R,MATCH([1]ตารางคะแนนV3!$C104,[1]SumAdjRw!$C:$C,0))</f>
        <v>1</v>
      </c>
      <c r="AM104" s="89">
        <f t="shared" si="22"/>
        <v>2</v>
      </c>
      <c r="AN104" s="90">
        <f t="shared" si="23"/>
        <v>5</v>
      </c>
      <c r="AO104" s="91">
        <f t="shared" si="24"/>
        <v>8.5</v>
      </c>
      <c r="AP104" s="92">
        <f>INDEX([1]RiskPlusY2565Q3!Q:Q,MATCH([1]ตารางคะแนนV3!$C104,[1]RiskPlusY2565Q3!$D:$D,0))</f>
        <v>0</v>
      </c>
      <c r="AQ104" s="92">
        <f>INDEX([1]RiskPlusY2565Q3!R:R,MATCH([1]ตารางคะแนนV3!$C104,[1]RiskPlusY2565Q3!$D:$D,0))</f>
        <v>0</v>
      </c>
      <c r="AR104" s="92">
        <f>INDEX([1]RiskPlusY2565Q3!AB:AB,MATCH([1]ตารางคะแนนV3!$C104,[1]RiskPlusY2565Q3!$D:$D,0))</f>
        <v>1</v>
      </c>
      <c r="AS104" s="93">
        <f t="shared" si="25"/>
        <v>1</v>
      </c>
      <c r="AT104" s="92">
        <f>INDEX([1]RiskPlusY2565Q3!AA:AA,MATCH([1]ตารางคะแนนV3!$C104,[1]RiskPlusY2565Q3!$D:$D,0))</f>
        <v>1</v>
      </c>
      <c r="AU104" s="92">
        <f>INDEX([1]RiskPlusY2565Q3!AC:AC,MATCH([1]ตารางคะแนนV3!$C104,[1]RiskPlusY2565Q3!$D:$D,0))</f>
        <v>1</v>
      </c>
      <c r="AV104" s="94">
        <f t="shared" si="26"/>
        <v>2</v>
      </c>
      <c r="AW104" s="95">
        <f t="shared" si="27"/>
        <v>3</v>
      </c>
      <c r="AX104" s="96">
        <f t="shared" si="28"/>
        <v>11.5</v>
      </c>
      <c r="AY104" s="18" t="str">
        <f t="shared" si="29"/>
        <v>B</v>
      </c>
      <c r="AZ104" s="18"/>
      <c r="BA104" s="18" t="str">
        <f>INDEX([1]Proflile65!$L:$L,MATCH([1]ตารางคะแนนV3!$C104,[1]Proflile65!$D:$D,0))</f>
        <v>เดิม</v>
      </c>
      <c r="BB104" s="18"/>
      <c r="BC104" s="18"/>
      <c r="BD104" s="28" t="b">
        <f t="shared" si="30"/>
        <v>1</v>
      </c>
      <c r="BE104" s="96">
        <v>11.5</v>
      </c>
      <c r="BF104" s="18" t="s">
        <v>2071</v>
      </c>
      <c r="BH104" s="17">
        <f t="shared" si="31"/>
        <v>150000</v>
      </c>
    </row>
    <row r="105" spans="1:60">
      <c r="A105" s="18" t="s">
        <v>7</v>
      </c>
      <c r="B105" s="17" t="s">
        <v>54</v>
      </c>
      <c r="C105" s="18" t="s">
        <v>241</v>
      </c>
      <c r="D105" s="17" t="s">
        <v>242</v>
      </c>
      <c r="E105" s="18" t="str">
        <f>INDEX([1]Proflile65!$F:$F,MATCH([1]ตารางคะแนนV3!$C105,[1]Proflile65!$D:$D,0))</f>
        <v>รพช.</v>
      </c>
      <c r="F105" s="18">
        <f>INDEX([1]Proflile65!$H:$H,MATCH([1]ตารางคะแนนV3!$C105,[1]Proflile65!$D:$D,0))</f>
        <v>30</v>
      </c>
      <c r="G105" s="19" t="str">
        <f>INDEX([1]Proflile65!$K:$K,MATCH([1]ตารางคะแนนV3!$C105,[1]Proflile65!$D:$D,0))</f>
        <v>รพช.F2 P&lt;=30,000</v>
      </c>
      <c r="H105" s="75">
        <v>16759</v>
      </c>
      <c r="I105" s="76">
        <f>INDEX([1]RiskPlusY2565Q3!L:L,MATCH([1]ตารางคะแนนV3!$C105,[1]RiskPlusY2565Q3!$D:$D,0))</f>
        <v>34508775.390000001</v>
      </c>
      <c r="J105" s="76">
        <f>INDEX([1]RiskPlusY2565Q3!P:P,MATCH([1]ตารางคะแนนV3!$C105,[1]RiskPlusY2565Q3!$D:$D,0))</f>
        <v>15480520.75</v>
      </c>
      <c r="K105" s="76">
        <f>INDEX([1]RiskPlusY2565Q3!O:O,MATCH([1]ตารางคะแนนV3!$C105,[1]RiskPlusY2565Q3!$D:$D,0))</f>
        <v>17310057.91</v>
      </c>
      <c r="L105" s="76">
        <f>INDEX([1]RiskPlusY2565Q3!M:M,MATCH([1]ตารางคะแนนV3!$C105,[1]RiskPlusY2565Q3!$D:$D,0))</f>
        <v>15205364.720000001</v>
      </c>
      <c r="M105" s="29">
        <f>INDEX([1]RiskPlusY2565Q3!N:N,MATCH([1]ตารางคะแนนV3!$C105,[1]RiskPlusY2565Q3!$D:$D,0))</f>
        <v>0</v>
      </c>
      <c r="N105" s="77">
        <f>INDEX([1]PlanfinY2565Q3!M:M,MATCH([1]ตารางคะแนนV3!$C105,[1]PlanfinY2565Q3!$C:$C,0))</f>
        <v>0</v>
      </c>
      <c r="O105" s="78">
        <f>INDEX([1]PlanfinY2565Q3!N:N,MATCH([1]ตารางคะแนนV3!$C105,[1]PlanfinY2565Q3!$C:$C,0))</f>
        <v>1</v>
      </c>
      <c r="P105" s="79">
        <f t="shared" si="16"/>
        <v>1</v>
      </c>
      <c r="Q105" s="80">
        <f>INDEX([1]Ratio!R:R,MATCH([1]ตารางคะแนนV3!$C105,[1]Ratio!$C:$C,0))</f>
        <v>83</v>
      </c>
      <c r="R105" s="81">
        <f>INDEX([1]RiskPlusY2565Q3!$S:$S,MATCH([1]ตารางคะแนนV3!C105,[1]RiskPlusY2565Q3!$D:$D,0))</f>
        <v>1</v>
      </c>
      <c r="S105" s="82">
        <f>INDEX([1]Ratio!$S:$S,MATCH([1]ตารางคะแนนV3!$C105,[1]Ratio!$C:$C,0))</f>
        <v>30</v>
      </c>
      <c r="T105" s="78">
        <f>VLOOKUP($C105,[1]RiskPlusY2565Q3!$D$2:$W$901,17,0)</f>
        <v>1</v>
      </c>
      <c r="U105" s="83">
        <f t="shared" si="17"/>
        <v>0.5</v>
      </c>
      <c r="V105" s="82">
        <f>INDEX([1]Ratio!$T:$T,MATCH([1]ตารางคะแนนV3!$C105,[1]Ratio!$C:$C,0))</f>
        <v>61</v>
      </c>
      <c r="W105" s="78">
        <f>VLOOKUP($C105,[1]RiskPlusY2565Q3!$D$2:$W$901,18,0)</f>
        <v>0</v>
      </c>
      <c r="X105" s="83">
        <f t="shared" si="18"/>
        <v>0</v>
      </c>
      <c r="Y105" s="82">
        <f>INDEX([1]Ratio!$V:$V,MATCH([1]ตารางคะแนนV3!$C105,[1]Ratio!$C:$C,0))</f>
        <v>59</v>
      </c>
      <c r="Z105" s="81">
        <f>INDEX([1]RiskPlusY2565Q3!$W:$W,MATCH([1]ตารางคะแนนV3!C105,[1]RiskPlusY2565Q3!$D:$D,0))</f>
        <v>1</v>
      </c>
      <c r="AA105" s="84">
        <f t="shared" si="19"/>
        <v>2.5</v>
      </c>
      <c r="AB105" s="77" t="str">
        <f>INDEX('[1]Quick MethodY2565Q3'!P:P,MATCH([1]ตารางคะแนนV3!$C105,'[1]Quick MethodY2565Q3'!$C:$C,0))</f>
        <v>1</v>
      </c>
      <c r="AC105" s="78" t="str">
        <f>INDEX('[1]Quick MethodY2565Q3'!Q:Q,MATCH([1]ตารางคะแนนV3!$C105,'[1]Quick MethodY2565Q3'!$C:$C,0))</f>
        <v>1</v>
      </c>
      <c r="AD105" s="78">
        <f>INDEX([1]HGRY2565Q3!W:W,MATCH([1]ตารางคะแนนV3!$C105,[1]HGRY2565Q3!$C:$C,0))</f>
        <v>0</v>
      </c>
      <c r="AE105" s="78">
        <f>INDEX([1]HGRY2565Q3!X:X,MATCH([1]ตารางคะแนนV3!$C105,[1]HGRY2565Q3!$C:$C,0))</f>
        <v>0.5</v>
      </c>
      <c r="AF105" s="78">
        <f>INDEX([1]HGRY2565Q3!Y:Y,MATCH([1]ตารางคะแนนV3!$C105,[1]HGRY2565Q3!$C:$C,0))</f>
        <v>0.5</v>
      </c>
      <c r="AG105" s="78">
        <f>INDEX([1]HGRY2565Q3!Z:Z,MATCH([1]ตารางคะแนนV3!$C105,[1]HGRY2565Q3!$C:$C,0))</f>
        <v>0.5</v>
      </c>
      <c r="AH105" s="85">
        <f t="shared" si="20"/>
        <v>3.5</v>
      </c>
      <c r="AI105" s="79">
        <f t="shared" si="21"/>
        <v>2</v>
      </c>
      <c r="AJ105" s="86">
        <f>INDEX([1]PointY2565Q3!J:J,MATCH([1]ตารางคะแนนV3!$C105,[1]PointY2565Q3!$C:$C,0))</f>
        <v>1</v>
      </c>
      <c r="AK105" s="87">
        <f>IFERROR(INDEX([1]อัตราการครองเตียง!O:O,MATCH([1]ตารางคะแนนV3!$C105,[1]อัตราการครองเตียง!$C:$C,0)),0)</f>
        <v>0</v>
      </c>
      <c r="AL105" s="88">
        <f>INDEX([1]SumAdjRw!R:R,MATCH([1]ตารางคะแนนV3!$C105,[1]SumAdjRw!$C:$C,0))</f>
        <v>0</v>
      </c>
      <c r="AM105" s="89">
        <f t="shared" si="22"/>
        <v>0</v>
      </c>
      <c r="AN105" s="90">
        <f t="shared" si="23"/>
        <v>3</v>
      </c>
      <c r="AO105" s="91">
        <f t="shared" si="24"/>
        <v>6.5</v>
      </c>
      <c r="AP105" s="92">
        <f>INDEX([1]RiskPlusY2565Q3!Q:Q,MATCH([1]ตารางคะแนนV3!$C105,[1]RiskPlusY2565Q3!$D:$D,0))</f>
        <v>0</v>
      </c>
      <c r="AQ105" s="92">
        <f>INDEX([1]RiskPlusY2565Q3!R:R,MATCH([1]ตารางคะแนนV3!$C105,[1]RiskPlusY2565Q3!$D:$D,0))</f>
        <v>0</v>
      </c>
      <c r="AR105" s="92">
        <f>INDEX([1]RiskPlusY2565Q3!AB:AB,MATCH([1]ตารางคะแนนV3!$C105,[1]RiskPlusY2565Q3!$D:$D,0))</f>
        <v>1</v>
      </c>
      <c r="AS105" s="93">
        <f t="shared" si="25"/>
        <v>1</v>
      </c>
      <c r="AT105" s="92">
        <f>INDEX([1]RiskPlusY2565Q3!AA:AA,MATCH([1]ตารางคะแนนV3!$C105,[1]RiskPlusY2565Q3!$D:$D,0))</f>
        <v>1</v>
      </c>
      <c r="AU105" s="92">
        <f>INDEX([1]RiskPlusY2565Q3!AC:AC,MATCH([1]ตารางคะแนนV3!$C105,[1]RiskPlusY2565Q3!$D:$D,0))</f>
        <v>1</v>
      </c>
      <c r="AV105" s="94">
        <f t="shared" si="26"/>
        <v>2</v>
      </c>
      <c r="AW105" s="95">
        <f t="shared" si="27"/>
        <v>3</v>
      </c>
      <c r="AX105" s="96">
        <f t="shared" si="28"/>
        <v>9.5</v>
      </c>
      <c r="AY105" s="18" t="str">
        <f t="shared" si="29"/>
        <v>C</v>
      </c>
      <c r="AZ105" s="18"/>
      <c r="BA105" s="18" t="str">
        <f>INDEX([1]Proflile65!$L:$L,MATCH([1]ตารางคะแนนV3!$C105,[1]Proflile65!$D:$D,0))</f>
        <v>เดิม</v>
      </c>
      <c r="BB105" s="18"/>
      <c r="BC105" s="18"/>
      <c r="BD105" s="28" t="b">
        <f t="shared" si="30"/>
        <v>1</v>
      </c>
      <c r="BE105" s="96">
        <v>9.5</v>
      </c>
      <c r="BF105" s="18" t="s">
        <v>2072</v>
      </c>
      <c r="BH105" s="17">
        <f t="shared" si="31"/>
        <v>0</v>
      </c>
    </row>
    <row r="106" spans="1:60">
      <c r="A106" s="18" t="s">
        <v>7</v>
      </c>
      <c r="B106" s="17" t="s">
        <v>54</v>
      </c>
      <c r="C106" s="18" t="s">
        <v>243</v>
      </c>
      <c r="D106" s="17" t="s">
        <v>244</v>
      </c>
      <c r="E106" s="18" t="str">
        <f>INDEX([1]Proflile65!$F:$F,MATCH([1]ตารางคะแนนV3!$C106,[1]Proflile65!$D:$D,0))</f>
        <v>รพช.</v>
      </c>
      <c r="F106" s="18">
        <f>INDEX([1]Proflile65!$H:$H,MATCH([1]ตารางคะแนนV3!$C106,[1]Proflile65!$D:$D,0))</f>
        <v>75</v>
      </c>
      <c r="G106" s="19" t="str">
        <f>INDEX([1]Proflile65!$K:$K,MATCH([1]ตารางคะแนนV3!$C106,[1]Proflile65!$D:$D,0))</f>
        <v>รพช.F1 P&lt;=50,000</v>
      </c>
      <c r="H106" s="75">
        <v>37554</v>
      </c>
      <c r="I106" s="76">
        <f>INDEX([1]RiskPlusY2565Q3!L:L,MATCH([1]ตารางคะแนนV3!$C106,[1]RiskPlusY2565Q3!$D:$D,0))</f>
        <v>59332837.759999998</v>
      </c>
      <c r="J106" s="76">
        <f>INDEX([1]RiskPlusY2565Q3!P:P,MATCH([1]ตารางคะแนนV3!$C106,[1]RiskPlusY2565Q3!$D:$D,0))</f>
        <v>11401361.539999999</v>
      </c>
      <c r="K106" s="76">
        <f>INDEX([1]RiskPlusY2565Q3!O:O,MATCH([1]ตารางคะแนนV3!$C106,[1]RiskPlusY2565Q3!$D:$D,0))</f>
        <v>55706643.619999997</v>
      </c>
      <c r="L106" s="76">
        <f>INDEX([1]RiskPlusY2565Q3!M:M,MATCH([1]ตารางคะแนนV3!$C106,[1]RiskPlusY2565Q3!$D:$D,0))</f>
        <v>47407700.479999997</v>
      </c>
      <c r="M106" s="29">
        <f>INDEX([1]RiskPlusY2565Q3!N:N,MATCH([1]ตารางคะแนนV3!$C106,[1]RiskPlusY2565Q3!$D:$D,0))</f>
        <v>0</v>
      </c>
      <c r="N106" s="77">
        <f>INDEX([1]PlanfinY2565Q3!M:M,MATCH([1]ตารางคะแนนV3!$C106,[1]PlanfinY2565Q3!$C:$C,0))</f>
        <v>0</v>
      </c>
      <c r="O106" s="78">
        <f>INDEX([1]PlanfinY2565Q3!N:N,MATCH([1]ตารางคะแนนV3!$C106,[1]PlanfinY2565Q3!$C:$C,0))</f>
        <v>1</v>
      </c>
      <c r="P106" s="79">
        <f t="shared" si="16"/>
        <v>1</v>
      </c>
      <c r="Q106" s="80">
        <f>INDEX([1]Ratio!R:R,MATCH([1]ตารางคะแนนV3!$C106,[1]Ratio!$C:$C,0))</f>
        <v>116</v>
      </c>
      <c r="R106" s="81">
        <f>INDEX([1]RiskPlusY2565Q3!$S:$S,MATCH([1]ตารางคะแนนV3!C106,[1]RiskPlusY2565Q3!$D:$D,0))</f>
        <v>0</v>
      </c>
      <c r="S106" s="82">
        <f>INDEX([1]Ratio!$S:$S,MATCH([1]ตารางคะแนนV3!$C106,[1]Ratio!$C:$C,0))</f>
        <v>28</v>
      </c>
      <c r="T106" s="78">
        <f>VLOOKUP($C106,[1]RiskPlusY2565Q3!$D$2:$W$901,17,0)</f>
        <v>1</v>
      </c>
      <c r="U106" s="83">
        <f t="shared" si="17"/>
        <v>0.5</v>
      </c>
      <c r="V106" s="82">
        <f>INDEX([1]Ratio!$T:$T,MATCH([1]ตารางคะแนนV3!$C106,[1]Ratio!$C:$C,0))</f>
        <v>95</v>
      </c>
      <c r="W106" s="78">
        <f>VLOOKUP($C106,[1]RiskPlusY2565Q3!$D$2:$W$901,18,0)</f>
        <v>0</v>
      </c>
      <c r="X106" s="83">
        <f t="shared" si="18"/>
        <v>0</v>
      </c>
      <c r="Y106" s="82">
        <f>INDEX([1]Ratio!$V:$V,MATCH([1]ตารางคะแนนV3!$C106,[1]Ratio!$C:$C,0))</f>
        <v>29</v>
      </c>
      <c r="Z106" s="81">
        <f>INDEX([1]RiskPlusY2565Q3!$W:$W,MATCH([1]ตารางคะแนนV3!C106,[1]RiskPlusY2565Q3!$D:$D,0))</f>
        <v>1</v>
      </c>
      <c r="AA106" s="84">
        <f t="shared" si="19"/>
        <v>1.5</v>
      </c>
      <c r="AB106" s="77" t="str">
        <f>INDEX('[1]Quick MethodY2565Q3'!P:P,MATCH([1]ตารางคะแนนV3!$C106,'[1]Quick MethodY2565Q3'!$C:$C,0))</f>
        <v>1</v>
      </c>
      <c r="AC106" s="78" t="str">
        <f>INDEX('[1]Quick MethodY2565Q3'!Q:Q,MATCH([1]ตารางคะแนนV3!$C106,'[1]Quick MethodY2565Q3'!$C:$C,0))</f>
        <v>1</v>
      </c>
      <c r="AD106" s="78">
        <f>INDEX([1]HGRY2565Q3!W:W,MATCH([1]ตารางคะแนนV3!$C106,[1]HGRY2565Q3!$C:$C,0))</f>
        <v>0.5</v>
      </c>
      <c r="AE106" s="78">
        <f>INDEX([1]HGRY2565Q3!X:X,MATCH([1]ตารางคะแนนV3!$C106,[1]HGRY2565Q3!$C:$C,0))</f>
        <v>0</v>
      </c>
      <c r="AF106" s="78">
        <f>INDEX([1]HGRY2565Q3!Y:Y,MATCH([1]ตารางคะแนนV3!$C106,[1]HGRY2565Q3!$C:$C,0))</f>
        <v>0.5</v>
      </c>
      <c r="AG106" s="78">
        <f>INDEX([1]HGRY2565Q3!Z:Z,MATCH([1]ตารางคะแนนV3!$C106,[1]HGRY2565Q3!$C:$C,0))</f>
        <v>0.5</v>
      </c>
      <c r="AH106" s="85">
        <f t="shared" si="20"/>
        <v>3.5</v>
      </c>
      <c r="AI106" s="79">
        <f t="shared" si="21"/>
        <v>2</v>
      </c>
      <c r="AJ106" s="86">
        <f>INDEX([1]PointY2565Q3!J:J,MATCH([1]ตารางคะแนนV3!$C106,[1]PointY2565Q3!$C:$C,0))</f>
        <v>1</v>
      </c>
      <c r="AK106" s="87">
        <f>IFERROR(INDEX([1]อัตราการครองเตียง!O:O,MATCH([1]ตารางคะแนนV3!$C106,[1]อัตราการครองเตียง!$C:$C,0)),0)</f>
        <v>0</v>
      </c>
      <c r="AL106" s="88">
        <f>INDEX([1]SumAdjRw!R:R,MATCH([1]ตารางคะแนนV3!$C106,[1]SumAdjRw!$C:$C,0))</f>
        <v>0</v>
      </c>
      <c r="AM106" s="89">
        <f t="shared" si="22"/>
        <v>0</v>
      </c>
      <c r="AN106" s="90">
        <f t="shared" si="23"/>
        <v>3</v>
      </c>
      <c r="AO106" s="91">
        <f t="shared" si="24"/>
        <v>5.5</v>
      </c>
      <c r="AP106" s="92">
        <f>INDEX([1]RiskPlusY2565Q3!Q:Q,MATCH([1]ตารางคะแนนV3!$C106,[1]RiskPlusY2565Q3!$D:$D,0))</f>
        <v>1</v>
      </c>
      <c r="AQ106" s="92">
        <f>INDEX([1]RiskPlusY2565Q3!R:R,MATCH([1]ตารางคะแนนV3!$C106,[1]RiskPlusY2565Q3!$D:$D,0))</f>
        <v>1</v>
      </c>
      <c r="AR106" s="92">
        <f>INDEX([1]RiskPlusY2565Q3!AB:AB,MATCH([1]ตารางคะแนนV3!$C106,[1]RiskPlusY2565Q3!$D:$D,0))</f>
        <v>1</v>
      </c>
      <c r="AS106" s="93">
        <f t="shared" si="25"/>
        <v>3</v>
      </c>
      <c r="AT106" s="92">
        <f>INDEX([1]RiskPlusY2565Q3!AA:AA,MATCH([1]ตารางคะแนนV3!$C106,[1]RiskPlusY2565Q3!$D:$D,0))</f>
        <v>1</v>
      </c>
      <c r="AU106" s="92">
        <f>INDEX([1]RiskPlusY2565Q3!AC:AC,MATCH([1]ตารางคะแนนV3!$C106,[1]RiskPlusY2565Q3!$D:$D,0))</f>
        <v>1</v>
      </c>
      <c r="AV106" s="94">
        <f t="shared" si="26"/>
        <v>2</v>
      </c>
      <c r="AW106" s="95">
        <f t="shared" si="27"/>
        <v>5</v>
      </c>
      <c r="AX106" s="96">
        <f t="shared" si="28"/>
        <v>10.5</v>
      </c>
      <c r="AY106" s="18" t="str">
        <f t="shared" si="29"/>
        <v>B</v>
      </c>
      <c r="AZ106" s="18"/>
      <c r="BA106" s="18" t="str">
        <f>INDEX([1]Proflile65!$L:$L,MATCH([1]ตารางคะแนนV3!$C106,[1]Proflile65!$D:$D,0))</f>
        <v>เดิม</v>
      </c>
      <c r="BB106" s="18"/>
      <c r="BC106" s="18"/>
      <c r="BD106" s="28" t="b">
        <f t="shared" si="30"/>
        <v>1</v>
      </c>
      <c r="BE106" s="96">
        <v>10.5</v>
      </c>
      <c r="BF106" s="18" t="s">
        <v>2071</v>
      </c>
      <c r="BH106" s="17">
        <f t="shared" si="31"/>
        <v>150000</v>
      </c>
    </row>
    <row r="107" spans="1:60">
      <c r="A107" s="18" t="s">
        <v>7</v>
      </c>
      <c r="B107" s="17" t="s">
        <v>54</v>
      </c>
      <c r="C107" s="18" t="s">
        <v>245</v>
      </c>
      <c r="D107" s="17" t="s">
        <v>246</v>
      </c>
      <c r="E107" s="18" t="str">
        <f>INDEX([1]Proflile65!$F:$F,MATCH([1]ตารางคะแนนV3!$C107,[1]Proflile65!$D:$D,0))</f>
        <v>รพช.</v>
      </c>
      <c r="F107" s="18">
        <f>INDEX([1]Proflile65!$H:$H,MATCH([1]ตารางคะแนนV3!$C107,[1]Proflile65!$D:$D,0))</f>
        <v>30</v>
      </c>
      <c r="G107" s="19" t="str">
        <f>INDEX([1]Proflile65!$K:$K,MATCH([1]ตารางคะแนนV3!$C107,[1]Proflile65!$D:$D,0))</f>
        <v>รพช.F2 P&lt;=30,000</v>
      </c>
      <c r="H107" s="75">
        <v>11469</v>
      </c>
      <c r="I107" s="76">
        <f>INDEX([1]RiskPlusY2565Q3!L:L,MATCH([1]ตารางคะแนนV3!$C107,[1]RiskPlusY2565Q3!$D:$D,0))</f>
        <v>14622342.630000001</v>
      </c>
      <c r="J107" s="76">
        <f>INDEX([1]RiskPlusY2565Q3!P:P,MATCH([1]ตารางคะแนนV3!$C107,[1]RiskPlusY2565Q3!$D:$D,0))</f>
        <v>-169640.7</v>
      </c>
      <c r="K107" s="76">
        <f>INDEX([1]RiskPlusY2565Q3!O:O,MATCH([1]ตารางคะแนนV3!$C107,[1]RiskPlusY2565Q3!$D:$D,0))</f>
        <v>12292855.779999999</v>
      </c>
      <c r="L107" s="76">
        <f>INDEX([1]RiskPlusY2565Q3!M:M,MATCH([1]ตารางคะแนนV3!$C107,[1]RiskPlusY2565Q3!$D:$D,0))</f>
        <v>10257842.92</v>
      </c>
      <c r="M107" s="29">
        <f>INDEX([1]RiskPlusY2565Q3!N:N,MATCH([1]ตารางคะแนนV3!$C107,[1]RiskPlusY2565Q3!$D:$D,0))</f>
        <v>0</v>
      </c>
      <c r="N107" s="77">
        <f>INDEX([1]PlanfinY2565Q3!M:M,MATCH([1]ตารางคะแนนV3!$C107,[1]PlanfinY2565Q3!$C:$C,0))</f>
        <v>1</v>
      </c>
      <c r="O107" s="78">
        <f>INDEX([1]PlanfinY2565Q3!N:N,MATCH([1]ตารางคะแนนV3!$C107,[1]PlanfinY2565Q3!$C:$C,0))</f>
        <v>1</v>
      </c>
      <c r="P107" s="79">
        <f t="shared" si="16"/>
        <v>2</v>
      </c>
      <c r="Q107" s="80">
        <f>INDEX([1]Ratio!R:R,MATCH([1]ตารางคะแนนV3!$C107,[1]Ratio!$C:$C,0))</f>
        <v>205</v>
      </c>
      <c r="R107" s="81">
        <f>INDEX([1]RiskPlusY2565Q3!$S:$S,MATCH([1]ตารางคะแนนV3!C107,[1]RiskPlusY2565Q3!$D:$D,0))</f>
        <v>0</v>
      </c>
      <c r="S107" s="82">
        <f>INDEX([1]Ratio!$S:$S,MATCH([1]ตารางคะแนนV3!$C107,[1]Ratio!$C:$C,0))</f>
        <v>34</v>
      </c>
      <c r="T107" s="78">
        <f>VLOOKUP($C107,[1]RiskPlusY2565Q3!$D$2:$W$901,17,0)</f>
        <v>1</v>
      </c>
      <c r="U107" s="83">
        <f t="shared" si="17"/>
        <v>0.5</v>
      </c>
      <c r="V107" s="82">
        <f>INDEX([1]Ratio!$T:$T,MATCH([1]ตารางคะแนนV3!$C107,[1]Ratio!$C:$C,0))</f>
        <v>97</v>
      </c>
      <c r="W107" s="78">
        <f>VLOOKUP($C107,[1]RiskPlusY2565Q3!$D$2:$W$901,18,0)</f>
        <v>0</v>
      </c>
      <c r="X107" s="83">
        <f t="shared" si="18"/>
        <v>0</v>
      </c>
      <c r="Y107" s="82">
        <f>INDEX([1]Ratio!$V:$V,MATCH([1]ตารางคะแนนV3!$C107,[1]Ratio!$C:$C,0))</f>
        <v>44</v>
      </c>
      <c r="Z107" s="81">
        <f>INDEX([1]RiskPlusY2565Q3!$W:$W,MATCH([1]ตารางคะแนนV3!C107,[1]RiskPlusY2565Q3!$D:$D,0))</f>
        <v>1</v>
      </c>
      <c r="AA107" s="84">
        <f t="shared" si="19"/>
        <v>1.5</v>
      </c>
      <c r="AB107" s="77" t="str">
        <f>INDEX('[1]Quick MethodY2565Q3'!P:P,MATCH([1]ตารางคะแนนV3!$C107,'[1]Quick MethodY2565Q3'!$C:$C,0))</f>
        <v>1</v>
      </c>
      <c r="AC107" s="78" t="str">
        <f>INDEX('[1]Quick MethodY2565Q3'!Q:Q,MATCH([1]ตารางคะแนนV3!$C107,'[1]Quick MethodY2565Q3'!$C:$C,0))</f>
        <v>1</v>
      </c>
      <c r="AD107" s="78">
        <f>INDEX([1]HGRY2565Q3!W:W,MATCH([1]ตารางคะแนนV3!$C107,[1]HGRY2565Q3!$C:$C,0))</f>
        <v>0.5</v>
      </c>
      <c r="AE107" s="78">
        <f>INDEX([1]HGRY2565Q3!X:X,MATCH([1]ตารางคะแนนV3!$C107,[1]HGRY2565Q3!$C:$C,0))</f>
        <v>0.5</v>
      </c>
      <c r="AF107" s="78">
        <f>INDEX([1]HGRY2565Q3!Y:Y,MATCH([1]ตารางคะแนนV3!$C107,[1]HGRY2565Q3!$C:$C,0))</f>
        <v>0.5</v>
      </c>
      <c r="AG107" s="78">
        <f>INDEX([1]HGRY2565Q3!Z:Z,MATCH([1]ตารางคะแนนV3!$C107,[1]HGRY2565Q3!$C:$C,0))</f>
        <v>0.5</v>
      </c>
      <c r="AH107" s="85">
        <f t="shared" si="20"/>
        <v>4</v>
      </c>
      <c r="AI107" s="79">
        <f t="shared" si="21"/>
        <v>2</v>
      </c>
      <c r="AJ107" s="86">
        <f>INDEX([1]PointY2565Q3!J:J,MATCH([1]ตารางคะแนนV3!$C107,[1]PointY2565Q3!$C:$C,0))</f>
        <v>1</v>
      </c>
      <c r="AK107" s="87">
        <f>IFERROR(INDEX([1]อัตราการครองเตียง!O:O,MATCH([1]ตารางคะแนนV3!$C107,[1]อัตราการครองเตียง!$C:$C,0)),0)</f>
        <v>1</v>
      </c>
      <c r="AL107" s="88">
        <f>INDEX([1]SumAdjRw!R:R,MATCH([1]ตารางคะแนนV3!$C107,[1]SumAdjRw!$C:$C,0))</f>
        <v>1</v>
      </c>
      <c r="AM107" s="89">
        <f t="shared" si="22"/>
        <v>2</v>
      </c>
      <c r="AN107" s="90">
        <f t="shared" si="23"/>
        <v>5</v>
      </c>
      <c r="AO107" s="91">
        <f t="shared" si="24"/>
        <v>8.5</v>
      </c>
      <c r="AP107" s="92">
        <f>INDEX([1]RiskPlusY2565Q3!Q:Q,MATCH([1]ตารางคะแนนV3!$C107,[1]RiskPlusY2565Q3!$D:$D,0))</f>
        <v>0</v>
      </c>
      <c r="AQ107" s="92">
        <f>INDEX([1]RiskPlusY2565Q3!R:R,MATCH([1]ตารางคะแนนV3!$C107,[1]RiskPlusY2565Q3!$D:$D,0))</f>
        <v>1</v>
      </c>
      <c r="AR107" s="92">
        <f>INDEX([1]RiskPlusY2565Q3!AB:AB,MATCH([1]ตารางคะแนนV3!$C107,[1]RiskPlusY2565Q3!$D:$D,0))</f>
        <v>1</v>
      </c>
      <c r="AS107" s="93">
        <f t="shared" si="25"/>
        <v>2</v>
      </c>
      <c r="AT107" s="92">
        <f>INDEX([1]RiskPlusY2565Q3!AA:AA,MATCH([1]ตารางคะแนนV3!$C107,[1]RiskPlusY2565Q3!$D:$D,0))</f>
        <v>1</v>
      </c>
      <c r="AU107" s="92">
        <f>INDEX([1]RiskPlusY2565Q3!AC:AC,MATCH([1]ตารางคะแนนV3!$C107,[1]RiskPlusY2565Q3!$D:$D,0))</f>
        <v>1</v>
      </c>
      <c r="AV107" s="94">
        <f t="shared" si="26"/>
        <v>2</v>
      </c>
      <c r="AW107" s="95">
        <f t="shared" si="27"/>
        <v>4</v>
      </c>
      <c r="AX107" s="96">
        <f t="shared" si="28"/>
        <v>12.5</v>
      </c>
      <c r="AY107" s="18" t="str">
        <f t="shared" si="29"/>
        <v>A</v>
      </c>
      <c r="AZ107" s="18"/>
      <c r="BA107" s="18" t="str">
        <f>INDEX([1]Proflile65!$L:$L,MATCH([1]ตารางคะแนนV3!$C107,[1]Proflile65!$D:$D,0))</f>
        <v>เดิม</v>
      </c>
      <c r="BB107" s="18"/>
      <c r="BC107" s="18"/>
      <c r="BD107" s="28" t="b">
        <f t="shared" si="30"/>
        <v>1</v>
      </c>
      <c r="BE107" s="96">
        <v>12.5</v>
      </c>
      <c r="BF107" s="18" t="s">
        <v>2048</v>
      </c>
      <c r="BH107" s="17">
        <f t="shared" si="31"/>
        <v>300000</v>
      </c>
    </row>
    <row r="108" spans="1:60">
      <c r="A108" s="18" t="s">
        <v>7</v>
      </c>
      <c r="B108" s="17" t="s">
        <v>54</v>
      </c>
      <c r="C108" s="18" t="s">
        <v>247</v>
      </c>
      <c r="D108" s="17" t="s">
        <v>248</v>
      </c>
      <c r="E108" s="18" t="str">
        <f>INDEX([1]Proflile65!$F:$F,MATCH([1]ตารางคะแนนV3!$C108,[1]Proflile65!$D:$D,0))</f>
        <v>รพช.</v>
      </c>
      <c r="F108" s="18">
        <f>INDEX([1]Proflile65!$H:$H,MATCH([1]ตารางคะแนนV3!$C108,[1]Proflile65!$D:$D,0))</f>
        <v>16</v>
      </c>
      <c r="G108" s="19" t="str">
        <f>INDEX([1]Proflile65!$K:$K,MATCH([1]ตารางคะแนนV3!$C108,[1]Proflile65!$D:$D,0))</f>
        <v>รพช.F3 P&lt;=15,000</v>
      </c>
      <c r="H108" s="75">
        <v>12361</v>
      </c>
      <c r="I108" s="76">
        <f>INDEX([1]RiskPlusY2565Q3!L:L,MATCH([1]ตารางคะแนนV3!$C108,[1]RiskPlusY2565Q3!$D:$D,0))</f>
        <v>8176076.2300000004</v>
      </c>
      <c r="J108" s="76">
        <f>INDEX([1]RiskPlusY2565Q3!P:P,MATCH([1]ตารางคะแนนV3!$C108,[1]RiskPlusY2565Q3!$D:$D,0))</f>
        <v>3166771.52</v>
      </c>
      <c r="K108" s="76">
        <f>INDEX([1]RiskPlusY2565Q3!O:O,MATCH([1]ตารางคะแนนV3!$C108,[1]RiskPlusY2565Q3!$D:$D,0))</f>
        <v>279425.77</v>
      </c>
      <c r="L108" s="76">
        <f>INDEX([1]RiskPlusY2565Q3!M:M,MATCH([1]ตารางคะแนนV3!$C108,[1]RiskPlusY2565Q3!$D:$D,0))</f>
        <v>-1360795.29</v>
      </c>
      <c r="M108" s="29">
        <f>INDEX([1]RiskPlusY2565Q3!N:N,MATCH([1]ตารางคะแนนV3!$C108,[1]RiskPlusY2565Q3!$D:$D,0))</f>
        <v>1</v>
      </c>
      <c r="N108" s="77">
        <f>INDEX([1]PlanfinY2565Q3!M:M,MATCH([1]ตารางคะแนนV3!$C108,[1]PlanfinY2565Q3!$C:$C,0))</f>
        <v>0</v>
      </c>
      <c r="O108" s="78">
        <f>INDEX([1]PlanfinY2565Q3!N:N,MATCH([1]ตารางคะแนนV3!$C108,[1]PlanfinY2565Q3!$C:$C,0))</f>
        <v>1</v>
      </c>
      <c r="P108" s="79">
        <f t="shared" si="16"/>
        <v>1</v>
      </c>
      <c r="Q108" s="80">
        <f>INDEX([1]Ratio!R:R,MATCH([1]ตารางคะแนนV3!$C108,[1]Ratio!$C:$C,0))</f>
        <v>205</v>
      </c>
      <c r="R108" s="81">
        <f>INDEX([1]RiskPlusY2565Q3!$S:$S,MATCH([1]ตารางคะแนนV3!C108,[1]RiskPlusY2565Q3!$D:$D,0))</f>
        <v>0</v>
      </c>
      <c r="S108" s="82">
        <f>INDEX([1]Ratio!$S:$S,MATCH([1]ตารางคะแนนV3!$C108,[1]Ratio!$C:$C,0))</f>
        <v>29</v>
      </c>
      <c r="T108" s="78">
        <f>VLOOKUP($C108,[1]RiskPlusY2565Q3!$D$2:$W$901,17,0)</f>
        <v>1</v>
      </c>
      <c r="U108" s="83">
        <f t="shared" si="17"/>
        <v>0.5</v>
      </c>
      <c r="V108" s="82">
        <f>INDEX([1]Ratio!$T:$T,MATCH([1]ตารางคะแนนV3!$C108,[1]Ratio!$C:$C,0))</f>
        <v>108</v>
      </c>
      <c r="W108" s="78">
        <f>VLOOKUP($C108,[1]RiskPlusY2565Q3!$D$2:$W$901,18,0)</f>
        <v>0</v>
      </c>
      <c r="X108" s="83">
        <f t="shared" si="18"/>
        <v>0</v>
      </c>
      <c r="Y108" s="82">
        <f>INDEX([1]Ratio!$V:$V,MATCH([1]ตารางคะแนนV3!$C108,[1]Ratio!$C:$C,0))</f>
        <v>42</v>
      </c>
      <c r="Z108" s="81">
        <f>INDEX([1]RiskPlusY2565Q3!$W:$W,MATCH([1]ตารางคะแนนV3!C108,[1]RiskPlusY2565Q3!$D:$D,0))</f>
        <v>1</v>
      </c>
      <c r="AA108" s="84">
        <f t="shared" si="19"/>
        <v>1.5</v>
      </c>
      <c r="AB108" s="77" t="str">
        <f>INDEX('[1]Quick MethodY2565Q3'!P:P,MATCH([1]ตารางคะแนนV3!$C108,'[1]Quick MethodY2565Q3'!$C:$C,0))</f>
        <v>1</v>
      </c>
      <c r="AC108" s="78" t="str">
        <f>INDEX('[1]Quick MethodY2565Q3'!Q:Q,MATCH([1]ตารางคะแนนV3!$C108,'[1]Quick MethodY2565Q3'!$C:$C,0))</f>
        <v>1</v>
      </c>
      <c r="AD108" s="78">
        <f>INDEX([1]HGRY2565Q3!W:W,MATCH([1]ตารางคะแนนV3!$C108,[1]HGRY2565Q3!$C:$C,0))</f>
        <v>0</v>
      </c>
      <c r="AE108" s="78">
        <f>INDEX([1]HGRY2565Q3!X:X,MATCH([1]ตารางคะแนนV3!$C108,[1]HGRY2565Q3!$C:$C,0))</f>
        <v>0</v>
      </c>
      <c r="AF108" s="78">
        <f>INDEX([1]HGRY2565Q3!Y:Y,MATCH([1]ตารางคะแนนV3!$C108,[1]HGRY2565Q3!$C:$C,0))</f>
        <v>0</v>
      </c>
      <c r="AG108" s="78">
        <f>INDEX([1]HGRY2565Q3!Z:Z,MATCH([1]ตารางคะแนนV3!$C108,[1]HGRY2565Q3!$C:$C,0))</f>
        <v>0</v>
      </c>
      <c r="AH108" s="85">
        <f t="shared" si="20"/>
        <v>2</v>
      </c>
      <c r="AI108" s="79">
        <f t="shared" si="21"/>
        <v>2</v>
      </c>
      <c r="AJ108" s="86">
        <f>INDEX([1]PointY2565Q3!J:J,MATCH([1]ตารางคะแนนV3!$C108,[1]PointY2565Q3!$C:$C,0))</f>
        <v>1</v>
      </c>
      <c r="AK108" s="87">
        <f>IFERROR(INDEX([1]อัตราการครองเตียง!O:O,MATCH([1]ตารางคะแนนV3!$C108,[1]อัตราการครองเตียง!$C:$C,0)),0)</f>
        <v>1</v>
      </c>
      <c r="AL108" s="88">
        <f>INDEX([1]SumAdjRw!R:R,MATCH([1]ตารางคะแนนV3!$C108,[1]SumAdjRw!$C:$C,0))</f>
        <v>1</v>
      </c>
      <c r="AM108" s="89">
        <f t="shared" si="22"/>
        <v>2</v>
      </c>
      <c r="AN108" s="90">
        <f t="shared" si="23"/>
        <v>5</v>
      </c>
      <c r="AO108" s="91">
        <f t="shared" si="24"/>
        <v>7.5</v>
      </c>
      <c r="AP108" s="92">
        <f>INDEX([1]RiskPlusY2565Q3!Q:Q,MATCH([1]ตารางคะแนนV3!$C108,[1]RiskPlusY2565Q3!$D:$D,0))</f>
        <v>0</v>
      </c>
      <c r="AQ108" s="92">
        <f>INDEX([1]RiskPlusY2565Q3!R:R,MATCH([1]ตารางคะแนนV3!$C108,[1]RiskPlusY2565Q3!$D:$D,0))</f>
        <v>0</v>
      </c>
      <c r="AR108" s="92">
        <f>INDEX([1]RiskPlusY2565Q3!AB:AB,MATCH([1]ตารางคะแนนV3!$C108,[1]RiskPlusY2565Q3!$D:$D,0))</f>
        <v>1</v>
      </c>
      <c r="AS108" s="93">
        <f t="shared" si="25"/>
        <v>1</v>
      </c>
      <c r="AT108" s="92">
        <f>INDEX([1]RiskPlusY2565Q3!AA:AA,MATCH([1]ตารางคะแนนV3!$C108,[1]RiskPlusY2565Q3!$D:$D,0))</f>
        <v>1</v>
      </c>
      <c r="AU108" s="92">
        <f>INDEX([1]RiskPlusY2565Q3!AC:AC,MATCH([1]ตารางคะแนนV3!$C108,[1]RiskPlusY2565Q3!$D:$D,0))</f>
        <v>1</v>
      </c>
      <c r="AV108" s="94">
        <f t="shared" si="26"/>
        <v>2</v>
      </c>
      <c r="AW108" s="95">
        <f t="shared" si="27"/>
        <v>3</v>
      </c>
      <c r="AX108" s="96">
        <f t="shared" si="28"/>
        <v>10.5</v>
      </c>
      <c r="AY108" s="18" t="str">
        <f t="shared" si="29"/>
        <v>B</v>
      </c>
      <c r="AZ108" s="18"/>
      <c r="BA108" s="18" t="str">
        <f>INDEX([1]Proflile65!$L:$L,MATCH([1]ตารางคะแนนV3!$C108,[1]Proflile65!$D:$D,0))</f>
        <v>เดิม</v>
      </c>
      <c r="BB108" s="18"/>
      <c r="BC108" s="18"/>
      <c r="BD108" s="28" t="b">
        <f t="shared" si="30"/>
        <v>1</v>
      </c>
      <c r="BE108" s="96">
        <v>10.5</v>
      </c>
      <c r="BF108" s="18" t="s">
        <v>2071</v>
      </c>
      <c r="BH108" s="17">
        <f t="shared" si="31"/>
        <v>150000</v>
      </c>
    </row>
    <row r="109" spans="1:60">
      <c r="A109" s="18" t="s">
        <v>60</v>
      </c>
      <c r="B109" s="17" t="s">
        <v>99</v>
      </c>
      <c r="C109" s="18" t="s">
        <v>461</v>
      </c>
      <c r="D109" s="17" t="s">
        <v>462</v>
      </c>
      <c r="E109" s="18" t="str">
        <f>INDEX([1]Proflile65!$F:$F,MATCH([1]ตารางคะแนนV3!$C109,[1]Proflile65!$D:$D,0))</f>
        <v>รพท.</v>
      </c>
      <c r="F109" s="18">
        <f>INDEX([1]Proflile65!$H:$H,MATCH([1]ตารางคะแนนV3!$C109,[1]Proflile65!$D:$D,0))</f>
        <v>510</v>
      </c>
      <c r="G109" s="19" t="str">
        <f>INDEX([1]Proflile65!$K:$K,MATCH([1]ตารางคะแนนV3!$C109,[1]Proflile65!$D:$D,0))</f>
        <v>รพท.S B&gt;400</v>
      </c>
      <c r="H109" s="75">
        <v>148130</v>
      </c>
      <c r="I109" s="76">
        <f>INDEX([1]RiskPlusY2565Q3!L:L,MATCH([1]ตารางคะแนนV3!$C109,[1]RiskPlusY2565Q3!$D:$D,0))</f>
        <v>334420633.22000003</v>
      </c>
      <c r="J109" s="76">
        <f>INDEX([1]RiskPlusY2565Q3!P:P,MATCH([1]ตารางคะแนนV3!$C109,[1]RiskPlusY2565Q3!$D:$D,0))</f>
        <v>73113901.530000001</v>
      </c>
      <c r="K109" s="76">
        <f>INDEX([1]RiskPlusY2565Q3!O:O,MATCH([1]ตารางคะแนนV3!$C109,[1]RiskPlusY2565Q3!$D:$D,0))</f>
        <v>66667929.600000001</v>
      </c>
      <c r="L109" s="76">
        <f>INDEX([1]RiskPlusY2565Q3!M:M,MATCH([1]ตารางคะแนนV3!$C109,[1]RiskPlusY2565Q3!$D:$D,0))</f>
        <v>46275060.899999999</v>
      </c>
      <c r="M109" s="29">
        <f>INDEX([1]RiskPlusY2565Q3!N:N,MATCH([1]ตารางคะแนนV3!$C109,[1]RiskPlusY2565Q3!$D:$D,0))</f>
        <v>0</v>
      </c>
      <c r="N109" s="77">
        <f>INDEX([1]PlanfinY2565Q3!M:M,MATCH([1]ตารางคะแนนV3!$C109,[1]PlanfinY2565Q3!$C:$C,0))</f>
        <v>0</v>
      </c>
      <c r="O109" s="78">
        <f>INDEX([1]PlanfinY2565Q3!N:N,MATCH([1]ตารางคะแนนV3!$C109,[1]PlanfinY2565Q3!$C:$C,0))</f>
        <v>1</v>
      </c>
      <c r="P109" s="79">
        <f t="shared" si="16"/>
        <v>1</v>
      </c>
      <c r="Q109" s="80">
        <f>INDEX([1]Ratio!R:R,MATCH([1]ตารางคะแนนV3!$C109,[1]Ratio!$C:$C,0))</f>
        <v>113</v>
      </c>
      <c r="R109" s="81">
        <f>INDEX([1]RiskPlusY2565Q3!$S:$S,MATCH([1]ตารางคะแนนV3!C109,[1]RiskPlusY2565Q3!$D:$D,0))</f>
        <v>0</v>
      </c>
      <c r="S109" s="82">
        <f>INDEX([1]Ratio!$S:$S,MATCH([1]ตารางคะแนนV3!$C109,[1]Ratio!$C:$C,0))</f>
        <v>39</v>
      </c>
      <c r="T109" s="78">
        <f>VLOOKUP($C109,[1]RiskPlusY2565Q3!$D$2:$W$901,17,0)</f>
        <v>1</v>
      </c>
      <c r="U109" s="83">
        <f t="shared" si="17"/>
        <v>0.5</v>
      </c>
      <c r="V109" s="82">
        <f>INDEX([1]Ratio!$T:$T,MATCH([1]ตารางคะแนนV3!$C109,[1]Ratio!$C:$C,0))</f>
        <v>65</v>
      </c>
      <c r="W109" s="78">
        <f>VLOOKUP($C109,[1]RiskPlusY2565Q3!$D$2:$W$901,18,0)</f>
        <v>0</v>
      </c>
      <c r="X109" s="83">
        <f t="shared" si="18"/>
        <v>0</v>
      </c>
      <c r="Y109" s="82">
        <f>INDEX([1]Ratio!$V:$V,MATCH([1]ตารางคะแนนV3!$C109,[1]Ratio!$C:$C,0))</f>
        <v>44</v>
      </c>
      <c r="Z109" s="81">
        <f>INDEX([1]RiskPlusY2565Q3!$W:$W,MATCH([1]ตารางคะแนนV3!C109,[1]RiskPlusY2565Q3!$D:$D,0))</f>
        <v>1</v>
      </c>
      <c r="AA109" s="84">
        <f t="shared" si="19"/>
        <v>1.5</v>
      </c>
      <c r="AB109" s="77" t="str">
        <f>INDEX('[1]Quick MethodY2565Q3'!P:P,MATCH([1]ตารางคะแนนV3!$C109,'[1]Quick MethodY2565Q3'!$C:$C,0))</f>
        <v>0</v>
      </c>
      <c r="AC109" s="78" t="str">
        <f>INDEX('[1]Quick MethodY2565Q3'!Q:Q,MATCH([1]ตารางคะแนนV3!$C109,'[1]Quick MethodY2565Q3'!$C:$C,0))</f>
        <v>1</v>
      </c>
      <c r="AD109" s="78">
        <f>INDEX([1]HGRY2565Q3!W:W,MATCH([1]ตารางคะแนนV3!$C109,[1]HGRY2565Q3!$C:$C,0))</f>
        <v>0</v>
      </c>
      <c r="AE109" s="78">
        <f>INDEX([1]HGRY2565Q3!X:X,MATCH([1]ตารางคะแนนV3!$C109,[1]HGRY2565Q3!$C:$C,0))</f>
        <v>0.5</v>
      </c>
      <c r="AF109" s="78">
        <f>INDEX([1]HGRY2565Q3!Y:Y,MATCH([1]ตารางคะแนนV3!$C109,[1]HGRY2565Q3!$C:$C,0))</f>
        <v>0.5</v>
      </c>
      <c r="AG109" s="78">
        <f>INDEX([1]HGRY2565Q3!Z:Z,MATCH([1]ตารางคะแนนV3!$C109,[1]HGRY2565Q3!$C:$C,0))</f>
        <v>0.5</v>
      </c>
      <c r="AH109" s="85">
        <f t="shared" si="20"/>
        <v>2.5</v>
      </c>
      <c r="AI109" s="79">
        <f t="shared" si="21"/>
        <v>2</v>
      </c>
      <c r="AJ109" s="86">
        <f>INDEX([1]PointY2565Q3!J:J,MATCH([1]ตารางคะแนนV3!$C109,[1]PointY2565Q3!$C:$C,0))</f>
        <v>1</v>
      </c>
      <c r="AK109" s="87">
        <f>IFERROR(INDEX([1]อัตราการครองเตียง!O:O,MATCH([1]ตารางคะแนนV3!$C109,[1]อัตราการครองเตียง!$C:$C,0)),0)</f>
        <v>1</v>
      </c>
      <c r="AL109" s="88">
        <f>INDEX([1]SumAdjRw!R:R,MATCH([1]ตารางคะแนนV3!$C109,[1]SumAdjRw!$C:$C,0))</f>
        <v>1</v>
      </c>
      <c r="AM109" s="89">
        <f t="shared" si="22"/>
        <v>2</v>
      </c>
      <c r="AN109" s="90">
        <f t="shared" si="23"/>
        <v>5</v>
      </c>
      <c r="AO109" s="91">
        <f t="shared" si="24"/>
        <v>7.5</v>
      </c>
      <c r="AP109" s="92">
        <f>INDEX([1]RiskPlusY2565Q3!Q:Q,MATCH([1]ตารางคะแนนV3!$C109,[1]RiskPlusY2565Q3!$D:$D,0))</f>
        <v>0</v>
      </c>
      <c r="AQ109" s="92">
        <f>INDEX([1]RiskPlusY2565Q3!R:R,MATCH([1]ตารางคะแนนV3!$C109,[1]RiskPlusY2565Q3!$D:$D,0))</f>
        <v>0</v>
      </c>
      <c r="AR109" s="92">
        <f>INDEX([1]RiskPlusY2565Q3!AB:AB,MATCH([1]ตารางคะแนนV3!$C109,[1]RiskPlusY2565Q3!$D:$D,0))</f>
        <v>1</v>
      </c>
      <c r="AS109" s="93">
        <f t="shared" si="25"/>
        <v>1</v>
      </c>
      <c r="AT109" s="92">
        <f>INDEX([1]RiskPlusY2565Q3!AA:AA,MATCH([1]ตารางคะแนนV3!$C109,[1]RiskPlusY2565Q3!$D:$D,0))</f>
        <v>1</v>
      </c>
      <c r="AU109" s="92">
        <f>INDEX([1]RiskPlusY2565Q3!AC:AC,MATCH([1]ตารางคะแนนV3!$C109,[1]RiskPlusY2565Q3!$D:$D,0))</f>
        <v>1</v>
      </c>
      <c r="AV109" s="94">
        <f t="shared" si="26"/>
        <v>2</v>
      </c>
      <c r="AW109" s="95">
        <f t="shared" si="27"/>
        <v>3</v>
      </c>
      <c r="AX109" s="96">
        <f t="shared" si="28"/>
        <v>10.5</v>
      </c>
      <c r="AY109" s="18" t="str">
        <f t="shared" si="29"/>
        <v>B</v>
      </c>
      <c r="AZ109" s="18"/>
      <c r="BA109" s="18" t="str">
        <f>INDEX([1]Proflile65!$L:$L,MATCH([1]ตารางคะแนนV3!$C109,[1]Proflile65!$D:$D,0))</f>
        <v>เดิม</v>
      </c>
      <c r="BB109" s="18"/>
      <c r="BC109" s="18"/>
      <c r="BD109" s="28" t="b">
        <f t="shared" si="30"/>
        <v>1</v>
      </c>
      <c r="BE109" s="96">
        <v>10.5</v>
      </c>
      <c r="BF109" s="18" t="s">
        <v>2071</v>
      </c>
      <c r="BH109" s="17">
        <f t="shared" si="31"/>
        <v>150000</v>
      </c>
    </row>
    <row r="110" spans="1:60">
      <c r="A110" s="18" t="s">
        <v>60</v>
      </c>
      <c r="B110" s="17" t="s">
        <v>99</v>
      </c>
      <c r="C110" s="18" t="s">
        <v>463</v>
      </c>
      <c r="D110" s="17" t="s">
        <v>464</v>
      </c>
      <c r="E110" s="18" t="str">
        <f>INDEX([1]Proflile65!$F:$F,MATCH([1]ตารางคะแนนV3!$C110,[1]Proflile65!$D:$D,0))</f>
        <v>รพช.</v>
      </c>
      <c r="F110" s="18">
        <f>INDEX([1]Proflile65!$H:$H,MATCH([1]ตารางคะแนนV3!$C110,[1]Proflile65!$D:$D,0))</f>
        <v>70</v>
      </c>
      <c r="G110" s="19" t="str">
        <f>INDEX([1]Proflile65!$K:$K,MATCH([1]ตารางคะแนนV3!$C110,[1]Proflile65!$D:$D,0))</f>
        <v>รพช.F2 P30,000-60,000</v>
      </c>
      <c r="H110" s="75">
        <v>58943</v>
      </c>
      <c r="I110" s="76">
        <f>INDEX([1]RiskPlusY2565Q3!L:L,MATCH([1]ตารางคะแนนV3!$C110,[1]RiskPlusY2565Q3!$D:$D,0))</f>
        <v>22119187.170000002</v>
      </c>
      <c r="J110" s="76">
        <f>INDEX([1]RiskPlusY2565Q3!P:P,MATCH([1]ตารางคะแนนV3!$C110,[1]RiskPlusY2565Q3!$D:$D,0))</f>
        <v>-1355936.25</v>
      </c>
      <c r="K110" s="76">
        <f>INDEX([1]RiskPlusY2565Q3!O:O,MATCH([1]ตารางคะแนนV3!$C110,[1]RiskPlusY2565Q3!$D:$D,0))</f>
        <v>17944786.23</v>
      </c>
      <c r="L110" s="76">
        <f>INDEX([1]RiskPlusY2565Q3!M:M,MATCH([1]ตารางคะแนนV3!$C110,[1]RiskPlusY2565Q3!$D:$D,0))</f>
        <v>13592055.460000001</v>
      </c>
      <c r="M110" s="29">
        <f>INDEX([1]RiskPlusY2565Q3!N:N,MATCH([1]ตารางคะแนนV3!$C110,[1]RiskPlusY2565Q3!$D:$D,0))</f>
        <v>0</v>
      </c>
      <c r="N110" s="77">
        <f>INDEX([1]PlanfinY2565Q3!M:M,MATCH([1]ตารางคะแนนV3!$C110,[1]PlanfinY2565Q3!$C:$C,0))</f>
        <v>1</v>
      </c>
      <c r="O110" s="78">
        <f>INDEX([1]PlanfinY2565Q3!N:N,MATCH([1]ตารางคะแนนV3!$C110,[1]PlanfinY2565Q3!$C:$C,0))</f>
        <v>1</v>
      </c>
      <c r="P110" s="79">
        <f t="shared" si="16"/>
        <v>2</v>
      </c>
      <c r="Q110" s="80">
        <f>INDEX([1]Ratio!R:R,MATCH([1]ตารางคะแนนV3!$C110,[1]Ratio!$C:$C,0))</f>
        <v>296</v>
      </c>
      <c r="R110" s="81">
        <f>INDEX([1]RiskPlusY2565Q3!$S:$S,MATCH([1]ตารางคะแนนV3!C110,[1]RiskPlusY2565Q3!$D:$D,0))</f>
        <v>0</v>
      </c>
      <c r="S110" s="82">
        <f>INDEX([1]Ratio!$S:$S,MATCH([1]ตารางคะแนนV3!$C110,[1]Ratio!$C:$C,0))</f>
        <v>192</v>
      </c>
      <c r="T110" s="78">
        <f>VLOOKUP($C110,[1]RiskPlusY2565Q3!$D$2:$W$901,17,0)</f>
        <v>0</v>
      </c>
      <c r="U110" s="83">
        <f t="shared" si="17"/>
        <v>0</v>
      </c>
      <c r="V110" s="82">
        <f>INDEX([1]Ratio!$T:$T,MATCH([1]ตารางคะแนนV3!$C110,[1]Ratio!$C:$C,0))</f>
        <v>40</v>
      </c>
      <c r="W110" s="78">
        <f>VLOOKUP($C110,[1]RiskPlusY2565Q3!$D$2:$W$901,18,0)</f>
        <v>1</v>
      </c>
      <c r="X110" s="83">
        <f t="shared" si="18"/>
        <v>0.5</v>
      </c>
      <c r="Y110" s="82">
        <f>INDEX([1]Ratio!$V:$V,MATCH([1]ตารางคะแนนV3!$C110,[1]Ratio!$C:$C,0))</f>
        <v>85</v>
      </c>
      <c r="Z110" s="81">
        <f>INDEX([1]RiskPlusY2565Q3!$W:$W,MATCH([1]ตารางคะแนนV3!C110,[1]RiskPlusY2565Q3!$D:$D,0))</f>
        <v>0</v>
      </c>
      <c r="AA110" s="84">
        <f t="shared" si="19"/>
        <v>0.5</v>
      </c>
      <c r="AB110" s="77" t="str">
        <f>INDEX('[1]Quick MethodY2565Q3'!P:P,MATCH([1]ตารางคะแนนV3!$C110,'[1]Quick MethodY2565Q3'!$C:$C,0))</f>
        <v>1</v>
      </c>
      <c r="AC110" s="78" t="str">
        <f>INDEX('[1]Quick MethodY2565Q3'!Q:Q,MATCH([1]ตารางคะแนนV3!$C110,'[1]Quick MethodY2565Q3'!$C:$C,0))</f>
        <v>1</v>
      </c>
      <c r="AD110" s="78">
        <f>INDEX([1]HGRY2565Q3!W:W,MATCH([1]ตารางคะแนนV3!$C110,[1]HGRY2565Q3!$C:$C,0))</f>
        <v>0</v>
      </c>
      <c r="AE110" s="78">
        <f>INDEX([1]HGRY2565Q3!X:X,MATCH([1]ตารางคะแนนV3!$C110,[1]HGRY2565Q3!$C:$C,0))</f>
        <v>0</v>
      </c>
      <c r="AF110" s="78">
        <f>INDEX([1]HGRY2565Q3!Y:Y,MATCH([1]ตารางคะแนนV3!$C110,[1]HGRY2565Q3!$C:$C,0))</f>
        <v>0</v>
      </c>
      <c r="AG110" s="78">
        <f>INDEX([1]HGRY2565Q3!Z:Z,MATCH([1]ตารางคะแนนV3!$C110,[1]HGRY2565Q3!$C:$C,0))</f>
        <v>0</v>
      </c>
      <c r="AH110" s="85">
        <f t="shared" si="20"/>
        <v>2</v>
      </c>
      <c r="AI110" s="79">
        <f t="shared" si="21"/>
        <v>2</v>
      </c>
      <c r="AJ110" s="86">
        <f>INDEX([1]PointY2565Q3!J:J,MATCH([1]ตารางคะแนนV3!$C110,[1]PointY2565Q3!$C:$C,0))</f>
        <v>1</v>
      </c>
      <c r="AK110" s="87">
        <f>IFERROR(INDEX([1]อัตราการครองเตียง!O:O,MATCH([1]ตารางคะแนนV3!$C110,[1]อัตราการครองเตียง!$C:$C,0)),0)</f>
        <v>0</v>
      </c>
      <c r="AL110" s="88">
        <f>INDEX([1]SumAdjRw!R:R,MATCH([1]ตารางคะแนนV3!$C110,[1]SumAdjRw!$C:$C,0))</f>
        <v>1</v>
      </c>
      <c r="AM110" s="89">
        <f t="shared" si="22"/>
        <v>1</v>
      </c>
      <c r="AN110" s="90">
        <f t="shared" si="23"/>
        <v>4</v>
      </c>
      <c r="AO110" s="91">
        <f t="shared" si="24"/>
        <v>6.5</v>
      </c>
      <c r="AP110" s="92">
        <f>INDEX([1]RiskPlusY2565Q3!Q:Q,MATCH([1]ตารางคะแนนV3!$C110,[1]RiskPlusY2565Q3!$D:$D,0))</f>
        <v>0</v>
      </c>
      <c r="AQ110" s="92">
        <f>INDEX([1]RiskPlusY2565Q3!R:R,MATCH([1]ตารางคะแนนV3!$C110,[1]RiskPlusY2565Q3!$D:$D,0))</f>
        <v>0</v>
      </c>
      <c r="AR110" s="92">
        <f>INDEX([1]RiskPlusY2565Q3!AB:AB,MATCH([1]ตารางคะแนนV3!$C110,[1]RiskPlusY2565Q3!$D:$D,0))</f>
        <v>1</v>
      </c>
      <c r="AS110" s="93">
        <f t="shared" si="25"/>
        <v>1</v>
      </c>
      <c r="AT110" s="92">
        <f>INDEX([1]RiskPlusY2565Q3!AA:AA,MATCH([1]ตารางคะแนนV3!$C110,[1]RiskPlusY2565Q3!$D:$D,0))</f>
        <v>1</v>
      </c>
      <c r="AU110" s="92">
        <f>INDEX([1]RiskPlusY2565Q3!AC:AC,MATCH([1]ตารางคะแนนV3!$C110,[1]RiskPlusY2565Q3!$D:$D,0))</f>
        <v>1</v>
      </c>
      <c r="AV110" s="94">
        <f t="shared" si="26"/>
        <v>2</v>
      </c>
      <c r="AW110" s="95">
        <f t="shared" si="27"/>
        <v>3</v>
      </c>
      <c r="AX110" s="96">
        <f t="shared" si="28"/>
        <v>9.5</v>
      </c>
      <c r="AY110" s="18" t="str">
        <f t="shared" si="29"/>
        <v>C</v>
      </c>
      <c r="AZ110" s="18"/>
      <c r="BA110" s="18" t="str">
        <f>INDEX([1]Proflile65!$L:$L,MATCH([1]ตารางคะแนนV3!$C110,[1]Proflile65!$D:$D,0))</f>
        <v>เดิม</v>
      </c>
      <c r="BB110" s="18"/>
      <c r="BC110" s="18"/>
      <c r="BD110" s="28" t="b">
        <f t="shared" si="30"/>
        <v>1</v>
      </c>
      <c r="BE110" s="96">
        <v>9.5</v>
      </c>
      <c r="BF110" s="18" t="s">
        <v>2072</v>
      </c>
      <c r="BH110" s="17">
        <f t="shared" si="31"/>
        <v>0</v>
      </c>
    </row>
    <row r="111" spans="1:60">
      <c r="A111" s="18" t="s">
        <v>60</v>
      </c>
      <c r="B111" s="17" t="s">
        <v>99</v>
      </c>
      <c r="C111" s="18" t="s">
        <v>465</v>
      </c>
      <c r="D111" s="17" t="s">
        <v>466</v>
      </c>
      <c r="E111" s="18" t="str">
        <f>INDEX([1]Proflile65!$F:$F,MATCH([1]ตารางคะแนนV3!$C111,[1]Proflile65!$D:$D,0))</f>
        <v>รพช.</v>
      </c>
      <c r="F111" s="18">
        <f>INDEX([1]Proflile65!$H:$H,MATCH([1]ตารางคะแนนV3!$C111,[1]Proflile65!$D:$D,0))</f>
        <v>235</v>
      </c>
      <c r="G111" s="19" t="str">
        <f>INDEX([1]Proflile65!$K:$K,MATCH([1]ตารางคะแนนV3!$C111,[1]Proflile65!$D:$D,0))</f>
        <v>รพช.M2 B&gt;100</v>
      </c>
      <c r="H111" s="75">
        <v>114851</v>
      </c>
      <c r="I111" s="76">
        <f>INDEX([1]RiskPlusY2565Q3!L:L,MATCH([1]ตารางคะแนนV3!$C111,[1]RiskPlusY2565Q3!$D:$D,0))</f>
        <v>162457289.94999999</v>
      </c>
      <c r="J111" s="76">
        <f>INDEX([1]RiskPlusY2565Q3!P:P,MATCH([1]ตารางคะแนนV3!$C111,[1]RiskPlusY2565Q3!$D:$D,0))</f>
        <v>35881389.890000001</v>
      </c>
      <c r="K111" s="76">
        <f>INDEX([1]RiskPlusY2565Q3!O:O,MATCH([1]ตารางคะแนนV3!$C111,[1]RiskPlusY2565Q3!$D:$D,0))</f>
        <v>135367830.49000001</v>
      </c>
      <c r="L111" s="76">
        <f>INDEX([1]RiskPlusY2565Q3!M:M,MATCH([1]ตารางคะแนนV3!$C111,[1]RiskPlusY2565Q3!$D:$D,0))</f>
        <v>129123505.27</v>
      </c>
      <c r="M111" s="29">
        <f>INDEX([1]RiskPlusY2565Q3!N:N,MATCH([1]ตารางคะแนนV3!$C111,[1]RiskPlusY2565Q3!$D:$D,0))</f>
        <v>0</v>
      </c>
      <c r="N111" s="77">
        <f>INDEX([1]PlanfinY2565Q3!M:M,MATCH([1]ตารางคะแนนV3!$C111,[1]PlanfinY2565Q3!$C:$C,0))</f>
        <v>0</v>
      </c>
      <c r="O111" s="78">
        <f>INDEX([1]PlanfinY2565Q3!N:N,MATCH([1]ตารางคะแนนV3!$C111,[1]PlanfinY2565Q3!$C:$C,0))</f>
        <v>1</v>
      </c>
      <c r="P111" s="79">
        <f t="shared" si="16"/>
        <v>1</v>
      </c>
      <c r="Q111" s="80">
        <f>INDEX([1]Ratio!R:R,MATCH([1]ตารางคะแนนV3!$C111,[1]Ratio!$C:$C,0))</f>
        <v>87</v>
      </c>
      <c r="R111" s="81">
        <f>INDEX([1]RiskPlusY2565Q3!$S:$S,MATCH([1]ตารางคะแนนV3!C111,[1]RiskPlusY2565Q3!$D:$D,0))</f>
        <v>1</v>
      </c>
      <c r="S111" s="82">
        <f>INDEX([1]Ratio!$S:$S,MATCH([1]ตารางคะแนนV3!$C111,[1]Ratio!$C:$C,0))</f>
        <v>105</v>
      </c>
      <c r="T111" s="78">
        <f>VLOOKUP($C111,[1]RiskPlusY2565Q3!$D$2:$W$901,17,0)</f>
        <v>0</v>
      </c>
      <c r="U111" s="83">
        <f t="shared" si="17"/>
        <v>0</v>
      </c>
      <c r="V111" s="82">
        <f>INDEX([1]Ratio!$T:$T,MATCH([1]ตารางคะแนนV3!$C111,[1]Ratio!$C:$C,0))</f>
        <v>92</v>
      </c>
      <c r="W111" s="78">
        <f>VLOOKUP($C111,[1]RiskPlusY2565Q3!$D$2:$W$901,18,0)</f>
        <v>0</v>
      </c>
      <c r="X111" s="83">
        <f t="shared" si="18"/>
        <v>0</v>
      </c>
      <c r="Y111" s="82">
        <f>INDEX([1]Ratio!$V:$V,MATCH([1]ตารางคะแนนV3!$C111,[1]Ratio!$C:$C,0))</f>
        <v>31</v>
      </c>
      <c r="Z111" s="81">
        <f>INDEX([1]RiskPlusY2565Q3!$W:$W,MATCH([1]ตารางคะแนนV3!C111,[1]RiskPlusY2565Q3!$D:$D,0))</f>
        <v>1</v>
      </c>
      <c r="AA111" s="84">
        <f t="shared" si="19"/>
        <v>2</v>
      </c>
      <c r="AB111" s="77" t="str">
        <f>INDEX('[1]Quick MethodY2565Q3'!P:P,MATCH([1]ตารางคะแนนV3!$C111,'[1]Quick MethodY2565Q3'!$C:$C,0))</f>
        <v>0</v>
      </c>
      <c r="AC111" s="78" t="str">
        <f>INDEX('[1]Quick MethodY2565Q3'!Q:Q,MATCH([1]ตารางคะแนนV3!$C111,'[1]Quick MethodY2565Q3'!$C:$C,0))</f>
        <v>1</v>
      </c>
      <c r="AD111" s="78">
        <f>INDEX([1]HGRY2565Q3!W:W,MATCH([1]ตารางคะแนนV3!$C111,[1]HGRY2565Q3!$C:$C,0))</f>
        <v>0</v>
      </c>
      <c r="AE111" s="78">
        <f>INDEX([1]HGRY2565Q3!X:X,MATCH([1]ตารางคะแนนV3!$C111,[1]HGRY2565Q3!$C:$C,0))</f>
        <v>0</v>
      </c>
      <c r="AF111" s="78">
        <f>INDEX([1]HGRY2565Q3!Y:Y,MATCH([1]ตารางคะแนนV3!$C111,[1]HGRY2565Q3!$C:$C,0))</f>
        <v>0</v>
      </c>
      <c r="AG111" s="78">
        <f>INDEX([1]HGRY2565Q3!Z:Z,MATCH([1]ตารางคะแนนV3!$C111,[1]HGRY2565Q3!$C:$C,0))</f>
        <v>0</v>
      </c>
      <c r="AH111" s="85">
        <f t="shared" si="20"/>
        <v>1</v>
      </c>
      <c r="AI111" s="79">
        <f t="shared" si="21"/>
        <v>1</v>
      </c>
      <c r="AJ111" s="86">
        <f>INDEX([1]PointY2565Q3!J:J,MATCH([1]ตารางคะแนนV3!$C111,[1]PointY2565Q3!$C:$C,0))</f>
        <v>0</v>
      </c>
      <c r="AK111" s="87">
        <f>IFERROR(INDEX([1]อัตราการครองเตียง!O:O,MATCH([1]ตารางคะแนนV3!$C111,[1]อัตราการครองเตียง!$C:$C,0)),0)</f>
        <v>1</v>
      </c>
      <c r="AL111" s="88">
        <f>INDEX([1]SumAdjRw!R:R,MATCH([1]ตารางคะแนนV3!$C111,[1]SumAdjRw!$C:$C,0))</f>
        <v>1</v>
      </c>
      <c r="AM111" s="89">
        <f t="shared" si="22"/>
        <v>2</v>
      </c>
      <c r="AN111" s="90">
        <f t="shared" si="23"/>
        <v>3</v>
      </c>
      <c r="AO111" s="91">
        <f t="shared" si="24"/>
        <v>6</v>
      </c>
      <c r="AP111" s="92">
        <f>INDEX([1]RiskPlusY2565Q3!Q:Q,MATCH([1]ตารางคะแนนV3!$C111,[1]RiskPlusY2565Q3!$D:$D,0))</f>
        <v>1</v>
      </c>
      <c r="AQ111" s="92">
        <f>INDEX([1]RiskPlusY2565Q3!R:R,MATCH([1]ตารางคะแนนV3!$C111,[1]RiskPlusY2565Q3!$D:$D,0))</f>
        <v>1</v>
      </c>
      <c r="AR111" s="92">
        <f>INDEX([1]RiskPlusY2565Q3!AB:AB,MATCH([1]ตารางคะแนนV3!$C111,[1]RiskPlusY2565Q3!$D:$D,0))</f>
        <v>1</v>
      </c>
      <c r="AS111" s="93">
        <f t="shared" si="25"/>
        <v>3</v>
      </c>
      <c r="AT111" s="92">
        <f>INDEX([1]RiskPlusY2565Q3!AA:AA,MATCH([1]ตารางคะแนนV3!$C111,[1]RiskPlusY2565Q3!$D:$D,0))</f>
        <v>1</v>
      </c>
      <c r="AU111" s="92">
        <f>INDEX([1]RiskPlusY2565Q3!AC:AC,MATCH([1]ตารางคะแนนV3!$C111,[1]RiskPlusY2565Q3!$D:$D,0))</f>
        <v>1</v>
      </c>
      <c r="AV111" s="94">
        <f t="shared" si="26"/>
        <v>2</v>
      </c>
      <c r="AW111" s="95">
        <f t="shared" si="27"/>
        <v>5</v>
      </c>
      <c r="AX111" s="96">
        <f t="shared" si="28"/>
        <v>11</v>
      </c>
      <c r="AY111" s="18" t="str">
        <f t="shared" si="29"/>
        <v>B</v>
      </c>
      <c r="AZ111" s="18"/>
      <c r="BA111" s="18" t="str">
        <f>INDEX([1]Proflile65!$L:$L,MATCH([1]ตารางคะแนนV3!$C111,[1]Proflile65!$D:$D,0))</f>
        <v>เดิม</v>
      </c>
      <c r="BB111" s="18"/>
      <c r="BC111" s="18"/>
      <c r="BD111" s="28" t="b">
        <f t="shared" si="30"/>
        <v>1</v>
      </c>
      <c r="BE111" s="96">
        <v>11</v>
      </c>
      <c r="BF111" s="18" t="s">
        <v>2071</v>
      </c>
      <c r="BH111" s="17">
        <f t="shared" si="31"/>
        <v>150000</v>
      </c>
    </row>
    <row r="112" spans="1:60">
      <c r="A112" s="18" t="s">
        <v>60</v>
      </c>
      <c r="B112" s="17" t="s">
        <v>99</v>
      </c>
      <c r="C112" s="18" t="s">
        <v>467</v>
      </c>
      <c r="D112" s="17" t="s">
        <v>468</v>
      </c>
      <c r="E112" s="18" t="str">
        <f>INDEX([1]Proflile65!$F:$F,MATCH([1]ตารางคะแนนV3!$C112,[1]Proflile65!$D:$D,0))</f>
        <v>รพท.</v>
      </c>
      <c r="F112" s="18">
        <f>INDEX([1]Proflile65!$H:$H,MATCH([1]ตารางคะแนนV3!$C112,[1]Proflile65!$D:$D,0))</f>
        <v>241</v>
      </c>
      <c r="G112" s="19" t="str">
        <f>INDEX([1]Proflile65!$K:$K,MATCH([1]ตารางคะแนนV3!$C112,[1]Proflile65!$D:$D,0))</f>
        <v>รพท.M1 B&gt;200</v>
      </c>
      <c r="H112" s="75">
        <v>101037</v>
      </c>
      <c r="I112" s="76">
        <f>INDEX([1]RiskPlusY2565Q3!L:L,MATCH([1]ตารางคะแนนV3!$C112,[1]RiskPlusY2565Q3!$D:$D,0))</f>
        <v>169677851.53999999</v>
      </c>
      <c r="J112" s="76">
        <f>INDEX([1]RiskPlusY2565Q3!P:P,MATCH([1]ตารางคะแนนV3!$C112,[1]RiskPlusY2565Q3!$D:$D,0))</f>
        <v>23452939.940000001</v>
      </c>
      <c r="K112" s="76">
        <f>INDEX([1]RiskPlusY2565Q3!O:O,MATCH([1]ตารางคะแนนV3!$C112,[1]RiskPlusY2565Q3!$D:$D,0))</f>
        <v>112235496.33</v>
      </c>
      <c r="L112" s="76">
        <f>INDEX([1]RiskPlusY2565Q3!M:M,MATCH([1]ตารางคะแนนV3!$C112,[1]RiskPlusY2565Q3!$D:$D,0))</f>
        <v>91542576.209999993</v>
      </c>
      <c r="M112" s="29">
        <f>INDEX([1]RiskPlusY2565Q3!N:N,MATCH([1]ตารางคะแนนV3!$C112,[1]RiskPlusY2565Q3!$D:$D,0))</f>
        <v>0</v>
      </c>
      <c r="N112" s="77">
        <f>INDEX([1]PlanfinY2565Q3!M:M,MATCH([1]ตารางคะแนนV3!$C112,[1]PlanfinY2565Q3!$C:$C,0))</f>
        <v>0</v>
      </c>
      <c r="O112" s="78">
        <f>INDEX([1]PlanfinY2565Q3!N:N,MATCH([1]ตารางคะแนนV3!$C112,[1]PlanfinY2565Q3!$C:$C,0))</f>
        <v>1</v>
      </c>
      <c r="P112" s="79">
        <f t="shared" si="16"/>
        <v>1</v>
      </c>
      <c r="Q112" s="80">
        <f>INDEX([1]Ratio!R:R,MATCH([1]ตารางคะแนนV3!$C112,[1]Ratio!$C:$C,0))</f>
        <v>161</v>
      </c>
      <c r="R112" s="81">
        <f>INDEX([1]RiskPlusY2565Q3!$S:$S,MATCH([1]ตารางคะแนนV3!C112,[1]RiskPlusY2565Q3!$D:$D,0))</f>
        <v>0</v>
      </c>
      <c r="S112" s="82">
        <f>INDEX([1]Ratio!$S:$S,MATCH([1]ตารางคะแนนV3!$C112,[1]Ratio!$C:$C,0))</f>
        <v>94</v>
      </c>
      <c r="T112" s="78">
        <f>VLOOKUP($C112,[1]RiskPlusY2565Q3!$D$2:$W$901,17,0)</f>
        <v>0</v>
      </c>
      <c r="U112" s="83">
        <f t="shared" si="17"/>
        <v>0</v>
      </c>
      <c r="V112" s="82">
        <f>INDEX([1]Ratio!$T:$T,MATCH([1]ตารางคะแนนV3!$C112,[1]Ratio!$C:$C,0))</f>
        <v>58</v>
      </c>
      <c r="W112" s="78">
        <f>VLOOKUP($C112,[1]RiskPlusY2565Q3!$D$2:$W$901,18,0)</f>
        <v>1</v>
      </c>
      <c r="X112" s="83">
        <f t="shared" si="18"/>
        <v>0.5</v>
      </c>
      <c r="Y112" s="82">
        <f>INDEX([1]Ratio!$V:$V,MATCH([1]ตารางคะแนนV3!$C112,[1]Ratio!$C:$C,0))</f>
        <v>58</v>
      </c>
      <c r="Z112" s="81">
        <f>INDEX([1]RiskPlusY2565Q3!$W:$W,MATCH([1]ตารางคะแนนV3!C112,[1]RiskPlusY2565Q3!$D:$D,0))</f>
        <v>1</v>
      </c>
      <c r="AA112" s="84">
        <f t="shared" si="19"/>
        <v>1.5</v>
      </c>
      <c r="AB112" s="77" t="str">
        <f>INDEX('[1]Quick MethodY2565Q3'!P:P,MATCH([1]ตารางคะแนนV3!$C112,'[1]Quick MethodY2565Q3'!$C:$C,0))</f>
        <v>1</v>
      </c>
      <c r="AC112" s="78" t="str">
        <f>INDEX('[1]Quick MethodY2565Q3'!Q:Q,MATCH([1]ตารางคะแนนV3!$C112,'[1]Quick MethodY2565Q3'!$C:$C,0))</f>
        <v>1</v>
      </c>
      <c r="AD112" s="78">
        <f>INDEX([1]HGRY2565Q3!W:W,MATCH([1]ตารางคะแนนV3!$C112,[1]HGRY2565Q3!$C:$C,0))</f>
        <v>0.5</v>
      </c>
      <c r="AE112" s="78">
        <f>INDEX([1]HGRY2565Q3!X:X,MATCH([1]ตารางคะแนนV3!$C112,[1]HGRY2565Q3!$C:$C,0))</f>
        <v>0.5</v>
      </c>
      <c r="AF112" s="78">
        <f>INDEX([1]HGRY2565Q3!Y:Y,MATCH([1]ตารางคะแนนV3!$C112,[1]HGRY2565Q3!$C:$C,0))</f>
        <v>0.5</v>
      </c>
      <c r="AG112" s="78">
        <f>INDEX([1]HGRY2565Q3!Z:Z,MATCH([1]ตารางคะแนนV3!$C112,[1]HGRY2565Q3!$C:$C,0))</f>
        <v>0.5</v>
      </c>
      <c r="AH112" s="85">
        <f t="shared" si="20"/>
        <v>4</v>
      </c>
      <c r="AI112" s="79">
        <f t="shared" si="21"/>
        <v>2</v>
      </c>
      <c r="AJ112" s="86">
        <f>INDEX([1]PointY2565Q3!J:J,MATCH([1]ตารางคะแนนV3!$C112,[1]PointY2565Q3!$C:$C,0))</f>
        <v>1</v>
      </c>
      <c r="AK112" s="87">
        <f>IFERROR(INDEX([1]อัตราการครองเตียง!O:O,MATCH([1]ตารางคะแนนV3!$C112,[1]อัตราการครองเตียง!$C:$C,0)),0)</f>
        <v>0</v>
      </c>
      <c r="AL112" s="88">
        <f>INDEX([1]SumAdjRw!R:R,MATCH([1]ตารางคะแนนV3!$C112,[1]SumAdjRw!$C:$C,0))</f>
        <v>0</v>
      </c>
      <c r="AM112" s="89">
        <f t="shared" si="22"/>
        <v>0</v>
      </c>
      <c r="AN112" s="90">
        <f t="shared" si="23"/>
        <v>3</v>
      </c>
      <c r="AO112" s="91">
        <f t="shared" si="24"/>
        <v>5.5</v>
      </c>
      <c r="AP112" s="92">
        <f>INDEX([1]RiskPlusY2565Q3!Q:Q,MATCH([1]ตารางคะแนนV3!$C112,[1]RiskPlusY2565Q3!$D:$D,0))</f>
        <v>0</v>
      </c>
      <c r="AQ112" s="92">
        <f>INDEX([1]RiskPlusY2565Q3!R:R,MATCH([1]ตารางคะแนนV3!$C112,[1]RiskPlusY2565Q3!$D:$D,0))</f>
        <v>0</v>
      </c>
      <c r="AR112" s="92">
        <f>INDEX([1]RiskPlusY2565Q3!AB:AB,MATCH([1]ตารางคะแนนV3!$C112,[1]RiskPlusY2565Q3!$D:$D,0))</f>
        <v>1</v>
      </c>
      <c r="AS112" s="93">
        <f t="shared" si="25"/>
        <v>1</v>
      </c>
      <c r="AT112" s="92">
        <f>INDEX([1]RiskPlusY2565Q3!AA:AA,MATCH([1]ตารางคะแนนV3!$C112,[1]RiskPlusY2565Q3!$D:$D,0))</f>
        <v>1</v>
      </c>
      <c r="AU112" s="92">
        <f>INDEX([1]RiskPlusY2565Q3!AC:AC,MATCH([1]ตารางคะแนนV3!$C112,[1]RiskPlusY2565Q3!$D:$D,0))</f>
        <v>1</v>
      </c>
      <c r="AV112" s="94">
        <f t="shared" si="26"/>
        <v>2</v>
      </c>
      <c r="AW112" s="95">
        <f t="shared" si="27"/>
        <v>3</v>
      </c>
      <c r="AX112" s="96">
        <f t="shared" si="28"/>
        <v>8.5</v>
      </c>
      <c r="AY112" s="18" t="str">
        <f t="shared" si="29"/>
        <v>D</v>
      </c>
      <c r="AZ112" s="18"/>
      <c r="BA112" s="18" t="str">
        <f>INDEX([1]Proflile65!$L:$L,MATCH([1]ตารางคะแนนV3!$C112,[1]Proflile65!$D:$D,0))</f>
        <v>เดิม</v>
      </c>
      <c r="BB112" s="18"/>
      <c r="BC112" s="18"/>
      <c r="BD112" s="28" t="b">
        <f t="shared" si="30"/>
        <v>1</v>
      </c>
      <c r="BE112" s="96">
        <v>8.5</v>
      </c>
      <c r="BF112" s="18" t="s">
        <v>2073</v>
      </c>
      <c r="BH112" s="17">
        <f t="shared" si="31"/>
        <v>0</v>
      </c>
    </row>
    <row r="113" spans="1:60">
      <c r="A113" s="18" t="s">
        <v>60</v>
      </c>
      <c r="B113" s="17" t="s">
        <v>99</v>
      </c>
      <c r="C113" s="18" t="s">
        <v>469</v>
      </c>
      <c r="D113" s="17" t="s">
        <v>470</v>
      </c>
      <c r="E113" s="18" t="str">
        <f>INDEX([1]Proflile65!$F:$F,MATCH([1]ตารางคะแนนV3!$C113,[1]Proflile65!$D:$D,0))</f>
        <v>รพช.</v>
      </c>
      <c r="F113" s="18">
        <f>INDEX([1]Proflile65!$H:$H,MATCH([1]ตารางคะแนนV3!$C113,[1]Proflile65!$D:$D,0))</f>
        <v>58</v>
      </c>
      <c r="G113" s="19" t="str">
        <f>INDEX([1]Proflile65!$K:$K,MATCH([1]ตารางคะแนนV3!$C113,[1]Proflile65!$D:$D,0))</f>
        <v>รพช.F2 P30,000-60,000</v>
      </c>
      <c r="H113" s="75">
        <v>48094</v>
      </c>
      <c r="I113" s="76">
        <f>INDEX([1]RiskPlusY2565Q3!L:L,MATCH([1]ตารางคะแนนV3!$C113,[1]RiskPlusY2565Q3!$D:$D,0))</f>
        <v>58623527.5</v>
      </c>
      <c r="J113" s="76">
        <f>INDEX([1]RiskPlusY2565Q3!P:P,MATCH([1]ตารางคะแนนV3!$C113,[1]RiskPlusY2565Q3!$D:$D,0))</f>
        <v>12394461.84</v>
      </c>
      <c r="K113" s="76">
        <f>INDEX([1]RiskPlusY2565Q3!O:O,MATCH([1]ตารางคะแนนV3!$C113,[1]RiskPlusY2565Q3!$D:$D,0))</f>
        <v>31834230.030000001</v>
      </c>
      <c r="L113" s="76">
        <f>INDEX([1]RiskPlusY2565Q3!M:M,MATCH([1]ตารางคะแนนV3!$C113,[1]RiskPlusY2565Q3!$D:$D,0))</f>
        <v>28115555.899999999</v>
      </c>
      <c r="M113" s="29">
        <f>INDEX([1]RiskPlusY2565Q3!N:N,MATCH([1]ตารางคะแนนV3!$C113,[1]RiskPlusY2565Q3!$D:$D,0))</f>
        <v>0</v>
      </c>
      <c r="N113" s="77">
        <f>INDEX([1]PlanfinY2565Q3!M:M,MATCH([1]ตารางคะแนนV3!$C113,[1]PlanfinY2565Q3!$C:$C,0))</f>
        <v>0</v>
      </c>
      <c r="O113" s="78">
        <f>INDEX([1]PlanfinY2565Q3!N:N,MATCH([1]ตารางคะแนนV3!$C113,[1]PlanfinY2565Q3!$C:$C,0))</f>
        <v>0</v>
      </c>
      <c r="P113" s="79">
        <f t="shared" si="16"/>
        <v>0</v>
      </c>
      <c r="Q113" s="80">
        <f>INDEX([1]Ratio!R:R,MATCH([1]ตารางคะแนนV3!$C113,[1]Ratio!$C:$C,0))</f>
        <v>174</v>
      </c>
      <c r="R113" s="81">
        <f>INDEX([1]RiskPlusY2565Q3!$S:$S,MATCH([1]ตารางคะแนนV3!C113,[1]RiskPlusY2565Q3!$D:$D,0))</f>
        <v>0</v>
      </c>
      <c r="S113" s="82">
        <f>INDEX([1]Ratio!$S:$S,MATCH([1]ตารางคะแนนV3!$C113,[1]Ratio!$C:$C,0))</f>
        <v>78</v>
      </c>
      <c r="T113" s="78">
        <f>VLOOKUP($C113,[1]RiskPlusY2565Q3!$D$2:$W$901,17,0)</f>
        <v>0</v>
      </c>
      <c r="U113" s="83">
        <f t="shared" si="17"/>
        <v>0</v>
      </c>
      <c r="V113" s="82">
        <f>INDEX([1]Ratio!$T:$T,MATCH([1]ตารางคะแนนV3!$C113,[1]Ratio!$C:$C,0))</f>
        <v>60</v>
      </c>
      <c r="W113" s="78">
        <f>VLOOKUP($C113,[1]RiskPlusY2565Q3!$D$2:$W$901,18,0)</f>
        <v>1</v>
      </c>
      <c r="X113" s="83">
        <f t="shared" si="18"/>
        <v>0.5</v>
      </c>
      <c r="Y113" s="82">
        <f>INDEX([1]Ratio!$V:$V,MATCH([1]ตารางคะแนนV3!$C113,[1]Ratio!$C:$C,0))</f>
        <v>48</v>
      </c>
      <c r="Z113" s="81">
        <f>INDEX([1]RiskPlusY2565Q3!$W:$W,MATCH([1]ตารางคะแนนV3!C113,[1]RiskPlusY2565Q3!$D:$D,0))</f>
        <v>1</v>
      </c>
      <c r="AA113" s="84">
        <f t="shared" si="19"/>
        <v>1.5</v>
      </c>
      <c r="AB113" s="77" t="str">
        <f>INDEX('[1]Quick MethodY2565Q3'!P:P,MATCH([1]ตารางคะแนนV3!$C113,'[1]Quick MethodY2565Q3'!$C:$C,0))</f>
        <v>1</v>
      </c>
      <c r="AC113" s="78" t="str">
        <f>INDEX('[1]Quick MethodY2565Q3'!Q:Q,MATCH([1]ตารางคะแนนV3!$C113,'[1]Quick MethodY2565Q3'!$C:$C,0))</f>
        <v>1</v>
      </c>
      <c r="AD113" s="78">
        <f>INDEX([1]HGRY2565Q3!W:W,MATCH([1]ตารางคะแนนV3!$C113,[1]HGRY2565Q3!$C:$C,0))</f>
        <v>0</v>
      </c>
      <c r="AE113" s="78">
        <f>INDEX([1]HGRY2565Q3!X:X,MATCH([1]ตารางคะแนนV3!$C113,[1]HGRY2565Q3!$C:$C,0))</f>
        <v>0</v>
      </c>
      <c r="AF113" s="78">
        <f>INDEX([1]HGRY2565Q3!Y:Y,MATCH([1]ตารางคะแนนV3!$C113,[1]HGRY2565Q3!$C:$C,0))</f>
        <v>0</v>
      </c>
      <c r="AG113" s="78">
        <f>INDEX([1]HGRY2565Q3!Z:Z,MATCH([1]ตารางคะแนนV3!$C113,[1]HGRY2565Q3!$C:$C,0))</f>
        <v>0</v>
      </c>
      <c r="AH113" s="85">
        <f t="shared" si="20"/>
        <v>2</v>
      </c>
      <c r="AI113" s="79">
        <f t="shared" si="21"/>
        <v>2</v>
      </c>
      <c r="AJ113" s="86">
        <f>INDEX([1]PointY2565Q3!J:J,MATCH([1]ตารางคะแนนV3!$C113,[1]PointY2565Q3!$C:$C,0))</f>
        <v>1</v>
      </c>
      <c r="AK113" s="87">
        <f>IFERROR(INDEX([1]อัตราการครองเตียง!O:O,MATCH([1]ตารางคะแนนV3!$C113,[1]อัตราการครองเตียง!$C:$C,0)),0)</f>
        <v>0</v>
      </c>
      <c r="AL113" s="88">
        <f>INDEX([1]SumAdjRw!R:R,MATCH([1]ตารางคะแนนV3!$C113,[1]SumAdjRw!$C:$C,0))</f>
        <v>1</v>
      </c>
      <c r="AM113" s="89">
        <f t="shared" si="22"/>
        <v>1</v>
      </c>
      <c r="AN113" s="90">
        <f t="shared" si="23"/>
        <v>4</v>
      </c>
      <c r="AO113" s="91">
        <f t="shared" si="24"/>
        <v>5.5</v>
      </c>
      <c r="AP113" s="92">
        <f>INDEX([1]RiskPlusY2565Q3!Q:Q,MATCH([1]ตารางคะแนนV3!$C113,[1]RiskPlusY2565Q3!$D:$D,0))</f>
        <v>0</v>
      </c>
      <c r="AQ113" s="92">
        <f>INDEX([1]RiskPlusY2565Q3!R:R,MATCH([1]ตารางคะแนนV3!$C113,[1]RiskPlusY2565Q3!$D:$D,0))</f>
        <v>0</v>
      </c>
      <c r="AR113" s="92">
        <f>INDEX([1]RiskPlusY2565Q3!AB:AB,MATCH([1]ตารางคะแนนV3!$C113,[1]RiskPlusY2565Q3!$D:$D,0))</f>
        <v>1</v>
      </c>
      <c r="AS113" s="93">
        <f t="shared" si="25"/>
        <v>1</v>
      </c>
      <c r="AT113" s="92">
        <f>INDEX([1]RiskPlusY2565Q3!AA:AA,MATCH([1]ตารางคะแนนV3!$C113,[1]RiskPlusY2565Q3!$D:$D,0))</f>
        <v>1</v>
      </c>
      <c r="AU113" s="92">
        <f>INDEX([1]RiskPlusY2565Q3!AC:AC,MATCH([1]ตารางคะแนนV3!$C113,[1]RiskPlusY2565Q3!$D:$D,0))</f>
        <v>1</v>
      </c>
      <c r="AV113" s="94">
        <f t="shared" si="26"/>
        <v>2</v>
      </c>
      <c r="AW113" s="95">
        <f t="shared" si="27"/>
        <v>3</v>
      </c>
      <c r="AX113" s="96">
        <f t="shared" si="28"/>
        <v>8.5</v>
      </c>
      <c r="AY113" s="18" t="str">
        <f t="shared" si="29"/>
        <v>D</v>
      </c>
      <c r="AZ113" s="18"/>
      <c r="BA113" s="18" t="str">
        <f>INDEX([1]Proflile65!$L:$L,MATCH([1]ตารางคะแนนV3!$C113,[1]Proflile65!$D:$D,0))</f>
        <v>เดิม</v>
      </c>
      <c r="BB113" s="18"/>
      <c r="BC113" s="18"/>
      <c r="BD113" s="28" t="b">
        <f t="shared" si="30"/>
        <v>1</v>
      </c>
      <c r="BE113" s="96">
        <v>8.5</v>
      </c>
      <c r="BF113" s="18" t="s">
        <v>2073</v>
      </c>
      <c r="BH113" s="17">
        <f t="shared" si="31"/>
        <v>0</v>
      </c>
    </row>
    <row r="114" spans="1:60">
      <c r="A114" s="18" t="s">
        <v>60</v>
      </c>
      <c r="B114" s="17" t="s">
        <v>99</v>
      </c>
      <c r="C114" s="18" t="s">
        <v>471</v>
      </c>
      <c r="D114" s="17" t="s">
        <v>472</v>
      </c>
      <c r="E114" s="18" t="str">
        <f>INDEX([1]Proflile65!$F:$F,MATCH([1]ตารางคะแนนV3!$C114,[1]Proflile65!$D:$D,0))</f>
        <v>รพช.</v>
      </c>
      <c r="F114" s="18">
        <f>INDEX([1]Proflile65!$H:$H,MATCH([1]ตารางคะแนนV3!$C114,[1]Proflile65!$D:$D,0))</f>
        <v>142</v>
      </c>
      <c r="G114" s="19" t="str">
        <f>INDEX([1]Proflile65!$K:$K,MATCH([1]ตารางคะแนนV3!$C114,[1]Proflile65!$D:$D,0))</f>
        <v>รพช.F1 P50,000-100,000</v>
      </c>
      <c r="H114" s="75">
        <v>79202</v>
      </c>
      <c r="I114" s="76">
        <f>INDEX([1]RiskPlusY2565Q3!L:L,MATCH([1]ตารางคะแนนV3!$C114,[1]RiskPlusY2565Q3!$D:$D,0))</f>
        <v>157279021.11000001</v>
      </c>
      <c r="J114" s="76">
        <f>INDEX([1]RiskPlusY2565Q3!P:P,MATCH([1]ตารางคะแนนV3!$C114,[1]RiskPlusY2565Q3!$D:$D,0))</f>
        <v>-7127249.9299999997</v>
      </c>
      <c r="K114" s="76">
        <f>INDEX([1]RiskPlusY2565Q3!O:O,MATCH([1]ตารางคะแนนV3!$C114,[1]RiskPlusY2565Q3!$D:$D,0))</f>
        <v>156852453.31</v>
      </c>
      <c r="L114" s="76">
        <f>INDEX([1]RiskPlusY2565Q3!M:M,MATCH([1]ตารางคะแนนV3!$C114,[1]RiskPlusY2565Q3!$D:$D,0))</f>
        <v>159777226.61000001</v>
      </c>
      <c r="M114" s="29">
        <f>INDEX([1]RiskPlusY2565Q3!N:N,MATCH([1]ตารางคะแนนV3!$C114,[1]RiskPlusY2565Q3!$D:$D,0))</f>
        <v>0</v>
      </c>
      <c r="N114" s="77">
        <f>INDEX([1]PlanfinY2565Q3!M:M,MATCH([1]ตารางคะแนนV3!$C114,[1]PlanfinY2565Q3!$C:$C,0))</f>
        <v>0</v>
      </c>
      <c r="O114" s="78">
        <f>INDEX([1]PlanfinY2565Q3!N:N,MATCH([1]ตารางคะแนนV3!$C114,[1]PlanfinY2565Q3!$C:$C,0))</f>
        <v>0</v>
      </c>
      <c r="P114" s="79">
        <f t="shared" si="16"/>
        <v>0</v>
      </c>
      <c r="Q114" s="80">
        <f>INDEX([1]Ratio!R:R,MATCH([1]ตารางคะแนนV3!$C114,[1]Ratio!$C:$C,0))</f>
        <v>117</v>
      </c>
      <c r="R114" s="81">
        <f>INDEX([1]RiskPlusY2565Q3!$S:$S,MATCH([1]ตารางคะแนนV3!C114,[1]RiskPlusY2565Q3!$D:$D,0))</f>
        <v>0</v>
      </c>
      <c r="S114" s="82">
        <f>INDEX([1]Ratio!$S:$S,MATCH([1]ตารางคะแนนV3!$C114,[1]Ratio!$C:$C,0))</f>
        <v>122</v>
      </c>
      <c r="T114" s="78">
        <f>VLOOKUP($C114,[1]RiskPlusY2565Q3!$D$2:$W$901,17,0)</f>
        <v>0</v>
      </c>
      <c r="U114" s="83">
        <f t="shared" si="17"/>
        <v>0</v>
      </c>
      <c r="V114" s="82">
        <f>INDEX([1]Ratio!$T:$T,MATCH([1]ตารางคะแนนV3!$C114,[1]Ratio!$C:$C,0))</f>
        <v>49</v>
      </c>
      <c r="W114" s="78">
        <f>VLOOKUP($C114,[1]RiskPlusY2565Q3!$D$2:$W$901,18,0)</f>
        <v>1</v>
      </c>
      <c r="X114" s="83">
        <f t="shared" si="18"/>
        <v>0.5</v>
      </c>
      <c r="Y114" s="82">
        <f>INDEX([1]Ratio!$V:$V,MATCH([1]ตารางคะแนนV3!$C114,[1]Ratio!$C:$C,0))</f>
        <v>47</v>
      </c>
      <c r="Z114" s="81">
        <f>INDEX([1]RiskPlusY2565Q3!$W:$W,MATCH([1]ตารางคะแนนV3!C114,[1]RiskPlusY2565Q3!$D:$D,0))</f>
        <v>1</v>
      </c>
      <c r="AA114" s="84">
        <f t="shared" si="19"/>
        <v>1.5</v>
      </c>
      <c r="AB114" s="77" t="str">
        <f>INDEX('[1]Quick MethodY2565Q3'!P:P,MATCH([1]ตารางคะแนนV3!$C114,'[1]Quick MethodY2565Q3'!$C:$C,0))</f>
        <v>1</v>
      </c>
      <c r="AC114" s="78" t="str">
        <f>INDEX('[1]Quick MethodY2565Q3'!Q:Q,MATCH([1]ตารางคะแนนV3!$C114,'[1]Quick MethodY2565Q3'!$C:$C,0))</f>
        <v>1</v>
      </c>
      <c r="AD114" s="78">
        <f>INDEX([1]HGRY2565Q3!W:W,MATCH([1]ตารางคะแนนV3!$C114,[1]HGRY2565Q3!$C:$C,0))</f>
        <v>0</v>
      </c>
      <c r="AE114" s="78">
        <f>INDEX([1]HGRY2565Q3!X:X,MATCH([1]ตารางคะแนนV3!$C114,[1]HGRY2565Q3!$C:$C,0))</f>
        <v>0</v>
      </c>
      <c r="AF114" s="78">
        <f>INDEX([1]HGRY2565Q3!Y:Y,MATCH([1]ตารางคะแนนV3!$C114,[1]HGRY2565Q3!$C:$C,0))</f>
        <v>0</v>
      </c>
      <c r="AG114" s="78">
        <f>INDEX([1]HGRY2565Q3!Z:Z,MATCH([1]ตารางคะแนนV3!$C114,[1]HGRY2565Q3!$C:$C,0))</f>
        <v>0</v>
      </c>
      <c r="AH114" s="85">
        <f t="shared" si="20"/>
        <v>2</v>
      </c>
      <c r="AI114" s="79">
        <f t="shared" si="21"/>
        <v>2</v>
      </c>
      <c r="AJ114" s="86">
        <f>INDEX([1]PointY2565Q3!J:J,MATCH([1]ตารางคะแนนV3!$C114,[1]PointY2565Q3!$C:$C,0))</f>
        <v>0</v>
      </c>
      <c r="AK114" s="87">
        <f>IFERROR(INDEX([1]อัตราการครองเตียง!O:O,MATCH([1]ตารางคะแนนV3!$C114,[1]อัตราการครองเตียง!$C:$C,0)),0)</f>
        <v>1</v>
      </c>
      <c r="AL114" s="88">
        <f>INDEX([1]SumAdjRw!R:R,MATCH([1]ตารางคะแนนV3!$C114,[1]SumAdjRw!$C:$C,0))</f>
        <v>1</v>
      </c>
      <c r="AM114" s="89">
        <f t="shared" si="22"/>
        <v>2</v>
      </c>
      <c r="AN114" s="90">
        <f t="shared" si="23"/>
        <v>4</v>
      </c>
      <c r="AO114" s="91">
        <f t="shared" si="24"/>
        <v>5.5</v>
      </c>
      <c r="AP114" s="92">
        <f>INDEX([1]RiskPlusY2565Q3!Q:Q,MATCH([1]ตารางคะแนนV3!$C114,[1]RiskPlusY2565Q3!$D:$D,0))</f>
        <v>1</v>
      </c>
      <c r="AQ114" s="92">
        <f>INDEX([1]RiskPlusY2565Q3!R:R,MATCH([1]ตารางคะแนนV3!$C114,[1]RiskPlusY2565Q3!$D:$D,0))</f>
        <v>1</v>
      </c>
      <c r="AR114" s="92">
        <f>INDEX([1]RiskPlusY2565Q3!AB:AB,MATCH([1]ตารางคะแนนV3!$C114,[1]RiskPlusY2565Q3!$D:$D,0))</f>
        <v>1</v>
      </c>
      <c r="AS114" s="93">
        <f t="shared" si="25"/>
        <v>3</v>
      </c>
      <c r="AT114" s="92">
        <f>INDEX([1]RiskPlusY2565Q3!AA:AA,MATCH([1]ตารางคะแนนV3!$C114,[1]RiskPlusY2565Q3!$D:$D,0))</f>
        <v>1</v>
      </c>
      <c r="AU114" s="92">
        <f>INDEX([1]RiskPlusY2565Q3!AC:AC,MATCH([1]ตารางคะแนนV3!$C114,[1]RiskPlusY2565Q3!$D:$D,0))</f>
        <v>1</v>
      </c>
      <c r="AV114" s="94">
        <f t="shared" si="26"/>
        <v>2</v>
      </c>
      <c r="AW114" s="95">
        <f t="shared" si="27"/>
        <v>5</v>
      </c>
      <c r="AX114" s="96">
        <f t="shared" si="28"/>
        <v>10.5</v>
      </c>
      <c r="AY114" s="18" t="str">
        <f t="shared" si="29"/>
        <v>B</v>
      </c>
      <c r="AZ114" s="18"/>
      <c r="BA114" s="18" t="str">
        <f>INDEX([1]Proflile65!$L:$L,MATCH([1]ตารางคะแนนV3!$C114,[1]Proflile65!$D:$D,0))</f>
        <v>เดิม</v>
      </c>
      <c r="BB114" s="18"/>
      <c r="BC114" s="18"/>
      <c r="BD114" s="28" t="b">
        <f t="shared" si="30"/>
        <v>1</v>
      </c>
      <c r="BE114" s="96">
        <v>10.5</v>
      </c>
      <c r="BF114" s="18" t="s">
        <v>2071</v>
      </c>
      <c r="BH114" s="17">
        <f t="shared" si="31"/>
        <v>150000</v>
      </c>
    </row>
    <row r="115" spans="1:60">
      <c r="A115" s="18" t="s">
        <v>60</v>
      </c>
      <c r="B115" s="17" t="s">
        <v>99</v>
      </c>
      <c r="C115" s="18" t="s">
        <v>473</v>
      </c>
      <c r="D115" s="17" t="s">
        <v>474</v>
      </c>
      <c r="E115" s="18" t="str">
        <f>INDEX([1]Proflile65!$F:$F,MATCH([1]ตารางคะแนนV3!$C115,[1]Proflile65!$D:$D,0))</f>
        <v>รพช.</v>
      </c>
      <c r="F115" s="18">
        <f>INDEX([1]Proflile65!$H:$H,MATCH([1]ตารางคะแนนV3!$C115,[1]Proflile65!$D:$D,0))</f>
        <v>80</v>
      </c>
      <c r="G115" s="19" t="str">
        <f>INDEX([1]Proflile65!$K:$K,MATCH([1]ตารางคะแนนV3!$C115,[1]Proflile65!$D:$D,0))</f>
        <v>รพช.F2 P30,000-60,000</v>
      </c>
      <c r="H115" s="75">
        <v>51284</v>
      </c>
      <c r="I115" s="76">
        <f>INDEX([1]RiskPlusY2565Q3!L:L,MATCH([1]ตารางคะแนนV3!$C115,[1]RiskPlusY2565Q3!$D:$D,0))</f>
        <v>80693045.290000007</v>
      </c>
      <c r="J115" s="76">
        <f>INDEX([1]RiskPlusY2565Q3!P:P,MATCH([1]ตารางคะแนนV3!$C115,[1]RiskPlusY2565Q3!$D:$D,0))</f>
        <v>37596786.57</v>
      </c>
      <c r="K115" s="76">
        <f>INDEX([1]RiskPlusY2565Q3!O:O,MATCH([1]ตารางคะแนนV3!$C115,[1]RiskPlusY2565Q3!$D:$D,0))</f>
        <v>81650973.920000002</v>
      </c>
      <c r="L115" s="76">
        <f>INDEX([1]RiskPlusY2565Q3!M:M,MATCH([1]ตารางคะแนนV3!$C115,[1]RiskPlusY2565Q3!$D:$D,0))</f>
        <v>80327733</v>
      </c>
      <c r="M115" s="29">
        <f>INDEX([1]RiskPlusY2565Q3!N:N,MATCH([1]ตารางคะแนนV3!$C115,[1]RiskPlusY2565Q3!$D:$D,0))</f>
        <v>0</v>
      </c>
      <c r="N115" s="77">
        <f>INDEX([1]PlanfinY2565Q3!M:M,MATCH([1]ตารางคะแนนV3!$C115,[1]PlanfinY2565Q3!$C:$C,0))</f>
        <v>0</v>
      </c>
      <c r="O115" s="78">
        <f>INDEX([1]PlanfinY2565Q3!N:N,MATCH([1]ตารางคะแนนV3!$C115,[1]PlanfinY2565Q3!$C:$C,0))</f>
        <v>1</v>
      </c>
      <c r="P115" s="79">
        <f t="shared" si="16"/>
        <v>1</v>
      </c>
      <c r="Q115" s="80">
        <f>INDEX([1]Ratio!R:R,MATCH([1]ตารางคะแนนV3!$C115,[1]Ratio!$C:$C,0))</f>
        <v>130</v>
      </c>
      <c r="R115" s="81">
        <f>INDEX([1]RiskPlusY2565Q3!$S:$S,MATCH([1]ตารางคะแนนV3!C115,[1]RiskPlusY2565Q3!$D:$D,0))</f>
        <v>0</v>
      </c>
      <c r="S115" s="82">
        <f>INDEX([1]Ratio!$S:$S,MATCH([1]ตารางคะแนนV3!$C115,[1]Ratio!$C:$C,0))</f>
        <v>116</v>
      </c>
      <c r="T115" s="78">
        <f>VLOOKUP($C115,[1]RiskPlusY2565Q3!$D$2:$W$901,17,0)</f>
        <v>0</v>
      </c>
      <c r="U115" s="83">
        <f t="shared" si="17"/>
        <v>0</v>
      </c>
      <c r="V115" s="82">
        <f>INDEX([1]Ratio!$T:$T,MATCH([1]ตารางคะแนนV3!$C115,[1]Ratio!$C:$C,0))</f>
        <v>124</v>
      </c>
      <c r="W115" s="78">
        <f>VLOOKUP($C115,[1]RiskPlusY2565Q3!$D$2:$W$901,18,0)</f>
        <v>0</v>
      </c>
      <c r="X115" s="83">
        <f t="shared" si="18"/>
        <v>0</v>
      </c>
      <c r="Y115" s="82">
        <f>INDEX([1]Ratio!$V:$V,MATCH([1]ตารางคะแนนV3!$C115,[1]Ratio!$C:$C,0))</f>
        <v>63</v>
      </c>
      <c r="Z115" s="81">
        <f>INDEX([1]RiskPlusY2565Q3!$W:$W,MATCH([1]ตารางคะแนนV3!C115,[1]RiskPlusY2565Q3!$D:$D,0))</f>
        <v>0</v>
      </c>
      <c r="AA115" s="84">
        <f t="shared" si="19"/>
        <v>0</v>
      </c>
      <c r="AB115" s="77" t="str">
        <f>INDEX('[1]Quick MethodY2565Q3'!P:P,MATCH([1]ตารางคะแนนV3!$C115,'[1]Quick MethodY2565Q3'!$C:$C,0))</f>
        <v>1</v>
      </c>
      <c r="AC115" s="78" t="str">
        <f>INDEX('[1]Quick MethodY2565Q3'!Q:Q,MATCH([1]ตารางคะแนนV3!$C115,'[1]Quick MethodY2565Q3'!$C:$C,0))</f>
        <v>1</v>
      </c>
      <c r="AD115" s="78">
        <f>INDEX([1]HGRY2565Q3!W:W,MATCH([1]ตารางคะแนนV3!$C115,[1]HGRY2565Q3!$C:$C,0))</f>
        <v>0</v>
      </c>
      <c r="AE115" s="78">
        <f>INDEX([1]HGRY2565Q3!X:X,MATCH([1]ตารางคะแนนV3!$C115,[1]HGRY2565Q3!$C:$C,0))</f>
        <v>0</v>
      </c>
      <c r="AF115" s="78">
        <f>INDEX([1]HGRY2565Q3!Y:Y,MATCH([1]ตารางคะแนนV3!$C115,[1]HGRY2565Q3!$C:$C,0))</f>
        <v>0</v>
      </c>
      <c r="AG115" s="78">
        <f>INDEX([1]HGRY2565Q3!Z:Z,MATCH([1]ตารางคะแนนV3!$C115,[1]HGRY2565Q3!$C:$C,0))</f>
        <v>0</v>
      </c>
      <c r="AH115" s="85">
        <f t="shared" si="20"/>
        <v>2</v>
      </c>
      <c r="AI115" s="79">
        <f t="shared" si="21"/>
        <v>2</v>
      </c>
      <c r="AJ115" s="86">
        <f>INDEX([1]PointY2565Q3!J:J,MATCH([1]ตารางคะแนนV3!$C115,[1]PointY2565Q3!$C:$C,0))</f>
        <v>1</v>
      </c>
      <c r="AK115" s="87">
        <f>IFERROR(INDEX([1]อัตราการครองเตียง!O:O,MATCH([1]ตารางคะแนนV3!$C115,[1]อัตราการครองเตียง!$C:$C,0)),0)</f>
        <v>1</v>
      </c>
      <c r="AL115" s="88">
        <f>INDEX([1]SumAdjRw!R:R,MATCH([1]ตารางคะแนนV3!$C115,[1]SumAdjRw!$C:$C,0))</f>
        <v>1</v>
      </c>
      <c r="AM115" s="89">
        <f t="shared" si="22"/>
        <v>2</v>
      </c>
      <c r="AN115" s="90">
        <f t="shared" si="23"/>
        <v>5</v>
      </c>
      <c r="AO115" s="91">
        <f t="shared" si="24"/>
        <v>6</v>
      </c>
      <c r="AP115" s="92">
        <f>INDEX([1]RiskPlusY2565Q3!Q:Q,MATCH([1]ตารางคะแนนV3!$C115,[1]RiskPlusY2565Q3!$D:$D,0))</f>
        <v>1</v>
      </c>
      <c r="AQ115" s="92">
        <f>INDEX([1]RiskPlusY2565Q3!R:R,MATCH([1]ตารางคะแนนV3!$C115,[1]RiskPlusY2565Q3!$D:$D,0))</f>
        <v>1</v>
      </c>
      <c r="AR115" s="92">
        <f>INDEX([1]RiskPlusY2565Q3!AB:AB,MATCH([1]ตารางคะแนนV3!$C115,[1]RiskPlusY2565Q3!$D:$D,0))</f>
        <v>1</v>
      </c>
      <c r="AS115" s="93">
        <f t="shared" si="25"/>
        <v>3</v>
      </c>
      <c r="AT115" s="92">
        <f>INDEX([1]RiskPlusY2565Q3!AA:AA,MATCH([1]ตารางคะแนนV3!$C115,[1]RiskPlusY2565Q3!$D:$D,0))</f>
        <v>1</v>
      </c>
      <c r="AU115" s="92">
        <f>INDEX([1]RiskPlusY2565Q3!AC:AC,MATCH([1]ตารางคะแนนV3!$C115,[1]RiskPlusY2565Q3!$D:$D,0))</f>
        <v>1</v>
      </c>
      <c r="AV115" s="94">
        <f t="shared" si="26"/>
        <v>2</v>
      </c>
      <c r="AW115" s="95">
        <f t="shared" si="27"/>
        <v>5</v>
      </c>
      <c r="AX115" s="96">
        <f t="shared" si="28"/>
        <v>11</v>
      </c>
      <c r="AY115" s="18" t="str">
        <f t="shared" si="29"/>
        <v>B</v>
      </c>
      <c r="AZ115" s="18"/>
      <c r="BA115" s="18" t="str">
        <f>INDEX([1]Proflile65!$L:$L,MATCH([1]ตารางคะแนนV3!$C115,[1]Proflile65!$D:$D,0))</f>
        <v>เดิม</v>
      </c>
      <c r="BB115" s="18"/>
      <c r="BC115" s="18"/>
      <c r="BD115" s="28" t="b">
        <f t="shared" si="30"/>
        <v>1</v>
      </c>
      <c r="BE115" s="96">
        <v>11</v>
      </c>
      <c r="BF115" s="18" t="s">
        <v>2071</v>
      </c>
      <c r="BH115" s="17">
        <f t="shared" si="31"/>
        <v>150000</v>
      </c>
    </row>
    <row r="116" spans="1:60">
      <c r="A116" s="18" t="s">
        <v>60</v>
      </c>
      <c r="B116" s="17" t="s">
        <v>99</v>
      </c>
      <c r="C116" s="18" t="s">
        <v>475</v>
      </c>
      <c r="D116" s="17" t="s">
        <v>476</v>
      </c>
      <c r="E116" s="18" t="str">
        <f>INDEX([1]Proflile65!$F:$F,MATCH([1]ตารางคะแนนV3!$C116,[1]Proflile65!$D:$D,0))</f>
        <v>รพช.</v>
      </c>
      <c r="F116" s="18">
        <f>INDEX([1]Proflile65!$H:$H,MATCH([1]ตารางคะแนนV3!$C116,[1]Proflile65!$D:$D,0))</f>
        <v>10</v>
      </c>
      <c r="G116" s="19" t="str">
        <f>INDEX([1]Proflile65!$K:$K,MATCH([1]ตารางคะแนนV3!$C116,[1]Proflile65!$D:$D,0))</f>
        <v>รพช.F3 P&lt;=15,000</v>
      </c>
      <c r="H116" s="75">
        <v>14148</v>
      </c>
      <c r="I116" s="76">
        <f>INDEX([1]RiskPlusY2565Q3!L:L,MATCH([1]ตารางคะแนนV3!$C116,[1]RiskPlusY2565Q3!$D:$D,0))</f>
        <v>44029366.060000002</v>
      </c>
      <c r="J116" s="76">
        <f>INDEX([1]RiskPlusY2565Q3!P:P,MATCH([1]ตารางคะแนนV3!$C116,[1]RiskPlusY2565Q3!$D:$D,0))</f>
        <v>21586612.68</v>
      </c>
      <c r="K116" s="76">
        <f>INDEX([1]RiskPlusY2565Q3!O:O,MATCH([1]ตารางคะแนนV3!$C116,[1]RiskPlusY2565Q3!$D:$D,0))</f>
        <v>23037340.41</v>
      </c>
      <c r="L116" s="76">
        <f>INDEX([1]RiskPlusY2565Q3!M:M,MATCH([1]ตารางคะแนนV3!$C116,[1]RiskPlusY2565Q3!$D:$D,0))</f>
        <v>21592406.719999999</v>
      </c>
      <c r="M116" s="29">
        <f>INDEX([1]RiskPlusY2565Q3!N:N,MATCH([1]ตารางคะแนนV3!$C116,[1]RiskPlusY2565Q3!$D:$D,0))</f>
        <v>0</v>
      </c>
      <c r="N116" s="77">
        <f>INDEX([1]PlanfinY2565Q3!M:M,MATCH([1]ตารางคะแนนV3!$C116,[1]PlanfinY2565Q3!$C:$C,0))</f>
        <v>0</v>
      </c>
      <c r="O116" s="78">
        <f>INDEX([1]PlanfinY2565Q3!N:N,MATCH([1]ตารางคะแนนV3!$C116,[1]PlanfinY2565Q3!$C:$C,0))</f>
        <v>1</v>
      </c>
      <c r="P116" s="79">
        <f t="shared" si="16"/>
        <v>1</v>
      </c>
      <c r="Q116" s="80">
        <f>INDEX([1]Ratio!R:R,MATCH([1]ตารางคะแนนV3!$C116,[1]Ratio!$C:$C,0))</f>
        <v>78</v>
      </c>
      <c r="R116" s="81">
        <f>INDEX([1]RiskPlusY2565Q3!$S:$S,MATCH([1]ตารางคะแนนV3!C116,[1]RiskPlusY2565Q3!$D:$D,0))</f>
        <v>1</v>
      </c>
      <c r="S116" s="82">
        <f>INDEX([1]Ratio!$S:$S,MATCH([1]ตารางคะแนนV3!$C116,[1]Ratio!$C:$C,0))</f>
        <v>91</v>
      </c>
      <c r="T116" s="78">
        <f>VLOOKUP($C116,[1]RiskPlusY2565Q3!$D$2:$W$901,17,0)</f>
        <v>0</v>
      </c>
      <c r="U116" s="83">
        <f t="shared" si="17"/>
        <v>0</v>
      </c>
      <c r="V116" s="82">
        <f>INDEX([1]Ratio!$T:$T,MATCH([1]ตารางคะแนนV3!$C116,[1]Ratio!$C:$C,0))</f>
        <v>94</v>
      </c>
      <c r="W116" s="78">
        <f>VLOOKUP($C116,[1]RiskPlusY2565Q3!$D$2:$W$901,18,0)</f>
        <v>0</v>
      </c>
      <c r="X116" s="83">
        <f t="shared" si="18"/>
        <v>0</v>
      </c>
      <c r="Y116" s="82">
        <f>INDEX([1]Ratio!$V:$V,MATCH([1]ตารางคะแนนV3!$C116,[1]Ratio!$C:$C,0))</f>
        <v>49</v>
      </c>
      <c r="Z116" s="81">
        <f>INDEX([1]RiskPlusY2565Q3!$W:$W,MATCH([1]ตารางคะแนนV3!C116,[1]RiskPlusY2565Q3!$D:$D,0))</f>
        <v>1</v>
      </c>
      <c r="AA116" s="84">
        <f t="shared" si="19"/>
        <v>2</v>
      </c>
      <c r="AB116" s="77" t="str">
        <f>INDEX('[1]Quick MethodY2565Q3'!P:P,MATCH([1]ตารางคะแนนV3!$C116,'[1]Quick MethodY2565Q3'!$C:$C,0))</f>
        <v>1</v>
      </c>
      <c r="AC116" s="78" t="str">
        <f>INDEX('[1]Quick MethodY2565Q3'!Q:Q,MATCH([1]ตารางคะแนนV3!$C116,'[1]Quick MethodY2565Q3'!$C:$C,0))</f>
        <v>1</v>
      </c>
      <c r="AD116" s="78">
        <f>INDEX([1]HGRY2565Q3!W:W,MATCH([1]ตารางคะแนนV3!$C116,[1]HGRY2565Q3!$C:$C,0))</f>
        <v>0</v>
      </c>
      <c r="AE116" s="78">
        <f>INDEX([1]HGRY2565Q3!X:X,MATCH([1]ตารางคะแนนV3!$C116,[1]HGRY2565Q3!$C:$C,0))</f>
        <v>0</v>
      </c>
      <c r="AF116" s="78">
        <f>INDEX([1]HGRY2565Q3!Y:Y,MATCH([1]ตารางคะแนนV3!$C116,[1]HGRY2565Q3!$C:$C,0))</f>
        <v>0</v>
      </c>
      <c r="AG116" s="78">
        <f>INDEX([1]HGRY2565Q3!Z:Z,MATCH([1]ตารางคะแนนV3!$C116,[1]HGRY2565Q3!$C:$C,0))</f>
        <v>0</v>
      </c>
      <c r="AH116" s="85">
        <f t="shared" si="20"/>
        <v>2</v>
      </c>
      <c r="AI116" s="79">
        <f t="shared" si="21"/>
        <v>2</v>
      </c>
      <c r="AJ116" s="86">
        <f>INDEX([1]PointY2565Q3!J:J,MATCH([1]ตารางคะแนนV3!$C116,[1]PointY2565Q3!$C:$C,0))</f>
        <v>1</v>
      </c>
      <c r="AK116" s="87">
        <f>IFERROR(INDEX([1]อัตราการครองเตียง!O:O,MATCH([1]ตารางคะแนนV3!$C116,[1]อัตราการครองเตียง!$C:$C,0)),0)</f>
        <v>1</v>
      </c>
      <c r="AL116" s="88">
        <f>INDEX([1]SumAdjRw!R:R,MATCH([1]ตารางคะแนนV3!$C116,[1]SumAdjRw!$C:$C,0))</f>
        <v>1</v>
      </c>
      <c r="AM116" s="89">
        <f t="shared" si="22"/>
        <v>2</v>
      </c>
      <c r="AN116" s="90">
        <f t="shared" si="23"/>
        <v>5</v>
      </c>
      <c r="AO116" s="91">
        <f t="shared" si="24"/>
        <v>8</v>
      </c>
      <c r="AP116" s="92">
        <f>INDEX([1]RiskPlusY2565Q3!Q:Q,MATCH([1]ตารางคะแนนV3!$C116,[1]RiskPlusY2565Q3!$D:$D,0))</f>
        <v>1</v>
      </c>
      <c r="AQ116" s="92">
        <f>INDEX([1]RiskPlusY2565Q3!R:R,MATCH([1]ตารางคะแนนV3!$C116,[1]RiskPlusY2565Q3!$D:$D,0))</f>
        <v>1</v>
      </c>
      <c r="AR116" s="92">
        <f>INDEX([1]RiskPlusY2565Q3!AB:AB,MATCH([1]ตารางคะแนนV3!$C116,[1]RiskPlusY2565Q3!$D:$D,0))</f>
        <v>1</v>
      </c>
      <c r="AS116" s="93">
        <f t="shared" si="25"/>
        <v>3</v>
      </c>
      <c r="AT116" s="92">
        <f>INDEX([1]RiskPlusY2565Q3!AA:AA,MATCH([1]ตารางคะแนนV3!$C116,[1]RiskPlusY2565Q3!$D:$D,0))</f>
        <v>1</v>
      </c>
      <c r="AU116" s="92">
        <f>INDEX([1]RiskPlusY2565Q3!AC:AC,MATCH([1]ตารางคะแนนV3!$C116,[1]RiskPlusY2565Q3!$D:$D,0))</f>
        <v>1</v>
      </c>
      <c r="AV116" s="94">
        <f t="shared" si="26"/>
        <v>2</v>
      </c>
      <c r="AW116" s="95">
        <f t="shared" si="27"/>
        <v>5</v>
      </c>
      <c r="AX116" s="96">
        <f t="shared" si="28"/>
        <v>13</v>
      </c>
      <c r="AY116" s="18" t="str">
        <f t="shared" si="29"/>
        <v>A</v>
      </c>
      <c r="AZ116" s="18"/>
      <c r="BA116" s="18" t="str">
        <f>INDEX([1]Proflile65!$L:$L,MATCH([1]ตารางคะแนนV3!$C116,[1]Proflile65!$D:$D,0))</f>
        <v>เดิม</v>
      </c>
      <c r="BB116" s="18"/>
      <c r="BC116" s="18"/>
      <c r="BD116" s="28" t="b">
        <f t="shared" si="30"/>
        <v>1</v>
      </c>
      <c r="BE116" s="96">
        <v>13</v>
      </c>
      <c r="BF116" s="18" t="s">
        <v>2048</v>
      </c>
      <c r="BH116" s="17">
        <f t="shared" si="31"/>
        <v>300000</v>
      </c>
    </row>
    <row r="117" spans="1:60">
      <c r="A117" s="18" t="s">
        <v>60</v>
      </c>
      <c r="B117" s="17" t="s">
        <v>99</v>
      </c>
      <c r="C117" s="18" t="s">
        <v>477</v>
      </c>
      <c r="D117" s="17" t="s">
        <v>478</v>
      </c>
      <c r="E117" s="18" t="str">
        <f>INDEX([1]Proflile65!$F:$F,MATCH([1]ตารางคะแนนV3!$C117,[1]Proflile65!$D:$D,0))</f>
        <v>รพช.</v>
      </c>
      <c r="F117" s="18">
        <f>INDEX([1]Proflile65!$H:$H,MATCH([1]ตารางคะแนนV3!$C117,[1]Proflile65!$D:$D,0))</f>
        <v>30</v>
      </c>
      <c r="G117" s="19" t="str">
        <f>INDEX([1]Proflile65!$K:$K,MATCH([1]ตารางคะแนนV3!$C117,[1]Proflile65!$D:$D,0))</f>
        <v>รพช.F2 P&lt;=30,000</v>
      </c>
      <c r="H117" s="75">
        <v>26990</v>
      </c>
      <c r="I117" s="76">
        <f>INDEX([1]RiskPlusY2565Q3!L:L,MATCH([1]ตารางคะแนนV3!$C117,[1]RiskPlusY2565Q3!$D:$D,0))</f>
        <v>67583632.430000007</v>
      </c>
      <c r="J117" s="76">
        <f>INDEX([1]RiskPlusY2565Q3!P:P,MATCH([1]ตารางคะแนนV3!$C117,[1]RiskPlusY2565Q3!$D:$D,0))</f>
        <v>15162174.880000001</v>
      </c>
      <c r="K117" s="76">
        <f>INDEX([1]RiskPlusY2565Q3!O:O,MATCH([1]ตารางคะแนนV3!$C117,[1]RiskPlusY2565Q3!$D:$D,0))</f>
        <v>51794446.32</v>
      </c>
      <c r="L117" s="76">
        <f>INDEX([1]RiskPlusY2565Q3!M:M,MATCH([1]ตารางคะแนนV3!$C117,[1]RiskPlusY2565Q3!$D:$D,0))</f>
        <v>50529695.229999997</v>
      </c>
      <c r="M117" s="29">
        <f>INDEX([1]RiskPlusY2565Q3!N:N,MATCH([1]ตารางคะแนนV3!$C117,[1]RiskPlusY2565Q3!$D:$D,0))</f>
        <v>0</v>
      </c>
      <c r="N117" s="77">
        <f>INDEX([1]PlanfinY2565Q3!M:M,MATCH([1]ตารางคะแนนV3!$C117,[1]PlanfinY2565Q3!$C:$C,0))</f>
        <v>0</v>
      </c>
      <c r="O117" s="78">
        <f>INDEX([1]PlanfinY2565Q3!N:N,MATCH([1]ตารางคะแนนV3!$C117,[1]PlanfinY2565Q3!$C:$C,0))</f>
        <v>1</v>
      </c>
      <c r="P117" s="79">
        <f t="shared" si="16"/>
        <v>1</v>
      </c>
      <c r="Q117" s="80">
        <f>INDEX([1]Ratio!R:R,MATCH([1]ตารางคะแนนV3!$C117,[1]Ratio!$C:$C,0))</f>
        <v>170</v>
      </c>
      <c r="R117" s="81">
        <f>INDEX([1]RiskPlusY2565Q3!$S:$S,MATCH([1]ตารางคะแนนV3!C117,[1]RiskPlusY2565Q3!$D:$D,0))</f>
        <v>0</v>
      </c>
      <c r="S117" s="82">
        <f>INDEX([1]Ratio!$S:$S,MATCH([1]ตารางคะแนนV3!$C117,[1]Ratio!$C:$C,0))</f>
        <v>73</v>
      </c>
      <c r="T117" s="78">
        <f>VLOOKUP($C117,[1]RiskPlusY2565Q3!$D$2:$W$901,17,0)</f>
        <v>0</v>
      </c>
      <c r="U117" s="83">
        <f t="shared" si="17"/>
        <v>0</v>
      </c>
      <c r="V117" s="82">
        <f>INDEX([1]Ratio!$T:$T,MATCH([1]ตารางคะแนนV3!$C117,[1]Ratio!$C:$C,0))</f>
        <v>48</v>
      </c>
      <c r="W117" s="78">
        <f>VLOOKUP($C117,[1]RiskPlusY2565Q3!$D$2:$W$901,18,0)</f>
        <v>1</v>
      </c>
      <c r="X117" s="83">
        <f t="shared" si="18"/>
        <v>0.5</v>
      </c>
      <c r="Y117" s="82">
        <f>INDEX([1]Ratio!$V:$V,MATCH([1]ตารางคะแนนV3!$C117,[1]Ratio!$C:$C,0))</f>
        <v>44</v>
      </c>
      <c r="Z117" s="81">
        <f>INDEX([1]RiskPlusY2565Q3!$W:$W,MATCH([1]ตารางคะแนนV3!C117,[1]RiskPlusY2565Q3!$D:$D,0))</f>
        <v>1</v>
      </c>
      <c r="AA117" s="84">
        <f t="shared" si="19"/>
        <v>1.5</v>
      </c>
      <c r="AB117" s="77" t="str">
        <f>INDEX('[1]Quick MethodY2565Q3'!P:P,MATCH([1]ตารางคะแนนV3!$C117,'[1]Quick MethodY2565Q3'!$C:$C,0))</f>
        <v>0</v>
      </c>
      <c r="AC117" s="78" t="str">
        <f>INDEX('[1]Quick MethodY2565Q3'!Q:Q,MATCH([1]ตารางคะแนนV3!$C117,'[1]Quick MethodY2565Q3'!$C:$C,0))</f>
        <v>1</v>
      </c>
      <c r="AD117" s="78">
        <f>INDEX([1]HGRY2565Q3!W:W,MATCH([1]ตารางคะแนนV3!$C117,[1]HGRY2565Q3!$C:$C,0))</f>
        <v>0</v>
      </c>
      <c r="AE117" s="78">
        <f>INDEX([1]HGRY2565Q3!X:X,MATCH([1]ตารางคะแนนV3!$C117,[1]HGRY2565Q3!$C:$C,0))</f>
        <v>0</v>
      </c>
      <c r="AF117" s="78">
        <f>INDEX([1]HGRY2565Q3!Y:Y,MATCH([1]ตารางคะแนนV3!$C117,[1]HGRY2565Q3!$C:$C,0))</f>
        <v>0</v>
      </c>
      <c r="AG117" s="78">
        <f>INDEX([1]HGRY2565Q3!Z:Z,MATCH([1]ตารางคะแนนV3!$C117,[1]HGRY2565Q3!$C:$C,0))</f>
        <v>0</v>
      </c>
      <c r="AH117" s="85">
        <f t="shared" si="20"/>
        <v>1</v>
      </c>
      <c r="AI117" s="79">
        <f t="shared" si="21"/>
        <v>1</v>
      </c>
      <c r="AJ117" s="86">
        <f>INDEX([1]PointY2565Q3!J:J,MATCH([1]ตารางคะแนนV3!$C117,[1]PointY2565Q3!$C:$C,0))</f>
        <v>1</v>
      </c>
      <c r="AK117" s="87">
        <f>IFERROR(INDEX([1]อัตราการครองเตียง!O:O,MATCH([1]ตารางคะแนนV3!$C117,[1]อัตราการครองเตียง!$C:$C,0)),0)</f>
        <v>1</v>
      </c>
      <c r="AL117" s="88">
        <f>INDEX([1]SumAdjRw!R:R,MATCH([1]ตารางคะแนนV3!$C117,[1]SumAdjRw!$C:$C,0))</f>
        <v>1</v>
      </c>
      <c r="AM117" s="89">
        <f t="shared" si="22"/>
        <v>2</v>
      </c>
      <c r="AN117" s="90">
        <f t="shared" si="23"/>
        <v>4</v>
      </c>
      <c r="AO117" s="91">
        <f t="shared" si="24"/>
        <v>6.5</v>
      </c>
      <c r="AP117" s="92">
        <f>INDEX([1]RiskPlusY2565Q3!Q:Q,MATCH([1]ตารางคะแนนV3!$C117,[1]RiskPlusY2565Q3!$D:$D,0))</f>
        <v>1</v>
      </c>
      <c r="AQ117" s="92">
        <f>INDEX([1]RiskPlusY2565Q3!R:R,MATCH([1]ตารางคะแนนV3!$C117,[1]RiskPlusY2565Q3!$D:$D,0))</f>
        <v>1</v>
      </c>
      <c r="AR117" s="92">
        <f>INDEX([1]RiskPlusY2565Q3!AB:AB,MATCH([1]ตารางคะแนนV3!$C117,[1]RiskPlusY2565Q3!$D:$D,0))</f>
        <v>1</v>
      </c>
      <c r="AS117" s="93">
        <f t="shared" si="25"/>
        <v>3</v>
      </c>
      <c r="AT117" s="92">
        <f>INDEX([1]RiskPlusY2565Q3!AA:AA,MATCH([1]ตารางคะแนนV3!$C117,[1]RiskPlusY2565Q3!$D:$D,0))</f>
        <v>1</v>
      </c>
      <c r="AU117" s="92">
        <f>INDEX([1]RiskPlusY2565Q3!AC:AC,MATCH([1]ตารางคะแนนV3!$C117,[1]RiskPlusY2565Q3!$D:$D,0))</f>
        <v>1</v>
      </c>
      <c r="AV117" s="94">
        <f t="shared" si="26"/>
        <v>2</v>
      </c>
      <c r="AW117" s="95">
        <f t="shared" si="27"/>
        <v>5</v>
      </c>
      <c r="AX117" s="96">
        <f t="shared" si="28"/>
        <v>11.5</v>
      </c>
      <c r="AY117" s="18" t="str">
        <f t="shared" si="29"/>
        <v>B</v>
      </c>
      <c r="AZ117" s="18"/>
      <c r="BA117" s="18" t="str">
        <f>INDEX([1]Proflile65!$L:$L,MATCH([1]ตารางคะแนนV3!$C117,[1]Proflile65!$D:$D,0))</f>
        <v>เดิม</v>
      </c>
      <c r="BB117" s="18"/>
      <c r="BC117" s="18"/>
      <c r="BD117" s="28" t="b">
        <f t="shared" si="30"/>
        <v>1</v>
      </c>
      <c r="BE117" s="96">
        <v>11.5</v>
      </c>
      <c r="BF117" s="18" t="s">
        <v>2071</v>
      </c>
      <c r="BH117" s="17">
        <f t="shared" si="31"/>
        <v>150000</v>
      </c>
    </row>
    <row r="118" spans="1:60">
      <c r="A118" s="18" t="s">
        <v>60</v>
      </c>
      <c r="B118" s="17" t="s">
        <v>99</v>
      </c>
      <c r="C118" s="18" t="s">
        <v>479</v>
      </c>
      <c r="D118" s="17" t="s">
        <v>480</v>
      </c>
      <c r="E118" s="18" t="str">
        <f>INDEX([1]Proflile65!$F:$F,MATCH([1]ตารางคะแนนV3!$C118,[1]Proflile65!$D:$D,0))</f>
        <v>รพช.</v>
      </c>
      <c r="F118" s="18">
        <f>INDEX([1]Proflile65!$H:$H,MATCH([1]ตารางคะแนนV3!$C118,[1]Proflile65!$D:$D,0))</f>
        <v>38</v>
      </c>
      <c r="G118" s="19" t="str">
        <f>INDEX([1]Proflile65!$K:$K,MATCH([1]ตารางคะแนนV3!$C118,[1]Proflile65!$D:$D,0))</f>
        <v>รพช.F2 P30,000-60,000</v>
      </c>
      <c r="H118" s="75">
        <v>31238</v>
      </c>
      <c r="I118" s="76">
        <f>INDEX([1]RiskPlusY2565Q3!L:L,MATCH([1]ตารางคะแนนV3!$C118,[1]RiskPlusY2565Q3!$D:$D,0))</f>
        <v>38803232.25</v>
      </c>
      <c r="J118" s="76">
        <f>INDEX([1]RiskPlusY2565Q3!P:P,MATCH([1]ตารางคะแนนV3!$C118,[1]RiskPlusY2565Q3!$D:$D,0))</f>
        <v>27564433.120000001</v>
      </c>
      <c r="K118" s="76">
        <f>INDEX([1]RiskPlusY2565Q3!O:O,MATCH([1]ตารางคะแนนV3!$C118,[1]RiskPlusY2565Q3!$D:$D,0))</f>
        <v>15032171.9</v>
      </c>
      <c r="L118" s="76">
        <f>INDEX([1]RiskPlusY2565Q3!M:M,MATCH([1]ตารางคะแนนV3!$C118,[1]RiskPlusY2565Q3!$D:$D,0))</f>
        <v>11858566.91</v>
      </c>
      <c r="M118" s="29">
        <f>INDEX([1]RiskPlusY2565Q3!N:N,MATCH([1]ตารางคะแนนV3!$C118,[1]RiskPlusY2565Q3!$D:$D,0))</f>
        <v>0</v>
      </c>
      <c r="N118" s="77">
        <f>INDEX([1]PlanfinY2565Q3!M:M,MATCH([1]ตารางคะแนนV3!$C118,[1]PlanfinY2565Q3!$C:$C,0))</f>
        <v>1</v>
      </c>
      <c r="O118" s="78">
        <f>INDEX([1]PlanfinY2565Q3!N:N,MATCH([1]ตารางคะแนนV3!$C118,[1]PlanfinY2565Q3!$C:$C,0))</f>
        <v>1</v>
      </c>
      <c r="P118" s="79">
        <f t="shared" si="16"/>
        <v>2</v>
      </c>
      <c r="Q118" s="80">
        <f>INDEX([1]Ratio!R:R,MATCH([1]ตารางคะแนนV3!$C118,[1]Ratio!$C:$C,0))</f>
        <v>126</v>
      </c>
      <c r="R118" s="81">
        <f>INDEX([1]RiskPlusY2565Q3!$S:$S,MATCH([1]ตารางคะแนนV3!C118,[1]RiskPlusY2565Q3!$D:$D,0))</f>
        <v>0</v>
      </c>
      <c r="S118" s="82">
        <f>INDEX([1]Ratio!$S:$S,MATCH([1]ตารางคะแนนV3!$C118,[1]Ratio!$C:$C,0))</f>
        <v>61</v>
      </c>
      <c r="T118" s="78">
        <f>VLOOKUP($C118,[1]RiskPlusY2565Q3!$D$2:$W$901,17,0)</f>
        <v>0</v>
      </c>
      <c r="U118" s="83">
        <f t="shared" si="17"/>
        <v>0</v>
      </c>
      <c r="V118" s="82">
        <f>INDEX([1]Ratio!$T:$T,MATCH([1]ตารางคะแนนV3!$C118,[1]Ratio!$C:$C,0))</f>
        <v>59</v>
      </c>
      <c r="W118" s="78">
        <f>VLOOKUP($C118,[1]RiskPlusY2565Q3!$D$2:$W$901,18,0)</f>
        <v>1</v>
      </c>
      <c r="X118" s="83">
        <f t="shared" si="18"/>
        <v>0.5</v>
      </c>
      <c r="Y118" s="82">
        <f>INDEX([1]Ratio!$V:$V,MATCH([1]ตารางคะแนนV3!$C118,[1]Ratio!$C:$C,0))</f>
        <v>64</v>
      </c>
      <c r="Z118" s="81">
        <f>INDEX([1]RiskPlusY2565Q3!$W:$W,MATCH([1]ตารางคะแนนV3!C118,[1]RiskPlusY2565Q3!$D:$D,0))</f>
        <v>0</v>
      </c>
      <c r="AA118" s="84">
        <f t="shared" si="19"/>
        <v>0.5</v>
      </c>
      <c r="AB118" s="77" t="str">
        <f>INDEX('[1]Quick MethodY2565Q3'!P:P,MATCH([1]ตารางคะแนนV3!$C118,'[1]Quick MethodY2565Q3'!$C:$C,0))</f>
        <v>0</v>
      </c>
      <c r="AC118" s="78" t="str">
        <f>INDEX('[1]Quick MethodY2565Q3'!Q:Q,MATCH([1]ตารางคะแนนV3!$C118,'[1]Quick MethodY2565Q3'!$C:$C,0))</f>
        <v>1</v>
      </c>
      <c r="AD118" s="78">
        <f>INDEX([1]HGRY2565Q3!W:W,MATCH([1]ตารางคะแนนV3!$C118,[1]HGRY2565Q3!$C:$C,0))</f>
        <v>0</v>
      </c>
      <c r="AE118" s="78">
        <f>INDEX([1]HGRY2565Q3!X:X,MATCH([1]ตารางคะแนนV3!$C118,[1]HGRY2565Q3!$C:$C,0))</f>
        <v>0.5</v>
      </c>
      <c r="AF118" s="78">
        <f>INDEX([1]HGRY2565Q3!Y:Y,MATCH([1]ตารางคะแนนV3!$C118,[1]HGRY2565Q3!$C:$C,0))</f>
        <v>0.5</v>
      </c>
      <c r="AG118" s="78">
        <f>INDEX([1]HGRY2565Q3!Z:Z,MATCH([1]ตารางคะแนนV3!$C118,[1]HGRY2565Q3!$C:$C,0))</f>
        <v>0</v>
      </c>
      <c r="AH118" s="85">
        <f t="shared" si="20"/>
        <v>2</v>
      </c>
      <c r="AI118" s="79">
        <f t="shared" si="21"/>
        <v>2</v>
      </c>
      <c r="AJ118" s="86">
        <f>INDEX([1]PointY2565Q3!J:J,MATCH([1]ตารางคะแนนV3!$C118,[1]PointY2565Q3!$C:$C,0))</f>
        <v>1</v>
      </c>
      <c r="AK118" s="87">
        <f>IFERROR(INDEX([1]อัตราการครองเตียง!O:O,MATCH([1]ตารางคะแนนV3!$C118,[1]อัตราการครองเตียง!$C:$C,0)),0)</f>
        <v>1</v>
      </c>
      <c r="AL118" s="88">
        <f>INDEX([1]SumAdjRw!R:R,MATCH([1]ตารางคะแนนV3!$C118,[1]SumAdjRw!$C:$C,0))</f>
        <v>1</v>
      </c>
      <c r="AM118" s="89">
        <f t="shared" si="22"/>
        <v>2</v>
      </c>
      <c r="AN118" s="90">
        <f t="shared" si="23"/>
        <v>5</v>
      </c>
      <c r="AO118" s="91">
        <f t="shared" si="24"/>
        <v>7.5</v>
      </c>
      <c r="AP118" s="92">
        <f>INDEX([1]RiskPlusY2565Q3!Q:Q,MATCH([1]ตารางคะแนนV3!$C118,[1]RiskPlusY2565Q3!$D:$D,0))</f>
        <v>0</v>
      </c>
      <c r="AQ118" s="92">
        <f>INDEX([1]RiskPlusY2565Q3!R:R,MATCH([1]ตารางคะแนนV3!$C118,[1]RiskPlusY2565Q3!$D:$D,0))</f>
        <v>0</v>
      </c>
      <c r="AR118" s="92">
        <f>INDEX([1]RiskPlusY2565Q3!AB:AB,MATCH([1]ตารางคะแนนV3!$C118,[1]RiskPlusY2565Q3!$D:$D,0))</f>
        <v>1</v>
      </c>
      <c r="AS118" s="93">
        <f t="shared" si="25"/>
        <v>1</v>
      </c>
      <c r="AT118" s="92">
        <f>INDEX([1]RiskPlusY2565Q3!AA:AA,MATCH([1]ตารางคะแนนV3!$C118,[1]RiskPlusY2565Q3!$D:$D,0))</f>
        <v>1</v>
      </c>
      <c r="AU118" s="92">
        <f>INDEX([1]RiskPlusY2565Q3!AC:AC,MATCH([1]ตารางคะแนนV3!$C118,[1]RiskPlusY2565Q3!$D:$D,0))</f>
        <v>1</v>
      </c>
      <c r="AV118" s="94">
        <f t="shared" si="26"/>
        <v>2</v>
      </c>
      <c r="AW118" s="95">
        <f t="shared" si="27"/>
        <v>3</v>
      </c>
      <c r="AX118" s="96">
        <f t="shared" si="28"/>
        <v>10.5</v>
      </c>
      <c r="AY118" s="18" t="str">
        <f t="shared" si="29"/>
        <v>B</v>
      </c>
      <c r="AZ118" s="18"/>
      <c r="BA118" s="18" t="str">
        <f>INDEX([1]Proflile65!$L:$L,MATCH([1]ตารางคะแนนV3!$C118,[1]Proflile65!$D:$D,0))</f>
        <v>เดิม</v>
      </c>
      <c r="BB118" s="18"/>
      <c r="BC118" s="18"/>
      <c r="BD118" s="28" t="b">
        <f t="shared" si="30"/>
        <v>1</v>
      </c>
      <c r="BE118" s="96">
        <v>10.5</v>
      </c>
      <c r="BF118" s="18" t="s">
        <v>2071</v>
      </c>
      <c r="BH118" s="17">
        <f t="shared" si="31"/>
        <v>150000</v>
      </c>
    </row>
    <row r="119" spans="1:60">
      <c r="A119" s="18" t="s">
        <v>60</v>
      </c>
      <c r="B119" s="17" t="s">
        <v>99</v>
      </c>
      <c r="C119" s="18" t="s">
        <v>481</v>
      </c>
      <c r="D119" s="17" t="s">
        <v>482</v>
      </c>
      <c r="E119" s="18" t="str">
        <f>INDEX([1]Proflile65!$F:$F,MATCH([1]ตารางคะแนนV3!$C119,[1]Proflile65!$D:$D,0))</f>
        <v>รพช.</v>
      </c>
      <c r="F119" s="18">
        <f>INDEX([1]Proflile65!$H:$H,MATCH([1]ตารางคะแนนV3!$C119,[1]Proflile65!$D:$D,0))</f>
        <v>110</v>
      </c>
      <c r="G119" s="19" t="str">
        <f>INDEX([1]Proflile65!$K:$K,MATCH([1]ตารางคะแนนV3!$C119,[1]Proflile65!$D:$D,0))</f>
        <v>รพช.F1 P&lt;=50,000</v>
      </c>
      <c r="H119" s="75">
        <v>49642</v>
      </c>
      <c r="I119" s="76">
        <f>INDEX([1]RiskPlusY2565Q3!L:L,MATCH([1]ตารางคะแนนV3!$C119,[1]RiskPlusY2565Q3!$D:$D,0))</f>
        <v>37548543.840000004</v>
      </c>
      <c r="J119" s="76">
        <f>INDEX([1]RiskPlusY2565Q3!P:P,MATCH([1]ตารางคะแนนV3!$C119,[1]RiskPlusY2565Q3!$D:$D,0))</f>
        <v>-13281301.109999999</v>
      </c>
      <c r="K119" s="76">
        <f>INDEX([1]RiskPlusY2565Q3!O:O,MATCH([1]ตารางคะแนนV3!$C119,[1]RiskPlusY2565Q3!$D:$D,0))</f>
        <v>38883755.030000001</v>
      </c>
      <c r="L119" s="76">
        <f>INDEX([1]RiskPlusY2565Q3!M:M,MATCH([1]ตารางคะแนนV3!$C119,[1]RiskPlusY2565Q3!$D:$D,0))</f>
        <v>27400960.010000002</v>
      </c>
      <c r="M119" s="29">
        <f>INDEX([1]RiskPlusY2565Q3!N:N,MATCH([1]ตารางคะแนนV3!$C119,[1]RiskPlusY2565Q3!$D:$D,0))</f>
        <v>1</v>
      </c>
      <c r="N119" s="77">
        <f>INDEX([1]PlanfinY2565Q3!M:M,MATCH([1]ตารางคะแนนV3!$C119,[1]PlanfinY2565Q3!$C:$C,0))</f>
        <v>1</v>
      </c>
      <c r="O119" s="78">
        <f>INDEX([1]PlanfinY2565Q3!N:N,MATCH([1]ตารางคะแนนV3!$C119,[1]PlanfinY2565Q3!$C:$C,0))</f>
        <v>1</v>
      </c>
      <c r="P119" s="79">
        <f t="shared" si="16"/>
        <v>2</v>
      </c>
      <c r="Q119" s="80">
        <f>INDEX([1]Ratio!R:R,MATCH([1]ตารางคะแนนV3!$C119,[1]Ratio!$C:$C,0))</f>
        <v>169</v>
      </c>
      <c r="R119" s="81">
        <f>INDEX([1]RiskPlusY2565Q3!$S:$S,MATCH([1]ตารางคะแนนV3!C119,[1]RiskPlusY2565Q3!$D:$D,0))</f>
        <v>1</v>
      </c>
      <c r="S119" s="82">
        <f>INDEX([1]Ratio!$S:$S,MATCH([1]ตารางคะแนนV3!$C119,[1]Ratio!$C:$C,0))</f>
        <v>36</v>
      </c>
      <c r="T119" s="78">
        <f>VLOOKUP($C119,[1]RiskPlusY2565Q3!$D$2:$W$901,17,0)</f>
        <v>1</v>
      </c>
      <c r="U119" s="83">
        <f t="shared" si="17"/>
        <v>0.5</v>
      </c>
      <c r="V119" s="82">
        <f>INDEX([1]Ratio!$T:$T,MATCH([1]ตารางคะแนนV3!$C119,[1]Ratio!$C:$C,0))</f>
        <v>55</v>
      </c>
      <c r="W119" s="78">
        <f>VLOOKUP($C119,[1]RiskPlusY2565Q3!$D$2:$W$901,18,0)</f>
        <v>1</v>
      </c>
      <c r="X119" s="83">
        <f t="shared" si="18"/>
        <v>0.5</v>
      </c>
      <c r="Y119" s="82">
        <f>INDEX([1]Ratio!$V:$V,MATCH([1]ตารางคะแนนV3!$C119,[1]Ratio!$C:$C,0))</f>
        <v>35</v>
      </c>
      <c r="Z119" s="81">
        <f>INDEX([1]RiskPlusY2565Q3!$W:$W,MATCH([1]ตารางคะแนนV3!C119,[1]RiskPlusY2565Q3!$D:$D,0))</f>
        <v>1</v>
      </c>
      <c r="AA119" s="84">
        <f t="shared" si="19"/>
        <v>3</v>
      </c>
      <c r="AB119" s="77" t="str">
        <f>INDEX('[1]Quick MethodY2565Q3'!P:P,MATCH([1]ตารางคะแนนV3!$C119,'[1]Quick MethodY2565Q3'!$C:$C,0))</f>
        <v>0</v>
      </c>
      <c r="AC119" s="78" t="str">
        <f>INDEX('[1]Quick MethodY2565Q3'!Q:Q,MATCH([1]ตารางคะแนนV3!$C119,'[1]Quick MethodY2565Q3'!$C:$C,0))</f>
        <v>1</v>
      </c>
      <c r="AD119" s="78">
        <f>INDEX([1]HGRY2565Q3!W:W,MATCH([1]ตารางคะแนนV3!$C119,[1]HGRY2565Q3!$C:$C,0))</f>
        <v>0</v>
      </c>
      <c r="AE119" s="78">
        <f>INDEX([1]HGRY2565Q3!X:X,MATCH([1]ตารางคะแนนV3!$C119,[1]HGRY2565Q3!$C:$C,0))</f>
        <v>0</v>
      </c>
      <c r="AF119" s="78">
        <f>INDEX([1]HGRY2565Q3!Y:Y,MATCH([1]ตารางคะแนนV3!$C119,[1]HGRY2565Q3!$C:$C,0))</f>
        <v>0</v>
      </c>
      <c r="AG119" s="78">
        <f>INDEX([1]HGRY2565Q3!Z:Z,MATCH([1]ตารางคะแนนV3!$C119,[1]HGRY2565Q3!$C:$C,0))</f>
        <v>0</v>
      </c>
      <c r="AH119" s="85">
        <f t="shared" si="20"/>
        <v>1</v>
      </c>
      <c r="AI119" s="79">
        <f t="shared" si="21"/>
        <v>1</v>
      </c>
      <c r="AJ119" s="86">
        <f>INDEX([1]PointY2565Q3!J:J,MATCH([1]ตารางคะแนนV3!$C119,[1]PointY2565Q3!$C:$C,0))</f>
        <v>0</v>
      </c>
      <c r="AK119" s="87">
        <f>IFERROR(INDEX([1]อัตราการครองเตียง!O:O,MATCH([1]ตารางคะแนนV3!$C119,[1]อัตราการครองเตียง!$C:$C,0)),0)</f>
        <v>0</v>
      </c>
      <c r="AL119" s="88">
        <f>INDEX([1]SumAdjRw!R:R,MATCH([1]ตารางคะแนนV3!$C119,[1]SumAdjRw!$C:$C,0))</f>
        <v>1</v>
      </c>
      <c r="AM119" s="89">
        <f t="shared" si="22"/>
        <v>1</v>
      </c>
      <c r="AN119" s="90">
        <f t="shared" si="23"/>
        <v>2</v>
      </c>
      <c r="AO119" s="91">
        <f t="shared" si="24"/>
        <v>7</v>
      </c>
      <c r="AP119" s="92">
        <f>INDEX([1]RiskPlusY2565Q3!Q:Q,MATCH([1]ตารางคะแนนV3!$C119,[1]RiskPlusY2565Q3!$D:$D,0))</f>
        <v>0</v>
      </c>
      <c r="AQ119" s="92">
        <f>INDEX([1]RiskPlusY2565Q3!R:R,MATCH([1]ตารางคะแนนV3!$C119,[1]RiskPlusY2565Q3!$D:$D,0))</f>
        <v>0</v>
      </c>
      <c r="AR119" s="92">
        <f>INDEX([1]RiskPlusY2565Q3!AB:AB,MATCH([1]ตารางคะแนนV3!$C119,[1]RiskPlusY2565Q3!$D:$D,0))</f>
        <v>1</v>
      </c>
      <c r="AS119" s="93">
        <f t="shared" si="25"/>
        <v>1</v>
      </c>
      <c r="AT119" s="92">
        <f>INDEX([1]RiskPlusY2565Q3!AA:AA,MATCH([1]ตารางคะแนนV3!$C119,[1]RiskPlusY2565Q3!$D:$D,0))</f>
        <v>1</v>
      </c>
      <c r="AU119" s="92">
        <f>INDEX([1]RiskPlusY2565Q3!AC:AC,MATCH([1]ตารางคะแนนV3!$C119,[1]RiskPlusY2565Q3!$D:$D,0))</f>
        <v>0</v>
      </c>
      <c r="AV119" s="94">
        <f t="shared" si="26"/>
        <v>1</v>
      </c>
      <c r="AW119" s="95">
        <f t="shared" si="27"/>
        <v>2</v>
      </c>
      <c r="AX119" s="96">
        <f t="shared" si="28"/>
        <v>9</v>
      </c>
      <c r="AY119" s="18" t="str">
        <f t="shared" si="29"/>
        <v>C</v>
      </c>
      <c r="AZ119" s="18"/>
      <c r="BA119" s="18" t="str">
        <f>INDEX([1]Proflile65!$L:$L,MATCH([1]ตารางคะแนนV3!$C119,[1]Proflile65!$D:$D,0))</f>
        <v>เดิม</v>
      </c>
      <c r="BB119" s="18"/>
      <c r="BC119" s="18"/>
      <c r="BD119" s="28" t="b">
        <f t="shared" si="30"/>
        <v>1</v>
      </c>
      <c r="BE119" s="96">
        <v>9</v>
      </c>
      <c r="BF119" s="18" t="s">
        <v>2072</v>
      </c>
      <c r="BH119" s="17">
        <f t="shared" si="31"/>
        <v>0</v>
      </c>
    </row>
    <row r="120" spans="1:60">
      <c r="A120" s="18" t="s">
        <v>60</v>
      </c>
      <c r="B120" s="17" t="s">
        <v>95</v>
      </c>
      <c r="C120" s="18" t="s">
        <v>407</v>
      </c>
      <c r="D120" s="17" t="s">
        <v>408</v>
      </c>
      <c r="E120" s="18" t="str">
        <f>INDEX([1]Proflile65!$F:$F,MATCH([1]ตารางคะแนนV3!$C120,[1]Proflile65!$D:$D,0))</f>
        <v>รพท.</v>
      </c>
      <c r="F120" s="18">
        <f>INDEX([1]Proflile65!$H:$H,MATCH([1]ตารางคะแนนV3!$C120,[1]Proflile65!$D:$D,0))</f>
        <v>319</v>
      </c>
      <c r="G120" s="19" t="str">
        <f>INDEX([1]Proflile65!$K:$K,MATCH([1]ตารางคะแนนV3!$C120,[1]Proflile65!$D:$D,0))</f>
        <v>รพท.S B&lt;=400</v>
      </c>
      <c r="H120" s="75">
        <v>73197</v>
      </c>
      <c r="I120" s="76">
        <f>INDEX([1]RiskPlusY2565Q3!L:L,MATCH([1]ตารางคะแนนV3!$C120,[1]RiskPlusY2565Q3!$D:$D,0))</f>
        <v>259377475.88999999</v>
      </c>
      <c r="J120" s="76">
        <f>INDEX([1]RiskPlusY2565Q3!P:P,MATCH([1]ตารางคะแนนV3!$C120,[1]RiskPlusY2565Q3!$D:$D,0))</f>
        <v>87848332.450000003</v>
      </c>
      <c r="K120" s="76">
        <f>INDEX([1]RiskPlusY2565Q3!O:O,MATCH([1]ตารางคะแนนV3!$C120,[1]RiskPlusY2565Q3!$D:$D,0))</f>
        <v>155771857.15000001</v>
      </c>
      <c r="L120" s="76">
        <f>INDEX([1]RiskPlusY2565Q3!M:M,MATCH([1]ตารางคะแนนV3!$C120,[1]RiskPlusY2565Q3!$D:$D,0))</f>
        <v>114660006.62</v>
      </c>
      <c r="M120" s="29">
        <f>INDEX([1]RiskPlusY2565Q3!N:N,MATCH([1]ตารางคะแนนV3!$C120,[1]RiskPlusY2565Q3!$D:$D,0))</f>
        <v>0</v>
      </c>
      <c r="N120" s="77">
        <f>INDEX([1]PlanfinY2565Q3!M:M,MATCH([1]ตารางคะแนนV3!$C120,[1]PlanfinY2565Q3!$C:$C,0))</f>
        <v>1</v>
      </c>
      <c r="O120" s="78">
        <f>INDEX([1]PlanfinY2565Q3!N:N,MATCH([1]ตารางคะแนนV3!$C120,[1]PlanfinY2565Q3!$C:$C,0))</f>
        <v>0</v>
      </c>
      <c r="P120" s="79">
        <f t="shared" si="16"/>
        <v>1</v>
      </c>
      <c r="Q120" s="80">
        <f>INDEX([1]Ratio!R:R,MATCH([1]ตารางคะแนนV3!$C120,[1]Ratio!$C:$C,0))</f>
        <v>121</v>
      </c>
      <c r="R120" s="81">
        <f>INDEX([1]RiskPlusY2565Q3!$S:$S,MATCH([1]ตารางคะแนนV3!C120,[1]RiskPlusY2565Q3!$D:$D,0))</f>
        <v>0</v>
      </c>
      <c r="S120" s="82">
        <f>INDEX([1]Ratio!$S:$S,MATCH([1]ตารางคะแนนV3!$C120,[1]Ratio!$C:$C,0))</f>
        <v>46</v>
      </c>
      <c r="T120" s="78">
        <f>VLOOKUP($C120,[1]RiskPlusY2565Q3!$D$2:$W$901,17,0)</f>
        <v>1</v>
      </c>
      <c r="U120" s="83">
        <f t="shared" si="17"/>
        <v>0.5</v>
      </c>
      <c r="V120" s="82">
        <f>INDEX([1]Ratio!$T:$T,MATCH([1]ตารางคะแนนV3!$C120,[1]Ratio!$C:$C,0))</f>
        <v>118</v>
      </c>
      <c r="W120" s="78">
        <f>VLOOKUP($C120,[1]RiskPlusY2565Q3!$D$2:$W$901,18,0)</f>
        <v>0</v>
      </c>
      <c r="X120" s="83">
        <f t="shared" si="18"/>
        <v>0</v>
      </c>
      <c r="Y120" s="82">
        <f>INDEX([1]Ratio!$V:$V,MATCH([1]ตารางคะแนนV3!$C120,[1]Ratio!$C:$C,0))</f>
        <v>29</v>
      </c>
      <c r="Z120" s="81">
        <f>INDEX([1]RiskPlusY2565Q3!$W:$W,MATCH([1]ตารางคะแนนV3!C120,[1]RiskPlusY2565Q3!$D:$D,0))</f>
        <v>1</v>
      </c>
      <c r="AA120" s="84">
        <f t="shared" si="19"/>
        <v>1.5</v>
      </c>
      <c r="AB120" s="77" t="str">
        <f>INDEX('[1]Quick MethodY2565Q3'!P:P,MATCH([1]ตารางคะแนนV3!$C120,'[1]Quick MethodY2565Q3'!$C:$C,0))</f>
        <v>1</v>
      </c>
      <c r="AC120" s="78" t="str">
        <f>INDEX('[1]Quick MethodY2565Q3'!Q:Q,MATCH([1]ตารางคะแนนV3!$C120,'[1]Quick MethodY2565Q3'!$C:$C,0))</f>
        <v>1</v>
      </c>
      <c r="AD120" s="78">
        <f>INDEX([1]HGRY2565Q3!W:W,MATCH([1]ตารางคะแนนV3!$C120,[1]HGRY2565Q3!$C:$C,0))</f>
        <v>0</v>
      </c>
      <c r="AE120" s="78">
        <f>INDEX([1]HGRY2565Q3!X:X,MATCH([1]ตารางคะแนนV3!$C120,[1]HGRY2565Q3!$C:$C,0))</f>
        <v>0</v>
      </c>
      <c r="AF120" s="78">
        <f>INDEX([1]HGRY2565Q3!Y:Y,MATCH([1]ตารางคะแนนV3!$C120,[1]HGRY2565Q3!$C:$C,0))</f>
        <v>0</v>
      </c>
      <c r="AG120" s="78">
        <f>INDEX([1]HGRY2565Q3!Z:Z,MATCH([1]ตารางคะแนนV3!$C120,[1]HGRY2565Q3!$C:$C,0))</f>
        <v>0</v>
      </c>
      <c r="AH120" s="85">
        <f t="shared" si="20"/>
        <v>2</v>
      </c>
      <c r="AI120" s="79">
        <f t="shared" si="21"/>
        <v>2</v>
      </c>
      <c r="AJ120" s="86">
        <f>INDEX([1]PointY2565Q3!J:J,MATCH([1]ตารางคะแนนV3!$C120,[1]PointY2565Q3!$C:$C,0))</f>
        <v>1</v>
      </c>
      <c r="AK120" s="87">
        <f>IFERROR(INDEX([1]อัตราการครองเตียง!O:O,MATCH([1]ตารางคะแนนV3!$C120,[1]อัตราการครองเตียง!$C:$C,0)),0)</f>
        <v>1</v>
      </c>
      <c r="AL120" s="88">
        <f>INDEX([1]SumAdjRw!R:R,MATCH([1]ตารางคะแนนV3!$C120,[1]SumAdjRw!$C:$C,0))</f>
        <v>1</v>
      </c>
      <c r="AM120" s="89">
        <f t="shared" si="22"/>
        <v>2</v>
      </c>
      <c r="AN120" s="90">
        <f t="shared" si="23"/>
        <v>5</v>
      </c>
      <c r="AO120" s="91">
        <f t="shared" si="24"/>
        <v>7.5</v>
      </c>
      <c r="AP120" s="92">
        <f>INDEX([1]RiskPlusY2565Q3!Q:Q,MATCH([1]ตารางคะแนนV3!$C120,[1]RiskPlusY2565Q3!$D:$D,0))</f>
        <v>0</v>
      </c>
      <c r="AQ120" s="92">
        <f>INDEX([1]RiskPlusY2565Q3!R:R,MATCH([1]ตารางคะแนนV3!$C120,[1]RiskPlusY2565Q3!$D:$D,0))</f>
        <v>0</v>
      </c>
      <c r="AR120" s="92">
        <f>INDEX([1]RiskPlusY2565Q3!AB:AB,MATCH([1]ตารางคะแนนV3!$C120,[1]RiskPlusY2565Q3!$D:$D,0))</f>
        <v>1</v>
      </c>
      <c r="AS120" s="93">
        <f t="shared" si="25"/>
        <v>1</v>
      </c>
      <c r="AT120" s="92">
        <f>INDEX([1]RiskPlusY2565Q3!AA:AA,MATCH([1]ตารางคะแนนV3!$C120,[1]RiskPlusY2565Q3!$D:$D,0))</f>
        <v>1</v>
      </c>
      <c r="AU120" s="92">
        <f>INDEX([1]RiskPlusY2565Q3!AC:AC,MATCH([1]ตารางคะแนนV3!$C120,[1]RiskPlusY2565Q3!$D:$D,0))</f>
        <v>1</v>
      </c>
      <c r="AV120" s="94">
        <f t="shared" si="26"/>
        <v>2</v>
      </c>
      <c r="AW120" s="95">
        <f t="shared" si="27"/>
        <v>3</v>
      </c>
      <c r="AX120" s="96">
        <f t="shared" si="28"/>
        <v>10.5</v>
      </c>
      <c r="AY120" s="18" t="str">
        <f t="shared" si="29"/>
        <v>B</v>
      </c>
      <c r="AZ120" s="18"/>
      <c r="BA120" s="18" t="str">
        <f>INDEX([1]Proflile65!$L:$L,MATCH([1]ตารางคะแนนV3!$C120,[1]Proflile65!$D:$D,0))</f>
        <v>เดิม</v>
      </c>
      <c r="BB120" s="18"/>
      <c r="BC120" s="18"/>
      <c r="BD120" s="28" t="b">
        <f t="shared" si="30"/>
        <v>1</v>
      </c>
      <c r="BE120" s="96">
        <v>10.5</v>
      </c>
      <c r="BF120" s="18" t="s">
        <v>2071</v>
      </c>
      <c r="BH120" s="17">
        <f t="shared" si="31"/>
        <v>150000</v>
      </c>
    </row>
    <row r="121" spans="1:60">
      <c r="A121" s="18" t="s">
        <v>60</v>
      </c>
      <c r="B121" s="17" t="s">
        <v>95</v>
      </c>
      <c r="C121" s="18" t="s">
        <v>409</v>
      </c>
      <c r="D121" s="17" t="s">
        <v>410</v>
      </c>
      <c r="E121" s="18" t="str">
        <f>INDEX([1]Proflile65!$F:$F,MATCH([1]ตารางคะแนนV3!$C121,[1]Proflile65!$D:$D,0))</f>
        <v>รพท.</v>
      </c>
      <c r="F121" s="18">
        <f>INDEX([1]Proflile65!$H:$H,MATCH([1]ตารางคะแนนV3!$C121,[1]Proflile65!$D:$D,0))</f>
        <v>420</v>
      </c>
      <c r="G121" s="19" t="str">
        <f>INDEX([1]Proflile65!$K:$K,MATCH([1]ตารางคะแนนV3!$C121,[1]Proflile65!$D:$D,0))</f>
        <v>รพท.S B&gt;400</v>
      </c>
      <c r="H121" s="75">
        <v>77834</v>
      </c>
      <c r="I121" s="76">
        <f>INDEX([1]RiskPlusY2565Q3!L:L,MATCH([1]ตารางคะแนนV3!$C121,[1]RiskPlusY2565Q3!$D:$D,0))</f>
        <v>580555268</v>
      </c>
      <c r="J121" s="76">
        <f>INDEX([1]RiskPlusY2565Q3!P:P,MATCH([1]ตารางคะแนนV3!$C121,[1]RiskPlusY2565Q3!$D:$D,0))</f>
        <v>289484502.19</v>
      </c>
      <c r="K121" s="76">
        <f>INDEX([1]RiskPlusY2565Q3!O:O,MATCH([1]ตารางคะแนนV3!$C121,[1]RiskPlusY2565Q3!$D:$D,0))</f>
        <v>165665232.94</v>
      </c>
      <c r="L121" s="76">
        <f>INDEX([1]RiskPlusY2565Q3!M:M,MATCH([1]ตารางคะแนนV3!$C121,[1]RiskPlusY2565Q3!$D:$D,0))</f>
        <v>141865996.53999999</v>
      </c>
      <c r="M121" s="29">
        <f>INDEX([1]RiskPlusY2565Q3!N:N,MATCH([1]ตารางคะแนนV3!$C121,[1]RiskPlusY2565Q3!$D:$D,0))</f>
        <v>0</v>
      </c>
      <c r="N121" s="77">
        <f>INDEX([1]PlanfinY2565Q3!M:M,MATCH([1]ตารางคะแนนV3!$C121,[1]PlanfinY2565Q3!$C:$C,0))</f>
        <v>0</v>
      </c>
      <c r="O121" s="78">
        <f>INDEX([1]PlanfinY2565Q3!N:N,MATCH([1]ตารางคะแนนV3!$C121,[1]PlanfinY2565Q3!$C:$C,0))</f>
        <v>0</v>
      </c>
      <c r="P121" s="79">
        <f t="shared" si="16"/>
        <v>0</v>
      </c>
      <c r="Q121" s="80">
        <f>INDEX([1]Ratio!R:R,MATCH([1]ตารางคะแนนV3!$C121,[1]Ratio!$C:$C,0))</f>
        <v>113</v>
      </c>
      <c r="R121" s="81">
        <f>INDEX([1]RiskPlusY2565Q3!$S:$S,MATCH([1]ตารางคะแนนV3!C121,[1]RiskPlusY2565Q3!$D:$D,0))</f>
        <v>0</v>
      </c>
      <c r="S121" s="82">
        <f>INDEX([1]Ratio!$S:$S,MATCH([1]ตารางคะแนนV3!$C121,[1]Ratio!$C:$C,0))</f>
        <v>176</v>
      </c>
      <c r="T121" s="78">
        <f>VLOOKUP($C121,[1]RiskPlusY2565Q3!$D$2:$W$901,17,0)</f>
        <v>0</v>
      </c>
      <c r="U121" s="83">
        <f t="shared" si="17"/>
        <v>0</v>
      </c>
      <c r="V121" s="82">
        <f>INDEX([1]Ratio!$T:$T,MATCH([1]ตารางคะแนนV3!$C121,[1]Ratio!$C:$C,0))</f>
        <v>119</v>
      </c>
      <c r="W121" s="78">
        <f>VLOOKUP($C121,[1]RiskPlusY2565Q3!$D$2:$W$901,18,0)</f>
        <v>0</v>
      </c>
      <c r="X121" s="83">
        <f t="shared" si="18"/>
        <v>0</v>
      </c>
      <c r="Y121" s="82">
        <f>INDEX([1]Ratio!$V:$V,MATCH([1]ตารางคะแนนV3!$C121,[1]Ratio!$C:$C,0))</f>
        <v>30</v>
      </c>
      <c r="Z121" s="81">
        <f>INDEX([1]RiskPlusY2565Q3!$W:$W,MATCH([1]ตารางคะแนนV3!C121,[1]RiskPlusY2565Q3!$D:$D,0))</f>
        <v>1</v>
      </c>
      <c r="AA121" s="84">
        <f t="shared" si="19"/>
        <v>1</v>
      </c>
      <c r="AB121" s="77" t="str">
        <f>INDEX('[1]Quick MethodY2565Q3'!P:P,MATCH([1]ตารางคะแนนV3!$C121,'[1]Quick MethodY2565Q3'!$C:$C,0))</f>
        <v>1</v>
      </c>
      <c r="AC121" s="78" t="str">
        <f>INDEX('[1]Quick MethodY2565Q3'!Q:Q,MATCH([1]ตารางคะแนนV3!$C121,'[1]Quick MethodY2565Q3'!$C:$C,0))</f>
        <v>1</v>
      </c>
      <c r="AD121" s="78">
        <f>INDEX([1]HGRY2565Q3!W:W,MATCH([1]ตารางคะแนนV3!$C121,[1]HGRY2565Q3!$C:$C,0))</f>
        <v>0.5</v>
      </c>
      <c r="AE121" s="78">
        <f>INDEX([1]HGRY2565Q3!X:X,MATCH([1]ตารางคะแนนV3!$C121,[1]HGRY2565Q3!$C:$C,0))</f>
        <v>0.5</v>
      </c>
      <c r="AF121" s="78">
        <f>INDEX([1]HGRY2565Q3!Y:Y,MATCH([1]ตารางคะแนนV3!$C121,[1]HGRY2565Q3!$C:$C,0))</f>
        <v>0.5</v>
      </c>
      <c r="AG121" s="78">
        <f>INDEX([1]HGRY2565Q3!Z:Z,MATCH([1]ตารางคะแนนV3!$C121,[1]HGRY2565Q3!$C:$C,0))</f>
        <v>0.5</v>
      </c>
      <c r="AH121" s="85">
        <f t="shared" si="20"/>
        <v>4</v>
      </c>
      <c r="AI121" s="79">
        <f t="shared" si="21"/>
        <v>2</v>
      </c>
      <c r="AJ121" s="86">
        <f>INDEX([1]PointY2565Q3!J:J,MATCH([1]ตารางคะแนนV3!$C121,[1]PointY2565Q3!$C:$C,0))</f>
        <v>1</v>
      </c>
      <c r="AK121" s="87">
        <f>IFERROR(INDEX([1]อัตราการครองเตียง!O:O,MATCH([1]ตารางคะแนนV3!$C121,[1]อัตราการครองเตียง!$C:$C,0)),0)</f>
        <v>1</v>
      </c>
      <c r="AL121" s="88">
        <f>INDEX([1]SumAdjRw!R:R,MATCH([1]ตารางคะแนนV3!$C121,[1]SumAdjRw!$C:$C,0))</f>
        <v>1</v>
      </c>
      <c r="AM121" s="89">
        <f t="shared" si="22"/>
        <v>2</v>
      </c>
      <c r="AN121" s="90">
        <f t="shared" si="23"/>
        <v>5</v>
      </c>
      <c r="AO121" s="91">
        <f t="shared" si="24"/>
        <v>6</v>
      </c>
      <c r="AP121" s="92">
        <f>INDEX([1]RiskPlusY2565Q3!Q:Q,MATCH([1]ตารางคะแนนV3!$C121,[1]RiskPlusY2565Q3!$D:$D,0))</f>
        <v>0</v>
      </c>
      <c r="AQ121" s="92">
        <f>INDEX([1]RiskPlusY2565Q3!R:R,MATCH([1]ตารางคะแนนV3!$C121,[1]RiskPlusY2565Q3!$D:$D,0))</f>
        <v>0</v>
      </c>
      <c r="AR121" s="92">
        <f>INDEX([1]RiskPlusY2565Q3!AB:AB,MATCH([1]ตารางคะแนนV3!$C121,[1]RiskPlusY2565Q3!$D:$D,0))</f>
        <v>1</v>
      </c>
      <c r="AS121" s="93">
        <f t="shared" si="25"/>
        <v>1</v>
      </c>
      <c r="AT121" s="92">
        <f>INDEX([1]RiskPlusY2565Q3!AA:AA,MATCH([1]ตารางคะแนนV3!$C121,[1]RiskPlusY2565Q3!$D:$D,0))</f>
        <v>1</v>
      </c>
      <c r="AU121" s="92">
        <f>INDEX([1]RiskPlusY2565Q3!AC:AC,MATCH([1]ตารางคะแนนV3!$C121,[1]RiskPlusY2565Q3!$D:$D,0))</f>
        <v>1</v>
      </c>
      <c r="AV121" s="94">
        <f t="shared" si="26"/>
        <v>2</v>
      </c>
      <c r="AW121" s="95">
        <f t="shared" si="27"/>
        <v>3</v>
      </c>
      <c r="AX121" s="96">
        <f t="shared" si="28"/>
        <v>9</v>
      </c>
      <c r="AY121" s="18" t="str">
        <f t="shared" si="29"/>
        <v>C</v>
      </c>
      <c r="AZ121" s="18"/>
      <c r="BA121" s="18" t="str">
        <f>INDEX([1]Proflile65!$L:$L,MATCH([1]ตารางคะแนนV3!$C121,[1]Proflile65!$D:$D,0))</f>
        <v>เดิม</v>
      </c>
      <c r="BB121" s="18"/>
      <c r="BC121" s="18"/>
      <c r="BD121" s="28" t="b">
        <f t="shared" si="30"/>
        <v>1</v>
      </c>
      <c r="BE121" s="96">
        <v>9</v>
      </c>
      <c r="BF121" s="18" t="s">
        <v>2072</v>
      </c>
      <c r="BH121" s="17">
        <f t="shared" si="31"/>
        <v>0</v>
      </c>
    </row>
    <row r="122" spans="1:60">
      <c r="A122" s="18" t="s">
        <v>60</v>
      </c>
      <c r="B122" s="17" t="s">
        <v>95</v>
      </c>
      <c r="C122" s="18" t="s">
        <v>411</v>
      </c>
      <c r="D122" s="17" t="s">
        <v>412</v>
      </c>
      <c r="E122" s="18" t="str">
        <f>INDEX([1]Proflile65!$F:$F,MATCH([1]ตารางคะแนนV3!$C122,[1]Proflile65!$D:$D,0))</f>
        <v>รพช.</v>
      </c>
      <c r="F122" s="18">
        <f>INDEX([1]Proflile65!$H:$H,MATCH([1]ตารางคะแนนV3!$C122,[1]Proflile65!$D:$D,0))</f>
        <v>60</v>
      </c>
      <c r="G122" s="19" t="str">
        <f>INDEX([1]Proflile65!$K:$K,MATCH([1]ตารางคะแนนV3!$C122,[1]Proflile65!$D:$D,0))</f>
        <v>รพช.F2 P30,000-60,000</v>
      </c>
      <c r="H122" s="75">
        <v>33243</v>
      </c>
      <c r="I122" s="76">
        <f>INDEX([1]RiskPlusY2565Q3!L:L,MATCH([1]ตารางคะแนนV3!$C122,[1]RiskPlusY2565Q3!$D:$D,0))</f>
        <v>78825873.700000003</v>
      </c>
      <c r="J122" s="76">
        <f>INDEX([1]RiskPlusY2565Q3!P:P,MATCH([1]ตารางคะแนนV3!$C122,[1]RiskPlusY2565Q3!$D:$D,0))</f>
        <v>2212163.6800000002</v>
      </c>
      <c r="K122" s="76">
        <f>INDEX([1]RiskPlusY2565Q3!O:O,MATCH([1]ตารางคะแนนV3!$C122,[1]RiskPlusY2565Q3!$D:$D,0))</f>
        <v>92400055.040000007</v>
      </c>
      <c r="L122" s="76">
        <f>INDEX([1]RiskPlusY2565Q3!M:M,MATCH([1]ตารางคะแนนV3!$C122,[1]RiskPlusY2565Q3!$D:$D,0))</f>
        <v>90331839.950000003</v>
      </c>
      <c r="M122" s="29">
        <f>INDEX([1]RiskPlusY2565Q3!N:N,MATCH([1]ตารางคะแนนV3!$C122,[1]RiskPlusY2565Q3!$D:$D,0))</f>
        <v>0</v>
      </c>
      <c r="N122" s="77">
        <f>INDEX([1]PlanfinY2565Q3!M:M,MATCH([1]ตารางคะแนนV3!$C122,[1]PlanfinY2565Q3!$C:$C,0))</f>
        <v>0</v>
      </c>
      <c r="O122" s="78">
        <f>INDEX([1]PlanfinY2565Q3!N:N,MATCH([1]ตารางคะแนนV3!$C122,[1]PlanfinY2565Q3!$C:$C,0))</f>
        <v>0</v>
      </c>
      <c r="P122" s="79">
        <f t="shared" si="16"/>
        <v>0</v>
      </c>
      <c r="Q122" s="80">
        <f>INDEX([1]Ratio!R:R,MATCH([1]ตารางคะแนนV3!$C122,[1]Ratio!$C:$C,0))</f>
        <v>166</v>
      </c>
      <c r="R122" s="81">
        <f>INDEX([1]RiskPlusY2565Q3!$S:$S,MATCH([1]ตารางคะแนนV3!C122,[1]RiskPlusY2565Q3!$D:$D,0))</f>
        <v>0</v>
      </c>
      <c r="S122" s="82">
        <f>INDEX([1]Ratio!$S:$S,MATCH([1]ตารางคะแนนV3!$C122,[1]Ratio!$C:$C,0))</f>
        <v>27</v>
      </c>
      <c r="T122" s="78">
        <f>VLOOKUP($C122,[1]RiskPlusY2565Q3!$D$2:$W$901,17,0)</f>
        <v>1</v>
      </c>
      <c r="U122" s="83">
        <f t="shared" si="17"/>
        <v>0.5</v>
      </c>
      <c r="V122" s="82">
        <f>INDEX([1]Ratio!$T:$T,MATCH([1]ตารางคะแนนV3!$C122,[1]Ratio!$C:$C,0))</f>
        <v>63</v>
      </c>
      <c r="W122" s="78">
        <f>VLOOKUP($C122,[1]RiskPlusY2565Q3!$D$2:$W$901,18,0)</f>
        <v>0</v>
      </c>
      <c r="X122" s="83">
        <f t="shared" si="18"/>
        <v>0</v>
      </c>
      <c r="Y122" s="82">
        <f>INDEX([1]Ratio!$V:$V,MATCH([1]ตารางคะแนนV3!$C122,[1]Ratio!$C:$C,0))</f>
        <v>40</v>
      </c>
      <c r="Z122" s="81">
        <f>INDEX([1]RiskPlusY2565Q3!$W:$W,MATCH([1]ตารางคะแนนV3!C122,[1]RiskPlusY2565Q3!$D:$D,0))</f>
        <v>1</v>
      </c>
      <c r="AA122" s="84">
        <f t="shared" si="19"/>
        <v>1.5</v>
      </c>
      <c r="AB122" s="77" t="str">
        <f>INDEX('[1]Quick MethodY2565Q3'!P:P,MATCH([1]ตารางคะแนนV3!$C122,'[1]Quick MethodY2565Q3'!$C:$C,0))</f>
        <v>1</v>
      </c>
      <c r="AC122" s="78" t="str">
        <f>INDEX('[1]Quick MethodY2565Q3'!Q:Q,MATCH([1]ตารางคะแนนV3!$C122,'[1]Quick MethodY2565Q3'!$C:$C,0))</f>
        <v>1</v>
      </c>
      <c r="AD122" s="78">
        <f>INDEX([1]HGRY2565Q3!W:W,MATCH([1]ตารางคะแนนV3!$C122,[1]HGRY2565Q3!$C:$C,0))</f>
        <v>0</v>
      </c>
      <c r="AE122" s="78">
        <f>INDEX([1]HGRY2565Q3!X:X,MATCH([1]ตารางคะแนนV3!$C122,[1]HGRY2565Q3!$C:$C,0))</f>
        <v>0.5</v>
      </c>
      <c r="AF122" s="78">
        <f>INDEX([1]HGRY2565Q3!Y:Y,MATCH([1]ตารางคะแนนV3!$C122,[1]HGRY2565Q3!$C:$C,0))</f>
        <v>0.5</v>
      </c>
      <c r="AG122" s="78">
        <f>INDEX([1]HGRY2565Q3!Z:Z,MATCH([1]ตารางคะแนนV3!$C122,[1]HGRY2565Q3!$C:$C,0))</f>
        <v>0</v>
      </c>
      <c r="AH122" s="85">
        <f t="shared" si="20"/>
        <v>3</v>
      </c>
      <c r="AI122" s="79">
        <f t="shared" si="21"/>
        <v>2</v>
      </c>
      <c r="AJ122" s="86">
        <f>INDEX([1]PointY2565Q3!J:J,MATCH([1]ตารางคะแนนV3!$C122,[1]PointY2565Q3!$C:$C,0))</f>
        <v>1</v>
      </c>
      <c r="AK122" s="87">
        <f>IFERROR(INDEX([1]อัตราการครองเตียง!O:O,MATCH([1]ตารางคะแนนV3!$C122,[1]อัตราการครองเตียง!$C:$C,0)),0)</f>
        <v>0</v>
      </c>
      <c r="AL122" s="88">
        <f>INDEX([1]SumAdjRw!R:R,MATCH([1]ตารางคะแนนV3!$C122,[1]SumAdjRw!$C:$C,0))</f>
        <v>0</v>
      </c>
      <c r="AM122" s="89">
        <f t="shared" si="22"/>
        <v>0</v>
      </c>
      <c r="AN122" s="90">
        <f t="shared" si="23"/>
        <v>3</v>
      </c>
      <c r="AO122" s="91">
        <f t="shared" si="24"/>
        <v>4.5</v>
      </c>
      <c r="AP122" s="92">
        <f>INDEX([1]RiskPlusY2565Q3!Q:Q,MATCH([1]ตารางคะแนนV3!$C122,[1]RiskPlusY2565Q3!$D:$D,0))</f>
        <v>1</v>
      </c>
      <c r="AQ122" s="92">
        <f>INDEX([1]RiskPlusY2565Q3!R:R,MATCH([1]ตารางคะแนนV3!$C122,[1]RiskPlusY2565Q3!$D:$D,0))</f>
        <v>1</v>
      </c>
      <c r="AR122" s="92">
        <f>INDEX([1]RiskPlusY2565Q3!AB:AB,MATCH([1]ตารางคะแนนV3!$C122,[1]RiskPlusY2565Q3!$D:$D,0))</f>
        <v>1</v>
      </c>
      <c r="AS122" s="93">
        <f t="shared" si="25"/>
        <v>3</v>
      </c>
      <c r="AT122" s="92">
        <f>INDEX([1]RiskPlusY2565Q3!AA:AA,MATCH([1]ตารางคะแนนV3!$C122,[1]RiskPlusY2565Q3!$D:$D,0))</f>
        <v>1</v>
      </c>
      <c r="AU122" s="92">
        <f>INDEX([1]RiskPlusY2565Q3!AC:AC,MATCH([1]ตารางคะแนนV3!$C122,[1]RiskPlusY2565Q3!$D:$D,0))</f>
        <v>1</v>
      </c>
      <c r="AV122" s="94">
        <f t="shared" si="26"/>
        <v>2</v>
      </c>
      <c r="AW122" s="95">
        <f t="shared" si="27"/>
        <v>5</v>
      </c>
      <c r="AX122" s="96">
        <f t="shared" si="28"/>
        <v>9.5</v>
      </c>
      <c r="AY122" s="18" t="str">
        <f t="shared" si="29"/>
        <v>C</v>
      </c>
      <c r="AZ122" s="18"/>
      <c r="BA122" s="18" t="str">
        <f>INDEX([1]Proflile65!$L:$L,MATCH([1]ตารางคะแนนV3!$C122,[1]Proflile65!$D:$D,0))</f>
        <v>เดิม</v>
      </c>
      <c r="BB122" s="18"/>
      <c r="BC122" s="18"/>
      <c r="BD122" s="28" t="b">
        <f t="shared" si="30"/>
        <v>1</v>
      </c>
      <c r="BE122" s="96">
        <v>9.5</v>
      </c>
      <c r="BF122" s="18" t="s">
        <v>2072</v>
      </c>
      <c r="BH122" s="17">
        <f t="shared" si="31"/>
        <v>0</v>
      </c>
    </row>
    <row r="123" spans="1:60">
      <c r="A123" s="18" t="s">
        <v>60</v>
      </c>
      <c r="B123" s="17" t="s">
        <v>95</v>
      </c>
      <c r="C123" s="18" t="s">
        <v>413</v>
      </c>
      <c r="D123" s="17" t="s">
        <v>414</v>
      </c>
      <c r="E123" s="18" t="str">
        <f>INDEX([1]Proflile65!$F:$F,MATCH([1]ตารางคะแนนV3!$C123,[1]Proflile65!$D:$D,0))</f>
        <v>รพช.</v>
      </c>
      <c r="F123" s="18">
        <f>INDEX([1]Proflile65!$H:$H,MATCH([1]ตารางคะแนนV3!$C123,[1]Proflile65!$D:$D,0))</f>
        <v>36</v>
      </c>
      <c r="G123" s="19" t="str">
        <f>INDEX([1]Proflile65!$K:$K,MATCH([1]ตารางคะแนนV3!$C123,[1]Proflile65!$D:$D,0))</f>
        <v>รพช.F2 P&lt;=30,000</v>
      </c>
      <c r="H123" s="75">
        <v>24077</v>
      </c>
      <c r="I123" s="76">
        <f>INDEX([1]RiskPlusY2565Q3!L:L,MATCH([1]ตารางคะแนนV3!$C123,[1]RiskPlusY2565Q3!$D:$D,0))</f>
        <v>36172602.700000003</v>
      </c>
      <c r="J123" s="76">
        <f>INDEX([1]RiskPlusY2565Q3!P:P,MATCH([1]ตารางคะแนนV3!$C123,[1]RiskPlusY2565Q3!$D:$D,0))</f>
        <v>28343031.77</v>
      </c>
      <c r="K123" s="76">
        <f>INDEX([1]RiskPlusY2565Q3!O:O,MATCH([1]ตารางคะแนนV3!$C123,[1]RiskPlusY2565Q3!$D:$D,0))</f>
        <v>21353858.870000001</v>
      </c>
      <c r="L123" s="76">
        <f>INDEX([1]RiskPlusY2565Q3!M:M,MATCH([1]ตารางคะแนนV3!$C123,[1]RiskPlusY2565Q3!$D:$D,0))</f>
        <v>18254054.539999999</v>
      </c>
      <c r="M123" s="29">
        <f>INDEX([1]RiskPlusY2565Q3!N:N,MATCH([1]ตารางคะแนนV3!$C123,[1]RiskPlusY2565Q3!$D:$D,0))</f>
        <v>0</v>
      </c>
      <c r="N123" s="77">
        <f>INDEX([1]PlanfinY2565Q3!M:M,MATCH([1]ตารางคะแนนV3!$C123,[1]PlanfinY2565Q3!$C:$C,0))</f>
        <v>1</v>
      </c>
      <c r="O123" s="78">
        <f>INDEX([1]PlanfinY2565Q3!N:N,MATCH([1]ตารางคะแนนV3!$C123,[1]PlanfinY2565Q3!$C:$C,0))</f>
        <v>1</v>
      </c>
      <c r="P123" s="79">
        <f t="shared" si="16"/>
        <v>2</v>
      </c>
      <c r="Q123" s="80">
        <f>INDEX([1]Ratio!R:R,MATCH([1]ตารางคะแนนV3!$C123,[1]Ratio!$C:$C,0))</f>
        <v>267</v>
      </c>
      <c r="R123" s="81">
        <f>INDEX([1]RiskPlusY2565Q3!$S:$S,MATCH([1]ตารางคะแนนV3!C123,[1]RiskPlusY2565Q3!$D:$D,0))</f>
        <v>0</v>
      </c>
      <c r="S123" s="82">
        <f>INDEX([1]Ratio!$S:$S,MATCH([1]ตารางคะแนนV3!$C123,[1]Ratio!$C:$C,0))</f>
        <v>86</v>
      </c>
      <c r="T123" s="78">
        <f>VLOOKUP($C123,[1]RiskPlusY2565Q3!$D$2:$W$901,17,0)</f>
        <v>0</v>
      </c>
      <c r="U123" s="83">
        <f t="shared" si="17"/>
        <v>0</v>
      </c>
      <c r="V123" s="82">
        <f>INDEX([1]Ratio!$T:$T,MATCH([1]ตารางคะแนนV3!$C123,[1]Ratio!$C:$C,0))</f>
        <v>127</v>
      </c>
      <c r="W123" s="78">
        <f>VLOOKUP($C123,[1]RiskPlusY2565Q3!$D$2:$W$901,18,0)</f>
        <v>0</v>
      </c>
      <c r="X123" s="83">
        <f t="shared" si="18"/>
        <v>0</v>
      </c>
      <c r="Y123" s="82">
        <f>INDEX([1]Ratio!$V:$V,MATCH([1]ตารางคะแนนV3!$C123,[1]Ratio!$C:$C,0))</f>
        <v>22</v>
      </c>
      <c r="Z123" s="81">
        <f>INDEX([1]RiskPlusY2565Q3!$W:$W,MATCH([1]ตารางคะแนนV3!C123,[1]RiskPlusY2565Q3!$D:$D,0))</f>
        <v>1</v>
      </c>
      <c r="AA123" s="84">
        <f t="shared" si="19"/>
        <v>1</v>
      </c>
      <c r="AB123" s="77" t="str">
        <f>INDEX('[1]Quick MethodY2565Q3'!P:P,MATCH([1]ตารางคะแนนV3!$C123,'[1]Quick MethodY2565Q3'!$C:$C,0))</f>
        <v>1</v>
      </c>
      <c r="AC123" s="78" t="str">
        <f>INDEX('[1]Quick MethodY2565Q3'!Q:Q,MATCH([1]ตารางคะแนนV3!$C123,'[1]Quick MethodY2565Q3'!$C:$C,0))</f>
        <v>0</v>
      </c>
      <c r="AD123" s="78">
        <f>INDEX([1]HGRY2565Q3!W:W,MATCH([1]ตารางคะแนนV3!$C123,[1]HGRY2565Q3!$C:$C,0))</f>
        <v>0</v>
      </c>
      <c r="AE123" s="78">
        <f>INDEX([1]HGRY2565Q3!X:X,MATCH([1]ตารางคะแนนV3!$C123,[1]HGRY2565Q3!$C:$C,0))</f>
        <v>0</v>
      </c>
      <c r="AF123" s="78">
        <f>INDEX([1]HGRY2565Q3!Y:Y,MATCH([1]ตารางคะแนนV3!$C123,[1]HGRY2565Q3!$C:$C,0))</f>
        <v>0</v>
      </c>
      <c r="AG123" s="78">
        <f>INDEX([1]HGRY2565Q3!Z:Z,MATCH([1]ตารางคะแนนV3!$C123,[1]HGRY2565Q3!$C:$C,0))</f>
        <v>0.5</v>
      </c>
      <c r="AH123" s="85">
        <f t="shared" si="20"/>
        <v>1.5</v>
      </c>
      <c r="AI123" s="79">
        <f t="shared" si="21"/>
        <v>1.5</v>
      </c>
      <c r="AJ123" s="86">
        <f>INDEX([1]PointY2565Q3!J:J,MATCH([1]ตารางคะแนนV3!$C123,[1]PointY2565Q3!$C:$C,0))</f>
        <v>1</v>
      </c>
      <c r="AK123" s="87">
        <f>IFERROR(INDEX([1]อัตราการครองเตียง!O:O,MATCH([1]ตารางคะแนนV3!$C123,[1]อัตราการครองเตียง!$C:$C,0)),0)</f>
        <v>0</v>
      </c>
      <c r="AL123" s="88">
        <f>INDEX([1]SumAdjRw!R:R,MATCH([1]ตารางคะแนนV3!$C123,[1]SumAdjRw!$C:$C,0))</f>
        <v>1</v>
      </c>
      <c r="AM123" s="89">
        <f t="shared" si="22"/>
        <v>1</v>
      </c>
      <c r="AN123" s="90">
        <f t="shared" si="23"/>
        <v>3.5</v>
      </c>
      <c r="AO123" s="91">
        <f t="shared" si="24"/>
        <v>6.5</v>
      </c>
      <c r="AP123" s="92">
        <f>INDEX([1]RiskPlusY2565Q3!Q:Q,MATCH([1]ตารางคะแนนV3!$C123,[1]RiskPlusY2565Q3!$D:$D,0))</f>
        <v>0</v>
      </c>
      <c r="AQ123" s="92">
        <f>INDEX([1]RiskPlusY2565Q3!R:R,MATCH([1]ตารางคะแนนV3!$C123,[1]RiskPlusY2565Q3!$D:$D,0))</f>
        <v>0</v>
      </c>
      <c r="AR123" s="92">
        <f>INDEX([1]RiskPlusY2565Q3!AB:AB,MATCH([1]ตารางคะแนนV3!$C123,[1]RiskPlusY2565Q3!$D:$D,0))</f>
        <v>1</v>
      </c>
      <c r="AS123" s="93">
        <f t="shared" si="25"/>
        <v>1</v>
      </c>
      <c r="AT123" s="92">
        <f>INDEX([1]RiskPlusY2565Q3!AA:AA,MATCH([1]ตารางคะแนนV3!$C123,[1]RiskPlusY2565Q3!$D:$D,0))</f>
        <v>1</v>
      </c>
      <c r="AU123" s="92">
        <f>INDEX([1]RiskPlusY2565Q3!AC:AC,MATCH([1]ตารางคะแนนV3!$C123,[1]RiskPlusY2565Q3!$D:$D,0))</f>
        <v>1</v>
      </c>
      <c r="AV123" s="94">
        <f t="shared" si="26"/>
        <v>2</v>
      </c>
      <c r="AW123" s="95">
        <f t="shared" si="27"/>
        <v>3</v>
      </c>
      <c r="AX123" s="96">
        <f t="shared" si="28"/>
        <v>9.5</v>
      </c>
      <c r="AY123" s="18" t="str">
        <f t="shared" si="29"/>
        <v>C</v>
      </c>
      <c r="AZ123" s="18"/>
      <c r="BA123" s="18" t="str">
        <f>INDEX([1]Proflile65!$L:$L,MATCH([1]ตารางคะแนนV3!$C123,[1]Proflile65!$D:$D,0))</f>
        <v>เดิม</v>
      </c>
      <c r="BB123" s="18"/>
      <c r="BC123" s="18"/>
      <c r="BD123" s="28" t="b">
        <f t="shared" si="30"/>
        <v>1</v>
      </c>
      <c r="BE123" s="96">
        <v>9.5</v>
      </c>
      <c r="BF123" s="18" t="s">
        <v>2072</v>
      </c>
      <c r="BH123" s="17">
        <f t="shared" si="31"/>
        <v>0</v>
      </c>
    </row>
    <row r="124" spans="1:60">
      <c r="A124" s="18" t="s">
        <v>60</v>
      </c>
      <c r="B124" s="17" t="s">
        <v>95</v>
      </c>
      <c r="C124" s="18" t="s">
        <v>415</v>
      </c>
      <c r="D124" s="17" t="s">
        <v>416</v>
      </c>
      <c r="E124" s="18" t="str">
        <f>INDEX([1]Proflile65!$F:$F,MATCH([1]ตารางคะแนนV3!$C124,[1]Proflile65!$D:$D,0))</f>
        <v>รพช.</v>
      </c>
      <c r="F124" s="18">
        <f>INDEX([1]Proflile65!$H:$H,MATCH([1]ตารางคะแนนV3!$C124,[1]Proflile65!$D:$D,0))</f>
        <v>120</v>
      </c>
      <c r="G124" s="19" t="str">
        <f>INDEX([1]Proflile65!$K:$K,MATCH([1]ตารางคะแนนV3!$C124,[1]Proflile65!$D:$D,0))</f>
        <v>รพช.M2 B&gt;100</v>
      </c>
      <c r="H124" s="75">
        <v>40774</v>
      </c>
      <c r="I124" s="76">
        <f>INDEX([1]RiskPlusY2565Q3!L:L,MATCH([1]ตารางคะแนนV3!$C124,[1]RiskPlusY2565Q3!$D:$D,0))</f>
        <v>87522236.129999995</v>
      </c>
      <c r="J124" s="76">
        <f>INDEX([1]RiskPlusY2565Q3!P:P,MATCH([1]ตารางคะแนนV3!$C124,[1]RiskPlusY2565Q3!$D:$D,0))</f>
        <v>12407293.720000001</v>
      </c>
      <c r="K124" s="76">
        <f>INDEX([1]RiskPlusY2565Q3!O:O,MATCH([1]ตารางคะแนนV3!$C124,[1]RiskPlusY2565Q3!$D:$D,0))</f>
        <v>52372701.490000002</v>
      </c>
      <c r="L124" s="76">
        <f>INDEX([1]RiskPlusY2565Q3!M:M,MATCH([1]ตารางคะแนนV3!$C124,[1]RiskPlusY2565Q3!$D:$D,0))</f>
        <v>52854057.439999998</v>
      </c>
      <c r="M124" s="29">
        <f>INDEX([1]RiskPlusY2565Q3!N:N,MATCH([1]ตารางคะแนนV3!$C124,[1]RiskPlusY2565Q3!$D:$D,0))</f>
        <v>0</v>
      </c>
      <c r="N124" s="77">
        <f>INDEX([1]PlanfinY2565Q3!M:M,MATCH([1]ตารางคะแนนV3!$C124,[1]PlanfinY2565Q3!$C:$C,0))</f>
        <v>0</v>
      </c>
      <c r="O124" s="78">
        <f>INDEX([1]PlanfinY2565Q3!N:N,MATCH([1]ตารางคะแนนV3!$C124,[1]PlanfinY2565Q3!$C:$C,0))</f>
        <v>1</v>
      </c>
      <c r="P124" s="79">
        <f t="shared" si="16"/>
        <v>1</v>
      </c>
      <c r="Q124" s="80">
        <f>INDEX([1]Ratio!R:R,MATCH([1]ตารางคะแนนV3!$C124,[1]Ratio!$C:$C,0))</f>
        <v>89</v>
      </c>
      <c r="R124" s="81">
        <f>INDEX([1]RiskPlusY2565Q3!$S:$S,MATCH([1]ตารางคะแนนV3!C124,[1]RiskPlusY2565Q3!$D:$D,0))</f>
        <v>1</v>
      </c>
      <c r="S124" s="82">
        <f>INDEX([1]Ratio!$S:$S,MATCH([1]ตารางคะแนนV3!$C124,[1]Ratio!$C:$C,0))</f>
        <v>36</v>
      </c>
      <c r="T124" s="78">
        <f>VLOOKUP($C124,[1]RiskPlusY2565Q3!$D$2:$W$901,17,0)</f>
        <v>1</v>
      </c>
      <c r="U124" s="83">
        <f t="shared" si="17"/>
        <v>0.5</v>
      </c>
      <c r="V124" s="82">
        <f>INDEX([1]Ratio!$T:$T,MATCH([1]ตารางคะแนนV3!$C124,[1]Ratio!$C:$C,0))</f>
        <v>55</v>
      </c>
      <c r="W124" s="78">
        <f>VLOOKUP($C124,[1]RiskPlusY2565Q3!$D$2:$W$901,18,0)</f>
        <v>1</v>
      </c>
      <c r="X124" s="83">
        <f t="shared" si="18"/>
        <v>0.5</v>
      </c>
      <c r="Y124" s="82">
        <f>INDEX([1]Ratio!$V:$V,MATCH([1]ตารางคะแนนV3!$C124,[1]Ratio!$C:$C,0))</f>
        <v>50</v>
      </c>
      <c r="Z124" s="81">
        <f>INDEX([1]RiskPlusY2565Q3!$W:$W,MATCH([1]ตารางคะแนนV3!C124,[1]RiskPlusY2565Q3!$D:$D,0))</f>
        <v>1</v>
      </c>
      <c r="AA124" s="84">
        <f t="shared" si="19"/>
        <v>3</v>
      </c>
      <c r="AB124" s="77" t="str">
        <f>INDEX('[1]Quick MethodY2565Q3'!P:P,MATCH([1]ตารางคะแนนV3!$C124,'[1]Quick MethodY2565Q3'!$C:$C,0))</f>
        <v>1</v>
      </c>
      <c r="AC124" s="78" t="str">
        <f>INDEX('[1]Quick MethodY2565Q3'!Q:Q,MATCH([1]ตารางคะแนนV3!$C124,'[1]Quick MethodY2565Q3'!$C:$C,0))</f>
        <v>1</v>
      </c>
      <c r="AD124" s="78">
        <f>INDEX([1]HGRY2565Q3!W:W,MATCH([1]ตารางคะแนนV3!$C124,[1]HGRY2565Q3!$C:$C,0))</f>
        <v>0.5</v>
      </c>
      <c r="AE124" s="78">
        <f>INDEX([1]HGRY2565Q3!X:X,MATCH([1]ตารางคะแนนV3!$C124,[1]HGRY2565Q3!$C:$C,0))</f>
        <v>0.5</v>
      </c>
      <c r="AF124" s="78">
        <f>INDEX([1]HGRY2565Q3!Y:Y,MATCH([1]ตารางคะแนนV3!$C124,[1]HGRY2565Q3!$C:$C,0))</f>
        <v>0</v>
      </c>
      <c r="AG124" s="78">
        <f>INDEX([1]HGRY2565Q3!Z:Z,MATCH([1]ตารางคะแนนV3!$C124,[1]HGRY2565Q3!$C:$C,0))</f>
        <v>0.5</v>
      </c>
      <c r="AH124" s="85">
        <f t="shared" si="20"/>
        <v>3.5</v>
      </c>
      <c r="AI124" s="79">
        <f t="shared" si="21"/>
        <v>2</v>
      </c>
      <c r="AJ124" s="86">
        <f>INDEX([1]PointY2565Q3!J:J,MATCH([1]ตารางคะแนนV3!$C124,[1]PointY2565Q3!$C:$C,0))</f>
        <v>1</v>
      </c>
      <c r="AK124" s="87">
        <f>IFERROR(INDEX([1]อัตราการครองเตียง!O:O,MATCH([1]ตารางคะแนนV3!$C124,[1]อัตราการครองเตียง!$C:$C,0)),0)</f>
        <v>1</v>
      </c>
      <c r="AL124" s="88">
        <f>INDEX([1]SumAdjRw!R:R,MATCH([1]ตารางคะแนนV3!$C124,[1]SumAdjRw!$C:$C,0))</f>
        <v>1</v>
      </c>
      <c r="AM124" s="89">
        <f t="shared" si="22"/>
        <v>2</v>
      </c>
      <c r="AN124" s="90">
        <f t="shared" si="23"/>
        <v>5</v>
      </c>
      <c r="AO124" s="91">
        <f t="shared" si="24"/>
        <v>9</v>
      </c>
      <c r="AP124" s="92">
        <f>INDEX([1]RiskPlusY2565Q3!Q:Q,MATCH([1]ตารางคะแนนV3!$C124,[1]RiskPlusY2565Q3!$D:$D,0))</f>
        <v>0</v>
      </c>
      <c r="AQ124" s="92">
        <f>INDEX([1]RiskPlusY2565Q3!R:R,MATCH([1]ตารางคะแนนV3!$C124,[1]RiskPlusY2565Q3!$D:$D,0))</f>
        <v>0</v>
      </c>
      <c r="AR124" s="92">
        <f>INDEX([1]RiskPlusY2565Q3!AB:AB,MATCH([1]ตารางคะแนนV3!$C124,[1]RiskPlusY2565Q3!$D:$D,0))</f>
        <v>1</v>
      </c>
      <c r="AS124" s="93">
        <f t="shared" si="25"/>
        <v>1</v>
      </c>
      <c r="AT124" s="92">
        <f>INDEX([1]RiskPlusY2565Q3!AA:AA,MATCH([1]ตารางคะแนนV3!$C124,[1]RiskPlusY2565Q3!$D:$D,0))</f>
        <v>1</v>
      </c>
      <c r="AU124" s="92">
        <f>INDEX([1]RiskPlusY2565Q3!AC:AC,MATCH([1]ตารางคะแนนV3!$C124,[1]RiskPlusY2565Q3!$D:$D,0))</f>
        <v>1</v>
      </c>
      <c r="AV124" s="94">
        <f t="shared" si="26"/>
        <v>2</v>
      </c>
      <c r="AW124" s="95">
        <f t="shared" si="27"/>
        <v>3</v>
      </c>
      <c r="AX124" s="96">
        <f t="shared" si="28"/>
        <v>12</v>
      </c>
      <c r="AY124" s="18" t="str">
        <f t="shared" si="29"/>
        <v>A</v>
      </c>
      <c r="AZ124" s="18"/>
      <c r="BA124" s="18" t="str">
        <f>INDEX([1]Proflile65!$L:$L,MATCH([1]ตารางคะแนนV3!$C124,[1]Proflile65!$D:$D,0))</f>
        <v>เดิม</v>
      </c>
      <c r="BB124" s="18"/>
      <c r="BC124" s="18"/>
      <c r="BD124" s="28" t="b">
        <f t="shared" si="30"/>
        <v>1</v>
      </c>
      <c r="BE124" s="96">
        <v>12</v>
      </c>
      <c r="BF124" s="18" t="s">
        <v>2048</v>
      </c>
      <c r="BH124" s="17">
        <f t="shared" si="31"/>
        <v>300000</v>
      </c>
    </row>
    <row r="125" spans="1:60">
      <c r="A125" s="18" t="s">
        <v>60</v>
      </c>
      <c r="B125" s="17" t="s">
        <v>95</v>
      </c>
      <c r="C125" s="18" t="s">
        <v>417</v>
      </c>
      <c r="D125" s="17" t="s">
        <v>418</v>
      </c>
      <c r="E125" s="18" t="str">
        <f>INDEX([1]Proflile65!$F:$F,MATCH([1]ตารางคะแนนV3!$C125,[1]Proflile65!$D:$D,0))</f>
        <v>รพช.</v>
      </c>
      <c r="F125" s="18">
        <f>INDEX([1]Proflile65!$H:$H,MATCH([1]ตารางคะแนนV3!$C125,[1]Proflile65!$D:$D,0))</f>
        <v>70</v>
      </c>
      <c r="G125" s="19" t="str">
        <f>INDEX([1]Proflile65!$K:$K,MATCH([1]ตารางคะแนนV3!$C125,[1]Proflile65!$D:$D,0))</f>
        <v>รพช.M2 B&lt;=100</v>
      </c>
      <c r="H125" s="75">
        <v>63159</v>
      </c>
      <c r="I125" s="76">
        <f>INDEX([1]RiskPlusY2565Q3!L:L,MATCH([1]ตารางคะแนนV3!$C125,[1]RiskPlusY2565Q3!$D:$D,0))</f>
        <v>119250459.28</v>
      </c>
      <c r="J125" s="76">
        <f>INDEX([1]RiskPlusY2565Q3!P:P,MATCH([1]ตารางคะแนนV3!$C125,[1]RiskPlusY2565Q3!$D:$D,0))</f>
        <v>76124127.659999996</v>
      </c>
      <c r="K125" s="76">
        <f>INDEX([1]RiskPlusY2565Q3!O:O,MATCH([1]ตารางคะแนนV3!$C125,[1]RiskPlusY2565Q3!$D:$D,0))</f>
        <v>112722122.84</v>
      </c>
      <c r="L125" s="76">
        <f>INDEX([1]RiskPlusY2565Q3!M:M,MATCH([1]ตารางคะแนนV3!$C125,[1]RiskPlusY2565Q3!$D:$D,0))</f>
        <v>104492583.5</v>
      </c>
      <c r="M125" s="29">
        <f>INDEX([1]RiskPlusY2565Q3!N:N,MATCH([1]ตารางคะแนนV3!$C125,[1]RiskPlusY2565Q3!$D:$D,0))</f>
        <v>0</v>
      </c>
      <c r="N125" s="77">
        <f>INDEX([1]PlanfinY2565Q3!M:M,MATCH([1]ตารางคะแนนV3!$C125,[1]PlanfinY2565Q3!$C:$C,0))</f>
        <v>0</v>
      </c>
      <c r="O125" s="78">
        <f>INDEX([1]PlanfinY2565Q3!N:N,MATCH([1]ตารางคะแนนV3!$C125,[1]PlanfinY2565Q3!$C:$C,0))</f>
        <v>1</v>
      </c>
      <c r="P125" s="79">
        <f t="shared" si="16"/>
        <v>1</v>
      </c>
      <c r="Q125" s="80">
        <f>INDEX([1]Ratio!R:R,MATCH([1]ตารางคะแนนV3!$C125,[1]Ratio!$C:$C,0))</f>
        <v>69</v>
      </c>
      <c r="R125" s="81">
        <f>INDEX([1]RiskPlusY2565Q3!$S:$S,MATCH([1]ตารางคะแนนV3!C125,[1]RiskPlusY2565Q3!$D:$D,0))</f>
        <v>1</v>
      </c>
      <c r="S125" s="82">
        <f>INDEX([1]Ratio!$S:$S,MATCH([1]ตารางคะแนนV3!$C125,[1]Ratio!$C:$C,0))</f>
        <v>44</v>
      </c>
      <c r="T125" s="78">
        <f>VLOOKUP($C125,[1]RiskPlusY2565Q3!$D$2:$W$901,17,0)</f>
        <v>1</v>
      </c>
      <c r="U125" s="83">
        <f t="shared" si="17"/>
        <v>0.5</v>
      </c>
      <c r="V125" s="82">
        <f>INDEX([1]Ratio!$T:$T,MATCH([1]ตารางคะแนนV3!$C125,[1]Ratio!$C:$C,0))</f>
        <v>46</v>
      </c>
      <c r="W125" s="78">
        <f>VLOOKUP($C125,[1]RiskPlusY2565Q3!$D$2:$W$901,18,0)</f>
        <v>1</v>
      </c>
      <c r="X125" s="83">
        <f t="shared" si="18"/>
        <v>0.5</v>
      </c>
      <c r="Y125" s="82">
        <f>INDEX([1]Ratio!$V:$V,MATCH([1]ตารางคะแนนV3!$C125,[1]Ratio!$C:$C,0))</f>
        <v>36</v>
      </c>
      <c r="Z125" s="81">
        <f>INDEX([1]RiskPlusY2565Q3!$W:$W,MATCH([1]ตารางคะแนนV3!C125,[1]RiskPlusY2565Q3!$D:$D,0))</f>
        <v>1</v>
      </c>
      <c r="AA125" s="84">
        <f t="shared" si="19"/>
        <v>3</v>
      </c>
      <c r="AB125" s="77" t="str">
        <f>INDEX('[1]Quick MethodY2565Q3'!P:P,MATCH([1]ตารางคะแนนV3!$C125,'[1]Quick MethodY2565Q3'!$C:$C,0))</f>
        <v>1</v>
      </c>
      <c r="AC125" s="78" t="str">
        <f>INDEX('[1]Quick MethodY2565Q3'!Q:Q,MATCH([1]ตารางคะแนนV3!$C125,'[1]Quick MethodY2565Q3'!$C:$C,0))</f>
        <v>1</v>
      </c>
      <c r="AD125" s="78">
        <f>INDEX([1]HGRY2565Q3!W:W,MATCH([1]ตารางคะแนนV3!$C125,[1]HGRY2565Q3!$C:$C,0))</f>
        <v>0.5</v>
      </c>
      <c r="AE125" s="78">
        <f>INDEX([1]HGRY2565Q3!X:X,MATCH([1]ตารางคะแนนV3!$C125,[1]HGRY2565Q3!$C:$C,0))</f>
        <v>0.5</v>
      </c>
      <c r="AF125" s="78">
        <f>INDEX([1]HGRY2565Q3!Y:Y,MATCH([1]ตารางคะแนนV3!$C125,[1]HGRY2565Q3!$C:$C,0))</f>
        <v>0</v>
      </c>
      <c r="AG125" s="78">
        <f>INDEX([1]HGRY2565Q3!Z:Z,MATCH([1]ตารางคะแนนV3!$C125,[1]HGRY2565Q3!$C:$C,0))</f>
        <v>0.5</v>
      </c>
      <c r="AH125" s="85">
        <f t="shared" si="20"/>
        <v>3.5</v>
      </c>
      <c r="AI125" s="79">
        <f t="shared" si="21"/>
        <v>2</v>
      </c>
      <c r="AJ125" s="86">
        <f>INDEX([1]PointY2565Q3!J:J,MATCH([1]ตารางคะแนนV3!$C125,[1]PointY2565Q3!$C:$C,0))</f>
        <v>1</v>
      </c>
      <c r="AK125" s="87">
        <f>IFERROR(INDEX([1]อัตราการครองเตียง!O:O,MATCH([1]ตารางคะแนนV3!$C125,[1]อัตราการครองเตียง!$C:$C,0)),0)</f>
        <v>1</v>
      </c>
      <c r="AL125" s="88">
        <f>INDEX([1]SumAdjRw!R:R,MATCH([1]ตารางคะแนนV3!$C125,[1]SumAdjRw!$C:$C,0))</f>
        <v>1</v>
      </c>
      <c r="AM125" s="89">
        <f t="shared" si="22"/>
        <v>2</v>
      </c>
      <c r="AN125" s="90">
        <f t="shared" si="23"/>
        <v>5</v>
      </c>
      <c r="AO125" s="91">
        <f t="shared" si="24"/>
        <v>9</v>
      </c>
      <c r="AP125" s="92">
        <f>INDEX([1]RiskPlusY2565Q3!Q:Q,MATCH([1]ตารางคะแนนV3!$C125,[1]RiskPlusY2565Q3!$D:$D,0))</f>
        <v>1</v>
      </c>
      <c r="AQ125" s="92">
        <f>INDEX([1]RiskPlusY2565Q3!R:R,MATCH([1]ตารางคะแนนV3!$C125,[1]RiskPlusY2565Q3!$D:$D,0))</f>
        <v>1</v>
      </c>
      <c r="AR125" s="92">
        <f>INDEX([1]RiskPlusY2565Q3!AB:AB,MATCH([1]ตารางคะแนนV3!$C125,[1]RiskPlusY2565Q3!$D:$D,0))</f>
        <v>1</v>
      </c>
      <c r="AS125" s="93">
        <f t="shared" si="25"/>
        <v>3</v>
      </c>
      <c r="AT125" s="92">
        <f>INDEX([1]RiskPlusY2565Q3!AA:AA,MATCH([1]ตารางคะแนนV3!$C125,[1]RiskPlusY2565Q3!$D:$D,0))</f>
        <v>1</v>
      </c>
      <c r="AU125" s="92">
        <f>INDEX([1]RiskPlusY2565Q3!AC:AC,MATCH([1]ตารางคะแนนV3!$C125,[1]RiskPlusY2565Q3!$D:$D,0))</f>
        <v>1</v>
      </c>
      <c r="AV125" s="94">
        <f t="shared" si="26"/>
        <v>2</v>
      </c>
      <c r="AW125" s="95">
        <f t="shared" si="27"/>
        <v>5</v>
      </c>
      <c r="AX125" s="96">
        <f t="shared" si="28"/>
        <v>14</v>
      </c>
      <c r="AY125" s="18" t="str">
        <f t="shared" si="29"/>
        <v>A</v>
      </c>
      <c r="AZ125" s="18"/>
      <c r="BA125" s="18" t="str">
        <f>INDEX([1]Proflile65!$L:$L,MATCH([1]ตารางคะแนนV3!$C125,[1]Proflile65!$D:$D,0))</f>
        <v>เดิม</v>
      </c>
      <c r="BB125" s="18"/>
      <c r="BC125" s="18"/>
      <c r="BD125" s="28" t="b">
        <f t="shared" si="30"/>
        <v>1</v>
      </c>
      <c r="BE125" s="96">
        <v>14</v>
      </c>
      <c r="BF125" s="18" t="s">
        <v>2048</v>
      </c>
      <c r="BH125" s="17">
        <f t="shared" si="31"/>
        <v>300000</v>
      </c>
    </row>
    <row r="126" spans="1:60">
      <c r="A126" s="18" t="s">
        <v>60</v>
      </c>
      <c r="B126" s="17" t="s">
        <v>95</v>
      </c>
      <c r="C126" s="18" t="s">
        <v>419</v>
      </c>
      <c r="D126" s="17" t="s">
        <v>420</v>
      </c>
      <c r="E126" s="18" t="str">
        <f>INDEX([1]Proflile65!$F:$F,MATCH([1]ตารางคะแนนV3!$C126,[1]Proflile65!$D:$D,0))</f>
        <v>รพช.</v>
      </c>
      <c r="F126" s="18">
        <f>INDEX([1]Proflile65!$H:$H,MATCH([1]ตารางคะแนนV3!$C126,[1]Proflile65!$D:$D,0))</f>
        <v>85</v>
      </c>
      <c r="G126" s="19" t="str">
        <f>INDEX([1]Proflile65!$K:$K,MATCH([1]ตารางคะแนนV3!$C126,[1]Proflile65!$D:$D,0))</f>
        <v>รพช.F1 P&lt;=50,000</v>
      </c>
      <c r="H126" s="75">
        <v>49974</v>
      </c>
      <c r="I126" s="76">
        <f>INDEX([1]RiskPlusY2565Q3!L:L,MATCH([1]ตารางคะแนนV3!$C126,[1]RiskPlusY2565Q3!$D:$D,0))</f>
        <v>209246366.78</v>
      </c>
      <c r="J126" s="76">
        <f>INDEX([1]RiskPlusY2565Q3!P:P,MATCH([1]ตารางคะแนนV3!$C126,[1]RiskPlusY2565Q3!$D:$D,0))</f>
        <v>98413738.109999999</v>
      </c>
      <c r="K126" s="76">
        <f>INDEX([1]RiskPlusY2565Q3!O:O,MATCH([1]ตารางคะแนนV3!$C126,[1]RiskPlusY2565Q3!$D:$D,0))</f>
        <v>157102983.36000001</v>
      </c>
      <c r="L126" s="76">
        <f>INDEX([1]RiskPlusY2565Q3!M:M,MATCH([1]ตารางคะแนนV3!$C126,[1]RiskPlusY2565Q3!$D:$D,0))</f>
        <v>149924960.97</v>
      </c>
      <c r="M126" s="29">
        <f>INDEX([1]RiskPlusY2565Q3!N:N,MATCH([1]ตารางคะแนนV3!$C126,[1]RiskPlusY2565Q3!$D:$D,0))</f>
        <v>0</v>
      </c>
      <c r="N126" s="77">
        <f>INDEX([1]PlanfinY2565Q3!M:M,MATCH([1]ตารางคะแนนV3!$C126,[1]PlanfinY2565Q3!$C:$C,0))</f>
        <v>0</v>
      </c>
      <c r="O126" s="78">
        <f>INDEX([1]PlanfinY2565Q3!N:N,MATCH([1]ตารางคะแนนV3!$C126,[1]PlanfinY2565Q3!$C:$C,0))</f>
        <v>1</v>
      </c>
      <c r="P126" s="79">
        <f t="shared" si="16"/>
        <v>1</v>
      </c>
      <c r="Q126" s="80">
        <f>INDEX([1]Ratio!R:R,MATCH([1]ตารางคะแนนV3!$C126,[1]Ratio!$C:$C,0))</f>
        <v>125</v>
      </c>
      <c r="R126" s="81">
        <f>INDEX([1]RiskPlusY2565Q3!$S:$S,MATCH([1]ตารางคะแนนV3!C126,[1]RiskPlusY2565Q3!$D:$D,0))</f>
        <v>0</v>
      </c>
      <c r="S126" s="82">
        <f>INDEX([1]Ratio!$S:$S,MATCH([1]ตารางคะแนนV3!$C126,[1]Ratio!$C:$C,0))</f>
        <v>90</v>
      </c>
      <c r="T126" s="78">
        <f>VLOOKUP($C126,[1]RiskPlusY2565Q3!$D$2:$W$901,17,0)</f>
        <v>0</v>
      </c>
      <c r="U126" s="83">
        <f t="shared" si="17"/>
        <v>0</v>
      </c>
      <c r="V126" s="82">
        <f>INDEX([1]Ratio!$T:$T,MATCH([1]ตารางคะแนนV3!$C126,[1]Ratio!$C:$C,0))</f>
        <v>81</v>
      </c>
      <c r="W126" s="78">
        <f>VLOOKUP($C126,[1]RiskPlusY2565Q3!$D$2:$W$901,18,0)</f>
        <v>0</v>
      </c>
      <c r="X126" s="83">
        <f t="shared" si="18"/>
        <v>0</v>
      </c>
      <c r="Y126" s="82">
        <f>INDEX([1]Ratio!$V:$V,MATCH([1]ตารางคะแนนV3!$C126,[1]Ratio!$C:$C,0))</f>
        <v>35</v>
      </c>
      <c r="Z126" s="81">
        <f>INDEX([1]RiskPlusY2565Q3!$W:$W,MATCH([1]ตารางคะแนนV3!C126,[1]RiskPlusY2565Q3!$D:$D,0))</f>
        <v>1</v>
      </c>
      <c r="AA126" s="84">
        <f t="shared" si="19"/>
        <v>1</v>
      </c>
      <c r="AB126" s="77" t="str">
        <f>INDEX('[1]Quick MethodY2565Q3'!P:P,MATCH([1]ตารางคะแนนV3!$C126,'[1]Quick MethodY2565Q3'!$C:$C,0))</f>
        <v>1</v>
      </c>
      <c r="AC126" s="78" t="str">
        <f>INDEX('[1]Quick MethodY2565Q3'!Q:Q,MATCH([1]ตารางคะแนนV3!$C126,'[1]Quick MethodY2565Q3'!$C:$C,0))</f>
        <v>1</v>
      </c>
      <c r="AD126" s="78">
        <f>INDEX([1]HGRY2565Q3!W:W,MATCH([1]ตารางคะแนนV3!$C126,[1]HGRY2565Q3!$C:$C,0))</f>
        <v>0</v>
      </c>
      <c r="AE126" s="78">
        <f>INDEX([1]HGRY2565Q3!X:X,MATCH([1]ตารางคะแนนV3!$C126,[1]HGRY2565Q3!$C:$C,0))</f>
        <v>0</v>
      </c>
      <c r="AF126" s="78">
        <f>INDEX([1]HGRY2565Q3!Y:Y,MATCH([1]ตารางคะแนนV3!$C126,[1]HGRY2565Q3!$C:$C,0))</f>
        <v>0</v>
      </c>
      <c r="AG126" s="78">
        <f>INDEX([1]HGRY2565Q3!Z:Z,MATCH([1]ตารางคะแนนV3!$C126,[1]HGRY2565Q3!$C:$C,0))</f>
        <v>0</v>
      </c>
      <c r="AH126" s="85">
        <f t="shared" si="20"/>
        <v>2</v>
      </c>
      <c r="AI126" s="79">
        <f t="shared" si="21"/>
        <v>2</v>
      </c>
      <c r="AJ126" s="86">
        <f>INDEX([1]PointY2565Q3!J:J,MATCH([1]ตารางคะแนนV3!$C126,[1]PointY2565Q3!$C:$C,0))</f>
        <v>1</v>
      </c>
      <c r="AK126" s="87">
        <f>IFERROR(INDEX([1]อัตราการครองเตียง!O:O,MATCH([1]ตารางคะแนนV3!$C126,[1]อัตราการครองเตียง!$C:$C,0)),0)</f>
        <v>1</v>
      </c>
      <c r="AL126" s="88">
        <f>INDEX([1]SumAdjRw!R:R,MATCH([1]ตารางคะแนนV3!$C126,[1]SumAdjRw!$C:$C,0))</f>
        <v>1</v>
      </c>
      <c r="AM126" s="89">
        <f t="shared" si="22"/>
        <v>2</v>
      </c>
      <c r="AN126" s="90">
        <f t="shared" si="23"/>
        <v>5</v>
      </c>
      <c r="AO126" s="91">
        <f t="shared" si="24"/>
        <v>7</v>
      </c>
      <c r="AP126" s="92">
        <f>INDEX([1]RiskPlusY2565Q3!Q:Q,MATCH([1]ตารางคะแนนV3!$C126,[1]RiskPlusY2565Q3!$D:$D,0))</f>
        <v>1</v>
      </c>
      <c r="AQ126" s="92">
        <f>INDEX([1]RiskPlusY2565Q3!R:R,MATCH([1]ตารางคะแนนV3!$C126,[1]RiskPlusY2565Q3!$D:$D,0))</f>
        <v>1</v>
      </c>
      <c r="AR126" s="92">
        <f>INDEX([1]RiskPlusY2565Q3!AB:AB,MATCH([1]ตารางคะแนนV3!$C126,[1]RiskPlusY2565Q3!$D:$D,0))</f>
        <v>1</v>
      </c>
      <c r="AS126" s="93">
        <f t="shared" si="25"/>
        <v>3</v>
      </c>
      <c r="AT126" s="92">
        <f>INDEX([1]RiskPlusY2565Q3!AA:AA,MATCH([1]ตารางคะแนนV3!$C126,[1]RiskPlusY2565Q3!$D:$D,0))</f>
        <v>1</v>
      </c>
      <c r="AU126" s="92">
        <f>INDEX([1]RiskPlusY2565Q3!AC:AC,MATCH([1]ตารางคะแนนV3!$C126,[1]RiskPlusY2565Q3!$D:$D,0))</f>
        <v>1</v>
      </c>
      <c r="AV126" s="94">
        <f t="shared" si="26"/>
        <v>2</v>
      </c>
      <c r="AW126" s="95">
        <f t="shared" si="27"/>
        <v>5</v>
      </c>
      <c r="AX126" s="96">
        <f t="shared" si="28"/>
        <v>12</v>
      </c>
      <c r="AY126" s="18" t="str">
        <f t="shared" si="29"/>
        <v>A</v>
      </c>
      <c r="AZ126" s="18"/>
      <c r="BA126" s="18" t="str">
        <f>INDEX([1]Proflile65!$L:$L,MATCH([1]ตารางคะแนนV3!$C126,[1]Proflile65!$D:$D,0))</f>
        <v>เดิม</v>
      </c>
      <c r="BB126" s="18"/>
      <c r="BC126" s="18"/>
      <c r="BD126" s="28" t="b">
        <f t="shared" si="30"/>
        <v>1</v>
      </c>
      <c r="BE126" s="96">
        <v>12</v>
      </c>
      <c r="BF126" s="18" t="s">
        <v>2048</v>
      </c>
      <c r="BH126" s="17">
        <f t="shared" si="31"/>
        <v>300000</v>
      </c>
    </row>
    <row r="127" spans="1:60">
      <c r="A127" s="18" t="s">
        <v>60</v>
      </c>
      <c r="B127" s="17" t="s">
        <v>95</v>
      </c>
      <c r="C127" s="18" t="s">
        <v>421</v>
      </c>
      <c r="D127" s="17" t="s">
        <v>422</v>
      </c>
      <c r="E127" s="18" t="str">
        <f>INDEX([1]Proflile65!$F:$F,MATCH([1]ตารางคะแนนV3!$C127,[1]Proflile65!$D:$D,0))</f>
        <v>รพช.</v>
      </c>
      <c r="F127" s="18">
        <f>INDEX([1]Proflile65!$H:$H,MATCH([1]ตารางคะแนนV3!$C127,[1]Proflile65!$D:$D,0))</f>
        <v>65</v>
      </c>
      <c r="G127" s="19" t="str">
        <f>INDEX([1]Proflile65!$K:$K,MATCH([1]ตารางคะแนนV3!$C127,[1]Proflile65!$D:$D,0))</f>
        <v>รพช.M2 B&lt;=100</v>
      </c>
      <c r="H127" s="75">
        <v>26480</v>
      </c>
      <c r="I127" s="76">
        <f>INDEX([1]RiskPlusY2565Q3!L:L,MATCH([1]ตารางคะแนนV3!$C127,[1]RiskPlusY2565Q3!$D:$D,0))</f>
        <v>16655344.99</v>
      </c>
      <c r="J127" s="76">
        <f>INDEX([1]RiskPlusY2565Q3!P:P,MATCH([1]ตารางคะแนนV3!$C127,[1]RiskPlusY2565Q3!$D:$D,0))</f>
        <v>-13902008.32</v>
      </c>
      <c r="K127" s="76">
        <f>INDEX([1]RiskPlusY2565Q3!O:O,MATCH([1]ตารางคะแนนV3!$C127,[1]RiskPlusY2565Q3!$D:$D,0))</f>
        <v>30293345.68</v>
      </c>
      <c r="L127" s="76">
        <f>INDEX([1]RiskPlusY2565Q3!M:M,MATCH([1]ตารางคะแนนV3!$C127,[1]RiskPlusY2565Q3!$D:$D,0))</f>
        <v>20209686.359999999</v>
      </c>
      <c r="M127" s="29">
        <f>INDEX([1]RiskPlusY2565Q3!N:N,MATCH([1]ตารางคะแนนV3!$C127,[1]RiskPlusY2565Q3!$D:$D,0))</f>
        <v>1</v>
      </c>
      <c r="N127" s="77">
        <f>INDEX([1]PlanfinY2565Q3!M:M,MATCH([1]ตารางคะแนนV3!$C127,[1]PlanfinY2565Q3!$C:$C,0))</f>
        <v>0</v>
      </c>
      <c r="O127" s="78">
        <f>INDEX([1]PlanfinY2565Q3!N:N,MATCH([1]ตารางคะแนนV3!$C127,[1]PlanfinY2565Q3!$C:$C,0))</f>
        <v>0</v>
      </c>
      <c r="P127" s="79">
        <f t="shared" si="16"/>
        <v>0</v>
      </c>
      <c r="Q127" s="80">
        <f>INDEX([1]Ratio!R:R,MATCH([1]ตารางคะแนนV3!$C127,[1]Ratio!$C:$C,0))</f>
        <v>297</v>
      </c>
      <c r="R127" s="81">
        <f>INDEX([1]RiskPlusY2565Q3!$S:$S,MATCH([1]ตารางคะแนนV3!C127,[1]RiskPlusY2565Q3!$D:$D,0))</f>
        <v>0</v>
      </c>
      <c r="S127" s="82">
        <f>INDEX([1]Ratio!$S:$S,MATCH([1]ตารางคะแนนV3!$C127,[1]Ratio!$C:$C,0))</f>
        <v>59</v>
      </c>
      <c r="T127" s="78">
        <f>VLOOKUP($C127,[1]RiskPlusY2565Q3!$D$2:$W$901,17,0)</f>
        <v>1</v>
      </c>
      <c r="U127" s="83">
        <f t="shared" si="17"/>
        <v>0.5</v>
      </c>
      <c r="V127" s="82">
        <f>INDEX([1]Ratio!$T:$T,MATCH([1]ตารางคะแนนV3!$C127,[1]Ratio!$C:$C,0))</f>
        <v>33</v>
      </c>
      <c r="W127" s="78">
        <f>VLOOKUP($C127,[1]RiskPlusY2565Q3!$D$2:$W$901,18,0)</f>
        <v>1</v>
      </c>
      <c r="X127" s="83">
        <f t="shared" si="18"/>
        <v>0.5</v>
      </c>
      <c r="Y127" s="82">
        <f>INDEX([1]Ratio!$V:$V,MATCH([1]ตารางคะแนนV3!$C127,[1]Ratio!$C:$C,0))</f>
        <v>41</v>
      </c>
      <c r="Z127" s="81">
        <f>INDEX([1]RiskPlusY2565Q3!$W:$W,MATCH([1]ตารางคะแนนV3!C127,[1]RiskPlusY2565Q3!$D:$D,0))</f>
        <v>1</v>
      </c>
      <c r="AA127" s="84">
        <f t="shared" si="19"/>
        <v>2</v>
      </c>
      <c r="AB127" s="77" t="str">
        <f>INDEX('[1]Quick MethodY2565Q3'!P:P,MATCH([1]ตารางคะแนนV3!$C127,'[1]Quick MethodY2565Q3'!$C:$C,0))</f>
        <v>0</v>
      </c>
      <c r="AC127" s="78" t="str">
        <f>INDEX('[1]Quick MethodY2565Q3'!Q:Q,MATCH([1]ตารางคะแนนV3!$C127,'[1]Quick MethodY2565Q3'!$C:$C,0))</f>
        <v>1</v>
      </c>
      <c r="AD127" s="78">
        <f>INDEX([1]HGRY2565Q3!W:W,MATCH([1]ตารางคะแนนV3!$C127,[1]HGRY2565Q3!$C:$C,0))</f>
        <v>0.5</v>
      </c>
      <c r="AE127" s="78">
        <f>INDEX([1]HGRY2565Q3!X:X,MATCH([1]ตารางคะแนนV3!$C127,[1]HGRY2565Q3!$C:$C,0))</f>
        <v>0.5</v>
      </c>
      <c r="AF127" s="78">
        <f>INDEX([1]HGRY2565Q3!Y:Y,MATCH([1]ตารางคะแนนV3!$C127,[1]HGRY2565Q3!$C:$C,0))</f>
        <v>0.5</v>
      </c>
      <c r="AG127" s="78">
        <f>INDEX([1]HGRY2565Q3!Z:Z,MATCH([1]ตารางคะแนนV3!$C127,[1]HGRY2565Q3!$C:$C,0))</f>
        <v>0.5</v>
      </c>
      <c r="AH127" s="85">
        <f t="shared" si="20"/>
        <v>3</v>
      </c>
      <c r="AI127" s="79">
        <f t="shared" si="21"/>
        <v>2</v>
      </c>
      <c r="AJ127" s="86">
        <f>INDEX([1]PointY2565Q3!J:J,MATCH([1]ตารางคะแนนV3!$C127,[1]PointY2565Q3!$C:$C,0))</f>
        <v>1</v>
      </c>
      <c r="AK127" s="87">
        <f>IFERROR(INDEX([1]อัตราการครองเตียง!O:O,MATCH([1]ตารางคะแนนV3!$C127,[1]อัตราการครองเตียง!$C:$C,0)),0)</f>
        <v>1</v>
      </c>
      <c r="AL127" s="88">
        <f>INDEX([1]SumAdjRw!R:R,MATCH([1]ตารางคะแนนV3!$C127,[1]SumAdjRw!$C:$C,0))</f>
        <v>1</v>
      </c>
      <c r="AM127" s="89">
        <f t="shared" si="22"/>
        <v>2</v>
      </c>
      <c r="AN127" s="90">
        <f t="shared" si="23"/>
        <v>5</v>
      </c>
      <c r="AO127" s="91">
        <f t="shared" si="24"/>
        <v>7</v>
      </c>
      <c r="AP127" s="92">
        <f>INDEX([1]RiskPlusY2565Q3!Q:Q,MATCH([1]ตารางคะแนนV3!$C127,[1]RiskPlusY2565Q3!$D:$D,0))</f>
        <v>0</v>
      </c>
      <c r="AQ127" s="92">
        <f>INDEX([1]RiskPlusY2565Q3!R:R,MATCH([1]ตารางคะแนนV3!$C127,[1]RiskPlusY2565Q3!$D:$D,0))</f>
        <v>0</v>
      </c>
      <c r="AR127" s="92">
        <f>INDEX([1]RiskPlusY2565Q3!AB:AB,MATCH([1]ตารางคะแนนV3!$C127,[1]RiskPlusY2565Q3!$D:$D,0))</f>
        <v>1</v>
      </c>
      <c r="AS127" s="93">
        <f t="shared" si="25"/>
        <v>1</v>
      </c>
      <c r="AT127" s="92">
        <f>INDEX([1]RiskPlusY2565Q3!AA:AA,MATCH([1]ตารางคะแนนV3!$C127,[1]RiskPlusY2565Q3!$D:$D,0))</f>
        <v>1</v>
      </c>
      <c r="AU127" s="92">
        <f>INDEX([1]RiskPlusY2565Q3!AC:AC,MATCH([1]ตารางคะแนนV3!$C127,[1]RiskPlusY2565Q3!$D:$D,0))</f>
        <v>0</v>
      </c>
      <c r="AV127" s="94">
        <f t="shared" si="26"/>
        <v>1</v>
      </c>
      <c r="AW127" s="95">
        <f t="shared" si="27"/>
        <v>2</v>
      </c>
      <c r="AX127" s="96">
        <f t="shared" si="28"/>
        <v>9</v>
      </c>
      <c r="AY127" s="18" t="str">
        <f t="shared" si="29"/>
        <v>C</v>
      </c>
      <c r="AZ127" s="18"/>
      <c r="BA127" s="18" t="str">
        <f>INDEX([1]Proflile65!$L:$L,MATCH([1]ตารางคะแนนV3!$C127,[1]Proflile65!$D:$D,0))</f>
        <v>เดิม</v>
      </c>
      <c r="BB127" s="18"/>
      <c r="BC127" s="18"/>
      <c r="BD127" s="28" t="b">
        <f t="shared" si="30"/>
        <v>1</v>
      </c>
      <c r="BE127" s="96">
        <v>9</v>
      </c>
      <c r="BF127" s="18" t="s">
        <v>2072</v>
      </c>
      <c r="BH127" s="17">
        <f t="shared" si="31"/>
        <v>0</v>
      </c>
    </row>
    <row r="128" spans="1:60">
      <c r="A128" s="18" t="s">
        <v>60</v>
      </c>
      <c r="B128" s="17" t="s">
        <v>95</v>
      </c>
      <c r="C128" s="18" t="s">
        <v>423</v>
      </c>
      <c r="D128" s="17" t="s">
        <v>424</v>
      </c>
      <c r="E128" s="18" t="str">
        <f>INDEX([1]Proflile65!$F:$F,MATCH([1]ตารางคะแนนV3!$C128,[1]Proflile65!$D:$D,0))</f>
        <v>รพช.</v>
      </c>
      <c r="F128" s="18">
        <f>INDEX([1]Proflile65!$H:$H,MATCH([1]ตารางคะแนนV3!$C128,[1]Proflile65!$D:$D,0))</f>
        <v>16</v>
      </c>
      <c r="G128" s="19" t="str">
        <f>INDEX([1]Proflile65!$K:$K,MATCH([1]ตารางคะแนนV3!$C128,[1]Proflile65!$D:$D,0))</f>
        <v>รพช.F3 P&gt;=25,000</v>
      </c>
      <c r="H128" s="75">
        <v>25841</v>
      </c>
      <c r="I128" s="76">
        <f>INDEX([1]RiskPlusY2565Q3!L:L,MATCH([1]ตารางคะแนนV3!$C128,[1]RiskPlusY2565Q3!$D:$D,0))</f>
        <v>97664842.420000002</v>
      </c>
      <c r="J128" s="76">
        <f>INDEX([1]RiskPlusY2565Q3!P:P,MATCH([1]ตารางคะแนนV3!$C128,[1]RiskPlusY2565Q3!$D:$D,0))</f>
        <v>71224741.930000007</v>
      </c>
      <c r="K128" s="76">
        <f>INDEX([1]RiskPlusY2565Q3!O:O,MATCH([1]ตารางคะแนนV3!$C128,[1]RiskPlusY2565Q3!$D:$D,0))</f>
        <v>67856896.760000005</v>
      </c>
      <c r="L128" s="76">
        <f>INDEX([1]RiskPlusY2565Q3!M:M,MATCH([1]ตารางคะแนนV3!$C128,[1]RiskPlusY2565Q3!$D:$D,0))</f>
        <v>61904806.170000002</v>
      </c>
      <c r="M128" s="29">
        <f>INDEX([1]RiskPlusY2565Q3!N:N,MATCH([1]ตารางคะแนนV3!$C128,[1]RiskPlusY2565Q3!$D:$D,0))</f>
        <v>0</v>
      </c>
      <c r="N128" s="77">
        <f>INDEX([1]PlanfinY2565Q3!M:M,MATCH([1]ตารางคะแนนV3!$C128,[1]PlanfinY2565Q3!$C:$C,0))</f>
        <v>0</v>
      </c>
      <c r="O128" s="78">
        <f>INDEX([1]PlanfinY2565Q3!N:N,MATCH([1]ตารางคะแนนV3!$C128,[1]PlanfinY2565Q3!$C:$C,0))</f>
        <v>0</v>
      </c>
      <c r="P128" s="79">
        <f t="shared" si="16"/>
        <v>0</v>
      </c>
      <c r="Q128" s="80">
        <f>INDEX([1]Ratio!R:R,MATCH([1]ตารางคะแนนV3!$C128,[1]Ratio!$C:$C,0))</f>
        <v>116</v>
      </c>
      <c r="R128" s="81">
        <f>INDEX([1]RiskPlusY2565Q3!$S:$S,MATCH([1]ตารางคะแนนV3!C128,[1]RiskPlusY2565Q3!$D:$D,0))</f>
        <v>0</v>
      </c>
      <c r="S128" s="82">
        <f>INDEX([1]Ratio!$S:$S,MATCH([1]ตารางคะแนนV3!$C128,[1]Ratio!$C:$C,0))</f>
        <v>61</v>
      </c>
      <c r="T128" s="78">
        <f>VLOOKUP($C128,[1]RiskPlusY2565Q3!$D$2:$W$901,17,0)</f>
        <v>0</v>
      </c>
      <c r="U128" s="83">
        <f t="shared" si="17"/>
        <v>0</v>
      </c>
      <c r="V128" s="82">
        <f>INDEX([1]Ratio!$T:$T,MATCH([1]ตารางคะแนนV3!$C128,[1]Ratio!$C:$C,0))</f>
        <v>9</v>
      </c>
      <c r="W128" s="78">
        <f>VLOOKUP($C128,[1]RiskPlusY2565Q3!$D$2:$W$901,18,0)</f>
        <v>0</v>
      </c>
      <c r="X128" s="83">
        <f t="shared" si="18"/>
        <v>0</v>
      </c>
      <c r="Y128" s="82">
        <f>INDEX([1]Ratio!$V:$V,MATCH([1]ตารางคะแนนV3!$C128,[1]Ratio!$C:$C,0))</f>
        <v>41</v>
      </c>
      <c r="Z128" s="81">
        <f>INDEX([1]RiskPlusY2565Q3!$W:$W,MATCH([1]ตารางคะแนนV3!C128,[1]RiskPlusY2565Q3!$D:$D,0))</f>
        <v>1</v>
      </c>
      <c r="AA128" s="84">
        <f t="shared" si="19"/>
        <v>1</v>
      </c>
      <c r="AB128" s="77" t="str">
        <f>INDEX('[1]Quick MethodY2565Q3'!P:P,MATCH([1]ตารางคะแนนV3!$C128,'[1]Quick MethodY2565Q3'!$C:$C,0))</f>
        <v>1</v>
      </c>
      <c r="AC128" s="78" t="str">
        <f>INDEX('[1]Quick MethodY2565Q3'!Q:Q,MATCH([1]ตารางคะแนนV3!$C128,'[1]Quick MethodY2565Q3'!$C:$C,0))</f>
        <v>1</v>
      </c>
      <c r="AD128" s="78">
        <f>INDEX([1]HGRY2565Q3!W:W,MATCH([1]ตารางคะแนนV3!$C128,[1]HGRY2565Q3!$C:$C,0))</f>
        <v>0</v>
      </c>
      <c r="AE128" s="78">
        <f>INDEX([1]HGRY2565Q3!X:X,MATCH([1]ตารางคะแนนV3!$C128,[1]HGRY2565Q3!$C:$C,0))</f>
        <v>0</v>
      </c>
      <c r="AF128" s="78">
        <f>INDEX([1]HGRY2565Q3!Y:Y,MATCH([1]ตารางคะแนนV3!$C128,[1]HGRY2565Q3!$C:$C,0))</f>
        <v>0</v>
      </c>
      <c r="AG128" s="78">
        <f>INDEX([1]HGRY2565Q3!Z:Z,MATCH([1]ตารางคะแนนV3!$C128,[1]HGRY2565Q3!$C:$C,0))</f>
        <v>0.5</v>
      </c>
      <c r="AH128" s="85">
        <f t="shared" si="20"/>
        <v>2.5</v>
      </c>
      <c r="AI128" s="79">
        <f t="shared" si="21"/>
        <v>2</v>
      </c>
      <c r="AJ128" s="86">
        <f>INDEX([1]PointY2565Q3!J:J,MATCH([1]ตารางคะแนนV3!$C128,[1]PointY2565Q3!$C:$C,0))</f>
        <v>1</v>
      </c>
      <c r="AK128" s="87">
        <f>IFERROR(INDEX([1]อัตราการครองเตียง!O:O,MATCH([1]ตารางคะแนนV3!$C128,[1]อัตราการครองเตียง!$C:$C,0)),0)</f>
        <v>1</v>
      </c>
      <c r="AL128" s="88">
        <f>INDEX([1]SumAdjRw!R:R,MATCH([1]ตารางคะแนนV3!$C128,[1]SumAdjRw!$C:$C,0))</f>
        <v>1</v>
      </c>
      <c r="AM128" s="89">
        <f t="shared" si="22"/>
        <v>2</v>
      </c>
      <c r="AN128" s="90">
        <f t="shared" si="23"/>
        <v>5</v>
      </c>
      <c r="AO128" s="91">
        <f t="shared" si="24"/>
        <v>6</v>
      </c>
      <c r="AP128" s="92">
        <f>INDEX([1]RiskPlusY2565Q3!Q:Q,MATCH([1]ตารางคะแนนV3!$C128,[1]RiskPlusY2565Q3!$D:$D,0))</f>
        <v>1</v>
      </c>
      <c r="AQ128" s="92">
        <f>INDEX([1]RiskPlusY2565Q3!R:R,MATCH([1]ตารางคะแนนV3!$C128,[1]RiskPlusY2565Q3!$D:$D,0))</f>
        <v>1</v>
      </c>
      <c r="AR128" s="92">
        <f>INDEX([1]RiskPlusY2565Q3!AB:AB,MATCH([1]ตารางคะแนนV3!$C128,[1]RiskPlusY2565Q3!$D:$D,0))</f>
        <v>1</v>
      </c>
      <c r="AS128" s="93">
        <f t="shared" si="25"/>
        <v>3</v>
      </c>
      <c r="AT128" s="92">
        <f>INDEX([1]RiskPlusY2565Q3!AA:AA,MATCH([1]ตารางคะแนนV3!$C128,[1]RiskPlusY2565Q3!$D:$D,0))</f>
        <v>1</v>
      </c>
      <c r="AU128" s="92">
        <f>INDEX([1]RiskPlusY2565Q3!AC:AC,MATCH([1]ตารางคะแนนV3!$C128,[1]RiskPlusY2565Q3!$D:$D,0))</f>
        <v>1</v>
      </c>
      <c r="AV128" s="94">
        <f t="shared" si="26"/>
        <v>2</v>
      </c>
      <c r="AW128" s="95">
        <f t="shared" si="27"/>
        <v>5</v>
      </c>
      <c r="AX128" s="96">
        <f t="shared" si="28"/>
        <v>11</v>
      </c>
      <c r="AY128" s="18" t="str">
        <f t="shared" si="29"/>
        <v>B</v>
      </c>
      <c r="AZ128" s="18"/>
      <c r="BA128" s="18" t="str">
        <f>INDEX([1]Proflile65!$L:$L,MATCH([1]ตารางคะแนนV3!$C128,[1]Proflile65!$D:$D,0))</f>
        <v>เดิม</v>
      </c>
      <c r="BB128" s="18"/>
      <c r="BC128" s="18"/>
      <c r="BD128" s="28" t="b">
        <f t="shared" si="30"/>
        <v>1</v>
      </c>
      <c r="BE128" s="96">
        <v>11</v>
      </c>
      <c r="BF128" s="18" t="s">
        <v>2071</v>
      </c>
      <c r="BH128" s="17">
        <f t="shared" si="31"/>
        <v>150000</v>
      </c>
    </row>
    <row r="129" spans="1:60">
      <c r="A129" s="18" t="s">
        <v>60</v>
      </c>
      <c r="B129" s="17" t="s">
        <v>135</v>
      </c>
      <c r="C129" s="18" t="s">
        <v>443</v>
      </c>
      <c r="D129" s="17" t="s">
        <v>444</v>
      </c>
      <c r="E129" s="18" t="str">
        <f>INDEX([1]Proflile65!$F:$F,MATCH([1]ตารางคะแนนV3!$C129,[1]Proflile65!$D:$D,0))</f>
        <v>รพศ.</v>
      </c>
      <c r="F129" s="18">
        <f>INDEX([1]Proflile65!$H:$H,MATCH([1]ตารางคะแนนV3!$C129,[1]Proflile65!$D:$D,0))</f>
        <v>922</v>
      </c>
      <c r="G129" s="19" t="str">
        <f>INDEX([1]Proflile65!$K:$K,MATCH([1]ตารางคะแนนV3!$C129,[1]Proflile65!$D:$D,0))</f>
        <v>รพศ.A B&gt;700to1000</v>
      </c>
      <c r="H129" s="75">
        <v>148313</v>
      </c>
      <c r="I129" s="76">
        <f>INDEX([1]RiskPlusY2565Q3!L:L,MATCH([1]ตารางคะแนนV3!$C129,[1]RiskPlusY2565Q3!$D:$D,0))</f>
        <v>1116786399.77</v>
      </c>
      <c r="J129" s="76">
        <f>INDEX([1]RiskPlusY2565Q3!P:P,MATCH([1]ตารางคะแนนV3!$C129,[1]RiskPlusY2565Q3!$D:$D,0))</f>
        <v>456590996.82999998</v>
      </c>
      <c r="K129" s="76">
        <f>INDEX([1]RiskPlusY2565Q3!O:O,MATCH([1]ตารางคะแนนV3!$C129,[1]RiskPlusY2565Q3!$D:$D,0))</f>
        <v>343481504.38</v>
      </c>
      <c r="L129" s="76">
        <f>INDEX([1]RiskPlusY2565Q3!M:M,MATCH([1]ตารางคะแนนV3!$C129,[1]RiskPlusY2565Q3!$D:$D,0))</f>
        <v>439043958.27999997</v>
      </c>
      <c r="M129" s="29">
        <f>INDEX([1]RiskPlusY2565Q3!N:N,MATCH([1]ตารางคะแนนV3!$C129,[1]RiskPlusY2565Q3!$D:$D,0))</f>
        <v>0</v>
      </c>
      <c r="N129" s="77">
        <f>INDEX([1]PlanfinY2565Q3!M:M,MATCH([1]ตารางคะแนนV3!$C129,[1]PlanfinY2565Q3!$C:$C,0))</f>
        <v>0</v>
      </c>
      <c r="O129" s="78">
        <f>INDEX([1]PlanfinY2565Q3!N:N,MATCH([1]ตารางคะแนนV3!$C129,[1]PlanfinY2565Q3!$C:$C,0))</f>
        <v>1</v>
      </c>
      <c r="P129" s="79">
        <f t="shared" si="16"/>
        <v>1</v>
      </c>
      <c r="Q129" s="80">
        <f>INDEX([1]Ratio!R:R,MATCH([1]ตารางคะแนนV3!$C129,[1]Ratio!$C:$C,0))</f>
        <v>34</v>
      </c>
      <c r="R129" s="81">
        <f>INDEX([1]RiskPlusY2565Q3!$S:$S,MATCH([1]ตารางคะแนนV3!C129,[1]RiskPlusY2565Q3!$D:$D,0))</f>
        <v>1</v>
      </c>
      <c r="S129" s="82">
        <f>INDEX([1]Ratio!$S:$S,MATCH([1]ตารางคะแนนV3!$C129,[1]Ratio!$C:$C,0))</f>
        <v>38</v>
      </c>
      <c r="T129" s="78">
        <f>VLOOKUP($C129,[1]RiskPlusY2565Q3!$D$2:$W$901,17,0)</f>
        <v>1</v>
      </c>
      <c r="U129" s="83">
        <f t="shared" si="17"/>
        <v>0.5</v>
      </c>
      <c r="V129" s="82">
        <f>INDEX([1]Ratio!$T:$T,MATCH([1]ตารางคะแนนV3!$C129,[1]Ratio!$C:$C,0))</f>
        <v>22</v>
      </c>
      <c r="W129" s="78">
        <f>VLOOKUP($C129,[1]RiskPlusY2565Q3!$D$2:$W$901,18,0)</f>
        <v>1</v>
      </c>
      <c r="X129" s="83">
        <f t="shared" si="18"/>
        <v>0.5</v>
      </c>
      <c r="Y129" s="82">
        <f>INDEX([1]Ratio!$V:$V,MATCH([1]ตารางคะแนนV3!$C129,[1]Ratio!$C:$C,0))</f>
        <v>40</v>
      </c>
      <c r="Z129" s="81">
        <f>INDEX([1]RiskPlusY2565Q3!$W:$W,MATCH([1]ตารางคะแนนV3!C129,[1]RiskPlusY2565Q3!$D:$D,0))</f>
        <v>1</v>
      </c>
      <c r="AA129" s="84">
        <f t="shared" si="19"/>
        <v>3</v>
      </c>
      <c r="AB129" s="77" t="str">
        <f>INDEX('[1]Quick MethodY2565Q3'!P:P,MATCH([1]ตารางคะแนนV3!$C129,'[1]Quick MethodY2565Q3'!$C:$C,0))</f>
        <v>0</v>
      </c>
      <c r="AC129" s="78" t="str">
        <f>INDEX('[1]Quick MethodY2565Q3'!Q:Q,MATCH([1]ตารางคะแนนV3!$C129,'[1]Quick MethodY2565Q3'!$C:$C,0))</f>
        <v>1</v>
      </c>
      <c r="AD129" s="78">
        <f>INDEX([1]HGRY2565Q3!W:W,MATCH([1]ตารางคะแนนV3!$C129,[1]HGRY2565Q3!$C:$C,0))</f>
        <v>0</v>
      </c>
      <c r="AE129" s="78">
        <f>INDEX([1]HGRY2565Q3!X:X,MATCH([1]ตารางคะแนนV3!$C129,[1]HGRY2565Q3!$C:$C,0))</f>
        <v>0</v>
      </c>
      <c r="AF129" s="78">
        <f>INDEX([1]HGRY2565Q3!Y:Y,MATCH([1]ตารางคะแนนV3!$C129,[1]HGRY2565Q3!$C:$C,0))</f>
        <v>0.5</v>
      </c>
      <c r="AG129" s="78">
        <f>INDEX([1]HGRY2565Q3!Z:Z,MATCH([1]ตารางคะแนนV3!$C129,[1]HGRY2565Q3!$C:$C,0))</f>
        <v>0</v>
      </c>
      <c r="AH129" s="85">
        <f t="shared" si="20"/>
        <v>1.5</v>
      </c>
      <c r="AI129" s="79">
        <f t="shared" si="21"/>
        <v>1.5</v>
      </c>
      <c r="AJ129" s="86">
        <f>INDEX([1]PointY2565Q3!J:J,MATCH([1]ตารางคะแนนV3!$C129,[1]PointY2565Q3!$C:$C,0))</f>
        <v>1</v>
      </c>
      <c r="AK129" s="87">
        <f>IFERROR(INDEX([1]อัตราการครองเตียง!O:O,MATCH([1]ตารางคะแนนV3!$C129,[1]อัตราการครองเตียง!$C:$C,0)),0)</f>
        <v>1</v>
      </c>
      <c r="AL129" s="88">
        <f>INDEX([1]SumAdjRw!R:R,MATCH([1]ตารางคะแนนV3!$C129,[1]SumAdjRw!$C:$C,0))</f>
        <v>0</v>
      </c>
      <c r="AM129" s="89">
        <f t="shared" si="22"/>
        <v>1</v>
      </c>
      <c r="AN129" s="90">
        <f t="shared" si="23"/>
        <v>3.5</v>
      </c>
      <c r="AO129" s="91">
        <f t="shared" si="24"/>
        <v>7.5</v>
      </c>
      <c r="AP129" s="92">
        <f>INDEX([1]RiskPlusY2565Q3!Q:Q,MATCH([1]ตารางคะแนนV3!$C129,[1]RiskPlusY2565Q3!$D:$D,0))</f>
        <v>0</v>
      </c>
      <c r="AQ129" s="92">
        <f>INDEX([1]RiskPlusY2565Q3!R:R,MATCH([1]ตารางคะแนนV3!$C129,[1]RiskPlusY2565Q3!$D:$D,0))</f>
        <v>0</v>
      </c>
      <c r="AR129" s="92">
        <f>INDEX([1]RiskPlusY2565Q3!AB:AB,MATCH([1]ตารางคะแนนV3!$C129,[1]RiskPlusY2565Q3!$D:$D,0))</f>
        <v>1</v>
      </c>
      <c r="AS129" s="93">
        <f t="shared" si="25"/>
        <v>1</v>
      </c>
      <c r="AT129" s="92">
        <f>INDEX([1]RiskPlusY2565Q3!AA:AA,MATCH([1]ตารางคะแนนV3!$C129,[1]RiskPlusY2565Q3!$D:$D,0))</f>
        <v>1</v>
      </c>
      <c r="AU129" s="92">
        <f>INDEX([1]RiskPlusY2565Q3!AC:AC,MATCH([1]ตารางคะแนนV3!$C129,[1]RiskPlusY2565Q3!$D:$D,0))</f>
        <v>1</v>
      </c>
      <c r="AV129" s="94">
        <f t="shared" si="26"/>
        <v>2</v>
      </c>
      <c r="AW129" s="95">
        <f t="shared" si="27"/>
        <v>3</v>
      </c>
      <c r="AX129" s="96">
        <f t="shared" si="28"/>
        <v>10.5</v>
      </c>
      <c r="AY129" s="18" t="str">
        <f t="shared" si="29"/>
        <v>B</v>
      </c>
      <c r="AZ129" s="18"/>
      <c r="BA129" s="18" t="str">
        <f>INDEX([1]Proflile65!$L:$L,MATCH([1]ตารางคะแนนV3!$C129,[1]Proflile65!$D:$D,0))</f>
        <v>เดิม</v>
      </c>
      <c r="BB129" s="18"/>
      <c r="BC129" s="18"/>
      <c r="BD129" s="28" t="b">
        <f t="shared" si="30"/>
        <v>1</v>
      </c>
      <c r="BE129" s="96">
        <v>10.5</v>
      </c>
      <c r="BF129" s="18" t="s">
        <v>2071</v>
      </c>
      <c r="BH129" s="17">
        <f t="shared" si="31"/>
        <v>150000</v>
      </c>
    </row>
    <row r="130" spans="1:60">
      <c r="A130" s="18" t="s">
        <v>60</v>
      </c>
      <c r="B130" s="17" t="s">
        <v>135</v>
      </c>
      <c r="C130" s="18" t="s">
        <v>445</v>
      </c>
      <c r="D130" s="17" t="s">
        <v>446</v>
      </c>
      <c r="E130" s="18" t="str">
        <f>INDEX([1]Proflile65!$F:$F,MATCH([1]ตารางคะแนนV3!$C130,[1]Proflile65!$D:$D,0))</f>
        <v>รพช.</v>
      </c>
      <c r="F130" s="18">
        <f>INDEX([1]Proflile65!$H:$H,MATCH([1]ตารางคะแนนV3!$C130,[1]Proflile65!$D:$D,0))</f>
        <v>30</v>
      </c>
      <c r="G130" s="19" t="str">
        <f>INDEX([1]Proflile65!$K:$K,MATCH([1]ตารางคะแนนV3!$C130,[1]Proflile65!$D:$D,0))</f>
        <v>รพช.F2 P30,000-60,000</v>
      </c>
      <c r="H130" s="75">
        <v>31083</v>
      </c>
      <c r="I130" s="76">
        <f>INDEX([1]RiskPlusY2565Q3!L:L,MATCH([1]ตารางคะแนนV3!$C130,[1]RiskPlusY2565Q3!$D:$D,0))</f>
        <v>61867059.700000003</v>
      </c>
      <c r="J130" s="76">
        <f>INDEX([1]RiskPlusY2565Q3!P:P,MATCH([1]ตารางคะแนนV3!$C130,[1]RiskPlusY2565Q3!$D:$D,0))</f>
        <v>33321469.789999999</v>
      </c>
      <c r="K130" s="76">
        <f>INDEX([1]RiskPlusY2565Q3!O:O,MATCH([1]ตารางคะแนนV3!$C130,[1]RiskPlusY2565Q3!$D:$D,0))</f>
        <v>37527570.399999999</v>
      </c>
      <c r="L130" s="76">
        <f>INDEX([1]RiskPlusY2565Q3!M:M,MATCH([1]ตารางคะแนนV3!$C130,[1]RiskPlusY2565Q3!$D:$D,0))</f>
        <v>32416385.690000001</v>
      </c>
      <c r="M130" s="29">
        <f>INDEX([1]RiskPlusY2565Q3!N:N,MATCH([1]ตารางคะแนนV3!$C130,[1]RiskPlusY2565Q3!$D:$D,0))</f>
        <v>0</v>
      </c>
      <c r="N130" s="77">
        <f>INDEX([1]PlanfinY2565Q3!M:M,MATCH([1]ตารางคะแนนV3!$C130,[1]PlanfinY2565Q3!$C:$C,0))</f>
        <v>0</v>
      </c>
      <c r="O130" s="78">
        <f>INDEX([1]PlanfinY2565Q3!N:N,MATCH([1]ตารางคะแนนV3!$C130,[1]PlanfinY2565Q3!$C:$C,0))</f>
        <v>1</v>
      </c>
      <c r="P130" s="79">
        <f t="shared" si="16"/>
        <v>1</v>
      </c>
      <c r="Q130" s="80">
        <f>INDEX([1]Ratio!R:R,MATCH([1]ตารางคะแนนV3!$C130,[1]Ratio!$C:$C,0))</f>
        <v>113</v>
      </c>
      <c r="R130" s="81">
        <f>INDEX([1]RiskPlusY2565Q3!$S:$S,MATCH([1]ตารางคะแนนV3!C130,[1]RiskPlusY2565Q3!$D:$D,0))</f>
        <v>0</v>
      </c>
      <c r="S130" s="82">
        <f>INDEX([1]Ratio!$S:$S,MATCH([1]ตารางคะแนนV3!$C130,[1]Ratio!$C:$C,0))</f>
        <v>26</v>
      </c>
      <c r="T130" s="78">
        <f>VLOOKUP($C130,[1]RiskPlusY2565Q3!$D$2:$W$901,17,0)</f>
        <v>1</v>
      </c>
      <c r="U130" s="83">
        <f t="shared" si="17"/>
        <v>0.5</v>
      </c>
      <c r="V130" s="82">
        <f>INDEX([1]Ratio!$T:$T,MATCH([1]ตารางคะแนนV3!$C130,[1]Ratio!$C:$C,0))</f>
        <v>81</v>
      </c>
      <c r="W130" s="78">
        <f>VLOOKUP($C130,[1]RiskPlusY2565Q3!$D$2:$W$901,18,0)</f>
        <v>0</v>
      </c>
      <c r="X130" s="83">
        <f t="shared" si="18"/>
        <v>0</v>
      </c>
      <c r="Y130" s="82">
        <f>INDEX([1]Ratio!$V:$V,MATCH([1]ตารางคะแนนV3!$C130,[1]Ratio!$C:$C,0))</f>
        <v>67</v>
      </c>
      <c r="Z130" s="81">
        <f>INDEX([1]RiskPlusY2565Q3!$W:$W,MATCH([1]ตารางคะแนนV3!C130,[1]RiskPlusY2565Q3!$D:$D,0))</f>
        <v>0</v>
      </c>
      <c r="AA130" s="84">
        <f t="shared" si="19"/>
        <v>0.5</v>
      </c>
      <c r="AB130" s="77" t="str">
        <f>INDEX('[1]Quick MethodY2565Q3'!P:P,MATCH([1]ตารางคะแนนV3!$C130,'[1]Quick MethodY2565Q3'!$C:$C,0))</f>
        <v>1</v>
      </c>
      <c r="AC130" s="78" t="str">
        <f>INDEX('[1]Quick MethodY2565Q3'!Q:Q,MATCH([1]ตารางคะแนนV3!$C130,'[1]Quick MethodY2565Q3'!$C:$C,0))</f>
        <v>1</v>
      </c>
      <c r="AD130" s="78">
        <f>INDEX([1]HGRY2565Q3!W:W,MATCH([1]ตารางคะแนนV3!$C130,[1]HGRY2565Q3!$C:$C,0))</f>
        <v>0.5</v>
      </c>
      <c r="AE130" s="78">
        <f>INDEX([1]HGRY2565Q3!X:X,MATCH([1]ตารางคะแนนV3!$C130,[1]HGRY2565Q3!$C:$C,0))</f>
        <v>0.5</v>
      </c>
      <c r="AF130" s="78">
        <f>INDEX([1]HGRY2565Q3!Y:Y,MATCH([1]ตารางคะแนนV3!$C130,[1]HGRY2565Q3!$C:$C,0))</f>
        <v>0</v>
      </c>
      <c r="AG130" s="78">
        <f>INDEX([1]HGRY2565Q3!Z:Z,MATCH([1]ตารางคะแนนV3!$C130,[1]HGRY2565Q3!$C:$C,0))</f>
        <v>0.5</v>
      </c>
      <c r="AH130" s="85">
        <f t="shared" si="20"/>
        <v>3.5</v>
      </c>
      <c r="AI130" s="79">
        <f t="shared" si="21"/>
        <v>2</v>
      </c>
      <c r="AJ130" s="86">
        <f>INDEX([1]PointY2565Q3!J:J,MATCH([1]ตารางคะแนนV3!$C130,[1]PointY2565Q3!$C:$C,0))</f>
        <v>1</v>
      </c>
      <c r="AK130" s="87">
        <f>IFERROR(INDEX([1]อัตราการครองเตียง!O:O,MATCH([1]ตารางคะแนนV3!$C130,[1]อัตราการครองเตียง!$C:$C,0)),0)</f>
        <v>1</v>
      </c>
      <c r="AL130" s="88">
        <f>INDEX([1]SumAdjRw!R:R,MATCH([1]ตารางคะแนนV3!$C130,[1]SumAdjRw!$C:$C,0))</f>
        <v>1</v>
      </c>
      <c r="AM130" s="89">
        <f t="shared" si="22"/>
        <v>2</v>
      </c>
      <c r="AN130" s="90">
        <f t="shared" si="23"/>
        <v>5</v>
      </c>
      <c r="AO130" s="91">
        <f t="shared" si="24"/>
        <v>6.5</v>
      </c>
      <c r="AP130" s="92">
        <f>INDEX([1]RiskPlusY2565Q3!Q:Q,MATCH([1]ตารางคะแนนV3!$C130,[1]RiskPlusY2565Q3!$D:$D,0))</f>
        <v>1</v>
      </c>
      <c r="AQ130" s="92">
        <f>INDEX([1]RiskPlusY2565Q3!R:R,MATCH([1]ตารางคะแนนV3!$C130,[1]RiskPlusY2565Q3!$D:$D,0))</f>
        <v>0</v>
      </c>
      <c r="AR130" s="92">
        <f>INDEX([1]RiskPlusY2565Q3!AB:AB,MATCH([1]ตารางคะแนนV3!$C130,[1]RiskPlusY2565Q3!$D:$D,0))</f>
        <v>1</v>
      </c>
      <c r="AS130" s="93">
        <f t="shared" si="25"/>
        <v>2</v>
      </c>
      <c r="AT130" s="92">
        <f>INDEX([1]RiskPlusY2565Q3!AA:AA,MATCH([1]ตารางคะแนนV3!$C130,[1]RiskPlusY2565Q3!$D:$D,0))</f>
        <v>1</v>
      </c>
      <c r="AU130" s="92">
        <f>INDEX([1]RiskPlusY2565Q3!AC:AC,MATCH([1]ตารางคะแนนV3!$C130,[1]RiskPlusY2565Q3!$D:$D,0))</f>
        <v>1</v>
      </c>
      <c r="AV130" s="94">
        <f t="shared" si="26"/>
        <v>2</v>
      </c>
      <c r="AW130" s="95">
        <f t="shared" si="27"/>
        <v>4</v>
      </c>
      <c r="AX130" s="96">
        <f t="shared" si="28"/>
        <v>10.5</v>
      </c>
      <c r="AY130" s="18" t="str">
        <f t="shared" si="29"/>
        <v>B</v>
      </c>
      <c r="AZ130" s="18"/>
      <c r="BA130" s="18" t="str">
        <f>INDEX([1]Proflile65!$L:$L,MATCH([1]ตารางคะแนนV3!$C130,[1]Proflile65!$D:$D,0))</f>
        <v>เดิม</v>
      </c>
      <c r="BB130" s="18"/>
      <c r="BC130" s="18"/>
      <c r="BD130" s="28" t="b">
        <f t="shared" si="30"/>
        <v>1</v>
      </c>
      <c r="BE130" s="96">
        <v>10.5</v>
      </c>
      <c r="BF130" s="18" t="s">
        <v>2071</v>
      </c>
      <c r="BH130" s="17">
        <f t="shared" si="31"/>
        <v>150000</v>
      </c>
    </row>
    <row r="131" spans="1:60">
      <c r="A131" s="18" t="s">
        <v>60</v>
      </c>
      <c r="B131" s="17" t="s">
        <v>135</v>
      </c>
      <c r="C131" s="18" t="s">
        <v>447</v>
      </c>
      <c r="D131" s="17" t="s">
        <v>448</v>
      </c>
      <c r="E131" s="18" t="str">
        <f>INDEX([1]Proflile65!$F:$F,MATCH([1]ตารางคะแนนV3!$C131,[1]Proflile65!$D:$D,0))</f>
        <v>รพช.</v>
      </c>
      <c r="F131" s="18">
        <f>INDEX([1]Proflile65!$H:$H,MATCH([1]ตารางคะแนนV3!$C131,[1]Proflile65!$D:$D,0))</f>
        <v>57</v>
      </c>
      <c r="G131" s="19" t="str">
        <f>INDEX([1]Proflile65!$K:$K,MATCH([1]ตารางคะแนนV3!$C131,[1]Proflile65!$D:$D,0))</f>
        <v>รพช.F2 P60,000-90,000</v>
      </c>
      <c r="H131" s="75">
        <v>71122</v>
      </c>
      <c r="I131" s="76">
        <f>INDEX([1]RiskPlusY2565Q3!L:L,MATCH([1]ตารางคะแนนV3!$C131,[1]RiskPlusY2565Q3!$D:$D,0))</f>
        <v>174140104.59999999</v>
      </c>
      <c r="J131" s="76">
        <f>INDEX([1]RiskPlusY2565Q3!P:P,MATCH([1]ตารางคะแนนV3!$C131,[1]RiskPlusY2565Q3!$D:$D,0))</f>
        <v>31966910.52</v>
      </c>
      <c r="K131" s="76">
        <f>INDEX([1]RiskPlusY2565Q3!O:O,MATCH([1]ตารางคะแนนV3!$C131,[1]RiskPlusY2565Q3!$D:$D,0))</f>
        <v>150764872.38</v>
      </c>
      <c r="L131" s="76">
        <f>INDEX([1]RiskPlusY2565Q3!M:M,MATCH([1]ตารางคะแนนV3!$C131,[1]RiskPlusY2565Q3!$D:$D,0))</f>
        <v>142917533.56999999</v>
      </c>
      <c r="M131" s="29">
        <f>INDEX([1]RiskPlusY2565Q3!N:N,MATCH([1]ตารางคะแนนV3!$C131,[1]RiskPlusY2565Q3!$D:$D,0))</f>
        <v>0</v>
      </c>
      <c r="N131" s="77">
        <f>INDEX([1]PlanfinY2565Q3!M:M,MATCH([1]ตารางคะแนนV3!$C131,[1]PlanfinY2565Q3!$C:$C,0))</f>
        <v>0</v>
      </c>
      <c r="O131" s="78">
        <f>INDEX([1]PlanfinY2565Q3!N:N,MATCH([1]ตารางคะแนนV3!$C131,[1]PlanfinY2565Q3!$C:$C,0))</f>
        <v>1</v>
      </c>
      <c r="P131" s="79">
        <f t="shared" si="16"/>
        <v>1</v>
      </c>
      <c r="Q131" s="80">
        <f>INDEX([1]Ratio!R:R,MATCH([1]ตารางคะแนนV3!$C131,[1]Ratio!$C:$C,0))</f>
        <v>120</v>
      </c>
      <c r="R131" s="81">
        <f>INDEX([1]RiskPlusY2565Q3!$S:$S,MATCH([1]ตารางคะแนนV3!C131,[1]RiskPlusY2565Q3!$D:$D,0))</f>
        <v>0</v>
      </c>
      <c r="S131" s="82">
        <f>INDEX([1]Ratio!$S:$S,MATCH([1]ตารางคะแนนV3!$C131,[1]Ratio!$C:$C,0))</f>
        <v>25</v>
      </c>
      <c r="T131" s="78">
        <f>VLOOKUP($C131,[1]RiskPlusY2565Q3!$D$2:$W$901,17,0)</f>
        <v>1</v>
      </c>
      <c r="U131" s="83">
        <f t="shared" si="17"/>
        <v>0.5</v>
      </c>
      <c r="V131" s="82">
        <f>INDEX([1]Ratio!$T:$T,MATCH([1]ตารางคะแนนV3!$C131,[1]Ratio!$C:$C,0))</f>
        <v>95</v>
      </c>
      <c r="W131" s="78">
        <f>VLOOKUP($C131,[1]RiskPlusY2565Q3!$D$2:$W$901,18,0)</f>
        <v>0</v>
      </c>
      <c r="X131" s="83">
        <f t="shared" si="18"/>
        <v>0</v>
      </c>
      <c r="Y131" s="82">
        <f>INDEX([1]Ratio!$V:$V,MATCH([1]ตารางคะแนนV3!$C131,[1]Ratio!$C:$C,0))</f>
        <v>61</v>
      </c>
      <c r="Z131" s="81">
        <f>INDEX([1]RiskPlusY2565Q3!$W:$W,MATCH([1]ตารางคะแนนV3!C131,[1]RiskPlusY2565Q3!$D:$D,0))</f>
        <v>0</v>
      </c>
      <c r="AA131" s="84">
        <f t="shared" si="19"/>
        <v>0.5</v>
      </c>
      <c r="AB131" s="77" t="str">
        <f>INDEX('[1]Quick MethodY2565Q3'!P:P,MATCH([1]ตารางคะแนนV3!$C131,'[1]Quick MethodY2565Q3'!$C:$C,0))</f>
        <v>1</v>
      </c>
      <c r="AC131" s="78" t="str">
        <f>INDEX('[1]Quick MethodY2565Q3'!Q:Q,MATCH([1]ตารางคะแนนV3!$C131,'[1]Quick MethodY2565Q3'!$C:$C,0))</f>
        <v>1</v>
      </c>
      <c r="AD131" s="78">
        <f>INDEX([1]HGRY2565Q3!W:W,MATCH([1]ตารางคะแนนV3!$C131,[1]HGRY2565Q3!$C:$C,0))</f>
        <v>0.5</v>
      </c>
      <c r="AE131" s="78">
        <f>INDEX([1]HGRY2565Q3!X:X,MATCH([1]ตารางคะแนนV3!$C131,[1]HGRY2565Q3!$C:$C,0))</f>
        <v>0</v>
      </c>
      <c r="AF131" s="78">
        <f>INDEX([1]HGRY2565Q3!Y:Y,MATCH([1]ตารางคะแนนV3!$C131,[1]HGRY2565Q3!$C:$C,0))</f>
        <v>0.5</v>
      </c>
      <c r="AG131" s="78">
        <f>INDEX([1]HGRY2565Q3!Z:Z,MATCH([1]ตารางคะแนนV3!$C131,[1]HGRY2565Q3!$C:$C,0))</f>
        <v>0</v>
      </c>
      <c r="AH131" s="85">
        <f t="shared" si="20"/>
        <v>3</v>
      </c>
      <c r="AI131" s="79">
        <f t="shared" si="21"/>
        <v>2</v>
      </c>
      <c r="AJ131" s="86">
        <f>INDEX([1]PointY2565Q3!J:J,MATCH([1]ตารางคะแนนV3!$C131,[1]PointY2565Q3!$C:$C,0))</f>
        <v>1</v>
      </c>
      <c r="AK131" s="87">
        <f>IFERROR(INDEX([1]อัตราการครองเตียง!O:O,MATCH([1]ตารางคะแนนV3!$C131,[1]อัตราการครองเตียง!$C:$C,0)),0)</f>
        <v>1</v>
      </c>
      <c r="AL131" s="88">
        <f>INDEX([1]SumAdjRw!R:R,MATCH([1]ตารางคะแนนV3!$C131,[1]SumAdjRw!$C:$C,0))</f>
        <v>1</v>
      </c>
      <c r="AM131" s="89">
        <f t="shared" si="22"/>
        <v>2</v>
      </c>
      <c r="AN131" s="90">
        <f t="shared" si="23"/>
        <v>5</v>
      </c>
      <c r="AO131" s="91">
        <f t="shared" si="24"/>
        <v>6.5</v>
      </c>
      <c r="AP131" s="92">
        <f>INDEX([1]RiskPlusY2565Q3!Q:Q,MATCH([1]ตารางคะแนนV3!$C131,[1]RiskPlusY2565Q3!$D:$D,0))</f>
        <v>1</v>
      </c>
      <c r="AQ131" s="92">
        <f>INDEX([1]RiskPlusY2565Q3!R:R,MATCH([1]ตารางคะแนนV3!$C131,[1]RiskPlusY2565Q3!$D:$D,0))</f>
        <v>1</v>
      </c>
      <c r="AR131" s="92">
        <f>INDEX([1]RiskPlusY2565Q3!AB:AB,MATCH([1]ตารางคะแนนV3!$C131,[1]RiskPlusY2565Q3!$D:$D,0))</f>
        <v>1</v>
      </c>
      <c r="AS131" s="93">
        <f t="shared" si="25"/>
        <v>3</v>
      </c>
      <c r="AT131" s="92">
        <f>INDEX([1]RiskPlusY2565Q3!AA:AA,MATCH([1]ตารางคะแนนV3!$C131,[1]RiskPlusY2565Q3!$D:$D,0))</f>
        <v>1</v>
      </c>
      <c r="AU131" s="92">
        <f>INDEX([1]RiskPlusY2565Q3!AC:AC,MATCH([1]ตารางคะแนนV3!$C131,[1]RiskPlusY2565Q3!$D:$D,0))</f>
        <v>1</v>
      </c>
      <c r="AV131" s="94">
        <f t="shared" si="26"/>
        <v>2</v>
      </c>
      <c r="AW131" s="95">
        <f t="shared" si="27"/>
        <v>5</v>
      </c>
      <c r="AX131" s="96">
        <f t="shared" si="28"/>
        <v>11.5</v>
      </c>
      <c r="AY131" s="18" t="str">
        <f t="shared" si="29"/>
        <v>B</v>
      </c>
      <c r="AZ131" s="18"/>
      <c r="BA131" s="18" t="str">
        <f>INDEX([1]Proflile65!$L:$L,MATCH([1]ตารางคะแนนV3!$C131,[1]Proflile65!$D:$D,0))</f>
        <v>เดิม</v>
      </c>
      <c r="BB131" s="18"/>
      <c r="BC131" s="18"/>
      <c r="BD131" s="28" t="b">
        <f t="shared" si="30"/>
        <v>1</v>
      </c>
      <c r="BE131" s="96">
        <v>11.5</v>
      </c>
      <c r="BF131" s="18" t="s">
        <v>2071</v>
      </c>
      <c r="BH131" s="17">
        <f t="shared" si="31"/>
        <v>150000</v>
      </c>
    </row>
    <row r="132" spans="1:60">
      <c r="A132" s="18" t="s">
        <v>60</v>
      </c>
      <c r="B132" s="17" t="s">
        <v>135</v>
      </c>
      <c r="C132" s="18" t="s">
        <v>449</v>
      </c>
      <c r="D132" s="17" t="s">
        <v>450</v>
      </c>
      <c r="E132" s="18" t="str">
        <f>INDEX([1]Proflile65!$F:$F,MATCH([1]ตารางคะแนนV3!$C132,[1]Proflile65!$D:$D,0))</f>
        <v>รพช.</v>
      </c>
      <c r="F132" s="18">
        <f>INDEX([1]Proflile65!$H:$H,MATCH([1]ตารางคะแนนV3!$C132,[1]Proflile65!$D:$D,0))</f>
        <v>30</v>
      </c>
      <c r="G132" s="19" t="str">
        <f>INDEX([1]Proflile65!$K:$K,MATCH([1]ตารางคะแนนV3!$C132,[1]Proflile65!$D:$D,0))</f>
        <v>รพช.F2 P30,000-60,000</v>
      </c>
      <c r="H132" s="75">
        <v>34141</v>
      </c>
      <c r="I132" s="76">
        <f>INDEX([1]RiskPlusY2565Q3!L:L,MATCH([1]ตารางคะแนนV3!$C132,[1]RiskPlusY2565Q3!$D:$D,0))</f>
        <v>95799510.840000004</v>
      </c>
      <c r="J132" s="76">
        <f>INDEX([1]RiskPlusY2565Q3!P:P,MATCH([1]ตารางคะแนนV3!$C132,[1]RiskPlusY2565Q3!$D:$D,0))</f>
        <v>35134074.509999998</v>
      </c>
      <c r="K132" s="76">
        <f>INDEX([1]RiskPlusY2565Q3!O:O,MATCH([1]ตารางคะแนนV3!$C132,[1]RiskPlusY2565Q3!$D:$D,0))</f>
        <v>50232521.850000001</v>
      </c>
      <c r="L132" s="76">
        <f>INDEX([1]RiskPlusY2565Q3!M:M,MATCH([1]ตารางคะแนนV3!$C132,[1]RiskPlusY2565Q3!$D:$D,0))</f>
        <v>43428449.850000001</v>
      </c>
      <c r="M132" s="29">
        <f>INDEX([1]RiskPlusY2565Q3!N:N,MATCH([1]ตารางคะแนนV3!$C132,[1]RiskPlusY2565Q3!$D:$D,0))</f>
        <v>0</v>
      </c>
      <c r="N132" s="77">
        <f>INDEX([1]PlanfinY2565Q3!M:M,MATCH([1]ตารางคะแนนV3!$C132,[1]PlanfinY2565Q3!$C:$C,0))</f>
        <v>0</v>
      </c>
      <c r="O132" s="78">
        <f>INDEX([1]PlanfinY2565Q3!N:N,MATCH([1]ตารางคะแนนV3!$C132,[1]PlanfinY2565Q3!$C:$C,0))</f>
        <v>1</v>
      </c>
      <c r="P132" s="79">
        <f t="shared" si="16"/>
        <v>1</v>
      </c>
      <c r="Q132" s="80">
        <f>INDEX([1]Ratio!R:R,MATCH([1]ตารางคะแนนV3!$C132,[1]Ratio!$C:$C,0))</f>
        <v>102</v>
      </c>
      <c r="R132" s="81">
        <f>INDEX([1]RiskPlusY2565Q3!$S:$S,MATCH([1]ตารางคะแนนV3!C132,[1]RiskPlusY2565Q3!$D:$D,0))</f>
        <v>0</v>
      </c>
      <c r="S132" s="82">
        <f>INDEX([1]Ratio!$S:$S,MATCH([1]ตารางคะแนนV3!$C132,[1]Ratio!$C:$C,0))</f>
        <v>45</v>
      </c>
      <c r="T132" s="78">
        <f>VLOOKUP($C132,[1]RiskPlusY2565Q3!$D$2:$W$901,17,0)</f>
        <v>1</v>
      </c>
      <c r="U132" s="83">
        <f t="shared" si="17"/>
        <v>0.5</v>
      </c>
      <c r="V132" s="82">
        <f>INDEX([1]Ratio!$T:$T,MATCH([1]ตารางคะแนนV3!$C132,[1]Ratio!$C:$C,0))</f>
        <v>71</v>
      </c>
      <c r="W132" s="78">
        <f>VLOOKUP($C132,[1]RiskPlusY2565Q3!$D$2:$W$901,18,0)</f>
        <v>0</v>
      </c>
      <c r="X132" s="83">
        <f t="shared" si="18"/>
        <v>0</v>
      </c>
      <c r="Y132" s="82">
        <f>INDEX([1]Ratio!$V:$V,MATCH([1]ตารางคะแนนV3!$C132,[1]Ratio!$C:$C,0))</f>
        <v>80</v>
      </c>
      <c r="Z132" s="81">
        <f>INDEX([1]RiskPlusY2565Q3!$W:$W,MATCH([1]ตารางคะแนนV3!C132,[1]RiskPlusY2565Q3!$D:$D,0))</f>
        <v>0</v>
      </c>
      <c r="AA132" s="84">
        <f t="shared" si="19"/>
        <v>0.5</v>
      </c>
      <c r="AB132" s="77" t="str">
        <f>INDEX('[1]Quick MethodY2565Q3'!P:P,MATCH([1]ตารางคะแนนV3!$C132,'[1]Quick MethodY2565Q3'!$C:$C,0))</f>
        <v>1</v>
      </c>
      <c r="AC132" s="78" t="str">
        <f>INDEX('[1]Quick MethodY2565Q3'!Q:Q,MATCH([1]ตารางคะแนนV3!$C132,'[1]Quick MethodY2565Q3'!$C:$C,0))</f>
        <v>1</v>
      </c>
      <c r="AD132" s="78">
        <f>INDEX([1]HGRY2565Q3!W:W,MATCH([1]ตารางคะแนนV3!$C132,[1]HGRY2565Q3!$C:$C,0))</f>
        <v>0</v>
      </c>
      <c r="AE132" s="78">
        <f>INDEX([1]HGRY2565Q3!X:X,MATCH([1]ตารางคะแนนV3!$C132,[1]HGRY2565Q3!$C:$C,0))</f>
        <v>0</v>
      </c>
      <c r="AF132" s="78">
        <f>INDEX([1]HGRY2565Q3!Y:Y,MATCH([1]ตารางคะแนนV3!$C132,[1]HGRY2565Q3!$C:$C,0))</f>
        <v>0.5</v>
      </c>
      <c r="AG132" s="78">
        <f>INDEX([1]HGRY2565Q3!Z:Z,MATCH([1]ตารางคะแนนV3!$C132,[1]HGRY2565Q3!$C:$C,0))</f>
        <v>0</v>
      </c>
      <c r="AH132" s="85">
        <f t="shared" si="20"/>
        <v>2.5</v>
      </c>
      <c r="AI132" s="79">
        <f t="shared" si="21"/>
        <v>2</v>
      </c>
      <c r="AJ132" s="86">
        <f>INDEX([1]PointY2565Q3!J:J,MATCH([1]ตารางคะแนนV3!$C132,[1]PointY2565Q3!$C:$C,0))</f>
        <v>1</v>
      </c>
      <c r="AK132" s="87">
        <f>IFERROR(INDEX([1]อัตราการครองเตียง!O:O,MATCH([1]ตารางคะแนนV3!$C132,[1]อัตราการครองเตียง!$C:$C,0)),0)</f>
        <v>1</v>
      </c>
      <c r="AL132" s="88">
        <f>INDEX([1]SumAdjRw!R:R,MATCH([1]ตารางคะแนนV3!$C132,[1]SumAdjRw!$C:$C,0))</f>
        <v>1</v>
      </c>
      <c r="AM132" s="89">
        <f t="shared" si="22"/>
        <v>2</v>
      </c>
      <c r="AN132" s="90">
        <f t="shared" si="23"/>
        <v>5</v>
      </c>
      <c r="AO132" s="91">
        <f t="shared" si="24"/>
        <v>6.5</v>
      </c>
      <c r="AP132" s="92">
        <f>INDEX([1]RiskPlusY2565Q3!Q:Q,MATCH([1]ตารางคะแนนV3!$C132,[1]RiskPlusY2565Q3!$D:$D,0))</f>
        <v>1</v>
      </c>
      <c r="AQ132" s="92">
        <f>INDEX([1]RiskPlusY2565Q3!R:R,MATCH([1]ตารางคะแนนV3!$C132,[1]RiskPlusY2565Q3!$D:$D,0))</f>
        <v>0</v>
      </c>
      <c r="AR132" s="92">
        <f>INDEX([1]RiskPlusY2565Q3!AB:AB,MATCH([1]ตารางคะแนนV3!$C132,[1]RiskPlusY2565Q3!$D:$D,0))</f>
        <v>1</v>
      </c>
      <c r="AS132" s="93">
        <f t="shared" si="25"/>
        <v>2</v>
      </c>
      <c r="AT132" s="92">
        <f>INDEX([1]RiskPlusY2565Q3!AA:AA,MATCH([1]ตารางคะแนนV3!$C132,[1]RiskPlusY2565Q3!$D:$D,0))</f>
        <v>1</v>
      </c>
      <c r="AU132" s="92">
        <f>INDEX([1]RiskPlusY2565Q3!AC:AC,MATCH([1]ตารางคะแนนV3!$C132,[1]RiskPlusY2565Q3!$D:$D,0))</f>
        <v>1</v>
      </c>
      <c r="AV132" s="94">
        <f t="shared" si="26"/>
        <v>2</v>
      </c>
      <c r="AW132" s="95">
        <f t="shared" si="27"/>
        <v>4</v>
      </c>
      <c r="AX132" s="96">
        <f t="shared" si="28"/>
        <v>10.5</v>
      </c>
      <c r="AY132" s="18" t="str">
        <f t="shared" si="29"/>
        <v>B</v>
      </c>
      <c r="AZ132" s="18"/>
      <c r="BA132" s="18" t="str">
        <f>INDEX([1]Proflile65!$L:$L,MATCH([1]ตารางคะแนนV3!$C132,[1]Proflile65!$D:$D,0))</f>
        <v>เดิม</v>
      </c>
      <c r="BB132" s="18"/>
      <c r="BC132" s="18"/>
      <c r="BD132" s="28" t="b">
        <f t="shared" si="30"/>
        <v>1</v>
      </c>
      <c r="BE132" s="96">
        <v>10.5</v>
      </c>
      <c r="BF132" s="18" t="s">
        <v>2071</v>
      </c>
      <c r="BH132" s="17">
        <f t="shared" si="31"/>
        <v>150000</v>
      </c>
    </row>
    <row r="133" spans="1:60">
      <c r="A133" s="18" t="s">
        <v>60</v>
      </c>
      <c r="B133" s="17" t="s">
        <v>135</v>
      </c>
      <c r="C133" s="18" t="s">
        <v>451</v>
      </c>
      <c r="D133" s="17" t="s">
        <v>452</v>
      </c>
      <c r="E133" s="18" t="str">
        <f>INDEX([1]Proflile65!$F:$F,MATCH([1]ตารางคะแนนV3!$C133,[1]Proflile65!$D:$D,0))</f>
        <v>รพช.</v>
      </c>
      <c r="F133" s="18">
        <f>INDEX([1]Proflile65!$H:$H,MATCH([1]ตารางคะแนนV3!$C133,[1]Proflile65!$D:$D,0))</f>
        <v>62</v>
      </c>
      <c r="G133" s="19" t="str">
        <f>INDEX([1]Proflile65!$K:$K,MATCH([1]ตารางคะแนนV3!$C133,[1]Proflile65!$D:$D,0))</f>
        <v>รพช.F2 P60,000-90,000</v>
      </c>
      <c r="H133" s="75">
        <v>60133</v>
      </c>
      <c r="I133" s="76">
        <f>INDEX([1]RiskPlusY2565Q3!L:L,MATCH([1]ตารางคะแนนV3!$C133,[1]RiskPlusY2565Q3!$D:$D,0))</f>
        <v>120980822.05</v>
      </c>
      <c r="J133" s="76">
        <f>INDEX([1]RiskPlusY2565Q3!P:P,MATCH([1]ตารางคะแนนV3!$C133,[1]RiskPlusY2565Q3!$D:$D,0))</f>
        <v>27974744.899999999</v>
      </c>
      <c r="K133" s="76">
        <f>INDEX([1]RiskPlusY2565Q3!O:O,MATCH([1]ตารางคะแนนV3!$C133,[1]RiskPlusY2565Q3!$D:$D,0))</f>
        <v>91734010.680000007</v>
      </c>
      <c r="L133" s="76">
        <f>INDEX([1]RiskPlusY2565Q3!M:M,MATCH([1]ตารางคะแนนV3!$C133,[1]RiskPlusY2565Q3!$D:$D,0))</f>
        <v>93368339.189999998</v>
      </c>
      <c r="M133" s="29">
        <f>INDEX([1]RiskPlusY2565Q3!N:N,MATCH([1]ตารางคะแนนV3!$C133,[1]RiskPlusY2565Q3!$D:$D,0))</f>
        <v>0</v>
      </c>
      <c r="N133" s="77">
        <f>INDEX([1]PlanfinY2565Q3!M:M,MATCH([1]ตารางคะแนนV3!$C133,[1]PlanfinY2565Q3!$C:$C,0))</f>
        <v>0</v>
      </c>
      <c r="O133" s="78">
        <f>INDEX([1]PlanfinY2565Q3!N:N,MATCH([1]ตารางคะแนนV3!$C133,[1]PlanfinY2565Q3!$C:$C,0))</f>
        <v>1</v>
      </c>
      <c r="P133" s="79">
        <f t="shared" si="16"/>
        <v>1</v>
      </c>
      <c r="Q133" s="80">
        <f>INDEX([1]Ratio!R:R,MATCH([1]ตารางคะแนนV3!$C133,[1]Ratio!$C:$C,0))</f>
        <v>75</v>
      </c>
      <c r="R133" s="81">
        <f>INDEX([1]RiskPlusY2565Q3!$S:$S,MATCH([1]ตารางคะแนนV3!C133,[1]RiskPlusY2565Q3!$D:$D,0))</f>
        <v>1</v>
      </c>
      <c r="S133" s="82">
        <f>INDEX([1]Ratio!$S:$S,MATCH([1]ตารางคะแนนV3!$C133,[1]Ratio!$C:$C,0))</f>
        <v>68</v>
      </c>
      <c r="T133" s="78">
        <f>VLOOKUP($C133,[1]RiskPlusY2565Q3!$D$2:$W$901,17,0)</f>
        <v>0</v>
      </c>
      <c r="U133" s="83">
        <f t="shared" si="17"/>
        <v>0</v>
      </c>
      <c r="V133" s="82">
        <f>INDEX([1]Ratio!$T:$T,MATCH([1]ตารางคะแนนV3!$C133,[1]Ratio!$C:$C,0))</f>
        <v>24</v>
      </c>
      <c r="W133" s="78">
        <f>VLOOKUP($C133,[1]RiskPlusY2565Q3!$D$2:$W$901,18,0)</f>
        <v>1</v>
      </c>
      <c r="X133" s="83">
        <f t="shared" si="18"/>
        <v>0.5</v>
      </c>
      <c r="Y133" s="82">
        <f>INDEX([1]Ratio!$V:$V,MATCH([1]ตารางคะแนนV3!$C133,[1]Ratio!$C:$C,0))</f>
        <v>74</v>
      </c>
      <c r="Z133" s="81">
        <f>INDEX([1]RiskPlusY2565Q3!$W:$W,MATCH([1]ตารางคะแนนV3!C133,[1]RiskPlusY2565Q3!$D:$D,0))</f>
        <v>0</v>
      </c>
      <c r="AA133" s="84">
        <f t="shared" si="19"/>
        <v>1.5</v>
      </c>
      <c r="AB133" s="77" t="str">
        <f>INDEX('[1]Quick MethodY2565Q3'!P:P,MATCH([1]ตารางคะแนนV3!$C133,'[1]Quick MethodY2565Q3'!$C:$C,0))</f>
        <v>1</v>
      </c>
      <c r="AC133" s="78" t="str">
        <f>INDEX('[1]Quick MethodY2565Q3'!Q:Q,MATCH([1]ตารางคะแนนV3!$C133,'[1]Quick MethodY2565Q3'!$C:$C,0))</f>
        <v>1</v>
      </c>
      <c r="AD133" s="78">
        <f>INDEX([1]HGRY2565Q3!W:W,MATCH([1]ตารางคะแนนV3!$C133,[1]HGRY2565Q3!$C:$C,0))</f>
        <v>0.5</v>
      </c>
      <c r="AE133" s="78">
        <f>INDEX([1]HGRY2565Q3!X:X,MATCH([1]ตารางคะแนนV3!$C133,[1]HGRY2565Q3!$C:$C,0))</f>
        <v>0</v>
      </c>
      <c r="AF133" s="78">
        <f>INDEX([1]HGRY2565Q3!Y:Y,MATCH([1]ตารางคะแนนV3!$C133,[1]HGRY2565Q3!$C:$C,0))</f>
        <v>0.5</v>
      </c>
      <c r="AG133" s="78">
        <f>INDEX([1]HGRY2565Q3!Z:Z,MATCH([1]ตารางคะแนนV3!$C133,[1]HGRY2565Q3!$C:$C,0))</f>
        <v>0.5</v>
      </c>
      <c r="AH133" s="85">
        <f t="shared" si="20"/>
        <v>3.5</v>
      </c>
      <c r="AI133" s="79">
        <f t="shared" si="21"/>
        <v>2</v>
      </c>
      <c r="AJ133" s="86">
        <f>INDEX([1]PointY2565Q3!J:J,MATCH([1]ตารางคะแนนV3!$C133,[1]PointY2565Q3!$C:$C,0))</f>
        <v>1</v>
      </c>
      <c r="AK133" s="87">
        <f>IFERROR(INDEX([1]อัตราการครองเตียง!O:O,MATCH([1]ตารางคะแนนV3!$C133,[1]อัตราการครองเตียง!$C:$C,0)),0)</f>
        <v>0</v>
      </c>
      <c r="AL133" s="88">
        <f>INDEX([1]SumAdjRw!R:R,MATCH([1]ตารางคะแนนV3!$C133,[1]SumAdjRw!$C:$C,0))</f>
        <v>0</v>
      </c>
      <c r="AM133" s="89">
        <f t="shared" si="22"/>
        <v>0</v>
      </c>
      <c r="AN133" s="90">
        <f t="shared" si="23"/>
        <v>3</v>
      </c>
      <c r="AO133" s="91">
        <f t="shared" si="24"/>
        <v>5.5</v>
      </c>
      <c r="AP133" s="92">
        <f>INDEX([1]RiskPlusY2565Q3!Q:Q,MATCH([1]ตารางคะแนนV3!$C133,[1]RiskPlusY2565Q3!$D:$D,0))</f>
        <v>1</v>
      </c>
      <c r="AQ133" s="92">
        <f>INDEX([1]RiskPlusY2565Q3!R:R,MATCH([1]ตารางคะแนนV3!$C133,[1]RiskPlusY2565Q3!$D:$D,0))</f>
        <v>1</v>
      </c>
      <c r="AR133" s="92">
        <f>INDEX([1]RiskPlusY2565Q3!AB:AB,MATCH([1]ตารางคะแนนV3!$C133,[1]RiskPlusY2565Q3!$D:$D,0))</f>
        <v>1</v>
      </c>
      <c r="AS133" s="93">
        <f t="shared" si="25"/>
        <v>3</v>
      </c>
      <c r="AT133" s="92">
        <f>INDEX([1]RiskPlusY2565Q3!AA:AA,MATCH([1]ตารางคะแนนV3!$C133,[1]RiskPlusY2565Q3!$D:$D,0))</f>
        <v>1</v>
      </c>
      <c r="AU133" s="92">
        <f>INDEX([1]RiskPlusY2565Q3!AC:AC,MATCH([1]ตารางคะแนนV3!$C133,[1]RiskPlusY2565Q3!$D:$D,0))</f>
        <v>1</v>
      </c>
      <c r="AV133" s="94">
        <f t="shared" si="26"/>
        <v>2</v>
      </c>
      <c r="AW133" s="95">
        <f t="shared" si="27"/>
        <v>5</v>
      </c>
      <c r="AX133" s="96">
        <f t="shared" si="28"/>
        <v>10.5</v>
      </c>
      <c r="AY133" s="18" t="str">
        <f t="shared" si="29"/>
        <v>B</v>
      </c>
      <c r="AZ133" s="18"/>
      <c r="BA133" s="18" t="str">
        <f>INDEX([1]Proflile65!$L:$L,MATCH([1]ตารางคะแนนV3!$C133,[1]Proflile65!$D:$D,0))</f>
        <v>เดิม</v>
      </c>
      <c r="BB133" s="18"/>
      <c r="BC133" s="18"/>
      <c r="BD133" s="28" t="b">
        <f t="shared" si="30"/>
        <v>1</v>
      </c>
      <c r="BE133" s="96">
        <v>10.5</v>
      </c>
      <c r="BF133" s="18" t="s">
        <v>2071</v>
      </c>
      <c r="BH133" s="17">
        <f t="shared" si="31"/>
        <v>150000</v>
      </c>
    </row>
    <row r="134" spans="1:60">
      <c r="A134" s="18" t="s">
        <v>60</v>
      </c>
      <c r="B134" s="17" t="s">
        <v>135</v>
      </c>
      <c r="C134" s="18" t="s">
        <v>453</v>
      </c>
      <c r="D134" s="17" t="s">
        <v>454</v>
      </c>
      <c r="E134" s="18" t="str">
        <f>INDEX([1]Proflile65!$F:$F,MATCH([1]ตารางคะแนนV3!$C134,[1]Proflile65!$D:$D,0))</f>
        <v>รพช.</v>
      </c>
      <c r="F134" s="18">
        <f>INDEX([1]Proflile65!$H:$H,MATCH([1]ตารางคะแนนV3!$C134,[1]Proflile65!$D:$D,0))</f>
        <v>30</v>
      </c>
      <c r="G134" s="19" t="str">
        <f>INDEX([1]Proflile65!$K:$K,MATCH([1]ตารางคะแนนV3!$C134,[1]Proflile65!$D:$D,0))</f>
        <v>รพช.F2 P&lt;=30,000</v>
      </c>
      <c r="H134" s="75">
        <v>26651</v>
      </c>
      <c r="I134" s="76">
        <f>INDEX([1]RiskPlusY2565Q3!L:L,MATCH([1]ตารางคะแนนV3!$C134,[1]RiskPlusY2565Q3!$D:$D,0))</f>
        <v>98490954.719999999</v>
      </c>
      <c r="J134" s="76">
        <f>INDEX([1]RiskPlusY2565Q3!P:P,MATCH([1]ตารางคะแนนV3!$C134,[1]RiskPlusY2565Q3!$D:$D,0))</f>
        <v>43172435.840000004</v>
      </c>
      <c r="K134" s="76">
        <f>INDEX([1]RiskPlusY2565Q3!O:O,MATCH([1]ตารางคะแนนV3!$C134,[1]RiskPlusY2565Q3!$D:$D,0))</f>
        <v>81324991.420000002</v>
      </c>
      <c r="L134" s="76">
        <f>INDEX([1]RiskPlusY2565Q3!M:M,MATCH([1]ตารางคะแนนV3!$C134,[1]RiskPlusY2565Q3!$D:$D,0))</f>
        <v>81071694.150000006</v>
      </c>
      <c r="M134" s="29">
        <f>INDEX([1]RiskPlusY2565Q3!N:N,MATCH([1]ตารางคะแนนV3!$C134,[1]RiskPlusY2565Q3!$D:$D,0))</f>
        <v>0</v>
      </c>
      <c r="N134" s="77">
        <f>INDEX([1]PlanfinY2565Q3!M:M,MATCH([1]ตารางคะแนนV3!$C134,[1]PlanfinY2565Q3!$C:$C,0))</f>
        <v>0</v>
      </c>
      <c r="O134" s="78">
        <f>INDEX([1]PlanfinY2565Q3!N:N,MATCH([1]ตารางคะแนนV3!$C134,[1]PlanfinY2565Q3!$C:$C,0))</f>
        <v>1</v>
      </c>
      <c r="P134" s="79">
        <f t="shared" si="16"/>
        <v>1</v>
      </c>
      <c r="Q134" s="80">
        <f>INDEX([1]Ratio!R:R,MATCH([1]ตารางคะแนนV3!$C134,[1]Ratio!$C:$C,0))</f>
        <v>125</v>
      </c>
      <c r="R134" s="81">
        <f>INDEX([1]RiskPlusY2565Q3!$S:$S,MATCH([1]ตารางคะแนนV3!C134,[1]RiskPlusY2565Q3!$D:$D,0))</f>
        <v>0</v>
      </c>
      <c r="S134" s="82">
        <f>INDEX([1]Ratio!$S:$S,MATCH([1]ตารางคะแนนV3!$C134,[1]Ratio!$C:$C,0))</f>
        <v>28</v>
      </c>
      <c r="T134" s="78">
        <f>VLOOKUP($C134,[1]RiskPlusY2565Q3!$D$2:$W$901,17,0)</f>
        <v>1</v>
      </c>
      <c r="U134" s="83">
        <f t="shared" si="17"/>
        <v>0.5</v>
      </c>
      <c r="V134" s="82">
        <f>INDEX([1]Ratio!$T:$T,MATCH([1]ตารางคะแนนV3!$C134,[1]Ratio!$C:$C,0))</f>
        <v>88</v>
      </c>
      <c r="W134" s="78">
        <f>VLOOKUP($C134,[1]RiskPlusY2565Q3!$D$2:$W$901,18,0)</f>
        <v>0</v>
      </c>
      <c r="X134" s="83">
        <f t="shared" si="18"/>
        <v>0</v>
      </c>
      <c r="Y134" s="82">
        <f>INDEX([1]Ratio!$V:$V,MATCH([1]ตารางคะแนนV3!$C134,[1]Ratio!$C:$C,0))</f>
        <v>56</v>
      </c>
      <c r="Z134" s="81">
        <f>INDEX([1]RiskPlusY2565Q3!$W:$W,MATCH([1]ตารางคะแนนV3!C134,[1]RiskPlusY2565Q3!$D:$D,0))</f>
        <v>1</v>
      </c>
      <c r="AA134" s="84">
        <f t="shared" si="19"/>
        <v>1.5</v>
      </c>
      <c r="AB134" s="77" t="str">
        <f>INDEX('[1]Quick MethodY2565Q3'!P:P,MATCH([1]ตารางคะแนนV3!$C134,'[1]Quick MethodY2565Q3'!$C:$C,0))</f>
        <v>1</v>
      </c>
      <c r="AC134" s="78" t="str">
        <f>INDEX('[1]Quick MethodY2565Q3'!Q:Q,MATCH([1]ตารางคะแนนV3!$C134,'[1]Quick MethodY2565Q3'!$C:$C,0))</f>
        <v>1</v>
      </c>
      <c r="AD134" s="78">
        <f>INDEX([1]HGRY2565Q3!W:W,MATCH([1]ตารางคะแนนV3!$C134,[1]HGRY2565Q3!$C:$C,0))</f>
        <v>0</v>
      </c>
      <c r="AE134" s="78">
        <f>INDEX([1]HGRY2565Q3!X:X,MATCH([1]ตารางคะแนนV3!$C134,[1]HGRY2565Q3!$C:$C,0))</f>
        <v>0</v>
      </c>
      <c r="AF134" s="78">
        <f>INDEX([1]HGRY2565Q3!Y:Y,MATCH([1]ตารางคะแนนV3!$C134,[1]HGRY2565Q3!$C:$C,0))</f>
        <v>0</v>
      </c>
      <c r="AG134" s="78">
        <f>INDEX([1]HGRY2565Q3!Z:Z,MATCH([1]ตารางคะแนนV3!$C134,[1]HGRY2565Q3!$C:$C,0))</f>
        <v>0.5</v>
      </c>
      <c r="AH134" s="85">
        <f t="shared" si="20"/>
        <v>2.5</v>
      </c>
      <c r="AI134" s="79">
        <f t="shared" si="21"/>
        <v>2</v>
      </c>
      <c r="AJ134" s="86">
        <f>INDEX([1]PointY2565Q3!J:J,MATCH([1]ตารางคะแนนV3!$C134,[1]PointY2565Q3!$C:$C,0))</f>
        <v>1</v>
      </c>
      <c r="AK134" s="87">
        <f>IFERROR(INDEX([1]อัตราการครองเตียง!O:O,MATCH([1]ตารางคะแนนV3!$C134,[1]อัตราการครองเตียง!$C:$C,0)),0)</f>
        <v>1</v>
      </c>
      <c r="AL134" s="88">
        <f>INDEX([1]SumAdjRw!R:R,MATCH([1]ตารางคะแนนV3!$C134,[1]SumAdjRw!$C:$C,0))</f>
        <v>1</v>
      </c>
      <c r="AM134" s="89">
        <f t="shared" si="22"/>
        <v>2</v>
      </c>
      <c r="AN134" s="90">
        <f t="shared" si="23"/>
        <v>5</v>
      </c>
      <c r="AO134" s="91">
        <f t="shared" si="24"/>
        <v>7.5</v>
      </c>
      <c r="AP134" s="92">
        <f>INDEX([1]RiskPlusY2565Q3!Q:Q,MATCH([1]ตารางคะแนนV3!$C134,[1]RiskPlusY2565Q3!$D:$D,0))</f>
        <v>1</v>
      </c>
      <c r="AQ134" s="92">
        <f>INDEX([1]RiskPlusY2565Q3!R:R,MATCH([1]ตารางคะแนนV3!$C134,[1]RiskPlusY2565Q3!$D:$D,0))</f>
        <v>1</v>
      </c>
      <c r="AR134" s="92">
        <f>INDEX([1]RiskPlusY2565Q3!AB:AB,MATCH([1]ตารางคะแนนV3!$C134,[1]RiskPlusY2565Q3!$D:$D,0))</f>
        <v>1</v>
      </c>
      <c r="AS134" s="93">
        <f t="shared" si="25"/>
        <v>3</v>
      </c>
      <c r="AT134" s="92">
        <f>INDEX([1]RiskPlusY2565Q3!AA:AA,MATCH([1]ตารางคะแนนV3!$C134,[1]RiskPlusY2565Q3!$D:$D,0))</f>
        <v>1</v>
      </c>
      <c r="AU134" s="92">
        <f>INDEX([1]RiskPlusY2565Q3!AC:AC,MATCH([1]ตารางคะแนนV3!$C134,[1]RiskPlusY2565Q3!$D:$D,0))</f>
        <v>1</v>
      </c>
      <c r="AV134" s="94">
        <f t="shared" si="26"/>
        <v>2</v>
      </c>
      <c r="AW134" s="95">
        <f t="shared" si="27"/>
        <v>5</v>
      </c>
      <c r="AX134" s="96">
        <f t="shared" si="28"/>
        <v>12.5</v>
      </c>
      <c r="AY134" s="18" t="str">
        <f t="shared" si="29"/>
        <v>A</v>
      </c>
      <c r="AZ134" s="18"/>
      <c r="BA134" s="18" t="str">
        <f>INDEX([1]Proflile65!$L:$L,MATCH([1]ตารางคะแนนV3!$C134,[1]Proflile65!$D:$D,0))</f>
        <v>เดิม</v>
      </c>
      <c r="BB134" s="18"/>
      <c r="BC134" s="18"/>
      <c r="BD134" s="28" t="b">
        <f t="shared" si="30"/>
        <v>1</v>
      </c>
      <c r="BE134" s="96">
        <v>12.5</v>
      </c>
      <c r="BF134" s="18" t="s">
        <v>2048</v>
      </c>
      <c r="BH134" s="17">
        <f t="shared" si="31"/>
        <v>300000</v>
      </c>
    </row>
    <row r="135" spans="1:60">
      <c r="A135" s="18" t="s">
        <v>60</v>
      </c>
      <c r="B135" s="17" t="s">
        <v>135</v>
      </c>
      <c r="C135" s="18" t="s">
        <v>455</v>
      </c>
      <c r="D135" s="17" t="s">
        <v>456</v>
      </c>
      <c r="E135" s="18" t="str">
        <f>INDEX([1]Proflile65!$F:$F,MATCH([1]ตารางคะแนนV3!$C135,[1]Proflile65!$D:$D,0))</f>
        <v>รพช.</v>
      </c>
      <c r="F135" s="18">
        <f>INDEX([1]Proflile65!$H:$H,MATCH([1]ตารางคะแนนV3!$C135,[1]Proflile65!$D:$D,0))</f>
        <v>68</v>
      </c>
      <c r="G135" s="19" t="str">
        <f>INDEX([1]Proflile65!$K:$K,MATCH([1]ตารางคะแนนV3!$C135,[1]Proflile65!$D:$D,0))</f>
        <v>รพช.F1 P50,000-100,000</v>
      </c>
      <c r="H135" s="75">
        <v>94147</v>
      </c>
      <c r="I135" s="76">
        <f>INDEX([1]RiskPlusY2565Q3!L:L,MATCH([1]ตารางคะแนนV3!$C135,[1]RiskPlusY2565Q3!$D:$D,0))</f>
        <v>354074670.29000002</v>
      </c>
      <c r="J135" s="76">
        <f>INDEX([1]RiskPlusY2565Q3!P:P,MATCH([1]ตารางคะแนนV3!$C135,[1]RiskPlusY2565Q3!$D:$D,0))</f>
        <v>95832694.75</v>
      </c>
      <c r="K135" s="76">
        <f>INDEX([1]RiskPlusY2565Q3!O:O,MATCH([1]ตารางคะแนนV3!$C135,[1]RiskPlusY2565Q3!$D:$D,0))</f>
        <v>276560768.31</v>
      </c>
      <c r="L135" s="76">
        <f>INDEX([1]RiskPlusY2565Q3!M:M,MATCH([1]ตารางคะแนนV3!$C135,[1]RiskPlusY2565Q3!$D:$D,0))</f>
        <v>269175129.94</v>
      </c>
      <c r="M135" s="29">
        <f>INDEX([1]RiskPlusY2565Q3!N:N,MATCH([1]ตารางคะแนนV3!$C135,[1]RiskPlusY2565Q3!$D:$D,0))</f>
        <v>0</v>
      </c>
      <c r="N135" s="77">
        <f>INDEX([1]PlanfinY2565Q3!M:M,MATCH([1]ตารางคะแนนV3!$C135,[1]PlanfinY2565Q3!$C:$C,0))</f>
        <v>0</v>
      </c>
      <c r="O135" s="78">
        <f>INDEX([1]PlanfinY2565Q3!N:N,MATCH([1]ตารางคะแนนV3!$C135,[1]PlanfinY2565Q3!$C:$C,0))</f>
        <v>0</v>
      </c>
      <c r="P135" s="79">
        <f t="shared" si="16"/>
        <v>0</v>
      </c>
      <c r="Q135" s="80">
        <f>INDEX([1]Ratio!R:R,MATCH([1]ตารางคะแนนV3!$C135,[1]Ratio!$C:$C,0))</f>
        <v>139</v>
      </c>
      <c r="R135" s="81">
        <f>INDEX([1]RiskPlusY2565Q3!$S:$S,MATCH([1]ตารางคะแนนV3!C135,[1]RiskPlusY2565Q3!$D:$D,0))</f>
        <v>0</v>
      </c>
      <c r="S135" s="82">
        <f>INDEX([1]Ratio!$S:$S,MATCH([1]ตารางคะแนนV3!$C135,[1]Ratio!$C:$C,0))</f>
        <v>20</v>
      </c>
      <c r="T135" s="78">
        <f>VLOOKUP($C135,[1]RiskPlusY2565Q3!$D$2:$W$901,17,0)</f>
        <v>1</v>
      </c>
      <c r="U135" s="83">
        <f t="shared" si="17"/>
        <v>0.5</v>
      </c>
      <c r="V135" s="82">
        <f>INDEX([1]Ratio!$T:$T,MATCH([1]ตารางคะแนนV3!$C135,[1]Ratio!$C:$C,0))</f>
        <v>78</v>
      </c>
      <c r="W135" s="78">
        <f>VLOOKUP($C135,[1]RiskPlusY2565Q3!$D$2:$W$901,18,0)</f>
        <v>0</v>
      </c>
      <c r="X135" s="83">
        <f t="shared" si="18"/>
        <v>0</v>
      </c>
      <c r="Y135" s="82">
        <f>INDEX([1]Ratio!$V:$V,MATCH([1]ตารางคะแนนV3!$C135,[1]Ratio!$C:$C,0))</f>
        <v>50</v>
      </c>
      <c r="Z135" s="81">
        <f>INDEX([1]RiskPlusY2565Q3!$W:$W,MATCH([1]ตารางคะแนนV3!C135,[1]RiskPlusY2565Q3!$D:$D,0))</f>
        <v>1</v>
      </c>
      <c r="AA135" s="84">
        <f t="shared" si="19"/>
        <v>1.5</v>
      </c>
      <c r="AB135" s="77" t="str">
        <f>INDEX('[1]Quick MethodY2565Q3'!P:P,MATCH([1]ตารางคะแนนV3!$C135,'[1]Quick MethodY2565Q3'!$C:$C,0))</f>
        <v>1</v>
      </c>
      <c r="AC135" s="78" t="str">
        <f>INDEX('[1]Quick MethodY2565Q3'!Q:Q,MATCH([1]ตารางคะแนนV3!$C135,'[1]Quick MethodY2565Q3'!$C:$C,0))</f>
        <v>1</v>
      </c>
      <c r="AD135" s="78">
        <f>INDEX([1]HGRY2565Q3!W:W,MATCH([1]ตารางคะแนนV3!$C135,[1]HGRY2565Q3!$C:$C,0))</f>
        <v>0</v>
      </c>
      <c r="AE135" s="78">
        <f>INDEX([1]HGRY2565Q3!X:X,MATCH([1]ตารางคะแนนV3!$C135,[1]HGRY2565Q3!$C:$C,0))</f>
        <v>0</v>
      </c>
      <c r="AF135" s="78">
        <f>INDEX([1]HGRY2565Q3!Y:Y,MATCH([1]ตารางคะแนนV3!$C135,[1]HGRY2565Q3!$C:$C,0))</f>
        <v>0</v>
      </c>
      <c r="AG135" s="78">
        <f>INDEX([1]HGRY2565Q3!Z:Z,MATCH([1]ตารางคะแนนV3!$C135,[1]HGRY2565Q3!$C:$C,0))</f>
        <v>0</v>
      </c>
      <c r="AH135" s="85">
        <f t="shared" si="20"/>
        <v>2</v>
      </c>
      <c r="AI135" s="79">
        <f t="shared" si="21"/>
        <v>2</v>
      </c>
      <c r="AJ135" s="86">
        <f>INDEX([1]PointY2565Q3!J:J,MATCH([1]ตารางคะแนนV3!$C135,[1]PointY2565Q3!$C:$C,0))</f>
        <v>1</v>
      </c>
      <c r="AK135" s="87">
        <f>IFERROR(INDEX([1]อัตราการครองเตียง!O:O,MATCH([1]ตารางคะแนนV3!$C135,[1]อัตราการครองเตียง!$C:$C,0)),0)</f>
        <v>1</v>
      </c>
      <c r="AL135" s="88">
        <f>INDEX([1]SumAdjRw!R:R,MATCH([1]ตารางคะแนนV3!$C135,[1]SumAdjRw!$C:$C,0))</f>
        <v>1</v>
      </c>
      <c r="AM135" s="89">
        <f t="shared" si="22"/>
        <v>2</v>
      </c>
      <c r="AN135" s="90">
        <f t="shared" si="23"/>
        <v>5</v>
      </c>
      <c r="AO135" s="91">
        <f t="shared" si="24"/>
        <v>6.5</v>
      </c>
      <c r="AP135" s="92">
        <f>INDEX([1]RiskPlusY2565Q3!Q:Q,MATCH([1]ตารางคะแนนV3!$C135,[1]RiskPlusY2565Q3!$D:$D,0))</f>
        <v>1</v>
      </c>
      <c r="AQ135" s="92">
        <f>INDEX([1]RiskPlusY2565Q3!R:R,MATCH([1]ตารางคะแนนV3!$C135,[1]RiskPlusY2565Q3!$D:$D,0))</f>
        <v>1</v>
      </c>
      <c r="AR135" s="92">
        <f>INDEX([1]RiskPlusY2565Q3!AB:AB,MATCH([1]ตารางคะแนนV3!$C135,[1]RiskPlusY2565Q3!$D:$D,0))</f>
        <v>1</v>
      </c>
      <c r="AS135" s="93">
        <f t="shared" si="25"/>
        <v>3</v>
      </c>
      <c r="AT135" s="92">
        <f>INDEX([1]RiskPlusY2565Q3!AA:AA,MATCH([1]ตารางคะแนนV3!$C135,[1]RiskPlusY2565Q3!$D:$D,0))</f>
        <v>1</v>
      </c>
      <c r="AU135" s="92">
        <f>INDEX([1]RiskPlusY2565Q3!AC:AC,MATCH([1]ตารางคะแนนV3!$C135,[1]RiskPlusY2565Q3!$D:$D,0))</f>
        <v>1</v>
      </c>
      <c r="AV135" s="94">
        <f t="shared" si="26"/>
        <v>2</v>
      </c>
      <c r="AW135" s="95">
        <f t="shared" si="27"/>
        <v>5</v>
      </c>
      <c r="AX135" s="96">
        <f t="shared" si="28"/>
        <v>11.5</v>
      </c>
      <c r="AY135" s="18" t="str">
        <f t="shared" si="29"/>
        <v>B</v>
      </c>
      <c r="AZ135" s="18"/>
      <c r="BA135" s="18" t="str">
        <f>INDEX([1]Proflile65!$L:$L,MATCH([1]ตารางคะแนนV3!$C135,[1]Proflile65!$D:$D,0))</f>
        <v>เดิม</v>
      </c>
      <c r="BB135" s="18"/>
      <c r="BC135" s="18"/>
      <c r="BD135" s="28" t="b">
        <f t="shared" si="30"/>
        <v>1</v>
      </c>
      <c r="BE135" s="96">
        <v>11.5</v>
      </c>
      <c r="BF135" s="18" t="s">
        <v>2071</v>
      </c>
      <c r="BH135" s="17">
        <f t="shared" si="31"/>
        <v>150000</v>
      </c>
    </row>
    <row r="136" spans="1:60">
      <c r="A136" s="18" t="s">
        <v>60</v>
      </c>
      <c r="B136" s="17" t="s">
        <v>135</v>
      </c>
      <c r="C136" s="18" t="s">
        <v>457</v>
      </c>
      <c r="D136" s="17" t="s">
        <v>458</v>
      </c>
      <c r="E136" s="18" t="str">
        <f>INDEX([1]Proflile65!$F:$F,MATCH([1]ตารางคะแนนV3!$C136,[1]Proflile65!$D:$D,0))</f>
        <v>รพช.</v>
      </c>
      <c r="F136" s="18">
        <f>INDEX([1]Proflile65!$H:$H,MATCH([1]ตารางคะแนนV3!$C136,[1]Proflile65!$D:$D,0))</f>
        <v>30</v>
      </c>
      <c r="G136" s="19" t="str">
        <f>INDEX([1]Proflile65!$K:$K,MATCH([1]ตารางคะแนนV3!$C136,[1]Proflile65!$D:$D,0))</f>
        <v>รพช.F2 P30,000-60,000</v>
      </c>
      <c r="H136" s="75">
        <v>44802</v>
      </c>
      <c r="I136" s="76">
        <f>INDEX([1]RiskPlusY2565Q3!L:L,MATCH([1]ตารางคะแนนV3!$C136,[1]RiskPlusY2565Q3!$D:$D,0))</f>
        <v>62355186.600000001</v>
      </c>
      <c r="J136" s="76">
        <f>INDEX([1]RiskPlusY2565Q3!P:P,MATCH([1]ตารางคะแนนV3!$C136,[1]RiskPlusY2565Q3!$D:$D,0))</f>
        <v>46385622.32</v>
      </c>
      <c r="K136" s="76">
        <f>INDEX([1]RiskPlusY2565Q3!O:O,MATCH([1]ตารางคะแนนV3!$C136,[1]RiskPlusY2565Q3!$D:$D,0))</f>
        <v>15353867.32</v>
      </c>
      <c r="L136" s="76">
        <f>INDEX([1]RiskPlusY2565Q3!M:M,MATCH([1]ตารางคะแนนV3!$C136,[1]RiskPlusY2565Q3!$D:$D,0))</f>
        <v>11926483</v>
      </c>
      <c r="M136" s="29">
        <f>INDEX([1]RiskPlusY2565Q3!N:N,MATCH([1]ตารางคะแนนV3!$C136,[1]RiskPlusY2565Q3!$D:$D,0))</f>
        <v>0</v>
      </c>
      <c r="N136" s="77">
        <f>INDEX([1]PlanfinY2565Q3!M:M,MATCH([1]ตารางคะแนนV3!$C136,[1]PlanfinY2565Q3!$C:$C,0))</f>
        <v>0</v>
      </c>
      <c r="O136" s="78">
        <f>INDEX([1]PlanfinY2565Q3!N:N,MATCH([1]ตารางคะแนนV3!$C136,[1]PlanfinY2565Q3!$C:$C,0))</f>
        <v>1</v>
      </c>
      <c r="P136" s="79">
        <f t="shared" ref="P136:P199" si="32">SUM(N136+O136)</f>
        <v>1</v>
      </c>
      <c r="Q136" s="80">
        <f>INDEX([1]Ratio!R:R,MATCH([1]ตารางคะแนนV3!$C136,[1]Ratio!$C:$C,0))</f>
        <v>70</v>
      </c>
      <c r="R136" s="81">
        <f>INDEX([1]RiskPlusY2565Q3!$S:$S,MATCH([1]ตารางคะแนนV3!C136,[1]RiskPlusY2565Q3!$D:$D,0))</f>
        <v>1</v>
      </c>
      <c r="S136" s="82">
        <f>INDEX([1]Ratio!$S:$S,MATCH([1]ตารางคะแนนV3!$C136,[1]Ratio!$C:$C,0))</f>
        <v>17</v>
      </c>
      <c r="T136" s="78">
        <f>VLOOKUP($C136,[1]RiskPlusY2565Q3!$D$2:$W$901,17,0)</f>
        <v>1</v>
      </c>
      <c r="U136" s="83">
        <f t="shared" ref="U136:U199" si="33">IF(T136=1,0.5,0)</f>
        <v>0.5</v>
      </c>
      <c r="V136" s="82">
        <f>INDEX([1]Ratio!$T:$T,MATCH([1]ตารางคะแนนV3!$C136,[1]Ratio!$C:$C,0))</f>
        <v>58</v>
      </c>
      <c r="W136" s="78">
        <f>VLOOKUP($C136,[1]RiskPlusY2565Q3!$D$2:$W$901,18,0)</f>
        <v>1</v>
      </c>
      <c r="X136" s="83">
        <f t="shared" ref="X136:X199" si="34">IF(W136=1,0.5,0)</f>
        <v>0.5</v>
      </c>
      <c r="Y136" s="82">
        <f>INDEX([1]Ratio!$V:$V,MATCH([1]ตารางคะแนนV3!$C136,[1]Ratio!$C:$C,0))</f>
        <v>70</v>
      </c>
      <c r="Z136" s="81">
        <f>INDEX([1]RiskPlusY2565Q3!$W:$W,MATCH([1]ตารางคะแนนV3!C136,[1]RiskPlusY2565Q3!$D:$D,0))</f>
        <v>0</v>
      </c>
      <c r="AA136" s="84">
        <f t="shared" ref="AA136:AA199" si="35">SUM(R136,U136,X136,Z136)</f>
        <v>2</v>
      </c>
      <c r="AB136" s="77" t="str">
        <f>INDEX('[1]Quick MethodY2565Q3'!P:P,MATCH([1]ตารางคะแนนV3!$C136,'[1]Quick MethodY2565Q3'!$C:$C,0))</f>
        <v>1</v>
      </c>
      <c r="AC136" s="78" t="str">
        <f>INDEX('[1]Quick MethodY2565Q3'!Q:Q,MATCH([1]ตารางคะแนนV3!$C136,'[1]Quick MethodY2565Q3'!$C:$C,0))</f>
        <v>1</v>
      </c>
      <c r="AD136" s="78">
        <f>INDEX([1]HGRY2565Q3!W:W,MATCH([1]ตารางคะแนนV3!$C136,[1]HGRY2565Q3!$C:$C,0))</f>
        <v>0.5</v>
      </c>
      <c r="AE136" s="78">
        <f>INDEX([1]HGRY2565Q3!X:X,MATCH([1]ตารางคะแนนV3!$C136,[1]HGRY2565Q3!$C:$C,0))</f>
        <v>0.5</v>
      </c>
      <c r="AF136" s="78">
        <f>INDEX([1]HGRY2565Q3!Y:Y,MATCH([1]ตารางคะแนนV3!$C136,[1]HGRY2565Q3!$C:$C,0))</f>
        <v>0.5</v>
      </c>
      <c r="AG136" s="78">
        <f>INDEX([1]HGRY2565Q3!Z:Z,MATCH([1]ตารางคะแนนV3!$C136,[1]HGRY2565Q3!$C:$C,0))</f>
        <v>0.5</v>
      </c>
      <c r="AH136" s="85">
        <f t="shared" ref="AH136:AH199" si="36">SUM(AB136+AC136+AD136+AE136+AF136+AG136)</f>
        <v>4</v>
      </c>
      <c r="AI136" s="79">
        <f t="shared" ref="AI136:AI199" si="37">IF(AH136&gt;=2,2,AH136)</f>
        <v>2</v>
      </c>
      <c r="AJ136" s="86">
        <f>INDEX([1]PointY2565Q3!J:J,MATCH([1]ตารางคะแนนV3!$C136,[1]PointY2565Q3!$C:$C,0))</f>
        <v>1</v>
      </c>
      <c r="AK136" s="87">
        <f>IFERROR(INDEX([1]อัตราการครองเตียง!O:O,MATCH([1]ตารางคะแนนV3!$C136,[1]อัตราการครองเตียง!$C:$C,0)),0)</f>
        <v>1</v>
      </c>
      <c r="AL136" s="88">
        <f>INDEX([1]SumAdjRw!R:R,MATCH([1]ตารางคะแนนV3!$C136,[1]SumAdjRw!$C:$C,0))</f>
        <v>0</v>
      </c>
      <c r="AM136" s="89">
        <f t="shared" ref="AM136:AM199" si="38">AK136+AL136</f>
        <v>1</v>
      </c>
      <c r="AN136" s="90">
        <f t="shared" ref="AN136:AN199" si="39">SUM(AI136,AJ136,AM136)</f>
        <v>4</v>
      </c>
      <c r="AO136" s="91">
        <f t="shared" ref="AO136:AO199" si="40">SUM(P136,AA136,AN136)</f>
        <v>7</v>
      </c>
      <c r="AP136" s="92">
        <f>INDEX([1]RiskPlusY2565Q3!Q:Q,MATCH([1]ตารางคะแนนV3!$C136,[1]RiskPlusY2565Q3!$D:$D,0))</f>
        <v>0</v>
      </c>
      <c r="AQ136" s="92">
        <f>INDEX([1]RiskPlusY2565Q3!R:R,MATCH([1]ตารางคะแนนV3!$C136,[1]RiskPlusY2565Q3!$D:$D,0))</f>
        <v>0</v>
      </c>
      <c r="AR136" s="92">
        <f>INDEX([1]RiskPlusY2565Q3!AB:AB,MATCH([1]ตารางคะแนนV3!$C136,[1]RiskPlusY2565Q3!$D:$D,0))</f>
        <v>1</v>
      </c>
      <c r="AS136" s="93">
        <f t="shared" ref="AS136:AS199" si="41">SUM(AP136:AR136)</f>
        <v>1</v>
      </c>
      <c r="AT136" s="92">
        <f>INDEX([1]RiskPlusY2565Q3!AA:AA,MATCH([1]ตารางคะแนนV3!$C136,[1]RiskPlusY2565Q3!$D:$D,0))</f>
        <v>1</v>
      </c>
      <c r="AU136" s="92">
        <f>INDEX([1]RiskPlusY2565Q3!AC:AC,MATCH([1]ตารางคะแนนV3!$C136,[1]RiskPlusY2565Q3!$D:$D,0))</f>
        <v>1</v>
      </c>
      <c r="AV136" s="94">
        <f t="shared" ref="AV136:AV199" si="42">SUM(AT136:AU136)</f>
        <v>2</v>
      </c>
      <c r="AW136" s="95">
        <f t="shared" ref="AW136:AW199" si="43">SUM(AV136,AS136)</f>
        <v>3</v>
      </c>
      <c r="AX136" s="96">
        <f t="shared" ref="AX136:AX199" si="44">SUM(AO136,AW136)</f>
        <v>10</v>
      </c>
      <c r="AY136" s="18" t="str">
        <f t="shared" ref="AY136:AY199" si="45">IF(AX136&lt;7.5,"F",IF(AX136&lt;9,"D",IF(AX136&lt;10.5,"C",IF(AX136&lt;12,"B","A"))))</f>
        <v>C</v>
      </c>
      <c r="AZ136" s="18"/>
      <c r="BA136" s="18" t="str">
        <f>INDEX([1]Proflile65!$L:$L,MATCH([1]ตารางคะแนนV3!$C136,[1]Proflile65!$D:$D,0))</f>
        <v>เดิม</v>
      </c>
      <c r="BB136" s="18"/>
      <c r="BC136" s="18"/>
      <c r="BD136" s="28" t="b">
        <f t="shared" ref="BD136:BD199" si="46">AX136=BE136</f>
        <v>1</v>
      </c>
      <c r="BE136" s="96">
        <v>10</v>
      </c>
      <c r="BF136" s="18" t="s">
        <v>2072</v>
      </c>
      <c r="BH136" s="17">
        <f t="shared" ref="BH136:BH199" si="47">IF(AY136=$BH$5,$BI$5,IF(AY136=$BH$6,$BI$6,0))</f>
        <v>0</v>
      </c>
    </row>
    <row r="137" spans="1:60">
      <c r="A137" s="18" t="s">
        <v>60</v>
      </c>
      <c r="B137" s="17" t="s">
        <v>135</v>
      </c>
      <c r="C137" s="18" t="s">
        <v>459</v>
      </c>
      <c r="D137" s="17" t="s">
        <v>460</v>
      </c>
      <c r="E137" s="18" t="str">
        <f>INDEX([1]Proflile65!$F:$F,MATCH([1]ตารางคะแนนV3!$C137,[1]Proflile65!$D:$D,0))</f>
        <v>รพช.</v>
      </c>
      <c r="F137" s="18">
        <f>INDEX([1]Proflile65!$H:$H,MATCH([1]ตารางคะแนนV3!$C137,[1]Proflile65!$D:$D,0))</f>
        <v>73</v>
      </c>
      <c r="G137" s="19" t="str">
        <f>INDEX([1]Proflile65!$K:$K,MATCH([1]ตารางคะแนนV3!$C137,[1]Proflile65!$D:$D,0))</f>
        <v>รพช.M2 B&lt;=100</v>
      </c>
      <c r="H137" s="75">
        <v>67325</v>
      </c>
      <c r="I137" s="76">
        <f>INDEX([1]RiskPlusY2565Q3!L:L,MATCH([1]ตารางคะแนนV3!$C137,[1]RiskPlusY2565Q3!$D:$D,0))</f>
        <v>164390553.93000001</v>
      </c>
      <c r="J137" s="76">
        <f>INDEX([1]RiskPlusY2565Q3!P:P,MATCH([1]ตารางคะแนนV3!$C137,[1]RiskPlusY2565Q3!$D:$D,0))</f>
        <v>72809019.400000006</v>
      </c>
      <c r="K137" s="76">
        <f>INDEX([1]RiskPlusY2565Q3!O:O,MATCH([1]ตารางคะแนนV3!$C137,[1]RiskPlusY2565Q3!$D:$D,0))</f>
        <v>94428594.349999994</v>
      </c>
      <c r="L137" s="76">
        <f>INDEX([1]RiskPlusY2565Q3!M:M,MATCH([1]ตารางคะแนนV3!$C137,[1]RiskPlusY2565Q3!$D:$D,0))</f>
        <v>72736139.079999998</v>
      </c>
      <c r="M137" s="29">
        <f>INDEX([1]RiskPlusY2565Q3!N:N,MATCH([1]ตารางคะแนนV3!$C137,[1]RiskPlusY2565Q3!$D:$D,0))</f>
        <v>0</v>
      </c>
      <c r="N137" s="77">
        <f>INDEX([1]PlanfinY2565Q3!M:M,MATCH([1]ตารางคะแนนV3!$C137,[1]PlanfinY2565Q3!$C:$C,0))</f>
        <v>1</v>
      </c>
      <c r="O137" s="78">
        <f>INDEX([1]PlanfinY2565Q3!N:N,MATCH([1]ตารางคะแนนV3!$C137,[1]PlanfinY2565Q3!$C:$C,0))</f>
        <v>0</v>
      </c>
      <c r="P137" s="79">
        <f t="shared" si="32"/>
        <v>1</v>
      </c>
      <c r="Q137" s="80">
        <f>INDEX([1]Ratio!R:R,MATCH([1]ตารางคะแนนV3!$C137,[1]Ratio!$C:$C,0))</f>
        <v>73</v>
      </c>
      <c r="R137" s="81">
        <f>INDEX([1]RiskPlusY2565Q3!$S:$S,MATCH([1]ตารางคะแนนV3!C137,[1]RiskPlusY2565Q3!$D:$D,0))</f>
        <v>1</v>
      </c>
      <c r="S137" s="82">
        <f>INDEX([1]Ratio!$S:$S,MATCH([1]ตารางคะแนนV3!$C137,[1]Ratio!$C:$C,0))</f>
        <v>102</v>
      </c>
      <c r="T137" s="78">
        <f>VLOOKUP($C137,[1]RiskPlusY2565Q3!$D$2:$W$901,17,0)</f>
        <v>0</v>
      </c>
      <c r="U137" s="83">
        <f t="shared" si="33"/>
        <v>0</v>
      </c>
      <c r="V137" s="82">
        <f>INDEX([1]Ratio!$T:$T,MATCH([1]ตารางคะแนนV3!$C137,[1]Ratio!$C:$C,0))</f>
        <v>92</v>
      </c>
      <c r="W137" s="78">
        <f>VLOOKUP($C137,[1]RiskPlusY2565Q3!$D$2:$W$901,18,0)</f>
        <v>0</v>
      </c>
      <c r="X137" s="83">
        <f t="shared" si="34"/>
        <v>0</v>
      </c>
      <c r="Y137" s="82">
        <f>INDEX([1]Ratio!$V:$V,MATCH([1]ตารางคะแนนV3!$C137,[1]Ratio!$C:$C,0))</f>
        <v>61</v>
      </c>
      <c r="Z137" s="81">
        <f>INDEX([1]RiskPlusY2565Q3!$W:$W,MATCH([1]ตารางคะแนนV3!C137,[1]RiskPlusY2565Q3!$D:$D,0))</f>
        <v>0</v>
      </c>
      <c r="AA137" s="84">
        <f t="shared" si="35"/>
        <v>1</v>
      </c>
      <c r="AB137" s="77" t="str">
        <f>INDEX('[1]Quick MethodY2565Q3'!P:P,MATCH([1]ตารางคะแนนV3!$C137,'[1]Quick MethodY2565Q3'!$C:$C,0))</f>
        <v>1</v>
      </c>
      <c r="AC137" s="78" t="str">
        <f>INDEX('[1]Quick MethodY2565Q3'!Q:Q,MATCH([1]ตารางคะแนนV3!$C137,'[1]Quick MethodY2565Q3'!$C:$C,0))</f>
        <v>0</v>
      </c>
      <c r="AD137" s="78">
        <f>INDEX([1]HGRY2565Q3!W:W,MATCH([1]ตารางคะแนนV3!$C137,[1]HGRY2565Q3!$C:$C,0))</f>
        <v>0</v>
      </c>
      <c r="AE137" s="78">
        <f>INDEX([1]HGRY2565Q3!X:X,MATCH([1]ตารางคะแนนV3!$C137,[1]HGRY2565Q3!$C:$C,0))</f>
        <v>0</v>
      </c>
      <c r="AF137" s="78">
        <f>INDEX([1]HGRY2565Q3!Y:Y,MATCH([1]ตารางคะแนนV3!$C137,[1]HGRY2565Q3!$C:$C,0))</f>
        <v>0.5</v>
      </c>
      <c r="AG137" s="78">
        <f>INDEX([1]HGRY2565Q3!Z:Z,MATCH([1]ตารางคะแนนV3!$C137,[1]HGRY2565Q3!$C:$C,0))</f>
        <v>0</v>
      </c>
      <c r="AH137" s="85">
        <f t="shared" si="36"/>
        <v>1.5</v>
      </c>
      <c r="AI137" s="79">
        <f t="shared" si="37"/>
        <v>1.5</v>
      </c>
      <c r="AJ137" s="86">
        <f>INDEX([1]PointY2565Q3!J:J,MATCH([1]ตารางคะแนนV3!$C137,[1]PointY2565Q3!$C:$C,0))</f>
        <v>1</v>
      </c>
      <c r="AK137" s="87">
        <f>IFERROR(INDEX([1]อัตราการครองเตียง!O:O,MATCH([1]ตารางคะแนนV3!$C137,[1]อัตราการครองเตียง!$C:$C,0)),0)</f>
        <v>1</v>
      </c>
      <c r="AL137" s="88">
        <f>INDEX([1]SumAdjRw!R:R,MATCH([1]ตารางคะแนนV3!$C137,[1]SumAdjRw!$C:$C,0))</f>
        <v>1</v>
      </c>
      <c r="AM137" s="89">
        <f t="shared" si="38"/>
        <v>2</v>
      </c>
      <c r="AN137" s="90">
        <f t="shared" si="39"/>
        <v>4.5</v>
      </c>
      <c r="AO137" s="91">
        <f t="shared" si="40"/>
        <v>6.5</v>
      </c>
      <c r="AP137" s="92">
        <f>INDEX([1]RiskPlusY2565Q3!Q:Q,MATCH([1]ตารางคะแนนV3!$C137,[1]RiskPlusY2565Q3!$D:$D,0))</f>
        <v>1</v>
      </c>
      <c r="AQ137" s="92">
        <f>INDEX([1]RiskPlusY2565Q3!R:R,MATCH([1]ตารางคะแนนV3!$C137,[1]RiskPlusY2565Q3!$D:$D,0))</f>
        <v>0</v>
      </c>
      <c r="AR137" s="92">
        <f>INDEX([1]RiskPlusY2565Q3!AB:AB,MATCH([1]ตารางคะแนนV3!$C137,[1]RiskPlusY2565Q3!$D:$D,0))</f>
        <v>1</v>
      </c>
      <c r="AS137" s="93">
        <f t="shared" si="41"/>
        <v>2</v>
      </c>
      <c r="AT137" s="92">
        <f>INDEX([1]RiskPlusY2565Q3!AA:AA,MATCH([1]ตารางคะแนนV3!$C137,[1]RiskPlusY2565Q3!$D:$D,0))</f>
        <v>1</v>
      </c>
      <c r="AU137" s="92">
        <f>INDEX([1]RiskPlusY2565Q3!AC:AC,MATCH([1]ตารางคะแนนV3!$C137,[1]RiskPlusY2565Q3!$D:$D,0))</f>
        <v>1</v>
      </c>
      <c r="AV137" s="94">
        <f t="shared" si="42"/>
        <v>2</v>
      </c>
      <c r="AW137" s="95">
        <f t="shared" si="43"/>
        <v>4</v>
      </c>
      <c r="AX137" s="96">
        <f t="shared" si="44"/>
        <v>10.5</v>
      </c>
      <c r="AY137" s="18" t="str">
        <f t="shared" si="45"/>
        <v>B</v>
      </c>
      <c r="AZ137" s="18"/>
      <c r="BA137" s="18" t="str">
        <f>INDEX([1]Proflile65!$L:$L,MATCH([1]ตารางคะแนนV3!$C137,[1]Proflile65!$D:$D,0))</f>
        <v>เดิม</v>
      </c>
      <c r="BB137" s="18"/>
      <c r="BC137" s="18"/>
      <c r="BD137" s="28" t="b">
        <f t="shared" si="46"/>
        <v>1</v>
      </c>
      <c r="BE137" s="96">
        <v>10.5</v>
      </c>
      <c r="BF137" s="18" t="s">
        <v>2071</v>
      </c>
      <c r="BH137" s="17">
        <f t="shared" si="47"/>
        <v>150000</v>
      </c>
    </row>
    <row r="138" spans="1:60">
      <c r="A138" s="18" t="s">
        <v>60</v>
      </c>
      <c r="B138" s="17" t="s">
        <v>97</v>
      </c>
      <c r="C138" s="18" t="s">
        <v>425</v>
      </c>
      <c r="D138" s="17" t="s">
        <v>426</v>
      </c>
      <c r="E138" s="18" t="str">
        <f>INDEX([1]Proflile65!$F:$F,MATCH([1]ตารางคะแนนV3!$C138,[1]Proflile65!$D:$D,0))</f>
        <v>รพท.</v>
      </c>
      <c r="F138" s="18">
        <f>INDEX([1]Proflile65!$H:$H,MATCH([1]ตารางคะแนนV3!$C138,[1]Proflile65!$D:$D,0))</f>
        <v>323</v>
      </c>
      <c r="G138" s="19" t="str">
        <f>INDEX([1]Proflile65!$K:$K,MATCH([1]ตารางคะแนนV3!$C138,[1]Proflile65!$D:$D,0))</f>
        <v>รพท.S B&lt;=400</v>
      </c>
      <c r="H138" s="75">
        <v>74608</v>
      </c>
      <c r="I138" s="76">
        <f>INDEX([1]RiskPlusY2565Q3!L:L,MATCH([1]ตารางคะแนนV3!$C138,[1]RiskPlusY2565Q3!$D:$D,0))</f>
        <v>458395737.47000003</v>
      </c>
      <c r="J138" s="76">
        <f>INDEX([1]RiskPlusY2565Q3!P:P,MATCH([1]ตารางคะแนนV3!$C138,[1]RiskPlusY2565Q3!$D:$D,0))</f>
        <v>273131969.69</v>
      </c>
      <c r="K138" s="76">
        <f>INDEX([1]RiskPlusY2565Q3!O:O,MATCH([1]ตารางคะแนนV3!$C138,[1]RiskPlusY2565Q3!$D:$D,0))</f>
        <v>197465825.72999999</v>
      </c>
      <c r="L138" s="76">
        <f>INDEX([1]RiskPlusY2565Q3!M:M,MATCH([1]ตารางคะแนนV3!$C138,[1]RiskPlusY2565Q3!$D:$D,0))</f>
        <v>175342416.75999999</v>
      </c>
      <c r="M138" s="29">
        <f>INDEX([1]RiskPlusY2565Q3!N:N,MATCH([1]ตารางคะแนนV3!$C138,[1]RiskPlusY2565Q3!$D:$D,0))</f>
        <v>0</v>
      </c>
      <c r="N138" s="77">
        <f>INDEX([1]PlanfinY2565Q3!M:M,MATCH([1]ตารางคะแนนV3!$C138,[1]PlanfinY2565Q3!$C:$C,0))</f>
        <v>0</v>
      </c>
      <c r="O138" s="78">
        <f>INDEX([1]PlanfinY2565Q3!N:N,MATCH([1]ตารางคะแนนV3!$C138,[1]PlanfinY2565Q3!$C:$C,0))</f>
        <v>1</v>
      </c>
      <c r="P138" s="79">
        <f t="shared" si="32"/>
        <v>1</v>
      </c>
      <c r="Q138" s="80">
        <f>INDEX([1]Ratio!R:R,MATCH([1]ตารางคะแนนV3!$C138,[1]Ratio!$C:$C,0))</f>
        <v>76</v>
      </c>
      <c r="R138" s="81">
        <f>INDEX([1]RiskPlusY2565Q3!$S:$S,MATCH([1]ตารางคะแนนV3!C138,[1]RiskPlusY2565Q3!$D:$D,0))</f>
        <v>1</v>
      </c>
      <c r="S138" s="82">
        <f>INDEX([1]Ratio!$S:$S,MATCH([1]ตารางคะแนนV3!$C138,[1]Ratio!$C:$C,0))</f>
        <v>62</v>
      </c>
      <c r="T138" s="78">
        <f>VLOOKUP($C138,[1]RiskPlusY2565Q3!$D$2:$W$901,17,0)</f>
        <v>0</v>
      </c>
      <c r="U138" s="83">
        <f t="shared" si="33"/>
        <v>0</v>
      </c>
      <c r="V138" s="82">
        <f>INDEX([1]Ratio!$T:$T,MATCH([1]ตารางคะแนนV3!$C138,[1]Ratio!$C:$C,0))</f>
        <v>56</v>
      </c>
      <c r="W138" s="78">
        <f>VLOOKUP($C138,[1]RiskPlusY2565Q3!$D$2:$W$901,18,0)</f>
        <v>1</v>
      </c>
      <c r="X138" s="83">
        <f t="shared" si="34"/>
        <v>0.5</v>
      </c>
      <c r="Y138" s="82">
        <f>INDEX([1]Ratio!$V:$V,MATCH([1]ตารางคะแนนV3!$C138,[1]Ratio!$C:$C,0))</f>
        <v>42</v>
      </c>
      <c r="Z138" s="81">
        <f>INDEX([1]RiskPlusY2565Q3!$W:$W,MATCH([1]ตารางคะแนนV3!C138,[1]RiskPlusY2565Q3!$D:$D,0))</f>
        <v>1</v>
      </c>
      <c r="AA138" s="84">
        <f t="shared" si="35"/>
        <v>2.5</v>
      </c>
      <c r="AB138" s="77" t="str">
        <f>INDEX('[1]Quick MethodY2565Q3'!P:P,MATCH([1]ตารางคะแนนV3!$C138,'[1]Quick MethodY2565Q3'!$C:$C,0))</f>
        <v>1</v>
      </c>
      <c r="AC138" s="78" t="str">
        <f>INDEX('[1]Quick MethodY2565Q3'!Q:Q,MATCH([1]ตารางคะแนนV3!$C138,'[1]Quick MethodY2565Q3'!$C:$C,0))</f>
        <v>1</v>
      </c>
      <c r="AD138" s="78">
        <f>INDEX([1]HGRY2565Q3!W:W,MATCH([1]ตารางคะแนนV3!$C138,[1]HGRY2565Q3!$C:$C,0))</f>
        <v>0.5</v>
      </c>
      <c r="AE138" s="78">
        <f>INDEX([1]HGRY2565Q3!X:X,MATCH([1]ตารางคะแนนV3!$C138,[1]HGRY2565Q3!$C:$C,0))</f>
        <v>0.5</v>
      </c>
      <c r="AF138" s="78">
        <f>INDEX([1]HGRY2565Q3!Y:Y,MATCH([1]ตารางคะแนนV3!$C138,[1]HGRY2565Q3!$C:$C,0))</f>
        <v>0.5</v>
      </c>
      <c r="AG138" s="78">
        <f>INDEX([1]HGRY2565Q3!Z:Z,MATCH([1]ตารางคะแนนV3!$C138,[1]HGRY2565Q3!$C:$C,0))</f>
        <v>0</v>
      </c>
      <c r="AH138" s="85">
        <f t="shared" si="36"/>
        <v>3.5</v>
      </c>
      <c r="AI138" s="79">
        <f t="shared" si="37"/>
        <v>2</v>
      </c>
      <c r="AJ138" s="86">
        <f>INDEX([1]PointY2565Q3!J:J,MATCH([1]ตารางคะแนนV3!$C138,[1]PointY2565Q3!$C:$C,0))</f>
        <v>1</v>
      </c>
      <c r="AK138" s="87">
        <f>IFERROR(INDEX([1]อัตราการครองเตียง!O:O,MATCH([1]ตารางคะแนนV3!$C138,[1]อัตราการครองเตียง!$C:$C,0)),0)</f>
        <v>0</v>
      </c>
      <c r="AL138" s="88">
        <f>INDEX([1]SumAdjRw!R:R,MATCH([1]ตารางคะแนนV3!$C138,[1]SumAdjRw!$C:$C,0))</f>
        <v>1</v>
      </c>
      <c r="AM138" s="89">
        <f t="shared" si="38"/>
        <v>1</v>
      </c>
      <c r="AN138" s="90">
        <f t="shared" si="39"/>
        <v>4</v>
      </c>
      <c r="AO138" s="91">
        <f t="shared" si="40"/>
        <v>7.5</v>
      </c>
      <c r="AP138" s="92">
        <f>INDEX([1]RiskPlusY2565Q3!Q:Q,MATCH([1]ตารางคะแนนV3!$C138,[1]RiskPlusY2565Q3!$D:$D,0))</f>
        <v>1</v>
      </c>
      <c r="AQ138" s="92">
        <f>INDEX([1]RiskPlusY2565Q3!R:R,MATCH([1]ตารางคะแนนV3!$C138,[1]RiskPlusY2565Q3!$D:$D,0))</f>
        <v>1</v>
      </c>
      <c r="AR138" s="92">
        <f>INDEX([1]RiskPlusY2565Q3!AB:AB,MATCH([1]ตารางคะแนนV3!$C138,[1]RiskPlusY2565Q3!$D:$D,0))</f>
        <v>1</v>
      </c>
      <c r="AS138" s="93">
        <f t="shared" si="41"/>
        <v>3</v>
      </c>
      <c r="AT138" s="92">
        <f>INDEX([1]RiskPlusY2565Q3!AA:AA,MATCH([1]ตารางคะแนนV3!$C138,[1]RiskPlusY2565Q3!$D:$D,0))</f>
        <v>1</v>
      </c>
      <c r="AU138" s="92">
        <f>INDEX([1]RiskPlusY2565Q3!AC:AC,MATCH([1]ตารางคะแนนV3!$C138,[1]RiskPlusY2565Q3!$D:$D,0))</f>
        <v>1</v>
      </c>
      <c r="AV138" s="94">
        <f t="shared" si="42"/>
        <v>2</v>
      </c>
      <c r="AW138" s="95">
        <f t="shared" si="43"/>
        <v>5</v>
      </c>
      <c r="AX138" s="96">
        <f t="shared" si="44"/>
        <v>12.5</v>
      </c>
      <c r="AY138" s="18" t="str">
        <f t="shared" si="45"/>
        <v>A</v>
      </c>
      <c r="AZ138" s="18"/>
      <c r="BA138" s="18" t="str">
        <f>INDEX([1]Proflile65!$L:$L,MATCH([1]ตารางคะแนนV3!$C138,[1]Proflile65!$D:$D,0))</f>
        <v>เดิม</v>
      </c>
      <c r="BB138" s="101"/>
      <c r="BC138" s="18"/>
      <c r="BD138" s="28" t="b">
        <f t="shared" si="46"/>
        <v>0</v>
      </c>
      <c r="BE138" s="96">
        <v>11.5</v>
      </c>
      <c r="BF138" s="18" t="s">
        <v>2071</v>
      </c>
      <c r="BH138" s="17">
        <f t="shared" si="47"/>
        <v>300000</v>
      </c>
    </row>
    <row r="139" spans="1:60">
      <c r="A139" s="18" t="s">
        <v>60</v>
      </c>
      <c r="B139" s="17" t="s">
        <v>97</v>
      </c>
      <c r="C139" s="18" t="s">
        <v>427</v>
      </c>
      <c r="D139" s="17" t="s">
        <v>428</v>
      </c>
      <c r="E139" s="18" t="str">
        <f>INDEX([1]Proflile65!$F:$F,MATCH([1]ตารางคะแนนV3!$C139,[1]Proflile65!$D:$D,0))</f>
        <v>รพท.</v>
      </c>
      <c r="F139" s="18">
        <f>INDEX([1]Proflile65!$H:$H,MATCH([1]ตารางคะแนนV3!$C139,[1]Proflile65!$D:$D,0))</f>
        <v>307</v>
      </c>
      <c r="G139" s="19" t="str">
        <f>INDEX([1]Proflile65!$K:$K,MATCH([1]ตารางคะแนนV3!$C139,[1]Proflile65!$D:$D,0))</f>
        <v>รพท.M1 B&gt;200</v>
      </c>
      <c r="H139" s="75">
        <v>53631</v>
      </c>
      <c r="I139" s="76">
        <f>INDEX([1]RiskPlusY2565Q3!L:L,MATCH([1]ตารางคะแนนV3!$C139,[1]RiskPlusY2565Q3!$D:$D,0))</f>
        <v>330009034.70999998</v>
      </c>
      <c r="J139" s="76">
        <f>INDEX([1]RiskPlusY2565Q3!P:P,MATCH([1]ตารางคะแนนV3!$C139,[1]RiskPlusY2565Q3!$D:$D,0))</f>
        <v>242904312.86000001</v>
      </c>
      <c r="K139" s="76">
        <f>INDEX([1]RiskPlusY2565Q3!O:O,MATCH([1]ตารางคะแนนV3!$C139,[1]RiskPlusY2565Q3!$D:$D,0))</f>
        <v>75513571.659999996</v>
      </c>
      <c r="L139" s="76">
        <f>INDEX([1]RiskPlusY2565Q3!M:M,MATCH([1]ตารางคะแนนV3!$C139,[1]RiskPlusY2565Q3!$D:$D,0))</f>
        <v>106882224.42</v>
      </c>
      <c r="M139" s="29">
        <f>INDEX([1]RiskPlusY2565Q3!N:N,MATCH([1]ตารางคะแนนV3!$C139,[1]RiskPlusY2565Q3!$D:$D,0))</f>
        <v>0</v>
      </c>
      <c r="N139" s="77">
        <f>INDEX([1]PlanfinY2565Q3!M:M,MATCH([1]ตารางคะแนนV3!$C139,[1]PlanfinY2565Q3!$C:$C,0))</f>
        <v>1</v>
      </c>
      <c r="O139" s="78">
        <f>INDEX([1]PlanfinY2565Q3!N:N,MATCH([1]ตารางคะแนนV3!$C139,[1]PlanfinY2565Q3!$C:$C,0))</f>
        <v>1</v>
      </c>
      <c r="P139" s="79">
        <f t="shared" si="32"/>
        <v>2</v>
      </c>
      <c r="Q139" s="80">
        <f>INDEX([1]Ratio!R:R,MATCH([1]ตารางคะแนนV3!$C139,[1]Ratio!$C:$C,0))</f>
        <v>73</v>
      </c>
      <c r="R139" s="81">
        <f>INDEX([1]RiskPlusY2565Q3!$S:$S,MATCH([1]ตารางคะแนนV3!C139,[1]RiskPlusY2565Q3!$D:$D,0))</f>
        <v>1</v>
      </c>
      <c r="S139" s="82">
        <f>INDEX([1]Ratio!$S:$S,MATCH([1]ตารางคะแนนV3!$C139,[1]Ratio!$C:$C,0))</f>
        <v>73</v>
      </c>
      <c r="T139" s="78">
        <f>VLOOKUP($C139,[1]RiskPlusY2565Q3!$D$2:$W$901,17,0)</f>
        <v>0</v>
      </c>
      <c r="U139" s="83">
        <f t="shared" si="33"/>
        <v>0</v>
      </c>
      <c r="V139" s="82">
        <f>INDEX([1]Ratio!$T:$T,MATCH([1]ตารางคะแนนV3!$C139,[1]Ratio!$C:$C,0))</f>
        <v>83</v>
      </c>
      <c r="W139" s="78">
        <f>VLOOKUP($C139,[1]RiskPlusY2565Q3!$D$2:$W$901,18,0)</f>
        <v>0</v>
      </c>
      <c r="X139" s="83">
        <f t="shared" si="34"/>
        <v>0</v>
      </c>
      <c r="Y139" s="82">
        <f>INDEX([1]Ratio!$V:$V,MATCH([1]ตารางคะแนนV3!$C139,[1]Ratio!$C:$C,0))</f>
        <v>53</v>
      </c>
      <c r="Z139" s="81">
        <f>INDEX([1]RiskPlusY2565Q3!$W:$W,MATCH([1]ตารางคะแนนV3!C139,[1]RiskPlusY2565Q3!$D:$D,0))</f>
        <v>1</v>
      </c>
      <c r="AA139" s="84">
        <f t="shared" si="35"/>
        <v>2</v>
      </c>
      <c r="AB139" s="77" t="str">
        <f>INDEX('[1]Quick MethodY2565Q3'!P:P,MATCH([1]ตารางคะแนนV3!$C139,'[1]Quick MethodY2565Q3'!$C:$C,0))</f>
        <v>0</v>
      </c>
      <c r="AC139" s="78" t="str">
        <f>INDEX('[1]Quick MethodY2565Q3'!Q:Q,MATCH([1]ตารางคะแนนV3!$C139,'[1]Quick MethodY2565Q3'!$C:$C,0))</f>
        <v>1</v>
      </c>
      <c r="AD139" s="78">
        <f>INDEX([1]HGRY2565Q3!W:W,MATCH([1]ตารางคะแนนV3!$C139,[1]HGRY2565Q3!$C:$C,0))</f>
        <v>0</v>
      </c>
      <c r="AE139" s="78">
        <f>INDEX([1]HGRY2565Q3!X:X,MATCH([1]ตารางคะแนนV3!$C139,[1]HGRY2565Q3!$C:$C,0))</f>
        <v>0</v>
      </c>
      <c r="AF139" s="78">
        <f>INDEX([1]HGRY2565Q3!Y:Y,MATCH([1]ตารางคะแนนV3!$C139,[1]HGRY2565Q3!$C:$C,0))</f>
        <v>0</v>
      </c>
      <c r="AG139" s="78">
        <f>INDEX([1]HGRY2565Q3!Z:Z,MATCH([1]ตารางคะแนนV3!$C139,[1]HGRY2565Q3!$C:$C,0))</f>
        <v>0</v>
      </c>
      <c r="AH139" s="85">
        <f t="shared" si="36"/>
        <v>1</v>
      </c>
      <c r="AI139" s="79">
        <f t="shared" si="37"/>
        <v>1</v>
      </c>
      <c r="AJ139" s="86">
        <f>INDEX([1]PointY2565Q3!J:J,MATCH([1]ตารางคะแนนV3!$C139,[1]PointY2565Q3!$C:$C,0))</f>
        <v>1</v>
      </c>
      <c r="AK139" s="87">
        <f>IFERROR(INDEX([1]อัตราการครองเตียง!O:O,MATCH([1]ตารางคะแนนV3!$C139,[1]อัตราการครองเตียง!$C:$C,0)),0)</f>
        <v>0</v>
      </c>
      <c r="AL139" s="88">
        <f>INDEX([1]SumAdjRw!R:R,MATCH([1]ตารางคะแนนV3!$C139,[1]SumAdjRw!$C:$C,0))</f>
        <v>1</v>
      </c>
      <c r="AM139" s="89">
        <f t="shared" si="38"/>
        <v>1</v>
      </c>
      <c r="AN139" s="90">
        <f t="shared" si="39"/>
        <v>3</v>
      </c>
      <c r="AO139" s="91">
        <f t="shared" si="40"/>
        <v>7</v>
      </c>
      <c r="AP139" s="92">
        <f>INDEX([1]RiskPlusY2565Q3!Q:Q,MATCH([1]ตารางคะแนนV3!$C139,[1]RiskPlusY2565Q3!$D:$D,0))</f>
        <v>0</v>
      </c>
      <c r="AQ139" s="92">
        <f>INDEX([1]RiskPlusY2565Q3!R:R,MATCH([1]ตารางคะแนนV3!$C139,[1]RiskPlusY2565Q3!$D:$D,0))</f>
        <v>0</v>
      </c>
      <c r="AR139" s="92">
        <f>INDEX([1]RiskPlusY2565Q3!AB:AB,MATCH([1]ตารางคะแนนV3!$C139,[1]RiskPlusY2565Q3!$D:$D,0))</f>
        <v>1</v>
      </c>
      <c r="AS139" s="93">
        <f t="shared" si="41"/>
        <v>1</v>
      </c>
      <c r="AT139" s="92">
        <f>INDEX([1]RiskPlusY2565Q3!AA:AA,MATCH([1]ตารางคะแนนV3!$C139,[1]RiskPlusY2565Q3!$D:$D,0))</f>
        <v>1</v>
      </c>
      <c r="AU139" s="92">
        <f>INDEX([1]RiskPlusY2565Q3!AC:AC,MATCH([1]ตารางคะแนนV3!$C139,[1]RiskPlusY2565Q3!$D:$D,0))</f>
        <v>1</v>
      </c>
      <c r="AV139" s="94">
        <f t="shared" si="42"/>
        <v>2</v>
      </c>
      <c r="AW139" s="95">
        <f t="shared" si="43"/>
        <v>3</v>
      </c>
      <c r="AX139" s="96">
        <f t="shared" si="44"/>
        <v>10</v>
      </c>
      <c r="AY139" s="18" t="str">
        <f t="shared" si="45"/>
        <v>C</v>
      </c>
      <c r="AZ139" s="18"/>
      <c r="BA139" s="18" t="str">
        <f>INDEX([1]Proflile65!$L:$L,MATCH([1]ตารางคะแนนV3!$C139,[1]Proflile65!$D:$D,0))</f>
        <v>เดิม</v>
      </c>
      <c r="BB139" s="101"/>
      <c r="BC139" s="18"/>
      <c r="BD139" s="28" t="b">
        <f t="shared" si="46"/>
        <v>0</v>
      </c>
      <c r="BE139" s="96">
        <v>9</v>
      </c>
      <c r="BF139" s="18" t="s">
        <v>2072</v>
      </c>
      <c r="BH139" s="17">
        <f t="shared" si="47"/>
        <v>0</v>
      </c>
    </row>
    <row r="140" spans="1:60">
      <c r="A140" s="18" t="s">
        <v>60</v>
      </c>
      <c r="B140" s="17" t="s">
        <v>97</v>
      </c>
      <c r="C140" s="18" t="s">
        <v>429</v>
      </c>
      <c r="D140" s="17" t="s">
        <v>430</v>
      </c>
      <c r="E140" s="18" t="str">
        <f>INDEX([1]Proflile65!$F:$F,MATCH([1]ตารางคะแนนV3!$C140,[1]Proflile65!$D:$D,0))</f>
        <v>รพช.</v>
      </c>
      <c r="F140" s="18">
        <f>INDEX([1]Proflile65!$H:$H,MATCH([1]ตารางคะแนนV3!$C140,[1]Proflile65!$D:$D,0))</f>
        <v>35</v>
      </c>
      <c r="G140" s="19" t="str">
        <f>INDEX([1]Proflile65!$K:$K,MATCH([1]ตารางคะแนนV3!$C140,[1]Proflile65!$D:$D,0))</f>
        <v>รพช.F2 P30,000-60,000</v>
      </c>
      <c r="H140" s="75">
        <v>35977</v>
      </c>
      <c r="I140" s="76">
        <f>INDEX([1]RiskPlusY2565Q3!L:L,MATCH([1]ตารางคะแนนV3!$C140,[1]RiskPlusY2565Q3!$D:$D,0))</f>
        <v>55977883.850000001</v>
      </c>
      <c r="J140" s="76">
        <f>INDEX([1]RiskPlusY2565Q3!P:P,MATCH([1]ตารางคะแนนV3!$C140,[1]RiskPlusY2565Q3!$D:$D,0))</f>
        <v>36088746.939999998</v>
      </c>
      <c r="K140" s="76">
        <f>INDEX([1]RiskPlusY2565Q3!O:O,MATCH([1]ตารางคะแนนV3!$C140,[1]RiskPlusY2565Q3!$D:$D,0))</f>
        <v>30098357.789999999</v>
      </c>
      <c r="L140" s="76">
        <f>INDEX([1]RiskPlusY2565Q3!M:M,MATCH([1]ตารางคะแนนV3!$C140,[1]RiskPlusY2565Q3!$D:$D,0))</f>
        <v>32145391.210000001</v>
      </c>
      <c r="M140" s="29">
        <f>INDEX([1]RiskPlusY2565Q3!N:N,MATCH([1]ตารางคะแนนV3!$C140,[1]RiskPlusY2565Q3!$D:$D,0))</f>
        <v>0</v>
      </c>
      <c r="N140" s="77">
        <f>INDEX([1]PlanfinY2565Q3!M:M,MATCH([1]ตารางคะแนนV3!$C140,[1]PlanfinY2565Q3!$C:$C,0))</f>
        <v>0</v>
      </c>
      <c r="O140" s="78">
        <f>INDEX([1]PlanfinY2565Q3!N:N,MATCH([1]ตารางคะแนนV3!$C140,[1]PlanfinY2565Q3!$C:$C,0))</f>
        <v>1</v>
      </c>
      <c r="P140" s="79">
        <f t="shared" si="32"/>
        <v>1</v>
      </c>
      <c r="Q140" s="80">
        <f>INDEX([1]Ratio!R:R,MATCH([1]ตารางคะแนนV3!$C140,[1]Ratio!$C:$C,0))</f>
        <v>102</v>
      </c>
      <c r="R140" s="81">
        <f>INDEX([1]RiskPlusY2565Q3!$S:$S,MATCH([1]ตารางคะแนนV3!C140,[1]RiskPlusY2565Q3!$D:$D,0))</f>
        <v>0</v>
      </c>
      <c r="S140" s="82">
        <f>INDEX([1]Ratio!$S:$S,MATCH([1]ตารางคะแนนV3!$C140,[1]Ratio!$C:$C,0))</f>
        <v>116</v>
      </c>
      <c r="T140" s="78">
        <f>VLOOKUP($C140,[1]RiskPlusY2565Q3!$D$2:$W$901,17,0)</f>
        <v>0</v>
      </c>
      <c r="U140" s="83">
        <f t="shared" si="33"/>
        <v>0</v>
      </c>
      <c r="V140" s="82">
        <f>INDEX([1]Ratio!$T:$T,MATCH([1]ตารางคะแนนV3!$C140,[1]Ratio!$C:$C,0))</f>
        <v>88</v>
      </c>
      <c r="W140" s="78">
        <f>VLOOKUP($C140,[1]RiskPlusY2565Q3!$D$2:$W$901,18,0)</f>
        <v>0</v>
      </c>
      <c r="X140" s="83">
        <f t="shared" si="34"/>
        <v>0</v>
      </c>
      <c r="Y140" s="82">
        <f>INDEX([1]Ratio!$V:$V,MATCH([1]ตารางคะแนนV3!$C140,[1]Ratio!$C:$C,0))</f>
        <v>32</v>
      </c>
      <c r="Z140" s="81">
        <f>INDEX([1]RiskPlusY2565Q3!$W:$W,MATCH([1]ตารางคะแนนV3!C140,[1]RiskPlusY2565Q3!$D:$D,0))</f>
        <v>1</v>
      </c>
      <c r="AA140" s="84">
        <f t="shared" si="35"/>
        <v>1</v>
      </c>
      <c r="AB140" s="77" t="str">
        <f>INDEX('[1]Quick MethodY2565Q3'!P:P,MATCH([1]ตารางคะแนนV3!$C140,'[1]Quick MethodY2565Q3'!$C:$C,0))</f>
        <v>1</v>
      </c>
      <c r="AC140" s="78" t="str">
        <f>INDEX('[1]Quick MethodY2565Q3'!Q:Q,MATCH([1]ตารางคะแนนV3!$C140,'[1]Quick MethodY2565Q3'!$C:$C,0))</f>
        <v>1</v>
      </c>
      <c r="AD140" s="78">
        <f>INDEX([1]HGRY2565Q3!W:W,MATCH([1]ตารางคะแนนV3!$C140,[1]HGRY2565Q3!$C:$C,0))</f>
        <v>0.5</v>
      </c>
      <c r="AE140" s="78">
        <f>INDEX([1]HGRY2565Q3!X:X,MATCH([1]ตารางคะแนนV3!$C140,[1]HGRY2565Q3!$C:$C,0))</f>
        <v>0.5</v>
      </c>
      <c r="AF140" s="78">
        <f>INDEX([1]HGRY2565Q3!Y:Y,MATCH([1]ตารางคะแนนV3!$C140,[1]HGRY2565Q3!$C:$C,0))</f>
        <v>0.5</v>
      </c>
      <c r="AG140" s="78">
        <f>INDEX([1]HGRY2565Q3!Z:Z,MATCH([1]ตารางคะแนนV3!$C140,[1]HGRY2565Q3!$C:$C,0))</f>
        <v>0.5</v>
      </c>
      <c r="AH140" s="85">
        <f t="shared" si="36"/>
        <v>4</v>
      </c>
      <c r="AI140" s="79">
        <f t="shared" si="37"/>
        <v>2</v>
      </c>
      <c r="AJ140" s="86">
        <f>INDEX([1]PointY2565Q3!J:J,MATCH([1]ตารางคะแนนV3!$C140,[1]PointY2565Q3!$C:$C,0))</f>
        <v>1</v>
      </c>
      <c r="AK140" s="87">
        <f>IFERROR(INDEX([1]อัตราการครองเตียง!O:O,MATCH([1]ตารางคะแนนV3!$C140,[1]อัตราการครองเตียง!$C:$C,0)),0)</f>
        <v>0</v>
      </c>
      <c r="AL140" s="88">
        <f>INDEX([1]SumAdjRw!R:R,MATCH([1]ตารางคะแนนV3!$C140,[1]SumAdjRw!$C:$C,0))</f>
        <v>0</v>
      </c>
      <c r="AM140" s="89">
        <f t="shared" si="38"/>
        <v>0</v>
      </c>
      <c r="AN140" s="90">
        <f t="shared" si="39"/>
        <v>3</v>
      </c>
      <c r="AO140" s="91">
        <f t="shared" si="40"/>
        <v>5</v>
      </c>
      <c r="AP140" s="92">
        <f>INDEX([1]RiskPlusY2565Q3!Q:Q,MATCH([1]ตารางคะแนนV3!$C140,[1]RiskPlusY2565Q3!$D:$D,0))</f>
        <v>0</v>
      </c>
      <c r="AQ140" s="92">
        <f>INDEX([1]RiskPlusY2565Q3!R:R,MATCH([1]ตารางคะแนนV3!$C140,[1]RiskPlusY2565Q3!$D:$D,0))</f>
        <v>1</v>
      </c>
      <c r="AR140" s="92">
        <f>INDEX([1]RiskPlusY2565Q3!AB:AB,MATCH([1]ตารางคะแนนV3!$C140,[1]RiskPlusY2565Q3!$D:$D,0))</f>
        <v>1</v>
      </c>
      <c r="AS140" s="93">
        <f t="shared" si="41"/>
        <v>2</v>
      </c>
      <c r="AT140" s="92">
        <f>INDEX([1]RiskPlusY2565Q3!AA:AA,MATCH([1]ตารางคะแนนV3!$C140,[1]RiskPlusY2565Q3!$D:$D,0))</f>
        <v>1</v>
      </c>
      <c r="AU140" s="92">
        <f>INDEX([1]RiskPlusY2565Q3!AC:AC,MATCH([1]ตารางคะแนนV3!$C140,[1]RiskPlusY2565Q3!$D:$D,0))</f>
        <v>1</v>
      </c>
      <c r="AV140" s="94">
        <f t="shared" si="42"/>
        <v>2</v>
      </c>
      <c r="AW140" s="95">
        <f t="shared" si="43"/>
        <v>4</v>
      </c>
      <c r="AX140" s="96">
        <f t="shared" si="44"/>
        <v>9</v>
      </c>
      <c r="AY140" s="18" t="str">
        <f t="shared" si="45"/>
        <v>C</v>
      </c>
      <c r="AZ140" s="18"/>
      <c r="BA140" s="18" t="str">
        <f>INDEX([1]Proflile65!$L:$L,MATCH([1]ตารางคะแนนV3!$C140,[1]Proflile65!$D:$D,0))</f>
        <v>เดิม</v>
      </c>
      <c r="BB140" s="18"/>
      <c r="BC140" s="18"/>
      <c r="BD140" s="28" t="b">
        <f t="shared" si="46"/>
        <v>1</v>
      </c>
      <c r="BE140" s="96">
        <v>9</v>
      </c>
      <c r="BF140" s="18" t="s">
        <v>2072</v>
      </c>
      <c r="BH140" s="17">
        <f t="shared" si="47"/>
        <v>0</v>
      </c>
    </row>
    <row r="141" spans="1:60">
      <c r="A141" s="18" t="s">
        <v>60</v>
      </c>
      <c r="B141" s="17" t="s">
        <v>97</v>
      </c>
      <c r="C141" s="18" t="s">
        <v>431</v>
      </c>
      <c r="D141" s="17" t="s">
        <v>432</v>
      </c>
      <c r="E141" s="18" t="str">
        <f>INDEX([1]Proflile65!$F:$F,MATCH([1]ตารางคะแนนV3!$C141,[1]Proflile65!$D:$D,0))</f>
        <v>รพช.</v>
      </c>
      <c r="F141" s="18">
        <f>INDEX([1]Proflile65!$H:$H,MATCH([1]ตารางคะแนนV3!$C141,[1]Proflile65!$D:$D,0))</f>
        <v>50</v>
      </c>
      <c r="G141" s="19" t="str">
        <f>INDEX([1]Proflile65!$K:$K,MATCH([1]ตารางคะแนนV3!$C141,[1]Proflile65!$D:$D,0))</f>
        <v>รพช.F2 P30,000-60,000</v>
      </c>
      <c r="H141" s="75">
        <v>42270</v>
      </c>
      <c r="I141" s="76">
        <f>INDEX([1]RiskPlusY2565Q3!L:L,MATCH([1]ตารางคะแนนV3!$C141,[1]RiskPlusY2565Q3!$D:$D,0))</f>
        <v>24762227.260000002</v>
      </c>
      <c r="J141" s="76">
        <f>INDEX([1]RiskPlusY2565Q3!P:P,MATCH([1]ตารางคะแนนV3!$C141,[1]RiskPlusY2565Q3!$D:$D,0))</f>
        <v>2490778.6</v>
      </c>
      <c r="K141" s="76">
        <f>INDEX([1]RiskPlusY2565Q3!O:O,MATCH([1]ตารางคะแนนV3!$C141,[1]RiskPlusY2565Q3!$D:$D,0))</f>
        <v>15912302.74</v>
      </c>
      <c r="L141" s="76">
        <f>INDEX([1]RiskPlusY2565Q3!M:M,MATCH([1]ตารางคะแนนV3!$C141,[1]RiskPlusY2565Q3!$D:$D,0))</f>
        <v>12047938.189999999</v>
      </c>
      <c r="M141" s="29">
        <f>INDEX([1]RiskPlusY2565Q3!N:N,MATCH([1]ตารางคะแนนV3!$C141,[1]RiskPlusY2565Q3!$D:$D,0))</f>
        <v>0</v>
      </c>
      <c r="N141" s="77">
        <f>INDEX([1]PlanfinY2565Q3!M:M,MATCH([1]ตารางคะแนนV3!$C141,[1]PlanfinY2565Q3!$C:$C,0))</f>
        <v>1</v>
      </c>
      <c r="O141" s="78">
        <f>INDEX([1]PlanfinY2565Q3!N:N,MATCH([1]ตารางคะแนนV3!$C141,[1]PlanfinY2565Q3!$C:$C,0))</f>
        <v>1</v>
      </c>
      <c r="P141" s="79">
        <f t="shared" si="32"/>
        <v>2</v>
      </c>
      <c r="Q141" s="80">
        <f>INDEX([1]Ratio!R:R,MATCH([1]ตารางคะแนนV3!$C141,[1]Ratio!$C:$C,0))</f>
        <v>132</v>
      </c>
      <c r="R141" s="81">
        <f>INDEX([1]RiskPlusY2565Q3!$S:$S,MATCH([1]ตารางคะแนนV3!C141,[1]RiskPlusY2565Q3!$D:$D,0))</f>
        <v>0</v>
      </c>
      <c r="S141" s="82">
        <f>INDEX([1]Ratio!$S:$S,MATCH([1]ตารางคะแนนV3!$C141,[1]Ratio!$C:$C,0))</f>
        <v>63</v>
      </c>
      <c r="T141" s="78">
        <f>VLOOKUP($C141,[1]RiskPlusY2565Q3!$D$2:$W$901,17,0)</f>
        <v>0</v>
      </c>
      <c r="U141" s="83">
        <f t="shared" si="33"/>
        <v>0</v>
      </c>
      <c r="V141" s="82">
        <f>INDEX([1]Ratio!$T:$T,MATCH([1]ตารางคะแนนV3!$C141,[1]Ratio!$C:$C,0))</f>
        <v>80</v>
      </c>
      <c r="W141" s="78">
        <f>VLOOKUP($C141,[1]RiskPlusY2565Q3!$D$2:$W$901,18,0)</f>
        <v>0</v>
      </c>
      <c r="X141" s="83">
        <f t="shared" si="34"/>
        <v>0</v>
      </c>
      <c r="Y141" s="82">
        <f>INDEX([1]Ratio!$V:$V,MATCH([1]ตารางคะแนนV3!$C141,[1]Ratio!$C:$C,0))</f>
        <v>55</v>
      </c>
      <c r="Z141" s="81">
        <f>INDEX([1]RiskPlusY2565Q3!$W:$W,MATCH([1]ตารางคะแนนV3!C141,[1]RiskPlusY2565Q3!$D:$D,0))</f>
        <v>1</v>
      </c>
      <c r="AA141" s="84">
        <f t="shared" si="35"/>
        <v>1</v>
      </c>
      <c r="AB141" s="77" t="str">
        <f>INDEX('[1]Quick MethodY2565Q3'!P:P,MATCH([1]ตารางคะแนนV3!$C141,'[1]Quick MethodY2565Q3'!$C:$C,0))</f>
        <v>1</v>
      </c>
      <c r="AC141" s="78" t="str">
        <f>INDEX('[1]Quick MethodY2565Q3'!Q:Q,MATCH([1]ตารางคะแนนV3!$C141,'[1]Quick MethodY2565Q3'!$C:$C,0))</f>
        <v>1</v>
      </c>
      <c r="AD141" s="78">
        <f>INDEX([1]HGRY2565Q3!W:W,MATCH([1]ตารางคะแนนV3!$C141,[1]HGRY2565Q3!$C:$C,0))</f>
        <v>0.5</v>
      </c>
      <c r="AE141" s="78">
        <f>INDEX([1]HGRY2565Q3!X:X,MATCH([1]ตารางคะแนนV3!$C141,[1]HGRY2565Q3!$C:$C,0))</f>
        <v>0.5</v>
      </c>
      <c r="AF141" s="78">
        <f>INDEX([1]HGRY2565Q3!Y:Y,MATCH([1]ตารางคะแนนV3!$C141,[1]HGRY2565Q3!$C:$C,0))</f>
        <v>0</v>
      </c>
      <c r="AG141" s="78">
        <f>INDEX([1]HGRY2565Q3!Z:Z,MATCH([1]ตารางคะแนนV3!$C141,[1]HGRY2565Q3!$C:$C,0))</f>
        <v>0.5</v>
      </c>
      <c r="AH141" s="85">
        <f t="shared" si="36"/>
        <v>3.5</v>
      </c>
      <c r="AI141" s="79">
        <f t="shared" si="37"/>
        <v>2</v>
      </c>
      <c r="AJ141" s="86">
        <f>INDEX([1]PointY2565Q3!J:J,MATCH([1]ตารางคะแนนV3!$C141,[1]PointY2565Q3!$C:$C,0))</f>
        <v>1</v>
      </c>
      <c r="AK141" s="87">
        <f>IFERROR(INDEX([1]อัตราการครองเตียง!O:O,MATCH([1]ตารางคะแนนV3!$C141,[1]อัตราการครองเตียง!$C:$C,0)),0)</f>
        <v>0</v>
      </c>
      <c r="AL141" s="88">
        <f>INDEX([1]SumAdjRw!R:R,MATCH([1]ตารางคะแนนV3!$C141,[1]SumAdjRw!$C:$C,0))</f>
        <v>0</v>
      </c>
      <c r="AM141" s="89">
        <f t="shared" si="38"/>
        <v>0</v>
      </c>
      <c r="AN141" s="90">
        <f t="shared" si="39"/>
        <v>3</v>
      </c>
      <c r="AO141" s="91">
        <f t="shared" si="40"/>
        <v>6</v>
      </c>
      <c r="AP141" s="92">
        <f>INDEX([1]RiskPlusY2565Q3!Q:Q,MATCH([1]ตารางคะแนนV3!$C141,[1]RiskPlusY2565Q3!$D:$D,0))</f>
        <v>0</v>
      </c>
      <c r="AQ141" s="92">
        <f>INDEX([1]RiskPlusY2565Q3!R:R,MATCH([1]ตารางคะแนนV3!$C141,[1]RiskPlusY2565Q3!$D:$D,0))</f>
        <v>0</v>
      </c>
      <c r="AR141" s="92">
        <f>INDEX([1]RiskPlusY2565Q3!AB:AB,MATCH([1]ตารางคะแนนV3!$C141,[1]RiskPlusY2565Q3!$D:$D,0))</f>
        <v>1</v>
      </c>
      <c r="AS141" s="93">
        <f t="shared" si="41"/>
        <v>1</v>
      </c>
      <c r="AT141" s="92">
        <f>INDEX([1]RiskPlusY2565Q3!AA:AA,MATCH([1]ตารางคะแนนV3!$C141,[1]RiskPlusY2565Q3!$D:$D,0))</f>
        <v>1</v>
      </c>
      <c r="AU141" s="92">
        <f>INDEX([1]RiskPlusY2565Q3!AC:AC,MATCH([1]ตารางคะแนนV3!$C141,[1]RiskPlusY2565Q3!$D:$D,0))</f>
        <v>1</v>
      </c>
      <c r="AV141" s="94">
        <f t="shared" si="42"/>
        <v>2</v>
      </c>
      <c r="AW141" s="95">
        <f t="shared" si="43"/>
        <v>3</v>
      </c>
      <c r="AX141" s="96">
        <f t="shared" si="44"/>
        <v>9</v>
      </c>
      <c r="AY141" s="18" t="str">
        <f t="shared" si="45"/>
        <v>C</v>
      </c>
      <c r="AZ141" s="18"/>
      <c r="BA141" s="18" t="str">
        <f>INDEX([1]Proflile65!$L:$L,MATCH([1]ตารางคะแนนV3!$C141,[1]Proflile65!$D:$D,0))</f>
        <v>เดิม</v>
      </c>
      <c r="BB141" s="18"/>
      <c r="BC141" s="18"/>
      <c r="BD141" s="28" t="b">
        <f t="shared" si="46"/>
        <v>1</v>
      </c>
      <c r="BE141" s="96">
        <v>9</v>
      </c>
      <c r="BF141" s="18" t="s">
        <v>2072</v>
      </c>
      <c r="BH141" s="17">
        <f t="shared" si="47"/>
        <v>0</v>
      </c>
    </row>
    <row r="142" spans="1:60">
      <c r="A142" s="18" t="s">
        <v>60</v>
      </c>
      <c r="B142" s="17" t="s">
        <v>97</v>
      </c>
      <c r="C142" s="18" t="s">
        <v>433</v>
      </c>
      <c r="D142" s="17" t="s">
        <v>434</v>
      </c>
      <c r="E142" s="18" t="str">
        <f>INDEX([1]Proflile65!$F:$F,MATCH([1]ตารางคะแนนV3!$C142,[1]Proflile65!$D:$D,0))</f>
        <v>รพช.</v>
      </c>
      <c r="F142" s="18">
        <f>INDEX([1]Proflile65!$H:$H,MATCH([1]ตารางคะแนนV3!$C142,[1]Proflile65!$D:$D,0))</f>
        <v>34</v>
      </c>
      <c r="G142" s="19" t="str">
        <f>INDEX([1]Proflile65!$K:$K,MATCH([1]ตารางคะแนนV3!$C142,[1]Proflile65!$D:$D,0))</f>
        <v>รพช.F2 P30,000-60,000</v>
      </c>
      <c r="H142" s="75">
        <v>46796</v>
      </c>
      <c r="I142" s="76">
        <f>INDEX([1]RiskPlusY2565Q3!L:L,MATCH([1]ตารางคะแนนV3!$C142,[1]RiskPlusY2565Q3!$D:$D,0))</f>
        <v>57303463.909999996</v>
      </c>
      <c r="J142" s="76">
        <f>INDEX([1]RiskPlusY2565Q3!P:P,MATCH([1]ตารางคะแนนV3!$C142,[1]RiskPlusY2565Q3!$D:$D,0))</f>
        <v>26739337.879999999</v>
      </c>
      <c r="K142" s="76">
        <f>INDEX([1]RiskPlusY2565Q3!O:O,MATCH([1]ตารางคะแนนV3!$C142,[1]RiskPlusY2565Q3!$D:$D,0))</f>
        <v>33937396.950000003</v>
      </c>
      <c r="L142" s="76">
        <f>INDEX([1]RiskPlusY2565Q3!M:M,MATCH([1]ตารางคะแนนV3!$C142,[1]RiskPlusY2565Q3!$D:$D,0))</f>
        <v>34399203.399999999</v>
      </c>
      <c r="M142" s="29">
        <f>INDEX([1]RiskPlusY2565Q3!N:N,MATCH([1]ตารางคะแนนV3!$C142,[1]RiskPlusY2565Q3!$D:$D,0))</f>
        <v>0</v>
      </c>
      <c r="N142" s="77">
        <f>INDEX([1]PlanfinY2565Q3!M:M,MATCH([1]ตารางคะแนนV3!$C142,[1]PlanfinY2565Q3!$C:$C,0))</f>
        <v>0</v>
      </c>
      <c r="O142" s="78">
        <f>INDEX([1]PlanfinY2565Q3!N:N,MATCH([1]ตารางคะแนนV3!$C142,[1]PlanfinY2565Q3!$C:$C,0))</f>
        <v>0</v>
      </c>
      <c r="P142" s="79">
        <f t="shared" si="32"/>
        <v>0</v>
      </c>
      <c r="Q142" s="80">
        <f>INDEX([1]Ratio!R:R,MATCH([1]ตารางคะแนนV3!$C142,[1]Ratio!$C:$C,0))</f>
        <v>153</v>
      </c>
      <c r="R142" s="81">
        <f>INDEX([1]RiskPlusY2565Q3!$S:$S,MATCH([1]ตารางคะแนนV3!C142,[1]RiskPlusY2565Q3!$D:$D,0))</f>
        <v>0</v>
      </c>
      <c r="S142" s="82">
        <f>INDEX([1]Ratio!$S:$S,MATCH([1]ตารางคะแนนV3!$C142,[1]Ratio!$C:$C,0))</f>
        <v>25</v>
      </c>
      <c r="T142" s="78">
        <f>VLOOKUP($C142,[1]RiskPlusY2565Q3!$D$2:$W$901,17,0)</f>
        <v>1</v>
      </c>
      <c r="U142" s="83">
        <f t="shared" si="33"/>
        <v>0.5</v>
      </c>
      <c r="V142" s="82">
        <f>INDEX([1]Ratio!$T:$T,MATCH([1]ตารางคะแนนV3!$C142,[1]Ratio!$C:$C,0))</f>
        <v>83</v>
      </c>
      <c r="W142" s="78">
        <f>VLOOKUP($C142,[1]RiskPlusY2565Q3!$D$2:$W$901,18,0)</f>
        <v>0</v>
      </c>
      <c r="X142" s="83">
        <f t="shared" si="34"/>
        <v>0</v>
      </c>
      <c r="Y142" s="82">
        <f>INDEX([1]Ratio!$V:$V,MATCH([1]ตารางคะแนนV3!$C142,[1]Ratio!$C:$C,0))</f>
        <v>54</v>
      </c>
      <c r="Z142" s="81">
        <f>INDEX([1]RiskPlusY2565Q3!$W:$W,MATCH([1]ตารางคะแนนV3!C142,[1]RiskPlusY2565Q3!$D:$D,0))</f>
        <v>1</v>
      </c>
      <c r="AA142" s="84">
        <f t="shared" si="35"/>
        <v>1.5</v>
      </c>
      <c r="AB142" s="77" t="str">
        <f>INDEX('[1]Quick MethodY2565Q3'!P:P,MATCH([1]ตารางคะแนนV3!$C142,'[1]Quick MethodY2565Q3'!$C:$C,0))</f>
        <v>1</v>
      </c>
      <c r="AC142" s="78" t="str">
        <f>INDEX('[1]Quick MethodY2565Q3'!Q:Q,MATCH([1]ตารางคะแนนV3!$C142,'[1]Quick MethodY2565Q3'!$C:$C,0))</f>
        <v>1</v>
      </c>
      <c r="AD142" s="78">
        <f>INDEX([1]HGRY2565Q3!W:W,MATCH([1]ตารางคะแนนV3!$C142,[1]HGRY2565Q3!$C:$C,0))</f>
        <v>0</v>
      </c>
      <c r="AE142" s="78">
        <f>INDEX([1]HGRY2565Q3!X:X,MATCH([1]ตารางคะแนนV3!$C142,[1]HGRY2565Q3!$C:$C,0))</f>
        <v>0.5</v>
      </c>
      <c r="AF142" s="78">
        <f>INDEX([1]HGRY2565Q3!Y:Y,MATCH([1]ตารางคะแนนV3!$C142,[1]HGRY2565Q3!$C:$C,0))</f>
        <v>0</v>
      </c>
      <c r="AG142" s="78">
        <f>INDEX([1]HGRY2565Q3!Z:Z,MATCH([1]ตารางคะแนนV3!$C142,[1]HGRY2565Q3!$C:$C,0))</f>
        <v>0.5</v>
      </c>
      <c r="AH142" s="85">
        <f t="shared" si="36"/>
        <v>3</v>
      </c>
      <c r="AI142" s="79">
        <f t="shared" si="37"/>
        <v>2</v>
      </c>
      <c r="AJ142" s="86">
        <f>INDEX([1]PointY2565Q3!J:J,MATCH([1]ตารางคะแนนV3!$C142,[1]PointY2565Q3!$C:$C,0))</f>
        <v>0</v>
      </c>
      <c r="AK142" s="87">
        <f>IFERROR(INDEX([1]อัตราการครองเตียง!O:O,MATCH([1]ตารางคะแนนV3!$C142,[1]อัตราการครองเตียง!$C:$C,0)),0)</f>
        <v>1</v>
      </c>
      <c r="AL142" s="88">
        <f>INDEX([1]SumAdjRw!R:R,MATCH([1]ตารางคะแนนV3!$C142,[1]SumAdjRw!$C:$C,0))</f>
        <v>0</v>
      </c>
      <c r="AM142" s="89">
        <f t="shared" si="38"/>
        <v>1</v>
      </c>
      <c r="AN142" s="90">
        <f t="shared" si="39"/>
        <v>3</v>
      </c>
      <c r="AO142" s="91">
        <f t="shared" si="40"/>
        <v>4.5</v>
      </c>
      <c r="AP142" s="92">
        <f>INDEX([1]RiskPlusY2565Q3!Q:Q,MATCH([1]ตารางคะแนนV3!$C142,[1]RiskPlusY2565Q3!$D:$D,0))</f>
        <v>0</v>
      </c>
      <c r="AQ142" s="92">
        <f>INDEX([1]RiskPlusY2565Q3!R:R,MATCH([1]ตารางคะแนนV3!$C142,[1]RiskPlusY2565Q3!$D:$D,0))</f>
        <v>1</v>
      </c>
      <c r="AR142" s="92">
        <f>INDEX([1]RiskPlusY2565Q3!AB:AB,MATCH([1]ตารางคะแนนV3!$C142,[1]RiskPlusY2565Q3!$D:$D,0))</f>
        <v>1</v>
      </c>
      <c r="AS142" s="93">
        <f t="shared" si="41"/>
        <v>2</v>
      </c>
      <c r="AT142" s="92">
        <f>INDEX([1]RiskPlusY2565Q3!AA:AA,MATCH([1]ตารางคะแนนV3!$C142,[1]RiskPlusY2565Q3!$D:$D,0))</f>
        <v>1</v>
      </c>
      <c r="AU142" s="92">
        <f>INDEX([1]RiskPlusY2565Q3!AC:AC,MATCH([1]ตารางคะแนนV3!$C142,[1]RiskPlusY2565Q3!$D:$D,0))</f>
        <v>1</v>
      </c>
      <c r="AV142" s="94">
        <f t="shared" si="42"/>
        <v>2</v>
      </c>
      <c r="AW142" s="95">
        <f t="shared" si="43"/>
        <v>4</v>
      </c>
      <c r="AX142" s="96">
        <f t="shared" si="44"/>
        <v>8.5</v>
      </c>
      <c r="AY142" s="18" t="str">
        <f t="shared" si="45"/>
        <v>D</v>
      </c>
      <c r="AZ142" s="18"/>
      <c r="BA142" s="18" t="str">
        <f>INDEX([1]Proflile65!$L:$L,MATCH([1]ตารางคะแนนV3!$C142,[1]Proflile65!$D:$D,0))</f>
        <v>เดิม</v>
      </c>
      <c r="BB142" s="18"/>
      <c r="BC142" s="18"/>
      <c r="BD142" s="28" t="b">
        <f t="shared" si="46"/>
        <v>1</v>
      </c>
      <c r="BE142" s="96">
        <v>8.5</v>
      </c>
      <c r="BF142" s="18" t="s">
        <v>2073</v>
      </c>
      <c r="BH142" s="17">
        <f t="shared" si="47"/>
        <v>0</v>
      </c>
    </row>
    <row r="143" spans="1:60">
      <c r="A143" s="18" t="s">
        <v>60</v>
      </c>
      <c r="B143" s="17" t="s">
        <v>97</v>
      </c>
      <c r="C143" s="18" t="s">
        <v>435</v>
      </c>
      <c r="D143" s="17" t="s">
        <v>436</v>
      </c>
      <c r="E143" s="18" t="str">
        <f>INDEX([1]Proflile65!$F:$F,MATCH([1]ตารางคะแนนV3!$C143,[1]Proflile65!$D:$D,0))</f>
        <v>รพช.</v>
      </c>
      <c r="F143" s="18">
        <f>INDEX([1]Proflile65!$H:$H,MATCH([1]ตารางคะแนนV3!$C143,[1]Proflile65!$D:$D,0))</f>
        <v>71</v>
      </c>
      <c r="G143" s="19" t="str">
        <f>INDEX([1]Proflile65!$K:$K,MATCH([1]ตารางคะแนนV3!$C143,[1]Proflile65!$D:$D,0))</f>
        <v>รพช.F1 P50,000-100,000</v>
      </c>
      <c r="H143" s="75">
        <v>65951</v>
      </c>
      <c r="I143" s="76">
        <f>INDEX([1]RiskPlusY2565Q3!L:L,MATCH([1]ตารางคะแนนV3!$C143,[1]RiskPlusY2565Q3!$D:$D,0))</f>
        <v>82067173.989999995</v>
      </c>
      <c r="J143" s="76">
        <f>INDEX([1]RiskPlusY2565Q3!P:P,MATCH([1]ตารางคะแนนV3!$C143,[1]RiskPlusY2565Q3!$D:$D,0))</f>
        <v>22976723.030000001</v>
      </c>
      <c r="K143" s="76">
        <f>INDEX([1]RiskPlusY2565Q3!O:O,MATCH([1]ตารางคะแนนV3!$C143,[1]RiskPlusY2565Q3!$D:$D,0))</f>
        <v>67957510.140000001</v>
      </c>
      <c r="L143" s="76">
        <f>INDEX([1]RiskPlusY2565Q3!M:M,MATCH([1]ตารางคะแนนV3!$C143,[1]RiskPlusY2565Q3!$D:$D,0))</f>
        <v>66754425.990000002</v>
      </c>
      <c r="M143" s="29">
        <f>INDEX([1]RiskPlusY2565Q3!N:N,MATCH([1]ตารางคะแนนV3!$C143,[1]RiskPlusY2565Q3!$D:$D,0))</f>
        <v>0</v>
      </c>
      <c r="N143" s="77">
        <f>INDEX([1]PlanfinY2565Q3!M:M,MATCH([1]ตารางคะแนนV3!$C143,[1]PlanfinY2565Q3!$C:$C,0))</f>
        <v>0</v>
      </c>
      <c r="O143" s="78">
        <f>INDEX([1]PlanfinY2565Q3!N:N,MATCH([1]ตารางคะแนนV3!$C143,[1]PlanfinY2565Q3!$C:$C,0))</f>
        <v>1</v>
      </c>
      <c r="P143" s="79">
        <f t="shared" si="32"/>
        <v>1</v>
      </c>
      <c r="Q143" s="80">
        <f>INDEX([1]Ratio!R:R,MATCH([1]ตารางคะแนนV3!$C143,[1]Ratio!$C:$C,0))</f>
        <v>132</v>
      </c>
      <c r="R143" s="81">
        <f>INDEX([1]RiskPlusY2565Q3!$S:$S,MATCH([1]ตารางคะแนนV3!C143,[1]RiskPlusY2565Q3!$D:$D,0))</f>
        <v>0</v>
      </c>
      <c r="S143" s="82">
        <f>INDEX([1]Ratio!$S:$S,MATCH([1]ตารางคะแนนV3!$C143,[1]Ratio!$C:$C,0))</f>
        <v>105</v>
      </c>
      <c r="T143" s="78">
        <f>VLOOKUP($C143,[1]RiskPlusY2565Q3!$D$2:$W$901,17,0)</f>
        <v>0</v>
      </c>
      <c r="U143" s="83">
        <f t="shared" si="33"/>
        <v>0</v>
      </c>
      <c r="V143" s="82">
        <f>INDEX([1]Ratio!$T:$T,MATCH([1]ตารางคะแนนV3!$C143,[1]Ratio!$C:$C,0))</f>
        <v>55</v>
      </c>
      <c r="W143" s="78">
        <f>VLOOKUP($C143,[1]RiskPlusY2565Q3!$D$2:$W$901,18,0)</f>
        <v>1</v>
      </c>
      <c r="X143" s="83">
        <f t="shared" si="34"/>
        <v>0.5</v>
      </c>
      <c r="Y143" s="82">
        <f>INDEX([1]Ratio!$V:$V,MATCH([1]ตารางคะแนนV3!$C143,[1]Ratio!$C:$C,0))</f>
        <v>64</v>
      </c>
      <c r="Z143" s="81">
        <f>INDEX([1]RiskPlusY2565Q3!$W:$W,MATCH([1]ตารางคะแนนV3!C143,[1]RiskPlusY2565Q3!$D:$D,0))</f>
        <v>0</v>
      </c>
      <c r="AA143" s="84">
        <f t="shared" si="35"/>
        <v>0.5</v>
      </c>
      <c r="AB143" s="77" t="str">
        <f>INDEX('[1]Quick MethodY2565Q3'!P:P,MATCH([1]ตารางคะแนนV3!$C143,'[1]Quick MethodY2565Q3'!$C:$C,0))</f>
        <v>1</v>
      </c>
      <c r="AC143" s="78" t="str">
        <f>INDEX('[1]Quick MethodY2565Q3'!Q:Q,MATCH([1]ตารางคะแนนV3!$C143,'[1]Quick MethodY2565Q3'!$C:$C,0))</f>
        <v>1</v>
      </c>
      <c r="AD143" s="78">
        <f>INDEX([1]HGRY2565Q3!W:W,MATCH([1]ตารางคะแนนV3!$C143,[1]HGRY2565Q3!$C:$C,0))</f>
        <v>0.5</v>
      </c>
      <c r="AE143" s="78">
        <f>INDEX([1]HGRY2565Q3!X:X,MATCH([1]ตารางคะแนนV3!$C143,[1]HGRY2565Q3!$C:$C,0))</f>
        <v>0</v>
      </c>
      <c r="AF143" s="78">
        <f>INDEX([1]HGRY2565Q3!Y:Y,MATCH([1]ตารางคะแนนV3!$C143,[1]HGRY2565Q3!$C:$C,0))</f>
        <v>0.5</v>
      </c>
      <c r="AG143" s="78">
        <f>INDEX([1]HGRY2565Q3!Z:Z,MATCH([1]ตารางคะแนนV3!$C143,[1]HGRY2565Q3!$C:$C,0))</f>
        <v>0.5</v>
      </c>
      <c r="AH143" s="85">
        <f t="shared" si="36"/>
        <v>3.5</v>
      </c>
      <c r="AI143" s="79">
        <f t="shared" si="37"/>
        <v>2</v>
      </c>
      <c r="AJ143" s="86">
        <f>INDEX([1]PointY2565Q3!J:J,MATCH([1]ตารางคะแนนV3!$C143,[1]PointY2565Q3!$C:$C,0))</f>
        <v>1</v>
      </c>
      <c r="AK143" s="87">
        <f>IFERROR(INDEX([1]อัตราการครองเตียง!O:O,MATCH([1]ตารางคะแนนV3!$C143,[1]อัตราการครองเตียง!$C:$C,0)),0)</f>
        <v>1</v>
      </c>
      <c r="AL143" s="88">
        <f>INDEX([1]SumAdjRw!R:R,MATCH([1]ตารางคะแนนV3!$C143,[1]SumAdjRw!$C:$C,0))</f>
        <v>1</v>
      </c>
      <c r="AM143" s="89">
        <f t="shared" si="38"/>
        <v>2</v>
      </c>
      <c r="AN143" s="90">
        <f t="shared" si="39"/>
        <v>5</v>
      </c>
      <c r="AO143" s="91">
        <f t="shared" si="40"/>
        <v>6.5</v>
      </c>
      <c r="AP143" s="92">
        <f>INDEX([1]RiskPlusY2565Q3!Q:Q,MATCH([1]ตารางคะแนนV3!$C143,[1]RiskPlusY2565Q3!$D:$D,0))</f>
        <v>1</v>
      </c>
      <c r="AQ143" s="92">
        <f>INDEX([1]RiskPlusY2565Q3!R:R,MATCH([1]ตารางคะแนนV3!$C143,[1]RiskPlusY2565Q3!$D:$D,0))</f>
        <v>1</v>
      </c>
      <c r="AR143" s="92">
        <f>INDEX([1]RiskPlusY2565Q3!AB:AB,MATCH([1]ตารางคะแนนV3!$C143,[1]RiskPlusY2565Q3!$D:$D,0))</f>
        <v>1</v>
      </c>
      <c r="AS143" s="93">
        <f t="shared" si="41"/>
        <v>3</v>
      </c>
      <c r="AT143" s="92">
        <f>INDEX([1]RiskPlusY2565Q3!AA:AA,MATCH([1]ตารางคะแนนV3!$C143,[1]RiskPlusY2565Q3!$D:$D,0))</f>
        <v>1</v>
      </c>
      <c r="AU143" s="92">
        <f>INDEX([1]RiskPlusY2565Q3!AC:AC,MATCH([1]ตารางคะแนนV3!$C143,[1]RiskPlusY2565Q3!$D:$D,0))</f>
        <v>1</v>
      </c>
      <c r="AV143" s="94">
        <f t="shared" si="42"/>
        <v>2</v>
      </c>
      <c r="AW143" s="95">
        <f t="shared" si="43"/>
        <v>5</v>
      </c>
      <c r="AX143" s="96">
        <f t="shared" si="44"/>
        <v>11.5</v>
      </c>
      <c r="AY143" s="18" t="str">
        <f t="shared" si="45"/>
        <v>B</v>
      </c>
      <c r="AZ143" s="18"/>
      <c r="BA143" s="18" t="str">
        <f>INDEX([1]Proflile65!$L:$L,MATCH([1]ตารางคะแนนV3!$C143,[1]Proflile65!$D:$D,0))</f>
        <v>เดิม</v>
      </c>
      <c r="BB143" s="18"/>
      <c r="BC143" s="18"/>
      <c r="BD143" s="28" t="b">
        <f t="shared" si="46"/>
        <v>1</v>
      </c>
      <c r="BE143" s="96">
        <v>11.5</v>
      </c>
      <c r="BF143" s="18" t="s">
        <v>2071</v>
      </c>
      <c r="BH143" s="17">
        <f t="shared" si="47"/>
        <v>150000</v>
      </c>
    </row>
    <row r="144" spans="1:60">
      <c r="A144" s="18" t="s">
        <v>60</v>
      </c>
      <c r="B144" s="17" t="s">
        <v>97</v>
      </c>
      <c r="C144" s="18" t="s">
        <v>437</v>
      </c>
      <c r="D144" s="17" t="s">
        <v>438</v>
      </c>
      <c r="E144" s="18" t="str">
        <f>INDEX([1]Proflile65!$F:$F,MATCH([1]ตารางคะแนนV3!$C144,[1]Proflile65!$D:$D,0))</f>
        <v>รพช.</v>
      </c>
      <c r="F144" s="18">
        <f>INDEX([1]Proflile65!$H:$H,MATCH([1]ตารางคะแนนV3!$C144,[1]Proflile65!$D:$D,0))</f>
        <v>111</v>
      </c>
      <c r="G144" s="19" t="str">
        <f>INDEX([1]Proflile65!$K:$K,MATCH([1]ตารางคะแนนV3!$C144,[1]Proflile65!$D:$D,0))</f>
        <v>รพช.M2 B&gt;100</v>
      </c>
      <c r="H144" s="75">
        <v>61508</v>
      </c>
      <c r="I144" s="76">
        <f>INDEX([1]RiskPlusY2565Q3!L:L,MATCH([1]ตารางคะแนนV3!$C144,[1]RiskPlusY2565Q3!$D:$D,0))</f>
        <v>78372119.099999994</v>
      </c>
      <c r="J144" s="76">
        <f>INDEX([1]RiskPlusY2565Q3!P:P,MATCH([1]ตารางคะแนนV3!$C144,[1]RiskPlusY2565Q3!$D:$D,0))</f>
        <v>35367148.159999996</v>
      </c>
      <c r="K144" s="76">
        <f>INDEX([1]RiskPlusY2565Q3!O:O,MATCH([1]ตารางคะแนนV3!$C144,[1]RiskPlusY2565Q3!$D:$D,0))</f>
        <v>36929633.390000001</v>
      </c>
      <c r="L144" s="76">
        <f>INDEX([1]RiskPlusY2565Q3!M:M,MATCH([1]ตารางคะแนนV3!$C144,[1]RiskPlusY2565Q3!$D:$D,0))</f>
        <v>34168768.270000003</v>
      </c>
      <c r="M144" s="29">
        <f>INDEX([1]RiskPlusY2565Q3!N:N,MATCH([1]ตารางคะแนนV3!$C144,[1]RiskPlusY2565Q3!$D:$D,0))</f>
        <v>0</v>
      </c>
      <c r="N144" s="77">
        <f>INDEX([1]PlanfinY2565Q3!M:M,MATCH([1]ตารางคะแนนV3!$C144,[1]PlanfinY2565Q3!$C:$C,0))</f>
        <v>1</v>
      </c>
      <c r="O144" s="78">
        <f>INDEX([1]PlanfinY2565Q3!N:N,MATCH([1]ตารางคะแนนV3!$C144,[1]PlanfinY2565Q3!$C:$C,0))</f>
        <v>1</v>
      </c>
      <c r="P144" s="79">
        <f t="shared" si="32"/>
        <v>2</v>
      </c>
      <c r="Q144" s="80">
        <f>INDEX([1]Ratio!R:R,MATCH([1]ตารางคะแนนV3!$C144,[1]Ratio!$C:$C,0))</f>
        <v>132</v>
      </c>
      <c r="R144" s="81">
        <f>INDEX([1]RiskPlusY2565Q3!$S:$S,MATCH([1]ตารางคะแนนV3!C144,[1]RiskPlusY2565Q3!$D:$D,0))</f>
        <v>0</v>
      </c>
      <c r="S144" s="82">
        <f>INDEX([1]Ratio!$S:$S,MATCH([1]ตารางคะแนนV3!$C144,[1]Ratio!$C:$C,0))</f>
        <v>62</v>
      </c>
      <c r="T144" s="78">
        <f>VLOOKUP($C144,[1]RiskPlusY2565Q3!$D$2:$W$901,17,0)</f>
        <v>0</v>
      </c>
      <c r="U144" s="83">
        <f t="shared" si="33"/>
        <v>0</v>
      </c>
      <c r="V144" s="82">
        <f>INDEX([1]Ratio!$T:$T,MATCH([1]ตารางคะแนนV3!$C144,[1]Ratio!$C:$C,0))</f>
        <v>55</v>
      </c>
      <c r="W144" s="78">
        <f>VLOOKUP($C144,[1]RiskPlusY2565Q3!$D$2:$W$901,18,0)</f>
        <v>1</v>
      </c>
      <c r="X144" s="83">
        <f t="shared" si="34"/>
        <v>0.5</v>
      </c>
      <c r="Y144" s="82">
        <f>INDEX([1]Ratio!$V:$V,MATCH([1]ตารางคะแนนV3!$C144,[1]Ratio!$C:$C,0))</f>
        <v>51</v>
      </c>
      <c r="Z144" s="81">
        <f>INDEX([1]RiskPlusY2565Q3!$W:$W,MATCH([1]ตารางคะแนนV3!C144,[1]RiskPlusY2565Q3!$D:$D,0))</f>
        <v>1</v>
      </c>
      <c r="AA144" s="84">
        <f t="shared" si="35"/>
        <v>1.5</v>
      </c>
      <c r="AB144" s="77" t="str">
        <f>INDEX('[1]Quick MethodY2565Q3'!P:P,MATCH([1]ตารางคะแนนV3!$C144,'[1]Quick MethodY2565Q3'!$C:$C,0))</f>
        <v>1</v>
      </c>
      <c r="AC144" s="78" t="str">
        <f>INDEX('[1]Quick MethodY2565Q3'!Q:Q,MATCH([1]ตารางคะแนนV3!$C144,'[1]Quick MethodY2565Q3'!$C:$C,0))</f>
        <v>1</v>
      </c>
      <c r="AD144" s="78">
        <f>INDEX([1]HGRY2565Q3!W:W,MATCH([1]ตารางคะแนนV3!$C144,[1]HGRY2565Q3!$C:$C,0))</f>
        <v>0.5</v>
      </c>
      <c r="AE144" s="78">
        <f>INDEX([1]HGRY2565Q3!X:X,MATCH([1]ตารางคะแนนV3!$C144,[1]HGRY2565Q3!$C:$C,0))</f>
        <v>0.5</v>
      </c>
      <c r="AF144" s="78">
        <f>INDEX([1]HGRY2565Q3!Y:Y,MATCH([1]ตารางคะแนนV3!$C144,[1]HGRY2565Q3!$C:$C,0))</f>
        <v>0.5</v>
      </c>
      <c r="AG144" s="78">
        <f>INDEX([1]HGRY2565Q3!Z:Z,MATCH([1]ตารางคะแนนV3!$C144,[1]HGRY2565Q3!$C:$C,0))</f>
        <v>0.5</v>
      </c>
      <c r="AH144" s="85">
        <f t="shared" si="36"/>
        <v>4</v>
      </c>
      <c r="AI144" s="79">
        <f t="shared" si="37"/>
        <v>2</v>
      </c>
      <c r="AJ144" s="86">
        <f>INDEX([1]PointY2565Q3!J:J,MATCH([1]ตารางคะแนนV3!$C144,[1]PointY2565Q3!$C:$C,0))</f>
        <v>1</v>
      </c>
      <c r="AK144" s="87">
        <f>IFERROR(INDEX([1]อัตราการครองเตียง!O:O,MATCH([1]ตารางคะแนนV3!$C144,[1]อัตราการครองเตียง!$C:$C,0)),0)</f>
        <v>0</v>
      </c>
      <c r="AL144" s="88">
        <f>INDEX([1]SumAdjRw!R:R,MATCH([1]ตารางคะแนนV3!$C144,[1]SumAdjRw!$C:$C,0))</f>
        <v>0</v>
      </c>
      <c r="AM144" s="89">
        <f t="shared" si="38"/>
        <v>0</v>
      </c>
      <c r="AN144" s="90">
        <f t="shared" si="39"/>
        <v>3</v>
      </c>
      <c r="AO144" s="91">
        <f t="shared" si="40"/>
        <v>6.5</v>
      </c>
      <c r="AP144" s="92">
        <f>INDEX([1]RiskPlusY2565Q3!Q:Q,MATCH([1]ตารางคะแนนV3!$C144,[1]RiskPlusY2565Q3!$D:$D,0))</f>
        <v>0</v>
      </c>
      <c r="AQ144" s="92">
        <f>INDEX([1]RiskPlusY2565Q3!R:R,MATCH([1]ตารางคะแนนV3!$C144,[1]RiskPlusY2565Q3!$D:$D,0))</f>
        <v>1</v>
      </c>
      <c r="AR144" s="92">
        <f>INDEX([1]RiskPlusY2565Q3!AB:AB,MATCH([1]ตารางคะแนนV3!$C144,[1]RiskPlusY2565Q3!$D:$D,0))</f>
        <v>1</v>
      </c>
      <c r="AS144" s="93">
        <f t="shared" si="41"/>
        <v>2</v>
      </c>
      <c r="AT144" s="92">
        <f>INDEX([1]RiskPlusY2565Q3!AA:AA,MATCH([1]ตารางคะแนนV3!$C144,[1]RiskPlusY2565Q3!$D:$D,0))</f>
        <v>1</v>
      </c>
      <c r="AU144" s="92">
        <f>INDEX([1]RiskPlusY2565Q3!AC:AC,MATCH([1]ตารางคะแนนV3!$C144,[1]RiskPlusY2565Q3!$D:$D,0))</f>
        <v>1</v>
      </c>
      <c r="AV144" s="94">
        <f t="shared" si="42"/>
        <v>2</v>
      </c>
      <c r="AW144" s="95">
        <f t="shared" si="43"/>
        <v>4</v>
      </c>
      <c r="AX144" s="96">
        <f t="shared" si="44"/>
        <v>10.5</v>
      </c>
      <c r="AY144" s="18" t="str">
        <f t="shared" si="45"/>
        <v>B</v>
      </c>
      <c r="AZ144" s="18"/>
      <c r="BA144" s="18" t="str">
        <f>INDEX([1]Proflile65!$L:$L,MATCH([1]ตารางคะแนนV3!$C144,[1]Proflile65!$D:$D,0))</f>
        <v>เดิม</v>
      </c>
      <c r="BB144" s="18"/>
      <c r="BC144" s="18"/>
      <c r="BD144" s="28" t="b">
        <f t="shared" si="46"/>
        <v>1</v>
      </c>
      <c r="BE144" s="96">
        <v>10.5</v>
      </c>
      <c r="BF144" s="18" t="s">
        <v>2071</v>
      </c>
      <c r="BH144" s="17">
        <f t="shared" si="47"/>
        <v>150000</v>
      </c>
    </row>
    <row r="145" spans="1:60">
      <c r="A145" s="18" t="s">
        <v>60</v>
      </c>
      <c r="B145" s="17" t="s">
        <v>97</v>
      </c>
      <c r="C145" s="18" t="s">
        <v>439</v>
      </c>
      <c r="D145" s="17" t="s">
        <v>440</v>
      </c>
      <c r="E145" s="18" t="str">
        <f>INDEX([1]Proflile65!$F:$F,MATCH([1]ตารางคะแนนV3!$C145,[1]Proflile65!$D:$D,0))</f>
        <v>รพช.</v>
      </c>
      <c r="F145" s="18">
        <f>INDEX([1]Proflile65!$H:$H,MATCH([1]ตารางคะแนนV3!$C145,[1]Proflile65!$D:$D,0))</f>
        <v>30</v>
      </c>
      <c r="G145" s="19" t="str">
        <f>INDEX([1]Proflile65!$K:$K,MATCH([1]ตารางคะแนนV3!$C145,[1]Proflile65!$D:$D,0))</f>
        <v>รพช.F2 P&lt;=30,000</v>
      </c>
      <c r="H145" s="75">
        <v>19738</v>
      </c>
      <c r="I145" s="76">
        <f>INDEX([1]RiskPlusY2565Q3!L:L,MATCH([1]ตารางคะแนนV3!$C145,[1]RiskPlusY2565Q3!$D:$D,0))</f>
        <v>23403071.82</v>
      </c>
      <c r="J145" s="76">
        <f>INDEX([1]RiskPlusY2565Q3!P:P,MATCH([1]ตารางคะแนนV3!$C145,[1]RiskPlusY2565Q3!$D:$D,0))</f>
        <v>9869749.6300000008</v>
      </c>
      <c r="K145" s="76">
        <f>INDEX([1]RiskPlusY2565Q3!O:O,MATCH([1]ตารางคะแนนV3!$C145,[1]RiskPlusY2565Q3!$D:$D,0))</f>
        <v>13278594.99</v>
      </c>
      <c r="L145" s="76">
        <f>INDEX([1]RiskPlusY2565Q3!M:M,MATCH([1]ตารางคะแนนV3!$C145,[1]RiskPlusY2565Q3!$D:$D,0))</f>
        <v>11534973.460000001</v>
      </c>
      <c r="M145" s="29">
        <f>INDEX([1]RiskPlusY2565Q3!N:N,MATCH([1]ตารางคะแนนV3!$C145,[1]RiskPlusY2565Q3!$D:$D,0))</f>
        <v>0</v>
      </c>
      <c r="N145" s="77">
        <f>INDEX([1]PlanfinY2565Q3!M:M,MATCH([1]ตารางคะแนนV3!$C145,[1]PlanfinY2565Q3!$C:$C,0))</f>
        <v>0</v>
      </c>
      <c r="O145" s="78">
        <f>INDEX([1]PlanfinY2565Q3!N:N,MATCH([1]ตารางคะแนนV3!$C145,[1]PlanfinY2565Q3!$C:$C,0))</f>
        <v>0</v>
      </c>
      <c r="P145" s="79">
        <f t="shared" si="32"/>
        <v>0</v>
      </c>
      <c r="Q145" s="80">
        <f>INDEX([1]Ratio!R:R,MATCH([1]ตารางคะแนนV3!$C145,[1]Ratio!$C:$C,0))</f>
        <v>187</v>
      </c>
      <c r="R145" s="81">
        <f>INDEX([1]RiskPlusY2565Q3!$S:$S,MATCH([1]ตารางคะแนนV3!C145,[1]RiskPlusY2565Q3!$D:$D,0))</f>
        <v>0</v>
      </c>
      <c r="S145" s="82">
        <f>INDEX([1]Ratio!$S:$S,MATCH([1]ตารางคะแนนV3!$C145,[1]Ratio!$C:$C,0))</f>
        <v>129</v>
      </c>
      <c r="T145" s="78">
        <f>VLOOKUP($C145,[1]RiskPlusY2565Q3!$D$2:$W$901,17,0)</f>
        <v>0</v>
      </c>
      <c r="U145" s="83">
        <f t="shared" si="33"/>
        <v>0</v>
      </c>
      <c r="V145" s="82">
        <f>INDEX([1]Ratio!$T:$T,MATCH([1]ตารางคะแนนV3!$C145,[1]Ratio!$C:$C,0))</f>
        <v>60</v>
      </c>
      <c r="W145" s="78">
        <f>VLOOKUP($C145,[1]RiskPlusY2565Q3!$D$2:$W$901,18,0)</f>
        <v>1</v>
      </c>
      <c r="X145" s="83">
        <f t="shared" si="34"/>
        <v>0.5</v>
      </c>
      <c r="Y145" s="82">
        <f>INDEX([1]Ratio!$V:$V,MATCH([1]ตารางคะแนนV3!$C145,[1]Ratio!$C:$C,0))</f>
        <v>61</v>
      </c>
      <c r="Z145" s="81">
        <f>INDEX([1]RiskPlusY2565Q3!$W:$W,MATCH([1]ตารางคะแนนV3!C145,[1]RiskPlusY2565Q3!$D:$D,0))</f>
        <v>0</v>
      </c>
      <c r="AA145" s="84">
        <f t="shared" si="35"/>
        <v>0.5</v>
      </c>
      <c r="AB145" s="77" t="str">
        <f>INDEX('[1]Quick MethodY2565Q3'!P:P,MATCH([1]ตารางคะแนนV3!$C145,'[1]Quick MethodY2565Q3'!$C:$C,0))</f>
        <v>1</v>
      </c>
      <c r="AC145" s="78" t="str">
        <f>INDEX('[1]Quick MethodY2565Q3'!Q:Q,MATCH([1]ตารางคะแนนV3!$C145,'[1]Quick MethodY2565Q3'!$C:$C,0))</f>
        <v>1</v>
      </c>
      <c r="AD145" s="78">
        <f>INDEX([1]HGRY2565Q3!W:W,MATCH([1]ตารางคะแนนV3!$C145,[1]HGRY2565Q3!$C:$C,0))</f>
        <v>0.5</v>
      </c>
      <c r="AE145" s="78">
        <f>INDEX([1]HGRY2565Q3!X:X,MATCH([1]ตารางคะแนนV3!$C145,[1]HGRY2565Q3!$C:$C,0))</f>
        <v>0.5</v>
      </c>
      <c r="AF145" s="78">
        <f>INDEX([1]HGRY2565Q3!Y:Y,MATCH([1]ตารางคะแนนV3!$C145,[1]HGRY2565Q3!$C:$C,0))</f>
        <v>0</v>
      </c>
      <c r="AG145" s="78">
        <f>INDEX([1]HGRY2565Q3!Z:Z,MATCH([1]ตารางคะแนนV3!$C145,[1]HGRY2565Q3!$C:$C,0))</f>
        <v>0.5</v>
      </c>
      <c r="AH145" s="85">
        <f t="shared" si="36"/>
        <v>3.5</v>
      </c>
      <c r="AI145" s="79">
        <f t="shared" si="37"/>
        <v>2</v>
      </c>
      <c r="AJ145" s="86">
        <f>INDEX([1]PointY2565Q3!J:J,MATCH([1]ตารางคะแนนV3!$C145,[1]PointY2565Q3!$C:$C,0))</f>
        <v>1</v>
      </c>
      <c r="AK145" s="87">
        <f>IFERROR(INDEX([1]อัตราการครองเตียง!O:O,MATCH([1]ตารางคะแนนV3!$C145,[1]อัตราการครองเตียง!$C:$C,0)),0)</f>
        <v>0</v>
      </c>
      <c r="AL145" s="88">
        <f>INDEX([1]SumAdjRw!R:R,MATCH([1]ตารางคะแนนV3!$C145,[1]SumAdjRw!$C:$C,0))</f>
        <v>0</v>
      </c>
      <c r="AM145" s="89">
        <f t="shared" si="38"/>
        <v>0</v>
      </c>
      <c r="AN145" s="90">
        <f t="shared" si="39"/>
        <v>3</v>
      </c>
      <c r="AO145" s="91">
        <f t="shared" si="40"/>
        <v>3.5</v>
      </c>
      <c r="AP145" s="92">
        <f>INDEX([1]RiskPlusY2565Q3!Q:Q,MATCH([1]ตารางคะแนนV3!$C145,[1]RiskPlusY2565Q3!$D:$D,0))</f>
        <v>0</v>
      </c>
      <c r="AQ145" s="92">
        <f>INDEX([1]RiskPlusY2565Q3!R:R,MATCH([1]ตารางคะแนนV3!$C145,[1]RiskPlusY2565Q3!$D:$D,0))</f>
        <v>0</v>
      </c>
      <c r="AR145" s="92">
        <f>INDEX([1]RiskPlusY2565Q3!AB:AB,MATCH([1]ตารางคะแนนV3!$C145,[1]RiskPlusY2565Q3!$D:$D,0))</f>
        <v>1</v>
      </c>
      <c r="AS145" s="93">
        <f t="shared" si="41"/>
        <v>1</v>
      </c>
      <c r="AT145" s="92">
        <f>INDEX([1]RiskPlusY2565Q3!AA:AA,MATCH([1]ตารางคะแนนV3!$C145,[1]RiskPlusY2565Q3!$D:$D,0))</f>
        <v>1</v>
      </c>
      <c r="AU145" s="92">
        <f>INDEX([1]RiskPlusY2565Q3!AC:AC,MATCH([1]ตารางคะแนนV3!$C145,[1]RiskPlusY2565Q3!$D:$D,0))</f>
        <v>1</v>
      </c>
      <c r="AV145" s="94">
        <f t="shared" si="42"/>
        <v>2</v>
      </c>
      <c r="AW145" s="95">
        <f t="shared" si="43"/>
        <v>3</v>
      </c>
      <c r="AX145" s="96">
        <f t="shared" si="44"/>
        <v>6.5</v>
      </c>
      <c r="AY145" s="18" t="str">
        <f t="shared" si="45"/>
        <v>F</v>
      </c>
      <c r="AZ145" s="18"/>
      <c r="BA145" s="18" t="str">
        <f>INDEX([1]Proflile65!$L:$L,MATCH([1]ตารางคะแนนV3!$C145,[1]Proflile65!$D:$D,0))</f>
        <v>เดิม</v>
      </c>
      <c r="BB145" s="18"/>
      <c r="BC145" s="18"/>
      <c r="BD145" s="28" t="b">
        <f t="shared" si="46"/>
        <v>1</v>
      </c>
      <c r="BE145" s="96">
        <v>6.5</v>
      </c>
      <c r="BF145" s="18" t="s">
        <v>2074</v>
      </c>
      <c r="BH145" s="17">
        <f t="shared" si="47"/>
        <v>0</v>
      </c>
    </row>
    <row r="146" spans="1:60">
      <c r="A146" s="18" t="s">
        <v>60</v>
      </c>
      <c r="B146" s="17" t="s">
        <v>97</v>
      </c>
      <c r="C146" s="18" t="s">
        <v>441</v>
      </c>
      <c r="D146" s="17" t="s">
        <v>442</v>
      </c>
      <c r="E146" s="18" t="str">
        <f>INDEX([1]Proflile65!$F:$F,MATCH([1]ตารางคะแนนV3!$C146,[1]Proflile65!$D:$D,0))</f>
        <v>รพช.</v>
      </c>
      <c r="F146" s="18">
        <f>INDEX([1]Proflile65!$H:$H,MATCH([1]ตารางคะแนนV3!$C146,[1]Proflile65!$D:$D,0))</f>
        <v>38</v>
      </c>
      <c r="G146" s="19" t="str">
        <f>INDEX([1]Proflile65!$K:$K,MATCH([1]ตารางคะแนนV3!$C146,[1]Proflile65!$D:$D,0))</f>
        <v>รพช.F2 P30,000-60,000</v>
      </c>
      <c r="H146" s="75">
        <v>34176</v>
      </c>
      <c r="I146" s="76">
        <f>INDEX([1]RiskPlusY2565Q3!L:L,MATCH([1]ตารางคะแนนV3!$C146,[1]RiskPlusY2565Q3!$D:$D,0))</f>
        <v>44466049.109999999</v>
      </c>
      <c r="J146" s="76">
        <f>INDEX([1]RiskPlusY2565Q3!P:P,MATCH([1]ตารางคะแนนV3!$C146,[1]RiskPlusY2565Q3!$D:$D,0))</f>
        <v>22843997.670000002</v>
      </c>
      <c r="K146" s="76">
        <f>INDEX([1]RiskPlusY2565Q3!O:O,MATCH([1]ตารางคะแนนV3!$C146,[1]RiskPlusY2565Q3!$D:$D,0))</f>
        <v>19899188.09</v>
      </c>
      <c r="L146" s="76">
        <f>INDEX([1]RiskPlusY2565Q3!M:M,MATCH([1]ตารางคะแนนV3!$C146,[1]RiskPlusY2565Q3!$D:$D,0))</f>
        <v>18367855.75</v>
      </c>
      <c r="M146" s="29">
        <f>INDEX([1]RiskPlusY2565Q3!N:N,MATCH([1]ตารางคะแนนV3!$C146,[1]RiskPlusY2565Q3!$D:$D,0))</f>
        <v>0</v>
      </c>
      <c r="N146" s="77">
        <f>INDEX([1]PlanfinY2565Q3!M:M,MATCH([1]ตารางคะแนนV3!$C146,[1]PlanfinY2565Q3!$C:$C,0))</f>
        <v>0</v>
      </c>
      <c r="O146" s="78">
        <f>INDEX([1]PlanfinY2565Q3!N:N,MATCH([1]ตารางคะแนนV3!$C146,[1]PlanfinY2565Q3!$C:$C,0))</f>
        <v>0</v>
      </c>
      <c r="P146" s="79">
        <f t="shared" si="32"/>
        <v>0</v>
      </c>
      <c r="Q146" s="80">
        <f>INDEX([1]Ratio!R:R,MATCH([1]ตารางคะแนนV3!$C146,[1]Ratio!$C:$C,0))</f>
        <v>153</v>
      </c>
      <c r="R146" s="81">
        <f>INDEX([1]RiskPlusY2565Q3!$S:$S,MATCH([1]ตารางคะแนนV3!C146,[1]RiskPlusY2565Q3!$D:$D,0))</f>
        <v>0</v>
      </c>
      <c r="S146" s="82">
        <f>INDEX([1]Ratio!$S:$S,MATCH([1]ตารางคะแนนV3!$C146,[1]Ratio!$C:$C,0))</f>
        <v>61</v>
      </c>
      <c r="T146" s="78">
        <f>VLOOKUP($C146,[1]RiskPlusY2565Q3!$D$2:$W$901,17,0)</f>
        <v>0</v>
      </c>
      <c r="U146" s="83">
        <f t="shared" si="33"/>
        <v>0</v>
      </c>
      <c r="V146" s="82">
        <f>INDEX([1]Ratio!$T:$T,MATCH([1]ตารางคะแนนV3!$C146,[1]Ratio!$C:$C,0))</f>
        <v>90</v>
      </c>
      <c r="W146" s="78">
        <f>VLOOKUP($C146,[1]RiskPlusY2565Q3!$D$2:$W$901,18,0)</f>
        <v>0</v>
      </c>
      <c r="X146" s="83">
        <f t="shared" si="34"/>
        <v>0</v>
      </c>
      <c r="Y146" s="82">
        <f>INDEX([1]Ratio!$V:$V,MATCH([1]ตารางคะแนนV3!$C146,[1]Ratio!$C:$C,0))</f>
        <v>50</v>
      </c>
      <c r="Z146" s="81">
        <f>INDEX([1]RiskPlusY2565Q3!$W:$W,MATCH([1]ตารางคะแนนV3!C146,[1]RiskPlusY2565Q3!$D:$D,0))</f>
        <v>1</v>
      </c>
      <c r="AA146" s="84">
        <f t="shared" si="35"/>
        <v>1</v>
      </c>
      <c r="AB146" s="77" t="str">
        <f>INDEX('[1]Quick MethodY2565Q3'!P:P,MATCH([1]ตารางคะแนนV3!$C146,'[1]Quick MethodY2565Q3'!$C:$C,0))</f>
        <v>1</v>
      </c>
      <c r="AC146" s="78" t="str">
        <f>INDEX('[1]Quick MethodY2565Q3'!Q:Q,MATCH([1]ตารางคะแนนV3!$C146,'[1]Quick MethodY2565Q3'!$C:$C,0))</f>
        <v>1</v>
      </c>
      <c r="AD146" s="78">
        <f>INDEX([1]HGRY2565Q3!W:W,MATCH([1]ตารางคะแนนV3!$C146,[1]HGRY2565Q3!$C:$C,0))</f>
        <v>0.5</v>
      </c>
      <c r="AE146" s="78">
        <f>INDEX([1]HGRY2565Q3!X:X,MATCH([1]ตารางคะแนนV3!$C146,[1]HGRY2565Q3!$C:$C,0))</f>
        <v>0</v>
      </c>
      <c r="AF146" s="78">
        <f>INDEX([1]HGRY2565Q3!Y:Y,MATCH([1]ตารางคะแนนV3!$C146,[1]HGRY2565Q3!$C:$C,0))</f>
        <v>0</v>
      </c>
      <c r="AG146" s="78">
        <f>INDEX([1]HGRY2565Q3!Z:Z,MATCH([1]ตารางคะแนนV3!$C146,[1]HGRY2565Q3!$C:$C,0))</f>
        <v>0.5</v>
      </c>
      <c r="AH146" s="85">
        <f t="shared" si="36"/>
        <v>3</v>
      </c>
      <c r="AI146" s="79">
        <f t="shared" si="37"/>
        <v>2</v>
      </c>
      <c r="AJ146" s="86">
        <f>INDEX([1]PointY2565Q3!J:J,MATCH([1]ตารางคะแนนV3!$C146,[1]PointY2565Q3!$C:$C,0))</f>
        <v>1</v>
      </c>
      <c r="AK146" s="87">
        <f>IFERROR(INDEX([1]อัตราการครองเตียง!O:O,MATCH([1]ตารางคะแนนV3!$C146,[1]อัตราการครองเตียง!$C:$C,0)),0)</f>
        <v>0</v>
      </c>
      <c r="AL146" s="88">
        <f>INDEX([1]SumAdjRw!R:R,MATCH([1]ตารางคะแนนV3!$C146,[1]SumAdjRw!$C:$C,0))</f>
        <v>0</v>
      </c>
      <c r="AM146" s="89">
        <f t="shared" si="38"/>
        <v>0</v>
      </c>
      <c r="AN146" s="90">
        <f t="shared" si="39"/>
        <v>3</v>
      </c>
      <c r="AO146" s="91">
        <f t="shared" si="40"/>
        <v>4</v>
      </c>
      <c r="AP146" s="92">
        <f>INDEX([1]RiskPlusY2565Q3!Q:Q,MATCH([1]ตารางคะแนนV3!$C146,[1]RiskPlusY2565Q3!$D:$D,0))</f>
        <v>0</v>
      </c>
      <c r="AQ146" s="92">
        <f>INDEX([1]RiskPlusY2565Q3!R:R,MATCH([1]ตารางคะแนนV3!$C146,[1]RiskPlusY2565Q3!$D:$D,0))</f>
        <v>0</v>
      </c>
      <c r="AR146" s="92">
        <f>INDEX([1]RiskPlusY2565Q3!AB:AB,MATCH([1]ตารางคะแนนV3!$C146,[1]RiskPlusY2565Q3!$D:$D,0))</f>
        <v>1</v>
      </c>
      <c r="AS146" s="93">
        <f t="shared" si="41"/>
        <v>1</v>
      </c>
      <c r="AT146" s="92">
        <f>INDEX([1]RiskPlusY2565Q3!AA:AA,MATCH([1]ตารางคะแนนV3!$C146,[1]RiskPlusY2565Q3!$D:$D,0))</f>
        <v>1</v>
      </c>
      <c r="AU146" s="92">
        <f>INDEX([1]RiskPlusY2565Q3!AC:AC,MATCH([1]ตารางคะแนนV3!$C146,[1]RiskPlusY2565Q3!$D:$D,0))</f>
        <v>1</v>
      </c>
      <c r="AV146" s="94">
        <f t="shared" si="42"/>
        <v>2</v>
      </c>
      <c r="AW146" s="95">
        <f t="shared" si="43"/>
        <v>3</v>
      </c>
      <c r="AX146" s="96">
        <f t="shared" si="44"/>
        <v>7</v>
      </c>
      <c r="AY146" s="18" t="str">
        <f t="shared" si="45"/>
        <v>F</v>
      </c>
      <c r="AZ146" s="18"/>
      <c r="BA146" s="18" t="str">
        <f>INDEX([1]Proflile65!$L:$L,MATCH([1]ตารางคะแนนV3!$C146,[1]Proflile65!$D:$D,0))</f>
        <v>เดิม</v>
      </c>
      <c r="BB146" s="18"/>
      <c r="BC146" s="18"/>
      <c r="BD146" s="28" t="b">
        <f t="shared" si="46"/>
        <v>1</v>
      </c>
      <c r="BE146" s="96">
        <v>7</v>
      </c>
      <c r="BF146" s="18" t="s">
        <v>2074</v>
      </c>
      <c r="BH146" s="17">
        <f t="shared" si="47"/>
        <v>0</v>
      </c>
    </row>
    <row r="147" spans="1:60">
      <c r="A147" s="18" t="s">
        <v>60</v>
      </c>
      <c r="B147" s="17" t="s">
        <v>62</v>
      </c>
      <c r="C147" s="18" t="s">
        <v>389</v>
      </c>
      <c r="D147" s="17" t="s">
        <v>390</v>
      </c>
      <c r="E147" s="18" t="str">
        <f>INDEX([1]Proflile65!$F:$F,MATCH([1]ตารางคะแนนV3!$C147,[1]Proflile65!$D:$D,0))</f>
        <v>รพศ.</v>
      </c>
      <c r="F147" s="18">
        <f>INDEX([1]Proflile65!$H:$H,MATCH([1]ตารางคะแนนV3!$C147,[1]Proflile65!$D:$D,0))</f>
        <v>655</v>
      </c>
      <c r="G147" s="19" t="str">
        <f>INDEX([1]Proflile65!$K:$K,MATCH([1]ตารางคะแนนV3!$C147,[1]Proflile65!$D:$D,0))</f>
        <v>รพศ.A B&lt;=700</v>
      </c>
      <c r="H147" s="75">
        <v>100098</v>
      </c>
      <c r="I147" s="76">
        <f>INDEX([1]RiskPlusY2565Q3!L:L,MATCH([1]ตารางคะแนนV3!$C147,[1]RiskPlusY2565Q3!$D:$D,0))</f>
        <v>514804250.35000002</v>
      </c>
      <c r="J147" s="76">
        <f>INDEX([1]RiskPlusY2565Q3!P:P,MATCH([1]ตารางคะแนนV3!$C147,[1]RiskPlusY2565Q3!$D:$D,0))</f>
        <v>35616958.159999996</v>
      </c>
      <c r="K147" s="76">
        <f>INDEX([1]RiskPlusY2565Q3!O:O,MATCH([1]ตารางคะแนนV3!$C147,[1]RiskPlusY2565Q3!$D:$D,0))</f>
        <v>143838043.28999999</v>
      </c>
      <c r="L147" s="76">
        <f>INDEX([1]RiskPlusY2565Q3!M:M,MATCH([1]ตารางคะแนนV3!$C147,[1]RiskPlusY2565Q3!$D:$D,0))</f>
        <v>200112170.41</v>
      </c>
      <c r="M147" s="29">
        <f>INDEX([1]RiskPlusY2565Q3!N:N,MATCH([1]ตารางคะแนนV3!$C147,[1]RiskPlusY2565Q3!$D:$D,0))</f>
        <v>0</v>
      </c>
      <c r="N147" s="77">
        <f>INDEX([1]PlanfinY2565Q3!M:M,MATCH([1]ตารางคะแนนV3!$C147,[1]PlanfinY2565Q3!$C:$C,0))</f>
        <v>0</v>
      </c>
      <c r="O147" s="78">
        <f>INDEX([1]PlanfinY2565Q3!N:N,MATCH([1]ตารางคะแนนV3!$C147,[1]PlanfinY2565Q3!$C:$C,0))</f>
        <v>1</v>
      </c>
      <c r="P147" s="79">
        <f t="shared" si="32"/>
        <v>1</v>
      </c>
      <c r="Q147" s="80">
        <f>INDEX([1]Ratio!R:R,MATCH([1]ตารางคะแนนV3!$C147,[1]Ratio!$C:$C,0))</f>
        <v>73</v>
      </c>
      <c r="R147" s="81">
        <f>INDEX([1]RiskPlusY2565Q3!$S:$S,MATCH([1]ตารางคะแนนV3!C147,[1]RiskPlusY2565Q3!$D:$D,0))</f>
        <v>1</v>
      </c>
      <c r="S147" s="82">
        <f>INDEX([1]Ratio!$S:$S,MATCH([1]ตารางคะแนนV3!$C147,[1]Ratio!$C:$C,0))</f>
        <v>83</v>
      </c>
      <c r="T147" s="78">
        <f>VLOOKUP($C147,[1]RiskPlusY2565Q3!$D$2:$W$901,17,0)</f>
        <v>0</v>
      </c>
      <c r="U147" s="83">
        <f t="shared" si="33"/>
        <v>0</v>
      </c>
      <c r="V147" s="82">
        <f>INDEX([1]Ratio!$T:$T,MATCH([1]ตารางคะแนนV3!$C147,[1]Ratio!$C:$C,0))</f>
        <v>47</v>
      </c>
      <c r="W147" s="78">
        <f>VLOOKUP($C147,[1]RiskPlusY2565Q3!$D$2:$W$901,18,0)</f>
        <v>1</v>
      </c>
      <c r="X147" s="83">
        <f t="shared" si="34"/>
        <v>0.5</v>
      </c>
      <c r="Y147" s="82">
        <f>INDEX([1]Ratio!$V:$V,MATCH([1]ตารางคะแนนV3!$C147,[1]Ratio!$C:$C,0))</f>
        <v>57</v>
      </c>
      <c r="Z147" s="81">
        <f>INDEX([1]RiskPlusY2565Q3!$W:$W,MATCH([1]ตารางคะแนนV3!C147,[1]RiskPlusY2565Q3!$D:$D,0))</f>
        <v>1</v>
      </c>
      <c r="AA147" s="84">
        <f t="shared" si="35"/>
        <v>2.5</v>
      </c>
      <c r="AB147" s="77" t="str">
        <f>INDEX('[1]Quick MethodY2565Q3'!P:P,MATCH([1]ตารางคะแนนV3!$C147,'[1]Quick MethodY2565Q3'!$C:$C,0))</f>
        <v>1</v>
      </c>
      <c r="AC147" s="78" t="str">
        <f>INDEX('[1]Quick MethodY2565Q3'!Q:Q,MATCH([1]ตารางคะแนนV3!$C147,'[1]Quick MethodY2565Q3'!$C:$C,0))</f>
        <v>1</v>
      </c>
      <c r="AD147" s="78">
        <f>INDEX([1]HGRY2565Q3!W:W,MATCH([1]ตารางคะแนนV3!$C147,[1]HGRY2565Q3!$C:$C,0))</f>
        <v>0.5</v>
      </c>
      <c r="AE147" s="78">
        <f>INDEX([1]HGRY2565Q3!X:X,MATCH([1]ตารางคะแนนV3!$C147,[1]HGRY2565Q3!$C:$C,0))</f>
        <v>0</v>
      </c>
      <c r="AF147" s="78">
        <f>INDEX([1]HGRY2565Q3!Y:Y,MATCH([1]ตารางคะแนนV3!$C147,[1]HGRY2565Q3!$C:$C,0))</f>
        <v>0.5</v>
      </c>
      <c r="AG147" s="78">
        <f>INDEX([1]HGRY2565Q3!Z:Z,MATCH([1]ตารางคะแนนV3!$C147,[1]HGRY2565Q3!$C:$C,0))</f>
        <v>0.5</v>
      </c>
      <c r="AH147" s="85">
        <f t="shared" si="36"/>
        <v>3.5</v>
      </c>
      <c r="AI147" s="79">
        <f t="shared" si="37"/>
        <v>2</v>
      </c>
      <c r="AJ147" s="86">
        <f>INDEX([1]PointY2565Q3!J:J,MATCH([1]ตารางคะแนนV3!$C147,[1]PointY2565Q3!$C:$C,0))</f>
        <v>1</v>
      </c>
      <c r="AK147" s="87">
        <f>IFERROR(INDEX([1]อัตราการครองเตียง!O:O,MATCH([1]ตารางคะแนนV3!$C147,[1]อัตราการครองเตียง!$C:$C,0)),0)</f>
        <v>1</v>
      </c>
      <c r="AL147" s="88">
        <f>INDEX([1]SumAdjRw!R:R,MATCH([1]ตารางคะแนนV3!$C147,[1]SumAdjRw!$C:$C,0))</f>
        <v>1</v>
      </c>
      <c r="AM147" s="89">
        <f t="shared" si="38"/>
        <v>2</v>
      </c>
      <c r="AN147" s="90">
        <f t="shared" si="39"/>
        <v>5</v>
      </c>
      <c r="AO147" s="91">
        <f t="shared" si="40"/>
        <v>8.5</v>
      </c>
      <c r="AP147" s="92">
        <f>INDEX([1]RiskPlusY2565Q3!Q:Q,MATCH([1]ตารางคะแนนV3!$C147,[1]RiskPlusY2565Q3!$D:$D,0))</f>
        <v>0</v>
      </c>
      <c r="AQ147" s="92">
        <f>INDEX([1]RiskPlusY2565Q3!R:R,MATCH([1]ตารางคะแนนV3!$C147,[1]RiskPlusY2565Q3!$D:$D,0))</f>
        <v>0</v>
      </c>
      <c r="AR147" s="92">
        <f>INDEX([1]RiskPlusY2565Q3!AB:AB,MATCH([1]ตารางคะแนนV3!$C147,[1]RiskPlusY2565Q3!$D:$D,0))</f>
        <v>1</v>
      </c>
      <c r="AS147" s="93">
        <f t="shared" si="41"/>
        <v>1</v>
      </c>
      <c r="AT147" s="92">
        <f>INDEX([1]RiskPlusY2565Q3!AA:AA,MATCH([1]ตารางคะแนนV3!$C147,[1]RiskPlusY2565Q3!$D:$D,0))</f>
        <v>1</v>
      </c>
      <c r="AU147" s="92">
        <f>INDEX([1]RiskPlusY2565Q3!AC:AC,MATCH([1]ตารางคะแนนV3!$C147,[1]RiskPlusY2565Q3!$D:$D,0))</f>
        <v>1</v>
      </c>
      <c r="AV147" s="94">
        <f t="shared" si="42"/>
        <v>2</v>
      </c>
      <c r="AW147" s="95">
        <f t="shared" si="43"/>
        <v>3</v>
      </c>
      <c r="AX147" s="96">
        <f t="shared" si="44"/>
        <v>11.5</v>
      </c>
      <c r="AY147" s="18" t="str">
        <f t="shared" si="45"/>
        <v>B</v>
      </c>
      <c r="AZ147" s="18"/>
      <c r="BA147" s="18" t="str">
        <f>INDEX([1]Proflile65!$L:$L,MATCH([1]ตารางคะแนนV3!$C147,[1]Proflile65!$D:$D,0))</f>
        <v>เดิม</v>
      </c>
      <c r="BB147" s="18"/>
      <c r="BC147" s="18"/>
      <c r="BD147" s="28" t="b">
        <f t="shared" si="46"/>
        <v>1</v>
      </c>
      <c r="BE147" s="96">
        <v>11.5</v>
      </c>
      <c r="BF147" s="18" t="s">
        <v>2071</v>
      </c>
      <c r="BH147" s="17">
        <f t="shared" si="47"/>
        <v>150000</v>
      </c>
    </row>
    <row r="148" spans="1:60">
      <c r="A148" s="18" t="s">
        <v>60</v>
      </c>
      <c r="B148" s="17" t="s">
        <v>62</v>
      </c>
      <c r="C148" s="18" t="s">
        <v>391</v>
      </c>
      <c r="D148" s="17" t="s">
        <v>392</v>
      </c>
      <c r="E148" s="18" t="str">
        <f>INDEX([1]Proflile65!$F:$F,MATCH([1]ตารางคะแนนV3!$C148,[1]Proflile65!$D:$D,0))</f>
        <v>รพช.</v>
      </c>
      <c r="F148" s="18">
        <f>INDEX([1]Proflile65!$H:$H,MATCH([1]ตารางคะแนนV3!$C148,[1]Proflile65!$D:$D,0))</f>
        <v>35</v>
      </c>
      <c r="G148" s="19" t="str">
        <f>INDEX([1]Proflile65!$K:$K,MATCH([1]ตารางคะแนนV3!$C148,[1]Proflile65!$D:$D,0))</f>
        <v>รพช.F2 P&lt;=30,000</v>
      </c>
      <c r="H148" s="75">
        <v>24379</v>
      </c>
      <c r="I148" s="76">
        <f>INDEX([1]RiskPlusY2565Q3!L:L,MATCH([1]ตารางคะแนนV3!$C148,[1]RiskPlusY2565Q3!$D:$D,0))</f>
        <v>68507980.700000003</v>
      </c>
      <c r="J148" s="76">
        <f>INDEX([1]RiskPlusY2565Q3!P:P,MATCH([1]ตารางคะแนนV3!$C148,[1]RiskPlusY2565Q3!$D:$D,0))</f>
        <v>-1374880.35</v>
      </c>
      <c r="K148" s="76">
        <f>INDEX([1]RiskPlusY2565Q3!O:O,MATCH([1]ตารางคะแนนV3!$C148,[1]RiskPlusY2565Q3!$D:$D,0))</f>
        <v>55997255.009999998</v>
      </c>
      <c r="L148" s="76">
        <f>INDEX([1]RiskPlusY2565Q3!M:M,MATCH([1]ตารางคะแนนV3!$C148,[1]RiskPlusY2565Q3!$D:$D,0))</f>
        <v>55297201.670000002</v>
      </c>
      <c r="M148" s="29">
        <f>INDEX([1]RiskPlusY2565Q3!N:N,MATCH([1]ตารางคะแนนV3!$C148,[1]RiskPlusY2565Q3!$D:$D,0))</f>
        <v>0</v>
      </c>
      <c r="N148" s="77">
        <f>INDEX([1]PlanfinY2565Q3!M:M,MATCH([1]ตารางคะแนนV3!$C148,[1]PlanfinY2565Q3!$C:$C,0))</f>
        <v>0</v>
      </c>
      <c r="O148" s="78">
        <f>INDEX([1]PlanfinY2565Q3!N:N,MATCH([1]ตารางคะแนนV3!$C148,[1]PlanfinY2565Q3!$C:$C,0))</f>
        <v>0</v>
      </c>
      <c r="P148" s="79">
        <f t="shared" si="32"/>
        <v>0</v>
      </c>
      <c r="Q148" s="80">
        <f>INDEX([1]Ratio!R:R,MATCH([1]ตารางคะแนนV3!$C148,[1]Ratio!$C:$C,0))</f>
        <v>187</v>
      </c>
      <c r="R148" s="81">
        <f>INDEX([1]RiskPlusY2565Q3!$S:$S,MATCH([1]ตารางคะแนนV3!C148,[1]RiskPlusY2565Q3!$D:$D,0))</f>
        <v>0</v>
      </c>
      <c r="S148" s="82">
        <f>INDEX([1]Ratio!$S:$S,MATCH([1]ตารางคะแนนV3!$C148,[1]Ratio!$C:$C,0))</f>
        <v>33</v>
      </c>
      <c r="T148" s="78">
        <f>VLOOKUP($C148,[1]RiskPlusY2565Q3!$D$2:$W$901,17,0)</f>
        <v>1</v>
      </c>
      <c r="U148" s="83">
        <f t="shared" si="33"/>
        <v>0.5</v>
      </c>
      <c r="V148" s="82">
        <f>INDEX([1]Ratio!$T:$T,MATCH([1]ตารางคะแนนV3!$C148,[1]Ratio!$C:$C,0))</f>
        <v>53</v>
      </c>
      <c r="W148" s="78">
        <f>VLOOKUP($C148,[1]RiskPlusY2565Q3!$D$2:$W$901,18,0)</f>
        <v>1</v>
      </c>
      <c r="X148" s="83">
        <f t="shared" si="34"/>
        <v>0.5</v>
      </c>
      <c r="Y148" s="82">
        <f>INDEX([1]Ratio!$V:$V,MATCH([1]ตารางคะแนนV3!$C148,[1]Ratio!$C:$C,0))</f>
        <v>39</v>
      </c>
      <c r="Z148" s="81">
        <f>INDEX([1]RiskPlusY2565Q3!$W:$W,MATCH([1]ตารางคะแนนV3!C148,[1]RiskPlusY2565Q3!$D:$D,0))</f>
        <v>1</v>
      </c>
      <c r="AA148" s="84">
        <f t="shared" si="35"/>
        <v>2</v>
      </c>
      <c r="AB148" s="77" t="str">
        <f>INDEX('[1]Quick MethodY2565Q3'!P:P,MATCH([1]ตารางคะแนนV3!$C148,'[1]Quick MethodY2565Q3'!$C:$C,0))</f>
        <v>1</v>
      </c>
      <c r="AC148" s="78" t="str">
        <f>INDEX('[1]Quick MethodY2565Q3'!Q:Q,MATCH([1]ตารางคะแนนV3!$C148,'[1]Quick MethodY2565Q3'!$C:$C,0))</f>
        <v>1</v>
      </c>
      <c r="AD148" s="78">
        <f>INDEX([1]HGRY2565Q3!W:W,MATCH([1]ตารางคะแนนV3!$C148,[1]HGRY2565Q3!$C:$C,0))</f>
        <v>0</v>
      </c>
      <c r="AE148" s="78">
        <f>INDEX([1]HGRY2565Q3!X:X,MATCH([1]ตารางคะแนนV3!$C148,[1]HGRY2565Q3!$C:$C,0))</f>
        <v>0</v>
      </c>
      <c r="AF148" s="78">
        <f>INDEX([1]HGRY2565Q3!Y:Y,MATCH([1]ตารางคะแนนV3!$C148,[1]HGRY2565Q3!$C:$C,0))</f>
        <v>0</v>
      </c>
      <c r="AG148" s="78">
        <f>INDEX([1]HGRY2565Q3!Z:Z,MATCH([1]ตารางคะแนนV3!$C148,[1]HGRY2565Q3!$C:$C,0))</f>
        <v>0</v>
      </c>
      <c r="AH148" s="85">
        <f t="shared" si="36"/>
        <v>2</v>
      </c>
      <c r="AI148" s="79">
        <f t="shared" si="37"/>
        <v>2</v>
      </c>
      <c r="AJ148" s="86">
        <f>INDEX([1]PointY2565Q3!J:J,MATCH([1]ตารางคะแนนV3!$C148,[1]PointY2565Q3!$C:$C,0))</f>
        <v>1</v>
      </c>
      <c r="AK148" s="87">
        <f>IFERROR(INDEX([1]อัตราการครองเตียง!O:O,MATCH([1]ตารางคะแนนV3!$C148,[1]อัตราการครองเตียง!$C:$C,0)),0)</f>
        <v>1</v>
      </c>
      <c r="AL148" s="88">
        <f>INDEX([1]SumAdjRw!R:R,MATCH([1]ตารางคะแนนV3!$C148,[1]SumAdjRw!$C:$C,0))</f>
        <v>1</v>
      </c>
      <c r="AM148" s="89">
        <f t="shared" si="38"/>
        <v>2</v>
      </c>
      <c r="AN148" s="90">
        <f t="shared" si="39"/>
        <v>5</v>
      </c>
      <c r="AO148" s="91">
        <f t="shared" si="40"/>
        <v>7</v>
      </c>
      <c r="AP148" s="92">
        <f>INDEX([1]RiskPlusY2565Q3!Q:Q,MATCH([1]ตารางคะแนนV3!$C148,[1]RiskPlusY2565Q3!$D:$D,0))</f>
        <v>1</v>
      </c>
      <c r="AQ148" s="92">
        <f>INDEX([1]RiskPlusY2565Q3!R:R,MATCH([1]ตารางคะแนนV3!$C148,[1]RiskPlusY2565Q3!$D:$D,0))</f>
        <v>1</v>
      </c>
      <c r="AR148" s="92">
        <f>INDEX([1]RiskPlusY2565Q3!AB:AB,MATCH([1]ตารางคะแนนV3!$C148,[1]RiskPlusY2565Q3!$D:$D,0))</f>
        <v>1</v>
      </c>
      <c r="AS148" s="93">
        <f t="shared" si="41"/>
        <v>3</v>
      </c>
      <c r="AT148" s="92">
        <f>INDEX([1]RiskPlusY2565Q3!AA:AA,MATCH([1]ตารางคะแนนV3!$C148,[1]RiskPlusY2565Q3!$D:$D,0))</f>
        <v>1</v>
      </c>
      <c r="AU148" s="92">
        <f>INDEX([1]RiskPlusY2565Q3!AC:AC,MATCH([1]ตารางคะแนนV3!$C148,[1]RiskPlusY2565Q3!$D:$D,0))</f>
        <v>1</v>
      </c>
      <c r="AV148" s="94">
        <f t="shared" si="42"/>
        <v>2</v>
      </c>
      <c r="AW148" s="95">
        <f t="shared" si="43"/>
        <v>5</v>
      </c>
      <c r="AX148" s="96">
        <f t="shared" si="44"/>
        <v>12</v>
      </c>
      <c r="AY148" s="18" t="str">
        <f t="shared" si="45"/>
        <v>A</v>
      </c>
      <c r="AZ148" s="18"/>
      <c r="BA148" s="18" t="str">
        <f>INDEX([1]Proflile65!$L:$L,MATCH([1]ตารางคะแนนV3!$C148,[1]Proflile65!$D:$D,0))</f>
        <v>เดิม</v>
      </c>
      <c r="BB148" s="18"/>
      <c r="BC148" s="18"/>
      <c r="BD148" s="28" t="b">
        <f t="shared" si="46"/>
        <v>1</v>
      </c>
      <c r="BE148" s="96">
        <v>12</v>
      </c>
      <c r="BF148" s="18" t="s">
        <v>2048</v>
      </c>
      <c r="BH148" s="17">
        <f t="shared" si="47"/>
        <v>300000</v>
      </c>
    </row>
    <row r="149" spans="1:60">
      <c r="A149" s="18" t="s">
        <v>60</v>
      </c>
      <c r="B149" s="17" t="s">
        <v>62</v>
      </c>
      <c r="C149" s="18" t="s">
        <v>393</v>
      </c>
      <c r="D149" s="17" t="s">
        <v>394</v>
      </c>
      <c r="E149" s="18" t="str">
        <f>INDEX([1]Proflile65!$F:$F,MATCH([1]ตารางคะแนนV3!$C149,[1]Proflile65!$D:$D,0))</f>
        <v>รพช.</v>
      </c>
      <c r="F149" s="18">
        <f>INDEX([1]Proflile65!$H:$H,MATCH([1]ตารางคะแนนV3!$C149,[1]Proflile65!$D:$D,0))</f>
        <v>37</v>
      </c>
      <c r="G149" s="19" t="str">
        <f>INDEX([1]Proflile65!$K:$K,MATCH([1]ตารางคะแนนV3!$C149,[1]Proflile65!$D:$D,0))</f>
        <v>รพช.F2 P&lt;=30,000</v>
      </c>
      <c r="H149" s="75">
        <v>29824</v>
      </c>
      <c r="I149" s="76">
        <f>INDEX([1]RiskPlusY2565Q3!L:L,MATCH([1]ตารางคะแนนV3!$C149,[1]RiskPlusY2565Q3!$D:$D,0))</f>
        <v>42972461.549999997</v>
      </c>
      <c r="J149" s="76">
        <f>INDEX([1]RiskPlusY2565Q3!P:P,MATCH([1]ตารางคะแนนV3!$C149,[1]RiskPlusY2565Q3!$D:$D,0))</f>
        <v>-17856177.690000001</v>
      </c>
      <c r="K149" s="76">
        <f>INDEX([1]RiskPlusY2565Q3!O:O,MATCH([1]ตารางคะแนนV3!$C149,[1]RiskPlusY2565Q3!$D:$D,0))</f>
        <v>44259251.640000001</v>
      </c>
      <c r="L149" s="76">
        <f>INDEX([1]RiskPlusY2565Q3!M:M,MATCH([1]ตารางคะแนนV3!$C149,[1]RiskPlusY2565Q3!$D:$D,0))</f>
        <v>47138704.299999997</v>
      </c>
      <c r="M149" s="29">
        <f>INDEX([1]RiskPlusY2565Q3!N:N,MATCH([1]ตารางคะแนนV3!$C149,[1]RiskPlusY2565Q3!$D:$D,0))</f>
        <v>1</v>
      </c>
      <c r="N149" s="77">
        <f>INDEX([1]PlanfinY2565Q3!M:M,MATCH([1]ตารางคะแนนV3!$C149,[1]PlanfinY2565Q3!$C:$C,0))</f>
        <v>0</v>
      </c>
      <c r="O149" s="78">
        <f>INDEX([1]PlanfinY2565Q3!N:N,MATCH([1]ตารางคะแนนV3!$C149,[1]PlanfinY2565Q3!$C:$C,0))</f>
        <v>1</v>
      </c>
      <c r="P149" s="79">
        <f t="shared" si="32"/>
        <v>1</v>
      </c>
      <c r="Q149" s="80">
        <f>INDEX([1]Ratio!R:R,MATCH([1]ตารางคะแนนV3!$C149,[1]Ratio!$C:$C,0))</f>
        <v>266</v>
      </c>
      <c r="R149" s="81">
        <f>INDEX([1]RiskPlusY2565Q3!$S:$S,MATCH([1]ตารางคะแนนV3!C149,[1]RiskPlusY2565Q3!$D:$D,0))</f>
        <v>0</v>
      </c>
      <c r="S149" s="82">
        <f>INDEX([1]Ratio!$S:$S,MATCH([1]ตารางคะแนนV3!$C149,[1]Ratio!$C:$C,0))</f>
        <v>56</v>
      </c>
      <c r="T149" s="78">
        <f>VLOOKUP($C149,[1]RiskPlusY2565Q3!$D$2:$W$901,17,0)</f>
        <v>1</v>
      </c>
      <c r="U149" s="83">
        <f t="shared" si="33"/>
        <v>0.5</v>
      </c>
      <c r="V149" s="82">
        <f>INDEX([1]Ratio!$T:$T,MATCH([1]ตารางคะแนนV3!$C149,[1]Ratio!$C:$C,0))</f>
        <v>109</v>
      </c>
      <c r="W149" s="78">
        <f>VLOOKUP($C149,[1]RiskPlusY2565Q3!$D$2:$W$901,18,0)</f>
        <v>0</v>
      </c>
      <c r="X149" s="83">
        <f t="shared" si="34"/>
        <v>0</v>
      </c>
      <c r="Y149" s="82">
        <f>INDEX([1]Ratio!$V:$V,MATCH([1]ตารางคะแนนV3!$C149,[1]Ratio!$C:$C,0))</f>
        <v>102</v>
      </c>
      <c r="Z149" s="81">
        <f>INDEX([1]RiskPlusY2565Q3!$W:$W,MATCH([1]ตารางคะแนนV3!C149,[1]RiskPlusY2565Q3!$D:$D,0))</f>
        <v>0</v>
      </c>
      <c r="AA149" s="84">
        <f t="shared" si="35"/>
        <v>0.5</v>
      </c>
      <c r="AB149" s="77" t="str">
        <f>INDEX('[1]Quick MethodY2565Q3'!P:P,MATCH([1]ตารางคะแนนV3!$C149,'[1]Quick MethodY2565Q3'!$C:$C,0))</f>
        <v>1</v>
      </c>
      <c r="AC149" s="78" t="str">
        <f>INDEX('[1]Quick MethodY2565Q3'!Q:Q,MATCH([1]ตารางคะแนนV3!$C149,'[1]Quick MethodY2565Q3'!$C:$C,0))</f>
        <v>1</v>
      </c>
      <c r="AD149" s="78">
        <f>INDEX([1]HGRY2565Q3!W:W,MATCH([1]ตารางคะแนนV3!$C149,[1]HGRY2565Q3!$C:$C,0))</f>
        <v>0</v>
      </c>
      <c r="AE149" s="78">
        <f>INDEX([1]HGRY2565Q3!X:X,MATCH([1]ตารางคะแนนV3!$C149,[1]HGRY2565Q3!$C:$C,0))</f>
        <v>0</v>
      </c>
      <c r="AF149" s="78">
        <f>INDEX([1]HGRY2565Q3!Y:Y,MATCH([1]ตารางคะแนนV3!$C149,[1]HGRY2565Q3!$C:$C,0))</f>
        <v>0</v>
      </c>
      <c r="AG149" s="78">
        <f>INDEX([1]HGRY2565Q3!Z:Z,MATCH([1]ตารางคะแนนV3!$C149,[1]HGRY2565Q3!$C:$C,0))</f>
        <v>0</v>
      </c>
      <c r="AH149" s="85">
        <f t="shared" si="36"/>
        <v>2</v>
      </c>
      <c r="AI149" s="79">
        <f t="shared" si="37"/>
        <v>2</v>
      </c>
      <c r="AJ149" s="86">
        <f>INDEX([1]PointY2565Q3!J:J,MATCH([1]ตารางคะแนนV3!$C149,[1]PointY2565Q3!$C:$C,0))</f>
        <v>1</v>
      </c>
      <c r="AK149" s="87">
        <f>IFERROR(INDEX([1]อัตราการครองเตียง!O:O,MATCH([1]ตารางคะแนนV3!$C149,[1]อัตราการครองเตียง!$C:$C,0)),0)</f>
        <v>1</v>
      </c>
      <c r="AL149" s="88">
        <f>INDEX([1]SumAdjRw!R:R,MATCH([1]ตารางคะแนนV3!$C149,[1]SumAdjRw!$C:$C,0))</f>
        <v>1</v>
      </c>
      <c r="AM149" s="89">
        <f t="shared" si="38"/>
        <v>2</v>
      </c>
      <c r="AN149" s="90">
        <f t="shared" si="39"/>
        <v>5</v>
      </c>
      <c r="AO149" s="91">
        <f t="shared" si="40"/>
        <v>6.5</v>
      </c>
      <c r="AP149" s="92">
        <f>INDEX([1]RiskPlusY2565Q3!Q:Q,MATCH([1]ตารางคะแนนV3!$C149,[1]RiskPlusY2565Q3!$D:$D,0))</f>
        <v>1</v>
      </c>
      <c r="AQ149" s="92">
        <f>INDEX([1]RiskPlusY2565Q3!R:R,MATCH([1]ตารางคะแนนV3!$C149,[1]RiskPlusY2565Q3!$D:$D,0))</f>
        <v>1</v>
      </c>
      <c r="AR149" s="92">
        <f>INDEX([1]RiskPlusY2565Q3!AB:AB,MATCH([1]ตารางคะแนนV3!$C149,[1]RiskPlusY2565Q3!$D:$D,0))</f>
        <v>1</v>
      </c>
      <c r="AS149" s="93">
        <f t="shared" si="41"/>
        <v>3</v>
      </c>
      <c r="AT149" s="92">
        <f>INDEX([1]RiskPlusY2565Q3!AA:AA,MATCH([1]ตารางคะแนนV3!$C149,[1]RiskPlusY2565Q3!$D:$D,0))</f>
        <v>1</v>
      </c>
      <c r="AU149" s="92">
        <f>INDEX([1]RiskPlusY2565Q3!AC:AC,MATCH([1]ตารางคะแนนV3!$C149,[1]RiskPlusY2565Q3!$D:$D,0))</f>
        <v>0</v>
      </c>
      <c r="AV149" s="94">
        <f t="shared" si="42"/>
        <v>1</v>
      </c>
      <c r="AW149" s="95">
        <f t="shared" si="43"/>
        <v>4</v>
      </c>
      <c r="AX149" s="96">
        <f t="shared" si="44"/>
        <v>10.5</v>
      </c>
      <c r="AY149" s="18" t="str">
        <f t="shared" si="45"/>
        <v>B</v>
      </c>
      <c r="AZ149" s="18"/>
      <c r="BA149" s="18" t="str">
        <f>INDEX([1]Proflile65!$L:$L,MATCH([1]ตารางคะแนนV3!$C149,[1]Proflile65!$D:$D,0))</f>
        <v>เดิม</v>
      </c>
      <c r="BB149" s="18"/>
      <c r="BC149" s="18"/>
      <c r="BD149" s="28" t="b">
        <f t="shared" si="46"/>
        <v>1</v>
      </c>
      <c r="BE149" s="96">
        <v>10.5</v>
      </c>
      <c r="BF149" s="18" t="s">
        <v>2071</v>
      </c>
      <c r="BH149" s="17">
        <f t="shared" si="47"/>
        <v>150000</v>
      </c>
    </row>
    <row r="150" spans="1:60">
      <c r="A150" s="18" t="s">
        <v>60</v>
      </c>
      <c r="B150" s="17" t="s">
        <v>62</v>
      </c>
      <c r="C150" s="18" t="s">
        <v>395</v>
      </c>
      <c r="D150" s="17" t="s">
        <v>396</v>
      </c>
      <c r="E150" s="18" t="str">
        <f>INDEX([1]Proflile65!$F:$F,MATCH([1]ตารางคะแนนV3!$C150,[1]Proflile65!$D:$D,0))</f>
        <v>รพช.</v>
      </c>
      <c r="F150" s="18">
        <f>INDEX([1]Proflile65!$H:$H,MATCH([1]ตารางคะแนนV3!$C150,[1]Proflile65!$D:$D,0))</f>
        <v>39</v>
      </c>
      <c r="G150" s="19" t="str">
        <f>INDEX([1]Proflile65!$K:$K,MATCH([1]ตารางคะแนนV3!$C150,[1]Proflile65!$D:$D,0))</f>
        <v>รพช.F1 P&lt;=50,000</v>
      </c>
      <c r="H150" s="75">
        <v>25818</v>
      </c>
      <c r="I150" s="76">
        <f>INDEX([1]RiskPlusY2565Q3!L:L,MATCH([1]ตารางคะแนนV3!$C150,[1]RiskPlusY2565Q3!$D:$D,0))</f>
        <v>37200924.07</v>
      </c>
      <c r="J150" s="76">
        <f>INDEX([1]RiskPlusY2565Q3!P:P,MATCH([1]ตารางคะแนนV3!$C150,[1]RiskPlusY2565Q3!$D:$D,0))</f>
        <v>-860599.73</v>
      </c>
      <c r="K150" s="76">
        <f>INDEX([1]RiskPlusY2565Q3!O:O,MATCH([1]ตารางคะแนนV3!$C150,[1]RiskPlusY2565Q3!$D:$D,0))</f>
        <v>22472047.329999998</v>
      </c>
      <c r="L150" s="76">
        <f>INDEX([1]RiskPlusY2565Q3!M:M,MATCH([1]ตารางคะแนนV3!$C150,[1]RiskPlusY2565Q3!$D:$D,0))</f>
        <v>18638888.59</v>
      </c>
      <c r="M150" s="29">
        <f>INDEX([1]RiskPlusY2565Q3!N:N,MATCH([1]ตารางคะแนนV3!$C150,[1]RiskPlusY2565Q3!$D:$D,0))</f>
        <v>0</v>
      </c>
      <c r="N150" s="77">
        <f>INDEX([1]PlanfinY2565Q3!M:M,MATCH([1]ตารางคะแนนV3!$C150,[1]PlanfinY2565Q3!$C:$C,0))</f>
        <v>0</v>
      </c>
      <c r="O150" s="78">
        <f>INDEX([1]PlanfinY2565Q3!N:N,MATCH([1]ตารางคะแนนV3!$C150,[1]PlanfinY2565Q3!$C:$C,0))</f>
        <v>1</v>
      </c>
      <c r="P150" s="79">
        <f t="shared" si="32"/>
        <v>1</v>
      </c>
      <c r="Q150" s="80">
        <f>INDEX([1]Ratio!R:R,MATCH([1]ตารางคะแนนV3!$C150,[1]Ratio!$C:$C,0))</f>
        <v>124</v>
      </c>
      <c r="R150" s="81">
        <f>INDEX([1]RiskPlusY2565Q3!$S:$S,MATCH([1]ตารางคะแนนV3!C150,[1]RiskPlusY2565Q3!$D:$D,0))</f>
        <v>0</v>
      </c>
      <c r="S150" s="82">
        <f>INDEX([1]Ratio!$S:$S,MATCH([1]ตารางคะแนนV3!$C150,[1]Ratio!$C:$C,0))</f>
        <v>105</v>
      </c>
      <c r="T150" s="78">
        <f>VLOOKUP($C150,[1]RiskPlusY2565Q3!$D$2:$W$901,17,0)</f>
        <v>0</v>
      </c>
      <c r="U150" s="83">
        <f t="shared" si="33"/>
        <v>0</v>
      </c>
      <c r="V150" s="82">
        <f>INDEX([1]Ratio!$T:$T,MATCH([1]ตารางคะแนนV3!$C150,[1]Ratio!$C:$C,0))</f>
        <v>65</v>
      </c>
      <c r="W150" s="78">
        <f>VLOOKUP($C150,[1]RiskPlusY2565Q3!$D$2:$W$901,18,0)</f>
        <v>0</v>
      </c>
      <c r="X150" s="83">
        <f t="shared" si="34"/>
        <v>0</v>
      </c>
      <c r="Y150" s="82">
        <f>INDEX([1]Ratio!$V:$V,MATCH([1]ตารางคะแนนV3!$C150,[1]Ratio!$C:$C,0))</f>
        <v>68</v>
      </c>
      <c r="Z150" s="81">
        <f>INDEX([1]RiskPlusY2565Q3!$W:$W,MATCH([1]ตารางคะแนนV3!C150,[1]RiskPlusY2565Q3!$D:$D,0))</f>
        <v>0</v>
      </c>
      <c r="AA150" s="84">
        <f t="shared" si="35"/>
        <v>0</v>
      </c>
      <c r="AB150" s="77" t="str">
        <f>INDEX('[1]Quick MethodY2565Q3'!P:P,MATCH([1]ตารางคะแนนV3!$C150,'[1]Quick MethodY2565Q3'!$C:$C,0))</f>
        <v>1</v>
      </c>
      <c r="AC150" s="78" t="str">
        <f>INDEX('[1]Quick MethodY2565Q3'!Q:Q,MATCH([1]ตารางคะแนนV3!$C150,'[1]Quick MethodY2565Q3'!$C:$C,0))</f>
        <v>1</v>
      </c>
      <c r="AD150" s="78">
        <f>INDEX([1]HGRY2565Q3!W:W,MATCH([1]ตารางคะแนนV3!$C150,[1]HGRY2565Q3!$C:$C,0))</f>
        <v>0.5</v>
      </c>
      <c r="AE150" s="78">
        <f>INDEX([1]HGRY2565Q3!X:X,MATCH([1]ตารางคะแนนV3!$C150,[1]HGRY2565Q3!$C:$C,0))</f>
        <v>0.5</v>
      </c>
      <c r="AF150" s="78">
        <f>INDEX([1]HGRY2565Q3!Y:Y,MATCH([1]ตารางคะแนนV3!$C150,[1]HGRY2565Q3!$C:$C,0))</f>
        <v>0</v>
      </c>
      <c r="AG150" s="78">
        <f>INDEX([1]HGRY2565Q3!Z:Z,MATCH([1]ตารางคะแนนV3!$C150,[1]HGRY2565Q3!$C:$C,0))</f>
        <v>0.5</v>
      </c>
      <c r="AH150" s="85">
        <f t="shared" si="36"/>
        <v>3.5</v>
      </c>
      <c r="AI150" s="79">
        <f t="shared" si="37"/>
        <v>2</v>
      </c>
      <c r="AJ150" s="86">
        <f>INDEX([1]PointY2565Q3!J:J,MATCH([1]ตารางคะแนนV3!$C150,[1]PointY2565Q3!$C:$C,0))</f>
        <v>1</v>
      </c>
      <c r="AK150" s="87">
        <f>IFERROR(INDEX([1]อัตราการครองเตียง!O:O,MATCH([1]ตารางคะแนนV3!$C150,[1]อัตราการครองเตียง!$C:$C,0)),0)</f>
        <v>0</v>
      </c>
      <c r="AL150" s="88">
        <f>INDEX([1]SumAdjRw!R:R,MATCH([1]ตารางคะแนนV3!$C150,[1]SumAdjRw!$C:$C,0))</f>
        <v>0</v>
      </c>
      <c r="AM150" s="89">
        <f t="shared" si="38"/>
        <v>0</v>
      </c>
      <c r="AN150" s="90">
        <f t="shared" si="39"/>
        <v>3</v>
      </c>
      <c r="AO150" s="91">
        <f t="shared" si="40"/>
        <v>4</v>
      </c>
      <c r="AP150" s="92">
        <f>INDEX([1]RiskPlusY2565Q3!Q:Q,MATCH([1]ตารางคะแนนV3!$C150,[1]RiskPlusY2565Q3!$D:$D,0))</f>
        <v>0</v>
      </c>
      <c r="AQ150" s="92">
        <f>INDEX([1]RiskPlusY2565Q3!R:R,MATCH([1]ตารางคะแนนV3!$C150,[1]RiskPlusY2565Q3!$D:$D,0))</f>
        <v>0</v>
      </c>
      <c r="AR150" s="92">
        <f>INDEX([1]RiskPlusY2565Q3!AB:AB,MATCH([1]ตารางคะแนนV3!$C150,[1]RiskPlusY2565Q3!$D:$D,0))</f>
        <v>1</v>
      </c>
      <c r="AS150" s="93">
        <f t="shared" si="41"/>
        <v>1</v>
      </c>
      <c r="AT150" s="92">
        <f>INDEX([1]RiskPlusY2565Q3!AA:AA,MATCH([1]ตารางคะแนนV3!$C150,[1]RiskPlusY2565Q3!$D:$D,0))</f>
        <v>1</v>
      </c>
      <c r="AU150" s="92">
        <f>INDEX([1]RiskPlusY2565Q3!AC:AC,MATCH([1]ตารางคะแนนV3!$C150,[1]RiskPlusY2565Q3!$D:$D,0))</f>
        <v>1</v>
      </c>
      <c r="AV150" s="94">
        <f t="shared" si="42"/>
        <v>2</v>
      </c>
      <c r="AW150" s="95">
        <f t="shared" si="43"/>
        <v>3</v>
      </c>
      <c r="AX150" s="96">
        <f t="shared" si="44"/>
        <v>7</v>
      </c>
      <c r="AY150" s="18" t="str">
        <f t="shared" si="45"/>
        <v>F</v>
      </c>
      <c r="AZ150" s="18"/>
      <c r="BA150" s="18" t="str">
        <f>INDEX([1]Proflile65!$L:$L,MATCH([1]ตารางคะแนนV3!$C150,[1]Proflile65!$D:$D,0))</f>
        <v>เดิม</v>
      </c>
      <c r="BB150" s="18"/>
      <c r="BC150" s="18"/>
      <c r="BD150" s="28" t="b">
        <f t="shared" si="46"/>
        <v>1</v>
      </c>
      <c r="BE150" s="96">
        <v>7</v>
      </c>
      <c r="BF150" s="18" t="s">
        <v>2074</v>
      </c>
      <c r="BH150" s="17">
        <f t="shared" si="47"/>
        <v>0</v>
      </c>
    </row>
    <row r="151" spans="1:60">
      <c r="A151" s="18" t="s">
        <v>60</v>
      </c>
      <c r="B151" s="17" t="s">
        <v>62</v>
      </c>
      <c r="C151" s="18" t="s">
        <v>397</v>
      </c>
      <c r="D151" s="17" t="s">
        <v>398</v>
      </c>
      <c r="E151" s="18" t="str">
        <f>INDEX([1]Proflile65!$F:$F,MATCH([1]ตารางคะแนนV3!$C151,[1]Proflile65!$D:$D,0))</f>
        <v>รพช.</v>
      </c>
      <c r="F151" s="18">
        <f>INDEX([1]Proflile65!$H:$H,MATCH([1]ตารางคะแนนV3!$C151,[1]Proflile65!$D:$D,0))</f>
        <v>30</v>
      </c>
      <c r="G151" s="19" t="str">
        <f>INDEX([1]Proflile65!$K:$K,MATCH([1]ตารางคะแนนV3!$C151,[1]Proflile65!$D:$D,0))</f>
        <v>รพช.F2 P&lt;=30,000</v>
      </c>
      <c r="H151" s="75">
        <v>9565</v>
      </c>
      <c r="I151" s="76">
        <f>INDEX([1]RiskPlusY2565Q3!L:L,MATCH([1]ตารางคะแนนV3!$C151,[1]RiskPlusY2565Q3!$D:$D,0))</f>
        <v>27332294.98</v>
      </c>
      <c r="J151" s="76">
        <f>INDEX([1]RiskPlusY2565Q3!P:P,MATCH([1]ตารางคะแนนV3!$C151,[1]RiskPlusY2565Q3!$D:$D,0))</f>
        <v>-3098387.9</v>
      </c>
      <c r="K151" s="76">
        <f>INDEX([1]RiskPlusY2565Q3!O:O,MATCH([1]ตารางคะแนนV3!$C151,[1]RiskPlusY2565Q3!$D:$D,0))</f>
        <v>30719069.210000001</v>
      </c>
      <c r="L151" s="76">
        <f>INDEX([1]RiskPlusY2565Q3!M:M,MATCH([1]ตารางคะแนนV3!$C151,[1]RiskPlusY2565Q3!$D:$D,0))</f>
        <v>28213658.93</v>
      </c>
      <c r="M151" s="29">
        <f>INDEX([1]RiskPlusY2565Q3!N:N,MATCH([1]ตารางคะแนนV3!$C151,[1]RiskPlusY2565Q3!$D:$D,0))</f>
        <v>0</v>
      </c>
      <c r="N151" s="77">
        <f>INDEX([1]PlanfinY2565Q3!M:M,MATCH([1]ตารางคะแนนV3!$C151,[1]PlanfinY2565Q3!$C:$C,0))</f>
        <v>0</v>
      </c>
      <c r="O151" s="78">
        <f>INDEX([1]PlanfinY2565Q3!N:N,MATCH([1]ตารางคะแนนV3!$C151,[1]PlanfinY2565Q3!$C:$C,0))</f>
        <v>1</v>
      </c>
      <c r="P151" s="79">
        <f t="shared" si="32"/>
        <v>1</v>
      </c>
      <c r="Q151" s="80">
        <f>INDEX([1]Ratio!R:R,MATCH([1]ตารางคะแนนV3!$C151,[1]Ratio!$C:$C,0))</f>
        <v>456</v>
      </c>
      <c r="R151" s="81">
        <f>INDEX([1]RiskPlusY2565Q3!$S:$S,MATCH([1]ตารางคะแนนV3!C151,[1]RiskPlusY2565Q3!$D:$D,0))</f>
        <v>0</v>
      </c>
      <c r="S151" s="82">
        <f>INDEX([1]Ratio!$S:$S,MATCH([1]ตารางคะแนนV3!$C151,[1]Ratio!$C:$C,0))</f>
        <v>13</v>
      </c>
      <c r="T151" s="78">
        <f>VLOOKUP($C151,[1]RiskPlusY2565Q3!$D$2:$W$901,17,0)</f>
        <v>1</v>
      </c>
      <c r="U151" s="83">
        <f t="shared" si="33"/>
        <v>0.5</v>
      </c>
      <c r="V151" s="82">
        <f>INDEX([1]Ratio!$T:$T,MATCH([1]ตารางคะแนนV3!$C151,[1]Ratio!$C:$C,0))</f>
        <v>129</v>
      </c>
      <c r="W151" s="78">
        <f>VLOOKUP($C151,[1]RiskPlusY2565Q3!$D$2:$W$901,18,0)</f>
        <v>0</v>
      </c>
      <c r="X151" s="83">
        <f t="shared" si="34"/>
        <v>0</v>
      </c>
      <c r="Y151" s="82">
        <f>INDEX([1]Ratio!$V:$V,MATCH([1]ตารางคะแนนV3!$C151,[1]Ratio!$C:$C,0))</f>
        <v>54</v>
      </c>
      <c r="Z151" s="81">
        <f>INDEX([1]RiskPlusY2565Q3!$W:$W,MATCH([1]ตารางคะแนนV3!C151,[1]RiskPlusY2565Q3!$D:$D,0))</f>
        <v>1</v>
      </c>
      <c r="AA151" s="84">
        <f t="shared" si="35"/>
        <v>1.5</v>
      </c>
      <c r="AB151" s="77" t="str">
        <f>INDEX('[1]Quick MethodY2565Q3'!P:P,MATCH([1]ตารางคะแนนV3!$C151,'[1]Quick MethodY2565Q3'!$C:$C,0))</f>
        <v>0</v>
      </c>
      <c r="AC151" s="78" t="str">
        <f>INDEX('[1]Quick MethodY2565Q3'!Q:Q,MATCH([1]ตารางคะแนนV3!$C151,'[1]Quick MethodY2565Q3'!$C:$C,0))</f>
        <v>1</v>
      </c>
      <c r="AD151" s="78">
        <f>INDEX([1]HGRY2565Q3!W:W,MATCH([1]ตารางคะแนนV3!$C151,[1]HGRY2565Q3!$C:$C,0))</f>
        <v>0.5</v>
      </c>
      <c r="AE151" s="78">
        <f>INDEX([1]HGRY2565Q3!X:X,MATCH([1]ตารางคะแนนV3!$C151,[1]HGRY2565Q3!$C:$C,0))</f>
        <v>0.5</v>
      </c>
      <c r="AF151" s="78">
        <f>INDEX([1]HGRY2565Q3!Y:Y,MATCH([1]ตารางคะแนนV3!$C151,[1]HGRY2565Q3!$C:$C,0))</f>
        <v>0.5</v>
      </c>
      <c r="AG151" s="78">
        <f>INDEX([1]HGRY2565Q3!Z:Z,MATCH([1]ตารางคะแนนV3!$C151,[1]HGRY2565Q3!$C:$C,0))</f>
        <v>0.5</v>
      </c>
      <c r="AH151" s="85">
        <f t="shared" si="36"/>
        <v>3</v>
      </c>
      <c r="AI151" s="79">
        <f t="shared" si="37"/>
        <v>2</v>
      </c>
      <c r="AJ151" s="86">
        <f>INDEX([1]PointY2565Q3!J:J,MATCH([1]ตารางคะแนนV3!$C151,[1]PointY2565Q3!$C:$C,0))</f>
        <v>1</v>
      </c>
      <c r="AK151" s="87">
        <f>IFERROR(INDEX([1]อัตราการครองเตียง!O:O,MATCH([1]ตารางคะแนนV3!$C151,[1]อัตราการครองเตียง!$C:$C,0)),0)</f>
        <v>0</v>
      </c>
      <c r="AL151" s="88">
        <f>INDEX([1]SumAdjRw!R:R,MATCH([1]ตารางคะแนนV3!$C151,[1]SumAdjRw!$C:$C,0))</f>
        <v>0</v>
      </c>
      <c r="AM151" s="89">
        <f t="shared" si="38"/>
        <v>0</v>
      </c>
      <c r="AN151" s="90">
        <f t="shared" si="39"/>
        <v>3</v>
      </c>
      <c r="AO151" s="91">
        <f t="shared" si="40"/>
        <v>5.5</v>
      </c>
      <c r="AP151" s="92">
        <f>INDEX([1]RiskPlusY2565Q3!Q:Q,MATCH([1]ตารางคะแนนV3!$C151,[1]RiskPlusY2565Q3!$D:$D,0))</f>
        <v>1</v>
      </c>
      <c r="AQ151" s="92">
        <f>INDEX([1]RiskPlusY2565Q3!R:R,MATCH([1]ตารางคะแนนV3!$C151,[1]RiskPlusY2565Q3!$D:$D,0))</f>
        <v>1</v>
      </c>
      <c r="AR151" s="92">
        <f>INDEX([1]RiskPlusY2565Q3!AB:AB,MATCH([1]ตารางคะแนนV3!$C151,[1]RiskPlusY2565Q3!$D:$D,0))</f>
        <v>1</v>
      </c>
      <c r="AS151" s="93">
        <f t="shared" si="41"/>
        <v>3</v>
      </c>
      <c r="AT151" s="92">
        <f>INDEX([1]RiskPlusY2565Q3!AA:AA,MATCH([1]ตารางคะแนนV3!$C151,[1]RiskPlusY2565Q3!$D:$D,0))</f>
        <v>1</v>
      </c>
      <c r="AU151" s="92">
        <f>INDEX([1]RiskPlusY2565Q3!AC:AC,MATCH([1]ตารางคะแนนV3!$C151,[1]RiskPlusY2565Q3!$D:$D,0))</f>
        <v>1</v>
      </c>
      <c r="AV151" s="94">
        <f t="shared" si="42"/>
        <v>2</v>
      </c>
      <c r="AW151" s="95">
        <f t="shared" si="43"/>
        <v>5</v>
      </c>
      <c r="AX151" s="96">
        <f t="shared" si="44"/>
        <v>10.5</v>
      </c>
      <c r="AY151" s="18" t="str">
        <f t="shared" si="45"/>
        <v>B</v>
      </c>
      <c r="AZ151" s="18"/>
      <c r="BA151" s="18" t="str">
        <f>INDEX([1]Proflile65!$L:$L,MATCH([1]ตารางคะแนนV3!$C151,[1]Proflile65!$D:$D,0))</f>
        <v>เดิม</v>
      </c>
      <c r="BB151" s="18"/>
      <c r="BC151" s="18"/>
      <c r="BD151" s="28" t="b">
        <f t="shared" si="46"/>
        <v>1</v>
      </c>
      <c r="BE151" s="96">
        <v>10.5</v>
      </c>
      <c r="BF151" s="18" t="s">
        <v>2071</v>
      </c>
      <c r="BH151" s="17">
        <f t="shared" si="47"/>
        <v>150000</v>
      </c>
    </row>
    <row r="152" spans="1:60">
      <c r="A152" s="18" t="s">
        <v>60</v>
      </c>
      <c r="B152" s="17" t="s">
        <v>62</v>
      </c>
      <c r="C152" s="18" t="s">
        <v>399</v>
      </c>
      <c r="D152" s="17" t="s">
        <v>400</v>
      </c>
      <c r="E152" s="18" t="str">
        <f>INDEX([1]Proflile65!$F:$F,MATCH([1]ตารางคะแนนV3!$C152,[1]Proflile65!$D:$D,0))</f>
        <v>รพช.</v>
      </c>
      <c r="F152" s="18">
        <f>INDEX([1]Proflile65!$H:$H,MATCH([1]ตารางคะแนนV3!$C152,[1]Proflile65!$D:$D,0))</f>
        <v>30</v>
      </c>
      <c r="G152" s="19" t="str">
        <f>INDEX([1]Proflile65!$K:$K,MATCH([1]ตารางคะแนนV3!$C152,[1]Proflile65!$D:$D,0))</f>
        <v>รพช.F2 P&lt;=30,000</v>
      </c>
      <c r="H152" s="75">
        <v>10100</v>
      </c>
      <c r="I152" s="76">
        <f>INDEX([1]RiskPlusY2565Q3!L:L,MATCH([1]ตารางคะแนนV3!$C152,[1]RiskPlusY2565Q3!$D:$D,0))</f>
        <v>47185567.43</v>
      </c>
      <c r="J152" s="76">
        <f>INDEX([1]RiskPlusY2565Q3!P:P,MATCH([1]ตารางคะแนนV3!$C152,[1]RiskPlusY2565Q3!$D:$D,0))</f>
        <v>13284658.810000001</v>
      </c>
      <c r="K152" s="76">
        <f>INDEX([1]RiskPlusY2565Q3!O:O,MATCH([1]ตารางคะแนนV3!$C152,[1]RiskPlusY2565Q3!$D:$D,0))</f>
        <v>32408538.41</v>
      </c>
      <c r="L152" s="76">
        <f>INDEX([1]RiskPlusY2565Q3!M:M,MATCH([1]ตารางคะแนนV3!$C152,[1]RiskPlusY2565Q3!$D:$D,0))</f>
        <v>30271294.23</v>
      </c>
      <c r="M152" s="29">
        <f>INDEX([1]RiskPlusY2565Q3!N:N,MATCH([1]ตารางคะแนนV3!$C152,[1]RiskPlusY2565Q3!$D:$D,0))</f>
        <v>0</v>
      </c>
      <c r="N152" s="77">
        <f>INDEX([1]PlanfinY2565Q3!M:M,MATCH([1]ตารางคะแนนV3!$C152,[1]PlanfinY2565Q3!$C:$C,0))</f>
        <v>0</v>
      </c>
      <c r="O152" s="78">
        <f>INDEX([1]PlanfinY2565Q3!N:N,MATCH([1]ตารางคะแนนV3!$C152,[1]PlanfinY2565Q3!$C:$C,0))</f>
        <v>0</v>
      </c>
      <c r="P152" s="79">
        <f t="shared" si="32"/>
        <v>0</v>
      </c>
      <c r="Q152" s="80">
        <f>INDEX([1]Ratio!R:R,MATCH([1]ตารางคะแนนV3!$C152,[1]Ratio!$C:$C,0))</f>
        <v>187</v>
      </c>
      <c r="R152" s="81">
        <f>INDEX([1]RiskPlusY2565Q3!$S:$S,MATCH([1]ตารางคะแนนV3!C152,[1]RiskPlusY2565Q3!$D:$D,0))</f>
        <v>0</v>
      </c>
      <c r="S152" s="82">
        <f>INDEX([1]Ratio!$S:$S,MATCH([1]ตารางคะแนนV3!$C152,[1]Ratio!$C:$C,0))</f>
        <v>32</v>
      </c>
      <c r="T152" s="78">
        <f>VLOOKUP($C152,[1]RiskPlusY2565Q3!$D$2:$W$901,17,0)</f>
        <v>1</v>
      </c>
      <c r="U152" s="83">
        <f t="shared" si="33"/>
        <v>0.5</v>
      </c>
      <c r="V152" s="82">
        <f>INDEX([1]Ratio!$T:$T,MATCH([1]ตารางคะแนนV3!$C152,[1]Ratio!$C:$C,0))</f>
        <v>105</v>
      </c>
      <c r="W152" s="78">
        <f>VLOOKUP($C152,[1]RiskPlusY2565Q3!$D$2:$W$901,18,0)</f>
        <v>0</v>
      </c>
      <c r="X152" s="83">
        <f t="shared" si="34"/>
        <v>0</v>
      </c>
      <c r="Y152" s="82">
        <f>INDEX([1]Ratio!$V:$V,MATCH([1]ตารางคะแนนV3!$C152,[1]Ratio!$C:$C,0))</f>
        <v>91</v>
      </c>
      <c r="Z152" s="81">
        <f>INDEX([1]RiskPlusY2565Q3!$W:$W,MATCH([1]ตารางคะแนนV3!C152,[1]RiskPlusY2565Q3!$D:$D,0))</f>
        <v>0</v>
      </c>
      <c r="AA152" s="84">
        <f t="shared" si="35"/>
        <v>0.5</v>
      </c>
      <c r="AB152" s="77" t="str">
        <f>INDEX('[1]Quick MethodY2565Q3'!P:P,MATCH([1]ตารางคะแนนV3!$C152,'[1]Quick MethodY2565Q3'!$C:$C,0))</f>
        <v>1</v>
      </c>
      <c r="AC152" s="78" t="str">
        <f>INDEX('[1]Quick MethodY2565Q3'!Q:Q,MATCH([1]ตารางคะแนนV3!$C152,'[1]Quick MethodY2565Q3'!$C:$C,0))</f>
        <v>1</v>
      </c>
      <c r="AD152" s="78">
        <f>INDEX([1]HGRY2565Q3!W:W,MATCH([1]ตารางคะแนนV3!$C152,[1]HGRY2565Q3!$C:$C,0))</f>
        <v>0.5</v>
      </c>
      <c r="AE152" s="78">
        <f>INDEX([1]HGRY2565Q3!X:X,MATCH([1]ตารางคะแนนV3!$C152,[1]HGRY2565Q3!$C:$C,0))</f>
        <v>0.5</v>
      </c>
      <c r="AF152" s="78">
        <f>INDEX([1]HGRY2565Q3!Y:Y,MATCH([1]ตารางคะแนนV3!$C152,[1]HGRY2565Q3!$C:$C,0))</f>
        <v>0.5</v>
      </c>
      <c r="AG152" s="78">
        <f>INDEX([1]HGRY2565Q3!Z:Z,MATCH([1]ตารางคะแนนV3!$C152,[1]HGRY2565Q3!$C:$C,0))</f>
        <v>0.5</v>
      </c>
      <c r="AH152" s="85">
        <f t="shared" si="36"/>
        <v>4</v>
      </c>
      <c r="AI152" s="79">
        <f t="shared" si="37"/>
        <v>2</v>
      </c>
      <c r="AJ152" s="86">
        <f>INDEX([1]PointY2565Q3!J:J,MATCH([1]ตารางคะแนนV3!$C152,[1]PointY2565Q3!$C:$C,0))</f>
        <v>1</v>
      </c>
      <c r="AK152" s="87">
        <f>IFERROR(INDEX([1]อัตราการครองเตียง!O:O,MATCH([1]ตารางคะแนนV3!$C152,[1]อัตราการครองเตียง!$C:$C,0)),0)</f>
        <v>1</v>
      </c>
      <c r="AL152" s="88">
        <f>INDEX([1]SumAdjRw!R:R,MATCH([1]ตารางคะแนนV3!$C152,[1]SumAdjRw!$C:$C,0))</f>
        <v>1</v>
      </c>
      <c r="AM152" s="89">
        <f t="shared" si="38"/>
        <v>2</v>
      </c>
      <c r="AN152" s="90">
        <f t="shared" si="39"/>
        <v>5</v>
      </c>
      <c r="AO152" s="91">
        <f t="shared" si="40"/>
        <v>5.5</v>
      </c>
      <c r="AP152" s="92">
        <f>INDEX([1]RiskPlusY2565Q3!Q:Q,MATCH([1]ตารางคะแนนV3!$C152,[1]RiskPlusY2565Q3!$D:$D,0))</f>
        <v>1</v>
      </c>
      <c r="AQ152" s="92">
        <f>INDEX([1]RiskPlusY2565Q3!R:R,MATCH([1]ตารางคะแนนV3!$C152,[1]RiskPlusY2565Q3!$D:$D,0))</f>
        <v>1</v>
      </c>
      <c r="AR152" s="92">
        <f>INDEX([1]RiskPlusY2565Q3!AB:AB,MATCH([1]ตารางคะแนนV3!$C152,[1]RiskPlusY2565Q3!$D:$D,0))</f>
        <v>1</v>
      </c>
      <c r="AS152" s="93">
        <f t="shared" si="41"/>
        <v>3</v>
      </c>
      <c r="AT152" s="92">
        <f>INDEX([1]RiskPlusY2565Q3!AA:AA,MATCH([1]ตารางคะแนนV3!$C152,[1]RiskPlusY2565Q3!$D:$D,0))</f>
        <v>1</v>
      </c>
      <c r="AU152" s="92">
        <f>INDEX([1]RiskPlusY2565Q3!AC:AC,MATCH([1]ตารางคะแนนV3!$C152,[1]RiskPlusY2565Q3!$D:$D,0))</f>
        <v>1</v>
      </c>
      <c r="AV152" s="94">
        <f t="shared" si="42"/>
        <v>2</v>
      </c>
      <c r="AW152" s="95">
        <f t="shared" si="43"/>
        <v>5</v>
      </c>
      <c r="AX152" s="96">
        <f t="shared" si="44"/>
        <v>10.5</v>
      </c>
      <c r="AY152" s="18" t="str">
        <f t="shared" si="45"/>
        <v>B</v>
      </c>
      <c r="AZ152" s="18"/>
      <c r="BA152" s="18" t="str">
        <f>INDEX([1]Proflile65!$L:$L,MATCH([1]ตารางคะแนนV3!$C152,[1]Proflile65!$D:$D,0))</f>
        <v>เดิม</v>
      </c>
      <c r="BB152" s="18"/>
      <c r="BC152" s="18"/>
      <c r="BD152" s="28" t="b">
        <f t="shared" si="46"/>
        <v>1</v>
      </c>
      <c r="BE152" s="96">
        <v>10.5</v>
      </c>
      <c r="BF152" s="18" t="s">
        <v>2071</v>
      </c>
      <c r="BH152" s="17">
        <f t="shared" si="47"/>
        <v>150000</v>
      </c>
    </row>
    <row r="153" spans="1:60">
      <c r="A153" s="18" t="s">
        <v>60</v>
      </c>
      <c r="B153" s="17" t="s">
        <v>62</v>
      </c>
      <c r="C153" s="18" t="s">
        <v>401</v>
      </c>
      <c r="D153" s="17" t="s">
        <v>402</v>
      </c>
      <c r="E153" s="18" t="str">
        <f>INDEX([1]Proflile65!$F:$F,MATCH([1]ตารางคะแนนV3!$C153,[1]Proflile65!$D:$D,0))</f>
        <v>รพช.</v>
      </c>
      <c r="F153" s="18">
        <f>INDEX([1]Proflile65!$H:$H,MATCH([1]ตารางคะแนนV3!$C153,[1]Proflile65!$D:$D,0))</f>
        <v>60</v>
      </c>
      <c r="G153" s="19" t="str">
        <f>INDEX([1]Proflile65!$K:$K,MATCH([1]ตารางคะแนนV3!$C153,[1]Proflile65!$D:$D,0))</f>
        <v>รพช.F2 P30,000-60,000</v>
      </c>
      <c r="H153" s="75">
        <v>53213</v>
      </c>
      <c r="I153" s="76">
        <f>INDEX([1]RiskPlusY2565Q3!L:L,MATCH([1]ตารางคะแนนV3!$C153,[1]RiskPlusY2565Q3!$D:$D,0))</f>
        <v>37859400.960000001</v>
      </c>
      <c r="J153" s="76">
        <f>INDEX([1]RiskPlusY2565Q3!P:P,MATCH([1]ตารางคะแนนV3!$C153,[1]RiskPlusY2565Q3!$D:$D,0))</f>
        <v>-10907948.85</v>
      </c>
      <c r="K153" s="76">
        <f>INDEX([1]RiskPlusY2565Q3!O:O,MATCH([1]ตารางคะแนนV3!$C153,[1]RiskPlusY2565Q3!$D:$D,0))</f>
        <v>29946339.460000001</v>
      </c>
      <c r="L153" s="76">
        <f>INDEX([1]RiskPlusY2565Q3!M:M,MATCH([1]ตารางคะแนนV3!$C153,[1]RiskPlusY2565Q3!$D:$D,0))</f>
        <v>39019199.119999997</v>
      </c>
      <c r="M153" s="29">
        <f>INDEX([1]RiskPlusY2565Q3!N:N,MATCH([1]ตารางคะแนนV3!$C153,[1]RiskPlusY2565Q3!$D:$D,0))</f>
        <v>1</v>
      </c>
      <c r="N153" s="77">
        <f>INDEX([1]PlanfinY2565Q3!M:M,MATCH([1]ตารางคะแนนV3!$C153,[1]PlanfinY2565Q3!$C:$C,0))</f>
        <v>1</v>
      </c>
      <c r="O153" s="78">
        <f>INDEX([1]PlanfinY2565Q3!N:N,MATCH([1]ตารางคะแนนV3!$C153,[1]PlanfinY2565Q3!$C:$C,0))</f>
        <v>1</v>
      </c>
      <c r="P153" s="79">
        <f t="shared" si="32"/>
        <v>2</v>
      </c>
      <c r="Q153" s="80">
        <f>INDEX([1]Ratio!R:R,MATCH([1]ตารางคะแนนV3!$C153,[1]Ratio!$C:$C,0))</f>
        <v>201</v>
      </c>
      <c r="R153" s="81">
        <f>INDEX([1]RiskPlusY2565Q3!$S:$S,MATCH([1]ตารางคะแนนV3!C153,[1]RiskPlusY2565Q3!$D:$D,0))</f>
        <v>0</v>
      </c>
      <c r="S153" s="82">
        <f>INDEX([1]Ratio!$S:$S,MATCH([1]ตารางคะแนนV3!$C153,[1]Ratio!$C:$C,0))</f>
        <v>39</v>
      </c>
      <c r="T153" s="78">
        <f>VLOOKUP($C153,[1]RiskPlusY2565Q3!$D$2:$W$901,17,0)</f>
        <v>1</v>
      </c>
      <c r="U153" s="83">
        <f t="shared" si="33"/>
        <v>0.5</v>
      </c>
      <c r="V153" s="82">
        <f>INDEX([1]Ratio!$T:$T,MATCH([1]ตารางคะแนนV3!$C153,[1]Ratio!$C:$C,0))</f>
        <v>114</v>
      </c>
      <c r="W153" s="78">
        <f>VLOOKUP($C153,[1]RiskPlusY2565Q3!$D$2:$W$901,18,0)</f>
        <v>0</v>
      </c>
      <c r="X153" s="83">
        <f t="shared" si="34"/>
        <v>0</v>
      </c>
      <c r="Y153" s="82">
        <f>INDEX([1]Ratio!$V:$V,MATCH([1]ตารางคะแนนV3!$C153,[1]Ratio!$C:$C,0))</f>
        <v>93</v>
      </c>
      <c r="Z153" s="81">
        <f>INDEX([1]RiskPlusY2565Q3!$W:$W,MATCH([1]ตารางคะแนนV3!C153,[1]RiskPlusY2565Q3!$D:$D,0))</f>
        <v>0</v>
      </c>
      <c r="AA153" s="84">
        <f t="shared" si="35"/>
        <v>0.5</v>
      </c>
      <c r="AB153" s="77" t="str">
        <f>INDEX('[1]Quick MethodY2565Q3'!P:P,MATCH([1]ตารางคะแนนV3!$C153,'[1]Quick MethodY2565Q3'!$C:$C,0))</f>
        <v>1</v>
      </c>
      <c r="AC153" s="78" t="str">
        <f>INDEX('[1]Quick MethodY2565Q3'!Q:Q,MATCH([1]ตารางคะแนนV3!$C153,'[1]Quick MethodY2565Q3'!$C:$C,0))</f>
        <v>0</v>
      </c>
      <c r="AD153" s="78">
        <f>INDEX([1]HGRY2565Q3!W:W,MATCH([1]ตารางคะแนนV3!$C153,[1]HGRY2565Q3!$C:$C,0))</f>
        <v>0</v>
      </c>
      <c r="AE153" s="78">
        <f>INDEX([1]HGRY2565Q3!X:X,MATCH([1]ตารางคะแนนV3!$C153,[1]HGRY2565Q3!$C:$C,0))</f>
        <v>0</v>
      </c>
      <c r="AF153" s="78">
        <f>INDEX([1]HGRY2565Q3!Y:Y,MATCH([1]ตารางคะแนนV3!$C153,[1]HGRY2565Q3!$C:$C,0))</f>
        <v>0</v>
      </c>
      <c r="AG153" s="78">
        <f>INDEX([1]HGRY2565Q3!Z:Z,MATCH([1]ตารางคะแนนV3!$C153,[1]HGRY2565Q3!$C:$C,0))</f>
        <v>0</v>
      </c>
      <c r="AH153" s="85">
        <f t="shared" si="36"/>
        <v>1</v>
      </c>
      <c r="AI153" s="79">
        <f t="shared" si="37"/>
        <v>1</v>
      </c>
      <c r="AJ153" s="86">
        <f>INDEX([1]PointY2565Q3!J:J,MATCH([1]ตารางคะแนนV3!$C153,[1]PointY2565Q3!$C:$C,0))</f>
        <v>1</v>
      </c>
      <c r="AK153" s="87">
        <f>IFERROR(INDEX([1]อัตราการครองเตียง!O:O,MATCH([1]ตารางคะแนนV3!$C153,[1]อัตราการครองเตียง!$C:$C,0)),0)</f>
        <v>0</v>
      </c>
      <c r="AL153" s="88">
        <f>INDEX([1]SumAdjRw!R:R,MATCH([1]ตารางคะแนนV3!$C153,[1]SumAdjRw!$C:$C,0))</f>
        <v>1</v>
      </c>
      <c r="AM153" s="89">
        <f t="shared" si="38"/>
        <v>1</v>
      </c>
      <c r="AN153" s="90">
        <f t="shared" si="39"/>
        <v>3</v>
      </c>
      <c r="AO153" s="91">
        <f t="shared" si="40"/>
        <v>5.5</v>
      </c>
      <c r="AP153" s="92">
        <f>INDEX([1]RiskPlusY2565Q3!Q:Q,MATCH([1]ตารางคะแนนV3!$C153,[1]RiskPlusY2565Q3!$D:$D,0))</f>
        <v>0</v>
      </c>
      <c r="AQ153" s="92">
        <f>INDEX([1]RiskPlusY2565Q3!R:R,MATCH([1]ตารางคะแนนV3!$C153,[1]RiskPlusY2565Q3!$D:$D,0))</f>
        <v>0</v>
      </c>
      <c r="AR153" s="92">
        <f>INDEX([1]RiskPlusY2565Q3!AB:AB,MATCH([1]ตารางคะแนนV3!$C153,[1]RiskPlusY2565Q3!$D:$D,0))</f>
        <v>1</v>
      </c>
      <c r="AS153" s="93">
        <f t="shared" si="41"/>
        <v>1</v>
      </c>
      <c r="AT153" s="92">
        <f>INDEX([1]RiskPlusY2565Q3!AA:AA,MATCH([1]ตารางคะแนนV3!$C153,[1]RiskPlusY2565Q3!$D:$D,0))</f>
        <v>1</v>
      </c>
      <c r="AU153" s="92">
        <f>INDEX([1]RiskPlusY2565Q3!AC:AC,MATCH([1]ตารางคะแนนV3!$C153,[1]RiskPlusY2565Q3!$D:$D,0))</f>
        <v>0</v>
      </c>
      <c r="AV153" s="94">
        <f t="shared" si="42"/>
        <v>1</v>
      </c>
      <c r="AW153" s="95">
        <f t="shared" si="43"/>
        <v>2</v>
      </c>
      <c r="AX153" s="96">
        <f t="shared" si="44"/>
        <v>7.5</v>
      </c>
      <c r="AY153" s="18" t="str">
        <f t="shared" si="45"/>
        <v>D</v>
      </c>
      <c r="AZ153" s="18"/>
      <c r="BA153" s="18" t="str">
        <f>INDEX([1]Proflile65!$L:$L,MATCH([1]ตารางคะแนนV3!$C153,[1]Proflile65!$D:$D,0))</f>
        <v>เดิม</v>
      </c>
      <c r="BB153" s="101"/>
      <c r="BC153" s="18"/>
      <c r="BD153" s="28" t="b">
        <f t="shared" si="46"/>
        <v>0</v>
      </c>
      <c r="BE153" s="96">
        <v>8.5</v>
      </c>
      <c r="BF153" s="18" t="s">
        <v>2073</v>
      </c>
      <c r="BH153" s="17">
        <f t="shared" si="47"/>
        <v>0</v>
      </c>
    </row>
    <row r="154" spans="1:60">
      <c r="A154" s="18" t="s">
        <v>60</v>
      </c>
      <c r="B154" s="17" t="s">
        <v>62</v>
      </c>
      <c r="C154" s="18" t="s">
        <v>403</v>
      </c>
      <c r="D154" s="17" t="s">
        <v>404</v>
      </c>
      <c r="E154" s="18" t="str">
        <f>INDEX([1]Proflile65!$F:$F,MATCH([1]ตารางคะแนนV3!$C154,[1]Proflile65!$D:$D,0))</f>
        <v>รพช.</v>
      </c>
      <c r="F154" s="18">
        <f>INDEX([1]Proflile65!$H:$H,MATCH([1]ตารางคะแนนV3!$C154,[1]Proflile65!$D:$D,0))</f>
        <v>30</v>
      </c>
      <c r="G154" s="19" t="str">
        <f>INDEX([1]Proflile65!$K:$K,MATCH([1]ตารางคะแนนV3!$C154,[1]Proflile65!$D:$D,0))</f>
        <v>รพช.F2 P30,000-60,000</v>
      </c>
      <c r="H154" s="75">
        <v>37422</v>
      </c>
      <c r="I154" s="76">
        <f>INDEX([1]RiskPlusY2565Q3!L:L,MATCH([1]ตารางคะแนนV3!$C154,[1]RiskPlusY2565Q3!$D:$D,0))</f>
        <v>55887571.43</v>
      </c>
      <c r="J154" s="76">
        <f>INDEX([1]RiskPlusY2565Q3!P:P,MATCH([1]ตารางคะแนนV3!$C154,[1]RiskPlusY2565Q3!$D:$D,0))</f>
        <v>-1526442.22</v>
      </c>
      <c r="K154" s="76">
        <f>INDEX([1]RiskPlusY2565Q3!O:O,MATCH([1]ตารางคะแนนV3!$C154,[1]RiskPlusY2565Q3!$D:$D,0))</f>
        <v>33542418.32</v>
      </c>
      <c r="L154" s="76">
        <f>INDEX([1]RiskPlusY2565Q3!M:M,MATCH([1]ตารางคะแนนV3!$C154,[1]RiskPlusY2565Q3!$D:$D,0))</f>
        <v>28597552.489999998</v>
      </c>
      <c r="M154" s="29">
        <f>INDEX([1]RiskPlusY2565Q3!N:N,MATCH([1]ตารางคะแนนV3!$C154,[1]RiskPlusY2565Q3!$D:$D,0))</f>
        <v>0</v>
      </c>
      <c r="N154" s="77">
        <f>INDEX([1]PlanfinY2565Q3!M:M,MATCH([1]ตารางคะแนนV3!$C154,[1]PlanfinY2565Q3!$C:$C,0))</f>
        <v>1</v>
      </c>
      <c r="O154" s="78">
        <f>INDEX([1]PlanfinY2565Q3!N:N,MATCH([1]ตารางคะแนนV3!$C154,[1]PlanfinY2565Q3!$C:$C,0))</f>
        <v>1</v>
      </c>
      <c r="P154" s="79">
        <f t="shared" si="32"/>
        <v>2</v>
      </c>
      <c r="Q154" s="80">
        <f>INDEX([1]Ratio!R:R,MATCH([1]ตารางคะแนนV3!$C154,[1]Ratio!$C:$C,0))</f>
        <v>160</v>
      </c>
      <c r="R154" s="81">
        <f>INDEX([1]RiskPlusY2565Q3!$S:$S,MATCH([1]ตารางคะแนนV3!C154,[1]RiskPlusY2565Q3!$D:$D,0))</f>
        <v>0</v>
      </c>
      <c r="S154" s="82">
        <f>INDEX([1]Ratio!$S:$S,MATCH([1]ตารางคะแนนV3!$C154,[1]Ratio!$C:$C,0))</f>
        <v>29</v>
      </c>
      <c r="T154" s="78">
        <f>VLOOKUP($C154,[1]RiskPlusY2565Q3!$D$2:$W$901,17,0)</f>
        <v>1</v>
      </c>
      <c r="U154" s="83">
        <f t="shared" si="33"/>
        <v>0.5</v>
      </c>
      <c r="V154" s="82">
        <f>INDEX([1]Ratio!$T:$T,MATCH([1]ตารางคะแนนV3!$C154,[1]Ratio!$C:$C,0))</f>
        <v>81</v>
      </c>
      <c r="W154" s="78">
        <f>VLOOKUP($C154,[1]RiskPlusY2565Q3!$D$2:$W$901,18,0)</f>
        <v>0</v>
      </c>
      <c r="X154" s="83">
        <f t="shared" si="34"/>
        <v>0</v>
      </c>
      <c r="Y154" s="82">
        <f>INDEX([1]Ratio!$V:$V,MATCH([1]ตารางคะแนนV3!$C154,[1]Ratio!$C:$C,0))</f>
        <v>70</v>
      </c>
      <c r="Z154" s="81">
        <f>INDEX([1]RiskPlusY2565Q3!$W:$W,MATCH([1]ตารางคะแนนV3!C154,[1]RiskPlusY2565Q3!$D:$D,0))</f>
        <v>0</v>
      </c>
      <c r="AA154" s="84">
        <f t="shared" si="35"/>
        <v>0.5</v>
      </c>
      <c r="AB154" s="77" t="str">
        <f>INDEX('[1]Quick MethodY2565Q3'!P:P,MATCH([1]ตารางคะแนนV3!$C154,'[1]Quick MethodY2565Q3'!$C:$C,0))</f>
        <v>1</v>
      </c>
      <c r="AC154" s="78" t="str">
        <f>INDEX('[1]Quick MethodY2565Q3'!Q:Q,MATCH([1]ตารางคะแนนV3!$C154,'[1]Quick MethodY2565Q3'!$C:$C,0))</f>
        <v>1</v>
      </c>
      <c r="AD154" s="78">
        <f>INDEX([1]HGRY2565Q3!W:W,MATCH([1]ตารางคะแนนV3!$C154,[1]HGRY2565Q3!$C:$C,0))</f>
        <v>0</v>
      </c>
      <c r="AE154" s="78">
        <f>INDEX([1]HGRY2565Q3!X:X,MATCH([1]ตารางคะแนนV3!$C154,[1]HGRY2565Q3!$C:$C,0))</f>
        <v>0</v>
      </c>
      <c r="AF154" s="78">
        <f>INDEX([1]HGRY2565Q3!Y:Y,MATCH([1]ตารางคะแนนV3!$C154,[1]HGRY2565Q3!$C:$C,0))</f>
        <v>0</v>
      </c>
      <c r="AG154" s="78">
        <f>INDEX([1]HGRY2565Q3!Z:Z,MATCH([1]ตารางคะแนนV3!$C154,[1]HGRY2565Q3!$C:$C,0))</f>
        <v>0</v>
      </c>
      <c r="AH154" s="85">
        <f t="shared" si="36"/>
        <v>2</v>
      </c>
      <c r="AI154" s="79">
        <f t="shared" si="37"/>
        <v>2</v>
      </c>
      <c r="AJ154" s="86">
        <f>INDEX([1]PointY2565Q3!J:J,MATCH([1]ตารางคะแนนV3!$C154,[1]PointY2565Q3!$C:$C,0))</f>
        <v>1</v>
      </c>
      <c r="AK154" s="87">
        <f>IFERROR(INDEX([1]อัตราการครองเตียง!O:O,MATCH([1]ตารางคะแนนV3!$C154,[1]อัตราการครองเตียง!$C:$C,0)),0)</f>
        <v>1</v>
      </c>
      <c r="AL154" s="88">
        <f>INDEX([1]SumAdjRw!R:R,MATCH([1]ตารางคะแนนV3!$C154,[1]SumAdjRw!$C:$C,0))</f>
        <v>0</v>
      </c>
      <c r="AM154" s="89">
        <f t="shared" si="38"/>
        <v>1</v>
      </c>
      <c r="AN154" s="90">
        <f t="shared" si="39"/>
        <v>4</v>
      </c>
      <c r="AO154" s="91">
        <f t="shared" si="40"/>
        <v>6.5</v>
      </c>
      <c r="AP154" s="92">
        <f>INDEX([1]RiskPlusY2565Q3!Q:Q,MATCH([1]ตารางคะแนนV3!$C154,[1]RiskPlusY2565Q3!$D:$D,0))</f>
        <v>0</v>
      </c>
      <c r="AQ154" s="92">
        <f>INDEX([1]RiskPlusY2565Q3!R:R,MATCH([1]ตารางคะแนนV3!$C154,[1]RiskPlusY2565Q3!$D:$D,0))</f>
        <v>0</v>
      </c>
      <c r="AR154" s="92">
        <f>INDEX([1]RiskPlusY2565Q3!AB:AB,MATCH([1]ตารางคะแนนV3!$C154,[1]RiskPlusY2565Q3!$D:$D,0))</f>
        <v>1</v>
      </c>
      <c r="AS154" s="93">
        <f t="shared" si="41"/>
        <v>1</v>
      </c>
      <c r="AT154" s="92">
        <f>INDEX([1]RiskPlusY2565Q3!AA:AA,MATCH([1]ตารางคะแนนV3!$C154,[1]RiskPlusY2565Q3!$D:$D,0))</f>
        <v>1</v>
      </c>
      <c r="AU154" s="92">
        <f>INDEX([1]RiskPlusY2565Q3!AC:AC,MATCH([1]ตารางคะแนนV3!$C154,[1]RiskPlusY2565Q3!$D:$D,0))</f>
        <v>1</v>
      </c>
      <c r="AV154" s="94">
        <f t="shared" si="42"/>
        <v>2</v>
      </c>
      <c r="AW154" s="95">
        <f t="shared" si="43"/>
        <v>3</v>
      </c>
      <c r="AX154" s="96">
        <f t="shared" si="44"/>
        <v>9.5</v>
      </c>
      <c r="AY154" s="18" t="str">
        <f t="shared" si="45"/>
        <v>C</v>
      </c>
      <c r="AZ154" s="18"/>
      <c r="BA154" s="18" t="str">
        <f>INDEX([1]Proflile65!$L:$L,MATCH([1]ตารางคะแนนV3!$C154,[1]Proflile65!$D:$D,0))</f>
        <v>เดิม</v>
      </c>
      <c r="BB154" s="18"/>
      <c r="BC154" s="18"/>
      <c r="BD154" s="28" t="b">
        <f t="shared" si="46"/>
        <v>1</v>
      </c>
      <c r="BE154" s="96">
        <v>9.5</v>
      </c>
      <c r="BF154" s="18" t="s">
        <v>2072</v>
      </c>
      <c r="BH154" s="17">
        <f t="shared" si="47"/>
        <v>0</v>
      </c>
    </row>
    <row r="155" spans="1:60">
      <c r="A155" s="18" t="s">
        <v>60</v>
      </c>
      <c r="B155" s="17" t="s">
        <v>62</v>
      </c>
      <c r="C155" s="18" t="s">
        <v>405</v>
      </c>
      <c r="D155" s="17" t="s">
        <v>406</v>
      </c>
      <c r="E155" s="18" t="str">
        <f>INDEX([1]Proflile65!$F:$F,MATCH([1]ตารางคะแนนV3!$C155,[1]Proflile65!$D:$D,0))</f>
        <v>รพช.</v>
      </c>
      <c r="F155" s="18">
        <f>INDEX([1]Proflile65!$H:$H,MATCH([1]ตารางคะแนนV3!$C155,[1]Proflile65!$D:$D,0))</f>
        <v>36</v>
      </c>
      <c r="G155" s="19" t="str">
        <f>INDEX([1]Proflile65!$K:$K,MATCH([1]ตารางคะแนนV3!$C155,[1]Proflile65!$D:$D,0))</f>
        <v>รพช.F2 P&lt;=30,000</v>
      </c>
      <c r="H155" s="75">
        <v>22105</v>
      </c>
      <c r="I155" s="76">
        <f>INDEX([1]RiskPlusY2565Q3!L:L,MATCH([1]ตารางคะแนนV3!$C155,[1]RiskPlusY2565Q3!$D:$D,0))</f>
        <v>58804208.340000004</v>
      </c>
      <c r="J155" s="76">
        <f>INDEX([1]RiskPlusY2565Q3!P:P,MATCH([1]ตารางคะแนนV3!$C155,[1]RiskPlusY2565Q3!$D:$D,0))</f>
        <v>-3566794.18</v>
      </c>
      <c r="K155" s="76">
        <f>INDEX([1]RiskPlusY2565Q3!O:O,MATCH([1]ตารางคะแนนV3!$C155,[1]RiskPlusY2565Q3!$D:$D,0))</f>
        <v>52454430.07</v>
      </c>
      <c r="L155" s="76">
        <f>INDEX([1]RiskPlusY2565Q3!M:M,MATCH([1]ตารางคะแนนV3!$C155,[1]RiskPlusY2565Q3!$D:$D,0))</f>
        <v>53307161.880000003</v>
      </c>
      <c r="M155" s="29">
        <f>INDEX([1]RiskPlusY2565Q3!N:N,MATCH([1]ตารางคะแนนV3!$C155,[1]RiskPlusY2565Q3!$D:$D,0))</f>
        <v>0</v>
      </c>
      <c r="N155" s="77">
        <f>INDEX([1]PlanfinY2565Q3!M:M,MATCH([1]ตารางคะแนนV3!$C155,[1]PlanfinY2565Q3!$C:$C,0))</f>
        <v>0</v>
      </c>
      <c r="O155" s="78">
        <f>INDEX([1]PlanfinY2565Q3!N:N,MATCH([1]ตารางคะแนนV3!$C155,[1]PlanfinY2565Q3!$C:$C,0))</f>
        <v>0</v>
      </c>
      <c r="P155" s="79">
        <f t="shared" si="32"/>
        <v>0</v>
      </c>
      <c r="Q155" s="80">
        <f>INDEX([1]Ratio!R:R,MATCH([1]ตารางคะแนนV3!$C155,[1]Ratio!$C:$C,0))</f>
        <v>290</v>
      </c>
      <c r="R155" s="81">
        <f>INDEX([1]RiskPlusY2565Q3!$S:$S,MATCH([1]ตารางคะแนนV3!C155,[1]RiskPlusY2565Q3!$D:$D,0))</f>
        <v>0</v>
      </c>
      <c r="S155" s="82">
        <f>INDEX([1]Ratio!$S:$S,MATCH([1]ตารางคะแนนV3!$C155,[1]Ratio!$C:$C,0))</f>
        <v>206</v>
      </c>
      <c r="T155" s="78">
        <f>VLOOKUP($C155,[1]RiskPlusY2565Q3!$D$2:$W$901,17,0)</f>
        <v>0</v>
      </c>
      <c r="U155" s="83">
        <f t="shared" si="33"/>
        <v>0</v>
      </c>
      <c r="V155" s="82">
        <f>INDEX([1]Ratio!$T:$T,MATCH([1]ตารางคะแนนV3!$C155,[1]Ratio!$C:$C,0))</f>
        <v>91</v>
      </c>
      <c r="W155" s="78">
        <f>VLOOKUP($C155,[1]RiskPlusY2565Q3!$D$2:$W$901,18,0)</f>
        <v>0</v>
      </c>
      <c r="X155" s="83">
        <f t="shared" si="34"/>
        <v>0</v>
      </c>
      <c r="Y155" s="82">
        <f>INDEX([1]Ratio!$V:$V,MATCH([1]ตารางคะแนนV3!$C155,[1]Ratio!$C:$C,0))</f>
        <v>79</v>
      </c>
      <c r="Z155" s="81">
        <f>INDEX([1]RiskPlusY2565Q3!$W:$W,MATCH([1]ตารางคะแนนV3!C155,[1]RiskPlusY2565Q3!$D:$D,0))</f>
        <v>0</v>
      </c>
      <c r="AA155" s="84">
        <f t="shared" si="35"/>
        <v>0</v>
      </c>
      <c r="AB155" s="77" t="str">
        <f>INDEX('[1]Quick MethodY2565Q3'!P:P,MATCH([1]ตารางคะแนนV3!$C155,'[1]Quick MethodY2565Q3'!$C:$C,0))</f>
        <v>0</v>
      </c>
      <c r="AC155" s="78" t="str">
        <f>INDEX('[1]Quick MethodY2565Q3'!Q:Q,MATCH([1]ตารางคะแนนV3!$C155,'[1]Quick MethodY2565Q3'!$C:$C,0))</f>
        <v>1</v>
      </c>
      <c r="AD155" s="78">
        <f>INDEX([1]HGRY2565Q3!W:W,MATCH([1]ตารางคะแนนV3!$C155,[1]HGRY2565Q3!$C:$C,0))</f>
        <v>0</v>
      </c>
      <c r="AE155" s="78">
        <f>INDEX([1]HGRY2565Q3!X:X,MATCH([1]ตารางคะแนนV3!$C155,[1]HGRY2565Q3!$C:$C,0))</f>
        <v>0.5</v>
      </c>
      <c r="AF155" s="78">
        <f>INDEX([1]HGRY2565Q3!Y:Y,MATCH([1]ตารางคะแนนV3!$C155,[1]HGRY2565Q3!$C:$C,0))</f>
        <v>0</v>
      </c>
      <c r="AG155" s="78">
        <f>INDEX([1]HGRY2565Q3!Z:Z,MATCH([1]ตารางคะแนนV3!$C155,[1]HGRY2565Q3!$C:$C,0))</f>
        <v>0.5</v>
      </c>
      <c r="AH155" s="85">
        <f t="shared" si="36"/>
        <v>2</v>
      </c>
      <c r="AI155" s="79">
        <f t="shared" si="37"/>
        <v>2</v>
      </c>
      <c r="AJ155" s="86">
        <f>INDEX([1]PointY2565Q3!J:J,MATCH([1]ตารางคะแนนV3!$C155,[1]PointY2565Q3!$C:$C,0))</f>
        <v>0</v>
      </c>
      <c r="AK155" s="87">
        <f>IFERROR(INDEX([1]อัตราการครองเตียง!O:O,MATCH([1]ตารางคะแนนV3!$C155,[1]อัตราการครองเตียง!$C:$C,0)),0)</f>
        <v>0</v>
      </c>
      <c r="AL155" s="88">
        <f>INDEX([1]SumAdjRw!R:R,MATCH([1]ตารางคะแนนV3!$C155,[1]SumAdjRw!$C:$C,0))</f>
        <v>0</v>
      </c>
      <c r="AM155" s="89">
        <f t="shared" si="38"/>
        <v>0</v>
      </c>
      <c r="AN155" s="90">
        <f t="shared" si="39"/>
        <v>2</v>
      </c>
      <c r="AO155" s="91">
        <f t="shared" si="40"/>
        <v>2</v>
      </c>
      <c r="AP155" s="92">
        <f>INDEX([1]RiskPlusY2565Q3!Q:Q,MATCH([1]ตารางคะแนนV3!$C155,[1]RiskPlusY2565Q3!$D:$D,0))</f>
        <v>1</v>
      </c>
      <c r="AQ155" s="92">
        <f>INDEX([1]RiskPlusY2565Q3!R:R,MATCH([1]ตารางคะแนนV3!$C155,[1]RiskPlusY2565Q3!$D:$D,0))</f>
        <v>1</v>
      </c>
      <c r="AR155" s="92">
        <f>INDEX([1]RiskPlusY2565Q3!AB:AB,MATCH([1]ตารางคะแนนV3!$C155,[1]RiskPlusY2565Q3!$D:$D,0))</f>
        <v>1</v>
      </c>
      <c r="AS155" s="93">
        <f t="shared" si="41"/>
        <v>3</v>
      </c>
      <c r="AT155" s="92">
        <f>INDEX([1]RiskPlusY2565Q3!AA:AA,MATCH([1]ตารางคะแนนV3!$C155,[1]RiskPlusY2565Q3!$D:$D,0))</f>
        <v>1</v>
      </c>
      <c r="AU155" s="92">
        <f>INDEX([1]RiskPlusY2565Q3!AC:AC,MATCH([1]ตารางคะแนนV3!$C155,[1]RiskPlusY2565Q3!$D:$D,0))</f>
        <v>1</v>
      </c>
      <c r="AV155" s="94">
        <f t="shared" si="42"/>
        <v>2</v>
      </c>
      <c r="AW155" s="95">
        <f t="shared" si="43"/>
        <v>5</v>
      </c>
      <c r="AX155" s="96">
        <f t="shared" si="44"/>
        <v>7</v>
      </c>
      <c r="AY155" s="18" t="str">
        <f t="shared" si="45"/>
        <v>F</v>
      </c>
      <c r="AZ155" s="18"/>
      <c r="BA155" s="18" t="str">
        <f>INDEX([1]Proflile65!$L:$L,MATCH([1]ตารางคะแนนV3!$C155,[1]Proflile65!$D:$D,0))</f>
        <v>เดิม</v>
      </c>
      <c r="BB155" s="18"/>
      <c r="BC155" s="18"/>
      <c r="BD155" s="28" t="b">
        <f t="shared" si="46"/>
        <v>1</v>
      </c>
      <c r="BE155" s="96">
        <v>7</v>
      </c>
      <c r="BF155" s="18" t="s">
        <v>2074</v>
      </c>
      <c r="BH155" s="17">
        <f t="shared" si="47"/>
        <v>0</v>
      </c>
    </row>
    <row r="156" spans="1:60">
      <c r="A156" s="18" t="s">
        <v>11</v>
      </c>
      <c r="B156" s="17" t="s">
        <v>2075</v>
      </c>
      <c r="C156" s="18" t="s">
        <v>543</v>
      </c>
      <c r="D156" s="17" t="s">
        <v>544</v>
      </c>
      <c r="E156" s="18" t="str">
        <f>INDEX([1]Proflile65!$F:$F,MATCH([1]ตารางคะแนนV3!$C156,[1]Proflile65!$D:$D,0))</f>
        <v>รพท.</v>
      </c>
      <c r="F156" s="18">
        <f>INDEX([1]Proflile65!$H:$H,MATCH([1]ตารางคะแนนV3!$C156,[1]Proflile65!$D:$D,0))</f>
        <v>486</v>
      </c>
      <c r="G156" s="19" t="str">
        <f>INDEX([1]Proflile65!$K:$K,MATCH([1]ตารางคะแนนV3!$C156,[1]Proflile65!$D:$D,0))</f>
        <v>รพท.S B&gt;400</v>
      </c>
      <c r="H156" s="75">
        <v>147939</v>
      </c>
      <c r="I156" s="76">
        <f>INDEX([1]RiskPlusY2565Q3!L:L,MATCH([1]ตารางคะแนนV3!$C156,[1]RiskPlusY2565Q3!$D:$D,0))</f>
        <v>426379592.81</v>
      </c>
      <c r="J156" s="76">
        <f>INDEX([1]RiskPlusY2565Q3!P:P,MATCH([1]ตารางคะแนนV3!$C156,[1]RiskPlusY2565Q3!$D:$D,0))</f>
        <v>51023906.340000004</v>
      </c>
      <c r="K156" s="76">
        <f>INDEX([1]RiskPlusY2565Q3!O:O,MATCH([1]ตารางคะแนนV3!$C156,[1]RiskPlusY2565Q3!$D:$D,0))</f>
        <v>159847032.53999999</v>
      </c>
      <c r="L156" s="76">
        <f>INDEX([1]RiskPlusY2565Q3!M:M,MATCH([1]ตารางคะแนนV3!$C156,[1]RiskPlusY2565Q3!$D:$D,0))</f>
        <v>138957765.49000001</v>
      </c>
      <c r="M156" s="29">
        <f>INDEX([1]RiskPlusY2565Q3!N:N,MATCH([1]ตารางคะแนนV3!$C156,[1]RiskPlusY2565Q3!$D:$D,0))</f>
        <v>0</v>
      </c>
      <c r="N156" s="77">
        <f>INDEX([1]PlanfinY2565Q3!M:M,MATCH([1]ตารางคะแนนV3!$C156,[1]PlanfinY2565Q3!$C:$C,0))</f>
        <v>0</v>
      </c>
      <c r="O156" s="78">
        <f>INDEX([1]PlanfinY2565Q3!N:N,MATCH([1]ตารางคะแนนV3!$C156,[1]PlanfinY2565Q3!$C:$C,0))</f>
        <v>1</v>
      </c>
      <c r="P156" s="79">
        <f t="shared" si="32"/>
        <v>1</v>
      </c>
      <c r="Q156" s="80">
        <f>INDEX([1]Ratio!R:R,MATCH([1]ตารางคะแนนV3!$C156,[1]Ratio!$C:$C,0))</f>
        <v>175</v>
      </c>
      <c r="R156" s="81">
        <f>INDEX([1]RiskPlusY2565Q3!$S:$S,MATCH([1]ตารางคะแนนV3!C156,[1]RiskPlusY2565Q3!$D:$D,0))</f>
        <v>0</v>
      </c>
      <c r="S156" s="82">
        <f>INDEX([1]Ratio!$S:$S,MATCH([1]ตารางคะแนนV3!$C156,[1]Ratio!$C:$C,0))</f>
        <v>50</v>
      </c>
      <c r="T156" s="78">
        <f>VLOOKUP($C156,[1]RiskPlusY2565Q3!$D$2:$W$901,17,0)</f>
        <v>1</v>
      </c>
      <c r="U156" s="83">
        <f t="shared" si="33"/>
        <v>0.5</v>
      </c>
      <c r="V156" s="82">
        <f>INDEX([1]Ratio!$T:$T,MATCH([1]ตารางคะแนนV3!$C156,[1]Ratio!$C:$C,0))</f>
        <v>44</v>
      </c>
      <c r="W156" s="78">
        <f>VLOOKUP($C156,[1]RiskPlusY2565Q3!$D$2:$W$901,18,0)</f>
        <v>1</v>
      </c>
      <c r="X156" s="83">
        <f t="shared" si="34"/>
        <v>0.5</v>
      </c>
      <c r="Y156" s="82">
        <f>INDEX([1]Ratio!$V:$V,MATCH([1]ตารางคะแนนV3!$C156,[1]Ratio!$C:$C,0))</f>
        <v>68</v>
      </c>
      <c r="Z156" s="81">
        <f>INDEX([1]RiskPlusY2565Q3!$W:$W,MATCH([1]ตารางคะแนนV3!C156,[1]RiskPlusY2565Q3!$D:$D,0))</f>
        <v>0</v>
      </c>
      <c r="AA156" s="84">
        <f t="shared" si="35"/>
        <v>1</v>
      </c>
      <c r="AB156" s="77" t="str">
        <f>INDEX('[1]Quick MethodY2565Q3'!P:P,MATCH([1]ตารางคะแนนV3!$C156,'[1]Quick MethodY2565Q3'!$C:$C,0))</f>
        <v>0</v>
      </c>
      <c r="AC156" s="78" t="str">
        <f>INDEX('[1]Quick MethodY2565Q3'!Q:Q,MATCH([1]ตารางคะแนนV3!$C156,'[1]Quick MethodY2565Q3'!$C:$C,0))</f>
        <v>1</v>
      </c>
      <c r="AD156" s="78">
        <f>INDEX([1]HGRY2565Q3!W:W,MATCH([1]ตารางคะแนนV3!$C156,[1]HGRY2565Q3!$C:$C,0))</f>
        <v>0</v>
      </c>
      <c r="AE156" s="78">
        <f>INDEX([1]HGRY2565Q3!X:X,MATCH([1]ตารางคะแนนV3!$C156,[1]HGRY2565Q3!$C:$C,0))</f>
        <v>0.5</v>
      </c>
      <c r="AF156" s="78">
        <f>INDEX([1]HGRY2565Q3!Y:Y,MATCH([1]ตารางคะแนนV3!$C156,[1]HGRY2565Q3!$C:$C,0))</f>
        <v>0.5</v>
      </c>
      <c r="AG156" s="78">
        <f>INDEX([1]HGRY2565Q3!Z:Z,MATCH([1]ตารางคะแนนV3!$C156,[1]HGRY2565Q3!$C:$C,0))</f>
        <v>0</v>
      </c>
      <c r="AH156" s="85">
        <f t="shared" si="36"/>
        <v>2</v>
      </c>
      <c r="AI156" s="79">
        <f t="shared" si="37"/>
        <v>2</v>
      </c>
      <c r="AJ156" s="86">
        <f>INDEX([1]PointY2565Q3!J:J,MATCH([1]ตารางคะแนนV3!$C156,[1]PointY2565Q3!$C:$C,0))</f>
        <v>1</v>
      </c>
      <c r="AK156" s="87">
        <f>IFERROR(INDEX([1]อัตราการครองเตียง!O:O,MATCH([1]ตารางคะแนนV3!$C156,[1]อัตราการครองเตียง!$C:$C,0)),0)</f>
        <v>1</v>
      </c>
      <c r="AL156" s="88">
        <f>INDEX([1]SumAdjRw!R:R,MATCH([1]ตารางคะแนนV3!$C156,[1]SumAdjRw!$C:$C,0))</f>
        <v>1</v>
      </c>
      <c r="AM156" s="89">
        <f t="shared" si="38"/>
        <v>2</v>
      </c>
      <c r="AN156" s="90">
        <f t="shared" si="39"/>
        <v>5</v>
      </c>
      <c r="AO156" s="91">
        <f t="shared" si="40"/>
        <v>7</v>
      </c>
      <c r="AP156" s="92">
        <f>INDEX([1]RiskPlusY2565Q3!Q:Q,MATCH([1]ตารางคะแนนV3!$C156,[1]RiskPlusY2565Q3!$D:$D,0))</f>
        <v>0</v>
      </c>
      <c r="AQ156" s="92">
        <f>INDEX([1]RiskPlusY2565Q3!R:R,MATCH([1]ตารางคะแนนV3!$C156,[1]RiskPlusY2565Q3!$D:$D,0))</f>
        <v>0</v>
      </c>
      <c r="AR156" s="92">
        <f>INDEX([1]RiskPlusY2565Q3!AB:AB,MATCH([1]ตารางคะแนนV3!$C156,[1]RiskPlusY2565Q3!$D:$D,0))</f>
        <v>1</v>
      </c>
      <c r="AS156" s="93">
        <f t="shared" si="41"/>
        <v>1</v>
      </c>
      <c r="AT156" s="92">
        <f>INDEX([1]RiskPlusY2565Q3!AA:AA,MATCH([1]ตารางคะแนนV3!$C156,[1]RiskPlusY2565Q3!$D:$D,0))</f>
        <v>1</v>
      </c>
      <c r="AU156" s="92">
        <f>INDEX([1]RiskPlusY2565Q3!AC:AC,MATCH([1]ตารางคะแนนV3!$C156,[1]RiskPlusY2565Q3!$D:$D,0))</f>
        <v>1</v>
      </c>
      <c r="AV156" s="94">
        <f t="shared" si="42"/>
        <v>2</v>
      </c>
      <c r="AW156" s="95">
        <f t="shared" si="43"/>
        <v>3</v>
      </c>
      <c r="AX156" s="96">
        <f t="shared" si="44"/>
        <v>10</v>
      </c>
      <c r="AY156" s="18" t="str">
        <f t="shared" si="45"/>
        <v>C</v>
      </c>
      <c r="AZ156" s="18"/>
      <c r="BA156" s="18" t="str">
        <f>INDEX([1]Proflile65!$L:$L,MATCH([1]ตารางคะแนนV3!$C156,[1]Proflile65!$D:$D,0))</f>
        <v>เดิม</v>
      </c>
      <c r="BB156" s="18"/>
      <c r="BC156" s="18"/>
      <c r="BD156" s="28" t="b">
        <f t="shared" si="46"/>
        <v>1</v>
      </c>
      <c r="BE156" s="96">
        <v>10</v>
      </c>
      <c r="BF156" s="18" t="s">
        <v>2072</v>
      </c>
      <c r="BH156" s="17">
        <f t="shared" si="47"/>
        <v>0</v>
      </c>
    </row>
    <row r="157" spans="1:60">
      <c r="A157" s="18" t="s">
        <v>11</v>
      </c>
      <c r="B157" s="17" t="s">
        <v>2075</v>
      </c>
      <c r="C157" s="18" t="s">
        <v>545</v>
      </c>
      <c r="D157" s="17" t="s">
        <v>546</v>
      </c>
      <c r="E157" s="18" t="str">
        <f>INDEX([1]Proflile65!$F:$F,MATCH([1]ตารางคะแนนV3!$C157,[1]Proflile65!$D:$D,0))</f>
        <v>รพช.</v>
      </c>
      <c r="F157" s="18">
        <f>INDEX([1]Proflile65!$H:$H,MATCH([1]ตารางคะแนนV3!$C157,[1]Proflile65!$D:$D,0))</f>
        <v>10</v>
      </c>
      <c r="G157" s="19" t="str">
        <f>INDEX([1]Proflile65!$K:$K,MATCH([1]ตารางคะแนนV3!$C157,[1]Proflile65!$D:$D,0))</f>
        <v>รพช.F3 P&lt;=15,000</v>
      </c>
      <c r="H157" s="75">
        <v>13148</v>
      </c>
      <c r="I157" s="76">
        <f>INDEX([1]RiskPlusY2565Q3!L:L,MATCH([1]ตารางคะแนนV3!$C157,[1]RiskPlusY2565Q3!$D:$D,0))</f>
        <v>45488773.789999999</v>
      </c>
      <c r="J157" s="76">
        <f>INDEX([1]RiskPlusY2565Q3!P:P,MATCH([1]ตารางคะแนนV3!$C157,[1]RiskPlusY2565Q3!$D:$D,0))</f>
        <v>29188387.100000001</v>
      </c>
      <c r="K157" s="76">
        <f>INDEX([1]RiskPlusY2565Q3!O:O,MATCH([1]ตารางคะแนนV3!$C157,[1]RiskPlusY2565Q3!$D:$D,0))</f>
        <v>15871290.890000001</v>
      </c>
      <c r="L157" s="76">
        <f>INDEX([1]RiskPlusY2565Q3!M:M,MATCH([1]ตารางคะแนนV3!$C157,[1]RiskPlusY2565Q3!$D:$D,0))</f>
        <v>13452828.779999999</v>
      </c>
      <c r="M157" s="29">
        <f>INDEX([1]RiskPlusY2565Q3!N:N,MATCH([1]ตารางคะแนนV3!$C157,[1]RiskPlusY2565Q3!$D:$D,0))</f>
        <v>0</v>
      </c>
      <c r="N157" s="77">
        <f>INDEX([1]PlanfinY2565Q3!M:M,MATCH([1]ตารางคะแนนV3!$C157,[1]PlanfinY2565Q3!$C:$C,0))</f>
        <v>0</v>
      </c>
      <c r="O157" s="78">
        <f>INDEX([1]PlanfinY2565Q3!N:N,MATCH([1]ตารางคะแนนV3!$C157,[1]PlanfinY2565Q3!$C:$C,0))</f>
        <v>1</v>
      </c>
      <c r="P157" s="79">
        <f t="shared" si="32"/>
        <v>1</v>
      </c>
      <c r="Q157" s="80">
        <f>INDEX([1]Ratio!R:R,MATCH([1]ตารางคะแนนV3!$C157,[1]Ratio!$C:$C,0))</f>
        <v>69</v>
      </c>
      <c r="R157" s="81">
        <f>INDEX([1]RiskPlusY2565Q3!$S:$S,MATCH([1]ตารางคะแนนV3!C157,[1]RiskPlusY2565Q3!$D:$D,0))</f>
        <v>1</v>
      </c>
      <c r="S157" s="82">
        <f>INDEX([1]Ratio!$S:$S,MATCH([1]ตารางคะแนนV3!$C157,[1]Ratio!$C:$C,0))</f>
        <v>27</v>
      </c>
      <c r="T157" s="78">
        <f>VLOOKUP($C157,[1]RiskPlusY2565Q3!$D$2:$W$901,17,0)</f>
        <v>1</v>
      </c>
      <c r="U157" s="83">
        <f t="shared" si="33"/>
        <v>0.5</v>
      </c>
      <c r="V157" s="82">
        <f>INDEX([1]Ratio!$T:$T,MATCH([1]ตารางคะแนนV3!$C157,[1]Ratio!$C:$C,0))</f>
        <v>53</v>
      </c>
      <c r="W157" s="78">
        <f>VLOOKUP($C157,[1]RiskPlusY2565Q3!$D$2:$W$901,18,0)</f>
        <v>1</v>
      </c>
      <c r="X157" s="83">
        <f t="shared" si="34"/>
        <v>0.5</v>
      </c>
      <c r="Y157" s="82">
        <f>INDEX([1]Ratio!$V:$V,MATCH([1]ตารางคะแนนV3!$C157,[1]Ratio!$C:$C,0))</f>
        <v>42</v>
      </c>
      <c r="Z157" s="81">
        <f>INDEX([1]RiskPlusY2565Q3!$W:$W,MATCH([1]ตารางคะแนนV3!C157,[1]RiskPlusY2565Q3!$D:$D,0))</f>
        <v>1</v>
      </c>
      <c r="AA157" s="84">
        <f t="shared" si="35"/>
        <v>3</v>
      </c>
      <c r="AB157" s="77" t="str">
        <f>INDEX('[1]Quick MethodY2565Q3'!P:P,MATCH([1]ตารางคะแนนV3!$C157,'[1]Quick MethodY2565Q3'!$C:$C,0))</f>
        <v>1</v>
      </c>
      <c r="AC157" s="78" t="str">
        <f>INDEX('[1]Quick MethodY2565Q3'!Q:Q,MATCH([1]ตารางคะแนนV3!$C157,'[1]Quick MethodY2565Q3'!$C:$C,0))</f>
        <v>1</v>
      </c>
      <c r="AD157" s="78">
        <f>INDEX([1]HGRY2565Q3!W:W,MATCH([1]ตารางคะแนนV3!$C157,[1]HGRY2565Q3!$C:$C,0))</f>
        <v>0</v>
      </c>
      <c r="AE157" s="78">
        <f>INDEX([1]HGRY2565Q3!X:X,MATCH([1]ตารางคะแนนV3!$C157,[1]HGRY2565Q3!$C:$C,0))</f>
        <v>0</v>
      </c>
      <c r="AF157" s="78">
        <f>INDEX([1]HGRY2565Q3!Y:Y,MATCH([1]ตารางคะแนนV3!$C157,[1]HGRY2565Q3!$C:$C,0))</f>
        <v>0</v>
      </c>
      <c r="AG157" s="78">
        <f>INDEX([1]HGRY2565Q3!Z:Z,MATCH([1]ตารางคะแนนV3!$C157,[1]HGRY2565Q3!$C:$C,0))</f>
        <v>0</v>
      </c>
      <c r="AH157" s="85">
        <f t="shared" si="36"/>
        <v>2</v>
      </c>
      <c r="AI157" s="79">
        <f t="shared" si="37"/>
        <v>2</v>
      </c>
      <c r="AJ157" s="86">
        <f>INDEX([1]PointY2565Q3!J:J,MATCH([1]ตารางคะแนนV3!$C157,[1]PointY2565Q3!$C:$C,0))</f>
        <v>1</v>
      </c>
      <c r="AK157" s="87">
        <f>IFERROR(INDEX([1]อัตราการครองเตียง!O:O,MATCH([1]ตารางคะแนนV3!$C157,[1]อัตราการครองเตียง!$C:$C,0)),0)</f>
        <v>0</v>
      </c>
      <c r="AL157" s="88">
        <f>INDEX([1]SumAdjRw!R:R,MATCH([1]ตารางคะแนนV3!$C157,[1]SumAdjRw!$C:$C,0))</f>
        <v>0</v>
      </c>
      <c r="AM157" s="89">
        <f t="shared" si="38"/>
        <v>0</v>
      </c>
      <c r="AN157" s="90">
        <f t="shared" si="39"/>
        <v>3</v>
      </c>
      <c r="AO157" s="91">
        <f t="shared" si="40"/>
        <v>7</v>
      </c>
      <c r="AP157" s="92">
        <f>INDEX([1]RiskPlusY2565Q3!Q:Q,MATCH([1]ตารางคะแนนV3!$C157,[1]RiskPlusY2565Q3!$D:$D,0))</f>
        <v>1</v>
      </c>
      <c r="AQ157" s="92">
        <f>INDEX([1]RiskPlusY2565Q3!R:R,MATCH([1]ตารางคะแนนV3!$C157,[1]RiskPlusY2565Q3!$D:$D,0))</f>
        <v>1</v>
      </c>
      <c r="AR157" s="92">
        <f>INDEX([1]RiskPlusY2565Q3!AB:AB,MATCH([1]ตารางคะแนนV3!$C157,[1]RiskPlusY2565Q3!$D:$D,0))</f>
        <v>1</v>
      </c>
      <c r="AS157" s="93">
        <f t="shared" si="41"/>
        <v>3</v>
      </c>
      <c r="AT157" s="92">
        <f>INDEX([1]RiskPlusY2565Q3!AA:AA,MATCH([1]ตารางคะแนนV3!$C157,[1]RiskPlusY2565Q3!$D:$D,0))</f>
        <v>1</v>
      </c>
      <c r="AU157" s="92">
        <f>INDEX([1]RiskPlusY2565Q3!AC:AC,MATCH([1]ตารางคะแนนV3!$C157,[1]RiskPlusY2565Q3!$D:$D,0))</f>
        <v>1</v>
      </c>
      <c r="AV157" s="94">
        <f t="shared" si="42"/>
        <v>2</v>
      </c>
      <c r="AW157" s="95">
        <f t="shared" si="43"/>
        <v>5</v>
      </c>
      <c r="AX157" s="96">
        <f t="shared" si="44"/>
        <v>12</v>
      </c>
      <c r="AY157" s="18" t="str">
        <f t="shared" si="45"/>
        <v>A</v>
      </c>
      <c r="AZ157" s="18"/>
      <c r="BA157" s="18" t="str">
        <f>INDEX([1]Proflile65!$L:$L,MATCH([1]ตารางคะแนนV3!$C157,[1]Proflile65!$D:$D,0))</f>
        <v>เดิม</v>
      </c>
      <c r="BB157" s="18"/>
      <c r="BC157" s="18"/>
      <c r="BD157" s="28" t="b">
        <f t="shared" si="46"/>
        <v>1</v>
      </c>
      <c r="BE157" s="96">
        <v>12</v>
      </c>
      <c r="BF157" s="18" t="s">
        <v>2048</v>
      </c>
      <c r="BH157" s="17">
        <f t="shared" si="47"/>
        <v>300000</v>
      </c>
    </row>
    <row r="158" spans="1:60">
      <c r="A158" s="18" t="s">
        <v>11</v>
      </c>
      <c r="B158" s="17" t="s">
        <v>2075</v>
      </c>
      <c r="C158" s="18" t="s">
        <v>547</v>
      </c>
      <c r="D158" s="17" t="s">
        <v>548</v>
      </c>
      <c r="E158" s="18" t="str">
        <f>INDEX([1]Proflile65!$F:$F,MATCH([1]ตารางคะแนนV3!$C158,[1]Proflile65!$D:$D,0))</f>
        <v>รพช.</v>
      </c>
      <c r="F158" s="18">
        <f>INDEX([1]Proflile65!$H:$H,MATCH([1]ตารางคะแนนV3!$C158,[1]Proflile65!$D:$D,0))</f>
        <v>30</v>
      </c>
      <c r="G158" s="19" t="str">
        <f>INDEX([1]Proflile65!$K:$K,MATCH([1]ตารางคะแนนV3!$C158,[1]Proflile65!$D:$D,0))</f>
        <v>รพช.F2 P30,000-60,000</v>
      </c>
      <c r="H158" s="75">
        <v>33390</v>
      </c>
      <c r="I158" s="76">
        <f>INDEX([1]RiskPlusY2565Q3!L:L,MATCH([1]ตารางคะแนนV3!$C158,[1]RiskPlusY2565Q3!$D:$D,0))</f>
        <v>49451717.240000002</v>
      </c>
      <c r="J158" s="76">
        <f>INDEX([1]RiskPlusY2565Q3!P:P,MATCH([1]ตารางคะแนนV3!$C158,[1]RiskPlusY2565Q3!$D:$D,0))</f>
        <v>33368657.899999999</v>
      </c>
      <c r="K158" s="76">
        <f>INDEX([1]RiskPlusY2565Q3!O:O,MATCH([1]ตารางคะแนนV3!$C158,[1]RiskPlusY2565Q3!$D:$D,0))</f>
        <v>10192755.699999999</v>
      </c>
      <c r="L158" s="76">
        <f>INDEX([1]RiskPlusY2565Q3!M:M,MATCH([1]ตารางคะแนนV3!$C158,[1]RiskPlusY2565Q3!$D:$D,0))</f>
        <v>18203954.329999998</v>
      </c>
      <c r="M158" s="29">
        <f>INDEX([1]RiskPlusY2565Q3!N:N,MATCH([1]ตารางคะแนนV3!$C158,[1]RiskPlusY2565Q3!$D:$D,0))</f>
        <v>0</v>
      </c>
      <c r="N158" s="77">
        <f>INDEX([1]PlanfinY2565Q3!M:M,MATCH([1]ตารางคะแนนV3!$C158,[1]PlanfinY2565Q3!$C:$C,0))</f>
        <v>1</v>
      </c>
      <c r="O158" s="78">
        <f>INDEX([1]PlanfinY2565Q3!N:N,MATCH([1]ตารางคะแนนV3!$C158,[1]PlanfinY2565Q3!$C:$C,0))</f>
        <v>1</v>
      </c>
      <c r="P158" s="79">
        <f t="shared" si="32"/>
        <v>2</v>
      </c>
      <c r="Q158" s="80">
        <f>INDEX([1]Ratio!R:R,MATCH([1]ตารางคะแนนV3!$C158,[1]Ratio!$C:$C,0))</f>
        <v>56</v>
      </c>
      <c r="R158" s="81">
        <f>INDEX([1]RiskPlusY2565Q3!$S:$S,MATCH([1]ตารางคะแนนV3!C158,[1]RiskPlusY2565Q3!$D:$D,0))</f>
        <v>1</v>
      </c>
      <c r="S158" s="82">
        <f>INDEX([1]Ratio!$S:$S,MATCH([1]ตารางคะแนนV3!$C158,[1]Ratio!$C:$C,0))</f>
        <v>24</v>
      </c>
      <c r="T158" s="78">
        <f>VLOOKUP($C158,[1]RiskPlusY2565Q3!$D$2:$W$901,17,0)</f>
        <v>1</v>
      </c>
      <c r="U158" s="83">
        <f t="shared" si="33"/>
        <v>0.5</v>
      </c>
      <c r="V158" s="82">
        <f>INDEX([1]Ratio!$T:$T,MATCH([1]ตารางคะแนนV3!$C158,[1]Ratio!$C:$C,0))</f>
        <v>73</v>
      </c>
      <c r="W158" s="78">
        <f>VLOOKUP($C158,[1]RiskPlusY2565Q3!$D$2:$W$901,18,0)</f>
        <v>0</v>
      </c>
      <c r="X158" s="83">
        <f t="shared" si="34"/>
        <v>0</v>
      </c>
      <c r="Y158" s="82">
        <f>INDEX([1]Ratio!$V:$V,MATCH([1]ตารางคะแนนV3!$C158,[1]Ratio!$C:$C,0))</f>
        <v>56</v>
      </c>
      <c r="Z158" s="81">
        <f>INDEX([1]RiskPlusY2565Q3!$W:$W,MATCH([1]ตารางคะแนนV3!C158,[1]RiskPlusY2565Q3!$D:$D,0))</f>
        <v>1</v>
      </c>
      <c r="AA158" s="84">
        <f t="shared" si="35"/>
        <v>2.5</v>
      </c>
      <c r="AB158" s="77" t="str">
        <f>INDEX('[1]Quick MethodY2565Q3'!P:P,MATCH([1]ตารางคะแนนV3!$C158,'[1]Quick MethodY2565Q3'!$C:$C,0))</f>
        <v>1</v>
      </c>
      <c r="AC158" s="78" t="str">
        <f>INDEX('[1]Quick MethodY2565Q3'!Q:Q,MATCH([1]ตารางคะแนนV3!$C158,'[1]Quick MethodY2565Q3'!$C:$C,0))</f>
        <v>1</v>
      </c>
      <c r="AD158" s="78">
        <f>INDEX([1]HGRY2565Q3!W:W,MATCH([1]ตารางคะแนนV3!$C158,[1]HGRY2565Q3!$C:$C,0))</f>
        <v>0.5</v>
      </c>
      <c r="AE158" s="78">
        <f>INDEX([1]HGRY2565Q3!X:X,MATCH([1]ตารางคะแนนV3!$C158,[1]HGRY2565Q3!$C:$C,0))</f>
        <v>0.5</v>
      </c>
      <c r="AF158" s="78">
        <f>INDEX([1]HGRY2565Q3!Y:Y,MATCH([1]ตารางคะแนนV3!$C158,[1]HGRY2565Q3!$C:$C,0))</f>
        <v>0</v>
      </c>
      <c r="AG158" s="78">
        <f>INDEX([1]HGRY2565Q3!Z:Z,MATCH([1]ตารางคะแนนV3!$C158,[1]HGRY2565Q3!$C:$C,0))</f>
        <v>0.5</v>
      </c>
      <c r="AH158" s="85">
        <f t="shared" si="36"/>
        <v>3.5</v>
      </c>
      <c r="AI158" s="79">
        <f t="shared" si="37"/>
        <v>2</v>
      </c>
      <c r="AJ158" s="86">
        <f>INDEX([1]PointY2565Q3!J:J,MATCH([1]ตารางคะแนนV3!$C158,[1]PointY2565Q3!$C:$C,0))</f>
        <v>1</v>
      </c>
      <c r="AK158" s="87">
        <f>IFERROR(INDEX([1]อัตราการครองเตียง!O:O,MATCH([1]ตารางคะแนนV3!$C158,[1]อัตราการครองเตียง!$C:$C,0)),0)</f>
        <v>1</v>
      </c>
      <c r="AL158" s="88">
        <f>INDEX([1]SumAdjRw!R:R,MATCH([1]ตารางคะแนนV3!$C158,[1]SumAdjRw!$C:$C,0))</f>
        <v>0</v>
      </c>
      <c r="AM158" s="89">
        <f t="shared" si="38"/>
        <v>1</v>
      </c>
      <c r="AN158" s="90">
        <f t="shared" si="39"/>
        <v>4</v>
      </c>
      <c r="AO158" s="91">
        <f t="shared" si="40"/>
        <v>8.5</v>
      </c>
      <c r="AP158" s="92">
        <f>INDEX([1]RiskPlusY2565Q3!Q:Q,MATCH([1]ตารางคะแนนV3!$C158,[1]RiskPlusY2565Q3!$D:$D,0))</f>
        <v>0</v>
      </c>
      <c r="AQ158" s="92">
        <f>INDEX([1]RiskPlusY2565Q3!R:R,MATCH([1]ตารางคะแนนV3!$C158,[1]RiskPlusY2565Q3!$D:$D,0))</f>
        <v>0</v>
      </c>
      <c r="AR158" s="92">
        <f>INDEX([1]RiskPlusY2565Q3!AB:AB,MATCH([1]ตารางคะแนนV3!$C158,[1]RiskPlusY2565Q3!$D:$D,0))</f>
        <v>1</v>
      </c>
      <c r="AS158" s="93">
        <f t="shared" si="41"/>
        <v>1</v>
      </c>
      <c r="AT158" s="92">
        <f>INDEX([1]RiskPlusY2565Q3!AA:AA,MATCH([1]ตารางคะแนนV3!$C158,[1]RiskPlusY2565Q3!$D:$D,0))</f>
        <v>1</v>
      </c>
      <c r="AU158" s="92">
        <f>INDEX([1]RiskPlusY2565Q3!AC:AC,MATCH([1]ตารางคะแนนV3!$C158,[1]RiskPlusY2565Q3!$D:$D,0))</f>
        <v>1</v>
      </c>
      <c r="AV158" s="94">
        <f t="shared" si="42"/>
        <v>2</v>
      </c>
      <c r="AW158" s="95">
        <f t="shared" si="43"/>
        <v>3</v>
      </c>
      <c r="AX158" s="96">
        <f t="shared" si="44"/>
        <v>11.5</v>
      </c>
      <c r="AY158" s="18" t="str">
        <f t="shared" si="45"/>
        <v>B</v>
      </c>
      <c r="AZ158" s="18"/>
      <c r="BA158" s="18" t="str">
        <f>INDEX([1]Proflile65!$L:$L,MATCH([1]ตารางคะแนนV3!$C158,[1]Proflile65!$D:$D,0))</f>
        <v>เดิม</v>
      </c>
      <c r="BB158" s="18"/>
      <c r="BC158" s="18"/>
      <c r="BD158" s="28" t="b">
        <f t="shared" si="46"/>
        <v>1</v>
      </c>
      <c r="BE158" s="96">
        <v>11.5</v>
      </c>
      <c r="BF158" s="18" t="s">
        <v>2071</v>
      </c>
      <c r="BH158" s="17">
        <f t="shared" si="47"/>
        <v>150000</v>
      </c>
    </row>
    <row r="159" spans="1:60">
      <c r="A159" s="18" t="s">
        <v>11</v>
      </c>
      <c r="B159" s="17" t="s">
        <v>2075</v>
      </c>
      <c r="C159" s="18" t="s">
        <v>549</v>
      </c>
      <c r="D159" s="17" t="s">
        <v>550</v>
      </c>
      <c r="E159" s="18" t="str">
        <f>INDEX([1]Proflile65!$F:$F,MATCH([1]ตารางคะแนนV3!$C159,[1]Proflile65!$D:$D,0))</f>
        <v>รพช.</v>
      </c>
      <c r="F159" s="18">
        <f>INDEX([1]Proflile65!$H:$H,MATCH([1]ตารางคะแนนV3!$C159,[1]Proflile65!$D:$D,0))</f>
        <v>60</v>
      </c>
      <c r="G159" s="19" t="str">
        <f>INDEX([1]Proflile65!$K:$K,MATCH([1]ตารางคะแนนV3!$C159,[1]Proflile65!$D:$D,0))</f>
        <v>รพช.F2 P30,000-60,000</v>
      </c>
      <c r="H159" s="75">
        <v>45751</v>
      </c>
      <c r="I159" s="76">
        <f>INDEX([1]RiskPlusY2565Q3!L:L,MATCH([1]ตารางคะแนนV3!$C159,[1]RiskPlusY2565Q3!$D:$D,0))</f>
        <v>80945136.189999998</v>
      </c>
      <c r="J159" s="76">
        <f>INDEX([1]RiskPlusY2565Q3!P:P,MATCH([1]ตารางคะแนนV3!$C159,[1]RiskPlusY2565Q3!$D:$D,0))</f>
        <v>-3383043.64</v>
      </c>
      <c r="K159" s="76">
        <f>INDEX([1]RiskPlusY2565Q3!O:O,MATCH([1]ตารางคะแนนV3!$C159,[1]RiskPlusY2565Q3!$D:$D,0))</f>
        <v>38877327.939999998</v>
      </c>
      <c r="L159" s="76">
        <f>INDEX([1]RiskPlusY2565Q3!M:M,MATCH([1]ตารางคะแนนV3!$C159,[1]RiskPlusY2565Q3!$D:$D,0))</f>
        <v>34536041.109999999</v>
      </c>
      <c r="M159" s="29">
        <f>INDEX([1]RiskPlusY2565Q3!N:N,MATCH([1]ตารางคะแนนV3!$C159,[1]RiskPlusY2565Q3!$D:$D,0))</f>
        <v>0</v>
      </c>
      <c r="N159" s="77">
        <f>INDEX([1]PlanfinY2565Q3!M:M,MATCH([1]ตารางคะแนนV3!$C159,[1]PlanfinY2565Q3!$C:$C,0))</f>
        <v>0</v>
      </c>
      <c r="O159" s="78">
        <f>INDEX([1]PlanfinY2565Q3!N:N,MATCH([1]ตารางคะแนนV3!$C159,[1]PlanfinY2565Q3!$C:$C,0))</f>
        <v>0</v>
      </c>
      <c r="P159" s="79">
        <f t="shared" si="32"/>
        <v>0</v>
      </c>
      <c r="Q159" s="80">
        <f>INDEX([1]Ratio!R:R,MATCH([1]ตารางคะแนนV3!$C159,[1]Ratio!$C:$C,0))</f>
        <v>60</v>
      </c>
      <c r="R159" s="81">
        <f>INDEX([1]RiskPlusY2565Q3!$S:$S,MATCH([1]ตารางคะแนนV3!C159,[1]RiskPlusY2565Q3!$D:$D,0))</f>
        <v>1</v>
      </c>
      <c r="S159" s="82">
        <f>INDEX([1]Ratio!$S:$S,MATCH([1]ตารางคะแนนV3!$C159,[1]Ratio!$C:$C,0))</f>
        <v>149</v>
      </c>
      <c r="T159" s="78">
        <f>VLOOKUP($C159,[1]RiskPlusY2565Q3!$D$2:$W$901,17,0)</f>
        <v>0</v>
      </c>
      <c r="U159" s="83">
        <f t="shared" si="33"/>
        <v>0</v>
      </c>
      <c r="V159" s="82">
        <f>INDEX([1]Ratio!$T:$T,MATCH([1]ตารางคะแนนV3!$C159,[1]Ratio!$C:$C,0))</f>
        <v>71</v>
      </c>
      <c r="W159" s="78">
        <f>VLOOKUP($C159,[1]RiskPlusY2565Q3!$D$2:$W$901,18,0)</f>
        <v>0</v>
      </c>
      <c r="X159" s="83">
        <f t="shared" si="34"/>
        <v>0</v>
      </c>
      <c r="Y159" s="82">
        <f>INDEX([1]Ratio!$V:$V,MATCH([1]ตารางคะแนนV3!$C159,[1]Ratio!$C:$C,0))</f>
        <v>34</v>
      </c>
      <c r="Z159" s="81">
        <f>INDEX([1]RiskPlusY2565Q3!$W:$W,MATCH([1]ตารางคะแนนV3!C159,[1]RiskPlusY2565Q3!$D:$D,0))</f>
        <v>1</v>
      </c>
      <c r="AA159" s="84">
        <f t="shared" si="35"/>
        <v>2</v>
      </c>
      <c r="AB159" s="77" t="str">
        <f>INDEX('[1]Quick MethodY2565Q3'!P:P,MATCH([1]ตารางคะแนนV3!$C159,'[1]Quick MethodY2565Q3'!$C:$C,0))</f>
        <v>0</v>
      </c>
      <c r="AC159" s="78" t="str">
        <f>INDEX('[1]Quick MethodY2565Q3'!Q:Q,MATCH([1]ตารางคะแนนV3!$C159,'[1]Quick MethodY2565Q3'!$C:$C,0))</f>
        <v>1</v>
      </c>
      <c r="AD159" s="78">
        <f>INDEX([1]HGRY2565Q3!W:W,MATCH([1]ตารางคะแนนV3!$C159,[1]HGRY2565Q3!$C:$C,0))</f>
        <v>0</v>
      </c>
      <c r="AE159" s="78">
        <f>INDEX([1]HGRY2565Q3!X:X,MATCH([1]ตารางคะแนนV3!$C159,[1]HGRY2565Q3!$C:$C,0))</f>
        <v>0</v>
      </c>
      <c r="AF159" s="78">
        <f>INDEX([1]HGRY2565Q3!Y:Y,MATCH([1]ตารางคะแนนV3!$C159,[1]HGRY2565Q3!$C:$C,0))</f>
        <v>0</v>
      </c>
      <c r="AG159" s="78">
        <f>INDEX([1]HGRY2565Q3!Z:Z,MATCH([1]ตารางคะแนนV3!$C159,[1]HGRY2565Q3!$C:$C,0))</f>
        <v>0</v>
      </c>
      <c r="AH159" s="85">
        <f t="shared" si="36"/>
        <v>1</v>
      </c>
      <c r="AI159" s="79">
        <f t="shared" si="37"/>
        <v>1</v>
      </c>
      <c r="AJ159" s="86">
        <f>INDEX([1]PointY2565Q3!J:J,MATCH([1]ตารางคะแนนV3!$C159,[1]PointY2565Q3!$C:$C,0))</f>
        <v>1</v>
      </c>
      <c r="AK159" s="87">
        <f>IFERROR(INDEX([1]อัตราการครองเตียง!O:O,MATCH([1]ตารางคะแนนV3!$C159,[1]อัตราการครองเตียง!$C:$C,0)),0)</f>
        <v>1</v>
      </c>
      <c r="AL159" s="88">
        <f>INDEX([1]SumAdjRw!R:R,MATCH([1]ตารางคะแนนV3!$C159,[1]SumAdjRw!$C:$C,0))</f>
        <v>1</v>
      </c>
      <c r="AM159" s="89">
        <f t="shared" si="38"/>
        <v>2</v>
      </c>
      <c r="AN159" s="90">
        <f t="shared" si="39"/>
        <v>4</v>
      </c>
      <c r="AO159" s="91">
        <f t="shared" si="40"/>
        <v>6</v>
      </c>
      <c r="AP159" s="92">
        <f>INDEX([1]RiskPlusY2565Q3!Q:Q,MATCH([1]ตารางคะแนนV3!$C159,[1]RiskPlusY2565Q3!$D:$D,0))</f>
        <v>0</v>
      </c>
      <c r="AQ159" s="92">
        <f>INDEX([1]RiskPlusY2565Q3!R:R,MATCH([1]ตารางคะแนนV3!$C159,[1]RiskPlusY2565Q3!$D:$D,0))</f>
        <v>0</v>
      </c>
      <c r="AR159" s="92">
        <f>INDEX([1]RiskPlusY2565Q3!AB:AB,MATCH([1]ตารางคะแนนV3!$C159,[1]RiskPlusY2565Q3!$D:$D,0))</f>
        <v>1</v>
      </c>
      <c r="AS159" s="93">
        <f t="shared" si="41"/>
        <v>1</v>
      </c>
      <c r="AT159" s="92">
        <f>INDEX([1]RiskPlusY2565Q3!AA:AA,MATCH([1]ตารางคะแนนV3!$C159,[1]RiskPlusY2565Q3!$D:$D,0))</f>
        <v>1</v>
      </c>
      <c r="AU159" s="92">
        <f>INDEX([1]RiskPlusY2565Q3!AC:AC,MATCH([1]ตารางคะแนนV3!$C159,[1]RiskPlusY2565Q3!$D:$D,0))</f>
        <v>1</v>
      </c>
      <c r="AV159" s="94">
        <f t="shared" si="42"/>
        <v>2</v>
      </c>
      <c r="AW159" s="95">
        <f t="shared" si="43"/>
        <v>3</v>
      </c>
      <c r="AX159" s="96">
        <f t="shared" si="44"/>
        <v>9</v>
      </c>
      <c r="AY159" s="18" t="str">
        <f t="shared" si="45"/>
        <v>C</v>
      </c>
      <c r="AZ159" s="18"/>
      <c r="BA159" s="18" t="str">
        <f>INDEX([1]Proflile65!$L:$L,MATCH([1]ตารางคะแนนV3!$C159,[1]Proflile65!$D:$D,0))</f>
        <v>เดิม</v>
      </c>
      <c r="BB159" s="18"/>
      <c r="BC159" s="18"/>
      <c r="BD159" s="28" t="b">
        <f t="shared" si="46"/>
        <v>1</v>
      </c>
      <c r="BE159" s="96">
        <v>9</v>
      </c>
      <c r="BF159" s="18" t="s">
        <v>2072</v>
      </c>
      <c r="BH159" s="17">
        <f t="shared" si="47"/>
        <v>0</v>
      </c>
    </row>
    <row r="160" spans="1:60">
      <c r="A160" s="18" t="s">
        <v>11</v>
      </c>
      <c r="B160" s="17" t="s">
        <v>2075</v>
      </c>
      <c r="C160" s="18" t="s">
        <v>551</v>
      </c>
      <c r="D160" s="17" t="s">
        <v>552</v>
      </c>
      <c r="E160" s="18" t="str">
        <f>INDEX([1]Proflile65!$F:$F,MATCH([1]ตารางคะแนนV3!$C160,[1]Proflile65!$D:$D,0))</f>
        <v>รพช.</v>
      </c>
      <c r="F160" s="18">
        <f>INDEX([1]Proflile65!$H:$H,MATCH([1]ตารางคะแนนV3!$C160,[1]Proflile65!$D:$D,0))</f>
        <v>90</v>
      </c>
      <c r="G160" s="19" t="str">
        <f>INDEX([1]Proflile65!$K:$K,MATCH([1]ตารางคะแนนV3!$C160,[1]Proflile65!$D:$D,0))</f>
        <v>รพช.M2 B&lt;=100</v>
      </c>
      <c r="H160" s="75">
        <v>68786</v>
      </c>
      <c r="I160" s="76">
        <f>INDEX([1]RiskPlusY2565Q3!L:L,MATCH([1]ตารางคะแนนV3!$C160,[1]RiskPlusY2565Q3!$D:$D,0))</f>
        <v>82340957.670000002</v>
      </c>
      <c r="J160" s="76">
        <f>INDEX([1]RiskPlusY2565Q3!P:P,MATCH([1]ตารางคะแนนV3!$C160,[1]RiskPlusY2565Q3!$D:$D,0))</f>
        <v>42189777.509999998</v>
      </c>
      <c r="K160" s="76">
        <f>INDEX([1]RiskPlusY2565Q3!O:O,MATCH([1]ตารางคะแนนV3!$C160,[1]RiskPlusY2565Q3!$D:$D,0))</f>
        <v>51595774.549999997</v>
      </c>
      <c r="L160" s="76">
        <f>INDEX([1]RiskPlusY2565Q3!M:M,MATCH([1]ตารางคะแนนV3!$C160,[1]RiskPlusY2565Q3!$D:$D,0))</f>
        <v>37564883.289999999</v>
      </c>
      <c r="M160" s="29">
        <f>INDEX([1]RiskPlusY2565Q3!N:N,MATCH([1]ตารางคะแนนV3!$C160,[1]RiskPlusY2565Q3!$D:$D,0))</f>
        <v>0</v>
      </c>
      <c r="N160" s="77">
        <f>INDEX([1]PlanfinY2565Q3!M:M,MATCH([1]ตารางคะแนนV3!$C160,[1]PlanfinY2565Q3!$C:$C,0))</f>
        <v>1</v>
      </c>
      <c r="O160" s="78">
        <f>INDEX([1]PlanfinY2565Q3!N:N,MATCH([1]ตารางคะแนนV3!$C160,[1]PlanfinY2565Q3!$C:$C,0))</f>
        <v>1</v>
      </c>
      <c r="P160" s="79">
        <f t="shared" si="32"/>
        <v>2</v>
      </c>
      <c r="Q160" s="80">
        <f>INDEX([1]Ratio!R:R,MATCH([1]ตารางคะแนนV3!$C160,[1]Ratio!$C:$C,0))</f>
        <v>94</v>
      </c>
      <c r="R160" s="81">
        <f>INDEX([1]RiskPlusY2565Q3!$S:$S,MATCH([1]ตารางคะแนนV3!C160,[1]RiskPlusY2565Q3!$D:$D,0))</f>
        <v>0</v>
      </c>
      <c r="S160" s="82">
        <f>INDEX([1]Ratio!$S:$S,MATCH([1]ตารางคะแนนV3!$C160,[1]Ratio!$C:$C,0))</f>
        <v>92</v>
      </c>
      <c r="T160" s="78">
        <f>VLOOKUP($C160,[1]RiskPlusY2565Q3!$D$2:$W$901,17,0)</f>
        <v>0</v>
      </c>
      <c r="U160" s="83">
        <f t="shared" si="33"/>
        <v>0</v>
      </c>
      <c r="V160" s="82">
        <f>INDEX([1]Ratio!$T:$T,MATCH([1]ตารางคะแนนV3!$C160,[1]Ratio!$C:$C,0))</f>
        <v>81</v>
      </c>
      <c r="W160" s="78">
        <f>VLOOKUP($C160,[1]RiskPlusY2565Q3!$D$2:$W$901,18,0)</f>
        <v>0</v>
      </c>
      <c r="X160" s="83">
        <f t="shared" si="34"/>
        <v>0</v>
      </c>
      <c r="Y160" s="82">
        <f>INDEX([1]Ratio!$V:$V,MATCH([1]ตารางคะแนนV3!$C160,[1]Ratio!$C:$C,0))</f>
        <v>51</v>
      </c>
      <c r="Z160" s="81">
        <f>INDEX([1]RiskPlusY2565Q3!$W:$W,MATCH([1]ตารางคะแนนV3!C160,[1]RiskPlusY2565Q3!$D:$D,0))</f>
        <v>1</v>
      </c>
      <c r="AA160" s="84">
        <f t="shared" si="35"/>
        <v>1</v>
      </c>
      <c r="AB160" s="77" t="str">
        <f>INDEX('[1]Quick MethodY2565Q3'!P:P,MATCH([1]ตารางคะแนนV3!$C160,'[1]Quick MethodY2565Q3'!$C:$C,0))</f>
        <v>1</v>
      </c>
      <c r="AC160" s="78" t="str">
        <f>INDEX('[1]Quick MethodY2565Q3'!Q:Q,MATCH([1]ตารางคะแนนV3!$C160,'[1]Quick MethodY2565Q3'!$C:$C,0))</f>
        <v>1</v>
      </c>
      <c r="AD160" s="78">
        <f>INDEX([1]HGRY2565Q3!W:W,MATCH([1]ตารางคะแนนV3!$C160,[1]HGRY2565Q3!$C:$C,0))</f>
        <v>0.5</v>
      </c>
      <c r="AE160" s="78">
        <f>INDEX([1]HGRY2565Q3!X:X,MATCH([1]ตารางคะแนนV3!$C160,[1]HGRY2565Q3!$C:$C,0))</f>
        <v>0</v>
      </c>
      <c r="AF160" s="78">
        <f>INDEX([1]HGRY2565Q3!Y:Y,MATCH([1]ตารางคะแนนV3!$C160,[1]HGRY2565Q3!$C:$C,0))</f>
        <v>0</v>
      </c>
      <c r="AG160" s="78">
        <f>INDEX([1]HGRY2565Q3!Z:Z,MATCH([1]ตารางคะแนนV3!$C160,[1]HGRY2565Q3!$C:$C,0))</f>
        <v>0.5</v>
      </c>
      <c r="AH160" s="85">
        <f t="shared" si="36"/>
        <v>3</v>
      </c>
      <c r="AI160" s="79">
        <f t="shared" si="37"/>
        <v>2</v>
      </c>
      <c r="AJ160" s="86">
        <f>INDEX([1]PointY2565Q3!J:J,MATCH([1]ตารางคะแนนV3!$C160,[1]PointY2565Q3!$C:$C,0))</f>
        <v>1</v>
      </c>
      <c r="AK160" s="87">
        <f>IFERROR(INDEX([1]อัตราการครองเตียง!O:O,MATCH([1]ตารางคะแนนV3!$C160,[1]อัตราการครองเตียง!$C:$C,0)),0)</f>
        <v>1</v>
      </c>
      <c r="AL160" s="88">
        <f>INDEX([1]SumAdjRw!R:R,MATCH([1]ตารางคะแนนV3!$C160,[1]SumAdjRw!$C:$C,0))</f>
        <v>0</v>
      </c>
      <c r="AM160" s="89">
        <f t="shared" si="38"/>
        <v>1</v>
      </c>
      <c r="AN160" s="90">
        <f t="shared" si="39"/>
        <v>4</v>
      </c>
      <c r="AO160" s="91">
        <f t="shared" si="40"/>
        <v>7</v>
      </c>
      <c r="AP160" s="92">
        <f>INDEX([1]RiskPlusY2565Q3!Q:Q,MATCH([1]ตารางคะแนนV3!$C160,[1]RiskPlusY2565Q3!$D:$D,0))</f>
        <v>0</v>
      </c>
      <c r="AQ160" s="92">
        <f>INDEX([1]RiskPlusY2565Q3!R:R,MATCH([1]ตารางคะแนนV3!$C160,[1]RiskPlusY2565Q3!$D:$D,0))</f>
        <v>0</v>
      </c>
      <c r="AR160" s="92">
        <f>INDEX([1]RiskPlusY2565Q3!AB:AB,MATCH([1]ตารางคะแนนV3!$C160,[1]RiskPlusY2565Q3!$D:$D,0))</f>
        <v>1</v>
      </c>
      <c r="AS160" s="93">
        <f t="shared" si="41"/>
        <v>1</v>
      </c>
      <c r="AT160" s="92">
        <f>INDEX([1]RiskPlusY2565Q3!AA:AA,MATCH([1]ตารางคะแนนV3!$C160,[1]RiskPlusY2565Q3!$D:$D,0))</f>
        <v>1</v>
      </c>
      <c r="AU160" s="92">
        <f>INDEX([1]RiskPlusY2565Q3!AC:AC,MATCH([1]ตารางคะแนนV3!$C160,[1]RiskPlusY2565Q3!$D:$D,0))</f>
        <v>1</v>
      </c>
      <c r="AV160" s="94">
        <f t="shared" si="42"/>
        <v>2</v>
      </c>
      <c r="AW160" s="95">
        <f t="shared" si="43"/>
        <v>3</v>
      </c>
      <c r="AX160" s="96">
        <f t="shared" si="44"/>
        <v>10</v>
      </c>
      <c r="AY160" s="18" t="str">
        <f t="shared" si="45"/>
        <v>C</v>
      </c>
      <c r="AZ160" s="18"/>
      <c r="BA160" s="18" t="str">
        <f>INDEX([1]Proflile65!$L:$L,MATCH([1]ตารางคะแนนV3!$C160,[1]Proflile65!$D:$D,0))</f>
        <v>เดิม</v>
      </c>
      <c r="BB160" s="18"/>
      <c r="BC160" s="18"/>
      <c r="BD160" s="28" t="b">
        <f t="shared" si="46"/>
        <v>1</v>
      </c>
      <c r="BE160" s="96">
        <v>10</v>
      </c>
      <c r="BF160" s="18" t="s">
        <v>2072</v>
      </c>
      <c r="BH160" s="17">
        <f t="shared" si="47"/>
        <v>0</v>
      </c>
    </row>
    <row r="161" spans="1:60">
      <c r="A161" s="18" t="s">
        <v>11</v>
      </c>
      <c r="B161" s="17" t="s">
        <v>2075</v>
      </c>
      <c r="C161" s="18" t="s">
        <v>553</v>
      </c>
      <c r="D161" s="17" t="s">
        <v>554</v>
      </c>
      <c r="E161" s="18" t="str">
        <f>INDEX([1]Proflile65!$F:$F,MATCH([1]ตารางคะแนนV3!$C161,[1]Proflile65!$D:$D,0))</f>
        <v>รพช.</v>
      </c>
      <c r="F161" s="18">
        <f>INDEX([1]Proflile65!$H:$H,MATCH([1]ตารางคะแนนV3!$C161,[1]Proflile65!$D:$D,0))</f>
        <v>90</v>
      </c>
      <c r="G161" s="19" t="str">
        <f>INDEX([1]Proflile65!$K:$K,MATCH([1]ตารางคะแนนV3!$C161,[1]Proflile65!$D:$D,0))</f>
        <v>รพช.F1 P50,000-100,000</v>
      </c>
      <c r="H161" s="75">
        <v>54540</v>
      </c>
      <c r="I161" s="76">
        <f>INDEX([1]RiskPlusY2565Q3!L:L,MATCH([1]ตารางคะแนนV3!$C161,[1]RiskPlusY2565Q3!$D:$D,0))</f>
        <v>53278392.289999999</v>
      </c>
      <c r="J161" s="76">
        <f>INDEX([1]RiskPlusY2565Q3!P:P,MATCH([1]ตารางคะแนนV3!$C161,[1]RiskPlusY2565Q3!$D:$D,0))</f>
        <v>4179054.46</v>
      </c>
      <c r="K161" s="76">
        <f>INDEX([1]RiskPlusY2565Q3!O:O,MATCH([1]ตารางคะแนนV3!$C161,[1]RiskPlusY2565Q3!$D:$D,0))</f>
        <v>36036027.509999998</v>
      </c>
      <c r="L161" s="76">
        <f>INDEX([1]RiskPlusY2565Q3!M:M,MATCH([1]ตารางคะแนนV3!$C161,[1]RiskPlusY2565Q3!$D:$D,0))</f>
        <v>30708366.82</v>
      </c>
      <c r="M161" s="29">
        <f>INDEX([1]RiskPlusY2565Q3!N:N,MATCH([1]ตารางคะแนนV3!$C161,[1]RiskPlusY2565Q3!$D:$D,0))</f>
        <v>0</v>
      </c>
      <c r="N161" s="77">
        <f>INDEX([1]PlanfinY2565Q3!M:M,MATCH([1]ตารางคะแนนV3!$C161,[1]PlanfinY2565Q3!$C:$C,0))</f>
        <v>0</v>
      </c>
      <c r="O161" s="78">
        <f>INDEX([1]PlanfinY2565Q3!N:N,MATCH([1]ตารางคะแนนV3!$C161,[1]PlanfinY2565Q3!$C:$C,0))</f>
        <v>0</v>
      </c>
      <c r="P161" s="79">
        <f t="shared" si="32"/>
        <v>0</v>
      </c>
      <c r="Q161" s="80">
        <f>INDEX([1]Ratio!R:R,MATCH([1]ตารางคะแนนV3!$C161,[1]Ratio!$C:$C,0))</f>
        <v>223</v>
      </c>
      <c r="R161" s="81">
        <f>INDEX([1]RiskPlusY2565Q3!$S:$S,MATCH([1]ตารางคะแนนV3!C161,[1]RiskPlusY2565Q3!$D:$D,0))</f>
        <v>0</v>
      </c>
      <c r="S161" s="82">
        <f>INDEX([1]Ratio!$S:$S,MATCH([1]ตารางคะแนนV3!$C161,[1]Ratio!$C:$C,0))</f>
        <v>104</v>
      </c>
      <c r="T161" s="78">
        <f>VLOOKUP($C161,[1]RiskPlusY2565Q3!$D$2:$W$901,17,0)</f>
        <v>0</v>
      </c>
      <c r="U161" s="83">
        <f t="shared" si="33"/>
        <v>0</v>
      </c>
      <c r="V161" s="82">
        <f>INDEX([1]Ratio!$T:$T,MATCH([1]ตารางคะแนนV3!$C161,[1]Ratio!$C:$C,0))</f>
        <v>73</v>
      </c>
      <c r="W161" s="78">
        <f>VLOOKUP($C161,[1]RiskPlusY2565Q3!$D$2:$W$901,18,0)</f>
        <v>0</v>
      </c>
      <c r="X161" s="83">
        <f t="shared" si="34"/>
        <v>0</v>
      </c>
      <c r="Y161" s="82">
        <f>INDEX([1]Ratio!$V:$V,MATCH([1]ตารางคะแนนV3!$C161,[1]Ratio!$C:$C,0))</f>
        <v>51</v>
      </c>
      <c r="Z161" s="81">
        <f>INDEX([1]RiskPlusY2565Q3!$W:$W,MATCH([1]ตารางคะแนนV3!C161,[1]RiskPlusY2565Q3!$D:$D,0))</f>
        <v>1</v>
      </c>
      <c r="AA161" s="84">
        <f t="shared" si="35"/>
        <v>1</v>
      </c>
      <c r="AB161" s="77" t="str">
        <f>INDEX('[1]Quick MethodY2565Q3'!P:P,MATCH([1]ตารางคะแนนV3!$C161,'[1]Quick MethodY2565Q3'!$C:$C,0))</f>
        <v>1</v>
      </c>
      <c r="AC161" s="78" t="str">
        <f>INDEX('[1]Quick MethodY2565Q3'!Q:Q,MATCH([1]ตารางคะแนนV3!$C161,'[1]Quick MethodY2565Q3'!$C:$C,0))</f>
        <v>1</v>
      </c>
      <c r="AD161" s="78">
        <f>INDEX([1]HGRY2565Q3!W:W,MATCH([1]ตารางคะแนนV3!$C161,[1]HGRY2565Q3!$C:$C,0))</f>
        <v>0.5</v>
      </c>
      <c r="AE161" s="78">
        <f>INDEX([1]HGRY2565Q3!X:X,MATCH([1]ตารางคะแนนV3!$C161,[1]HGRY2565Q3!$C:$C,0))</f>
        <v>0</v>
      </c>
      <c r="AF161" s="78">
        <f>INDEX([1]HGRY2565Q3!Y:Y,MATCH([1]ตารางคะแนนV3!$C161,[1]HGRY2565Q3!$C:$C,0))</f>
        <v>0</v>
      </c>
      <c r="AG161" s="78">
        <f>INDEX([1]HGRY2565Q3!Z:Z,MATCH([1]ตารางคะแนนV3!$C161,[1]HGRY2565Q3!$C:$C,0))</f>
        <v>0.5</v>
      </c>
      <c r="AH161" s="85">
        <f t="shared" si="36"/>
        <v>3</v>
      </c>
      <c r="AI161" s="79">
        <f t="shared" si="37"/>
        <v>2</v>
      </c>
      <c r="AJ161" s="86">
        <f>INDEX([1]PointY2565Q3!J:J,MATCH([1]ตารางคะแนนV3!$C161,[1]PointY2565Q3!$C:$C,0))</f>
        <v>1</v>
      </c>
      <c r="AK161" s="87">
        <f>IFERROR(INDEX([1]อัตราการครองเตียง!O:O,MATCH([1]ตารางคะแนนV3!$C161,[1]อัตราการครองเตียง!$C:$C,0)),0)</f>
        <v>0</v>
      </c>
      <c r="AL161" s="88">
        <f>INDEX([1]SumAdjRw!R:R,MATCH([1]ตารางคะแนนV3!$C161,[1]SumAdjRw!$C:$C,0))</f>
        <v>1</v>
      </c>
      <c r="AM161" s="89">
        <f t="shared" si="38"/>
        <v>1</v>
      </c>
      <c r="AN161" s="90">
        <f t="shared" si="39"/>
        <v>4</v>
      </c>
      <c r="AO161" s="91">
        <f t="shared" si="40"/>
        <v>5</v>
      </c>
      <c r="AP161" s="92">
        <f>INDEX([1]RiskPlusY2565Q3!Q:Q,MATCH([1]ตารางคะแนนV3!$C161,[1]RiskPlusY2565Q3!$D:$D,0))</f>
        <v>0</v>
      </c>
      <c r="AQ161" s="92">
        <f>INDEX([1]RiskPlusY2565Q3!R:R,MATCH([1]ตารางคะแนนV3!$C161,[1]RiskPlusY2565Q3!$D:$D,0))</f>
        <v>0</v>
      </c>
      <c r="AR161" s="92">
        <f>INDEX([1]RiskPlusY2565Q3!AB:AB,MATCH([1]ตารางคะแนนV3!$C161,[1]RiskPlusY2565Q3!$D:$D,0))</f>
        <v>1</v>
      </c>
      <c r="AS161" s="93">
        <f t="shared" si="41"/>
        <v>1</v>
      </c>
      <c r="AT161" s="92">
        <f>INDEX([1]RiskPlusY2565Q3!AA:AA,MATCH([1]ตารางคะแนนV3!$C161,[1]RiskPlusY2565Q3!$D:$D,0))</f>
        <v>1</v>
      </c>
      <c r="AU161" s="92">
        <f>INDEX([1]RiskPlusY2565Q3!AC:AC,MATCH([1]ตารางคะแนนV3!$C161,[1]RiskPlusY2565Q3!$D:$D,0))</f>
        <v>1</v>
      </c>
      <c r="AV161" s="94">
        <f t="shared" si="42"/>
        <v>2</v>
      </c>
      <c r="AW161" s="95">
        <f t="shared" si="43"/>
        <v>3</v>
      </c>
      <c r="AX161" s="96">
        <f t="shared" si="44"/>
        <v>8</v>
      </c>
      <c r="AY161" s="18" t="str">
        <f t="shared" si="45"/>
        <v>D</v>
      </c>
      <c r="AZ161" s="18"/>
      <c r="BA161" s="18" t="str">
        <f>INDEX([1]Proflile65!$L:$L,MATCH([1]ตารางคะแนนV3!$C161,[1]Proflile65!$D:$D,0))</f>
        <v>เดิม</v>
      </c>
      <c r="BB161" s="18"/>
      <c r="BC161" s="18"/>
      <c r="BD161" s="28" t="b">
        <f t="shared" si="46"/>
        <v>1</v>
      </c>
      <c r="BE161" s="96">
        <v>8</v>
      </c>
      <c r="BF161" s="18" t="s">
        <v>2073</v>
      </c>
      <c r="BH161" s="17">
        <f t="shared" si="47"/>
        <v>0</v>
      </c>
    </row>
    <row r="162" spans="1:60">
      <c r="A162" s="18" t="s">
        <v>11</v>
      </c>
      <c r="B162" s="17" t="s">
        <v>2075</v>
      </c>
      <c r="C162" s="18" t="s">
        <v>555</v>
      </c>
      <c r="D162" s="17" t="s">
        <v>556</v>
      </c>
      <c r="E162" s="18" t="str">
        <f>INDEX([1]Proflile65!$F:$F,MATCH([1]ตารางคะแนนV3!$C162,[1]Proflile65!$D:$D,0))</f>
        <v>รพช.</v>
      </c>
      <c r="F162" s="18">
        <f>INDEX([1]Proflile65!$H:$H,MATCH([1]ตารางคะแนนV3!$C162,[1]Proflile65!$D:$D,0))</f>
        <v>60</v>
      </c>
      <c r="G162" s="19" t="str">
        <f>INDEX([1]Proflile65!$K:$K,MATCH([1]ตารางคะแนนV3!$C162,[1]Proflile65!$D:$D,0))</f>
        <v>รพช.F2 P30,000-60,000</v>
      </c>
      <c r="H162" s="75">
        <v>51135</v>
      </c>
      <c r="I162" s="76">
        <f>INDEX([1]RiskPlusY2565Q3!L:L,MATCH([1]ตารางคะแนนV3!$C162,[1]RiskPlusY2565Q3!$D:$D,0))</f>
        <v>70577871.019999996</v>
      </c>
      <c r="J162" s="76">
        <f>INDEX([1]RiskPlusY2565Q3!P:P,MATCH([1]ตารางคะแนนV3!$C162,[1]RiskPlusY2565Q3!$D:$D,0))</f>
        <v>31068381.170000002</v>
      </c>
      <c r="K162" s="76">
        <f>INDEX([1]RiskPlusY2565Q3!O:O,MATCH([1]ตารางคะแนนV3!$C162,[1]RiskPlusY2565Q3!$D:$D,0))</f>
        <v>30517779.600000001</v>
      </c>
      <c r="L162" s="76">
        <f>INDEX([1]RiskPlusY2565Q3!M:M,MATCH([1]ตารางคะแนนV3!$C162,[1]RiskPlusY2565Q3!$D:$D,0))</f>
        <v>29763900.710000001</v>
      </c>
      <c r="M162" s="29">
        <f>INDEX([1]RiskPlusY2565Q3!N:N,MATCH([1]ตารางคะแนนV3!$C162,[1]RiskPlusY2565Q3!$D:$D,0))</f>
        <v>0</v>
      </c>
      <c r="N162" s="77">
        <f>INDEX([1]PlanfinY2565Q3!M:M,MATCH([1]ตารางคะแนนV3!$C162,[1]PlanfinY2565Q3!$C:$C,0))</f>
        <v>0</v>
      </c>
      <c r="O162" s="78">
        <f>INDEX([1]PlanfinY2565Q3!N:N,MATCH([1]ตารางคะแนนV3!$C162,[1]PlanfinY2565Q3!$C:$C,0))</f>
        <v>0</v>
      </c>
      <c r="P162" s="79">
        <f t="shared" si="32"/>
        <v>0</v>
      </c>
      <c r="Q162" s="80">
        <f>INDEX([1]Ratio!R:R,MATCH([1]ตารางคะแนนV3!$C162,[1]Ratio!$C:$C,0))</f>
        <v>143</v>
      </c>
      <c r="R162" s="81">
        <f>INDEX([1]RiskPlusY2565Q3!$S:$S,MATCH([1]ตารางคะแนนV3!C162,[1]RiskPlusY2565Q3!$D:$D,0))</f>
        <v>0</v>
      </c>
      <c r="S162" s="82">
        <f>INDEX([1]Ratio!$S:$S,MATCH([1]ตารางคะแนนV3!$C162,[1]Ratio!$C:$C,0))</f>
        <v>72</v>
      </c>
      <c r="T162" s="78">
        <f>VLOOKUP($C162,[1]RiskPlusY2565Q3!$D$2:$W$901,17,0)</f>
        <v>0</v>
      </c>
      <c r="U162" s="83">
        <f t="shared" si="33"/>
        <v>0</v>
      </c>
      <c r="V162" s="82">
        <f>INDEX([1]Ratio!$T:$T,MATCH([1]ตารางคะแนนV3!$C162,[1]Ratio!$C:$C,0))</f>
        <v>71</v>
      </c>
      <c r="W162" s="78">
        <f>VLOOKUP($C162,[1]RiskPlusY2565Q3!$D$2:$W$901,18,0)</f>
        <v>0</v>
      </c>
      <c r="X162" s="83">
        <f t="shared" si="34"/>
        <v>0</v>
      </c>
      <c r="Y162" s="82">
        <f>INDEX([1]Ratio!$V:$V,MATCH([1]ตารางคะแนนV3!$C162,[1]Ratio!$C:$C,0))</f>
        <v>43</v>
      </c>
      <c r="Z162" s="81">
        <f>INDEX([1]RiskPlusY2565Q3!$W:$W,MATCH([1]ตารางคะแนนV3!C162,[1]RiskPlusY2565Q3!$D:$D,0))</f>
        <v>1</v>
      </c>
      <c r="AA162" s="84">
        <f t="shared" si="35"/>
        <v>1</v>
      </c>
      <c r="AB162" s="77" t="str">
        <f>INDEX('[1]Quick MethodY2565Q3'!P:P,MATCH([1]ตารางคะแนนV3!$C162,'[1]Quick MethodY2565Q3'!$C:$C,0))</f>
        <v>1</v>
      </c>
      <c r="AC162" s="78" t="str">
        <f>INDEX('[1]Quick MethodY2565Q3'!Q:Q,MATCH([1]ตารางคะแนนV3!$C162,'[1]Quick MethodY2565Q3'!$C:$C,0))</f>
        <v>1</v>
      </c>
      <c r="AD162" s="78">
        <f>INDEX([1]HGRY2565Q3!W:W,MATCH([1]ตารางคะแนนV3!$C162,[1]HGRY2565Q3!$C:$C,0))</f>
        <v>0</v>
      </c>
      <c r="AE162" s="78">
        <f>INDEX([1]HGRY2565Q3!X:X,MATCH([1]ตารางคะแนนV3!$C162,[1]HGRY2565Q3!$C:$C,0))</f>
        <v>0.5</v>
      </c>
      <c r="AF162" s="78">
        <f>INDEX([1]HGRY2565Q3!Y:Y,MATCH([1]ตารางคะแนนV3!$C162,[1]HGRY2565Q3!$C:$C,0))</f>
        <v>0</v>
      </c>
      <c r="AG162" s="78">
        <f>INDEX([1]HGRY2565Q3!Z:Z,MATCH([1]ตารางคะแนนV3!$C162,[1]HGRY2565Q3!$C:$C,0))</f>
        <v>0</v>
      </c>
      <c r="AH162" s="85">
        <f t="shared" si="36"/>
        <v>2.5</v>
      </c>
      <c r="AI162" s="79">
        <f t="shared" si="37"/>
        <v>2</v>
      </c>
      <c r="AJ162" s="86">
        <f>INDEX([1]PointY2565Q3!J:J,MATCH([1]ตารางคะแนนV3!$C162,[1]PointY2565Q3!$C:$C,0))</f>
        <v>1</v>
      </c>
      <c r="AK162" s="87">
        <f>IFERROR(INDEX([1]อัตราการครองเตียง!O:O,MATCH([1]ตารางคะแนนV3!$C162,[1]อัตราการครองเตียง!$C:$C,0)),0)</f>
        <v>0</v>
      </c>
      <c r="AL162" s="88">
        <f>INDEX([1]SumAdjRw!R:R,MATCH([1]ตารางคะแนนV3!$C162,[1]SumAdjRw!$C:$C,0))</f>
        <v>1</v>
      </c>
      <c r="AM162" s="89">
        <f t="shared" si="38"/>
        <v>1</v>
      </c>
      <c r="AN162" s="90">
        <f t="shared" si="39"/>
        <v>4</v>
      </c>
      <c r="AO162" s="91">
        <f t="shared" si="40"/>
        <v>5</v>
      </c>
      <c r="AP162" s="92">
        <f>INDEX([1]RiskPlusY2565Q3!Q:Q,MATCH([1]ตารางคะแนนV3!$C162,[1]RiskPlusY2565Q3!$D:$D,0))</f>
        <v>0</v>
      </c>
      <c r="AQ162" s="92">
        <f>INDEX([1]RiskPlusY2565Q3!R:R,MATCH([1]ตารางคะแนนV3!$C162,[1]RiskPlusY2565Q3!$D:$D,0))</f>
        <v>0</v>
      </c>
      <c r="AR162" s="92">
        <f>INDEX([1]RiskPlusY2565Q3!AB:AB,MATCH([1]ตารางคะแนนV3!$C162,[1]RiskPlusY2565Q3!$D:$D,0))</f>
        <v>1</v>
      </c>
      <c r="AS162" s="93">
        <f t="shared" si="41"/>
        <v>1</v>
      </c>
      <c r="AT162" s="92">
        <f>INDEX([1]RiskPlusY2565Q3!AA:AA,MATCH([1]ตารางคะแนนV3!$C162,[1]RiskPlusY2565Q3!$D:$D,0))</f>
        <v>1</v>
      </c>
      <c r="AU162" s="92">
        <f>INDEX([1]RiskPlusY2565Q3!AC:AC,MATCH([1]ตารางคะแนนV3!$C162,[1]RiskPlusY2565Q3!$D:$D,0))</f>
        <v>1</v>
      </c>
      <c r="AV162" s="94">
        <f t="shared" si="42"/>
        <v>2</v>
      </c>
      <c r="AW162" s="95">
        <f t="shared" si="43"/>
        <v>3</v>
      </c>
      <c r="AX162" s="96">
        <f t="shared" si="44"/>
        <v>8</v>
      </c>
      <c r="AY162" s="18" t="str">
        <f t="shared" si="45"/>
        <v>D</v>
      </c>
      <c r="AZ162" s="18"/>
      <c r="BA162" s="18" t="str">
        <f>INDEX([1]Proflile65!$L:$L,MATCH([1]ตารางคะแนนV3!$C162,[1]Proflile65!$D:$D,0))</f>
        <v>เดิม</v>
      </c>
      <c r="BB162" s="18"/>
      <c r="BC162" s="18"/>
      <c r="BD162" s="28" t="b">
        <f t="shared" si="46"/>
        <v>1</v>
      </c>
      <c r="BE162" s="96">
        <v>8</v>
      </c>
      <c r="BF162" s="18" t="s">
        <v>2073</v>
      </c>
      <c r="BH162" s="17">
        <f t="shared" si="47"/>
        <v>0</v>
      </c>
    </row>
    <row r="163" spans="1:60">
      <c r="A163" s="18" t="s">
        <v>11</v>
      </c>
      <c r="B163" s="17" t="s">
        <v>2075</v>
      </c>
      <c r="C163" s="18" t="s">
        <v>557</v>
      </c>
      <c r="D163" s="17" t="s">
        <v>558</v>
      </c>
      <c r="E163" s="18" t="str">
        <f>INDEX([1]Proflile65!$F:$F,MATCH([1]ตารางคะแนนV3!$C163,[1]Proflile65!$D:$D,0))</f>
        <v>รพช.</v>
      </c>
      <c r="F163" s="18">
        <f>INDEX([1]Proflile65!$H:$H,MATCH([1]ตารางคะแนนV3!$C163,[1]Proflile65!$D:$D,0))</f>
        <v>30</v>
      </c>
      <c r="G163" s="19" t="str">
        <f>INDEX([1]Proflile65!$K:$K,MATCH([1]ตารางคะแนนV3!$C163,[1]Proflile65!$D:$D,0))</f>
        <v>รพช.F2 P&lt;=30,000</v>
      </c>
      <c r="H163" s="75">
        <v>29601</v>
      </c>
      <c r="I163" s="76">
        <f>INDEX([1]RiskPlusY2565Q3!L:L,MATCH([1]ตารางคะแนนV3!$C163,[1]RiskPlusY2565Q3!$D:$D,0))</f>
        <v>32604281</v>
      </c>
      <c r="J163" s="76">
        <f>INDEX([1]RiskPlusY2565Q3!P:P,MATCH([1]ตารางคะแนนV3!$C163,[1]RiskPlusY2565Q3!$D:$D,0))</f>
        <v>20323529.579999998</v>
      </c>
      <c r="K163" s="76">
        <f>INDEX([1]RiskPlusY2565Q3!O:O,MATCH([1]ตารางคะแนนV3!$C163,[1]RiskPlusY2565Q3!$D:$D,0))</f>
        <v>13077632.1</v>
      </c>
      <c r="L163" s="76">
        <f>INDEX([1]RiskPlusY2565Q3!M:M,MATCH([1]ตารางคะแนนV3!$C163,[1]RiskPlusY2565Q3!$D:$D,0))</f>
        <v>11854263.07</v>
      </c>
      <c r="M163" s="29">
        <f>INDEX([1]RiskPlusY2565Q3!N:N,MATCH([1]ตารางคะแนนV3!$C163,[1]RiskPlusY2565Q3!$D:$D,0))</f>
        <v>0</v>
      </c>
      <c r="N163" s="77">
        <f>INDEX([1]PlanfinY2565Q3!M:M,MATCH([1]ตารางคะแนนV3!$C163,[1]PlanfinY2565Q3!$C:$C,0))</f>
        <v>0</v>
      </c>
      <c r="O163" s="78">
        <f>INDEX([1]PlanfinY2565Q3!N:N,MATCH([1]ตารางคะแนนV3!$C163,[1]PlanfinY2565Q3!$C:$C,0))</f>
        <v>1</v>
      </c>
      <c r="P163" s="79">
        <f t="shared" si="32"/>
        <v>1</v>
      </c>
      <c r="Q163" s="80">
        <f>INDEX([1]Ratio!R:R,MATCH([1]ตารางคะแนนV3!$C163,[1]Ratio!$C:$C,0))</f>
        <v>96</v>
      </c>
      <c r="R163" s="81">
        <f>INDEX([1]RiskPlusY2565Q3!$S:$S,MATCH([1]ตารางคะแนนV3!C163,[1]RiskPlusY2565Q3!$D:$D,0))</f>
        <v>0</v>
      </c>
      <c r="S163" s="82">
        <f>INDEX([1]Ratio!$S:$S,MATCH([1]ตารางคะแนนV3!$C163,[1]Ratio!$C:$C,0))</f>
        <v>46</v>
      </c>
      <c r="T163" s="78">
        <f>VLOOKUP($C163,[1]RiskPlusY2565Q3!$D$2:$W$901,17,0)</f>
        <v>1</v>
      </c>
      <c r="U163" s="83">
        <f t="shared" si="33"/>
        <v>0.5</v>
      </c>
      <c r="V163" s="82">
        <f>INDEX([1]Ratio!$T:$T,MATCH([1]ตารางคะแนนV3!$C163,[1]Ratio!$C:$C,0))</f>
        <v>68</v>
      </c>
      <c r="W163" s="78">
        <f>VLOOKUP($C163,[1]RiskPlusY2565Q3!$D$2:$W$901,18,0)</f>
        <v>0</v>
      </c>
      <c r="X163" s="83">
        <f t="shared" si="34"/>
        <v>0</v>
      </c>
      <c r="Y163" s="82">
        <f>INDEX([1]Ratio!$V:$V,MATCH([1]ตารางคะแนนV3!$C163,[1]Ratio!$C:$C,0))</f>
        <v>49</v>
      </c>
      <c r="Z163" s="81">
        <f>INDEX([1]RiskPlusY2565Q3!$W:$W,MATCH([1]ตารางคะแนนV3!C163,[1]RiskPlusY2565Q3!$D:$D,0))</f>
        <v>1</v>
      </c>
      <c r="AA163" s="84">
        <f t="shared" si="35"/>
        <v>1.5</v>
      </c>
      <c r="AB163" s="77" t="str">
        <f>INDEX('[1]Quick MethodY2565Q3'!P:P,MATCH([1]ตารางคะแนนV3!$C163,'[1]Quick MethodY2565Q3'!$C:$C,0))</f>
        <v>1</v>
      </c>
      <c r="AC163" s="78" t="str">
        <f>INDEX('[1]Quick MethodY2565Q3'!Q:Q,MATCH([1]ตารางคะแนนV3!$C163,'[1]Quick MethodY2565Q3'!$C:$C,0))</f>
        <v>1</v>
      </c>
      <c r="AD163" s="78">
        <f>INDEX([1]HGRY2565Q3!W:W,MATCH([1]ตารางคะแนนV3!$C163,[1]HGRY2565Q3!$C:$C,0))</f>
        <v>0</v>
      </c>
      <c r="AE163" s="78">
        <f>INDEX([1]HGRY2565Q3!X:X,MATCH([1]ตารางคะแนนV3!$C163,[1]HGRY2565Q3!$C:$C,0))</f>
        <v>0</v>
      </c>
      <c r="AF163" s="78">
        <f>INDEX([1]HGRY2565Q3!Y:Y,MATCH([1]ตารางคะแนนV3!$C163,[1]HGRY2565Q3!$C:$C,0))</f>
        <v>0</v>
      </c>
      <c r="AG163" s="78">
        <f>INDEX([1]HGRY2565Q3!Z:Z,MATCH([1]ตารางคะแนนV3!$C163,[1]HGRY2565Q3!$C:$C,0))</f>
        <v>0</v>
      </c>
      <c r="AH163" s="85">
        <f t="shared" si="36"/>
        <v>2</v>
      </c>
      <c r="AI163" s="79">
        <f t="shared" si="37"/>
        <v>2</v>
      </c>
      <c r="AJ163" s="86">
        <f>INDEX([1]PointY2565Q3!J:J,MATCH([1]ตารางคะแนนV3!$C163,[1]PointY2565Q3!$C:$C,0))</f>
        <v>1</v>
      </c>
      <c r="AK163" s="87">
        <f>IFERROR(INDEX([1]อัตราการครองเตียง!O:O,MATCH([1]ตารางคะแนนV3!$C163,[1]อัตราการครองเตียง!$C:$C,0)),0)</f>
        <v>1</v>
      </c>
      <c r="AL163" s="88">
        <f>INDEX([1]SumAdjRw!R:R,MATCH([1]ตารางคะแนนV3!$C163,[1]SumAdjRw!$C:$C,0))</f>
        <v>1</v>
      </c>
      <c r="AM163" s="89">
        <f t="shared" si="38"/>
        <v>2</v>
      </c>
      <c r="AN163" s="90">
        <f t="shared" si="39"/>
        <v>5</v>
      </c>
      <c r="AO163" s="91">
        <f t="shared" si="40"/>
        <v>7.5</v>
      </c>
      <c r="AP163" s="92">
        <f>INDEX([1]RiskPlusY2565Q3!Q:Q,MATCH([1]ตารางคะแนนV3!$C163,[1]RiskPlusY2565Q3!$D:$D,0))</f>
        <v>0</v>
      </c>
      <c r="AQ163" s="92">
        <f>INDEX([1]RiskPlusY2565Q3!R:R,MATCH([1]ตารางคะแนนV3!$C163,[1]RiskPlusY2565Q3!$D:$D,0))</f>
        <v>0</v>
      </c>
      <c r="AR163" s="92">
        <f>INDEX([1]RiskPlusY2565Q3!AB:AB,MATCH([1]ตารางคะแนนV3!$C163,[1]RiskPlusY2565Q3!$D:$D,0))</f>
        <v>1</v>
      </c>
      <c r="AS163" s="93">
        <f t="shared" si="41"/>
        <v>1</v>
      </c>
      <c r="AT163" s="92">
        <f>INDEX([1]RiskPlusY2565Q3!AA:AA,MATCH([1]ตารางคะแนนV3!$C163,[1]RiskPlusY2565Q3!$D:$D,0))</f>
        <v>1</v>
      </c>
      <c r="AU163" s="92">
        <f>INDEX([1]RiskPlusY2565Q3!AC:AC,MATCH([1]ตารางคะแนนV3!$C163,[1]RiskPlusY2565Q3!$D:$D,0))</f>
        <v>1</v>
      </c>
      <c r="AV163" s="94">
        <f t="shared" si="42"/>
        <v>2</v>
      </c>
      <c r="AW163" s="95">
        <f t="shared" si="43"/>
        <v>3</v>
      </c>
      <c r="AX163" s="96">
        <f t="shared" si="44"/>
        <v>10.5</v>
      </c>
      <c r="AY163" s="18" t="str">
        <f t="shared" si="45"/>
        <v>B</v>
      </c>
      <c r="AZ163" s="18"/>
      <c r="BA163" s="18" t="str">
        <f>INDEX([1]Proflile65!$L:$L,MATCH([1]ตารางคะแนนV3!$C163,[1]Proflile65!$D:$D,0))</f>
        <v>เดิม</v>
      </c>
      <c r="BB163" s="18"/>
      <c r="BC163" s="18"/>
      <c r="BD163" s="28" t="b">
        <f t="shared" si="46"/>
        <v>1</v>
      </c>
      <c r="BE163" s="96">
        <v>10.5</v>
      </c>
      <c r="BF163" s="18" t="s">
        <v>2071</v>
      </c>
      <c r="BH163" s="17">
        <f t="shared" si="47"/>
        <v>150000</v>
      </c>
    </row>
    <row r="164" spans="1:60">
      <c r="A164" s="18" t="s">
        <v>11</v>
      </c>
      <c r="B164" s="17" t="s">
        <v>2075</v>
      </c>
      <c r="C164" s="18" t="s">
        <v>559</v>
      </c>
      <c r="D164" s="17" t="s">
        <v>560</v>
      </c>
      <c r="E164" s="18" t="str">
        <f>INDEX([1]Proflile65!$F:$F,MATCH([1]ตารางคะแนนV3!$C164,[1]Proflile65!$D:$D,0))</f>
        <v>รพช.</v>
      </c>
      <c r="F164" s="18">
        <f>INDEX([1]Proflile65!$H:$H,MATCH([1]ตารางคะแนนV3!$C164,[1]Proflile65!$D:$D,0))</f>
        <v>30</v>
      </c>
      <c r="G164" s="19" t="str">
        <f>INDEX([1]Proflile65!$K:$K,MATCH([1]ตารางคะแนนV3!$C164,[1]Proflile65!$D:$D,0))</f>
        <v>รพช.F2 P&lt;=30,000</v>
      </c>
      <c r="H164" s="75">
        <v>21495</v>
      </c>
      <c r="I164" s="76">
        <f>INDEX([1]RiskPlusY2565Q3!L:L,MATCH([1]ตารางคะแนนV3!$C164,[1]RiskPlusY2565Q3!$D:$D,0))</f>
        <v>47471661.840000004</v>
      </c>
      <c r="J164" s="76">
        <f>INDEX([1]RiskPlusY2565Q3!P:P,MATCH([1]ตารางคะแนนV3!$C164,[1]RiskPlusY2565Q3!$D:$D,0))</f>
        <v>11812250.810000001</v>
      </c>
      <c r="K164" s="76">
        <f>INDEX([1]RiskPlusY2565Q3!O:O,MATCH([1]ตารางคะแนนV3!$C164,[1]RiskPlusY2565Q3!$D:$D,0))</f>
        <v>21344965.239999998</v>
      </c>
      <c r="L164" s="76">
        <f>INDEX([1]RiskPlusY2565Q3!M:M,MATCH([1]ตารางคะแนนV3!$C164,[1]RiskPlusY2565Q3!$D:$D,0))</f>
        <v>20961836.309999999</v>
      </c>
      <c r="M164" s="29">
        <f>INDEX([1]RiskPlusY2565Q3!N:N,MATCH([1]ตารางคะแนนV3!$C164,[1]RiskPlusY2565Q3!$D:$D,0))</f>
        <v>0</v>
      </c>
      <c r="N164" s="77">
        <f>INDEX([1]PlanfinY2565Q3!M:M,MATCH([1]ตารางคะแนนV3!$C164,[1]PlanfinY2565Q3!$C:$C,0))</f>
        <v>0</v>
      </c>
      <c r="O164" s="78">
        <f>INDEX([1]PlanfinY2565Q3!N:N,MATCH([1]ตารางคะแนนV3!$C164,[1]PlanfinY2565Q3!$C:$C,0))</f>
        <v>0</v>
      </c>
      <c r="P164" s="79">
        <f t="shared" si="32"/>
        <v>0</v>
      </c>
      <c r="Q164" s="80">
        <f>INDEX([1]Ratio!R:R,MATCH([1]ตารางคะแนนV3!$C164,[1]Ratio!$C:$C,0))</f>
        <v>80</v>
      </c>
      <c r="R164" s="81">
        <f>INDEX([1]RiskPlusY2565Q3!$S:$S,MATCH([1]ตารางคะแนนV3!C164,[1]RiskPlusY2565Q3!$D:$D,0))</f>
        <v>1</v>
      </c>
      <c r="S164" s="82">
        <f>INDEX([1]Ratio!$S:$S,MATCH([1]ตารางคะแนนV3!$C164,[1]Ratio!$C:$C,0))</f>
        <v>55</v>
      </c>
      <c r="T164" s="78">
        <f>VLOOKUP($C164,[1]RiskPlusY2565Q3!$D$2:$W$901,17,0)</f>
        <v>1</v>
      </c>
      <c r="U164" s="83">
        <f t="shared" si="33"/>
        <v>0.5</v>
      </c>
      <c r="V164" s="82">
        <f>INDEX([1]Ratio!$T:$T,MATCH([1]ตารางคะแนนV3!$C164,[1]Ratio!$C:$C,0))</f>
        <v>62</v>
      </c>
      <c r="W164" s="78">
        <f>VLOOKUP($C164,[1]RiskPlusY2565Q3!$D$2:$W$901,18,0)</f>
        <v>0</v>
      </c>
      <c r="X164" s="83">
        <f t="shared" si="34"/>
        <v>0</v>
      </c>
      <c r="Y164" s="82">
        <f>INDEX([1]Ratio!$V:$V,MATCH([1]ตารางคะแนนV3!$C164,[1]Ratio!$C:$C,0))</f>
        <v>41</v>
      </c>
      <c r="Z164" s="81">
        <f>INDEX([1]RiskPlusY2565Q3!$W:$W,MATCH([1]ตารางคะแนนV3!C164,[1]RiskPlusY2565Q3!$D:$D,0))</f>
        <v>1</v>
      </c>
      <c r="AA164" s="84">
        <f t="shared" si="35"/>
        <v>2.5</v>
      </c>
      <c r="AB164" s="77" t="str">
        <f>INDEX('[1]Quick MethodY2565Q3'!P:P,MATCH([1]ตารางคะแนนV3!$C164,'[1]Quick MethodY2565Q3'!$C:$C,0))</f>
        <v>1</v>
      </c>
      <c r="AC164" s="78" t="str">
        <f>INDEX('[1]Quick MethodY2565Q3'!Q:Q,MATCH([1]ตารางคะแนนV3!$C164,'[1]Quick MethodY2565Q3'!$C:$C,0))</f>
        <v>1</v>
      </c>
      <c r="AD164" s="78">
        <f>INDEX([1]HGRY2565Q3!W:W,MATCH([1]ตารางคะแนนV3!$C164,[1]HGRY2565Q3!$C:$C,0))</f>
        <v>0.5</v>
      </c>
      <c r="AE164" s="78">
        <f>INDEX([1]HGRY2565Q3!X:X,MATCH([1]ตารางคะแนนV3!$C164,[1]HGRY2565Q3!$C:$C,0))</f>
        <v>0</v>
      </c>
      <c r="AF164" s="78">
        <f>INDEX([1]HGRY2565Q3!Y:Y,MATCH([1]ตารางคะแนนV3!$C164,[1]HGRY2565Q3!$C:$C,0))</f>
        <v>0</v>
      </c>
      <c r="AG164" s="78">
        <f>INDEX([1]HGRY2565Q3!Z:Z,MATCH([1]ตารางคะแนนV3!$C164,[1]HGRY2565Q3!$C:$C,0))</f>
        <v>0</v>
      </c>
      <c r="AH164" s="85">
        <f t="shared" si="36"/>
        <v>2.5</v>
      </c>
      <c r="AI164" s="79">
        <f t="shared" si="37"/>
        <v>2</v>
      </c>
      <c r="AJ164" s="86">
        <f>INDEX([1]PointY2565Q3!J:J,MATCH([1]ตารางคะแนนV3!$C164,[1]PointY2565Q3!$C:$C,0))</f>
        <v>1</v>
      </c>
      <c r="AK164" s="87">
        <f>IFERROR(INDEX([1]อัตราการครองเตียง!O:O,MATCH([1]ตารางคะแนนV3!$C164,[1]อัตราการครองเตียง!$C:$C,0)),0)</f>
        <v>0</v>
      </c>
      <c r="AL164" s="88">
        <f>INDEX([1]SumAdjRw!R:R,MATCH([1]ตารางคะแนนV3!$C164,[1]SumAdjRw!$C:$C,0))</f>
        <v>0</v>
      </c>
      <c r="AM164" s="89">
        <f t="shared" si="38"/>
        <v>0</v>
      </c>
      <c r="AN164" s="90">
        <f t="shared" si="39"/>
        <v>3</v>
      </c>
      <c r="AO164" s="91">
        <f t="shared" si="40"/>
        <v>5.5</v>
      </c>
      <c r="AP164" s="92">
        <f>INDEX([1]RiskPlusY2565Q3!Q:Q,MATCH([1]ตารางคะแนนV3!$C164,[1]RiskPlusY2565Q3!$D:$D,0))</f>
        <v>0</v>
      </c>
      <c r="AQ164" s="92">
        <f>INDEX([1]RiskPlusY2565Q3!R:R,MATCH([1]ตารางคะแนนV3!$C164,[1]RiskPlusY2565Q3!$D:$D,0))</f>
        <v>0</v>
      </c>
      <c r="AR164" s="92">
        <f>INDEX([1]RiskPlusY2565Q3!AB:AB,MATCH([1]ตารางคะแนนV3!$C164,[1]RiskPlusY2565Q3!$D:$D,0))</f>
        <v>1</v>
      </c>
      <c r="AS164" s="93">
        <f t="shared" si="41"/>
        <v>1</v>
      </c>
      <c r="AT164" s="92">
        <f>INDEX([1]RiskPlusY2565Q3!AA:AA,MATCH([1]ตารางคะแนนV3!$C164,[1]RiskPlusY2565Q3!$D:$D,0))</f>
        <v>1</v>
      </c>
      <c r="AU164" s="92">
        <f>INDEX([1]RiskPlusY2565Q3!AC:AC,MATCH([1]ตารางคะแนนV3!$C164,[1]RiskPlusY2565Q3!$D:$D,0))</f>
        <v>1</v>
      </c>
      <c r="AV164" s="94">
        <f t="shared" si="42"/>
        <v>2</v>
      </c>
      <c r="AW164" s="95">
        <f t="shared" si="43"/>
        <v>3</v>
      </c>
      <c r="AX164" s="96">
        <f t="shared" si="44"/>
        <v>8.5</v>
      </c>
      <c r="AY164" s="18" t="str">
        <f t="shared" si="45"/>
        <v>D</v>
      </c>
      <c r="AZ164" s="18"/>
      <c r="BA164" s="18" t="str">
        <f>INDEX([1]Proflile65!$L:$L,MATCH([1]ตารางคะแนนV3!$C164,[1]Proflile65!$D:$D,0))</f>
        <v>เดิม</v>
      </c>
      <c r="BB164" s="18"/>
      <c r="BC164" s="18"/>
      <c r="BD164" s="28" t="b">
        <f t="shared" si="46"/>
        <v>1</v>
      </c>
      <c r="BE164" s="96">
        <v>8.5</v>
      </c>
      <c r="BF164" s="18" t="s">
        <v>2073</v>
      </c>
      <c r="BH164" s="17">
        <f t="shared" si="47"/>
        <v>0</v>
      </c>
    </row>
    <row r="165" spans="1:60">
      <c r="A165" s="18" t="s">
        <v>11</v>
      </c>
      <c r="B165" s="17" t="s">
        <v>2075</v>
      </c>
      <c r="C165" s="18" t="s">
        <v>561</v>
      </c>
      <c r="D165" s="17" t="s">
        <v>562</v>
      </c>
      <c r="E165" s="18" t="str">
        <f>INDEX([1]Proflile65!$F:$F,MATCH([1]ตารางคะแนนV3!$C165,[1]Proflile65!$D:$D,0))</f>
        <v>รพช.</v>
      </c>
      <c r="F165" s="18">
        <f>INDEX([1]Proflile65!$H:$H,MATCH([1]ตารางคะแนนV3!$C165,[1]Proflile65!$D:$D,0))</f>
        <v>30</v>
      </c>
      <c r="G165" s="19" t="str">
        <f>INDEX([1]Proflile65!$K:$K,MATCH([1]ตารางคะแนนV3!$C165,[1]Proflile65!$D:$D,0))</f>
        <v>รพช.F2 P&lt;=30,000</v>
      </c>
      <c r="H165" s="75">
        <v>24065</v>
      </c>
      <c r="I165" s="76">
        <f>INDEX([1]RiskPlusY2565Q3!L:L,MATCH([1]ตารางคะแนนV3!$C165,[1]RiskPlusY2565Q3!$D:$D,0))</f>
        <v>62778131.799999997</v>
      </c>
      <c r="J165" s="76">
        <f>INDEX([1]RiskPlusY2565Q3!P:P,MATCH([1]ตารางคะแนนV3!$C165,[1]RiskPlusY2565Q3!$D:$D,0))</f>
        <v>45866726.450000003</v>
      </c>
      <c r="K165" s="76">
        <f>INDEX([1]RiskPlusY2565Q3!O:O,MATCH([1]ตารางคะแนนV3!$C165,[1]RiskPlusY2565Q3!$D:$D,0))</f>
        <v>19755997.210000001</v>
      </c>
      <c r="L165" s="76">
        <f>INDEX([1]RiskPlusY2565Q3!M:M,MATCH([1]ตารางคะแนนV3!$C165,[1]RiskPlusY2565Q3!$D:$D,0))</f>
        <v>15904262.720000001</v>
      </c>
      <c r="M165" s="29">
        <f>INDEX([1]RiskPlusY2565Q3!N:N,MATCH([1]ตารางคะแนนV3!$C165,[1]RiskPlusY2565Q3!$D:$D,0))</f>
        <v>0</v>
      </c>
      <c r="N165" s="77">
        <f>INDEX([1]PlanfinY2565Q3!M:M,MATCH([1]ตารางคะแนนV3!$C165,[1]PlanfinY2565Q3!$C:$C,0))</f>
        <v>0</v>
      </c>
      <c r="O165" s="78">
        <f>INDEX([1]PlanfinY2565Q3!N:N,MATCH([1]ตารางคะแนนV3!$C165,[1]PlanfinY2565Q3!$C:$C,0))</f>
        <v>1</v>
      </c>
      <c r="P165" s="79">
        <f t="shared" si="32"/>
        <v>1</v>
      </c>
      <c r="Q165" s="80">
        <f>INDEX([1]Ratio!R:R,MATCH([1]ตารางคะแนนV3!$C165,[1]Ratio!$C:$C,0))</f>
        <v>93</v>
      </c>
      <c r="R165" s="81">
        <f>INDEX([1]RiskPlusY2565Q3!$S:$S,MATCH([1]ตารางคะแนนV3!C165,[1]RiskPlusY2565Q3!$D:$D,0))</f>
        <v>0</v>
      </c>
      <c r="S165" s="82">
        <f>INDEX([1]Ratio!$S:$S,MATCH([1]ตารางคะแนนV3!$C165,[1]Ratio!$C:$C,0))</f>
        <v>44</v>
      </c>
      <c r="T165" s="78">
        <f>VLOOKUP($C165,[1]RiskPlusY2565Q3!$D$2:$W$901,17,0)</f>
        <v>1</v>
      </c>
      <c r="U165" s="83">
        <f t="shared" si="33"/>
        <v>0.5</v>
      </c>
      <c r="V165" s="82">
        <f>INDEX([1]Ratio!$T:$T,MATCH([1]ตารางคะแนนV3!$C165,[1]Ratio!$C:$C,0))</f>
        <v>54</v>
      </c>
      <c r="W165" s="78">
        <f>VLOOKUP($C165,[1]RiskPlusY2565Q3!$D$2:$W$901,18,0)</f>
        <v>1</v>
      </c>
      <c r="X165" s="83">
        <f t="shared" si="34"/>
        <v>0.5</v>
      </c>
      <c r="Y165" s="82">
        <f>INDEX([1]Ratio!$V:$V,MATCH([1]ตารางคะแนนV3!$C165,[1]Ratio!$C:$C,0))</f>
        <v>61</v>
      </c>
      <c r="Z165" s="81">
        <f>INDEX([1]RiskPlusY2565Q3!$W:$W,MATCH([1]ตารางคะแนนV3!C165,[1]RiskPlusY2565Q3!$D:$D,0))</f>
        <v>0</v>
      </c>
      <c r="AA165" s="84">
        <f t="shared" si="35"/>
        <v>1</v>
      </c>
      <c r="AB165" s="77" t="str">
        <f>INDEX('[1]Quick MethodY2565Q3'!P:P,MATCH([1]ตารางคะแนนV3!$C165,'[1]Quick MethodY2565Q3'!$C:$C,0))</f>
        <v>1</v>
      </c>
      <c r="AC165" s="78" t="str">
        <f>INDEX('[1]Quick MethodY2565Q3'!Q:Q,MATCH([1]ตารางคะแนนV3!$C165,'[1]Quick MethodY2565Q3'!$C:$C,0))</f>
        <v>1</v>
      </c>
      <c r="AD165" s="78">
        <f>INDEX([1]HGRY2565Q3!W:W,MATCH([1]ตารางคะแนนV3!$C165,[1]HGRY2565Q3!$C:$C,0))</f>
        <v>0.5</v>
      </c>
      <c r="AE165" s="78">
        <f>INDEX([1]HGRY2565Q3!X:X,MATCH([1]ตารางคะแนนV3!$C165,[1]HGRY2565Q3!$C:$C,0))</f>
        <v>0.5</v>
      </c>
      <c r="AF165" s="78">
        <f>INDEX([1]HGRY2565Q3!Y:Y,MATCH([1]ตารางคะแนนV3!$C165,[1]HGRY2565Q3!$C:$C,0))</f>
        <v>0</v>
      </c>
      <c r="AG165" s="78">
        <f>INDEX([1]HGRY2565Q3!Z:Z,MATCH([1]ตารางคะแนนV3!$C165,[1]HGRY2565Q3!$C:$C,0))</f>
        <v>0</v>
      </c>
      <c r="AH165" s="85">
        <f t="shared" si="36"/>
        <v>3</v>
      </c>
      <c r="AI165" s="79">
        <f t="shared" si="37"/>
        <v>2</v>
      </c>
      <c r="AJ165" s="86">
        <f>INDEX([1]PointY2565Q3!J:J,MATCH([1]ตารางคะแนนV3!$C165,[1]PointY2565Q3!$C:$C,0))</f>
        <v>1</v>
      </c>
      <c r="AK165" s="87">
        <f>IFERROR(INDEX([1]อัตราการครองเตียง!O:O,MATCH([1]ตารางคะแนนV3!$C165,[1]อัตราการครองเตียง!$C:$C,0)),0)</f>
        <v>0</v>
      </c>
      <c r="AL165" s="88">
        <f>INDEX([1]SumAdjRw!R:R,MATCH([1]ตารางคะแนนV3!$C165,[1]SumAdjRw!$C:$C,0))</f>
        <v>1</v>
      </c>
      <c r="AM165" s="89">
        <f t="shared" si="38"/>
        <v>1</v>
      </c>
      <c r="AN165" s="90">
        <f t="shared" si="39"/>
        <v>4</v>
      </c>
      <c r="AO165" s="91">
        <f t="shared" si="40"/>
        <v>6</v>
      </c>
      <c r="AP165" s="92">
        <f>INDEX([1]RiskPlusY2565Q3!Q:Q,MATCH([1]ตารางคะแนนV3!$C165,[1]RiskPlusY2565Q3!$D:$D,0))</f>
        <v>0</v>
      </c>
      <c r="AQ165" s="92">
        <f>INDEX([1]RiskPlusY2565Q3!R:R,MATCH([1]ตารางคะแนนV3!$C165,[1]RiskPlusY2565Q3!$D:$D,0))</f>
        <v>0</v>
      </c>
      <c r="AR165" s="92">
        <f>INDEX([1]RiskPlusY2565Q3!AB:AB,MATCH([1]ตารางคะแนนV3!$C165,[1]RiskPlusY2565Q3!$D:$D,0))</f>
        <v>1</v>
      </c>
      <c r="AS165" s="93">
        <f t="shared" si="41"/>
        <v>1</v>
      </c>
      <c r="AT165" s="92">
        <f>INDEX([1]RiskPlusY2565Q3!AA:AA,MATCH([1]ตารางคะแนนV3!$C165,[1]RiskPlusY2565Q3!$D:$D,0))</f>
        <v>1</v>
      </c>
      <c r="AU165" s="92">
        <f>INDEX([1]RiskPlusY2565Q3!AC:AC,MATCH([1]ตารางคะแนนV3!$C165,[1]RiskPlusY2565Q3!$D:$D,0))</f>
        <v>1</v>
      </c>
      <c r="AV165" s="94">
        <f t="shared" si="42"/>
        <v>2</v>
      </c>
      <c r="AW165" s="95">
        <f t="shared" si="43"/>
        <v>3</v>
      </c>
      <c r="AX165" s="96">
        <f t="shared" si="44"/>
        <v>9</v>
      </c>
      <c r="AY165" s="18" t="str">
        <f t="shared" si="45"/>
        <v>C</v>
      </c>
      <c r="AZ165" s="18"/>
      <c r="BA165" s="18" t="str">
        <f>INDEX([1]Proflile65!$L:$L,MATCH([1]ตารางคะแนนV3!$C165,[1]Proflile65!$D:$D,0))</f>
        <v>เดิม</v>
      </c>
      <c r="BB165" s="18"/>
      <c r="BC165" s="18"/>
      <c r="BD165" s="28" t="b">
        <f t="shared" si="46"/>
        <v>1</v>
      </c>
      <c r="BE165" s="96">
        <v>9</v>
      </c>
      <c r="BF165" s="18" t="s">
        <v>2072</v>
      </c>
      <c r="BH165" s="17">
        <f t="shared" si="47"/>
        <v>0</v>
      </c>
    </row>
    <row r="166" spans="1:60">
      <c r="A166" s="18" t="s">
        <v>11</v>
      </c>
      <c r="B166" s="17" t="s">
        <v>2075</v>
      </c>
      <c r="C166" s="18" t="s">
        <v>563</v>
      </c>
      <c r="D166" s="17" t="s">
        <v>564</v>
      </c>
      <c r="E166" s="18" t="str">
        <f>INDEX([1]Proflile65!$F:$F,MATCH([1]ตารางคะแนนV3!$C166,[1]Proflile65!$D:$D,0))</f>
        <v>รพช.</v>
      </c>
      <c r="F166" s="18">
        <f>INDEX([1]Proflile65!$H:$H,MATCH([1]ตารางคะแนนV3!$C166,[1]Proflile65!$D:$D,0))</f>
        <v>30</v>
      </c>
      <c r="G166" s="19" t="str">
        <f>INDEX([1]Proflile65!$K:$K,MATCH([1]ตารางคะแนนV3!$C166,[1]Proflile65!$D:$D,0))</f>
        <v>รพช.F2 P&lt;=30,000</v>
      </c>
      <c r="H166" s="75">
        <v>19422</v>
      </c>
      <c r="I166" s="76">
        <f>INDEX([1]RiskPlusY2565Q3!L:L,MATCH([1]ตารางคะแนนV3!$C166,[1]RiskPlusY2565Q3!$D:$D,0))</f>
        <v>29610426.98</v>
      </c>
      <c r="J166" s="76">
        <f>INDEX([1]RiskPlusY2565Q3!P:P,MATCH([1]ตารางคะแนนV3!$C166,[1]RiskPlusY2565Q3!$D:$D,0))</f>
        <v>17895153.079999998</v>
      </c>
      <c r="K166" s="76">
        <f>INDEX([1]RiskPlusY2565Q3!O:O,MATCH([1]ตารางคะแนนV3!$C166,[1]RiskPlusY2565Q3!$D:$D,0))</f>
        <v>1784021.54</v>
      </c>
      <c r="L166" s="76">
        <f>INDEX([1]RiskPlusY2565Q3!M:M,MATCH([1]ตารางคะแนนV3!$C166,[1]RiskPlusY2565Q3!$D:$D,0))</f>
        <v>4092495.76</v>
      </c>
      <c r="M166" s="29">
        <f>INDEX([1]RiskPlusY2565Q3!N:N,MATCH([1]ตารางคะแนนV3!$C166,[1]RiskPlusY2565Q3!$D:$D,0))</f>
        <v>0</v>
      </c>
      <c r="N166" s="77">
        <f>INDEX([1]PlanfinY2565Q3!M:M,MATCH([1]ตารางคะแนนV3!$C166,[1]PlanfinY2565Q3!$C:$C,0))</f>
        <v>0</v>
      </c>
      <c r="O166" s="78">
        <f>INDEX([1]PlanfinY2565Q3!N:N,MATCH([1]ตารางคะแนนV3!$C166,[1]PlanfinY2565Q3!$C:$C,0))</f>
        <v>1</v>
      </c>
      <c r="P166" s="79">
        <f t="shared" si="32"/>
        <v>1</v>
      </c>
      <c r="Q166" s="80">
        <f>INDEX([1]Ratio!R:R,MATCH([1]ตารางคะแนนV3!$C166,[1]Ratio!$C:$C,0))</f>
        <v>96</v>
      </c>
      <c r="R166" s="81">
        <f>INDEX([1]RiskPlusY2565Q3!$S:$S,MATCH([1]ตารางคะแนนV3!C166,[1]RiskPlusY2565Q3!$D:$D,0))</f>
        <v>0</v>
      </c>
      <c r="S166" s="82">
        <f>INDEX([1]Ratio!$S:$S,MATCH([1]ตารางคะแนนV3!$C166,[1]Ratio!$C:$C,0))</f>
        <v>123</v>
      </c>
      <c r="T166" s="78">
        <f>VLOOKUP($C166,[1]RiskPlusY2565Q3!$D$2:$W$901,17,0)</f>
        <v>0</v>
      </c>
      <c r="U166" s="83">
        <f t="shared" si="33"/>
        <v>0</v>
      </c>
      <c r="V166" s="82">
        <f>INDEX([1]Ratio!$T:$T,MATCH([1]ตารางคะแนนV3!$C166,[1]Ratio!$C:$C,0))</f>
        <v>67</v>
      </c>
      <c r="W166" s="78">
        <f>VLOOKUP($C166,[1]RiskPlusY2565Q3!$D$2:$W$901,18,0)</f>
        <v>0</v>
      </c>
      <c r="X166" s="83">
        <f t="shared" si="34"/>
        <v>0</v>
      </c>
      <c r="Y166" s="82">
        <f>INDEX([1]Ratio!$V:$V,MATCH([1]ตารางคะแนนV3!$C166,[1]Ratio!$C:$C,0))</f>
        <v>48</v>
      </c>
      <c r="Z166" s="81">
        <f>INDEX([1]RiskPlusY2565Q3!$W:$W,MATCH([1]ตารางคะแนนV3!C166,[1]RiskPlusY2565Q3!$D:$D,0))</f>
        <v>1</v>
      </c>
      <c r="AA166" s="84">
        <f t="shared" si="35"/>
        <v>1</v>
      </c>
      <c r="AB166" s="77" t="str">
        <f>INDEX('[1]Quick MethodY2565Q3'!P:P,MATCH([1]ตารางคะแนนV3!$C166,'[1]Quick MethodY2565Q3'!$C:$C,0))</f>
        <v>1</v>
      </c>
      <c r="AC166" s="78" t="str">
        <f>INDEX('[1]Quick MethodY2565Q3'!Q:Q,MATCH([1]ตารางคะแนนV3!$C166,'[1]Quick MethodY2565Q3'!$C:$C,0))</f>
        <v>1</v>
      </c>
      <c r="AD166" s="78">
        <f>INDEX([1]HGRY2565Q3!W:W,MATCH([1]ตารางคะแนนV3!$C166,[1]HGRY2565Q3!$C:$C,0))</f>
        <v>0.5</v>
      </c>
      <c r="AE166" s="78">
        <f>INDEX([1]HGRY2565Q3!X:X,MATCH([1]ตารางคะแนนV3!$C166,[1]HGRY2565Q3!$C:$C,0))</f>
        <v>0.5</v>
      </c>
      <c r="AF166" s="78">
        <f>INDEX([1]HGRY2565Q3!Y:Y,MATCH([1]ตารางคะแนนV3!$C166,[1]HGRY2565Q3!$C:$C,0))</f>
        <v>0</v>
      </c>
      <c r="AG166" s="78">
        <f>INDEX([1]HGRY2565Q3!Z:Z,MATCH([1]ตารางคะแนนV3!$C166,[1]HGRY2565Q3!$C:$C,0))</f>
        <v>0</v>
      </c>
      <c r="AH166" s="85">
        <f t="shared" si="36"/>
        <v>3</v>
      </c>
      <c r="AI166" s="79">
        <f t="shared" si="37"/>
        <v>2</v>
      </c>
      <c r="AJ166" s="86">
        <f>INDEX([1]PointY2565Q3!J:J,MATCH([1]ตารางคะแนนV3!$C166,[1]PointY2565Q3!$C:$C,0))</f>
        <v>1</v>
      </c>
      <c r="AK166" s="87">
        <f>IFERROR(INDEX([1]อัตราการครองเตียง!O:O,MATCH([1]ตารางคะแนนV3!$C166,[1]อัตราการครองเตียง!$C:$C,0)),0)</f>
        <v>0</v>
      </c>
      <c r="AL166" s="88">
        <f>INDEX([1]SumAdjRw!R:R,MATCH([1]ตารางคะแนนV3!$C166,[1]SumAdjRw!$C:$C,0))</f>
        <v>0</v>
      </c>
      <c r="AM166" s="89">
        <f t="shared" si="38"/>
        <v>0</v>
      </c>
      <c r="AN166" s="90">
        <f t="shared" si="39"/>
        <v>3</v>
      </c>
      <c r="AO166" s="91">
        <f t="shared" si="40"/>
        <v>5</v>
      </c>
      <c r="AP166" s="92">
        <f>INDEX([1]RiskPlusY2565Q3!Q:Q,MATCH([1]ตารางคะแนนV3!$C166,[1]RiskPlusY2565Q3!$D:$D,0))</f>
        <v>0</v>
      </c>
      <c r="AQ166" s="92">
        <f>INDEX([1]RiskPlusY2565Q3!R:R,MATCH([1]ตารางคะแนนV3!$C166,[1]RiskPlusY2565Q3!$D:$D,0))</f>
        <v>0</v>
      </c>
      <c r="AR166" s="92">
        <f>INDEX([1]RiskPlusY2565Q3!AB:AB,MATCH([1]ตารางคะแนนV3!$C166,[1]RiskPlusY2565Q3!$D:$D,0))</f>
        <v>1</v>
      </c>
      <c r="AS166" s="93">
        <f t="shared" si="41"/>
        <v>1</v>
      </c>
      <c r="AT166" s="92">
        <f>INDEX([1]RiskPlusY2565Q3!AA:AA,MATCH([1]ตารางคะแนนV3!$C166,[1]RiskPlusY2565Q3!$D:$D,0))</f>
        <v>1</v>
      </c>
      <c r="AU166" s="92">
        <f>INDEX([1]RiskPlusY2565Q3!AC:AC,MATCH([1]ตารางคะแนนV3!$C166,[1]RiskPlusY2565Q3!$D:$D,0))</f>
        <v>1</v>
      </c>
      <c r="AV166" s="94">
        <f t="shared" si="42"/>
        <v>2</v>
      </c>
      <c r="AW166" s="95">
        <f t="shared" si="43"/>
        <v>3</v>
      </c>
      <c r="AX166" s="96">
        <f t="shared" si="44"/>
        <v>8</v>
      </c>
      <c r="AY166" s="18" t="str">
        <f t="shared" si="45"/>
        <v>D</v>
      </c>
      <c r="AZ166" s="18"/>
      <c r="BA166" s="18" t="str">
        <f>INDEX([1]Proflile65!$L:$L,MATCH([1]ตารางคะแนนV3!$C166,[1]Proflile65!$D:$D,0))</f>
        <v>เดิม</v>
      </c>
      <c r="BB166" s="18"/>
      <c r="BC166" s="18"/>
      <c r="BD166" s="28" t="b">
        <f t="shared" si="46"/>
        <v>1</v>
      </c>
      <c r="BE166" s="96">
        <v>8</v>
      </c>
      <c r="BF166" s="18" t="s">
        <v>2073</v>
      </c>
      <c r="BH166" s="17">
        <f t="shared" si="47"/>
        <v>0</v>
      </c>
    </row>
    <row r="167" spans="1:60">
      <c r="A167" s="18" t="s">
        <v>11</v>
      </c>
      <c r="B167" s="17" t="s">
        <v>2075</v>
      </c>
      <c r="C167" s="18" t="s">
        <v>565</v>
      </c>
      <c r="D167" s="17" t="s">
        <v>566</v>
      </c>
      <c r="E167" s="18" t="str">
        <f>INDEX([1]Proflile65!$F:$F,MATCH([1]ตารางคะแนนV3!$C167,[1]Proflile65!$D:$D,0))</f>
        <v>รพช.</v>
      </c>
      <c r="F167" s="18">
        <f>INDEX([1]Proflile65!$H:$H,MATCH([1]ตารางคะแนนV3!$C167,[1]Proflile65!$D:$D,0))</f>
        <v>30</v>
      </c>
      <c r="G167" s="19" t="str">
        <f>INDEX([1]Proflile65!$K:$K,MATCH([1]ตารางคะแนนV3!$C167,[1]Proflile65!$D:$D,0))</f>
        <v>รพช.F3 P15,000-25,000</v>
      </c>
      <c r="H167" s="75">
        <v>22767</v>
      </c>
      <c r="I167" s="76">
        <f>INDEX([1]RiskPlusY2565Q3!L:L,MATCH([1]ตารางคะแนนV3!$C167,[1]RiskPlusY2565Q3!$D:$D,0))</f>
        <v>51162605.939999998</v>
      </c>
      <c r="J167" s="76">
        <f>INDEX([1]RiskPlusY2565Q3!P:P,MATCH([1]ตารางคะแนนV3!$C167,[1]RiskPlusY2565Q3!$D:$D,0))</f>
        <v>6966982.46</v>
      </c>
      <c r="K167" s="76">
        <f>INDEX([1]RiskPlusY2565Q3!O:O,MATCH([1]ตารางคะแนนV3!$C167,[1]RiskPlusY2565Q3!$D:$D,0))</f>
        <v>34206560.810000002</v>
      </c>
      <c r="L167" s="76">
        <f>INDEX([1]RiskPlusY2565Q3!M:M,MATCH([1]ตารางคะแนนV3!$C167,[1]RiskPlusY2565Q3!$D:$D,0))</f>
        <v>41446494.579999998</v>
      </c>
      <c r="M167" s="29">
        <f>INDEX([1]RiskPlusY2565Q3!N:N,MATCH([1]ตารางคะแนนV3!$C167,[1]RiskPlusY2565Q3!$D:$D,0))</f>
        <v>0</v>
      </c>
      <c r="N167" s="77">
        <f>INDEX([1]PlanfinY2565Q3!M:M,MATCH([1]ตารางคะแนนV3!$C167,[1]PlanfinY2565Q3!$C:$C,0))</f>
        <v>0</v>
      </c>
      <c r="O167" s="78">
        <f>INDEX([1]PlanfinY2565Q3!N:N,MATCH([1]ตารางคะแนนV3!$C167,[1]PlanfinY2565Q3!$C:$C,0))</f>
        <v>0</v>
      </c>
      <c r="P167" s="79">
        <f t="shared" si="32"/>
        <v>0</v>
      </c>
      <c r="Q167" s="80">
        <f>INDEX([1]Ratio!R:R,MATCH([1]ตารางคะแนนV3!$C167,[1]Ratio!$C:$C,0))</f>
        <v>61</v>
      </c>
      <c r="R167" s="81">
        <f>INDEX([1]RiskPlusY2565Q3!$S:$S,MATCH([1]ตารางคะแนนV3!C167,[1]RiskPlusY2565Q3!$D:$D,0))</f>
        <v>1</v>
      </c>
      <c r="S167" s="82">
        <f>INDEX([1]Ratio!$S:$S,MATCH([1]ตารางคะแนนV3!$C167,[1]Ratio!$C:$C,0))</f>
        <v>79</v>
      </c>
      <c r="T167" s="78">
        <f>VLOOKUP($C167,[1]RiskPlusY2565Q3!$D$2:$W$901,17,0)</f>
        <v>0</v>
      </c>
      <c r="U167" s="83">
        <f t="shared" si="33"/>
        <v>0</v>
      </c>
      <c r="V167" s="82">
        <f>INDEX([1]Ratio!$T:$T,MATCH([1]ตารางคะแนนV3!$C167,[1]Ratio!$C:$C,0))</f>
        <v>126</v>
      </c>
      <c r="W167" s="78">
        <f>VLOOKUP($C167,[1]RiskPlusY2565Q3!$D$2:$W$901,18,0)</f>
        <v>0</v>
      </c>
      <c r="X167" s="83">
        <f t="shared" si="34"/>
        <v>0</v>
      </c>
      <c r="Y167" s="82">
        <f>INDEX([1]Ratio!$V:$V,MATCH([1]ตารางคะแนนV3!$C167,[1]Ratio!$C:$C,0))</f>
        <v>35</v>
      </c>
      <c r="Z167" s="81">
        <f>INDEX([1]RiskPlusY2565Q3!$W:$W,MATCH([1]ตารางคะแนนV3!C167,[1]RiskPlusY2565Q3!$D:$D,0))</f>
        <v>1</v>
      </c>
      <c r="AA167" s="84">
        <f t="shared" si="35"/>
        <v>2</v>
      </c>
      <c r="AB167" s="77" t="str">
        <f>INDEX('[1]Quick MethodY2565Q3'!P:P,MATCH([1]ตารางคะแนนV3!$C167,'[1]Quick MethodY2565Q3'!$C:$C,0))</f>
        <v>1</v>
      </c>
      <c r="AC167" s="78" t="str">
        <f>INDEX('[1]Quick MethodY2565Q3'!Q:Q,MATCH([1]ตารางคะแนนV3!$C167,'[1]Quick MethodY2565Q3'!$C:$C,0))</f>
        <v>0</v>
      </c>
      <c r="AD167" s="78">
        <f>INDEX([1]HGRY2565Q3!W:W,MATCH([1]ตารางคะแนนV3!$C167,[1]HGRY2565Q3!$C:$C,0))</f>
        <v>0</v>
      </c>
      <c r="AE167" s="78">
        <f>INDEX([1]HGRY2565Q3!X:X,MATCH([1]ตารางคะแนนV3!$C167,[1]HGRY2565Q3!$C:$C,0))</f>
        <v>0.5</v>
      </c>
      <c r="AF167" s="78">
        <f>INDEX([1]HGRY2565Q3!Y:Y,MATCH([1]ตารางคะแนนV3!$C167,[1]HGRY2565Q3!$C:$C,0))</f>
        <v>0</v>
      </c>
      <c r="AG167" s="78">
        <f>INDEX([1]HGRY2565Q3!Z:Z,MATCH([1]ตารางคะแนนV3!$C167,[1]HGRY2565Q3!$C:$C,0))</f>
        <v>0</v>
      </c>
      <c r="AH167" s="85">
        <f t="shared" si="36"/>
        <v>1.5</v>
      </c>
      <c r="AI167" s="79">
        <f t="shared" si="37"/>
        <v>1.5</v>
      </c>
      <c r="AJ167" s="86">
        <f>INDEX([1]PointY2565Q3!J:J,MATCH([1]ตารางคะแนนV3!$C167,[1]PointY2565Q3!$C:$C,0))</f>
        <v>1</v>
      </c>
      <c r="AK167" s="87">
        <f>IFERROR(INDEX([1]อัตราการครองเตียง!O:O,MATCH([1]ตารางคะแนนV3!$C167,[1]อัตราการครองเตียง!$C:$C,0)),0)</f>
        <v>0</v>
      </c>
      <c r="AL167" s="88">
        <f>INDEX([1]SumAdjRw!R:R,MATCH([1]ตารางคะแนนV3!$C167,[1]SumAdjRw!$C:$C,0))</f>
        <v>1</v>
      </c>
      <c r="AM167" s="89">
        <f t="shared" si="38"/>
        <v>1</v>
      </c>
      <c r="AN167" s="90">
        <f t="shared" si="39"/>
        <v>3.5</v>
      </c>
      <c r="AO167" s="91">
        <f t="shared" si="40"/>
        <v>5.5</v>
      </c>
      <c r="AP167" s="92">
        <f>INDEX([1]RiskPlusY2565Q3!Q:Q,MATCH([1]ตารางคะแนนV3!$C167,[1]RiskPlusY2565Q3!$D:$D,0))</f>
        <v>1</v>
      </c>
      <c r="AQ167" s="92">
        <f>INDEX([1]RiskPlusY2565Q3!R:R,MATCH([1]ตารางคะแนนV3!$C167,[1]RiskPlusY2565Q3!$D:$D,0))</f>
        <v>1</v>
      </c>
      <c r="AR167" s="92">
        <f>INDEX([1]RiskPlusY2565Q3!AB:AB,MATCH([1]ตารางคะแนนV3!$C167,[1]RiskPlusY2565Q3!$D:$D,0))</f>
        <v>1</v>
      </c>
      <c r="AS167" s="93">
        <f t="shared" si="41"/>
        <v>3</v>
      </c>
      <c r="AT167" s="92">
        <f>INDEX([1]RiskPlusY2565Q3!AA:AA,MATCH([1]ตารางคะแนนV3!$C167,[1]RiskPlusY2565Q3!$D:$D,0))</f>
        <v>1</v>
      </c>
      <c r="AU167" s="92">
        <f>INDEX([1]RiskPlusY2565Q3!AC:AC,MATCH([1]ตารางคะแนนV3!$C167,[1]RiskPlusY2565Q3!$D:$D,0))</f>
        <v>1</v>
      </c>
      <c r="AV167" s="94">
        <f t="shared" si="42"/>
        <v>2</v>
      </c>
      <c r="AW167" s="95">
        <f t="shared" si="43"/>
        <v>5</v>
      </c>
      <c r="AX167" s="96">
        <f t="shared" si="44"/>
        <v>10.5</v>
      </c>
      <c r="AY167" s="18" t="str">
        <f t="shared" si="45"/>
        <v>B</v>
      </c>
      <c r="AZ167" s="18"/>
      <c r="BA167" s="18" t="str">
        <f>INDEX([1]Proflile65!$L:$L,MATCH([1]ตารางคะแนนV3!$C167,[1]Proflile65!$D:$D,0))</f>
        <v>เดิม</v>
      </c>
      <c r="BB167" s="18"/>
      <c r="BC167" s="18"/>
      <c r="BD167" s="28" t="b">
        <f t="shared" si="46"/>
        <v>1</v>
      </c>
      <c r="BE167" s="96">
        <v>10.5</v>
      </c>
      <c r="BF167" s="18" t="s">
        <v>2071</v>
      </c>
      <c r="BH167" s="17">
        <f t="shared" si="47"/>
        <v>150000</v>
      </c>
    </row>
    <row r="168" spans="1:60">
      <c r="A168" s="18" t="s">
        <v>11</v>
      </c>
      <c r="B168" s="17" t="s">
        <v>13</v>
      </c>
      <c r="C168" s="18" t="s">
        <v>483</v>
      </c>
      <c r="D168" s="17" t="s">
        <v>484</v>
      </c>
      <c r="E168" s="18" t="str">
        <f>INDEX([1]Proflile65!$F:$F,MATCH([1]ตารางคะแนนV3!$C168,[1]Proflile65!$D:$D,0))</f>
        <v>รพท.</v>
      </c>
      <c r="F168" s="18">
        <f>INDEX([1]Proflile65!$H:$H,MATCH([1]ตารางคะแนนV3!$C168,[1]Proflile65!$D:$D,0))</f>
        <v>353</v>
      </c>
      <c r="G168" s="19" t="str">
        <f>INDEX([1]Proflile65!$K:$K,MATCH([1]ตารางคะแนนV3!$C168,[1]Proflile65!$D:$D,0))</f>
        <v>รพท.S B&lt;=400</v>
      </c>
      <c r="H168" s="75">
        <v>50738</v>
      </c>
      <c r="I168" s="76">
        <f>INDEX([1]RiskPlusY2565Q3!L:L,MATCH([1]ตารางคะแนนV3!$C168,[1]RiskPlusY2565Q3!$D:$D,0))</f>
        <v>287777662.49000001</v>
      </c>
      <c r="J168" s="76">
        <f>INDEX([1]RiskPlusY2565Q3!P:P,MATCH([1]ตารางคะแนนV3!$C168,[1]RiskPlusY2565Q3!$D:$D,0))</f>
        <v>99724653.489999995</v>
      </c>
      <c r="K168" s="76">
        <f>INDEX([1]RiskPlusY2565Q3!O:O,MATCH([1]ตารางคะแนนV3!$C168,[1]RiskPlusY2565Q3!$D:$D,0))</f>
        <v>143325417.5</v>
      </c>
      <c r="L168" s="76">
        <f>INDEX([1]RiskPlusY2565Q3!M:M,MATCH([1]ตารางคะแนนV3!$C168,[1]RiskPlusY2565Q3!$D:$D,0))</f>
        <v>106753153.34</v>
      </c>
      <c r="M168" s="29">
        <f>INDEX([1]RiskPlusY2565Q3!N:N,MATCH([1]ตารางคะแนนV3!$C168,[1]RiskPlusY2565Q3!$D:$D,0))</f>
        <v>0</v>
      </c>
      <c r="N168" s="77">
        <f>INDEX([1]PlanfinY2565Q3!M:M,MATCH([1]ตารางคะแนนV3!$C168,[1]PlanfinY2565Q3!$C:$C,0))</f>
        <v>0</v>
      </c>
      <c r="O168" s="78">
        <f>INDEX([1]PlanfinY2565Q3!N:N,MATCH([1]ตารางคะแนนV3!$C168,[1]PlanfinY2565Q3!$C:$C,0))</f>
        <v>1</v>
      </c>
      <c r="P168" s="79">
        <f t="shared" si="32"/>
        <v>1</v>
      </c>
      <c r="Q168" s="80">
        <f>INDEX([1]Ratio!R:R,MATCH([1]ตารางคะแนนV3!$C168,[1]Ratio!$C:$C,0))</f>
        <v>66</v>
      </c>
      <c r="R168" s="81">
        <f>INDEX([1]RiskPlusY2565Q3!$S:$S,MATCH([1]ตารางคะแนนV3!C168,[1]RiskPlusY2565Q3!$D:$D,0))</f>
        <v>1</v>
      </c>
      <c r="S168" s="82">
        <f>INDEX([1]Ratio!$S:$S,MATCH([1]ตารางคะแนนV3!$C168,[1]Ratio!$C:$C,0))</f>
        <v>39</v>
      </c>
      <c r="T168" s="78">
        <f>VLOOKUP($C168,[1]RiskPlusY2565Q3!$D$2:$W$901,17,0)</f>
        <v>1</v>
      </c>
      <c r="U168" s="83">
        <f t="shared" si="33"/>
        <v>0.5</v>
      </c>
      <c r="V168" s="82">
        <f>INDEX([1]Ratio!$T:$T,MATCH([1]ตารางคะแนนV3!$C168,[1]Ratio!$C:$C,0))</f>
        <v>81</v>
      </c>
      <c r="W168" s="78">
        <f>VLOOKUP($C168,[1]RiskPlusY2565Q3!$D$2:$W$901,18,0)</f>
        <v>0</v>
      </c>
      <c r="X168" s="83">
        <f t="shared" si="34"/>
        <v>0</v>
      </c>
      <c r="Y168" s="82">
        <f>INDEX([1]Ratio!$V:$V,MATCH([1]ตารางคะแนนV3!$C168,[1]Ratio!$C:$C,0))</f>
        <v>45</v>
      </c>
      <c r="Z168" s="81">
        <f>INDEX([1]RiskPlusY2565Q3!$W:$W,MATCH([1]ตารางคะแนนV3!C168,[1]RiskPlusY2565Q3!$D:$D,0))</f>
        <v>1</v>
      </c>
      <c r="AA168" s="84">
        <f t="shared" si="35"/>
        <v>2.5</v>
      </c>
      <c r="AB168" s="77" t="str">
        <f>INDEX('[1]Quick MethodY2565Q3'!P:P,MATCH([1]ตารางคะแนนV3!$C168,'[1]Quick MethodY2565Q3'!$C:$C,0))</f>
        <v>1</v>
      </c>
      <c r="AC168" s="78" t="str">
        <f>INDEX('[1]Quick MethodY2565Q3'!Q:Q,MATCH([1]ตารางคะแนนV3!$C168,'[1]Quick MethodY2565Q3'!$C:$C,0))</f>
        <v>1</v>
      </c>
      <c r="AD168" s="78">
        <f>INDEX([1]HGRY2565Q3!W:W,MATCH([1]ตารางคะแนนV3!$C168,[1]HGRY2565Q3!$C:$C,0))</f>
        <v>0</v>
      </c>
      <c r="AE168" s="78">
        <f>INDEX([1]HGRY2565Q3!X:X,MATCH([1]ตารางคะแนนV3!$C168,[1]HGRY2565Q3!$C:$C,0))</f>
        <v>0.5</v>
      </c>
      <c r="AF168" s="78">
        <f>INDEX([1]HGRY2565Q3!Y:Y,MATCH([1]ตารางคะแนนV3!$C168,[1]HGRY2565Q3!$C:$C,0))</f>
        <v>0</v>
      </c>
      <c r="AG168" s="78">
        <f>INDEX([1]HGRY2565Q3!Z:Z,MATCH([1]ตารางคะแนนV3!$C168,[1]HGRY2565Q3!$C:$C,0))</f>
        <v>0.5</v>
      </c>
      <c r="AH168" s="85">
        <f t="shared" si="36"/>
        <v>3</v>
      </c>
      <c r="AI168" s="79">
        <f t="shared" si="37"/>
        <v>2</v>
      </c>
      <c r="AJ168" s="86">
        <f>INDEX([1]PointY2565Q3!J:J,MATCH([1]ตารางคะแนนV3!$C168,[1]PointY2565Q3!$C:$C,0))</f>
        <v>1</v>
      </c>
      <c r="AK168" s="87">
        <f>IFERROR(INDEX([1]อัตราการครองเตียง!O:O,MATCH([1]ตารางคะแนนV3!$C168,[1]อัตราการครองเตียง!$C:$C,0)),0)</f>
        <v>1</v>
      </c>
      <c r="AL168" s="88">
        <f>INDEX([1]SumAdjRw!R:R,MATCH([1]ตารางคะแนนV3!$C168,[1]SumAdjRw!$C:$C,0))</f>
        <v>1</v>
      </c>
      <c r="AM168" s="89">
        <f t="shared" si="38"/>
        <v>2</v>
      </c>
      <c r="AN168" s="90">
        <f t="shared" si="39"/>
        <v>5</v>
      </c>
      <c r="AO168" s="91">
        <f t="shared" si="40"/>
        <v>8.5</v>
      </c>
      <c r="AP168" s="92">
        <f>INDEX([1]RiskPlusY2565Q3!Q:Q,MATCH([1]ตารางคะแนนV3!$C168,[1]RiskPlusY2565Q3!$D:$D,0))</f>
        <v>0</v>
      </c>
      <c r="AQ168" s="92">
        <f>INDEX([1]RiskPlusY2565Q3!R:R,MATCH([1]ตารางคะแนนV3!$C168,[1]RiskPlusY2565Q3!$D:$D,0))</f>
        <v>0</v>
      </c>
      <c r="AR168" s="92">
        <f>INDEX([1]RiskPlusY2565Q3!AB:AB,MATCH([1]ตารางคะแนนV3!$C168,[1]RiskPlusY2565Q3!$D:$D,0))</f>
        <v>1</v>
      </c>
      <c r="AS168" s="93">
        <f t="shared" si="41"/>
        <v>1</v>
      </c>
      <c r="AT168" s="92">
        <f>INDEX([1]RiskPlusY2565Q3!AA:AA,MATCH([1]ตารางคะแนนV3!$C168,[1]RiskPlusY2565Q3!$D:$D,0))</f>
        <v>1</v>
      </c>
      <c r="AU168" s="92">
        <f>INDEX([1]RiskPlusY2565Q3!AC:AC,MATCH([1]ตารางคะแนนV3!$C168,[1]RiskPlusY2565Q3!$D:$D,0))</f>
        <v>1</v>
      </c>
      <c r="AV168" s="94">
        <f t="shared" si="42"/>
        <v>2</v>
      </c>
      <c r="AW168" s="95">
        <f t="shared" si="43"/>
        <v>3</v>
      </c>
      <c r="AX168" s="96">
        <f t="shared" si="44"/>
        <v>11.5</v>
      </c>
      <c r="AY168" s="18" t="str">
        <f t="shared" si="45"/>
        <v>B</v>
      </c>
      <c r="AZ168" s="18"/>
      <c r="BA168" s="18" t="str">
        <f>INDEX([1]Proflile65!$L:$L,MATCH([1]ตารางคะแนนV3!$C168,[1]Proflile65!$D:$D,0))</f>
        <v>เดิม</v>
      </c>
      <c r="BB168" s="18"/>
      <c r="BC168" s="18"/>
      <c r="BD168" s="28" t="b">
        <f t="shared" si="46"/>
        <v>1</v>
      </c>
      <c r="BE168" s="96">
        <v>11.5</v>
      </c>
      <c r="BF168" s="18" t="s">
        <v>2071</v>
      </c>
      <c r="BH168" s="17">
        <f t="shared" si="47"/>
        <v>150000</v>
      </c>
    </row>
    <row r="169" spans="1:60">
      <c r="A169" s="18" t="s">
        <v>11</v>
      </c>
      <c r="B169" s="17" t="s">
        <v>13</v>
      </c>
      <c r="C169" s="18" t="s">
        <v>485</v>
      </c>
      <c r="D169" s="17" t="s">
        <v>486</v>
      </c>
      <c r="E169" s="18" t="str">
        <f>INDEX([1]Proflile65!$F:$F,MATCH([1]ตารางคะแนนV3!$C169,[1]Proflile65!$D:$D,0))</f>
        <v>รพช.</v>
      </c>
      <c r="F169" s="18">
        <f>INDEX([1]Proflile65!$H:$H,MATCH([1]ตารางคะแนนV3!$C169,[1]Proflile65!$D:$D,0))</f>
        <v>30</v>
      </c>
      <c r="G169" s="19" t="str">
        <f>INDEX([1]Proflile65!$K:$K,MATCH([1]ตารางคะแนนV3!$C169,[1]Proflile65!$D:$D,0))</f>
        <v>รพช.F2 P&lt;=30,000</v>
      </c>
      <c r="H169" s="75">
        <v>23034</v>
      </c>
      <c r="I169" s="76">
        <f>INDEX([1]RiskPlusY2565Q3!L:L,MATCH([1]ตารางคะแนนV3!$C169,[1]RiskPlusY2565Q3!$D:$D,0))</f>
        <v>21544383.260000002</v>
      </c>
      <c r="J169" s="76">
        <f>INDEX([1]RiskPlusY2565Q3!P:P,MATCH([1]ตารางคะแนนV3!$C169,[1]RiskPlusY2565Q3!$D:$D,0))</f>
        <v>9415391.1600000001</v>
      </c>
      <c r="K169" s="76">
        <f>INDEX([1]RiskPlusY2565Q3!O:O,MATCH([1]ตารางคะแนนV3!$C169,[1]RiskPlusY2565Q3!$D:$D,0))</f>
        <v>8371042.6100000003</v>
      </c>
      <c r="L169" s="76">
        <f>INDEX([1]RiskPlusY2565Q3!M:M,MATCH([1]ตารางคะแนนV3!$C169,[1]RiskPlusY2565Q3!$D:$D,0))</f>
        <v>7247526.3499999996</v>
      </c>
      <c r="M169" s="29">
        <f>INDEX([1]RiskPlusY2565Q3!N:N,MATCH([1]ตารางคะแนนV3!$C169,[1]RiskPlusY2565Q3!$D:$D,0))</f>
        <v>0</v>
      </c>
      <c r="N169" s="77">
        <f>INDEX([1]PlanfinY2565Q3!M:M,MATCH([1]ตารางคะแนนV3!$C169,[1]PlanfinY2565Q3!$C:$C,0))</f>
        <v>0</v>
      </c>
      <c r="O169" s="78">
        <f>INDEX([1]PlanfinY2565Q3!N:N,MATCH([1]ตารางคะแนนV3!$C169,[1]PlanfinY2565Q3!$C:$C,0))</f>
        <v>1</v>
      </c>
      <c r="P169" s="79">
        <f t="shared" si="32"/>
        <v>1</v>
      </c>
      <c r="Q169" s="80">
        <f>INDEX([1]Ratio!R:R,MATCH([1]ตารางคะแนนV3!$C169,[1]Ratio!$C:$C,0))</f>
        <v>173</v>
      </c>
      <c r="R169" s="81">
        <f>INDEX([1]RiskPlusY2565Q3!$S:$S,MATCH([1]ตารางคะแนนV3!C169,[1]RiskPlusY2565Q3!$D:$D,0))</f>
        <v>0</v>
      </c>
      <c r="S169" s="82">
        <f>INDEX([1]Ratio!$S:$S,MATCH([1]ตารางคะแนนV3!$C169,[1]Ratio!$C:$C,0))</f>
        <v>29</v>
      </c>
      <c r="T169" s="78">
        <f>VLOOKUP($C169,[1]RiskPlusY2565Q3!$D$2:$W$901,17,0)</f>
        <v>1</v>
      </c>
      <c r="U169" s="83">
        <f t="shared" si="33"/>
        <v>0.5</v>
      </c>
      <c r="V169" s="82">
        <f>INDEX([1]Ratio!$T:$T,MATCH([1]ตารางคะแนนV3!$C169,[1]Ratio!$C:$C,0))</f>
        <v>78</v>
      </c>
      <c r="W169" s="78">
        <f>VLOOKUP($C169,[1]RiskPlusY2565Q3!$D$2:$W$901,18,0)</f>
        <v>0</v>
      </c>
      <c r="X169" s="83">
        <f t="shared" si="34"/>
        <v>0</v>
      </c>
      <c r="Y169" s="82">
        <f>INDEX([1]Ratio!$V:$V,MATCH([1]ตารางคะแนนV3!$C169,[1]Ratio!$C:$C,0))</f>
        <v>101</v>
      </c>
      <c r="Z169" s="81">
        <f>INDEX([1]RiskPlusY2565Q3!$W:$W,MATCH([1]ตารางคะแนนV3!C169,[1]RiskPlusY2565Q3!$D:$D,0))</f>
        <v>0</v>
      </c>
      <c r="AA169" s="84">
        <f t="shared" si="35"/>
        <v>0.5</v>
      </c>
      <c r="AB169" s="77" t="str">
        <f>INDEX('[1]Quick MethodY2565Q3'!P:P,MATCH([1]ตารางคะแนนV3!$C169,'[1]Quick MethodY2565Q3'!$C:$C,0))</f>
        <v>0</v>
      </c>
      <c r="AC169" s="78" t="str">
        <f>INDEX('[1]Quick MethodY2565Q3'!Q:Q,MATCH([1]ตารางคะแนนV3!$C169,'[1]Quick MethodY2565Q3'!$C:$C,0))</f>
        <v>1</v>
      </c>
      <c r="AD169" s="78">
        <f>INDEX([1]HGRY2565Q3!W:W,MATCH([1]ตารางคะแนนV3!$C169,[1]HGRY2565Q3!$C:$C,0))</f>
        <v>0</v>
      </c>
      <c r="AE169" s="78">
        <f>INDEX([1]HGRY2565Q3!X:X,MATCH([1]ตารางคะแนนV3!$C169,[1]HGRY2565Q3!$C:$C,0))</f>
        <v>0.5</v>
      </c>
      <c r="AF169" s="78">
        <f>INDEX([1]HGRY2565Q3!Y:Y,MATCH([1]ตารางคะแนนV3!$C169,[1]HGRY2565Q3!$C:$C,0))</f>
        <v>0.5</v>
      </c>
      <c r="AG169" s="78">
        <f>INDEX([1]HGRY2565Q3!Z:Z,MATCH([1]ตารางคะแนนV3!$C169,[1]HGRY2565Q3!$C:$C,0))</f>
        <v>0.5</v>
      </c>
      <c r="AH169" s="85">
        <f t="shared" si="36"/>
        <v>2.5</v>
      </c>
      <c r="AI169" s="79">
        <f t="shared" si="37"/>
        <v>2</v>
      </c>
      <c r="AJ169" s="86">
        <f>INDEX([1]PointY2565Q3!J:J,MATCH([1]ตารางคะแนนV3!$C169,[1]PointY2565Q3!$C:$C,0))</f>
        <v>1</v>
      </c>
      <c r="AK169" s="87">
        <f>IFERROR(INDEX([1]อัตราการครองเตียง!O:O,MATCH([1]ตารางคะแนนV3!$C169,[1]อัตราการครองเตียง!$C:$C,0)),0)</f>
        <v>0</v>
      </c>
      <c r="AL169" s="88">
        <f>INDEX([1]SumAdjRw!R:R,MATCH([1]ตารางคะแนนV3!$C169,[1]SumAdjRw!$C:$C,0))</f>
        <v>0</v>
      </c>
      <c r="AM169" s="89">
        <f t="shared" si="38"/>
        <v>0</v>
      </c>
      <c r="AN169" s="90">
        <f t="shared" si="39"/>
        <v>3</v>
      </c>
      <c r="AO169" s="91">
        <f t="shared" si="40"/>
        <v>4.5</v>
      </c>
      <c r="AP169" s="92">
        <f>INDEX([1]RiskPlusY2565Q3!Q:Q,MATCH([1]ตารางคะแนนV3!$C169,[1]RiskPlusY2565Q3!$D:$D,0))</f>
        <v>0</v>
      </c>
      <c r="AQ169" s="92">
        <f>INDEX([1]RiskPlusY2565Q3!R:R,MATCH([1]ตารางคะแนนV3!$C169,[1]RiskPlusY2565Q3!$D:$D,0))</f>
        <v>0</v>
      </c>
      <c r="AR169" s="92">
        <f>INDEX([1]RiskPlusY2565Q3!AB:AB,MATCH([1]ตารางคะแนนV3!$C169,[1]RiskPlusY2565Q3!$D:$D,0))</f>
        <v>1</v>
      </c>
      <c r="AS169" s="93">
        <f t="shared" si="41"/>
        <v>1</v>
      </c>
      <c r="AT169" s="92">
        <f>INDEX([1]RiskPlusY2565Q3!AA:AA,MATCH([1]ตารางคะแนนV3!$C169,[1]RiskPlusY2565Q3!$D:$D,0))</f>
        <v>1</v>
      </c>
      <c r="AU169" s="92">
        <f>INDEX([1]RiskPlusY2565Q3!AC:AC,MATCH([1]ตารางคะแนนV3!$C169,[1]RiskPlusY2565Q3!$D:$D,0))</f>
        <v>1</v>
      </c>
      <c r="AV169" s="94">
        <f t="shared" si="42"/>
        <v>2</v>
      </c>
      <c r="AW169" s="95">
        <f t="shared" si="43"/>
        <v>3</v>
      </c>
      <c r="AX169" s="96">
        <f t="shared" si="44"/>
        <v>7.5</v>
      </c>
      <c r="AY169" s="18" t="str">
        <f t="shared" si="45"/>
        <v>D</v>
      </c>
      <c r="AZ169" s="18"/>
      <c r="BA169" s="18" t="str">
        <f>INDEX([1]Proflile65!$L:$L,MATCH([1]ตารางคะแนนV3!$C169,[1]Proflile65!$D:$D,0))</f>
        <v>เดิม</v>
      </c>
      <c r="BB169" s="18"/>
      <c r="BC169" s="18"/>
      <c r="BD169" s="28" t="b">
        <f t="shared" si="46"/>
        <v>1</v>
      </c>
      <c r="BE169" s="96">
        <v>7.5</v>
      </c>
      <c r="BF169" s="18" t="s">
        <v>2073</v>
      </c>
      <c r="BH169" s="17">
        <f t="shared" si="47"/>
        <v>0</v>
      </c>
    </row>
    <row r="170" spans="1:60">
      <c r="A170" s="18" t="s">
        <v>11</v>
      </c>
      <c r="B170" s="17" t="s">
        <v>13</v>
      </c>
      <c r="C170" s="18" t="s">
        <v>487</v>
      </c>
      <c r="D170" s="17" t="s">
        <v>488</v>
      </c>
      <c r="E170" s="18" t="str">
        <f>INDEX([1]Proflile65!$F:$F,MATCH([1]ตารางคะแนนV3!$C170,[1]Proflile65!$D:$D,0))</f>
        <v>รพช.</v>
      </c>
      <c r="F170" s="18">
        <f>INDEX([1]Proflile65!$H:$H,MATCH([1]ตารางคะแนนV3!$C170,[1]Proflile65!$D:$D,0))</f>
        <v>30</v>
      </c>
      <c r="G170" s="19" t="str">
        <f>INDEX([1]Proflile65!$K:$K,MATCH([1]ตารางคะแนนV3!$C170,[1]Proflile65!$D:$D,0))</f>
        <v>รพช.F2 P&lt;=30,000</v>
      </c>
      <c r="H170" s="75">
        <v>18324</v>
      </c>
      <c r="I170" s="76">
        <f>INDEX([1]RiskPlusY2565Q3!L:L,MATCH([1]ตารางคะแนนV3!$C170,[1]RiskPlusY2565Q3!$D:$D,0))</f>
        <v>35812973.289999999</v>
      </c>
      <c r="J170" s="76">
        <f>INDEX([1]RiskPlusY2565Q3!P:P,MATCH([1]ตารางคะแนนV3!$C170,[1]RiskPlusY2565Q3!$D:$D,0))</f>
        <v>24168655.050000001</v>
      </c>
      <c r="K170" s="76">
        <f>INDEX([1]RiskPlusY2565Q3!O:O,MATCH([1]ตารางคะแนนV3!$C170,[1]RiskPlusY2565Q3!$D:$D,0))</f>
        <v>18096214.34</v>
      </c>
      <c r="L170" s="76">
        <f>INDEX([1]RiskPlusY2565Q3!M:M,MATCH([1]ตารางคะแนนV3!$C170,[1]RiskPlusY2565Q3!$D:$D,0))</f>
        <v>14251691.02</v>
      </c>
      <c r="M170" s="29">
        <f>INDEX([1]RiskPlusY2565Q3!N:N,MATCH([1]ตารางคะแนนV3!$C170,[1]RiskPlusY2565Q3!$D:$D,0))</f>
        <v>0</v>
      </c>
      <c r="N170" s="77">
        <f>INDEX([1]PlanfinY2565Q3!M:M,MATCH([1]ตารางคะแนนV3!$C170,[1]PlanfinY2565Q3!$C:$C,0))</f>
        <v>0</v>
      </c>
      <c r="O170" s="78">
        <f>INDEX([1]PlanfinY2565Q3!N:N,MATCH([1]ตารางคะแนนV3!$C170,[1]PlanfinY2565Q3!$C:$C,0))</f>
        <v>1</v>
      </c>
      <c r="P170" s="79">
        <f t="shared" si="32"/>
        <v>1</v>
      </c>
      <c r="Q170" s="80">
        <f>INDEX([1]Ratio!R:R,MATCH([1]ตารางคะแนนV3!$C170,[1]Ratio!$C:$C,0))</f>
        <v>24</v>
      </c>
      <c r="R170" s="81">
        <f>INDEX([1]RiskPlusY2565Q3!$S:$S,MATCH([1]ตารางคะแนนV3!C170,[1]RiskPlusY2565Q3!$D:$D,0))</f>
        <v>1</v>
      </c>
      <c r="S170" s="82">
        <f>INDEX([1]Ratio!$S:$S,MATCH([1]ตารางคะแนนV3!$C170,[1]Ratio!$C:$C,0))</f>
        <v>57</v>
      </c>
      <c r="T170" s="78">
        <f>VLOOKUP($C170,[1]RiskPlusY2565Q3!$D$2:$W$901,17,0)</f>
        <v>1</v>
      </c>
      <c r="U170" s="83">
        <f t="shared" si="33"/>
        <v>0.5</v>
      </c>
      <c r="V170" s="82">
        <f>INDEX([1]Ratio!$T:$T,MATCH([1]ตารางคะแนนV3!$C170,[1]Ratio!$C:$C,0))</f>
        <v>51</v>
      </c>
      <c r="W170" s="78">
        <f>VLOOKUP($C170,[1]RiskPlusY2565Q3!$D$2:$W$901,18,0)</f>
        <v>1</v>
      </c>
      <c r="X170" s="83">
        <f t="shared" si="34"/>
        <v>0.5</v>
      </c>
      <c r="Y170" s="82">
        <f>INDEX([1]Ratio!$V:$V,MATCH([1]ตารางคะแนนV3!$C170,[1]Ratio!$C:$C,0))</f>
        <v>84</v>
      </c>
      <c r="Z170" s="81">
        <f>INDEX([1]RiskPlusY2565Q3!$W:$W,MATCH([1]ตารางคะแนนV3!C170,[1]RiskPlusY2565Q3!$D:$D,0))</f>
        <v>0</v>
      </c>
      <c r="AA170" s="84">
        <f t="shared" si="35"/>
        <v>2</v>
      </c>
      <c r="AB170" s="77" t="str">
        <f>INDEX('[1]Quick MethodY2565Q3'!P:P,MATCH([1]ตารางคะแนนV3!$C170,'[1]Quick MethodY2565Q3'!$C:$C,0))</f>
        <v>1</v>
      </c>
      <c r="AC170" s="78" t="str">
        <f>INDEX('[1]Quick MethodY2565Q3'!Q:Q,MATCH([1]ตารางคะแนนV3!$C170,'[1]Quick MethodY2565Q3'!$C:$C,0))</f>
        <v>1</v>
      </c>
      <c r="AD170" s="78">
        <f>INDEX([1]HGRY2565Q3!W:W,MATCH([1]ตารางคะแนนV3!$C170,[1]HGRY2565Q3!$C:$C,0))</f>
        <v>0</v>
      </c>
      <c r="AE170" s="78">
        <f>INDEX([1]HGRY2565Q3!X:X,MATCH([1]ตารางคะแนนV3!$C170,[1]HGRY2565Q3!$C:$C,0))</f>
        <v>0.5</v>
      </c>
      <c r="AF170" s="78">
        <f>INDEX([1]HGRY2565Q3!Y:Y,MATCH([1]ตารางคะแนนV3!$C170,[1]HGRY2565Q3!$C:$C,0))</f>
        <v>0.5</v>
      </c>
      <c r="AG170" s="78">
        <f>INDEX([1]HGRY2565Q3!Z:Z,MATCH([1]ตารางคะแนนV3!$C170,[1]HGRY2565Q3!$C:$C,0))</f>
        <v>0.5</v>
      </c>
      <c r="AH170" s="85">
        <f t="shared" si="36"/>
        <v>3.5</v>
      </c>
      <c r="AI170" s="79">
        <f t="shared" si="37"/>
        <v>2</v>
      </c>
      <c r="AJ170" s="86">
        <f>INDEX([1]PointY2565Q3!J:J,MATCH([1]ตารางคะแนนV3!$C170,[1]PointY2565Q3!$C:$C,0))</f>
        <v>1</v>
      </c>
      <c r="AK170" s="87">
        <f>IFERROR(INDEX([1]อัตราการครองเตียง!O:O,MATCH([1]ตารางคะแนนV3!$C170,[1]อัตราการครองเตียง!$C:$C,0)),0)</f>
        <v>0</v>
      </c>
      <c r="AL170" s="88">
        <f>INDEX([1]SumAdjRw!R:R,MATCH([1]ตารางคะแนนV3!$C170,[1]SumAdjRw!$C:$C,0))</f>
        <v>0</v>
      </c>
      <c r="AM170" s="89">
        <f t="shared" si="38"/>
        <v>0</v>
      </c>
      <c r="AN170" s="90">
        <f t="shared" si="39"/>
        <v>3</v>
      </c>
      <c r="AO170" s="91">
        <f t="shared" si="40"/>
        <v>6</v>
      </c>
      <c r="AP170" s="92">
        <f>INDEX([1]RiskPlusY2565Q3!Q:Q,MATCH([1]ตารางคะแนนV3!$C170,[1]RiskPlusY2565Q3!$D:$D,0))</f>
        <v>0</v>
      </c>
      <c r="AQ170" s="92">
        <f>INDEX([1]RiskPlusY2565Q3!R:R,MATCH([1]ตารางคะแนนV3!$C170,[1]RiskPlusY2565Q3!$D:$D,0))</f>
        <v>0</v>
      </c>
      <c r="AR170" s="92">
        <f>INDEX([1]RiskPlusY2565Q3!AB:AB,MATCH([1]ตารางคะแนนV3!$C170,[1]RiskPlusY2565Q3!$D:$D,0))</f>
        <v>1</v>
      </c>
      <c r="AS170" s="93">
        <f t="shared" si="41"/>
        <v>1</v>
      </c>
      <c r="AT170" s="92">
        <f>INDEX([1]RiskPlusY2565Q3!AA:AA,MATCH([1]ตารางคะแนนV3!$C170,[1]RiskPlusY2565Q3!$D:$D,0))</f>
        <v>1</v>
      </c>
      <c r="AU170" s="92">
        <f>INDEX([1]RiskPlusY2565Q3!AC:AC,MATCH([1]ตารางคะแนนV3!$C170,[1]RiskPlusY2565Q3!$D:$D,0))</f>
        <v>1</v>
      </c>
      <c r="AV170" s="94">
        <f t="shared" si="42"/>
        <v>2</v>
      </c>
      <c r="AW170" s="95">
        <f t="shared" si="43"/>
        <v>3</v>
      </c>
      <c r="AX170" s="96">
        <f t="shared" si="44"/>
        <v>9</v>
      </c>
      <c r="AY170" s="18" t="str">
        <f t="shared" si="45"/>
        <v>C</v>
      </c>
      <c r="AZ170" s="18"/>
      <c r="BA170" s="18" t="str">
        <f>INDEX([1]Proflile65!$L:$L,MATCH([1]ตารางคะแนนV3!$C170,[1]Proflile65!$D:$D,0))</f>
        <v>เดิม</v>
      </c>
      <c r="BB170" s="18"/>
      <c r="BC170" s="18"/>
      <c r="BD170" s="28" t="b">
        <f t="shared" si="46"/>
        <v>1</v>
      </c>
      <c r="BE170" s="96">
        <v>9</v>
      </c>
      <c r="BF170" s="18" t="s">
        <v>2072</v>
      </c>
      <c r="BH170" s="17">
        <f t="shared" si="47"/>
        <v>0</v>
      </c>
    </row>
    <row r="171" spans="1:60">
      <c r="A171" s="18" t="s">
        <v>11</v>
      </c>
      <c r="B171" s="17" t="s">
        <v>13</v>
      </c>
      <c r="C171" s="18" t="s">
        <v>489</v>
      </c>
      <c r="D171" s="17" t="s">
        <v>490</v>
      </c>
      <c r="E171" s="18" t="str">
        <f>INDEX([1]Proflile65!$F:$F,MATCH([1]ตารางคะแนนV3!$C171,[1]Proflile65!$D:$D,0))</f>
        <v>รพช.</v>
      </c>
      <c r="F171" s="18">
        <f>INDEX([1]Proflile65!$H:$H,MATCH([1]ตารางคะแนนV3!$C171,[1]Proflile65!$D:$D,0))</f>
        <v>30</v>
      </c>
      <c r="G171" s="19" t="str">
        <f>INDEX([1]Proflile65!$K:$K,MATCH([1]ตารางคะแนนV3!$C171,[1]Proflile65!$D:$D,0))</f>
        <v>รพช.F2 P&lt;=30,000</v>
      </c>
      <c r="H171" s="75">
        <v>26953</v>
      </c>
      <c r="I171" s="76">
        <f>INDEX([1]RiskPlusY2565Q3!L:L,MATCH([1]ตารางคะแนนV3!$C171,[1]RiskPlusY2565Q3!$D:$D,0))</f>
        <v>54932613.240000002</v>
      </c>
      <c r="J171" s="76">
        <f>INDEX([1]RiskPlusY2565Q3!P:P,MATCH([1]ตารางคะแนนV3!$C171,[1]RiskPlusY2565Q3!$D:$D,0))</f>
        <v>24701133.530000001</v>
      </c>
      <c r="K171" s="76">
        <f>INDEX([1]RiskPlusY2565Q3!O:O,MATCH([1]ตารางคะแนนV3!$C171,[1]RiskPlusY2565Q3!$D:$D,0))</f>
        <v>29363695.530000001</v>
      </c>
      <c r="L171" s="76">
        <f>INDEX([1]RiskPlusY2565Q3!M:M,MATCH([1]ตารางคะแนนV3!$C171,[1]RiskPlusY2565Q3!$D:$D,0))</f>
        <v>30589847.989999998</v>
      </c>
      <c r="M171" s="29">
        <f>INDEX([1]RiskPlusY2565Q3!N:N,MATCH([1]ตารางคะแนนV3!$C171,[1]RiskPlusY2565Q3!$D:$D,0))</f>
        <v>0</v>
      </c>
      <c r="N171" s="77">
        <f>INDEX([1]PlanfinY2565Q3!M:M,MATCH([1]ตารางคะแนนV3!$C171,[1]PlanfinY2565Q3!$C:$C,0))</f>
        <v>0</v>
      </c>
      <c r="O171" s="78">
        <f>INDEX([1]PlanfinY2565Q3!N:N,MATCH([1]ตารางคะแนนV3!$C171,[1]PlanfinY2565Q3!$C:$C,0))</f>
        <v>1</v>
      </c>
      <c r="P171" s="79">
        <f t="shared" si="32"/>
        <v>1</v>
      </c>
      <c r="Q171" s="80">
        <f>INDEX([1]Ratio!R:R,MATCH([1]ตารางคะแนนV3!$C171,[1]Ratio!$C:$C,0))</f>
        <v>80</v>
      </c>
      <c r="R171" s="81">
        <f>INDEX([1]RiskPlusY2565Q3!$S:$S,MATCH([1]ตารางคะแนนV3!C171,[1]RiskPlusY2565Q3!$D:$D,0))</f>
        <v>1</v>
      </c>
      <c r="S171" s="82">
        <f>INDEX([1]Ratio!$S:$S,MATCH([1]ตารางคะแนนV3!$C171,[1]Ratio!$C:$C,0))</f>
        <v>47</v>
      </c>
      <c r="T171" s="78">
        <f>VLOOKUP($C171,[1]RiskPlusY2565Q3!$D$2:$W$901,17,0)</f>
        <v>1</v>
      </c>
      <c r="U171" s="83">
        <f t="shared" si="33"/>
        <v>0.5</v>
      </c>
      <c r="V171" s="82">
        <f>INDEX([1]Ratio!$T:$T,MATCH([1]ตารางคะแนนV3!$C171,[1]Ratio!$C:$C,0))</f>
        <v>61</v>
      </c>
      <c r="W171" s="78">
        <f>VLOOKUP($C171,[1]RiskPlusY2565Q3!$D$2:$W$901,18,0)</f>
        <v>0</v>
      </c>
      <c r="X171" s="83">
        <f t="shared" si="34"/>
        <v>0</v>
      </c>
      <c r="Y171" s="82">
        <f>INDEX([1]Ratio!$V:$V,MATCH([1]ตารางคะแนนV3!$C171,[1]Ratio!$C:$C,0))</f>
        <v>53</v>
      </c>
      <c r="Z171" s="81">
        <f>INDEX([1]RiskPlusY2565Q3!$W:$W,MATCH([1]ตารางคะแนนV3!C171,[1]RiskPlusY2565Q3!$D:$D,0))</f>
        <v>1</v>
      </c>
      <c r="AA171" s="84">
        <f t="shared" si="35"/>
        <v>2.5</v>
      </c>
      <c r="AB171" s="77" t="str">
        <f>INDEX('[1]Quick MethodY2565Q3'!P:P,MATCH([1]ตารางคะแนนV3!$C171,'[1]Quick MethodY2565Q3'!$C:$C,0))</f>
        <v>1</v>
      </c>
      <c r="AC171" s="78" t="str">
        <f>INDEX('[1]Quick MethodY2565Q3'!Q:Q,MATCH([1]ตารางคะแนนV3!$C171,'[1]Quick MethodY2565Q3'!$C:$C,0))</f>
        <v>1</v>
      </c>
      <c r="AD171" s="78">
        <f>INDEX([1]HGRY2565Q3!W:W,MATCH([1]ตารางคะแนนV3!$C171,[1]HGRY2565Q3!$C:$C,0))</f>
        <v>0</v>
      </c>
      <c r="AE171" s="78">
        <f>INDEX([1]HGRY2565Q3!X:X,MATCH([1]ตารางคะแนนV3!$C171,[1]HGRY2565Q3!$C:$C,0))</f>
        <v>0.5</v>
      </c>
      <c r="AF171" s="78">
        <f>INDEX([1]HGRY2565Q3!Y:Y,MATCH([1]ตารางคะแนนV3!$C171,[1]HGRY2565Q3!$C:$C,0))</f>
        <v>0.5</v>
      </c>
      <c r="AG171" s="78">
        <f>INDEX([1]HGRY2565Q3!Z:Z,MATCH([1]ตารางคะแนนV3!$C171,[1]HGRY2565Q3!$C:$C,0))</f>
        <v>0.5</v>
      </c>
      <c r="AH171" s="85">
        <f t="shared" si="36"/>
        <v>3.5</v>
      </c>
      <c r="AI171" s="79">
        <f t="shared" si="37"/>
        <v>2</v>
      </c>
      <c r="AJ171" s="86">
        <f>INDEX([1]PointY2565Q3!J:J,MATCH([1]ตารางคะแนนV3!$C171,[1]PointY2565Q3!$C:$C,0))</f>
        <v>1</v>
      </c>
      <c r="AK171" s="87">
        <f>IFERROR(INDEX([1]อัตราการครองเตียง!O:O,MATCH([1]ตารางคะแนนV3!$C171,[1]อัตราการครองเตียง!$C:$C,0)),0)</f>
        <v>0</v>
      </c>
      <c r="AL171" s="88">
        <f>INDEX([1]SumAdjRw!R:R,MATCH([1]ตารางคะแนนV3!$C171,[1]SumAdjRw!$C:$C,0))</f>
        <v>0</v>
      </c>
      <c r="AM171" s="89">
        <f t="shared" si="38"/>
        <v>0</v>
      </c>
      <c r="AN171" s="90">
        <f t="shared" si="39"/>
        <v>3</v>
      </c>
      <c r="AO171" s="91">
        <f t="shared" si="40"/>
        <v>6.5</v>
      </c>
      <c r="AP171" s="92">
        <f>INDEX([1]RiskPlusY2565Q3!Q:Q,MATCH([1]ตารางคะแนนV3!$C171,[1]RiskPlusY2565Q3!$D:$D,0))</f>
        <v>1</v>
      </c>
      <c r="AQ171" s="92">
        <f>INDEX([1]RiskPlusY2565Q3!R:R,MATCH([1]ตารางคะแนนV3!$C171,[1]RiskPlusY2565Q3!$D:$D,0))</f>
        <v>1</v>
      </c>
      <c r="AR171" s="92">
        <f>INDEX([1]RiskPlusY2565Q3!AB:AB,MATCH([1]ตารางคะแนนV3!$C171,[1]RiskPlusY2565Q3!$D:$D,0))</f>
        <v>1</v>
      </c>
      <c r="AS171" s="93">
        <f t="shared" si="41"/>
        <v>3</v>
      </c>
      <c r="AT171" s="92">
        <f>INDEX([1]RiskPlusY2565Q3!AA:AA,MATCH([1]ตารางคะแนนV3!$C171,[1]RiskPlusY2565Q3!$D:$D,0))</f>
        <v>1</v>
      </c>
      <c r="AU171" s="92">
        <f>INDEX([1]RiskPlusY2565Q3!AC:AC,MATCH([1]ตารางคะแนนV3!$C171,[1]RiskPlusY2565Q3!$D:$D,0))</f>
        <v>1</v>
      </c>
      <c r="AV171" s="94">
        <f t="shared" si="42"/>
        <v>2</v>
      </c>
      <c r="AW171" s="95">
        <f t="shared" si="43"/>
        <v>5</v>
      </c>
      <c r="AX171" s="96">
        <f t="shared" si="44"/>
        <v>11.5</v>
      </c>
      <c r="AY171" s="18" t="str">
        <f t="shared" si="45"/>
        <v>B</v>
      </c>
      <c r="AZ171" s="18"/>
      <c r="BA171" s="18" t="str">
        <f>INDEX([1]Proflile65!$L:$L,MATCH([1]ตารางคะแนนV3!$C171,[1]Proflile65!$D:$D,0))</f>
        <v>เดิม</v>
      </c>
      <c r="BB171" s="101"/>
      <c r="BC171" s="18"/>
      <c r="BD171" s="28" t="b">
        <f t="shared" si="46"/>
        <v>0</v>
      </c>
      <c r="BE171" s="96">
        <v>10.5</v>
      </c>
      <c r="BF171" s="18" t="s">
        <v>2071</v>
      </c>
      <c r="BH171" s="17">
        <f t="shared" si="47"/>
        <v>150000</v>
      </c>
    </row>
    <row r="172" spans="1:60">
      <c r="A172" s="18" t="s">
        <v>11</v>
      </c>
      <c r="B172" s="17" t="s">
        <v>13</v>
      </c>
      <c r="C172" s="18" t="s">
        <v>491</v>
      </c>
      <c r="D172" s="17" t="s">
        <v>492</v>
      </c>
      <c r="E172" s="18" t="str">
        <f>INDEX([1]Proflile65!$F:$F,MATCH([1]ตารางคะแนนV3!$C172,[1]Proflile65!$D:$D,0))</f>
        <v>รพช.</v>
      </c>
      <c r="F172" s="18">
        <f>INDEX([1]Proflile65!$H:$H,MATCH([1]ตารางคะแนนV3!$C172,[1]Proflile65!$D:$D,0))</f>
        <v>60</v>
      </c>
      <c r="G172" s="19" t="str">
        <f>INDEX([1]Proflile65!$K:$K,MATCH([1]ตารางคะแนนV3!$C172,[1]Proflile65!$D:$D,0))</f>
        <v>รพช.F1 P&lt;=50,000</v>
      </c>
      <c r="H172" s="75">
        <v>45485</v>
      </c>
      <c r="I172" s="76">
        <f>INDEX([1]RiskPlusY2565Q3!L:L,MATCH([1]ตารางคะแนนV3!$C172,[1]RiskPlusY2565Q3!$D:$D,0))</f>
        <v>51819512.969999999</v>
      </c>
      <c r="J172" s="76">
        <f>INDEX([1]RiskPlusY2565Q3!P:P,MATCH([1]ตารางคะแนนV3!$C172,[1]RiskPlusY2565Q3!$D:$D,0))</f>
        <v>12755671.789999999</v>
      </c>
      <c r="K172" s="76">
        <f>INDEX([1]RiskPlusY2565Q3!O:O,MATCH([1]ตารางคะแนนV3!$C172,[1]RiskPlusY2565Q3!$D:$D,0))</f>
        <v>32910781.82</v>
      </c>
      <c r="L172" s="76">
        <f>INDEX([1]RiskPlusY2565Q3!M:M,MATCH([1]ตารางคะแนนV3!$C172,[1]RiskPlusY2565Q3!$D:$D,0))</f>
        <v>27495169.93</v>
      </c>
      <c r="M172" s="29">
        <f>INDEX([1]RiskPlusY2565Q3!N:N,MATCH([1]ตารางคะแนนV3!$C172,[1]RiskPlusY2565Q3!$D:$D,0))</f>
        <v>0</v>
      </c>
      <c r="N172" s="77">
        <f>INDEX([1]PlanfinY2565Q3!M:M,MATCH([1]ตารางคะแนนV3!$C172,[1]PlanfinY2565Q3!$C:$C,0))</f>
        <v>0</v>
      </c>
      <c r="O172" s="78">
        <f>INDEX([1]PlanfinY2565Q3!N:N,MATCH([1]ตารางคะแนนV3!$C172,[1]PlanfinY2565Q3!$C:$C,0))</f>
        <v>1</v>
      </c>
      <c r="P172" s="79">
        <f t="shared" si="32"/>
        <v>1</v>
      </c>
      <c r="Q172" s="80">
        <f>INDEX([1]Ratio!R:R,MATCH([1]ตารางคะแนนV3!$C172,[1]Ratio!$C:$C,0))</f>
        <v>101</v>
      </c>
      <c r="R172" s="81">
        <f>INDEX([1]RiskPlusY2565Q3!$S:$S,MATCH([1]ตารางคะแนนV3!C172,[1]RiskPlusY2565Q3!$D:$D,0))</f>
        <v>0</v>
      </c>
      <c r="S172" s="82">
        <f>INDEX([1]Ratio!$S:$S,MATCH([1]ตารางคะแนนV3!$C172,[1]Ratio!$C:$C,0))</f>
        <v>42</v>
      </c>
      <c r="T172" s="78">
        <f>VLOOKUP($C172,[1]RiskPlusY2565Q3!$D$2:$W$901,17,0)</f>
        <v>1</v>
      </c>
      <c r="U172" s="83">
        <f t="shared" si="33"/>
        <v>0.5</v>
      </c>
      <c r="V172" s="82">
        <f>INDEX([1]Ratio!$T:$T,MATCH([1]ตารางคะแนนV3!$C172,[1]Ratio!$C:$C,0))</f>
        <v>49</v>
      </c>
      <c r="W172" s="78">
        <f>VLOOKUP($C172,[1]RiskPlusY2565Q3!$D$2:$W$901,18,0)</f>
        <v>1</v>
      </c>
      <c r="X172" s="83">
        <f t="shared" si="34"/>
        <v>0.5</v>
      </c>
      <c r="Y172" s="82">
        <f>INDEX([1]Ratio!$V:$V,MATCH([1]ตารางคะแนนV3!$C172,[1]Ratio!$C:$C,0))</f>
        <v>57</v>
      </c>
      <c r="Z172" s="81">
        <f>INDEX([1]RiskPlusY2565Q3!$W:$W,MATCH([1]ตารางคะแนนV3!C172,[1]RiskPlusY2565Q3!$D:$D,0))</f>
        <v>1</v>
      </c>
      <c r="AA172" s="84">
        <f t="shared" si="35"/>
        <v>2</v>
      </c>
      <c r="AB172" s="77" t="str">
        <f>INDEX('[1]Quick MethodY2565Q3'!P:P,MATCH([1]ตารางคะแนนV3!$C172,'[1]Quick MethodY2565Q3'!$C:$C,0))</f>
        <v>1</v>
      </c>
      <c r="AC172" s="78" t="str">
        <f>INDEX('[1]Quick MethodY2565Q3'!Q:Q,MATCH([1]ตารางคะแนนV3!$C172,'[1]Quick MethodY2565Q3'!$C:$C,0))</f>
        <v>1</v>
      </c>
      <c r="AD172" s="78">
        <f>INDEX([1]HGRY2565Q3!W:W,MATCH([1]ตารางคะแนนV3!$C172,[1]HGRY2565Q3!$C:$C,0))</f>
        <v>0.5</v>
      </c>
      <c r="AE172" s="78">
        <f>INDEX([1]HGRY2565Q3!X:X,MATCH([1]ตารางคะแนนV3!$C172,[1]HGRY2565Q3!$C:$C,0))</f>
        <v>0.5</v>
      </c>
      <c r="AF172" s="78">
        <f>INDEX([1]HGRY2565Q3!Y:Y,MATCH([1]ตารางคะแนนV3!$C172,[1]HGRY2565Q3!$C:$C,0))</f>
        <v>0</v>
      </c>
      <c r="AG172" s="78">
        <f>INDEX([1]HGRY2565Q3!Z:Z,MATCH([1]ตารางคะแนนV3!$C172,[1]HGRY2565Q3!$C:$C,0))</f>
        <v>0.5</v>
      </c>
      <c r="AH172" s="85">
        <f t="shared" si="36"/>
        <v>3.5</v>
      </c>
      <c r="AI172" s="79">
        <f t="shared" si="37"/>
        <v>2</v>
      </c>
      <c r="AJ172" s="86">
        <f>INDEX([1]PointY2565Q3!J:J,MATCH([1]ตารางคะแนนV3!$C172,[1]PointY2565Q3!$C:$C,0))</f>
        <v>1</v>
      </c>
      <c r="AK172" s="87">
        <f>IFERROR(INDEX([1]อัตราการครองเตียง!O:O,MATCH([1]ตารางคะแนนV3!$C172,[1]อัตราการครองเตียง!$C:$C,0)),0)</f>
        <v>0</v>
      </c>
      <c r="AL172" s="88">
        <f>INDEX([1]SumAdjRw!R:R,MATCH([1]ตารางคะแนนV3!$C172,[1]SumAdjRw!$C:$C,0))</f>
        <v>1</v>
      </c>
      <c r="AM172" s="89">
        <f t="shared" si="38"/>
        <v>1</v>
      </c>
      <c r="AN172" s="90">
        <f t="shared" si="39"/>
        <v>4</v>
      </c>
      <c r="AO172" s="91">
        <f t="shared" si="40"/>
        <v>7</v>
      </c>
      <c r="AP172" s="92">
        <f>INDEX([1]RiskPlusY2565Q3!Q:Q,MATCH([1]ตารางคะแนนV3!$C172,[1]RiskPlusY2565Q3!$D:$D,0))</f>
        <v>0</v>
      </c>
      <c r="AQ172" s="92">
        <f>INDEX([1]RiskPlusY2565Q3!R:R,MATCH([1]ตารางคะแนนV3!$C172,[1]RiskPlusY2565Q3!$D:$D,0))</f>
        <v>0</v>
      </c>
      <c r="AR172" s="92">
        <f>INDEX([1]RiskPlusY2565Q3!AB:AB,MATCH([1]ตารางคะแนนV3!$C172,[1]RiskPlusY2565Q3!$D:$D,0))</f>
        <v>1</v>
      </c>
      <c r="AS172" s="93">
        <f t="shared" si="41"/>
        <v>1</v>
      </c>
      <c r="AT172" s="92">
        <f>INDEX([1]RiskPlusY2565Q3!AA:AA,MATCH([1]ตารางคะแนนV3!$C172,[1]RiskPlusY2565Q3!$D:$D,0))</f>
        <v>1</v>
      </c>
      <c r="AU172" s="92">
        <f>INDEX([1]RiskPlusY2565Q3!AC:AC,MATCH([1]ตารางคะแนนV3!$C172,[1]RiskPlusY2565Q3!$D:$D,0))</f>
        <v>1</v>
      </c>
      <c r="AV172" s="94">
        <f t="shared" si="42"/>
        <v>2</v>
      </c>
      <c r="AW172" s="95">
        <f t="shared" si="43"/>
        <v>3</v>
      </c>
      <c r="AX172" s="96">
        <f t="shared" si="44"/>
        <v>10</v>
      </c>
      <c r="AY172" s="18" t="str">
        <f t="shared" si="45"/>
        <v>C</v>
      </c>
      <c r="AZ172" s="18"/>
      <c r="BA172" s="18" t="str">
        <f>INDEX([1]Proflile65!$L:$L,MATCH([1]ตารางคะแนนV3!$C172,[1]Proflile65!$D:$D,0))</f>
        <v>เดิม</v>
      </c>
      <c r="BB172" s="18"/>
      <c r="BC172" s="18"/>
      <c r="BD172" s="28" t="b">
        <f t="shared" si="46"/>
        <v>1</v>
      </c>
      <c r="BE172" s="96">
        <v>10</v>
      </c>
      <c r="BF172" s="18" t="s">
        <v>2072</v>
      </c>
      <c r="BH172" s="17">
        <f t="shared" si="47"/>
        <v>0</v>
      </c>
    </row>
    <row r="173" spans="1:60">
      <c r="A173" s="18" t="s">
        <v>11</v>
      </c>
      <c r="B173" s="17" t="s">
        <v>13</v>
      </c>
      <c r="C173" s="18" t="s">
        <v>493</v>
      </c>
      <c r="D173" s="17" t="s">
        <v>494</v>
      </c>
      <c r="E173" s="18" t="str">
        <f>INDEX([1]Proflile65!$F:$F,MATCH([1]ตารางคะแนนV3!$C173,[1]Proflile65!$D:$D,0))</f>
        <v>รพช.</v>
      </c>
      <c r="F173" s="18">
        <f>INDEX([1]Proflile65!$H:$H,MATCH([1]ตารางคะแนนV3!$C173,[1]Proflile65!$D:$D,0))</f>
        <v>30</v>
      </c>
      <c r="G173" s="19" t="str">
        <f>INDEX([1]Proflile65!$K:$K,MATCH([1]ตารางคะแนนV3!$C173,[1]Proflile65!$D:$D,0))</f>
        <v>รพช.F2 P30,000-60,000</v>
      </c>
      <c r="H173" s="75">
        <v>42689</v>
      </c>
      <c r="I173" s="76">
        <f>INDEX([1]RiskPlusY2565Q3!L:L,MATCH([1]ตารางคะแนนV3!$C173,[1]RiskPlusY2565Q3!$D:$D,0))</f>
        <v>44984596.759999998</v>
      </c>
      <c r="J173" s="76">
        <f>INDEX([1]RiskPlusY2565Q3!P:P,MATCH([1]ตารางคะแนนV3!$C173,[1]RiskPlusY2565Q3!$D:$D,0))</f>
        <v>29900329.390000001</v>
      </c>
      <c r="K173" s="76">
        <f>INDEX([1]RiskPlusY2565Q3!O:O,MATCH([1]ตารางคะแนนV3!$C173,[1]RiskPlusY2565Q3!$D:$D,0))</f>
        <v>30678483.800000001</v>
      </c>
      <c r="L173" s="76">
        <f>INDEX([1]RiskPlusY2565Q3!M:M,MATCH([1]ตารางคะแนนV3!$C173,[1]RiskPlusY2565Q3!$D:$D,0))</f>
        <v>33528523.75</v>
      </c>
      <c r="M173" s="29">
        <f>INDEX([1]RiskPlusY2565Q3!N:N,MATCH([1]ตารางคะแนนV3!$C173,[1]RiskPlusY2565Q3!$D:$D,0))</f>
        <v>0</v>
      </c>
      <c r="N173" s="77">
        <f>INDEX([1]PlanfinY2565Q3!M:M,MATCH([1]ตารางคะแนนV3!$C173,[1]PlanfinY2565Q3!$C:$C,0))</f>
        <v>0</v>
      </c>
      <c r="O173" s="78">
        <f>INDEX([1]PlanfinY2565Q3!N:N,MATCH([1]ตารางคะแนนV3!$C173,[1]PlanfinY2565Q3!$C:$C,0))</f>
        <v>1</v>
      </c>
      <c r="P173" s="79">
        <f t="shared" si="32"/>
        <v>1</v>
      </c>
      <c r="Q173" s="80">
        <f>INDEX([1]Ratio!R:R,MATCH([1]ตารางคะแนนV3!$C173,[1]Ratio!$C:$C,0))</f>
        <v>120</v>
      </c>
      <c r="R173" s="81">
        <f>INDEX([1]RiskPlusY2565Q3!$S:$S,MATCH([1]ตารางคะแนนV3!C173,[1]RiskPlusY2565Q3!$D:$D,0))</f>
        <v>0</v>
      </c>
      <c r="S173" s="82">
        <f>INDEX([1]Ratio!$S:$S,MATCH([1]ตารางคะแนนV3!$C173,[1]Ratio!$C:$C,0))</f>
        <v>51</v>
      </c>
      <c r="T173" s="78">
        <f>VLOOKUP($C173,[1]RiskPlusY2565Q3!$D$2:$W$901,17,0)</f>
        <v>1</v>
      </c>
      <c r="U173" s="83">
        <f t="shared" si="33"/>
        <v>0.5</v>
      </c>
      <c r="V173" s="82">
        <f>INDEX([1]Ratio!$T:$T,MATCH([1]ตารางคะแนนV3!$C173,[1]Ratio!$C:$C,0))</f>
        <v>64</v>
      </c>
      <c r="W173" s="78">
        <f>VLOOKUP($C173,[1]RiskPlusY2565Q3!$D$2:$W$901,18,0)</f>
        <v>0</v>
      </c>
      <c r="X173" s="83">
        <f t="shared" si="34"/>
        <v>0</v>
      </c>
      <c r="Y173" s="82">
        <f>INDEX([1]Ratio!$V:$V,MATCH([1]ตารางคะแนนV3!$C173,[1]Ratio!$C:$C,0))</f>
        <v>73</v>
      </c>
      <c r="Z173" s="81">
        <f>INDEX([1]RiskPlusY2565Q3!$W:$W,MATCH([1]ตารางคะแนนV3!C173,[1]RiskPlusY2565Q3!$D:$D,0))</f>
        <v>0</v>
      </c>
      <c r="AA173" s="84">
        <f t="shared" si="35"/>
        <v>0.5</v>
      </c>
      <c r="AB173" s="77" t="str">
        <f>INDEX('[1]Quick MethodY2565Q3'!P:P,MATCH([1]ตารางคะแนนV3!$C173,'[1]Quick MethodY2565Q3'!$C:$C,0))</f>
        <v>1</v>
      </c>
      <c r="AC173" s="78" t="str">
        <f>INDEX('[1]Quick MethodY2565Q3'!Q:Q,MATCH([1]ตารางคะแนนV3!$C173,'[1]Quick MethodY2565Q3'!$C:$C,0))</f>
        <v>1</v>
      </c>
      <c r="AD173" s="78">
        <f>INDEX([1]HGRY2565Q3!W:W,MATCH([1]ตารางคะแนนV3!$C173,[1]HGRY2565Q3!$C:$C,0))</f>
        <v>0</v>
      </c>
      <c r="AE173" s="78">
        <f>INDEX([1]HGRY2565Q3!X:X,MATCH([1]ตารางคะแนนV3!$C173,[1]HGRY2565Q3!$C:$C,0))</f>
        <v>0.5</v>
      </c>
      <c r="AF173" s="78">
        <f>INDEX([1]HGRY2565Q3!Y:Y,MATCH([1]ตารางคะแนนV3!$C173,[1]HGRY2565Q3!$C:$C,0))</f>
        <v>0.5</v>
      </c>
      <c r="AG173" s="78">
        <f>INDEX([1]HGRY2565Q3!Z:Z,MATCH([1]ตารางคะแนนV3!$C173,[1]HGRY2565Q3!$C:$C,0))</f>
        <v>0.5</v>
      </c>
      <c r="AH173" s="85">
        <f t="shared" si="36"/>
        <v>3.5</v>
      </c>
      <c r="AI173" s="79">
        <f t="shared" si="37"/>
        <v>2</v>
      </c>
      <c r="AJ173" s="86">
        <f>INDEX([1]PointY2565Q3!J:J,MATCH([1]ตารางคะแนนV3!$C173,[1]PointY2565Q3!$C:$C,0))</f>
        <v>1</v>
      </c>
      <c r="AK173" s="87">
        <f>IFERROR(INDEX([1]อัตราการครองเตียง!O:O,MATCH([1]ตารางคะแนนV3!$C173,[1]อัตราการครองเตียง!$C:$C,0)),0)</f>
        <v>0</v>
      </c>
      <c r="AL173" s="88">
        <f>INDEX([1]SumAdjRw!R:R,MATCH([1]ตารางคะแนนV3!$C173,[1]SumAdjRw!$C:$C,0))</f>
        <v>0</v>
      </c>
      <c r="AM173" s="89">
        <f t="shared" si="38"/>
        <v>0</v>
      </c>
      <c r="AN173" s="90">
        <f t="shared" si="39"/>
        <v>3</v>
      </c>
      <c r="AO173" s="91">
        <f t="shared" si="40"/>
        <v>4.5</v>
      </c>
      <c r="AP173" s="92">
        <f>INDEX([1]RiskPlusY2565Q3!Q:Q,MATCH([1]ตารางคะแนนV3!$C173,[1]RiskPlusY2565Q3!$D:$D,0))</f>
        <v>0</v>
      </c>
      <c r="AQ173" s="92">
        <f>INDEX([1]RiskPlusY2565Q3!R:R,MATCH([1]ตารางคะแนนV3!$C173,[1]RiskPlusY2565Q3!$D:$D,0))</f>
        <v>1</v>
      </c>
      <c r="AR173" s="92">
        <f>INDEX([1]RiskPlusY2565Q3!AB:AB,MATCH([1]ตารางคะแนนV3!$C173,[1]RiskPlusY2565Q3!$D:$D,0))</f>
        <v>1</v>
      </c>
      <c r="AS173" s="93">
        <f t="shared" si="41"/>
        <v>2</v>
      </c>
      <c r="AT173" s="92">
        <f>INDEX([1]RiskPlusY2565Q3!AA:AA,MATCH([1]ตารางคะแนนV3!$C173,[1]RiskPlusY2565Q3!$D:$D,0))</f>
        <v>1</v>
      </c>
      <c r="AU173" s="92">
        <f>INDEX([1]RiskPlusY2565Q3!AC:AC,MATCH([1]ตารางคะแนนV3!$C173,[1]RiskPlusY2565Q3!$D:$D,0))</f>
        <v>1</v>
      </c>
      <c r="AV173" s="94">
        <f t="shared" si="42"/>
        <v>2</v>
      </c>
      <c r="AW173" s="95">
        <f t="shared" si="43"/>
        <v>4</v>
      </c>
      <c r="AX173" s="96">
        <f t="shared" si="44"/>
        <v>8.5</v>
      </c>
      <c r="AY173" s="18" t="str">
        <f t="shared" si="45"/>
        <v>D</v>
      </c>
      <c r="AZ173" s="18"/>
      <c r="BA173" s="18" t="str">
        <f>INDEX([1]Proflile65!$L:$L,MATCH([1]ตารางคะแนนV3!$C173,[1]Proflile65!$D:$D,0))</f>
        <v>เดิม</v>
      </c>
      <c r="BB173" s="18"/>
      <c r="BC173" s="18"/>
      <c r="BD173" s="28" t="b">
        <f t="shared" si="46"/>
        <v>1</v>
      </c>
      <c r="BE173" s="96">
        <v>8.5</v>
      </c>
      <c r="BF173" s="18" t="s">
        <v>2073</v>
      </c>
      <c r="BH173" s="17">
        <f t="shared" si="47"/>
        <v>0</v>
      </c>
    </row>
    <row r="174" spans="1:60">
      <c r="A174" s="18" t="s">
        <v>11</v>
      </c>
      <c r="B174" s="17" t="s">
        <v>13</v>
      </c>
      <c r="C174" s="18" t="s">
        <v>495</v>
      </c>
      <c r="D174" s="17" t="s">
        <v>496</v>
      </c>
      <c r="E174" s="18" t="str">
        <f>INDEX([1]Proflile65!$F:$F,MATCH([1]ตารางคะแนนV3!$C174,[1]Proflile65!$D:$D,0))</f>
        <v>รพช.</v>
      </c>
      <c r="F174" s="18">
        <f>INDEX([1]Proflile65!$H:$H,MATCH([1]ตารางคะแนนV3!$C174,[1]Proflile65!$D:$D,0))</f>
        <v>10</v>
      </c>
      <c r="G174" s="19" t="str">
        <f>INDEX([1]Proflile65!$K:$K,MATCH([1]ตารางคะแนนV3!$C174,[1]Proflile65!$D:$D,0))</f>
        <v>รพช.F3 P&lt;=15,000</v>
      </c>
      <c r="H174" s="75">
        <v>14503</v>
      </c>
      <c r="I174" s="76">
        <f>INDEX([1]RiskPlusY2565Q3!L:L,MATCH([1]ตารางคะแนนV3!$C174,[1]RiskPlusY2565Q3!$D:$D,0))</f>
        <v>10886090.07</v>
      </c>
      <c r="J174" s="76">
        <f>INDEX([1]RiskPlusY2565Q3!P:P,MATCH([1]ตารางคะแนนV3!$C174,[1]RiskPlusY2565Q3!$D:$D,0))</f>
        <v>5814031.21</v>
      </c>
      <c r="K174" s="76">
        <f>INDEX([1]RiskPlusY2565Q3!O:O,MATCH([1]ตารางคะแนนV3!$C174,[1]RiskPlusY2565Q3!$D:$D,0))</f>
        <v>5165059.74</v>
      </c>
      <c r="L174" s="76">
        <f>INDEX([1]RiskPlusY2565Q3!M:M,MATCH([1]ตารางคะแนนV3!$C174,[1]RiskPlusY2565Q3!$D:$D,0))</f>
        <v>11514590.560000001</v>
      </c>
      <c r="M174" s="29">
        <f>INDEX([1]RiskPlusY2565Q3!N:N,MATCH([1]ตารางคะแนนV3!$C174,[1]RiskPlusY2565Q3!$D:$D,0))</f>
        <v>0</v>
      </c>
      <c r="N174" s="77">
        <f>INDEX([1]PlanfinY2565Q3!M:M,MATCH([1]ตารางคะแนนV3!$C174,[1]PlanfinY2565Q3!$C:$C,0))</f>
        <v>0</v>
      </c>
      <c r="O174" s="78">
        <f>INDEX([1]PlanfinY2565Q3!N:N,MATCH([1]ตารางคะแนนV3!$C174,[1]PlanfinY2565Q3!$C:$C,0))</f>
        <v>1</v>
      </c>
      <c r="P174" s="79">
        <f t="shared" si="32"/>
        <v>1</v>
      </c>
      <c r="Q174" s="80">
        <f>INDEX([1]Ratio!R:R,MATCH([1]ตารางคะแนนV3!$C174,[1]Ratio!$C:$C,0))</f>
        <v>180</v>
      </c>
      <c r="R174" s="81">
        <f>INDEX([1]RiskPlusY2565Q3!$S:$S,MATCH([1]ตารางคะแนนV3!C174,[1]RiskPlusY2565Q3!$D:$D,0))</f>
        <v>0</v>
      </c>
      <c r="S174" s="82">
        <f>INDEX([1]Ratio!$S:$S,MATCH([1]ตารางคะแนนV3!$C174,[1]Ratio!$C:$C,0))</f>
        <v>18</v>
      </c>
      <c r="T174" s="78">
        <f>VLOOKUP($C174,[1]RiskPlusY2565Q3!$D$2:$W$901,17,0)</f>
        <v>1</v>
      </c>
      <c r="U174" s="83">
        <f t="shared" si="33"/>
        <v>0.5</v>
      </c>
      <c r="V174" s="82">
        <f>INDEX([1]Ratio!$T:$T,MATCH([1]ตารางคะแนนV3!$C174,[1]Ratio!$C:$C,0))</f>
        <v>48</v>
      </c>
      <c r="W174" s="78">
        <f>VLOOKUP($C174,[1]RiskPlusY2565Q3!$D$2:$W$901,18,0)</f>
        <v>1</v>
      </c>
      <c r="X174" s="83">
        <f t="shared" si="34"/>
        <v>0.5</v>
      </c>
      <c r="Y174" s="82">
        <f>INDEX([1]Ratio!$V:$V,MATCH([1]ตารางคะแนนV3!$C174,[1]Ratio!$C:$C,0))</f>
        <v>51</v>
      </c>
      <c r="Z174" s="81">
        <f>INDEX([1]RiskPlusY2565Q3!$W:$W,MATCH([1]ตารางคะแนนV3!C174,[1]RiskPlusY2565Q3!$D:$D,0))</f>
        <v>1</v>
      </c>
      <c r="AA174" s="84">
        <f t="shared" si="35"/>
        <v>2</v>
      </c>
      <c r="AB174" s="77" t="str">
        <f>INDEX('[1]Quick MethodY2565Q3'!P:P,MATCH([1]ตารางคะแนนV3!$C174,'[1]Quick MethodY2565Q3'!$C:$C,0))</f>
        <v>1</v>
      </c>
      <c r="AC174" s="78" t="str">
        <f>INDEX('[1]Quick MethodY2565Q3'!Q:Q,MATCH([1]ตารางคะแนนV3!$C174,'[1]Quick MethodY2565Q3'!$C:$C,0))</f>
        <v>1</v>
      </c>
      <c r="AD174" s="78">
        <f>INDEX([1]HGRY2565Q3!W:W,MATCH([1]ตารางคะแนนV3!$C174,[1]HGRY2565Q3!$C:$C,0))</f>
        <v>0.5</v>
      </c>
      <c r="AE174" s="78">
        <f>INDEX([1]HGRY2565Q3!X:X,MATCH([1]ตารางคะแนนV3!$C174,[1]HGRY2565Q3!$C:$C,0))</f>
        <v>0</v>
      </c>
      <c r="AF174" s="78">
        <f>INDEX([1]HGRY2565Q3!Y:Y,MATCH([1]ตารางคะแนนV3!$C174,[1]HGRY2565Q3!$C:$C,0))</f>
        <v>0</v>
      </c>
      <c r="AG174" s="78">
        <f>INDEX([1]HGRY2565Q3!Z:Z,MATCH([1]ตารางคะแนนV3!$C174,[1]HGRY2565Q3!$C:$C,0))</f>
        <v>0.5</v>
      </c>
      <c r="AH174" s="85">
        <f t="shared" si="36"/>
        <v>3</v>
      </c>
      <c r="AI174" s="79">
        <f t="shared" si="37"/>
        <v>2</v>
      </c>
      <c r="AJ174" s="86">
        <f>INDEX([1]PointY2565Q3!J:J,MATCH([1]ตารางคะแนนV3!$C174,[1]PointY2565Q3!$C:$C,0))</f>
        <v>1</v>
      </c>
      <c r="AK174" s="87">
        <f>IFERROR(INDEX([1]อัตราการครองเตียง!O:O,MATCH([1]ตารางคะแนนV3!$C174,[1]อัตราการครองเตียง!$C:$C,0)),0)</f>
        <v>1</v>
      </c>
      <c r="AL174" s="88">
        <f>INDEX([1]SumAdjRw!R:R,MATCH([1]ตารางคะแนนV3!$C174,[1]SumAdjRw!$C:$C,0))</f>
        <v>1</v>
      </c>
      <c r="AM174" s="89">
        <f t="shared" si="38"/>
        <v>2</v>
      </c>
      <c r="AN174" s="90">
        <f t="shared" si="39"/>
        <v>5</v>
      </c>
      <c r="AO174" s="91">
        <f t="shared" si="40"/>
        <v>8</v>
      </c>
      <c r="AP174" s="92">
        <f>INDEX([1]RiskPlusY2565Q3!Q:Q,MATCH([1]ตารางคะแนนV3!$C174,[1]RiskPlusY2565Q3!$D:$D,0))</f>
        <v>0</v>
      </c>
      <c r="AQ174" s="92">
        <f>INDEX([1]RiskPlusY2565Q3!R:R,MATCH([1]ตารางคะแนนV3!$C174,[1]RiskPlusY2565Q3!$D:$D,0))</f>
        <v>1</v>
      </c>
      <c r="AR174" s="92">
        <f>INDEX([1]RiskPlusY2565Q3!AB:AB,MATCH([1]ตารางคะแนนV3!$C174,[1]RiskPlusY2565Q3!$D:$D,0))</f>
        <v>1</v>
      </c>
      <c r="AS174" s="93">
        <f t="shared" si="41"/>
        <v>2</v>
      </c>
      <c r="AT174" s="92">
        <f>INDEX([1]RiskPlusY2565Q3!AA:AA,MATCH([1]ตารางคะแนนV3!$C174,[1]RiskPlusY2565Q3!$D:$D,0))</f>
        <v>1</v>
      </c>
      <c r="AU174" s="92">
        <f>INDEX([1]RiskPlusY2565Q3!AC:AC,MATCH([1]ตารางคะแนนV3!$C174,[1]RiskPlusY2565Q3!$D:$D,0))</f>
        <v>1</v>
      </c>
      <c r="AV174" s="94">
        <f t="shared" si="42"/>
        <v>2</v>
      </c>
      <c r="AW174" s="95">
        <f t="shared" si="43"/>
        <v>4</v>
      </c>
      <c r="AX174" s="96">
        <f t="shared" si="44"/>
        <v>12</v>
      </c>
      <c r="AY174" s="18" t="str">
        <f t="shared" si="45"/>
        <v>A</v>
      </c>
      <c r="AZ174" s="18"/>
      <c r="BA174" s="18" t="str">
        <f>INDEX([1]Proflile65!$L:$L,MATCH([1]ตารางคะแนนV3!$C174,[1]Proflile65!$D:$D,0))</f>
        <v>เดิม</v>
      </c>
      <c r="BB174" s="18"/>
      <c r="BC174" s="18"/>
      <c r="BD174" s="28" t="b">
        <f t="shared" si="46"/>
        <v>1</v>
      </c>
      <c r="BE174" s="96">
        <v>12</v>
      </c>
      <c r="BF174" s="18" t="s">
        <v>2048</v>
      </c>
      <c r="BH174" s="17">
        <f t="shared" si="47"/>
        <v>300000</v>
      </c>
    </row>
    <row r="175" spans="1:60">
      <c r="A175" s="18" t="s">
        <v>11</v>
      </c>
      <c r="B175" s="17" t="s">
        <v>13</v>
      </c>
      <c r="C175" s="18" t="s">
        <v>497</v>
      </c>
      <c r="D175" s="17" t="s">
        <v>498</v>
      </c>
      <c r="E175" s="18" t="str">
        <f>INDEX([1]Proflile65!$F:$F,MATCH([1]ตารางคะแนนV3!$C175,[1]Proflile65!$D:$D,0))</f>
        <v>รพช.</v>
      </c>
      <c r="F175" s="18">
        <f>INDEX([1]Proflile65!$H:$H,MATCH([1]ตารางคะแนนV3!$C175,[1]Proflile65!$D:$D,0))</f>
        <v>0</v>
      </c>
      <c r="G175" s="19" t="str">
        <f>INDEX([1]Proflile65!$K:$K,MATCH([1]ตารางคะแนนV3!$C175,[1]Proflile65!$D:$D,0))</f>
        <v>รพช.F3 P&lt;=15,000</v>
      </c>
      <c r="H175" s="75">
        <v>10586</v>
      </c>
      <c r="I175" s="76">
        <f>INDEX([1]RiskPlusY2565Q3!L:L,MATCH([1]ตารางคะแนนV3!$C175,[1]RiskPlusY2565Q3!$D:$D,0))</f>
        <v>15890363.27</v>
      </c>
      <c r="J175" s="76">
        <f>INDEX([1]RiskPlusY2565Q3!P:P,MATCH([1]ตารางคะแนนV3!$C175,[1]RiskPlusY2565Q3!$D:$D,0))</f>
        <v>12729302.539999999</v>
      </c>
      <c r="K175" s="76">
        <f>INDEX([1]RiskPlusY2565Q3!O:O,MATCH([1]ตารางคะแนนV3!$C175,[1]RiskPlusY2565Q3!$D:$D,0))</f>
        <v>6203155.3300000001</v>
      </c>
      <c r="L175" s="76">
        <f>INDEX([1]RiskPlusY2565Q3!M:M,MATCH([1]ตารางคะแนนV3!$C175,[1]RiskPlusY2565Q3!$D:$D,0))</f>
        <v>3832786.92</v>
      </c>
      <c r="M175" s="29">
        <f>INDEX([1]RiskPlusY2565Q3!N:N,MATCH([1]ตารางคะแนนV3!$C175,[1]RiskPlusY2565Q3!$D:$D,0))</f>
        <v>0</v>
      </c>
      <c r="N175" s="77">
        <f>INDEX([1]PlanfinY2565Q3!M:M,MATCH([1]ตารางคะแนนV3!$C175,[1]PlanfinY2565Q3!$C:$C,0))</f>
        <v>1</v>
      </c>
      <c r="O175" s="78">
        <f>INDEX([1]PlanfinY2565Q3!N:N,MATCH([1]ตารางคะแนนV3!$C175,[1]PlanfinY2565Q3!$C:$C,0))</f>
        <v>1</v>
      </c>
      <c r="P175" s="79">
        <f t="shared" si="32"/>
        <v>2</v>
      </c>
      <c r="Q175" s="80">
        <f>INDEX([1]Ratio!R:R,MATCH([1]ตารางคะแนนV3!$C175,[1]Ratio!$C:$C,0))</f>
        <v>165</v>
      </c>
      <c r="R175" s="81">
        <f>INDEX([1]RiskPlusY2565Q3!$S:$S,MATCH([1]ตารางคะแนนV3!C175,[1]RiskPlusY2565Q3!$D:$D,0))</f>
        <v>0</v>
      </c>
      <c r="S175" s="82">
        <f>INDEX([1]Ratio!$S:$S,MATCH([1]ตารางคะแนนV3!$C175,[1]Ratio!$C:$C,0))</f>
        <v>24</v>
      </c>
      <c r="T175" s="78">
        <f>VLOOKUP($C175,[1]RiskPlusY2565Q3!$D$2:$W$901,17,0)</f>
        <v>1</v>
      </c>
      <c r="U175" s="83">
        <f t="shared" si="33"/>
        <v>0.5</v>
      </c>
      <c r="V175" s="82">
        <f>INDEX([1]Ratio!$T:$T,MATCH([1]ตารางคะแนนV3!$C175,[1]Ratio!$C:$C,0))</f>
        <v>75</v>
      </c>
      <c r="W175" s="78">
        <f>VLOOKUP($C175,[1]RiskPlusY2565Q3!$D$2:$W$901,18,0)</f>
        <v>0</v>
      </c>
      <c r="X175" s="83">
        <f t="shared" si="34"/>
        <v>0</v>
      </c>
      <c r="Y175" s="82">
        <f>INDEX([1]Ratio!$V:$V,MATCH([1]ตารางคะแนนV3!$C175,[1]Ratio!$C:$C,0))</f>
        <v>95</v>
      </c>
      <c r="Z175" s="81">
        <f>INDEX([1]RiskPlusY2565Q3!$W:$W,MATCH([1]ตารางคะแนนV3!C175,[1]RiskPlusY2565Q3!$D:$D,0))</f>
        <v>0</v>
      </c>
      <c r="AA175" s="84">
        <f t="shared" si="35"/>
        <v>0.5</v>
      </c>
      <c r="AB175" s="77" t="str">
        <f>INDEX('[1]Quick MethodY2565Q3'!P:P,MATCH([1]ตารางคะแนนV3!$C175,'[1]Quick MethodY2565Q3'!$C:$C,0))</f>
        <v>1</v>
      </c>
      <c r="AC175" s="78" t="str">
        <f>INDEX('[1]Quick MethodY2565Q3'!Q:Q,MATCH([1]ตารางคะแนนV3!$C175,'[1]Quick MethodY2565Q3'!$C:$C,0))</f>
        <v>1</v>
      </c>
      <c r="AD175" s="78">
        <f>INDEX([1]HGRY2565Q3!W:W,MATCH([1]ตารางคะแนนV3!$C175,[1]HGRY2565Q3!$C:$C,0))</f>
        <v>0.5</v>
      </c>
      <c r="AE175" s="78">
        <f>INDEX([1]HGRY2565Q3!X:X,MATCH([1]ตารางคะแนนV3!$C175,[1]HGRY2565Q3!$C:$C,0))</f>
        <v>0.5</v>
      </c>
      <c r="AF175" s="78">
        <f>INDEX([1]HGRY2565Q3!Y:Y,MATCH([1]ตารางคะแนนV3!$C175,[1]HGRY2565Q3!$C:$C,0))</f>
        <v>0.5</v>
      </c>
      <c r="AG175" s="78">
        <f>INDEX([1]HGRY2565Q3!Z:Z,MATCH([1]ตารางคะแนนV3!$C175,[1]HGRY2565Q3!$C:$C,0))</f>
        <v>0.5</v>
      </c>
      <c r="AH175" s="85">
        <f t="shared" si="36"/>
        <v>4</v>
      </c>
      <c r="AI175" s="79">
        <f t="shared" si="37"/>
        <v>2</v>
      </c>
      <c r="AJ175" s="86">
        <f>INDEX([1]PointY2565Q3!J:J,MATCH([1]ตารางคะแนนV3!$C175,[1]PointY2565Q3!$C:$C,0))</f>
        <v>1</v>
      </c>
      <c r="AK175" s="87">
        <f>IFERROR(INDEX([1]อัตราการครองเตียง!O:O,MATCH([1]ตารางคะแนนV3!$C175,[1]อัตราการครองเตียง!$C:$C,0)),0)</f>
        <v>1</v>
      </c>
      <c r="AL175" s="88">
        <f>INDEX([1]SumAdjRw!R:R,MATCH([1]ตารางคะแนนV3!$C175,[1]SumAdjRw!$C:$C,0))</f>
        <v>1</v>
      </c>
      <c r="AM175" s="89">
        <f t="shared" si="38"/>
        <v>2</v>
      </c>
      <c r="AN175" s="90">
        <f t="shared" si="39"/>
        <v>5</v>
      </c>
      <c r="AO175" s="91">
        <f t="shared" si="40"/>
        <v>7.5</v>
      </c>
      <c r="AP175" s="92">
        <f>INDEX([1]RiskPlusY2565Q3!Q:Q,MATCH([1]ตารางคะแนนV3!$C175,[1]RiskPlusY2565Q3!$D:$D,0))</f>
        <v>1</v>
      </c>
      <c r="AQ175" s="92">
        <f>INDEX([1]RiskPlusY2565Q3!R:R,MATCH([1]ตารางคะแนนV3!$C175,[1]RiskPlusY2565Q3!$D:$D,0))</f>
        <v>0</v>
      </c>
      <c r="AR175" s="92">
        <f>INDEX([1]RiskPlusY2565Q3!AB:AB,MATCH([1]ตารางคะแนนV3!$C175,[1]RiskPlusY2565Q3!$D:$D,0))</f>
        <v>1</v>
      </c>
      <c r="AS175" s="93">
        <f t="shared" si="41"/>
        <v>2</v>
      </c>
      <c r="AT175" s="92">
        <f>INDEX([1]RiskPlusY2565Q3!AA:AA,MATCH([1]ตารางคะแนนV3!$C175,[1]RiskPlusY2565Q3!$D:$D,0))</f>
        <v>1</v>
      </c>
      <c r="AU175" s="92">
        <f>INDEX([1]RiskPlusY2565Q3!AC:AC,MATCH([1]ตารางคะแนนV3!$C175,[1]RiskPlusY2565Q3!$D:$D,0))</f>
        <v>1</v>
      </c>
      <c r="AV175" s="94">
        <f t="shared" si="42"/>
        <v>2</v>
      </c>
      <c r="AW175" s="95">
        <f t="shared" si="43"/>
        <v>4</v>
      </c>
      <c r="AX175" s="96">
        <f t="shared" si="44"/>
        <v>11.5</v>
      </c>
      <c r="AY175" s="18" t="str">
        <f t="shared" si="45"/>
        <v>B</v>
      </c>
      <c r="AZ175" s="18"/>
      <c r="BA175" s="18" t="str">
        <f>INDEX([1]Proflile65!$L:$L,MATCH([1]ตารางคะแนนV3!$C175,[1]Proflile65!$D:$D,0))</f>
        <v>เดิม</v>
      </c>
      <c r="BB175" s="18"/>
      <c r="BC175" s="18"/>
      <c r="BD175" s="28" t="b">
        <f t="shared" si="46"/>
        <v>1</v>
      </c>
      <c r="BE175" s="96">
        <v>11.5</v>
      </c>
      <c r="BF175" s="18" t="s">
        <v>2071</v>
      </c>
      <c r="BH175" s="17">
        <f t="shared" si="47"/>
        <v>150000</v>
      </c>
    </row>
    <row r="176" spans="1:60">
      <c r="A176" s="18" t="s">
        <v>11</v>
      </c>
      <c r="B176" s="17" t="s">
        <v>137</v>
      </c>
      <c r="C176" s="18" t="s">
        <v>499</v>
      </c>
      <c r="D176" s="17" t="s">
        <v>500</v>
      </c>
      <c r="E176" s="18" t="str">
        <f>INDEX([1]Proflile65!$F:$F,MATCH([1]ตารางคะแนนV3!$C176,[1]Proflile65!$D:$D,0))</f>
        <v>รพศ.</v>
      </c>
      <c r="F176" s="18">
        <f>INDEX([1]Proflile65!$H:$H,MATCH([1]ตารางคะแนนV3!$C176,[1]Proflile65!$D:$D,0))</f>
        <v>858</v>
      </c>
      <c r="G176" s="19" t="str">
        <f>INDEX([1]Proflile65!$K:$K,MATCH([1]ตารางคะแนนV3!$C176,[1]Proflile65!$D:$D,0))</f>
        <v>รพศ.A B&gt;700to1000</v>
      </c>
      <c r="H176" s="75">
        <v>170317</v>
      </c>
      <c r="I176" s="76">
        <f>INDEX([1]RiskPlusY2565Q3!L:L,MATCH([1]ตารางคะแนนV3!$C176,[1]RiskPlusY2565Q3!$D:$D,0))</f>
        <v>2509935279.21</v>
      </c>
      <c r="J176" s="76">
        <f>INDEX([1]RiskPlusY2565Q3!P:P,MATCH([1]ตารางคะแนนV3!$C176,[1]RiskPlusY2565Q3!$D:$D,0))</f>
        <v>1007752395.71</v>
      </c>
      <c r="K176" s="76">
        <f>INDEX([1]RiskPlusY2565Q3!O:O,MATCH([1]ตารางคะแนนV3!$C176,[1]RiskPlusY2565Q3!$D:$D,0))</f>
        <v>1523725059.3499999</v>
      </c>
      <c r="L176" s="76">
        <f>INDEX([1]RiskPlusY2565Q3!M:M,MATCH([1]ตารางคะแนนV3!$C176,[1]RiskPlusY2565Q3!$D:$D,0))</f>
        <v>1632760655.27</v>
      </c>
      <c r="M176" s="29">
        <f>INDEX([1]RiskPlusY2565Q3!N:N,MATCH([1]ตารางคะแนนV3!$C176,[1]RiskPlusY2565Q3!$D:$D,0))</f>
        <v>0</v>
      </c>
      <c r="N176" s="77">
        <f>INDEX([1]PlanfinY2565Q3!M:M,MATCH([1]ตารางคะแนนV3!$C176,[1]PlanfinY2565Q3!$C:$C,0))</f>
        <v>0</v>
      </c>
      <c r="O176" s="78">
        <f>INDEX([1]PlanfinY2565Q3!N:N,MATCH([1]ตารางคะแนนV3!$C176,[1]PlanfinY2565Q3!$C:$C,0))</f>
        <v>1</v>
      </c>
      <c r="P176" s="79">
        <f t="shared" si="32"/>
        <v>1</v>
      </c>
      <c r="Q176" s="80">
        <f>INDEX([1]Ratio!R:R,MATCH([1]ตารางคะแนนV3!$C176,[1]Ratio!$C:$C,0))</f>
        <v>77</v>
      </c>
      <c r="R176" s="81">
        <f>INDEX([1]RiskPlusY2565Q3!$S:$S,MATCH([1]ตารางคะแนนV3!C176,[1]RiskPlusY2565Q3!$D:$D,0))</f>
        <v>1</v>
      </c>
      <c r="S176" s="82">
        <f>INDEX([1]Ratio!$S:$S,MATCH([1]ตารางคะแนนV3!$C176,[1]Ratio!$C:$C,0))</f>
        <v>110</v>
      </c>
      <c r="T176" s="78">
        <f>VLOOKUP($C176,[1]RiskPlusY2565Q3!$D$2:$W$901,17,0)</f>
        <v>0</v>
      </c>
      <c r="U176" s="83">
        <f t="shared" si="33"/>
        <v>0</v>
      </c>
      <c r="V176" s="82">
        <f>INDEX([1]Ratio!$T:$T,MATCH([1]ตารางคะแนนV3!$C176,[1]Ratio!$C:$C,0))</f>
        <v>61</v>
      </c>
      <c r="W176" s="78">
        <f>VLOOKUP($C176,[1]RiskPlusY2565Q3!$D$2:$W$901,18,0)</f>
        <v>0</v>
      </c>
      <c r="X176" s="83">
        <f t="shared" si="34"/>
        <v>0</v>
      </c>
      <c r="Y176" s="82">
        <f>INDEX([1]Ratio!$V:$V,MATCH([1]ตารางคะแนนV3!$C176,[1]Ratio!$C:$C,0))</f>
        <v>28</v>
      </c>
      <c r="Z176" s="81">
        <f>INDEX([1]RiskPlusY2565Q3!$W:$W,MATCH([1]ตารางคะแนนV3!C176,[1]RiskPlusY2565Q3!$D:$D,0))</f>
        <v>1</v>
      </c>
      <c r="AA176" s="84">
        <f t="shared" si="35"/>
        <v>2</v>
      </c>
      <c r="AB176" s="77" t="str">
        <f>INDEX('[1]Quick MethodY2565Q3'!P:P,MATCH([1]ตารางคะแนนV3!$C176,'[1]Quick MethodY2565Q3'!$C:$C,0))</f>
        <v>1</v>
      </c>
      <c r="AC176" s="78" t="str">
        <f>INDEX('[1]Quick MethodY2565Q3'!Q:Q,MATCH([1]ตารางคะแนนV3!$C176,'[1]Quick MethodY2565Q3'!$C:$C,0))</f>
        <v>1</v>
      </c>
      <c r="AD176" s="78">
        <f>INDEX([1]HGRY2565Q3!W:W,MATCH([1]ตารางคะแนนV3!$C176,[1]HGRY2565Q3!$C:$C,0))</f>
        <v>0.5</v>
      </c>
      <c r="AE176" s="78">
        <f>INDEX([1]HGRY2565Q3!X:X,MATCH([1]ตารางคะแนนV3!$C176,[1]HGRY2565Q3!$C:$C,0))</f>
        <v>0.5</v>
      </c>
      <c r="AF176" s="78">
        <f>INDEX([1]HGRY2565Q3!Y:Y,MATCH([1]ตารางคะแนนV3!$C176,[1]HGRY2565Q3!$C:$C,0))</f>
        <v>0</v>
      </c>
      <c r="AG176" s="78">
        <f>INDEX([1]HGRY2565Q3!Z:Z,MATCH([1]ตารางคะแนนV3!$C176,[1]HGRY2565Q3!$C:$C,0))</f>
        <v>0</v>
      </c>
      <c r="AH176" s="85">
        <f t="shared" si="36"/>
        <v>3</v>
      </c>
      <c r="AI176" s="79">
        <f t="shared" si="37"/>
        <v>2</v>
      </c>
      <c r="AJ176" s="86">
        <f>INDEX([1]PointY2565Q3!J:J,MATCH([1]ตารางคะแนนV3!$C176,[1]PointY2565Q3!$C:$C,0))</f>
        <v>1</v>
      </c>
      <c r="AK176" s="87">
        <f>IFERROR(INDEX([1]อัตราการครองเตียง!O:O,MATCH([1]ตารางคะแนนV3!$C176,[1]อัตราการครองเตียง!$C:$C,0)),0)</f>
        <v>1</v>
      </c>
      <c r="AL176" s="88">
        <f>INDEX([1]SumAdjRw!R:R,MATCH([1]ตารางคะแนนV3!$C176,[1]SumAdjRw!$C:$C,0))</f>
        <v>0</v>
      </c>
      <c r="AM176" s="89">
        <f t="shared" si="38"/>
        <v>1</v>
      </c>
      <c r="AN176" s="90">
        <f t="shared" si="39"/>
        <v>4</v>
      </c>
      <c r="AO176" s="91">
        <f t="shared" si="40"/>
        <v>7</v>
      </c>
      <c r="AP176" s="92">
        <f>INDEX([1]RiskPlusY2565Q3!Q:Q,MATCH([1]ตารางคะแนนV3!$C176,[1]RiskPlusY2565Q3!$D:$D,0))</f>
        <v>1</v>
      </c>
      <c r="AQ176" s="92">
        <f>INDEX([1]RiskPlusY2565Q3!R:R,MATCH([1]ตารางคะแนนV3!$C176,[1]RiskPlusY2565Q3!$D:$D,0))</f>
        <v>1</v>
      </c>
      <c r="AR176" s="92">
        <f>INDEX([1]RiskPlusY2565Q3!AB:AB,MATCH([1]ตารางคะแนนV3!$C176,[1]RiskPlusY2565Q3!$D:$D,0))</f>
        <v>1</v>
      </c>
      <c r="AS176" s="93">
        <f t="shared" si="41"/>
        <v>3</v>
      </c>
      <c r="AT176" s="92">
        <f>INDEX([1]RiskPlusY2565Q3!AA:AA,MATCH([1]ตารางคะแนนV3!$C176,[1]RiskPlusY2565Q3!$D:$D,0))</f>
        <v>1</v>
      </c>
      <c r="AU176" s="92">
        <f>INDEX([1]RiskPlusY2565Q3!AC:AC,MATCH([1]ตารางคะแนนV3!$C176,[1]RiskPlusY2565Q3!$D:$D,0))</f>
        <v>1</v>
      </c>
      <c r="AV176" s="94">
        <f t="shared" si="42"/>
        <v>2</v>
      </c>
      <c r="AW176" s="95">
        <f t="shared" si="43"/>
        <v>5</v>
      </c>
      <c r="AX176" s="96">
        <f t="shared" si="44"/>
        <v>12</v>
      </c>
      <c r="AY176" s="18" t="str">
        <f t="shared" si="45"/>
        <v>A</v>
      </c>
      <c r="AZ176" s="18"/>
      <c r="BA176" s="18" t="str">
        <f>INDEX([1]Proflile65!$L:$L,MATCH([1]ตารางคะแนนV3!$C176,[1]Proflile65!$D:$D,0))</f>
        <v>เปลี่ยน</v>
      </c>
      <c r="BB176" s="18"/>
      <c r="BC176" s="18"/>
      <c r="BD176" s="28" t="b">
        <f t="shared" si="46"/>
        <v>1</v>
      </c>
      <c r="BE176" s="96">
        <v>12</v>
      </c>
      <c r="BF176" s="18" t="s">
        <v>2048</v>
      </c>
      <c r="BH176" s="17">
        <f t="shared" si="47"/>
        <v>300000</v>
      </c>
    </row>
    <row r="177" spans="1:60">
      <c r="A177" s="18" t="s">
        <v>11</v>
      </c>
      <c r="B177" s="17" t="s">
        <v>137</v>
      </c>
      <c r="C177" s="18" t="s">
        <v>501</v>
      </c>
      <c r="D177" s="17" t="s">
        <v>502</v>
      </c>
      <c r="E177" s="18" t="str">
        <f>INDEX([1]Proflile65!$F:$F,MATCH([1]ตารางคะแนนV3!$C177,[1]Proflile65!$D:$D,0))</f>
        <v>รพช.</v>
      </c>
      <c r="F177" s="18">
        <f>INDEX([1]Proflile65!$H:$H,MATCH([1]ตารางคะแนนV3!$C177,[1]Proflile65!$D:$D,0))</f>
        <v>30</v>
      </c>
      <c r="G177" s="19" t="str">
        <f>INDEX([1]Proflile65!$K:$K,MATCH([1]ตารางคะแนนV3!$C177,[1]Proflile65!$D:$D,0))</f>
        <v>รพช.F2 P&lt;=30,000</v>
      </c>
      <c r="H177" s="75">
        <v>24825</v>
      </c>
      <c r="I177" s="76">
        <f>INDEX([1]RiskPlusY2565Q3!L:L,MATCH([1]ตารางคะแนนV3!$C177,[1]RiskPlusY2565Q3!$D:$D,0))</f>
        <v>48286228.630000003</v>
      </c>
      <c r="J177" s="76">
        <f>INDEX([1]RiskPlusY2565Q3!P:P,MATCH([1]ตารางคะแนนV3!$C177,[1]RiskPlusY2565Q3!$D:$D,0))</f>
        <v>16279925.67</v>
      </c>
      <c r="K177" s="76">
        <f>INDEX([1]RiskPlusY2565Q3!O:O,MATCH([1]ตารางคะแนนV3!$C177,[1]RiskPlusY2565Q3!$D:$D,0))</f>
        <v>30614611.039999999</v>
      </c>
      <c r="L177" s="76">
        <f>INDEX([1]RiskPlusY2565Q3!M:M,MATCH([1]ตารางคะแนนV3!$C177,[1]RiskPlusY2565Q3!$D:$D,0))</f>
        <v>32310316.170000002</v>
      </c>
      <c r="M177" s="29">
        <f>INDEX([1]RiskPlusY2565Q3!N:N,MATCH([1]ตารางคะแนนV3!$C177,[1]RiskPlusY2565Q3!$D:$D,0))</f>
        <v>0</v>
      </c>
      <c r="N177" s="77">
        <f>INDEX([1]PlanfinY2565Q3!M:M,MATCH([1]ตารางคะแนนV3!$C177,[1]PlanfinY2565Q3!$C:$C,0))</f>
        <v>0</v>
      </c>
      <c r="O177" s="78">
        <f>INDEX([1]PlanfinY2565Q3!N:N,MATCH([1]ตารางคะแนนV3!$C177,[1]PlanfinY2565Q3!$C:$C,0))</f>
        <v>1</v>
      </c>
      <c r="P177" s="79">
        <f t="shared" si="32"/>
        <v>1</v>
      </c>
      <c r="Q177" s="80">
        <f>INDEX([1]Ratio!R:R,MATCH([1]ตารางคะแนนV3!$C177,[1]Ratio!$C:$C,0))</f>
        <v>158</v>
      </c>
      <c r="R177" s="81">
        <f>INDEX([1]RiskPlusY2565Q3!$S:$S,MATCH([1]ตารางคะแนนV3!C177,[1]RiskPlusY2565Q3!$D:$D,0))</f>
        <v>0</v>
      </c>
      <c r="S177" s="82">
        <f>INDEX([1]Ratio!$S:$S,MATCH([1]ตารางคะแนนV3!$C177,[1]Ratio!$C:$C,0))</f>
        <v>22</v>
      </c>
      <c r="T177" s="78">
        <f>VLOOKUP($C177,[1]RiskPlusY2565Q3!$D$2:$W$901,17,0)</f>
        <v>1</v>
      </c>
      <c r="U177" s="83">
        <f t="shared" si="33"/>
        <v>0.5</v>
      </c>
      <c r="V177" s="82">
        <f>INDEX([1]Ratio!$T:$T,MATCH([1]ตารางคะแนนV3!$C177,[1]Ratio!$C:$C,0))</f>
        <v>72</v>
      </c>
      <c r="W177" s="78">
        <f>VLOOKUP($C177,[1]RiskPlusY2565Q3!$D$2:$W$901,18,0)</f>
        <v>0</v>
      </c>
      <c r="X177" s="83">
        <f t="shared" si="34"/>
        <v>0</v>
      </c>
      <c r="Y177" s="82">
        <f>INDEX([1]Ratio!$V:$V,MATCH([1]ตารางคะแนนV3!$C177,[1]Ratio!$C:$C,0))</f>
        <v>66</v>
      </c>
      <c r="Z177" s="81">
        <f>INDEX([1]RiskPlusY2565Q3!$W:$W,MATCH([1]ตารางคะแนนV3!C177,[1]RiskPlusY2565Q3!$D:$D,0))</f>
        <v>0</v>
      </c>
      <c r="AA177" s="84">
        <f t="shared" si="35"/>
        <v>0.5</v>
      </c>
      <c r="AB177" s="77" t="str">
        <f>INDEX('[1]Quick MethodY2565Q3'!P:P,MATCH([1]ตารางคะแนนV3!$C177,'[1]Quick MethodY2565Q3'!$C:$C,0))</f>
        <v>1</v>
      </c>
      <c r="AC177" s="78" t="str">
        <f>INDEX('[1]Quick MethodY2565Q3'!Q:Q,MATCH([1]ตารางคะแนนV3!$C177,'[1]Quick MethodY2565Q3'!$C:$C,0))</f>
        <v>1</v>
      </c>
      <c r="AD177" s="78">
        <f>INDEX([1]HGRY2565Q3!W:W,MATCH([1]ตารางคะแนนV3!$C177,[1]HGRY2565Q3!$C:$C,0))</f>
        <v>0</v>
      </c>
      <c r="AE177" s="78">
        <f>INDEX([1]HGRY2565Q3!X:X,MATCH([1]ตารางคะแนนV3!$C177,[1]HGRY2565Q3!$C:$C,0))</f>
        <v>0</v>
      </c>
      <c r="AF177" s="78">
        <f>INDEX([1]HGRY2565Q3!Y:Y,MATCH([1]ตารางคะแนนV3!$C177,[1]HGRY2565Q3!$C:$C,0))</f>
        <v>0</v>
      </c>
      <c r="AG177" s="78">
        <f>INDEX([1]HGRY2565Q3!Z:Z,MATCH([1]ตารางคะแนนV3!$C177,[1]HGRY2565Q3!$C:$C,0))</f>
        <v>0</v>
      </c>
      <c r="AH177" s="85">
        <f t="shared" si="36"/>
        <v>2</v>
      </c>
      <c r="AI177" s="79">
        <f t="shared" si="37"/>
        <v>2</v>
      </c>
      <c r="AJ177" s="86">
        <f>INDEX([1]PointY2565Q3!J:J,MATCH([1]ตารางคะแนนV3!$C177,[1]PointY2565Q3!$C:$C,0))</f>
        <v>1</v>
      </c>
      <c r="AK177" s="87">
        <f>IFERROR(INDEX([1]อัตราการครองเตียง!O:O,MATCH([1]ตารางคะแนนV3!$C177,[1]อัตราการครองเตียง!$C:$C,0)),0)</f>
        <v>1</v>
      </c>
      <c r="AL177" s="88">
        <f>INDEX([1]SumAdjRw!R:R,MATCH([1]ตารางคะแนนV3!$C177,[1]SumAdjRw!$C:$C,0))</f>
        <v>0</v>
      </c>
      <c r="AM177" s="89">
        <f t="shared" si="38"/>
        <v>1</v>
      </c>
      <c r="AN177" s="90">
        <f t="shared" si="39"/>
        <v>4</v>
      </c>
      <c r="AO177" s="91">
        <f t="shared" si="40"/>
        <v>5.5</v>
      </c>
      <c r="AP177" s="92">
        <f>INDEX([1]RiskPlusY2565Q3!Q:Q,MATCH([1]ตารางคะแนนV3!$C177,[1]RiskPlusY2565Q3!$D:$D,0))</f>
        <v>1</v>
      </c>
      <c r="AQ177" s="92">
        <f>INDEX([1]RiskPlusY2565Q3!R:R,MATCH([1]ตารางคะแนนV3!$C177,[1]RiskPlusY2565Q3!$D:$D,0))</f>
        <v>1</v>
      </c>
      <c r="AR177" s="92">
        <f>INDEX([1]RiskPlusY2565Q3!AB:AB,MATCH([1]ตารางคะแนนV3!$C177,[1]RiskPlusY2565Q3!$D:$D,0))</f>
        <v>1</v>
      </c>
      <c r="AS177" s="93">
        <f t="shared" si="41"/>
        <v>3</v>
      </c>
      <c r="AT177" s="92">
        <f>INDEX([1]RiskPlusY2565Q3!AA:AA,MATCH([1]ตารางคะแนนV3!$C177,[1]RiskPlusY2565Q3!$D:$D,0))</f>
        <v>1</v>
      </c>
      <c r="AU177" s="92">
        <f>INDEX([1]RiskPlusY2565Q3!AC:AC,MATCH([1]ตารางคะแนนV3!$C177,[1]RiskPlusY2565Q3!$D:$D,0))</f>
        <v>1</v>
      </c>
      <c r="AV177" s="94">
        <f t="shared" si="42"/>
        <v>2</v>
      </c>
      <c r="AW177" s="95">
        <f t="shared" si="43"/>
        <v>5</v>
      </c>
      <c r="AX177" s="96">
        <f t="shared" si="44"/>
        <v>10.5</v>
      </c>
      <c r="AY177" s="18" t="str">
        <f t="shared" si="45"/>
        <v>B</v>
      </c>
      <c r="AZ177" s="18"/>
      <c r="BA177" s="18" t="str">
        <f>INDEX([1]Proflile65!$L:$L,MATCH([1]ตารางคะแนนV3!$C177,[1]Proflile65!$D:$D,0))</f>
        <v>เดิม</v>
      </c>
      <c r="BB177" s="18"/>
      <c r="BC177" s="18"/>
      <c r="BD177" s="28" t="b">
        <f t="shared" si="46"/>
        <v>1</v>
      </c>
      <c r="BE177" s="96">
        <v>10.5</v>
      </c>
      <c r="BF177" s="18" t="s">
        <v>2071</v>
      </c>
      <c r="BH177" s="17">
        <f t="shared" si="47"/>
        <v>150000</v>
      </c>
    </row>
    <row r="178" spans="1:60">
      <c r="A178" s="18" t="s">
        <v>11</v>
      </c>
      <c r="B178" s="17" t="s">
        <v>137</v>
      </c>
      <c r="C178" s="18" t="s">
        <v>503</v>
      </c>
      <c r="D178" s="17" t="s">
        <v>504</v>
      </c>
      <c r="E178" s="18" t="str">
        <f>INDEX([1]Proflile65!$F:$F,MATCH([1]ตารางคะแนนV3!$C178,[1]Proflile65!$D:$D,0))</f>
        <v>รพช.</v>
      </c>
      <c r="F178" s="18">
        <f>INDEX([1]Proflile65!$H:$H,MATCH([1]ตารางคะแนนV3!$C178,[1]Proflile65!$D:$D,0))</f>
        <v>60</v>
      </c>
      <c r="G178" s="19" t="str">
        <f>INDEX([1]Proflile65!$K:$K,MATCH([1]ตารางคะแนนV3!$C178,[1]Proflile65!$D:$D,0))</f>
        <v>รพช.F1 P&lt;=50,000</v>
      </c>
      <c r="H178" s="75">
        <v>45658</v>
      </c>
      <c r="I178" s="76">
        <f>INDEX([1]RiskPlusY2565Q3!L:L,MATCH([1]ตารางคะแนนV3!$C178,[1]RiskPlusY2565Q3!$D:$D,0))</f>
        <v>68934415.099999994</v>
      </c>
      <c r="J178" s="76">
        <f>INDEX([1]RiskPlusY2565Q3!P:P,MATCH([1]ตารางคะแนนV3!$C178,[1]RiskPlusY2565Q3!$D:$D,0))</f>
        <v>43415298.640000001</v>
      </c>
      <c r="K178" s="76">
        <f>INDEX([1]RiskPlusY2565Q3!O:O,MATCH([1]ตารางคะแนนV3!$C178,[1]RiskPlusY2565Q3!$D:$D,0))</f>
        <v>24780440.719999999</v>
      </c>
      <c r="L178" s="76">
        <f>INDEX([1]RiskPlusY2565Q3!M:M,MATCH([1]ตารางคะแนนV3!$C178,[1]RiskPlusY2565Q3!$D:$D,0))</f>
        <v>24860971.469999999</v>
      </c>
      <c r="M178" s="29">
        <f>INDEX([1]RiskPlusY2565Q3!N:N,MATCH([1]ตารางคะแนนV3!$C178,[1]RiskPlusY2565Q3!$D:$D,0))</f>
        <v>0</v>
      </c>
      <c r="N178" s="77">
        <f>INDEX([1]PlanfinY2565Q3!M:M,MATCH([1]ตารางคะแนนV3!$C178,[1]PlanfinY2565Q3!$C:$C,0))</f>
        <v>1</v>
      </c>
      <c r="O178" s="78">
        <f>INDEX([1]PlanfinY2565Q3!N:N,MATCH([1]ตารางคะแนนV3!$C178,[1]PlanfinY2565Q3!$C:$C,0))</f>
        <v>1</v>
      </c>
      <c r="P178" s="79">
        <f t="shared" si="32"/>
        <v>2</v>
      </c>
      <c r="Q178" s="80">
        <f>INDEX([1]Ratio!R:R,MATCH([1]ตารางคะแนนV3!$C178,[1]Ratio!$C:$C,0))</f>
        <v>179</v>
      </c>
      <c r="R178" s="81">
        <f>INDEX([1]RiskPlusY2565Q3!$S:$S,MATCH([1]ตารางคะแนนV3!C178,[1]RiskPlusY2565Q3!$D:$D,0))</f>
        <v>0</v>
      </c>
      <c r="S178" s="82">
        <f>INDEX([1]Ratio!$S:$S,MATCH([1]ตารางคะแนนV3!$C178,[1]Ratio!$C:$C,0))</f>
        <v>49</v>
      </c>
      <c r="T178" s="78">
        <f>VLOOKUP($C178,[1]RiskPlusY2565Q3!$D$2:$W$901,17,0)</f>
        <v>1</v>
      </c>
      <c r="U178" s="83">
        <f t="shared" si="33"/>
        <v>0.5</v>
      </c>
      <c r="V178" s="82">
        <f>INDEX([1]Ratio!$T:$T,MATCH([1]ตารางคะแนนV3!$C178,[1]Ratio!$C:$C,0))</f>
        <v>64</v>
      </c>
      <c r="W178" s="78">
        <f>VLOOKUP($C178,[1]RiskPlusY2565Q3!$D$2:$W$901,18,0)</f>
        <v>0</v>
      </c>
      <c r="X178" s="83">
        <f t="shared" si="34"/>
        <v>0</v>
      </c>
      <c r="Y178" s="82">
        <f>INDEX([1]Ratio!$V:$V,MATCH([1]ตารางคะแนนV3!$C178,[1]Ratio!$C:$C,0))</f>
        <v>58</v>
      </c>
      <c r="Z178" s="81">
        <f>INDEX([1]RiskPlusY2565Q3!$W:$W,MATCH([1]ตารางคะแนนV3!C178,[1]RiskPlusY2565Q3!$D:$D,0))</f>
        <v>1</v>
      </c>
      <c r="AA178" s="84">
        <f t="shared" si="35"/>
        <v>1.5</v>
      </c>
      <c r="AB178" s="77" t="str">
        <f>INDEX('[1]Quick MethodY2565Q3'!P:P,MATCH([1]ตารางคะแนนV3!$C178,'[1]Quick MethodY2565Q3'!$C:$C,0))</f>
        <v>1</v>
      </c>
      <c r="AC178" s="78" t="str">
        <f>INDEX('[1]Quick MethodY2565Q3'!Q:Q,MATCH([1]ตารางคะแนนV3!$C178,'[1]Quick MethodY2565Q3'!$C:$C,0))</f>
        <v>1</v>
      </c>
      <c r="AD178" s="78">
        <f>INDEX([1]HGRY2565Q3!W:W,MATCH([1]ตารางคะแนนV3!$C178,[1]HGRY2565Q3!$C:$C,0))</f>
        <v>0.5</v>
      </c>
      <c r="AE178" s="78">
        <f>INDEX([1]HGRY2565Q3!X:X,MATCH([1]ตารางคะแนนV3!$C178,[1]HGRY2565Q3!$C:$C,0))</f>
        <v>0</v>
      </c>
      <c r="AF178" s="78">
        <f>INDEX([1]HGRY2565Q3!Y:Y,MATCH([1]ตารางคะแนนV3!$C178,[1]HGRY2565Q3!$C:$C,0))</f>
        <v>0.5</v>
      </c>
      <c r="AG178" s="78">
        <f>INDEX([1]HGRY2565Q3!Z:Z,MATCH([1]ตารางคะแนนV3!$C178,[1]HGRY2565Q3!$C:$C,0))</f>
        <v>0</v>
      </c>
      <c r="AH178" s="85">
        <f t="shared" si="36"/>
        <v>3</v>
      </c>
      <c r="AI178" s="79">
        <f t="shared" si="37"/>
        <v>2</v>
      </c>
      <c r="AJ178" s="86">
        <f>INDEX([1]PointY2565Q3!J:J,MATCH([1]ตารางคะแนนV3!$C178,[1]PointY2565Q3!$C:$C,0))</f>
        <v>1</v>
      </c>
      <c r="AK178" s="87">
        <f>IFERROR(INDEX([1]อัตราการครองเตียง!O:O,MATCH([1]ตารางคะแนนV3!$C178,[1]อัตราการครองเตียง!$C:$C,0)),0)</f>
        <v>1</v>
      </c>
      <c r="AL178" s="88">
        <f>INDEX([1]SumAdjRw!R:R,MATCH([1]ตารางคะแนนV3!$C178,[1]SumAdjRw!$C:$C,0))</f>
        <v>1</v>
      </c>
      <c r="AM178" s="89">
        <f t="shared" si="38"/>
        <v>2</v>
      </c>
      <c r="AN178" s="90">
        <f t="shared" si="39"/>
        <v>5</v>
      </c>
      <c r="AO178" s="91">
        <f t="shared" si="40"/>
        <v>8.5</v>
      </c>
      <c r="AP178" s="92">
        <f>INDEX([1]RiskPlusY2565Q3!Q:Q,MATCH([1]ตารางคะแนนV3!$C178,[1]RiskPlusY2565Q3!$D:$D,0))</f>
        <v>0</v>
      </c>
      <c r="AQ178" s="92">
        <f>INDEX([1]RiskPlusY2565Q3!R:R,MATCH([1]ตารางคะแนนV3!$C178,[1]RiskPlusY2565Q3!$D:$D,0))</f>
        <v>0</v>
      </c>
      <c r="AR178" s="92">
        <f>INDEX([1]RiskPlusY2565Q3!AB:AB,MATCH([1]ตารางคะแนนV3!$C178,[1]RiskPlusY2565Q3!$D:$D,0))</f>
        <v>1</v>
      </c>
      <c r="AS178" s="93">
        <f t="shared" si="41"/>
        <v>1</v>
      </c>
      <c r="AT178" s="92">
        <f>INDEX([1]RiskPlusY2565Q3!AA:AA,MATCH([1]ตารางคะแนนV3!$C178,[1]RiskPlusY2565Q3!$D:$D,0))</f>
        <v>1</v>
      </c>
      <c r="AU178" s="92">
        <f>INDEX([1]RiskPlusY2565Q3!AC:AC,MATCH([1]ตารางคะแนนV3!$C178,[1]RiskPlusY2565Q3!$D:$D,0))</f>
        <v>1</v>
      </c>
      <c r="AV178" s="94">
        <f t="shared" si="42"/>
        <v>2</v>
      </c>
      <c r="AW178" s="95">
        <f t="shared" si="43"/>
        <v>3</v>
      </c>
      <c r="AX178" s="96">
        <f t="shared" si="44"/>
        <v>11.5</v>
      </c>
      <c r="AY178" s="18" t="str">
        <f t="shared" si="45"/>
        <v>B</v>
      </c>
      <c r="AZ178" s="18"/>
      <c r="BA178" s="18" t="str">
        <f>INDEX([1]Proflile65!$L:$L,MATCH([1]ตารางคะแนนV3!$C178,[1]Proflile65!$D:$D,0))</f>
        <v>เดิม</v>
      </c>
      <c r="BB178" s="18"/>
      <c r="BC178" s="18"/>
      <c r="BD178" s="28" t="b">
        <f t="shared" si="46"/>
        <v>1</v>
      </c>
      <c r="BE178" s="96">
        <v>11.5</v>
      </c>
      <c r="BF178" s="18" t="s">
        <v>2071</v>
      </c>
      <c r="BH178" s="17">
        <f t="shared" si="47"/>
        <v>150000</v>
      </c>
    </row>
    <row r="179" spans="1:60">
      <c r="A179" s="18" t="s">
        <v>11</v>
      </c>
      <c r="B179" s="17" t="s">
        <v>137</v>
      </c>
      <c r="C179" s="18" t="s">
        <v>505</v>
      </c>
      <c r="D179" s="17" t="s">
        <v>506</v>
      </c>
      <c r="E179" s="18" t="str">
        <f>INDEX([1]Proflile65!$F:$F,MATCH([1]ตารางคะแนนV3!$C179,[1]Proflile65!$D:$D,0))</f>
        <v>รพช.</v>
      </c>
      <c r="F179" s="18">
        <f>INDEX([1]Proflile65!$H:$H,MATCH([1]ตารางคะแนนV3!$C179,[1]Proflile65!$D:$D,0))</f>
        <v>60</v>
      </c>
      <c r="G179" s="19" t="str">
        <f>INDEX([1]Proflile65!$K:$K,MATCH([1]ตารางคะแนนV3!$C179,[1]Proflile65!$D:$D,0))</f>
        <v>รพช.F2 P30,000-60,000</v>
      </c>
      <c r="H179" s="75">
        <v>50991</v>
      </c>
      <c r="I179" s="76">
        <f>INDEX([1]RiskPlusY2565Q3!L:L,MATCH([1]ตารางคะแนนV3!$C179,[1]RiskPlusY2565Q3!$D:$D,0))</f>
        <v>63960866.549999997</v>
      </c>
      <c r="J179" s="76">
        <f>INDEX([1]RiskPlusY2565Q3!P:P,MATCH([1]ตารางคะแนนV3!$C179,[1]RiskPlusY2565Q3!$D:$D,0))</f>
        <v>27707920.07</v>
      </c>
      <c r="K179" s="76">
        <f>INDEX([1]RiskPlusY2565Q3!O:O,MATCH([1]ตารางคะแนนV3!$C179,[1]RiskPlusY2565Q3!$D:$D,0))</f>
        <v>42202063.619999997</v>
      </c>
      <c r="L179" s="76">
        <f>INDEX([1]RiskPlusY2565Q3!M:M,MATCH([1]ตารางคะแนนV3!$C179,[1]RiskPlusY2565Q3!$D:$D,0))</f>
        <v>40399258.909999996</v>
      </c>
      <c r="M179" s="29">
        <f>INDEX([1]RiskPlusY2565Q3!N:N,MATCH([1]ตารางคะแนนV3!$C179,[1]RiskPlusY2565Q3!$D:$D,0))</f>
        <v>0</v>
      </c>
      <c r="N179" s="77">
        <f>INDEX([1]PlanfinY2565Q3!M:M,MATCH([1]ตารางคะแนนV3!$C179,[1]PlanfinY2565Q3!$C:$C,0))</f>
        <v>0</v>
      </c>
      <c r="O179" s="78">
        <f>INDEX([1]PlanfinY2565Q3!N:N,MATCH([1]ตารางคะแนนV3!$C179,[1]PlanfinY2565Q3!$C:$C,0))</f>
        <v>1</v>
      </c>
      <c r="P179" s="79">
        <f t="shared" si="32"/>
        <v>1</v>
      </c>
      <c r="Q179" s="80">
        <f>INDEX([1]Ratio!R:R,MATCH([1]ตารางคะแนนV3!$C179,[1]Ratio!$C:$C,0))</f>
        <v>199</v>
      </c>
      <c r="R179" s="81">
        <f>INDEX([1]RiskPlusY2565Q3!$S:$S,MATCH([1]ตารางคะแนนV3!C179,[1]RiskPlusY2565Q3!$D:$D,0))</f>
        <v>0</v>
      </c>
      <c r="S179" s="82">
        <f>INDEX([1]Ratio!$S:$S,MATCH([1]ตารางคะแนนV3!$C179,[1]Ratio!$C:$C,0))</f>
        <v>18</v>
      </c>
      <c r="T179" s="78">
        <f>VLOOKUP($C179,[1]RiskPlusY2565Q3!$D$2:$W$901,17,0)</f>
        <v>1</v>
      </c>
      <c r="U179" s="83">
        <f t="shared" si="33"/>
        <v>0.5</v>
      </c>
      <c r="V179" s="82">
        <f>INDEX([1]Ratio!$T:$T,MATCH([1]ตารางคะแนนV3!$C179,[1]Ratio!$C:$C,0))</f>
        <v>51</v>
      </c>
      <c r="W179" s="78">
        <f>VLOOKUP($C179,[1]RiskPlusY2565Q3!$D$2:$W$901,18,0)</f>
        <v>1</v>
      </c>
      <c r="X179" s="83">
        <f t="shared" si="34"/>
        <v>0.5</v>
      </c>
      <c r="Y179" s="82">
        <f>INDEX([1]Ratio!$V:$V,MATCH([1]ตารางคะแนนV3!$C179,[1]Ratio!$C:$C,0))</f>
        <v>49</v>
      </c>
      <c r="Z179" s="81">
        <f>INDEX([1]RiskPlusY2565Q3!$W:$W,MATCH([1]ตารางคะแนนV3!C179,[1]RiskPlusY2565Q3!$D:$D,0))</f>
        <v>1</v>
      </c>
      <c r="AA179" s="84">
        <f t="shared" si="35"/>
        <v>2</v>
      </c>
      <c r="AB179" s="77" t="str">
        <f>INDEX('[1]Quick MethodY2565Q3'!P:P,MATCH([1]ตารางคะแนนV3!$C179,'[1]Quick MethodY2565Q3'!$C:$C,0))</f>
        <v>1</v>
      </c>
      <c r="AC179" s="78" t="str">
        <f>INDEX('[1]Quick MethodY2565Q3'!Q:Q,MATCH([1]ตารางคะแนนV3!$C179,'[1]Quick MethodY2565Q3'!$C:$C,0))</f>
        <v>1</v>
      </c>
      <c r="AD179" s="78">
        <f>INDEX([1]HGRY2565Q3!W:W,MATCH([1]ตารางคะแนนV3!$C179,[1]HGRY2565Q3!$C:$C,0))</f>
        <v>0</v>
      </c>
      <c r="AE179" s="78">
        <f>INDEX([1]HGRY2565Q3!X:X,MATCH([1]ตารางคะแนนV3!$C179,[1]HGRY2565Q3!$C:$C,0))</f>
        <v>0</v>
      </c>
      <c r="AF179" s="78">
        <f>INDEX([1]HGRY2565Q3!Y:Y,MATCH([1]ตารางคะแนนV3!$C179,[1]HGRY2565Q3!$C:$C,0))</f>
        <v>0</v>
      </c>
      <c r="AG179" s="78">
        <f>INDEX([1]HGRY2565Q3!Z:Z,MATCH([1]ตารางคะแนนV3!$C179,[1]HGRY2565Q3!$C:$C,0))</f>
        <v>0</v>
      </c>
      <c r="AH179" s="85">
        <f t="shared" si="36"/>
        <v>2</v>
      </c>
      <c r="AI179" s="79">
        <f t="shared" si="37"/>
        <v>2</v>
      </c>
      <c r="AJ179" s="86">
        <f>INDEX([1]PointY2565Q3!J:J,MATCH([1]ตารางคะแนนV3!$C179,[1]PointY2565Q3!$C:$C,0))</f>
        <v>1</v>
      </c>
      <c r="AK179" s="87">
        <f>IFERROR(INDEX([1]อัตราการครองเตียง!O:O,MATCH([1]ตารางคะแนนV3!$C179,[1]อัตราการครองเตียง!$C:$C,0)),0)</f>
        <v>0</v>
      </c>
      <c r="AL179" s="88">
        <f>INDEX([1]SumAdjRw!R:R,MATCH([1]ตารางคะแนนV3!$C179,[1]SumAdjRw!$C:$C,0))</f>
        <v>0</v>
      </c>
      <c r="AM179" s="89">
        <f t="shared" si="38"/>
        <v>0</v>
      </c>
      <c r="AN179" s="90">
        <f t="shared" si="39"/>
        <v>3</v>
      </c>
      <c r="AO179" s="91">
        <f t="shared" si="40"/>
        <v>6</v>
      </c>
      <c r="AP179" s="92">
        <f>INDEX([1]RiskPlusY2565Q3!Q:Q,MATCH([1]ตารางคะแนนV3!$C179,[1]RiskPlusY2565Q3!$D:$D,0))</f>
        <v>0</v>
      </c>
      <c r="AQ179" s="92">
        <f>INDEX([1]RiskPlusY2565Q3!R:R,MATCH([1]ตารางคะแนนV3!$C179,[1]RiskPlusY2565Q3!$D:$D,0))</f>
        <v>0</v>
      </c>
      <c r="AR179" s="92">
        <f>INDEX([1]RiskPlusY2565Q3!AB:AB,MATCH([1]ตารางคะแนนV3!$C179,[1]RiskPlusY2565Q3!$D:$D,0))</f>
        <v>1</v>
      </c>
      <c r="AS179" s="93">
        <f t="shared" si="41"/>
        <v>1</v>
      </c>
      <c r="AT179" s="92">
        <f>INDEX([1]RiskPlusY2565Q3!AA:AA,MATCH([1]ตารางคะแนนV3!$C179,[1]RiskPlusY2565Q3!$D:$D,0))</f>
        <v>1</v>
      </c>
      <c r="AU179" s="92">
        <f>INDEX([1]RiskPlusY2565Q3!AC:AC,MATCH([1]ตารางคะแนนV3!$C179,[1]RiskPlusY2565Q3!$D:$D,0))</f>
        <v>1</v>
      </c>
      <c r="AV179" s="94">
        <f t="shared" si="42"/>
        <v>2</v>
      </c>
      <c r="AW179" s="95">
        <f t="shared" si="43"/>
        <v>3</v>
      </c>
      <c r="AX179" s="96">
        <f t="shared" si="44"/>
        <v>9</v>
      </c>
      <c r="AY179" s="18" t="str">
        <f t="shared" si="45"/>
        <v>C</v>
      </c>
      <c r="AZ179" s="18"/>
      <c r="BA179" s="18" t="str">
        <f>INDEX([1]Proflile65!$L:$L,MATCH([1]ตารางคะแนนV3!$C179,[1]Proflile65!$D:$D,0))</f>
        <v>เดิม</v>
      </c>
      <c r="BB179" s="18"/>
      <c r="BC179" s="18"/>
      <c r="BD179" s="28" t="b">
        <f t="shared" si="46"/>
        <v>1</v>
      </c>
      <c r="BE179" s="96">
        <v>9</v>
      </c>
      <c r="BF179" s="18" t="s">
        <v>2072</v>
      </c>
      <c r="BH179" s="17">
        <f t="shared" si="47"/>
        <v>0</v>
      </c>
    </row>
    <row r="180" spans="1:60">
      <c r="A180" s="18" t="s">
        <v>11</v>
      </c>
      <c r="B180" s="17" t="s">
        <v>137</v>
      </c>
      <c r="C180" s="18" t="s">
        <v>507</v>
      </c>
      <c r="D180" s="17" t="s">
        <v>508</v>
      </c>
      <c r="E180" s="18" t="str">
        <f>INDEX([1]Proflile65!$F:$F,MATCH([1]ตารางคะแนนV3!$C180,[1]Proflile65!$D:$D,0))</f>
        <v>รพช.</v>
      </c>
      <c r="F180" s="18">
        <f>INDEX([1]Proflile65!$H:$H,MATCH([1]ตารางคะแนนV3!$C180,[1]Proflile65!$D:$D,0))</f>
        <v>90</v>
      </c>
      <c r="G180" s="19" t="str">
        <f>INDEX([1]Proflile65!$K:$K,MATCH([1]ตารางคะแนนV3!$C180,[1]Proflile65!$D:$D,0))</f>
        <v>รพช.F1 P50,000-100,000</v>
      </c>
      <c r="H180" s="75">
        <v>62057</v>
      </c>
      <c r="I180" s="76">
        <f>INDEX([1]RiskPlusY2565Q3!L:L,MATCH([1]ตารางคะแนนV3!$C180,[1]RiskPlusY2565Q3!$D:$D,0))</f>
        <v>103343442.84999999</v>
      </c>
      <c r="J180" s="76">
        <f>INDEX([1]RiskPlusY2565Q3!P:P,MATCH([1]ตารางคะแนนV3!$C180,[1]RiskPlusY2565Q3!$D:$D,0))</f>
        <v>83557120.340000004</v>
      </c>
      <c r="K180" s="76">
        <f>INDEX([1]RiskPlusY2565Q3!O:O,MATCH([1]ตารางคะแนนV3!$C180,[1]RiskPlusY2565Q3!$D:$D,0))</f>
        <v>73062195.840000004</v>
      </c>
      <c r="L180" s="76">
        <f>INDEX([1]RiskPlusY2565Q3!M:M,MATCH([1]ตารางคะแนนV3!$C180,[1]RiskPlusY2565Q3!$D:$D,0))</f>
        <v>74609920.189999998</v>
      </c>
      <c r="M180" s="29">
        <f>INDEX([1]RiskPlusY2565Q3!N:N,MATCH([1]ตารางคะแนนV3!$C180,[1]RiskPlusY2565Q3!$D:$D,0))</f>
        <v>0</v>
      </c>
      <c r="N180" s="77">
        <f>INDEX([1]PlanfinY2565Q3!M:M,MATCH([1]ตารางคะแนนV3!$C180,[1]PlanfinY2565Q3!$C:$C,0))</f>
        <v>0</v>
      </c>
      <c r="O180" s="78">
        <f>INDEX([1]PlanfinY2565Q3!N:N,MATCH([1]ตารางคะแนนV3!$C180,[1]PlanfinY2565Q3!$C:$C,0))</f>
        <v>1</v>
      </c>
      <c r="P180" s="79">
        <f t="shared" si="32"/>
        <v>1</v>
      </c>
      <c r="Q180" s="80">
        <f>INDEX([1]Ratio!R:R,MATCH([1]ตารางคะแนนV3!$C180,[1]Ratio!$C:$C,0))</f>
        <v>121</v>
      </c>
      <c r="R180" s="81">
        <f>INDEX([1]RiskPlusY2565Q3!$S:$S,MATCH([1]ตารางคะแนนV3!C180,[1]RiskPlusY2565Q3!$D:$D,0))</f>
        <v>0</v>
      </c>
      <c r="S180" s="82">
        <f>INDEX([1]Ratio!$S:$S,MATCH([1]ตารางคะแนนV3!$C180,[1]Ratio!$C:$C,0))</f>
        <v>6</v>
      </c>
      <c r="T180" s="78">
        <f>VLOOKUP($C180,[1]RiskPlusY2565Q3!$D$2:$W$901,17,0)</f>
        <v>0</v>
      </c>
      <c r="U180" s="83">
        <f t="shared" si="33"/>
        <v>0</v>
      </c>
      <c r="V180" s="82">
        <f>INDEX([1]Ratio!$T:$T,MATCH([1]ตารางคะแนนV3!$C180,[1]Ratio!$C:$C,0))</f>
        <v>67</v>
      </c>
      <c r="W180" s="78">
        <f>VLOOKUP($C180,[1]RiskPlusY2565Q3!$D$2:$W$901,18,0)</f>
        <v>0</v>
      </c>
      <c r="X180" s="83">
        <f t="shared" si="34"/>
        <v>0</v>
      </c>
      <c r="Y180" s="82">
        <f>INDEX([1]Ratio!$V:$V,MATCH([1]ตารางคะแนนV3!$C180,[1]Ratio!$C:$C,0))</f>
        <v>37</v>
      </c>
      <c r="Z180" s="81">
        <f>INDEX([1]RiskPlusY2565Q3!$W:$W,MATCH([1]ตารางคะแนนV3!C180,[1]RiskPlusY2565Q3!$D:$D,0))</f>
        <v>1</v>
      </c>
      <c r="AA180" s="84">
        <f t="shared" si="35"/>
        <v>1</v>
      </c>
      <c r="AB180" s="77" t="str">
        <f>INDEX('[1]Quick MethodY2565Q3'!P:P,MATCH([1]ตารางคะแนนV3!$C180,'[1]Quick MethodY2565Q3'!$C:$C,0))</f>
        <v>1</v>
      </c>
      <c r="AC180" s="78" t="str">
        <f>INDEX('[1]Quick MethodY2565Q3'!Q:Q,MATCH([1]ตารางคะแนนV3!$C180,'[1]Quick MethodY2565Q3'!$C:$C,0))</f>
        <v>1</v>
      </c>
      <c r="AD180" s="78">
        <f>INDEX([1]HGRY2565Q3!W:W,MATCH([1]ตารางคะแนนV3!$C180,[1]HGRY2565Q3!$C:$C,0))</f>
        <v>0</v>
      </c>
      <c r="AE180" s="78">
        <f>INDEX([1]HGRY2565Q3!X:X,MATCH([1]ตารางคะแนนV3!$C180,[1]HGRY2565Q3!$C:$C,0))</f>
        <v>0.5</v>
      </c>
      <c r="AF180" s="78">
        <f>INDEX([1]HGRY2565Q3!Y:Y,MATCH([1]ตารางคะแนนV3!$C180,[1]HGRY2565Q3!$C:$C,0))</f>
        <v>0.5</v>
      </c>
      <c r="AG180" s="78">
        <f>INDEX([1]HGRY2565Q3!Z:Z,MATCH([1]ตารางคะแนนV3!$C180,[1]HGRY2565Q3!$C:$C,0))</f>
        <v>0.5</v>
      </c>
      <c r="AH180" s="85">
        <f t="shared" si="36"/>
        <v>3.5</v>
      </c>
      <c r="AI180" s="79">
        <f t="shared" si="37"/>
        <v>2</v>
      </c>
      <c r="AJ180" s="86">
        <f>INDEX([1]PointY2565Q3!J:J,MATCH([1]ตารางคะแนนV3!$C180,[1]PointY2565Q3!$C:$C,0))</f>
        <v>1</v>
      </c>
      <c r="AK180" s="87">
        <f>IFERROR(INDEX([1]อัตราการครองเตียง!O:O,MATCH([1]ตารางคะแนนV3!$C180,[1]อัตราการครองเตียง!$C:$C,0)),0)</f>
        <v>1</v>
      </c>
      <c r="AL180" s="88">
        <f>INDEX([1]SumAdjRw!R:R,MATCH([1]ตารางคะแนนV3!$C180,[1]SumAdjRw!$C:$C,0))</f>
        <v>0</v>
      </c>
      <c r="AM180" s="89">
        <f t="shared" si="38"/>
        <v>1</v>
      </c>
      <c r="AN180" s="90">
        <f t="shared" si="39"/>
        <v>4</v>
      </c>
      <c r="AO180" s="91">
        <f t="shared" si="40"/>
        <v>6</v>
      </c>
      <c r="AP180" s="92">
        <f>INDEX([1]RiskPlusY2565Q3!Q:Q,MATCH([1]ตารางคะแนนV3!$C180,[1]RiskPlusY2565Q3!$D:$D,0))</f>
        <v>1</v>
      </c>
      <c r="AQ180" s="92">
        <f>INDEX([1]RiskPlusY2565Q3!R:R,MATCH([1]ตารางคะแนนV3!$C180,[1]RiskPlusY2565Q3!$D:$D,0))</f>
        <v>1</v>
      </c>
      <c r="AR180" s="92">
        <f>INDEX([1]RiskPlusY2565Q3!AB:AB,MATCH([1]ตารางคะแนนV3!$C180,[1]RiskPlusY2565Q3!$D:$D,0))</f>
        <v>1</v>
      </c>
      <c r="AS180" s="93">
        <f t="shared" si="41"/>
        <v>3</v>
      </c>
      <c r="AT180" s="92">
        <f>INDEX([1]RiskPlusY2565Q3!AA:AA,MATCH([1]ตารางคะแนนV3!$C180,[1]RiskPlusY2565Q3!$D:$D,0))</f>
        <v>1</v>
      </c>
      <c r="AU180" s="92">
        <f>INDEX([1]RiskPlusY2565Q3!AC:AC,MATCH([1]ตารางคะแนนV3!$C180,[1]RiskPlusY2565Q3!$D:$D,0))</f>
        <v>1</v>
      </c>
      <c r="AV180" s="94">
        <f t="shared" si="42"/>
        <v>2</v>
      </c>
      <c r="AW180" s="95">
        <f t="shared" si="43"/>
        <v>5</v>
      </c>
      <c r="AX180" s="96">
        <f t="shared" si="44"/>
        <v>11</v>
      </c>
      <c r="AY180" s="18" t="str">
        <f t="shared" si="45"/>
        <v>B</v>
      </c>
      <c r="AZ180" s="18"/>
      <c r="BA180" s="18" t="str">
        <f>INDEX([1]Proflile65!$L:$L,MATCH([1]ตารางคะแนนV3!$C180,[1]Proflile65!$D:$D,0))</f>
        <v>เดิม</v>
      </c>
      <c r="BB180" s="18"/>
      <c r="BC180" s="18"/>
      <c r="BD180" s="28" t="b">
        <f t="shared" si="46"/>
        <v>1</v>
      </c>
      <c r="BE180" s="96">
        <v>11</v>
      </c>
      <c r="BF180" s="18" t="s">
        <v>2071</v>
      </c>
      <c r="BH180" s="17">
        <f t="shared" si="47"/>
        <v>150000</v>
      </c>
    </row>
    <row r="181" spans="1:60">
      <c r="A181" s="18" t="s">
        <v>11</v>
      </c>
      <c r="B181" s="17" t="s">
        <v>137</v>
      </c>
      <c r="C181" s="18" t="s">
        <v>509</v>
      </c>
      <c r="D181" s="17" t="s">
        <v>510</v>
      </c>
      <c r="E181" s="18" t="str">
        <f>INDEX([1]Proflile65!$F:$F,MATCH([1]ตารางคะแนนV3!$C181,[1]Proflile65!$D:$D,0))</f>
        <v>รพช.</v>
      </c>
      <c r="F181" s="18">
        <f>INDEX([1]Proflile65!$H:$H,MATCH([1]ตารางคะแนนV3!$C181,[1]Proflile65!$D:$D,0))</f>
        <v>34</v>
      </c>
      <c r="G181" s="19" t="str">
        <f>INDEX([1]Proflile65!$K:$K,MATCH([1]ตารางคะแนนV3!$C181,[1]Proflile65!$D:$D,0))</f>
        <v>รพช.F2 P&lt;=30,000</v>
      </c>
      <c r="H181" s="75">
        <v>25009</v>
      </c>
      <c r="I181" s="76">
        <f>INDEX([1]RiskPlusY2565Q3!L:L,MATCH([1]ตารางคะแนนV3!$C181,[1]RiskPlusY2565Q3!$D:$D,0))</f>
        <v>55069231.439999998</v>
      </c>
      <c r="J181" s="76">
        <f>INDEX([1]RiskPlusY2565Q3!P:P,MATCH([1]ตารางคะแนนV3!$C181,[1]RiskPlusY2565Q3!$D:$D,0))</f>
        <v>24161868.18</v>
      </c>
      <c r="K181" s="76">
        <f>INDEX([1]RiskPlusY2565Q3!O:O,MATCH([1]ตารางคะแนนV3!$C181,[1]RiskPlusY2565Q3!$D:$D,0))</f>
        <v>31720697.050000001</v>
      </c>
      <c r="L181" s="76">
        <f>INDEX([1]RiskPlusY2565Q3!M:M,MATCH([1]ตารางคะแนนV3!$C181,[1]RiskPlusY2565Q3!$D:$D,0))</f>
        <v>28703519.09</v>
      </c>
      <c r="M181" s="29">
        <f>INDEX([1]RiskPlusY2565Q3!N:N,MATCH([1]ตารางคะแนนV3!$C181,[1]RiskPlusY2565Q3!$D:$D,0))</f>
        <v>0</v>
      </c>
      <c r="N181" s="77">
        <f>INDEX([1]PlanfinY2565Q3!M:M,MATCH([1]ตารางคะแนนV3!$C181,[1]PlanfinY2565Q3!$C:$C,0))</f>
        <v>0</v>
      </c>
      <c r="O181" s="78">
        <f>INDEX([1]PlanfinY2565Q3!N:N,MATCH([1]ตารางคะแนนV3!$C181,[1]PlanfinY2565Q3!$C:$C,0))</f>
        <v>1</v>
      </c>
      <c r="P181" s="79">
        <f t="shared" si="32"/>
        <v>1</v>
      </c>
      <c r="Q181" s="80">
        <f>INDEX([1]Ratio!R:R,MATCH([1]ตารางคะแนนV3!$C181,[1]Ratio!$C:$C,0))</f>
        <v>99</v>
      </c>
      <c r="R181" s="81">
        <f>INDEX([1]RiskPlusY2565Q3!$S:$S,MATCH([1]ตารางคะแนนV3!C181,[1]RiskPlusY2565Q3!$D:$D,0))</f>
        <v>0</v>
      </c>
      <c r="S181" s="82">
        <f>INDEX([1]Ratio!$S:$S,MATCH([1]ตารางคะแนนV3!$C181,[1]Ratio!$C:$C,0))</f>
        <v>36</v>
      </c>
      <c r="T181" s="78">
        <f>VLOOKUP($C181,[1]RiskPlusY2565Q3!$D$2:$W$901,17,0)</f>
        <v>1</v>
      </c>
      <c r="U181" s="83">
        <f t="shared" si="33"/>
        <v>0.5</v>
      </c>
      <c r="V181" s="82">
        <f>INDEX([1]Ratio!$T:$T,MATCH([1]ตารางคะแนนV3!$C181,[1]Ratio!$C:$C,0))</f>
        <v>42</v>
      </c>
      <c r="W181" s="78">
        <f>VLOOKUP($C181,[1]RiskPlusY2565Q3!$D$2:$W$901,18,0)</f>
        <v>1</v>
      </c>
      <c r="X181" s="83">
        <f t="shared" si="34"/>
        <v>0.5</v>
      </c>
      <c r="Y181" s="82">
        <f>INDEX([1]Ratio!$V:$V,MATCH([1]ตารางคะแนนV3!$C181,[1]Ratio!$C:$C,0))</f>
        <v>53</v>
      </c>
      <c r="Z181" s="81">
        <f>INDEX([1]RiskPlusY2565Q3!$W:$W,MATCH([1]ตารางคะแนนV3!C181,[1]RiskPlusY2565Q3!$D:$D,0))</f>
        <v>1</v>
      </c>
      <c r="AA181" s="84">
        <f t="shared" si="35"/>
        <v>2</v>
      </c>
      <c r="AB181" s="77" t="str">
        <f>INDEX('[1]Quick MethodY2565Q3'!P:P,MATCH([1]ตารางคะแนนV3!$C181,'[1]Quick MethodY2565Q3'!$C:$C,0))</f>
        <v>1</v>
      </c>
      <c r="AC181" s="78" t="str">
        <f>INDEX('[1]Quick MethodY2565Q3'!Q:Q,MATCH([1]ตารางคะแนนV3!$C181,'[1]Quick MethodY2565Q3'!$C:$C,0))</f>
        <v>1</v>
      </c>
      <c r="AD181" s="78">
        <f>INDEX([1]HGRY2565Q3!W:W,MATCH([1]ตารางคะแนนV3!$C181,[1]HGRY2565Q3!$C:$C,0))</f>
        <v>0</v>
      </c>
      <c r="AE181" s="78">
        <f>INDEX([1]HGRY2565Q3!X:X,MATCH([1]ตารางคะแนนV3!$C181,[1]HGRY2565Q3!$C:$C,0))</f>
        <v>0</v>
      </c>
      <c r="AF181" s="78">
        <f>INDEX([1]HGRY2565Q3!Y:Y,MATCH([1]ตารางคะแนนV3!$C181,[1]HGRY2565Q3!$C:$C,0))</f>
        <v>0.5</v>
      </c>
      <c r="AG181" s="78">
        <f>INDEX([1]HGRY2565Q3!Z:Z,MATCH([1]ตารางคะแนนV3!$C181,[1]HGRY2565Q3!$C:$C,0))</f>
        <v>0.5</v>
      </c>
      <c r="AH181" s="85">
        <f t="shared" si="36"/>
        <v>3</v>
      </c>
      <c r="AI181" s="79">
        <f t="shared" si="37"/>
        <v>2</v>
      </c>
      <c r="AJ181" s="86">
        <f>INDEX([1]PointY2565Q3!J:J,MATCH([1]ตารางคะแนนV3!$C181,[1]PointY2565Q3!$C:$C,0))</f>
        <v>1</v>
      </c>
      <c r="AK181" s="87">
        <f>IFERROR(INDEX([1]อัตราการครองเตียง!O:O,MATCH([1]ตารางคะแนนV3!$C181,[1]อัตราการครองเตียง!$C:$C,0)),0)</f>
        <v>1</v>
      </c>
      <c r="AL181" s="88">
        <f>INDEX([1]SumAdjRw!R:R,MATCH([1]ตารางคะแนนV3!$C181,[1]SumAdjRw!$C:$C,0))</f>
        <v>1</v>
      </c>
      <c r="AM181" s="89">
        <f t="shared" si="38"/>
        <v>2</v>
      </c>
      <c r="AN181" s="90">
        <f t="shared" si="39"/>
        <v>5</v>
      </c>
      <c r="AO181" s="91">
        <f t="shared" si="40"/>
        <v>8</v>
      </c>
      <c r="AP181" s="92">
        <f>INDEX([1]RiskPlusY2565Q3!Q:Q,MATCH([1]ตารางคะแนนV3!$C181,[1]RiskPlusY2565Q3!$D:$D,0))</f>
        <v>1</v>
      </c>
      <c r="AQ181" s="92">
        <f>INDEX([1]RiskPlusY2565Q3!R:R,MATCH([1]ตารางคะแนนV3!$C181,[1]RiskPlusY2565Q3!$D:$D,0))</f>
        <v>1</v>
      </c>
      <c r="AR181" s="92">
        <f>INDEX([1]RiskPlusY2565Q3!AB:AB,MATCH([1]ตารางคะแนนV3!$C181,[1]RiskPlusY2565Q3!$D:$D,0))</f>
        <v>1</v>
      </c>
      <c r="AS181" s="93">
        <f t="shared" si="41"/>
        <v>3</v>
      </c>
      <c r="AT181" s="92">
        <f>INDEX([1]RiskPlusY2565Q3!AA:AA,MATCH([1]ตารางคะแนนV3!$C181,[1]RiskPlusY2565Q3!$D:$D,0))</f>
        <v>1</v>
      </c>
      <c r="AU181" s="92">
        <f>INDEX([1]RiskPlusY2565Q3!AC:AC,MATCH([1]ตารางคะแนนV3!$C181,[1]RiskPlusY2565Q3!$D:$D,0))</f>
        <v>1</v>
      </c>
      <c r="AV181" s="94">
        <f t="shared" si="42"/>
        <v>2</v>
      </c>
      <c r="AW181" s="95">
        <f t="shared" si="43"/>
        <v>5</v>
      </c>
      <c r="AX181" s="96">
        <f t="shared" si="44"/>
        <v>13</v>
      </c>
      <c r="AY181" s="18" t="str">
        <f t="shared" si="45"/>
        <v>A</v>
      </c>
      <c r="AZ181" s="18"/>
      <c r="BA181" s="18" t="str">
        <f>INDEX([1]Proflile65!$L:$L,MATCH([1]ตารางคะแนนV3!$C181,[1]Proflile65!$D:$D,0))</f>
        <v>เดิม</v>
      </c>
      <c r="BB181" s="18"/>
      <c r="BC181" s="18"/>
      <c r="BD181" s="28" t="b">
        <f t="shared" si="46"/>
        <v>1</v>
      </c>
      <c r="BE181" s="96">
        <v>13</v>
      </c>
      <c r="BF181" s="18" t="s">
        <v>2048</v>
      </c>
      <c r="BH181" s="17">
        <f t="shared" si="47"/>
        <v>300000</v>
      </c>
    </row>
    <row r="182" spans="1:60">
      <c r="A182" s="18" t="s">
        <v>11</v>
      </c>
      <c r="B182" s="17" t="s">
        <v>137</v>
      </c>
      <c r="C182" s="18" t="s">
        <v>511</v>
      </c>
      <c r="D182" s="17" t="s">
        <v>512</v>
      </c>
      <c r="E182" s="18" t="str">
        <f>INDEX([1]Proflile65!$F:$F,MATCH([1]ตารางคะแนนV3!$C182,[1]Proflile65!$D:$D,0))</f>
        <v>รพช.</v>
      </c>
      <c r="F182" s="18">
        <f>INDEX([1]Proflile65!$H:$H,MATCH([1]ตารางคะแนนV3!$C182,[1]Proflile65!$D:$D,0))</f>
        <v>120</v>
      </c>
      <c r="G182" s="19" t="str">
        <f>INDEX([1]Proflile65!$K:$K,MATCH([1]ตารางคะแนนV3!$C182,[1]Proflile65!$D:$D,0))</f>
        <v>รพช.M2 B&gt;100</v>
      </c>
      <c r="H182" s="75">
        <v>73480</v>
      </c>
      <c r="I182" s="76">
        <f>INDEX([1]RiskPlusY2565Q3!L:L,MATCH([1]ตารางคะแนนV3!$C182,[1]RiskPlusY2565Q3!$D:$D,0))</f>
        <v>80849894.359999999</v>
      </c>
      <c r="J182" s="76">
        <f>INDEX([1]RiskPlusY2565Q3!P:P,MATCH([1]ตารางคะแนนV3!$C182,[1]RiskPlusY2565Q3!$D:$D,0))</f>
        <v>28269706.640000001</v>
      </c>
      <c r="K182" s="76">
        <f>INDEX([1]RiskPlusY2565Q3!O:O,MATCH([1]ตารางคะแนนV3!$C182,[1]RiskPlusY2565Q3!$D:$D,0))</f>
        <v>53923656.640000001</v>
      </c>
      <c r="L182" s="76">
        <f>INDEX([1]RiskPlusY2565Q3!M:M,MATCH([1]ตารางคะแนนV3!$C182,[1]RiskPlusY2565Q3!$D:$D,0))</f>
        <v>59636201.140000001</v>
      </c>
      <c r="M182" s="29">
        <f>INDEX([1]RiskPlusY2565Q3!N:N,MATCH([1]ตารางคะแนนV3!$C182,[1]RiskPlusY2565Q3!$D:$D,0))</f>
        <v>0</v>
      </c>
      <c r="N182" s="77">
        <f>INDEX([1]PlanfinY2565Q3!M:M,MATCH([1]ตารางคะแนนV3!$C182,[1]PlanfinY2565Q3!$C:$C,0))</f>
        <v>0</v>
      </c>
      <c r="O182" s="78">
        <f>INDEX([1]PlanfinY2565Q3!N:N,MATCH([1]ตารางคะแนนV3!$C182,[1]PlanfinY2565Q3!$C:$C,0))</f>
        <v>1</v>
      </c>
      <c r="P182" s="79">
        <f t="shared" si="32"/>
        <v>1</v>
      </c>
      <c r="Q182" s="80">
        <f>INDEX([1]Ratio!R:R,MATCH([1]ตารางคะแนนV3!$C182,[1]Ratio!$C:$C,0))</f>
        <v>227</v>
      </c>
      <c r="R182" s="81">
        <f>INDEX([1]RiskPlusY2565Q3!$S:$S,MATCH([1]ตารางคะแนนV3!C182,[1]RiskPlusY2565Q3!$D:$D,0))</f>
        <v>0</v>
      </c>
      <c r="S182" s="82">
        <f>INDEX([1]Ratio!$S:$S,MATCH([1]ตารางคะแนนV3!$C182,[1]Ratio!$C:$C,0))</f>
        <v>86</v>
      </c>
      <c r="T182" s="78">
        <f>VLOOKUP($C182,[1]RiskPlusY2565Q3!$D$2:$W$901,17,0)</f>
        <v>0</v>
      </c>
      <c r="U182" s="83">
        <f t="shared" si="33"/>
        <v>0</v>
      </c>
      <c r="V182" s="82">
        <f>INDEX([1]Ratio!$T:$T,MATCH([1]ตารางคะแนนV3!$C182,[1]Ratio!$C:$C,0))</f>
        <v>60</v>
      </c>
      <c r="W182" s="78">
        <f>VLOOKUP($C182,[1]RiskPlusY2565Q3!$D$2:$W$901,18,0)</f>
        <v>1</v>
      </c>
      <c r="X182" s="83">
        <f t="shared" si="34"/>
        <v>0.5</v>
      </c>
      <c r="Y182" s="82">
        <f>INDEX([1]Ratio!$V:$V,MATCH([1]ตารางคะแนนV3!$C182,[1]Ratio!$C:$C,0))</f>
        <v>74</v>
      </c>
      <c r="Z182" s="81">
        <f>INDEX([1]RiskPlusY2565Q3!$W:$W,MATCH([1]ตารางคะแนนV3!C182,[1]RiskPlusY2565Q3!$D:$D,0))</f>
        <v>0</v>
      </c>
      <c r="AA182" s="84">
        <f t="shared" si="35"/>
        <v>0.5</v>
      </c>
      <c r="AB182" s="77" t="str">
        <f>INDEX('[1]Quick MethodY2565Q3'!P:P,MATCH([1]ตารางคะแนนV3!$C182,'[1]Quick MethodY2565Q3'!$C:$C,0))</f>
        <v>1</v>
      </c>
      <c r="AC182" s="78" t="str">
        <f>INDEX('[1]Quick MethodY2565Q3'!Q:Q,MATCH([1]ตารางคะแนนV3!$C182,'[1]Quick MethodY2565Q3'!$C:$C,0))</f>
        <v>1</v>
      </c>
      <c r="AD182" s="78">
        <f>INDEX([1]HGRY2565Q3!W:W,MATCH([1]ตารางคะแนนV3!$C182,[1]HGRY2565Q3!$C:$C,0))</f>
        <v>0.5</v>
      </c>
      <c r="AE182" s="78">
        <f>INDEX([1]HGRY2565Q3!X:X,MATCH([1]ตารางคะแนนV3!$C182,[1]HGRY2565Q3!$C:$C,0))</f>
        <v>0.5</v>
      </c>
      <c r="AF182" s="78">
        <f>INDEX([1]HGRY2565Q3!Y:Y,MATCH([1]ตารางคะแนนV3!$C182,[1]HGRY2565Q3!$C:$C,0))</f>
        <v>0.5</v>
      </c>
      <c r="AG182" s="78">
        <f>INDEX([1]HGRY2565Q3!Z:Z,MATCH([1]ตารางคะแนนV3!$C182,[1]HGRY2565Q3!$C:$C,0))</f>
        <v>0.5</v>
      </c>
      <c r="AH182" s="85">
        <f t="shared" si="36"/>
        <v>4</v>
      </c>
      <c r="AI182" s="79">
        <f t="shared" si="37"/>
        <v>2</v>
      </c>
      <c r="AJ182" s="86">
        <f>INDEX([1]PointY2565Q3!J:J,MATCH([1]ตารางคะแนนV3!$C182,[1]PointY2565Q3!$C:$C,0))</f>
        <v>1</v>
      </c>
      <c r="AK182" s="87">
        <f>IFERROR(INDEX([1]อัตราการครองเตียง!O:O,MATCH([1]ตารางคะแนนV3!$C182,[1]อัตราการครองเตียง!$C:$C,0)),0)</f>
        <v>1</v>
      </c>
      <c r="AL182" s="88">
        <f>INDEX([1]SumAdjRw!R:R,MATCH([1]ตารางคะแนนV3!$C182,[1]SumAdjRw!$C:$C,0))</f>
        <v>0</v>
      </c>
      <c r="AM182" s="89">
        <f t="shared" si="38"/>
        <v>1</v>
      </c>
      <c r="AN182" s="90">
        <f t="shared" si="39"/>
        <v>4</v>
      </c>
      <c r="AO182" s="91">
        <f t="shared" si="40"/>
        <v>5.5</v>
      </c>
      <c r="AP182" s="92">
        <f>INDEX([1]RiskPlusY2565Q3!Q:Q,MATCH([1]ตารางคะแนนV3!$C182,[1]RiskPlusY2565Q3!$D:$D,0))</f>
        <v>0</v>
      </c>
      <c r="AQ182" s="92">
        <f>INDEX([1]RiskPlusY2565Q3!R:R,MATCH([1]ตารางคะแนนV3!$C182,[1]RiskPlusY2565Q3!$D:$D,0))</f>
        <v>0</v>
      </c>
      <c r="AR182" s="92">
        <f>INDEX([1]RiskPlusY2565Q3!AB:AB,MATCH([1]ตารางคะแนนV3!$C182,[1]RiskPlusY2565Q3!$D:$D,0))</f>
        <v>1</v>
      </c>
      <c r="AS182" s="93">
        <f t="shared" si="41"/>
        <v>1</v>
      </c>
      <c r="AT182" s="92">
        <f>INDEX([1]RiskPlusY2565Q3!AA:AA,MATCH([1]ตารางคะแนนV3!$C182,[1]RiskPlusY2565Q3!$D:$D,0))</f>
        <v>1</v>
      </c>
      <c r="AU182" s="92">
        <f>INDEX([1]RiskPlusY2565Q3!AC:AC,MATCH([1]ตารางคะแนนV3!$C182,[1]RiskPlusY2565Q3!$D:$D,0))</f>
        <v>1</v>
      </c>
      <c r="AV182" s="94">
        <f t="shared" si="42"/>
        <v>2</v>
      </c>
      <c r="AW182" s="95">
        <f t="shared" si="43"/>
        <v>3</v>
      </c>
      <c r="AX182" s="96">
        <f t="shared" si="44"/>
        <v>8.5</v>
      </c>
      <c r="AY182" s="18" t="str">
        <f t="shared" si="45"/>
        <v>D</v>
      </c>
      <c r="AZ182" s="18"/>
      <c r="BA182" s="18" t="str">
        <f>INDEX([1]Proflile65!$L:$L,MATCH([1]ตารางคะแนนV3!$C182,[1]Proflile65!$D:$D,0))</f>
        <v>เดิม</v>
      </c>
      <c r="BB182" s="18"/>
      <c r="BC182" s="18"/>
      <c r="BD182" s="28" t="b">
        <f t="shared" si="46"/>
        <v>1</v>
      </c>
      <c r="BE182" s="96">
        <v>8.5</v>
      </c>
      <c r="BF182" s="18" t="s">
        <v>2073</v>
      </c>
      <c r="BH182" s="17">
        <f t="shared" si="47"/>
        <v>0</v>
      </c>
    </row>
    <row r="183" spans="1:60">
      <c r="A183" s="18" t="s">
        <v>11</v>
      </c>
      <c r="B183" s="17" t="s">
        <v>137</v>
      </c>
      <c r="C183" s="18" t="s">
        <v>513</v>
      </c>
      <c r="D183" s="17" t="s">
        <v>514</v>
      </c>
      <c r="E183" s="18" t="str">
        <f>INDEX([1]Proflile65!$F:$F,MATCH([1]ตารางคะแนนV3!$C183,[1]Proflile65!$D:$D,0))</f>
        <v>รพช.</v>
      </c>
      <c r="F183" s="18">
        <f>INDEX([1]Proflile65!$H:$H,MATCH([1]ตารางคะแนนV3!$C183,[1]Proflile65!$D:$D,0))</f>
        <v>79</v>
      </c>
      <c r="G183" s="19" t="str">
        <f>INDEX([1]Proflile65!$K:$K,MATCH([1]ตารางคะแนนV3!$C183,[1]Proflile65!$D:$D,0))</f>
        <v>รพช.F1 P&lt;=50,000</v>
      </c>
      <c r="H183" s="75">
        <v>49582</v>
      </c>
      <c r="I183" s="76">
        <f>INDEX([1]RiskPlusY2565Q3!L:L,MATCH([1]ตารางคะแนนV3!$C183,[1]RiskPlusY2565Q3!$D:$D,0))</f>
        <v>44401026.359999999</v>
      </c>
      <c r="J183" s="76">
        <f>INDEX([1]RiskPlusY2565Q3!P:P,MATCH([1]ตารางคะแนนV3!$C183,[1]RiskPlusY2565Q3!$D:$D,0))</f>
        <v>4059383.28</v>
      </c>
      <c r="K183" s="76">
        <f>INDEX([1]RiskPlusY2565Q3!O:O,MATCH([1]ตารางคะแนนV3!$C183,[1]RiskPlusY2565Q3!$D:$D,0))</f>
        <v>43624762.640000001</v>
      </c>
      <c r="L183" s="76">
        <f>INDEX([1]RiskPlusY2565Q3!M:M,MATCH([1]ตารางคะแนนV3!$C183,[1]RiskPlusY2565Q3!$D:$D,0))</f>
        <v>40699936.130000003</v>
      </c>
      <c r="M183" s="29">
        <f>INDEX([1]RiskPlusY2565Q3!N:N,MATCH([1]ตารางคะแนนV3!$C183,[1]RiskPlusY2565Q3!$D:$D,0))</f>
        <v>0</v>
      </c>
      <c r="N183" s="77">
        <f>INDEX([1]PlanfinY2565Q3!M:M,MATCH([1]ตารางคะแนนV3!$C183,[1]PlanfinY2565Q3!$C:$C,0))</f>
        <v>0</v>
      </c>
      <c r="O183" s="78">
        <f>INDEX([1]PlanfinY2565Q3!N:N,MATCH([1]ตารางคะแนนV3!$C183,[1]PlanfinY2565Q3!$C:$C,0))</f>
        <v>1</v>
      </c>
      <c r="P183" s="79">
        <f t="shared" si="32"/>
        <v>1</v>
      </c>
      <c r="Q183" s="80">
        <f>INDEX([1]Ratio!R:R,MATCH([1]ตารางคะแนนV3!$C183,[1]Ratio!$C:$C,0))</f>
        <v>286</v>
      </c>
      <c r="R183" s="81">
        <f>INDEX([1]RiskPlusY2565Q3!$S:$S,MATCH([1]ตารางคะแนนV3!C183,[1]RiskPlusY2565Q3!$D:$D,0))</f>
        <v>0</v>
      </c>
      <c r="S183" s="82">
        <f>INDEX([1]Ratio!$S:$S,MATCH([1]ตารางคะแนนV3!$C183,[1]Ratio!$C:$C,0))</f>
        <v>66</v>
      </c>
      <c r="T183" s="78">
        <f>VLOOKUP($C183,[1]RiskPlusY2565Q3!$D$2:$W$901,17,0)</f>
        <v>0</v>
      </c>
      <c r="U183" s="83">
        <f t="shared" si="33"/>
        <v>0</v>
      </c>
      <c r="V183" s="82">
        <f>INDEX([1]Ratio!$T:$T,MATCH([1]ตารางคะแนนV3!$C183,[1]Ratio!$C:$C,0))</f>
        <v>72</v>
      </c>
      <c r="W183" s="78">
        <f>VLOOKUP($C183,[1]RiskPlusY2565Q3!$D$2:$W$901,18,0)</f>
        <v>0</v>
      </c>
      <c r="X183" s="83">
        <f t="shared" si="34"/>
        <v>0</v>
      </c>
      <c r="Y183" s="82">
        <f>INDEX([1]Ratio!$V:$V,MATCH([1]ตารางคะแนนV3!$C183,[1]Ratio!$C:$C,0))</f>
        <v>70</v>
      </c>
      <c r="Z183" s="81">
        <f>INDEX([1]RiskPlusY2565Q3!$W:$W,MATCH([1]ตารางคะแนนV3!C183,[1]RiskPlusY2565Q3!$D:$D,0))</f>
        <v>0</v>
      </c>
      <c r="AA183" s="84">
        <f t="shared" si="35"/>
        <v>0</v>
      </c>
      <c r="AB183" s="77" t="str">
        <f>INDEX('[1]Quick MethodY2565Q3'!P:P,MATCH([1]ตารางคะแนนV3!$C183,'[1]Quick MethodY2565Q3'!$C:$C,0))</f>
        <v>1</v>
      </c>
      <c r="AC183" s="78" t="str">
        <f>INDEX('[1]Quick MethodY2565Q3'!Q:Q,MATCH([1]ตารางคะแนนV3!$C183,'[1]Quick MethodY2565Q3'!$C:$C,0))</f>
        <v>1</v>
      </c>
      <c r="AD183" s="78">
        <f>INDEX([1]HGRY2565Q3!W:W,MATCH([1]ตารางคะแนนV3!$C183,[1]HGRY2565Q3!$C:$C,0))</f>
        <v>0.5</v>
      </c>
      <c r="AE183" s="78">
        <f>INDEX([1]HGRY2565Q3!X:X,MATCH([1]ตารางคะแนนV3!$C183,[1]HGRY2565Q3!$C:$C,0))</f>
        <v>0.5</v>
      </c>
      <c r="AF183" s="78">
        <f>INDEX([1]HGRY2565Q3!Y:Y,MATCH([1]ตารางคะแนนV3!$C183,[1]HGRY2565Q3!$C:$C,0))</f>
        <v>0.5</v>
      </c>
      <c r="AG183" s="78">
        <f>INDEX([1]HGRY2565Q3!Z:Z,MATCH([1]ตารางคะแนนV3!$C183,[1]HGRY2565Q3!$C:$C,0))</f>
        <v>0.5</v>
      </c>
      <c r="AH183" s="85">
        <f t="shared" si="36"/>
        <v>4</v>
      </c>
      <c r="AI183" s="79">
        <f t="shared" si="37"/>
        <v>2</v>
      </c>
      <c r="AJ183" s="86">
        <f>INDEX([1]PointY2565Q3!J:J,MATCH([1]ตารางคะแนนV3!$C183,[1]PointY2565Q3!$C:$C,0))</f>
        <v>1</v>
      </c>
      <c r="AK183" s="87">
        <f>IFERROR(INDEX([1]อัตราการครองเตียง!O:O,MATCH([1]ตารางคะแนนV3!$C183,[1]อัตราการครองเตียง!$C:$C,0)),0)</f>
        <v>0</v>
      </c>
      <c r="AL183" s="88">
        <f>INDEX([1]SumAdjRw!R:R,MATCH([1]ตารางคะแนนV3!$C183,[1]SumAdjRw!$C:$C,0))</f>
        <v>0</v>
      </c>
      <c r="AM183" s="89">
        <f t="shared" si="38"/>
        <v>0</v>
      </c>
      <c r="AN183" s="90">
        <f t="shared" si="39"/>
        <v>3</v>
      </c>
      <c r="AO183" s="91">
        <f t="shared" si="40"/>
        <v>4</v>
      </c>
      <c r="AP183" s="92">
        <f>INDEX([1]RiskPlusY2565Q3!Q:Q,MATCH([1]ตารางคะแนนV3!$C183,[1]RiskPlusY2565Q3!$D:$D,0))</f>
        <v>1</v>
      </c>
      <c r="AQ183" s="92">
        <f>INDEX([1]RiskPlusY2565Q3!R:R,MATCH([1]ตารางคะแนนV3!$C183,[1]RiskPlusY2565Q3!$D:$D,0))</f>
        <v>1</v>
      </c>
      <c r="AR183" s="92">
        <f>INDEX([1]RiskPlusY2565Q3!AB:AB,MATCH([1]ตารางคะแนนV3!$C183,[1]RiskPlusY2565Q3!$D:$D,0))</f>
        <v>1</v>
      </c>
      <c r="AS183" s="93">
        <f t="shared" si="41"/>
        <v>3</v>
      </c>
      <c r="AT183" s="92">
        <f>INDEX([1]RiskPlusY2565Q3!AA:AA,MATCH([1]ตารางคะแนนV3!$C183,[1]RiskPlusY2565Q3!$D:$D,0))</f>
        <v>1</v>
      </c>
      <c r="AU183" s="92">
        <f>INDEX([1]RiskPlusY2565Q3!AC:AC,MATCH([1]ตารางคะแนนV3!$C183,[1]RiskPlusY2565Q3!$D:$D,0))</f>
        <v>1</v>
      </c>
      <c r="AV183" s="94">
        <f t="shared" si="42"/>
        <v>2</v>
      </c>
      <c r="AW183" s="95">
        <f t="shared" si="43"/>
        <v>5</v>
      </c>
      <c r="AX183" s="96">
        <f t="shared" si="44"/>
        <v>9</v>
      </c>
      <c r="AY183" s="18" t="str">
        <f t="shared" si="45"/>
        <v>C</v>
      </c>
      <c r="AZ183" s="18"/>
      <c r="BA183" s="18" t="str">
        <f>INDEX([1]Proflile65!$L:$L,MATCH([1]ตารางคะแนนV3!$C183,[1]Proflile65!$D:$D,0))</f>
        <v>เดิม</v>
      </c>
      <c r="BB183" s="18"/>
      <c r="BC183" s="18"/>
      <c r="BD183" s="28" t="b">
        <f t="shared" si="46"/>
        <v>1</v>
      </c>
      <c r="BE183" s="96">
        <v>9</v>
      </c>
      <c r="BF183" s="18" t="s">
        <v>2072</v>
      </c>
      <c r="BH183" s="17">
        <f t="shared" si="47"/>
        <v>0</v>
      </c>
    </row>
    <row r="184" spans="1:60">
      <c r="A184" s="18" t="s">
        <v>11</v>
      </c>
      <c r="B184" s="17" t="s">
        <v>137</v>
      </c>
      <c r="C184" s="18" t="s">
        <v>515</v>
      </c>
      <c r="D184" s="17" t="s">
        <v>516</v>
      </c>
      <c r="E184" s="18" t="str">
        <f>INDEX([1]Proflile65!$F:$F,MATCH([1]ตารางคะแนนV3!$C184,[1]Proflile65!$D:$D,0))</f>
        <v>รพช.</v>
      </c>
      <c r="F184" s="18">
        <f>INDEX([1]Proflile65!$H:$H,MATCH([1]ตารางคะแนนV3!$C184,[1]Proflile65!$D:$D,0))</f>
        <v>60</v>
      </c>
      <c r="G184" s="19" t="str">
        <f>INDEX([1]Proflile65!$K:$K,MATCH([1]ตารางคะแนนV3!$C184,[1]Proflile65!$D:$D,0))</f>
        <v>รพช.F2 P30,000-60,000</v>
      </c>
      <c r="H184" s="75">
        <v>53481</v>
      </c>
      <c r="I184" s="76">
        <f>INDEX([1]RiskPlusY2565Q3!L:L,MATCH([1]ตารางคะแนนV3!$C184,[1]RiskPlusY2565Q3!$D:$D,0))</f>
        <v>98377219.920000002</v>
      </c>
      <c r="J184" s="76">
        <f>INDEX([1]RiskPlusY2565Q3!P:P,MATCH([1]ตารางคะแนนV3!$C184,[1]RiskPlusY2565Q3!$D:$D,0))</f>
        <v>70040836.810000002</v>
      </c>
      <c r="K184" s="76">
        <f>INDEX([1]RiskPlusY2565Q3!O:O,MATCH([1]ตารางคะแนนV3!$C184,[1]RiskPlusY2565Q3!$D:$D,0))</f>
        <v>49632780.689999998</v>
      </c>
      <c r="L184" s="76">
        <f>INDEX([1]RiskPlusY2565Q3!M:M,MATCH([1]ตารางคะแนนV3!$C184,[1]RiskPlusY2565Q3!$D:$D,0))</f>
        <v>47506069.600000001</v>
      </c>
      <c r="M184" s="29">
        <f>INDEX([1]RiskPlusY2565Q3!N:N,MATCH([1]ตารางคะแนนV3!$C184,[1]RiskPlusY2565Q3!$D:$D,0))</f>
        <v>0</v>
      </c>
      <c r="N184" s="77">
        <f>INDEX([1]PlanfinY2565Q3!M:M,MATCH([1]ตารางคะแนนV3!$C184,[1]PlanfinY2565Q3!$C:$C,0))</f>
        <v>1</v>
      </c>
      <c r="O184" s="78">
        <f>INDEX([1]PlanfinY2565Q3!N:N,MATCH([1]ตารางคะแนนV3!$C184,[1]PlanfinY2565Q3!$C:$C,0))</f>
        <v>1</v>
      </c>
      <c r="P184" s="79">
        <f t="shared" si="32"/>
        <v>2</v>
      </c>
      <c r="Q184" s="80">
        <f>INDEX([1]Ratio!R:R,MATCH([1]ตารางคะแนนV3!$C184,[1]Ratio!$C:$C,0))</f>
        <v>160</v>
      </c>
      <c r="R184" s="81">
        <f>INDEX([1]RiskPlusY2565Q3!$S:$S,MATCH([1]ตารางคะแนนV3!C184,[1]RiskPlusY2565Q3!$D:$D,0))</f>
        <v>0</v>
      </c>
      <c r="S184" s="82">
        <f>INDEX([1]Ratio!$S:$S,MATCH([1]ตารางคะแนนV3!$C184,[1]Ratio!$C:$C,0))</f>
        <v>108</v>
      </c>
      <c r="T184" s="78">
        <f>VLOOKUP($C184,[1]RiskPlusY2565Q3!$D$2:$W$901,17,0)</f>
        <v>0</v>
      </c>
      <c r="U184" s="83">
        <f t="shared" si="33"/>
        <v>0</v>
      </c>
      <c r="V184" s="82">
        <f>INDEX([1]Ratio!$T:$T,MATCH([1]ตารางคะแนนV3!$C184,[1]Ratio!$C:$C,0))</f>
        <v>64</v>
      </c>
      <c r="W184" s="78">
        <f>VLOOKUP($C184,[1]RiskPlusY2565Q3!$D$2:$W$901,18,0)</f>
        <v>0</v>
      </c>
      <c r="X184" s="83">
        <f t="shared" si="34"/>
        <v>0</v>
      </c>
      <c r="Y184" s="82">
        <f>INDEX([1]Ratio!$V:$V,MATCH([1]ตารางคะแนนV3!$C184,[1]Ratio!$C:$C,0))</f>
        <v>51</v>
      </c>
      <c r="Z184" s="81">
        <f>INDEX([1]RiskPlusY2565Q3!$W:$W,MATCH([1]ตารางคะแนนV3!C184,[1]RiskPlusY2565Q3!$D:$D,0))</f>
        <v>1</v>
      </c>
      <c r="AA184" s="84">
        <f t="shared" si="35"/>
        <v>1</v>
      </c>
      <c r="AB184" s="77" t="str">
        <f>INDEX('[1]Quick MethodY2565Q3'!P:P,MATCH([1]ตารางคะแนนV3!$C184,'[1]Quick MethodY2565Q3'!$C:$C,0))</f>
        <v>1</v>
      </c>
      <c r="AC184" s="78" t="str">
        <f>INDEX('[1]Quick MethodY2565Q3'!Q:Q,MATCH([1]ตารางคะแนนV3!$C184,'[1]Quick MethodY2565Q3'!$C:$C,0))</f>
        <v>1</v>
      </c>
      <c r="AD184" s="78">
        <f>INDEX([1]HGRY2565Q3!W:W,MATCH([1]ตารางคะแนนV3!$C184,[1]HGRY2565Q3!$C:$C,0))</f>
        <v>0</v>
      </c>
      <c r="AE184" s="78">
        <f>INDEX([1]HGRY2565Q3!X:X,MATCH([1]ตารางคะแนนV3!$C184,[1]HGRY2565Q3!$C:$C,0))</f>
        <v>0</v>
      </c>
      <c r="AF184" s="78">
        <f>INDEX([1]HGRY2565Q3!Y:Y,MATCH([1]ตารางคะแนนV3!$C184,[1]HGRY2565Q3!$C:$C,0))</f>
        <v>0</v>
      </c>
      <c r="AG184" s="78">
        <f>INDEX([1]HGRY2565Q3!Z:Z,MATCH([1]ตารางคะแนนV3!$C184,[1]HGRY2565Q3!$C:$C,0))</f>
        <v>0.5</v>
      </c>
      <c r="AH184" s="85">
        <f t="shared" si="36"/>
        <v>2.5</v>
      </c>
      <c r="AI184" s="79">
        <f t="shared" si="37"/>
        <v>2</v>
      </c>
      <c r="AJ184" s="86">
        <f>INDEX([1]PointY2565Q3!J:J,MATCH([1]ตารางคะแนนV3!$C184,[1]PointY2565Q3!$C:$C,0))</f>
        <v>1</v>
      </c>
      <c r="AK184" s="87">
        <f>IFERROR(INDEX([1]อัตราการครองเตียง!O:O,MATCH([1]ตารางคะแนนV3!$C184,[1]อัตราการครองเตียง!$C:$C,0)),0)</f>
        <v>1</v>
      </c>
      <c r="AL184" s="88">
        <f>INDEX([1]SumAdjRw!R:R,MATCH([1]ตารางคะแนนV3!$C184,[1]SumAdjRw!$C:$C,0))</f>
        <v>1</v>
      </c>
      <c r="AM184" s="89">
        <f t="shared" si="38"/>
        <v>2</v>
      </c>
      <c r="AN184" s="90">
        <f t="shared" si="39"/>
        <v>5</v>
      </c>
      <c r="AO184" s="91">
        <f t="shared" si="40"/>
        <v>8</v>
      </c>
      <c r="AP184" s="92">
        <f>INDEX([1]RiskPlusY2565Q3!Q:Q,MATCH([1]ตารางคะแนนV3!$C184,[1]RiskPlusY2565Q3!$D:$D,0))</f>
        <v>1</v>
      </c>
      <c r="AQ184" s="92">
        <f>INDEX([1]RiskPlusY2565Q3!R:R,MATCH([1]ตารางคะแนนV3!$C184,[1]RiskPlusY2565Q3!$D:$D,0))</f>
        <v>0</v>
      </c>
      <c r="AR184" s="92">
        <f>INDEX([1]RiskPlusY2565Q3!AB:AB,MATCH([1]ตารางคะแนนV3!$C184,[1]RiskPlusY2565Q3!$D:$D,0))</f>
        <v>1</v>
      </c>
      <c r="AS184" s="93">
        <f t="shared" si="41"/>
        <v>2</v>
      </c>
      <c r="AT184" s="92">
        <f>INDEX([1]RiskPlusY2565Q3!AA:AA,MATCH([1]ตารางคะแนนV3!$C184,[1]RiskPlusY2565Q3!$D:$D,0))</f>
        <v>1</v>
      </c>
      <c r="AU184" s="92">
        <f>INDEX([1]RiskPlusY2565Q3!AC:AC,MATCH([1]ตารางคะแนนV3!$C184,[1]RiskPlusY2565Q3!$D:$D,0))</f>
        <v>1</v>
      </c>
      <c r="AV184" s="94">
        <f t="shared" si="42"/>
        <v>2</v>
      </c>
      <c r="AW184" s="95">
        <f t="shared" si="43"/>
        <v>4</v>
      </c>
      <c r="AX184" s="96">
        <f t="shared" si="44"/>
        <v>12</v>
      </c>
      <c r="AY184" s="18" t="str">
        <f t="shared" si="45"/>
        <v>A</v>
      </c>
      <c r="AZ184" s="18"/>
      <c r="BA184" s="18" t="str">
        <f>INDEX([1]Proflile65!$L:$L,MATCH([1]ตารางคะแนนV3!$C184,[1]Proflile65!$D:$D,0))</f>
        <v>เดิม</v>
      </c>
      <c r="BB184" s="18"/>
      <c r="BC184" s="18"/>
      <c r="BD184" s="28" t="b">
        <f t="shared" si="46"/>
        <v>1</v>
      </c>
      <c r="BE184" s="96">
        <v>12</v>
      </c>
      <c r="BF184" s="18" t="s">
        <v>2048</v>
      </c>
      <c r="BH184" s="17">
        <f t="shared" si="47"/>
        <v>300000</v>
      </c>
    </row>
    <row r="185" spans="1:60">
      <c r="A185" s="18" t="s">
        <v>11</v>
      </c>
      <c r="B185" s="17" t="s">
        <v>137</v>
      </c>
      <c r="C185" s="18" t="s">
        <v>517</v>
      </c>
      <c r="D185" s="17" t="s">
        <v>518</v>
      </c>
      <c r="E185" s="18" t="str">
        <f>INDEX([1]Proflile65!$F:$F,MATCH([1]ตารางคะแนนV3!$C185,[1]Proflile65!$D:$D,0))</f>
        <v>รพช.</v>
      </c>
      <c r="F185" s="18">
        <f>INDEX([1]Proflile65!$H:$H,MATCH([1]ตารางคะแนนV3!$C185,[1]Proflile65!$D:$D,0))</f>
        <v>43</v>
      </c>
      <c r="G185" s="19" t="str">
        <f>INDEX([1]Proflile65!$K:$K,MATCH([1]ตารางคะแนนV3!$C185,[1]Proflile65!$D:$D,0))</f>
        <v>รพช.F2 P30,000-60,000</v>
      </c>
      <c r="H185" s="75">
        <v>42414</v>
      </c>
      <c r="I185" s="76">
        <f>INDEX([1]RiskPlusY2565Q3!L:L,MATCH([1]ตารางคะแนนV3!$C185,[1]RiskPlusY2565Q3!$D:$D,0))</f>
        <v>85875085.129999995</v>
      </c>
      <c r="J185" s="76">
        <f>INDEX([1]RiskPlusY2565Q3!P:P,MATCH([1]ตารางคะแนนV3!$C185,[1]RiskPlusY2565Q3!$D:$D,0))</f>
        <v>50869201.960000001</v>
      </c>
      <c r="K185" s="76">
        <f>INDEX([1]RiskPlusY2565Q3!O:O,MATCH([1]ตารางคะแนนV3!$C185,[1]RiskPlusY2565Q3!$D:$D,0))</f>
        <v>33557544.090000004</v>
      </c>
      <c r="L185" s="76">
        <f>INDEX([1]RiskPlusY2565Q3!M:M,MATCH([1]ตารางคะแนนV3!$C185,[1]RiskPlusY2565Q3!$D:$D,0))</f>
        <v>33007831.600000001</v>
      </c>
      <c r="M185" s="29">
        <f>INDEX([1]RiskPlusY2565Q3!N:N,MATCH([1]ตารางคะแนนV3!$C185,[1]RiskPlusY2565Q3!$D:$D,0))</f>
        <v>0</v>
      </c>
      <c r="N185" s="77">
        <f>INDEX([1]PlanfinY2565Q3!M:M,MATCH([1]ตารางคะแนนV3!$C185,[1]PlanfinY2565Q3!$C:$C,0))</f>
        <v>0</v>
      </c>
      <c r="O185" s="78">
        <f>INDEX([1]PlanfinY2565Q3!N:N,MATCH([1]ตารางคะแนนV3!$C185,[1]PlanfinY2565Q3!$C:$C,0))</f>
        <v>0</v>
      </c>
      <c r="P185" s="79">
        <f t="shared" si="32"/>
        <v>0</v>
      </c>
      <c r="Q185" s="80">
        <f>INDEX([1]Ratio!R:R,MATCH([1]ตารางคะแนนV3!$C185,[1]Ratio!$C:$C,0))</f>
        <v>92</v>
      </c>
      <c r="R185" s="81">
        <f>INDEX([1]RiskPlusY2565Q3!$S:$S,MATCH([1]ตารางคะแนนV3!C185,[1]RiskPlusY2565Q3!$D:$D,0))</f>
        <v>0</v>
      </c>
      <c r="S185" s="82">
        <f>INDEX([1]Ratio!$S:$S,MATCH([1]ตารางคะแนนV3!$C185,[1]Ratio!$C:$C,0))</f>
        <v>69</v>
      </c>
      <c r="T185" s="78">
        <f>VLOOKUP($C185,[1]RiskPlusY2565Q3!$D$2:$W$901,17,0)</f>
        <v>0</v>
      </c>
      <c r="U185" s="83">
        <f t="shared" si="33"/>
        <v>0</v>
      </c>
      <c r="V185" s="82">
        <f>INDEX([1]Ratio!$T:$T,MATCH([1]ตารางคะแนนV3!$C185,[1]Ratio!$C:$C,0))</f>
        <v>127</v>
      </c>
      <c r="W185" s="78">
        <f>VLOOKUP($C185,[1]RiskPlusY2565Q3!$D$2:$W$901,18,0)</f>
        <v>0</v>
      </c>
      <c r="X185" s="83">
        <f t="shared" si="34"/>
        <v>0</v>
      </c>
      <c r="Y185" s="82">
        <f>INDEX([1]Ratio!$V:$V,MATCH([1]ตารางคะแนนV3!$C185,[1]Ratio!$C:$C,0))</f>
        <v>84</v>
      </c>
      <c r="Z185" s="81">
        <f>INDEX([1]RiskPlusY2565Q3!$W:$W,MATCH([1]ตารางคะแนนV3!C185,[1]RiskPlusY2565Q3!$D:$D,0))</f>
        <v>0</v>
      </c>
      <c r="AA185" s="84">
        <f t="shared" si="35"/>
        <v>0</v>
      </c>
      <c r="AB185" s="77" t="str">
        <f>INDEX('[1]Quick MethodY2565Q3'!P:P,MATCH([1]ตารางคะแนนV3!$C185,'[1]Quick MethodY2565Q3'!$C:$C,0))</f>
        <v>1</v>
      </c>
      <c r="AC185" s="78" t="str">
        <f>INDEX('[1]Quick MethodY2565Q3'!Q:Q,MATCH([1]ตารางคะแนนV3!$C185,'[1]Quick MethodY2565Q3'!$C:$C,0))</f>
        <v>1</v>
      </c>
      <c r="AD185" s="78">
        <f>INDEX([1]HGRY2565Q3!W:W,MATCH([1]ตารางคะแนนV3!$C185,[1]HGRY2565Q3!$C:$C,0))</f>
        <v>0.5</v>
      </c>
      <c r="AE185" s="78">
        <f>INDEX([1]HGRY2565Q3!X:X,MATCH([1]ตารางคะแนนV3!$C185,[1]HGRY2565Q3!$C:$C,0))</f>
        <v>0</v>
      </c>
      <c r="AF185" s="78">
        <f>INDEX([1]HGRY2565Q3!Y:Y,MATCH([1]ตารางคะแนนV3!$C185,[1]HGRY2565Q3!$C:$C,0))</f>
        <v>0</v>
      </c>
      <c r="AG185" s="78">
        <f>INDEX([1]HGRY2565Q3!Z:Z,MATCH([1]ตารางคะแนนV3!$C185,[1]HGRY2565Q3!$C:$C,0))</f>
        <v>0.5</v>
      </c>
      <c r="AH185" s="85">
        <f t="shared" si="36"/>
        <v>3</v>
      </c>
      <c r="AI185" s="79">
        <f t="shared" si="37"/>
        <v>2</v>
      </c>
      <c r="AJ185" s="86">
        <f>INDEX([1]PointY2565Q3!J:J,MATCH([1]ตารางคะแนนV3!$C185,[1]PointY2565Q3!$C:$C,0))</f>
        <v>1</v>
      </c>
      <c r="AK185" s="87">
        <f>IFERROR(INDEX([1]อัตราการครองเตียง!O:O,MATCH([1]ตารางคะแนนV3!$C185,[1]อัตราการครองเตียง!$C:$C,0)),0)</f>
        <v>0</v>
      </c>
      <c r="AL185" s="88">
        <f>INDEX([1]SumAdjRw!R:R,MATCH([1]ตารางคะแนนV3!$C185,[1]SumAdjRw!$C:$C,0))</f>
        <v>0</v>
      </c>
      <c r="AM185" s="89">
        <f t="shared" si="38"/>
        <v>0</v>
      </c>
      <c r="AN185" s="90">
        <f t="shared" si="39"/>
        <v>3</v>
      </c>
      <c r="AO185" s="91">
        <f t="shared" si="40"/>
        <v>3</v>
      </c>
      <c r="AP185" s="92">
        <f>INDEX([1]RiskPlusY2565Q3!Q:Q,MATCH([1]ตารางคะแนนV3!$C185,[1]RiskPlusY2565Q3!$D:$D,0))</f>
        <v>0</v>
      </c>
      <c r="AQ185" s="92">
        <f>INDEX([1]RiskPlusY2565Q3!R:R,MATCH([1]ตารางคะแนนV3!$C185,[1]RiskPlusY2565Q3!$D:$D,0))</f>
        <v>0</v>
      </c>
      <c r="AR185" s="92">
        <f>INDEX([1]RiskPlusY2565Q3!AB:AB,MATCH([1]ตารางคะแนนV3!$C185,[1]RiskPlusY2565Q3!$D:$D,0))</f>
        <v>1</v>
      </c>
      <c r="AS185" s="93">
        <f t="shared" si="41"/>
        <v>1</v>
      </c>
      <c r="AT185" s="92">
        <f>INDEX([1]RiskPlusY2565Q3!AA:AA,MATCH([1]ตารางคะแนนV3!$C185,[1]RiskPlusY2565Q3!$D:$D,0))</f>
        <v>1</v>
      </c>
      <c r="AU185" s="92">
        <f>INDEX([1]RiskPlusY2565Q3!AC:AC,MATCH([1]ตารางคะแนนV3!$C185,[1]RiskPlusY2565Q3!$D:$D,0))</f>
        <v>1</v>
      </c>
      <c r="AV185" s="94">
        <f t="shared" si="42"/>
        <v>2</v>
      </c>
      <c r="AW185" s="95">
        <f t="shared" si="43"/>
        <v>3</v>
      </c>
      <c r="AX185" s="96">
        <f t="shared" si="44"/>
        <v>6</v>
      </c>
      <c r="AY185" s="18" t="str">
        <f t="shared" si="45"/>
        <v>F</v>
      </c>
      <c r="AZ185" s="18"/>
      <c r="BA185" s="18" t="str">
        <f>INDEX([1]Proflile65!$L:$L,MATCH([1]ตารางคะแนนV3!$C185,[1]Proflile65!$D:$D,0))</f>
        <v>เดิม</v>
      </c>
      <c r="BB185" s="18"/>
      <c r="BC185" s="18"/>
      <c r="BD185" s="28" t="b">
        <f t="shared" si="46"/>
        <v>1</v>
      </c>
      <c r="BE185" s="96">
        <v>6</v>
      </c>
      <c r="BF185" s="18" t="s">
        <v>2074</v>
      </c>
      <c r="BH185" s="17">
        <f t="shared" si="47"/>
        <v>0</v>
      </c>
    </row>
    <row r="186" spans="1:60">
      <c r="A186" s="18" t="s">
        <v>11</v>
      </c>
      <c r="B186" s="17" t="s">
        <v>137</v>
      </c>
      <c r="C186" s="18" t="s">
        <v>519</v>
      </c>
      <c r="D186" s="17" t="s">
        <v>520</v>
      </c>
      <c r="E186" s="18" t="str">
        <f>INDEX([1]Proflile65!$F:$F,MATCH([1]ตารางคะแนนV3!$C186,[1]Proflile65!$D:$D,0))</f>
        <v>รพช.</v>
      </c>
      <c r="F186" s="18">
        <f>INDEX([1]Proflile65!$H:$H,MATCH([1]ตารางคะแนนV3!$C186,[1]Proflile65!$D:$D,0))</f>
        <v>90</v>
      </c>
      <c r="G186" s="19" t="str">
        <f>INDEX([1]Proflile65!$K:$K,MATCH([1]ตารางคะแนนV3!$C186,[1]Proflile65!$D:$D,0))</f>
        <v>รพช.M2 B&lt;=100</v>
      </c>
      <c r="H186" s="75">
        <v>67775</v>
      </c>
      <c r="I186" s="76">
        <f>INDEX([1]RiskPlusY2565Q3!L:L,MATCH([1]ตารางคะแนนV3!$C186,[1]RiskPlusY2565Q3!$D:$D,0))</f>
        <v>95341301.780000001</v>
      </c>
      <c r="J186" s="76">
        <f>INDEX([1]RiskPlusY2565Q3!P:P,MATCH([1]ตารางคะแนนV3!$C186,[1]RiskPlusY2565Q3!$D:$D,0))</f>
        <v>57066711.25</v>
      </c>
      <c r="K186" s="76">
        <f>INDEX([1]RiskPlusY2565Q3!O:O,MATCH([1]ตารางคะแนนV3!$C186,[1]RiskPlusY2565Q3!$D:$D,0))</f>
        <v>41528395.590000004</v>
      </c>
      <c r="L186" s="76">
        <f>INDEX([1]RiskPlusY2565Q3!M:M,MATCH([1]ตารางคะแนนV3!$C186,[1]RiskPlusY2565Q3!$D:$D,0))</f>
        <v>40726553.100000001</v>
      </c>
      <c r="M186" s="29">
        <f>INDEX([1]RiskPlusY2565Q3!N:N,MATCH([1]ตารางคะแนนV3!$C186,[1]RiskPlusY2565Q3!$D:$D,0))</f>
        <v>0</v>
      </c>
      <c r="N186" s="77">
        <f>INDEX([1]PlanfinY2565Q3!M:M,MATCH([1]ตารางคะแนนV3!$C186,[1]PlanfinY2565Q3!$C:$C,0))</f>
        <v>0</v>
      </c>
      <c r="O186" s="78">
        <f>INDEX([1]PlanfinY2565Q3!N:N,MATCH([1]ตารางคะแนนV3!$C186,[1]PlanfinY2565Q3!$C:$C,0))</f>
        <v>1</v>
      </c>
      <c r="P186" s="79">
        <f t="shared" si="32"/>
        <v>1</v>
      </c>
      <c r="Q186" s="80">
        <f>INDEX([1]Ratio!R:R,MATCH([1]ตารางคะแนนV3!$C186,[1]Ratio!$C:$C,0))</f>
        <v>201</v>
      </c>
      <c r="R186" s="81">
        <f>INDEX([1]RiskPlusY2565Q3!$S:$S,MATCH([1]ตารางคะแนนV3!C186,[1]RiskPlusY2565Q3!$D:$D,0))</f>
        <v>0</v>
      </c>
      <c r="S186" s="82">
        <f>INDEX([1]Ratio!$S:$S,MATCH([1]ตารางคะแนนV3!$C186,[1]Ratio!$C:$C,0))</f>
        <v>61</v>
      </c>
      <c r="T186" s="78">
        <f>VLOOKUP($C186,[1]RiskPlusY2565Q3!$D$2:$W$901,17,0)</f>
        <v>0</v>
      </c>
      <c r="U186" s="83">
        <f t="shared" si="33"/>
        <v>0</v>
      </c>
      <c r="V186" s="82">
        <f>INDEX([1]Ratio!$T:$T,MATCH([1]ตารางคะแนนV3!$C186,[1]Ratio!$C:$C,0))</f>
        <v>53</v>
      </c>
      <c r="W186" s="78">
        <f>VLOOKUP($C186,[1]RiskPlusY2565Q3!$D$2:$W$901,18,0)</f>
        <v>1</v>
      </c>
      <c r="X186" s="83">
        <f t="shared" si="34"/>
        <v>0.5</v>
      </c>
      <c r="Y186" s="82">
        <f>INDEX([1]Ratio!$V:$V,MATCH([1]ตารางคะแนนV3!$C186,[1]Ratio!$C:$C,0))</f>
        <v>39</v>
      </c>
      <c r="Z186" s="81">
        <f>INDEX([1]RiskPlusY2565Q3!$W:$W,MATCH([1]ตารางคะแนนV3!C186,[1]RiskPlusY2565Q3!$D:$D,0))</f>
        <v>1</v>
      </c>
      <c r="AA186" s="84">
        <f t="shared" si="35"/>
        <v>1.5</v>
      </c>
      <c r="AB186" s="77" t="str">
        <f>INDEX('[1]Quick MethodY2565Q3'!P:P,MATCH([1]ตารางคะแนนV3!$C186,'[1]Quick MethodY2565Q3'!$C:$C,0))</f>
        <v>1</v>
      </c>
      <c r="AC186" s="78" t="str">
        <f>INDEX('[1]Quick MethodY2565Q3'!Q:Q,MATCH([1]ตารางคะแนนV3!$C186,'[1]Quick MethodY2565Q3'!$C:$C,0))</f>
        <v>1</v>
      </c>
      <c r="AD186" s="78">
        <f>INDEX([1]HGRY2565Q3!W:W,MATCH([1]ตารางคะแนนV3!$C186,[1]HGRY2565Q3!$C:$C,0))</f>
        <v>0</v>
      </c>
      <c r="AE186" s="78">
        <f>INDEX([1]HGRY2565Q3!X:X,MATCH([1]ตารางคะแนนV3!$C186,[1]HGRY2565Q3!$C:$C,0))</f>
        <v>0</v>
      </c>
      <c r="AF186" s="78">
        <f>INDEX([1]HGRY2565Q3!Y:Y,MATCH([1]ตารางคะแนนV3!$C186,[1]HGRY2565Q3!$C:$C,0))</f>
        <v>0.5</v>
      </c>
      <c r="AG186" s="78">
        <f>INDEX([1]HGRY2565Q3!Z:Z,MATCH([1]ตารางคะแนนV3!$C186,[1]HGRY2565Q3!$C:$C,0))</f>
        <v>0</v>
      </c>
      <c r="AH186" s="85">
        <f t="shared" si="36"/>
        <v>2.5</v>
      </c>
      <c r="AI186" s="79">
        <f t="shared" si="37"/>
        <v>2</v>
      </c>
      <c r="AJ186" s="86">
        <f>INDEX([1]PointY2565Q3!J:J,MATCH([1]ตารางคะแนนV3!$C186,[1]PointY2565Q3!$C:$C,0))</f>
        <v>1</v>
      </c>
      <c r="AK186" s="87">
        <f>IFERROR(INDEX([1]อัตราการครองเตียง!O:O,MATCH([1]ตารางคะแนนV3!$C186,[1]อัตราการครองเตียง!$C:$C,0)),0)</f>
        <v>1</v>
      </c>
      <c r="AL186" s="88">
        <f>INDEX([1]SumAdjRw!R:R,MATCH([1]ตารางคะแนนV3!$C186,[1]SumAdjRw!$C:$C,0))</f>
        <v>1</v>
      </c>
      <c r="AM186" s="89">
        <f t="shared" si="38"/>
        <v>2</v>
      </c>
      <c r="AN186" s="90">
        <f t="shared" si="39"/>
        <v>5</v>
      </c>
      <c r="AO186" s="91">
        <f t="shared" si="40"/>
        <v>7.5</v>
      </c>
      <c r="AP186" s="92">
        <f>INDEX([1]RiskPlusY2565Q3!Q:Q,MATCH([1]ตารางคะแนนV3!$C186,[1]RiskPlusY2565Q3!$D:$D,0))</f>
        <v>0</v>
      </c>
      <c r="AQ186" s="92">
        <f>INDEX([1]RiskPlusY2565Q3!R:R,MATCH([1]ตารางคะแนนV3!$C186,[1]RiskPlusY2565Q3!$D:$D,0))</f>
        <v>0</v>
      </c>
      <c r="AR186" s="92">
        <f>INDEX([1]RiskPlusY2565Q3!AB:AB,MATCH([1]ตารางคะแนนV3!$C186,[1]RiskPlusY2565Q3!$D:$D,0))</f>
        <v>1</v>
      </c>
      <c r="AS186" s="93">
        <f t="shared" si="41"/>
        <v>1</v>
      </c>
      <c r="AT186" s="92">
        <f>INDEX([1]RiskPlusY2565Q3!AA:AA,MATCH([1]ตารางคะแนนV3!$C186,[1]RiskPlusY2565Q3!$D:$D,0))</f>
        <v>1</v>
      </c>
      <c r="AU186" s="92">
        <f>INDEX([1]RiskPlusY2565Q3!AC:AC,MATCH([1]ตารางคะแนนV3!$C186,[1]RiskPlusY2565Q3!$D:$D,0))</f>
        <v>1</v>
      </c>
      <c r="AV186" s="94">
        <f t="shared" si="42"/>
        <v>2</v>
      </c>
      <c r="AW186" s="95">
        <f t="shared" si="43"/>
        <v>3</v>
      </c>
      <c r="AX186" s="96">
        <f t="shared" si="44"/>
        <v>10.5</v>
      </c>
      <c r="AY186" s="18" t="str">
        <f t="shared" si="45"/>
        <v>B</v>
      </c>
      <c r="AZ186" s="18"/>
      <c r="BA186" s="18" t="str">
        <f>INDEX([1]Proflile65!$L:$L,MATCH([1]ตารางคะแนนV3!$C186,[1]Proflile65!$D:$D,0))</f>
        <v>เดิม</v>
      </c>
      <c r="BB186" s="18"/>
      <c r="BC186" s="18"/>
      <c r="BD186" s="28" t="b">
        <f t="shared" si="46"/>
        <v>1</v>
      </c>
      <c r="BE186" s="96">
        <v>10.5</v>
      </c>
      <c r="BF186" s="18" t="s">
        <v>2071</v>
      </c>
      <c r="BH186" s="17">
        <f t="shared" si="47"/>
        <v>150000</v>
      </c>
    </row>
    <row r="187" spans="1:60">
      <c r="A187" s="18" t="s">
        <v>11</v>
      </c>
      <c r="B187" s="17" t="s">
        <v>137</v>
      </c>
      <c r="C187" s="18" t="s">
        <v>521</v>
      </c>
      <c r="D187" s="17" t="s">
        <v>522</v>
      </c>
      <c r="E187" s="18" t="str">
        <f>INDEX([1]Proflile65!$F:$F,MATCH([1]ตารางคะแนนV3!$C187,[1]Proflile65!$D:$D,0))</f>
        <v>รพช.</v>
      </c>
      <c r="F187" s="18">
        <f>INDEX([1]Proflile65!$H:$H,MATCH([1]ตารางคะแนนV3!$C187,[1]Proflile65!$D:$D,0))</f>
        <v>39</v>
      </c>
      <c r="G187" s="19" t="str">
        <f>INDEX([1]Proflile65!$K:$K,MATCH([1]ตารางคะแนนV3!$C187,[1]Proflile65!$D:$D,0))</f>
        <v>รพช.F2 P&lt;=30,000</v>
      </c>
      <c r="H187" s="75">
        <v>29655</v>
      </c>
      <c r="I187" s="76">
        <f>INDEX([1]RiskPlusY2565Q3!L:L,MATCH([1]ตารางคะแนนV3!$C187,[1]RiskPlusY2565Q3!$D:$D,0))</f>
        <v>34097962.020000003</v>
      </c>
      <c r="J187" s="76">
        <f>INDEX([1]RiskPlusY2565Q3!P:P,MATCH([1]ตารางคะแนนV3!$C187,[1]RiskPlusY2565Q3!$D:$D,0))</f>
        <v>6623813.25</v>
      </c>
      <c r="K187" s="76">
        <f>INDEX([1]RiskPlusY2565Q3!O:O,MATCH([1]ตารางคะแนนV3!$C187,[1]RiskPlusY2565Q3!$D:$D,0))</f>
        <v>20722512.32</v>
      </c>
      <c r="L187" s="76">
        <f>INDEX([1]RiskPlusY2565Q3!M:M,MATCH([1]ตารางคะแนนV3!$C187,[1]RiskPlusY2565Q3!$D:$D,0))</f>
        <v>25535383.25</v>
      </c>
      <c r="M187" s="29">
        <f>INDEX([1]RiskPlusY2565Q3!N:N,MATCH([1]ตารางคะแนนV3!$C187,[1]RiskPlusY2565Q3!$D:$D,0))</f>
        <v>0</v>
      </c>
      <c r="N187" s="77">
        <f>INDEX([1]PlanfinY2565Q3!M:M,MATCH([1]ตารางคะแนนV3!$C187,[1]PlanfinY2565Q3!$C:$C,0))</f>
        <v>0</v>
      </c>
      <c r="O187" s="78">
        <f>INDEX([1]PlanfinY2565Q3!N:N,MATCH([1]ตารางคะแนนV3!$C187,[1]PlanfinY2565Q3!$C:$C,0))</f>
        <v>1</v>
      </c>
      <c r="P187" s="79">
        <f t="shared" si="32"/>
        <v>1</v>
      </c>
      <c r="Q187" s="80">
        <f>INDEX([1]Ratio!R:R,MATCH([1]ตารางคะแนนV3!$C187,[1]Ratio!$C:$C,0))</f>
        <v>250</v>
      </c>
      <c r="R187" s="81">
        <f>INDEX([1]RiskPlusY2565Q3!$S:$S,MATCH([1]ตารางคะแนนV3!C187,[1]RiskPlusY2565Q3!$D:$D,0))</f>
        <v>0</v>
      </c>
      <c r="S187" s="82">
        <f>INDEX([1]Ratio!$S:$S,MATCH([1]ตารางคะแนนV3!$C187,[1]Ratio!$C:$C,0))</f>
        <v>109</v>
      </c>
      <c r="T187" s="78">
        <f>VLOOKUP($C187,[1]RiskPlusY2565Q3!$D$2:$W$901,17,0)</f>
        <v>0</v>
      </c>
      <c r="U187" s="83">
        <f t="shared" si="33"/>
        <v>0</v>
      </c>
      <c r="V187" s="82">
        <f>INDEX([1]Ratio!$T:$T,MATCH([1]ตารางคะแนนV3!$C187,[1]Ratio!$C:$C,0))</f>
        <v>97</v>
      </c>
      <c r="W187" s="78">
        <f>VLOOKUP($C187,[1]RiskPlusY2565Q3!$D$2:$W$901,18,0)</f>
        <v>0</v>
      </c>
      <c r="X187" s="83">
        <f t="shared" si="34"/>
        <v>0</v>
      </c>
      <c r="Y187" s="82">
        <f>INDEX([1]Ratio!$V:$V,MATCH([1]ตารางคะแนนV3!$C187,[1]Ratio!$C:$C,0))</f>
        <v>74</v>
      </c>
      <c r="Z187" s="81">
        <f>INDEX([1]RiskPlusY2565Q3!$W:$W,MATCH([1]ตารางคะแนนV3!C187,[1]RiskPlusY2565Q3!$D:$D,0))</f>
        <v>0</v>
      </c>
      <c r="AA187" s="84">
        <f t="shared" si="35"/>
        <v>0</v>
      </c>
      <c r="AB187" s="77" t="str">
        <f>INDEX('[1]Quick MethodY2565Q3'!P:P,MATCH([1]ตารางคะแนนV3!$C187,'[1]Quick MethodY2565Q3'!$C:$C,0))</f>
        <v>1</v>
      </c>
      <c r="AC187" s="78" t="str">
        <f>INDEX('[1]Quick MethodY2565Q3'!Q:Q,MATCH([1]ตารางคะแนนV3!$C187,'[1]Quick MethodY2565Q3'!$C:$C,0))</f>
        <v>1</v>
      </c>
      <c r="AD187" s="78">
        <f>INDEX([1]HGRY2565Q3!W:W,MATCH([1]ตารางคะแนนV3!$C187,[1]HGRY2565Q3!$C:$C,0))</f>
        <v>0</v>
      </c>
      <c r="AE187" s="78">
        <f>INDEX([1]HGRY2565Q3!X:X,MATCH([1]ตารางคะแนนV3!$C187,[1]HGRY2565Q3!$C:$C,0))</f>
        <v>0</v>
      </c>
      <c r="AF187" s="78">
        <f>INDEX([1]HGRY2565Q3!Y:Y,MATCH([1]ตารางคะแนนV3!$C187,[1]HGRY2565Q3!$C:$C,0))</f>
        <v>0</v>
      </c>
      <c r="AG187" s="78">
        <f>INDEX([1]HGRY2565Q3!Z:Z,MATCH([1]ตารางคะแนนV3!$C187,[1]HGRY2565Q3!$C:$C,0))</f>
        <v>0</v>
      </c>
      <c r="AH187" s="85">
        <f t="shared" si="36"/>
        <v>2</v>
      </c>
      <c r="AI187" s="79">
        <f t="shared" si="37"/>
        <v>2</v>
      </c>
      <c r="AJ187" s="86">
        <f>INDEX([1]PointY2565Q3!J:J,MATCH([1]ตารางคะแนนV3!$C187,[1]PointY2565Q3!$C:$C,0))</f>
        <v>1</v>
      </c>
      <c r="AK187" s="87">
        <f>IFERROR(INDEX([1]อัตราการครองเตียง!O:O,MATCH([1]ตารางคะแนนV3!$C187,[1]อัตราการครองเตียง!$C:$C,0)),0)</f>
        <v>0</v>
      </c>
      <c r="AL187" s="88">
        <f>INDEX([1]SumAdjRw!R:R,MATCH([1]ตารางคะแนนV3!$C187,[1]SumAdjRw!$C:$C,0))</f>
        <v>0</v>
      </c>
      <c r="AM187" s="89">
        <f t="shared" si="38"/>
        <v>0</v>
      </c>
      <c r="AN187" s="90">
        <f t="shared" si="39"/>
        <v>3</v>
      </c>
      <c r="AO187" s="91">
        <f t="shared" si="40"/>
        <v>4</v>
      </c>
      <c r="AP187" s="92">
        <f>INDEX([1]RiskPlusY2565Q3!Q:Q,MATCH([1]ตารางคะแนนV3!$C187,[1]RiskPlusY2565Q3!$D:$D,0))</f>
        <v>0</v>
      </c>
      <c r="AQ187" s="92">
        <f>INDEX([1]RiskPlusY2565Q3!R:R,MATCH([1]ตารางคะแนนV3!$C187,[1]RiskPlusY2565Q3!$D:$D,0))</f>
        <v>0</v>
      </c>
      <c r="AR187" s="92">
        <f>INDEX([1]RiskPlusY2565Q3!AB:AB,MATCH([1]ตารางคะแนนV3!$C187,[1]RiskPlusY2565Q3!$D:$D,0))</f>
        <v>1</v>
      </c>
      <c r="AS187" s="93">
        <f t="shared" si="41"/>
        <v>1</v>
      </c>
      <c r="AT187" s="92">
        <f>INDEX([1]RiskPlusY2565Q3!AA:AA,MATCH([1]ตารางคะแนนV3!$C187,[1]RiskPlusY2565Q3!$D:$D,0))</f>
        <v>1</v>
      </c>
      <c r="AU187" s="92">
        <f>INDEX([1]RiskPlusY2565Q3!AC:AC,MATCH([1]ตารางคะแนนV3!$C187,[1]RiskPlusY2565Q3!$D:$D,0))</f>
        <v>1</v>
      </c>
      <c r="AV187" s="94">
        <f t="shared" si="42"/>
        <v>2</v>
      </c>
      <c r="AW187" s="95">
        <f t="shared" si="43"/>
        <v>3</v>
      </c>
      <c r="AX187" s="96">
        <f t="shared" si="44"/>
        <v>7</v>
      </c>
      <c r="AY187" s="18" t="str">
        <f t="shared" si="45"/>
        <v>F</v>
      </c>
      <c r="AZ187" s="18"/>
      <c r="BA187" s="18" t="str">
        <f>INDEX([1]Proflile65!$L:$L,MATCH([1]ตารางคะแนนV3!$C187,[1]Proflile65!$D:$D,0))</f>
        <v>เดิม</v>
      </c>
      <c r="BB187" s="18"/>
      <c r="BC187" s="18"/>
      <c r="BD187" s="28" t="b">
        <f t="shared" si="46"/>
        <v>1</v>
      </c>
      <c r="BE187" s="96">
        <v>7</v>
      </c>
      <c r="BF187" s="18" t="s">
        <v>2074</v>
      </c>
      <c r="BH187" s="17">
        <f t="shared" si="47"/>
        <v>0</v>
      </c>
    </row>
    <row r="188" spans="1:60">
      <c r="A188" s="18" t="s">
        <v>11</v>
      </c>
      <c r="B188" s="17" t="s">
        <v>137</v>
      </c>
      <c r="C188" s="18" t="s">
        <v>523</v>
      </c>
      <c r="D188" s="17" t="s">
        <v>524</v>
      </c>
      <c r="E188" s="18" t="str">
        <f>INDEX([1]Proflile65!$F:$F,MATCH([1]ตารางคะแนนV3!$C188,[1]Proflile65!$D:$D,0))</f>
        <v>รพช.</v>
      </c>
      <c r="F188" s="18">
        <f>INDEX([1]Proflile65!$H:$H,MATCH([1]ตารางคะแนนV3!$C188,[1]Proflile65!$D:$D,0))</f>
        <v>30</v>
      </c>
      <c r="G188" s="19" t="str">
        <f>INDEX([1]Proflile65!$K:$K,MATCH([1]ตารางคะแนนV3!$C188,[1]Proflile65!$D:$D,0))</f>
        <v>รพช.F2 P30,000-60,000</v>
      </c>
      <c r="H188" s="75">
        <v>38962</v>
      </c>
      <c r="I188" s="76">
        <f>INDEX([1]RiskPlusY2565Q3!L:L,MATCH([1]ตารางคะแนนV3!$C188,[1]RiskPlusY2565Q3!$D:$D,0))</f>
        <v>49906420.100000001</v>
      </c>
      <c r="J188" s="76">
        <f>INDEX([1]RiskPlusY2565Q3!P:P,MATCH([1]ตารางคะแนนV3!$C188,[1]RiskPlusY2565Q3!$D:$D,0))</f>
        <v>32406849.59</v>
      </c>
      <c r="K188" s="76">
        <f>INDEX([1]RiskPlusY2565Q3!O:O,MATCH([1]ตารางคะแนนV3!$C188,[1]RiskPlusY2565Q3!$D:$D,0))</f>
        <v>27282109.66</v>
      </c>
      <c r="L188" s="76">
        <f>INDEX([1]RiskPlusY2565Q3!M:M,MATCH([1]ตารางคะแนนV3!$C188,[1]RiskPlusY2565Q3!$D:$D,0))</f>
        <v>23164460.460000001</v>
      </c>
      <c r="M188" s="29">
        <f>INDEX([1]RiskPlusY2565Q3!N:N,MATCH([1]ตารางคะแนนV3!$C188,[1]RiskPlusY2565Q3!$D:$D,0))</f>
        <v>0</v>
      </c>
      <c r="N188" s="77">
        <f>INDEX([1]PlanfinY2565Q3!M:M,MATCH([1]ตารางคะแนนV3!$C188,[1]PlanfinY2565Q3!$C:$C,0))</f>
        <v>0</v>
      </c>
      <c r="O188" s="78">
        <f>INDEX([1]PlanfinY2565Q3!N:N,MATCH([1]ตารางคะแนนV3!$C188,[1]PlanfinY2565Q3!$C:$C,0))</f>
        <v>1</v>
      </c>
      <c r="P188" s="79">
        <f t="shared" si="32"/>
        <v>1</v>
      </c>
      <c r="Q188" s="80">
        <f>INDEX([1]Ratio!R:R,MATCH([1]ตารางคะแนนV3!$C188,[1]Ratio!$C:$C,0))</f>
        <v>114</v>
      </c>
      <c r="R188" s="81">
        <f>INDEX([1]RiskPlusY2565Q3!$S:$S,MATCH([1]ตารางคะแนนV3!C188,[1]RiskPlusY2565Q3!$D:$D,0))</f>
        <v>0</v>
      </c>
      <c r="S188" s="82">
        <f>INDEX([1]Ratio!$S:$S,MATCH([1]ตารางคะแนนV3!$C188,[1]Ratio!$C:$C,0))</f>
        <v>85</v>
      </c>
      <c r="T188" s="78">
        <f>VLOOKUP($C188,[1]RiskPlusY2565Q3!$D$2:$W$901,17,0)</f>
        <v>0</v>
      </c>
      <c r="U188" s="83">
        <f t="shared" si="33"/>
        <v>0</v>
      </c>
      <c r="V188" s="82">
        <f>INDEX([1]Ratio!$T:$T,MATCH([1]ตารางคะแนนV3!$C188,[1]Ratio!$C:$C,0))</f>
        <v>72</v>
      </c>
      <c r="W188" s="78">
        <f>VLOOKUP($C188,[1]RiskPlusY2565Q3!$D$2:$W$901,18,0)</f>
        <v>0</v>
      </c>
      <c r="X188" s="83">
        <f t="shared" si="34"/>
        <v>0</v>
      </c>
      <c r="Y188" s="82">
        <f>INDEX([1]Ratio!$V:$V,MATCH([1]ตารางคะแนนV3!$C188,[1]Ratio!$C:$C,0))</f>
        <v>53</v>
      </c>
      <c r="Z188" s="81">
        <f>INDEX([1]RiskPlusY2565Q3!$W:$W,MATCH([1]ตารางคะแนนV3!C188,[1]RiskPlusY2565Q3!$D:$D,0))</f>
        <v>1</v>
      </c>
      <c r="AA188" s="84">
        <f t="shared" si="35"/>
        <v>1</v>
      </c>
      <c r="AB188" s="77" t="str">
        <f>INDEX('[1]Quick MethodY2565Q3'!P:P,MATCH([1]ตารางคะแนนV3!$C188,'[1]Quick MethodY2565Q3'!$C:$C,0))</f>
        <v>0</v>
      </c>
      <c r="AC188" s="78" t="str">
        <f>INDEX('[1]Quick MethodY2565Q3'!Q:Q,MATCH([1]ตารางคะแนนV3!$C188,'[1]Quick MethodY2565Q3'!$C:$C,0))</f>
        <v>1</v>
      </c>
      <c r="AD188" s="78">
        <f>INDEX([1]HGRY2565Q3!W:W,MATCH([1]ตารางคะแนนV3!$C188,[1]HGRY2565Q3!$C:$C,0))</f>
        <v>0.5</v>
      </c>
      <c r="AE188" s="78">
        <f>INDEX([1]HGRY2565Q3!X:X,MATCH([1]ตารางคะแนนV3!$C188,[1]HGRY2565Q3!$C:$C,0))</f>
        <v>0.5</v>
      </c>
      <c r="AF188" s="78">
        <f>INDEX([1]HGRY2565Q3!Y:Y,MATCH([1]ตารางคะแนนV3!$C188,[1]HGRY2565Q3!$C:$C,0))</f>
        <v>0</v>
      </c>
      <c r="AG188" s="78">
        <f>INDEX([1]HGRY2565Q3!Z:Z,MATCH([1]ตารางคะแนนV3!$C188,[1]HGRY2565Q3!$C:$C,0))</f>
        <v>0.5</v>
      </c>
      <c r="AH188" s="85">
        <f t="shared" si="36"/>
        <v>2.5</v>
      </c>
      <c r="AI188" s="79">
        <f t="shared" si="37"/>
        <v>2</v>
      </c>
      <c r="AJ188" s="86">
        <f>INDEX([1]PointY2565Q3!J:J,MATCH([1]ตารางคะแนนV3!$C188,[1]PointY2565Q3!$C:$C,0))</f>
        <v>1</v>
      </c>
      <c r="AK188" s="87">
        <f>IFERROR(INDEX([1]อัตราการครองเตียง!O:O,MATCH([1]ตารางคะแนนV3!$C188,[1]อัตราการครองเตียง!$C:$C,0)),0)</f>
        <v>0</v>
      </c>
      <c r="AL188" s="88">
        <f>INDEX([1]SumAdjRw!R:R,MATCH([1]ตารางคะแนนV3!$C188,[1]SumAdjRw!$C:$C,0))</f>
        <v>0</v>
      </c>
      <c r="AM188" s="89">
        <f t="shared" si="38"/>
        <v>0</v>
      </c>
      <c r="AN188" s="90">
        <f t="shared" si="39"/>
        <v>3</v>
      </c>
      <c r="AO188" s="91">
        <f t="shared" si="40"/>
        <v>5</v>
      </c>
      <c r="AP188" s="92">
        <f>INDEX([1]RiskPlusY2565Q3!Q:Q,MATCH([1]ตารางคะแนนV3!$C188,[1]RiskPlusY2565Q3!$D:$D,0))</f>
        <v>0</v>
      </c>
      <c r="AQ188" s="92">
        <f>INDEX([1]RiskPlusY2565Q3!R:R,MATCH([1]ตารางคะแนนV3!$C188,[1]RiskPlusY2565Q3!$D:$D,0))</f>
        <v>0</v>
      </c>
      <c r="AR188" s="92">
        <f>INDEX([1]RiskPlusY2565Q3!AB:AB,MATCH([1]ตารางคะแนนV3!$C188,[1]RiskPlusY2565Q3!$D:$D,0))</f>
        <v>1</v>
      </c>
      <c r="AS188" s="93">
        <f t="shared" si="41"/>
        <v>1</v>
      </c>
      <c r="AT188" s="92">
        <f>INDEX([1]RiskPlusY2565Q3!AA:AA,MATCH([1]ตารางคะแนนV3!$C188,[1]RiskPlusY2565Q3!$D:$D,0))</f>
        <v>1</v>
      </c>
      <c r="AU188" s="92">
        <f>INDEX([1]RiskPlusY2565Q3!AC:AC,MATCH([1]ตารางคะแนนV3!$C188,[1]RiskPlusY2565Q3!$D:$D,0))</f>
        <v>1</v>
      </c>
      <c r="AV188" s="94">
        <f t="shared" si="42"/>
        <v>2</v>
      </c>
      <c r="AW188" s="95">
        <f t="shared" si="43"/>
        <v>3</v>
      </c>
      <c r="AX188" s="96">
        <f t="shared" si="44"/>
        <v>8</v>
      </c>
      <c r="AY188" s="18" t="str">
        <f t="shared" si="45"/>
        <v>D</v>
      </c>
      <c r="AZ188" s="18"/>
      <c r="BA188" s="18" t="str">
        <f>INDEX([1]Proflile65!$L:$L,MATCH([1]ตารางคะแนนV3!$C188,[1]Proflile65!$D:$D,0))</f>
        <v>เดิม</v>
      </c>
      <c r="BB188" s="18"/>
      <c r="BC188" s="18"/>
      <c r="BD188" s="28" t="b">
        <f t="shared" si="46"/>
        <v>1</v>
      </c>
      <c r="BE188" s="96">
        <v>8</v>
      </c>
      <c r="BF188" s="18" t="s">
        <v>2073</v>
      </c>
      <c r="BH188" s="17">
        <f t="shared" si="47"/>
        <v>0</v>
      </c>
    </row>
    <row r="189" spans="1:60">
      <c r="A189" s="18" t="s">
        <v>11</v>
      </c>
      <c r="B189" s="17" t="s">
        <v>137</v>
      </c>
      <c r="C189" s="18" t="s">
        <v>525</v>
      </c>
      <c r="D189" s="17" t="s">
        <v>526</v>
      </c>
      <c r="E189" s="18" t="str">
        <f>INDEX([1]Proflile65!$F:$F,MATCH([1]ตารางคะแนนV3!$C189,[1]Proflile65!$D:$D,0))</f>
        <v>รพช.</v>
      </c>
      <c r="F189" s="18">
        <f>INDEX([1]Proflile65!$H:$H,MATCH([1]ตารางคะแนนV3!$C189,[1]Proflile65!$D:$D,0))</f>
        <v>5</v>
      </c>
      <c r="G189" s="19" t="str">
        <f>INDEX([1]Proflile65!$K:$K,MATCH([1]ตารางคะแนนV3!$C189,[1]Proflile65!$D:$D,0))</f>
        <v>รพช.F3 P&gt;=25,000</v>
      </c>
      <c r="H189" s="75">
        <v>28272</v>
      </c>
      <c r="I189" s="76">
        <f>INDEX([1]RiskPlusY2565Q3!L:L,MATCH([1]ตารางคะแนนV3!$C189,[1]RiskPlusY2565Q3!$D:$D,0))</f>
        <v>51497569.590000004</v>
      </c>
      <c r="J189" s="76">
        <f>INDEX([1]RiskPlusY2565Q3!P:P,MATCH([1]ตารางคะแนนV3!$C189,[1]RiskPlusY2565Q3!$D:$D,0))</f>
        <v>45617613.759999998</v>
      </c>
      <c r="K189" s="76">
        <f>INDEX([1]RiskPlusY2565Q3!O:O,MATCH([1]ตารางคะแนนV3!$C189,[1]RiskPlusY2565Q3!$D:$D,0))</f>
        <v>18618151.440000001</v>
      </c>
      <c r="L189" s="76">
        <f>INDEX([1]RiskPlusY2565Q3!M:M,MATCH([1]ตารางคะแนนV3!$C189,[1]RiskPlusY2565Q3!$D:$D,0))</f>
        <v>15251807.130000001</v>
      </c>
      <c r="M189" s="29">
        <f>INDEX([1]RiskPlusY2565Q3!N:N,MATCH([1]ตารางคะแนนV3!$C189,[1]RiskPlusY2565Q3!$D:$D,0))</f>
        <v>0</v>
      </c>
      <c r="N189" s="77">
        <f>INDEX([1]PlanfinY2565Q3!M:M,MATCH([1]ตารางคะแนนV3!$C189,[1]PlanfinY2565Q3!$C:$C,0))</f>
        <v>0</v>
      </c>
      <c r="O189" s="78">
        <f>INDEX([1]PlanfinY2565Q3!N:N,MATCH([1]ตารางคะแนนV3!$C189,[1]PlanfinY2565Q3!$C:$C,0))</f>
        <v>1</v>
      </c>
      <c r="P189" s="79">
        <f t="shared" si="32"/>
        <v>1</v>
      </c>
      <c r="Q189" s="80">
        <f>INDEX([1]Ratio!R:R,MATCH([1]ตารางคะแนนV3!$C189,[1]Ratio!$C:$C,0))</f>
        <v>90</v>
      </c>
      <c r="R189" s="81">
        <f>INDEX([1]RiskPlusY2565Q3!$S:$S,MATCH([1]ตารางคะแนนV3!C189,[1]RiskPlusY2565Q3!$D:$D,0))</f>
        <v>1</v>
      </c>
      <c r="S189" s="82">
        <f>INDEX([1]Ratio!$S:$S,MATCH([1]ตารางคะแนนV3!$C189,[1]Ratio!$C:$C,0))</f>
        <v>32</v>
      </c>
      <c r="T189" s="78">
        <f>VLOOKUP($C189,[1]RiskPlusY2565Q3!$D$2:$W$901,17,0)</f>
        <v>1</v>
      </c>
      <c r="U189" s="83">
        <f t="shared" si="33"/>
        <v>0.5</v>
      </c>
      <c r="V189" s="82">
        <f>INDEX([1]Ratio!$T:$T,MATCH([1]ตารางคะแนนV3!$C189,[1]Ratio!$C:$C,0))</f>
        <v>256</v>
      </c>
      <c r="W189" s="78">
        <f>VLOOKUP($C189,[1]RiskPlusY2565Q3!$D$2:$W$901,18,0)</f>
        <v>0</v>
      </c>
      <c r="X189" s="83">
        <f t="shared" si="34"/>
        <v>0</v>
      </c>
      <c r="Y189" s="82">
        <f>INDEX([1]Ratio!$V:$V,MATCH([1]ตารางคะแนนV3!$C189,[1]Ratio!$C:$C,0))</f>
        <v>62</v>
      </c>
      <c r="Z189" s="81">
        <f>INDEX([1]RiskPlusY2565Q3!$W:$W,MATCH([1]ตารางคะแนนV3!C189,[1]RiskPlusY2565Q3!$D:$D,0))</f>
        <v>0</v>
      </c>
      <c r="AA189" s="84">
        <f t="shared" si="35"/>
        <v>1.5</v>
      </c>
      <c r="AB189" s="77" t="str">
        <f>INDEX('[1]Quick MethodY2565Q3'!P:P,MATCH([1]ตารางคะแนนV3!$C189,'[1]Quick MethodY2565Q3'!$C:$C,0))</f>
        <v>0</v>
      </c>
      <c r="AC189" s="78" t="str">
        <f>INDEX('[1]Quick MethodY2565Q3'!Q:Q,MATCH([1]ตารางคะแนนV3!$C189,'[1]Quick MethodY2565Q3'!$C:$C,0))</f>
        <v>1</v>
      </c>
      <c r="AD189" s="78">
        <f>INDEX([1]HGRY2565Q3!W:W,MATCH([1]ตารางคะแนนV3!$C189,[1]HGRY2565Q3!$C:$C,0))</f>
        <v>0.5</v>
      </c>
      <c r="AE189" s="78">
        <f>INDEX([1]HGRY2565Q3!X:X,MATCH([1]ตารางคะแนนV3!$C189,[1]HGRY2565Q3!$C:$C,0))</f>
        <v>0.5</v>
      </c>
      <c r="AF189" s="78">
        <f>INDEX([1]HGRY2565Q3!Y:Y,MATCH([1]ตารางคะแนนV3!$C189,[1]HGRY2565Q3!$C:$C,0))</f>
        <v>0.5</v>
      </c>
      <c r="AG189" s="78">
        <f>INDEX([1]HGRY2565Q3!Z:Z,MATCH([1]ตารางคะแนนV3!$C189,[1]HGRY2565Q3!$C:$C,0))</f>
        <v>0.5</v>
      </c>
      <c r="AH189" s="85">
        <f t="shared" si="36"/>
        <v>3</v>
      </c>
      <c r="AI189" s="79">
        <f t="shared" si="37"/>
        <v>2</v>
      </c>
      <c r="AJ189" s="86">
        <f>INDEX([1]PointY2565Q3!J:J,MATCH([1]ตารางคะแนนV3!$C189,[1]PointY2565Q3!$C:$C,0))</f>
        <v>1</v>
      </c>
      <c r="AK189" s="87">
        <f>IFERROR(INDEX([1]อัตราการครองเตียง!O:O,MATCH([1]ตารางคะแนนV3!$C189,[1]อัตราการครองเตียง!$C:$C,0)),0)</f>
        <v>0</v>
      </c>
      <c r="AL189" s="88">
        <f>INDEX([1]SumAdjRw!R:R,MATCH([1]ตารางคะแนนV3!$C189,[1]SumAdjRw!$C:$C,0))</f>
        <v>0</v>
      </c>
      <c r="AM189" s="89">
        <f t="shared" si="38"/>
        <v>0</v>
      </c>
      <c r="AN189" s="90">
        <f t="shared" si="39"/>
        <v>3</v>
      </c>
      <c r="AO189" s="91">
        <f t="shared" si="40"/>
        <v>5.5</v>
      </c>
      <c r="AP189" s="92">
        <f>INDEX([1]RiskPlusY2565Q3!Q:Q,MATCH([1]ตารางคะแนนV3!$C189,[1]RiskPlusY2565Q3!$D:$D,0))</f>
        <v>0</v>
      </c>
      <c r="AQ189" s="92">
        <f>INDEX([1]RiskPlusY2565Q3!R:R,MATCH([1]ตารางคะแนนV3!$C189,[1]RiskPlusY2565Q3!$D:$D,0))</f>
        <v>0</v>
      </c>
      <c r="AR189" s="92">
        <f>INDEX([1]RiskPlusY2565Q3!AB:AB,MATCH([1]ตารางคะแนนV3!$C189,[1]RiskPlusY2565Q3!$D:$D,0))</f>
        <v>1</v>
      </c>
      <c r="AS189" s="93">
        <f t="shared" si="41"/>
        <v>1</v>
      </c>
      <c r="AT189" s="92">
        <f>INDEX([1]RiskPlusY2565Q3!AA:AA,MATCH([1]ตารางคะแนนV3!$C189,[1]RiskPlusY2565Q3!$D:$D,0))</f>
        <v>1</v>
      </c>
      <c r="AU189" s="92">
        <f>INDEX([1]RiskPlusY2565Q3!AC:AC,MATCH([1]ตารางคะแนนV3!$C189,[1]RiskPlusY2565Q3!$D:$D,0))</f>
        <v>1</v>
      </c>
      <c r="AV189" s="94">
        <f t="shared" si="42"/>
        <v>2</v>
      </c>
      <c r="AW189" s="95">
        <f t="shared" si="43"/>
        <v>3</v>
      </c>
      <c r="AX189" s="96">
        <f t="shared" si="44"/>
        <v>8.5</v>
      </c>
      <c r="AY189" s="18" t="str">
        <f t="shared" si="45"/>
        <v>D</v>
      </c>
      <c r="AZ189" s="18"/>
      <c r="BA189" s="18" t="str">
        <f>INDEX([1]Proflile65!$L:$L,MATCH([1]ตารางคะแนนV3!$C189,[1]Proflile65!$D:$D,0))</f>
        <v>เดิม</v>
      </c>
      <c r="BB189" s="18"/>
      <c r="BC189" s="18"/>
      <c r="BD189" s="28" t="b">
        <f t="shared" si="46"/>
        <v>1</v>
      </c>
      <c r="BE189" s="96">
        <v>8.5</v>
      </c>
      <c r="BF189" s="18" t="s">
        <v>2073</v>
      </c>
      <c r="BH189" s="17">
        <f t="shared" si="47"/>
        <v>0</v>
      </c>
    </row>
    <row r="190" spans="1:60">
      <c r="A190" s="18" t="s">
        <v>11</v>
      </c>
      <c r="B190" s="17" t="s">
        <v>64</v>
      </c>
      <c r="C190" s="18" t="s">
        <v>567</v>
      </c>
      <c r="D190" s="17" t="s">
        <v>568</v>
      </c>
      <c r="E190" s="18" t="str">
        <f>INDEX([1]Proflile65!$F:$F,MATCH([1]ตารางคะแนนV3!$C190,[1]Proflile65!$D:$D,0))</f>
        <v>รพท.</v>
      </c>
      <c r="F190" s="18">
        <f>INDEX([1]Proflile65!$H:$H,MATCH([1]ตารางคะแนนV3!$C190,[1]Proflile65!$D:$D,0))</f>
        <v>450</v>
      </c>
      <c r="G190" s="19" t="str">
        <f>INDEX([1]Proflile65!$K:$K,MATCH([1]ตารางคะแนนV3!$C190,[1]Proflile65!$D:$D,0))</f>
        <v>รพท.S B&gt;400</v>
      </c>
      <c r="H190" s="75">
        <v>77184</v>
      </c>
      <c r="I190" s="76">
        <f>INDEX([1]RiskPlusY2565Q3!L:L,MATCH([1]ตารางคะแนนV3!$C190,[1]RiskPlusY2565Q3!$D:$D,0))</f>
        <v>277148542.95999998</v>
      </c>
      <c r="J190" s="76">
        <f>INDEX([1]RiskPlusY2565Q3!P:P,MATCH([1]ตารางคะแนนV3!$C190,[1]RiskPlusY2565Q3!$D:$D,0))</f>
        <v>129420396.12</v>
      </c>
      <c r="K190" s="76">
        <f>INDEX([1]RiskPlusY2565Q3!O:O,MATCH([1]ตารางคะแนนV3!$C190,[1]RiskPlusY2565Q3!$D:$D,0))</f>
        <v>265091707.93000001</v>
      </c>
      <c r="L190" s="76">
        <f>INDEX([1]RiskPlusY2565Q3!M:M,MATCH([1]ตารางคะแนนV3!$C190,[1]RiskPlusY2565Q3!$D:$D,0))</f>
        <v>247472071.31999999</v>
      </c>
      <c r="M190" s="29">
        <f>INDEX([1]RiskPlusY2565Q3!N:N,MATCH([1]ตารางคะแนนV3!$C190,[1]RiskPlusY2565Q3!$D:$D,0))</f>
        <v>0</v>
      </c>
      <c r="N190" s="77">
        <f>INDEX([1]PlanfinY2565Q3!M:M,MATCH([1]ตารางคะแนนV3!$C190,[1]PlanfinY2565Q3!$C:$C,0))</f>
        <v>0</v>
      </c>
      <c r="O190" s="78">
        <f>INDEX([1]PlanfinY2565Q3!N:N,MATCH([1]ตารางคะแนนV3!$C190,[1]PlanfinY2565Q3!$C:$C,0))</f>
        <v>1</v>
      </c>
      <c r="P190" s="79">
        <f t="shared" si="32"/>
        <v>1</v>
      </c>
      <c r="Q190" s="80">
        <f>INDEX([1]Ratio!R:R,MATCH([1]ตารางคะแนนV3!$C190,[1]Ratio!$C:$C,0))</f>
        <v>110</v>
      </c>
      <c r="R190" s="81">
        <f>INDEX([1]RiskPlusY2565Q3!$S:$S,MATCH([1]ตารางคะแนนV3!C190,[1]RiskPlusY2565Q3!$D:$D,0))</f>
        <v>0</v>
      </c>
      <c r="S190" s="82">
        <f>INDEX([1]Ratio!$S:$S,MATCH([1]ตารางคะแนนV3!$C190,[1]Ratio!$C:$C,0))</f>
        <v>37</v>
      </c>
      <c r="T190" s="78">
        <f>VLOOKUP($C190,[1]RiskPlusY2565Q3!$D$2:$W$901,17,0)</f>
        <v>1</v>
      </c>
      <c r="U190" s="83">
        <f t="shared" si="33"/>
        <v>0.5</v>
      </c>
      <c r="V190" s="82">
        <f>INDEX([1]Ratio!$T:$T,MATCH([1]ตารางคะแนนV3!$C190,[1]Ratio!$C:$C,0))</f>
        <v>25</v>
      </c>
      <c r="W190" s="78">
        <f>VLOOKUP($C190,[1]RiskPlusY2565Q3!$D$2:$W$901,18,0)</f>
        <v>1</v>
      </c>
      <c r="X190" s="83">
        <f t="shared" si="34"/>
        <v>0.5</v>
      </c>
      <c r="Y190" s="82">
        <f>INDEX([1]Ratio!$V:$V,MATCH([1]ตารางคะแนนV3!$C190,[1]Ratio!$C:$C,0))</f>
        <v>35</v>
      </c>
      <c r="Z190" s="81">
        <f>INDEX([1]RiskPlusY2565Q3!$W:$W,MATCH([1]ตารางคะแนนV3!C190,[1]RiskPlusY2565Q3!$D:$D,0))</f>
        <v>1</v>
      </c>
      <c r="AA190" s="84">
        <f t="shared" si="35"/>
        <v>2</v>
      </c>
      <c r="AB190" s="77" t="str">
        <f>INDEX('[1]Quick MethodY2565Q3'!P:P,MATCH([1]ตารางคะแนนV3!$C190,'[1]Quick MethodY2565Q3'!$C:$C,0))</f>
        <v>1</v>
      </c>
      <c r="AC190" s="78" t="str">
        <f>INDEX('[1]Quick MethodY2565Q3'!Q:Q,MATCH([1]ตารางคะแนนV3!$C190,'[1]Quick MethodY2565Q3'!$C:$C,0))</f>
        <v>1</v>
      </c>
      <c r="AD190" s="78">
        <f>INDEX([1]HGRY2565Q3!W:W,MATCH([1]ตารางคะแนนV3!$C190,[1]HGRY2565Q3!$C:$C,0))</f>
        <v>0.5</v>
      </c>
      <c r="AE190" s="78">
        <f>INDEX([1]HGRY2565Q3!X:X,MATCH([1]ตารางคะแนนV3!$C190,[1]HGRY2565Q3!$C:$C,0))</f>
        <v>0.5</v>
      </c>
      <c r="AF190" s="78">
        <f>INDEX([1]HGRY2565Q3!Y:Y,MATCH([1]ตารางคะแนนV3!$C190,[1]HGRY2565Q3!$C:$C,0))</f>
        <v>0.5</v>
      </c>
      <c r="AG190" s="78">
        <f>INDEX([1]HGRY2565Q3!Z:Z,MATCH([1]ตารางคะแนนV3!$C190,[1]HGRY2565Q3!$C:$C,0))</f>
        <v>0.5</v>
      </c>
      <c r="AH190" s="85">
        <f t="shared" si="36"/>
        <v>4</v>
      </c>
      <c r="AI190" s="79">
        <f t="shared" si="37"/>
        <v>2</v>
      </c>
      <c r="AJ190" s="86">
        <f>INDEX([1]PointY2565Q3!J:J,MATCH([1]ตารางคะแนนV3!$C190,[1]PointY2565Q3!$C:$C,0))</f>
        <v>1</v>
      </c>
      <c r="AK190" s="87">
        <f>IFERROR(INDEX([1]อัตราการครองเตียง!O:O,MATCH([1]ตารางคะแนนV3!$C190,[1]อัตราการครองเตียง!$C:$C,0)),0)</f>
        <v>0</v>
      </c>
      <c r="AL190" s="88">
        <f>INDEX([1]SumAdjRw!R:R,MATCH([1]ตารางคะแนนV3!$C190,[1]SumAdjRw!$C:$C,0))</f>
        <v>0</v>
      </c>
      <c r="AM190" s="89">
        <f t="shared" si="38"/>
        <v>0</v>
      </c>
      <c r="AN190" s="90">
        <f t="shared" si="39"/>
        <v>3</v>
      </c>
      <c r="AO190" s="91">
        <f t="shared" si="40"/>
        <v>6</v>
      </c>
      <c r="AP190" s="92">
        <f>INDEX([1]RiskPlusY2565Q3!Q:Q,MATCH([1]ตารางคะแนนV3!$C190,[1]RiskPlusY2565Q3!$D:$D,0))</f>
        <v>1</v>
      </c>
      <c r="AQ190" s="92">
        <f>INDEX([1]RiskPlusY2565Q3!R:R,MATCH([1]ตารางคะแนนV3!$C190,[1]RiskPlusY2565Q3!$D:$D,0))</f>
        <v>1</v>
      </c>
      <c r="AR190" s="92">
        <f>INDEX([1]RiskPlusY2565Q3!AB:AB,MATCH([1]ตารางคะแนนV3!$C190,[1]RiskPlusY2565Q3!$D:$D,0))</f>
        <v>1</v>
      </c>
      <c r="AS190" s="93">
        <f t="shared" si="41"/>
        <v>3</v>
      </c>
      <c r="AT190" s="92">
        <f>INDEX([1]RiskPlusY2565Q3!AA:AA,MATCH([1]ตารางคะแนนV3!$C190,[1]RiskPlusY2565Q3!$D:$D,0))</f>
        <v>1</v>
      </c>
      <c r="AU190" s="92">
        <f>INDEX([1]RiskPlusY2565Q3!AC:AC,MATCH([1]ตารางคะแนนV3!$C190,[1]RiskPlusY2565Q3!$D:$D,0))</f>
        <v>1</v>
      </c>
      <c r="AV190" s="94">
        <f t="shared" si="42"/>
        <v>2</v>
      </c>
      <c r="AW190" s="95">
        <f t="shared" si="43"/>
        <v>5</v>
      </c>
      <c r="AX190" s="96">
        <f t="shared" si="44"/>
        <v>11</v>
      </c>
      <c r="AY190" s="18" t="str">
        <f t="shared" si="45"/>
        <v>B</v>
      </c>
      <c r="AZ190" s="18"/>
      <c r="BA190" s="18" t="str">
        <f>INDEX([1]Proflile65!$L:$L,MATCH([1]ตารางคะแนนV3!$C190,[1]Proflile65!$D:$D,0))</f>
        <v>เดิม</v>
      </c>
      <c r="BB190" s="18"/>
      <c r="BC190" s="18"/>
      <c r="BD190" s="28" t="b">
        <f t="shared" si="46"/>
        <v>1</v>
      </c>
      <c r="BE190" s="96">
        <v>11</v>
      </c>
      <c r="BF190" s="18" t="s">
        <v>2071</v>
      </c>
      <c r="BH190" s="17">
        <f t="shared" si="47"/>
        <v>150000</v>
      </c>
    </row>
    <row r="191" spans="1:60">
      <c r="A191" s="18" t="s">
        <v>11</v>
      </c>
      <c r="B191" s="17" t="s">
        <v>64</v>
      </c>
      <c r="C191" s="18" t="s">
        <v>569</v>
      </c>
      <c r="D191" s="17" t="s">
        <v>570</v>
      </c>
      <c r="E191" s="18" t="str">
        <f>INDEX([1]Proflile65!$F:$F,MATCH([1]ตารางคะแนนV3!$C191,[1]Proflile65!$D:$D,0))</f>
        <v>รพช.</v>
      </c>
      <c r="F191" s="18">
        <f>INDEX([1]Proflile65!$H:$H,MATCH([1]ตารางคะแนนV3!$C191,[1]Proflile65!$D:$D,0))</f>
        <v>30</v>
      </c>
      <c r="G191" s="19" t="str">
        <f>INDEX([1]Proflile65!$K:$K,MATCH([1]ตารางคะแนนV3!$C191,[1]Proflile65!$D:$D,0))</f>
        <v>รพช.F2 P&lt;=30,000</v>
      </c>
      <c r="H191" s="75">
        <v>16148</v>
      </c>
      <c r="I191" s="76">
        <f>INDEX([1]RiskPlusY2565Q3!L:L,MATCH([1]ตารางคะแนนV3!$C191,[1]RiskPlusY2565Q3!$D:$D,0))</f>
        <v>73760199.5</v>
      </c>
      <c r="J191" s="76">
        <f>INDEX([1]RiskPlusY2565Q3!P:P,MATCH([1]ตารางคะแนนV3!$C191,[1]RiskPlusY2565Q3!$D:$D,0))</f>
        <v>39811726.310000002</v>
      </c>
      <c r="K191" s="76">
        <f>INDEX([1]RiskPlusY2565Q3!O:O,MATCH([1]ตารางคะแนนV3!$C191,[1]RiskPlusY2565Q3!$D:$D,0))</f>
        <v>32335311.829999998</v>
      </c>
      <c r="L191" s="76">
        <f>INDEX([1]RiskPlusY2565Q3!M:M,MATCH([1]ตารางคะแนนV3!$C191,[1]RiskPlusY2565Q3!$D:$D,0))</f>
        <v>36544058.700000003</v>
      </c>
      <c r="M191" s="29">
        <f>INDEX([1]RiskPlusY2565Q3!N:N,MATCH([1]ตารางคะแนนV3!$C191,[1]RiskPlusY2565Q3!$D:$D,0))</f>
        <v>0</v>
      </c>
      <c r="N191" s="77">
        <f>INDEX([1]PlanfinY2565Q3!M:M,MATCH([1]ตารางคะแนนV3!$C191,[1]PlanfinY2565Q3!$C:$C,0))</f>
        <v>0</v>
      </c>
      <c r="O191" s="78">
        <f>INDEX([1]PlanfinY2565Q3!N:N,MATCH([1]ตารางคะแนนV3!$C191,[1]PlanfinY2565Q3!$C:$C,0))</f>
        <v>1</v>
      </c>
      <c r="P191" s="79">
        <f t="shared" si="32"/>
        <v>1</v>
      </c>
      <c r="Q191" s="80">
        <f>INDEX([1]Ratio!R:R,MATCH([1]ตารางคะแนนV3!$C191,[1]Ratio!$C:$C,0))</f>
        <v>72</v>
      </c>
      <c r="R191" s="81">
        <f>INDEX([1]RiskPlusY2565Q3!$S:$S,MATCH([1]ตารางคะแนนV3!C191,[1]RiskPlusY2565Q3!$D:$D,0))</f>
        <v>1</v>
      </c>
      <c r="S191" s="82">
        <f>INDEX([1]Ratio!$S:$S,MATCH([1]ตารางคะแนนV3!$C191,[1]Ratio!$C:$C,0))</f>
        <v>35</v>
      </c>
      <c r="T191" s="78">
        <f>VLOOKUP($C191,[1]RiskPlusY2565Q3!$D$2:$W$901,17,0)</f>
        <v>1</v>
      </c>
      <c r="U191" s="83">
        <f t="shared" si="33"/>
        <v>0.5</v>
      </c>
      <c r="V191" s="82">
        <f>INDEX([1]Ratio!$T:$T,MATCH([1]ตารางคะแนนV3!$C191,[1]Ratio!$C:$C,0))</f>
        <v>58</v>
      </c>
      <c r="W191" s="78">
        <f>VLOOKUP($C191,[1]RiskPlusY2565Q3!$D$2:$W$901,18,0)</f>
        <v>1</v>
      </c>
      <c r="X191" s="83">
        <f t="shared" si="34"/>
        <v>0.5</v>
      </c>
      <c r="Y191" s="82">
        <f>INDEX([1]Ratio!$V:$V,MATCH([1]ตารางคะแนนV3!$C191,[1]Ratio!$C:$C,0))</f>
        <v>68</v>
      </c>
      <c r="Z191" s="81">
        <f>INDEX([1]RiskPlusY2565Q3!$W:$W,MATCH([1]ตารางคะแนนV3!C191,[1]RiskPlusY2565Q3!$D:$D,0))</f>
        <v>0</v>
      </c>
      <c r="AA191" s="84">
        <f t="shared" si="35"/>
        <v>2</v>
      </c>
      <c r="AB191" s="77" t="str">
        <f>INDEX('[1]Quick MethodY2565Q3'!P:P,MATCH([1]ตารางคะแนนV3!$C191,'[1]Quick MethodY2565Q3'!$C:$C,0))</f>
        <v>1</v>
      </c>
      <c r="AC191" s="78" t="str">
        <f>INDEX('[1]Quick MethodY2565Q3'!Q:Q,MATCH([1]ตารางคะแนนV3!$C191,'[1]Quick MethodY2565Q3'!$C:$C,0))</f>
        <v>1</v>
      </c>
      <c r="AD191" s="78">
        <f>INDEX([1]HGRY2565Q3!W:W,MATCH([1]ตารางคะแนนV3!$C191,[1]HGRY2565Q3!$C:$C,0))</f>
        <v>0</v>
      </c>
      <c r="AE191" s="78">
        <f>INDEX([1]HGRY2565Q3!X:X,MATCH([1]ตารางคะแนนV3!$C191,[1]HGRY2565Q3!$C:$C,0))</f>
        <v>0.5</v>
      </c>
      <c r="AF191" s="78">
        <f>INDEX([1]HGRY2565Q3!Y:Y,MATCH([1]ตารางคะแนนV3!$C191,[1]HGRY2565Q3!$C:$C,0))</f>
        <v>0.5</v>
      </c>
      <c r="AG191" s="78">
        <f>INDEX([1]HGRY2565Q3!Z:Z,MATCH([1]ตารางคะแนนV3!$C191,[1]HGRY2565Q3!$C:$C,0))</f>
        <v>0</v>
      </c>
      <c r="AH191" s="85">
        <f t="shared" si="36"/>
        <v>3</v>
      </c>
      <c r="AI191" s="79">
        <f t="shared" si="37"/>
        <v>2</v>
      </c>
      <c r="AJ191" s="86">
        <f>INDEX([1]PointY2565Q3!J:J,MATCH([1]ตารางคะแนนV3!$C191,[1]PointY2565Q3!$C:$C,0))</f>
        <v>1</v>
      </c>
      <c r="AK191" s="87">
        <f>IFERROR(INDEX([1]อัตราการครองเตียง!O:O,MATCH([1]ตารางคะแนนV3!$C191,[1]อัตราการครองเตียง!$C:$C,0)),0)</f>
        <v>1</v>
      </c>
      <c r="AL191" s="88">
        <f>INDEX([1]SumAdjRw!R:R,MATCH([1]ตารางคะแนนV3!$C191,[1]SumAdjRw!$C:$C,0))</f>
        <v>1</v>
      </c>
      <c r="AM191" s="89">
        <f t="shared" si="38"/>
        <v>2</v>
      </c>
      <c r="AN191" s="90">
        <f t="shared" si="39"/>
        <v>5</v>
      </c>
      <c r="AO191" s="91">
        <f t="shared" si="40"/>
        <v>8</v>
      </c>
      <c r="AP191" s="92">
        <f>INDEX([1]RiskPlusY2565Q3!Q:Q,MATCH([1]ตารางคะแนนV3!$C191,[1]RiskPlusY2565Q3!$D:$D,0))</f>
        <v>1</v>
      </c>
      <c r="AQ191" s="92">
        <f>INDEX([1]RiskPlusY2565Q3!R:R,MATCH([1]ตารางคะแนนV3!$C191,[1]RiskPlusY2565Q3!$D:$D,0))</f>
        <v>1</v>
      </c>
      <c r="AR191" s="92">
        <f>INDEX([1]RiskPlusY2565Q3!AB:AB,MATCH([1]ตารางคะแนนV3!$C191,[1]RiskPlusY2565Q3!$D:$D,0))</f>
        <v>1</v>
      </c>
      <c r="AS191" s="93">
        <f t="shared" si="41"/>
        <v>3</v>
      </c>
      <c r="AT191" s="92">
        <f>INDEX([1]RiskPlusY2565Q3!AA:AA,MATCH([1]ตารางคะแนนV3!$C191,[1]RiskPlusY2565Q3!$D:$D,0))</f>
        <v>1</v>
      </c>
      <c r="AU191" s="92">
        <f>INDEX([1]RiskPlusY2565Q3!AC:AC,MATCH([1]ตารางคะแนนV3!$C191,[1]RiskPlusY2565Q3!$D:$D,0))</f>
        <v>1</v>
      </c>
      <c r="AV191" s="94">
        <f t="shared" si="42"/>
        <v>2</v>
      </c>
      <c r="AW191" s="95">
        <f t="shared" si="43"/>
        <v>5</v>
      </c>
      <c r="AX191" s="96">
        <f t="shared" si="44"/>
        <v>13</v>
      </c>
      <c r="AY191" s="18" t="str">
        <f t="shared" si="45"/>
        <v>A</v>
      </c>
      <c r="AZ191" s="18"/>
      <c r="BA191" s="18" t="str">
        <f>INDEX([1]Proflile65!$L:$L,MATCH([1]ตารางคะแนนV3!$C191,[1]Proflile65!$D:$D,0))</f>
        <v>เดิม</v>
      </c>
      <c r="BB191" s="18"/>
      <c r="BC191" s="18"/>
      <c r="BD191" s="28" t="b">
        <f t="shared" si="46"/>
        <v>1</v>
      </c>
      <c r="BE191" s="96">
        <v>13</v>
      </c>
      <c r="BF191" s="18" t="s">
        <v>2048</v>
      </c>
      <c r="BH191" s="17">
        <f t="shared" si="47"/>
        <v>300000</v>
      </c>
    </row>
    <row r="192" spans="1:60">
      <c r="A192" s="18" t="s">
        <v>11</v>
      </c>
      <c r="B192" s="17" t="s">
        <v>64</v>
      </c>
      <c r="C192" s="18" t="s">
        <v>571</v>
      </c>
      <c r="D192" s="17" t="s">
        <v>572</v>
      </c>
      <c r="E192" s="18" t="str">
        <f>INDEX([1]Proflile65!$F:$F,MATCH([1]ตารางคะแนนV3!$C192,[1]Proflile65!$D:$D,0))</f>
        <v>รพช.</v>
      </c>
      <c r="F192" s="18">
        <f>INDEX([1]Proflile65!$H:$H,MATCH([1]ตารางคะแนนV3!$C192,[1]Proflile65!$D:$D,0))</f>
        <v>30</v>
      </c>
      <c r="G192" s="19" t="str">
        <f>INDEX([1]Proflile65!$K:$K,MATCH([1]ตารางคะแนนV3!$C192,[1]Proflile65!$D:$D,0))</f>
        <v>รพช.F2 P30,000-60,000</v>
      </c>
      <c r="H192" s="75">
        <v>31482</v>
      </c>
      <c r="I192" s="76">
        <f>INDEX([1]RiskPlusY2565Q3!L:L,MATCH([1]ตารางคะแนนV3!$C192,[1]RiskPlusY2565Q3!$D:$D,0))</f>
        <v>54858053.159999996</v>
      </c>
      <c r="J192" s="76">
        <f>INDEX([1]RiskPlusY2565Q3!P:P,MATCH([1]ตารางคะแนนV3!$C192,[1]RiskPlusY2565Q3!$D:$D,0))</f>
        <v>41228589.869999997</v>
      </c>
      <c r="K192" s="76">
        <f>INDEX([1]RiskPlusY2565Q3!O:O,MATCH([1]ตารางคะแนนV3!$C192,[1]RiskPlusY2565Q3!$D:$D,0))</f>
        <v>17614974.600000001</v>
      </c>
      <c r="L192" s="76">
        <f>INDEX([1]RiskPlusY2565Q3!M:M,MATCH([1]ตารางคะแนนV3!$C192,[1]RiskPlusY2565Q3!$D:$D,0))</f>
        <v>20033858.82</v>
      </c>
      <c r="M192" s="29">
        <f>INDEX([1]RiskPlusY2565Q3!N:N,MATCH([1]ตารางคะแนนV3!$C192,[1]RiskPlusY2565Q3!$D:$D,0))</f>
        <v>0</v>
      </c>
      <c r="N192" s="77">
        <f>INDEX([1]PlanfinY2565Q3!M:M,MATCH([1]ตารางคะแนนV3!$C192,[1]PlanfinY2565Q3!$C:$C,0))</f>
        <v>1</v>
      </c>
      <c r="O192" s="78">
        <f>INDEX([1]PlanfinY2565Q3!N:N,MATCH([1]ตารางคะแนนV3!$C192,[1]PlanfinY2565Q3!$C:$C,0))</f>
        <v>1</v>
      </c>
      <c r="P192" s="79">
        <f t="shared" si="32"/>
        <v>2</v>
      </c>
      <c r="Q192" s="80">
        <f>INDEX([1]Ratio!R:R,MATCH([1]ตารางคะแนนV3!$C192,[1]Ratio!$C:$C,0))</f>
        <v>58</v>
      </c>
      <c r="R192" s="81">
        <f>INDEX([1]RiskPlusY2565Q3!$S:$S,MATCH([1]ตารางคะแนนV3!C192,[1]RiskPlusY2565Q3!$D:$D,0))</f>
        <v>1</v>
      </c>
      <c r="S192" s="82">
        <f>INDEX([1]Ratio!$S:$S,MATCH([1]ตารางคะแนนV3!$C192,[1]Ratio!$C:$C,0))</f>
        <v>29</v>
      </c>
      <c r="T192" s="78">
        <f>VLOOKUP($C192,[1]RiskPlusY2565Q3!$D$2:$W$901,17,0)</f>
        <v>1</v>
      </c>
      <c r="U192" s="83">
        <f t="shared" si="33"/>
        <v>0.5</v>
      </c>
      <c r="V192" s="82">
        <f>INDEX([1]Ratio!$T:$T,MATCH([1]ตารางคะแนนV3!$C192,[1]Ratio!$C:$C,0))</f>
        <v>33</v>
      </c>
      <c r="W192" s="78">
        <f>VLOOKUP($C192,[1]RiskPlusY2565Q3!$D$2:$W$901,18,0)</f>
        <v>1</v>
      </c>
      <c r="X192" s="83">
        <f t="shared" si="34"/>
        <v>0.5</v>
      </c>
      <c r="Y192" s="82">
        <f>INDEX([1]Ratio!$V:$V,MATCH([1]ตารางคะแนนV3!$C192,[1]Ratio!$C:$C,0))</f>
        <v>34</v>
      </c>
      <c r="Z192" s="81">
        <f>INDEX([1]RiskPlusY2565Q3!$W:$W,MATCH([1]ตารางคะแนนV3!C192,[1]RiskPlusY2565Q3!$D:$D,0))</f>
        <v>1</v>
      </c>
      <c r="AA192" s="84">
        <f t="shared" si="35"/>
        <v>3</v>
      </c>
      <c r="AB192" s="77" t="str">
        <f>INDEX('[1]Quick MethodY2565Q3'!P:P,MATCH([1]ตารางคะแนนV3!$C192,'[1]Quick MethodY2565Q3'!$C:$C,0))</f>
        <v>1</v>
      </c>
      <c r="AC192" s="78" t="str">
        <f>INDEX('[1]Quick MethodY2565Q3'!Q:Q,MATCH([1]ตารางคะแนนV3!$C192,'[1]Quick MethodY2565Q3'!$C:$C,0))</f>
        <v>1</v>
      </c>
      <c r="AD192" s="78">
        <f>INDEX([1]HGRY2565Q3!W:W,MATCH([1]ตารางคะแนนV3!$C192,[1]HGRY2565Q3!$C:$C,0))</f>
        <v>0.5</v>
      </c>
      <c r="AE192" s="78">
        <f>INDEX([1]HGRY2565Q3!X:X,MATCH([1]ตารางคะแนนV3!$C192,[1]HGRY2565Q3!$C:$C,0))</f>
        <v>0.5</v>
      </c>
      <c r="AF192" s="78">
        <f>INDEX([1]HGRY2565Q3!Y:Y,MATCH([1]ตารางคะแนนV3!$C192,[1]HGRY2565Q3!$C:$C,0))</f>
        <v>0.5</v>
      </c>
      <c r="AG192" s="78">
        <f>INDEX([1]HGRY2565Q3!Z:Z,MATCH([1]ตารางคะแนนV3!$C192,[1]HGRY2565Q3!$C:$C,0))</f>
        <v>0.5</v>
      </c>
      <c r="AH192" s="85">
        <f t="shared" si="36"/>
        <v>4</v>
      </c>
      <c r="AI192" s="79">
        <f t="shared" si="37"/>
        <v>2</v>
      </c>
      <c r="AJ192" s="86">
        <f>INDEX([1]PointY2565Q3!J:J,MATCH([1]ตารางคะแนนV3!$C192,[1]PointY2565Q3!$C:$C,0))</f>
        <v>1</v>
      </c>
      <c r="AK192" s="87">
        <f>IFERROR(INDEX([1]อัตราการครองเตียง!O:O,MATCH([1]ตารางคะแนนV3!$C192,[1]อัตราการครองเตียง!$C:$C,0)),0)</f>
        <v>0</v>
      </c>
      <c r="AL192" s="88">
        <f>INDEX([1]SumAdjRw!R:R,MATCH([1]ตารางคะแนนV3!$C192,[1]SumAdjRw!$C:$C,0))</f>
        <v>0</v>
      </c>
      <c r="AM192" s="89">
        <f t="shared" si="38"/>
        <v>0</v>
      </c>
      <c r="AN192" s="90">
        <f t="shared" si="39"/>
        <v>3</v>
      </c>
      <c r="AO192" s="91">
        <f t="shared" si="40"/>
        <v>8</v>
      </c>
      <c r="AP192" s="92">
        <f>INDEX([1]RiskPlusY2565Q3!Q:Q,MATCH([1]ตารางคะแนนV3!$C192,[1]RiskPlusY2565Q3!$D:$D,0))</f>
        <v>0</v>
      </c>
      <c r="AQ192" s="92">
        <f>INDEX([1]RiskPlusY2565Q3!R:R,MATCH([1]ตารางคะแนนV3!$C192,[1]RiskPlusY2565Q3!$D:$D,0))</f>
        <v>0</v>
      </c>
      <c r="AR192" s="92">
        <f>INDEX([1]RiskPlusY2565Q3!AB:AB,MATCH([1]ตารางคะแนนV3!$C192,[1]RiskPlusY2565Q3!$D:$D,0))</f>
        <v>1</v>
      </c>
      <c r="AS192" s="93">
        <f t="shared" si="41"/>
        <v>1</v>
      </c>
      <c r="AT192" s="92">
        <f>INDEX([1]RiskPlusY2565Q3!AA:AA,MATCH([1]ตารางคะแนนV3!$C192,[1]RiskPlusY2565Q3!$D:$D,0))</f>
        <v>1</v>
      </c>
      <c r="AU192" s="92">
        <f>INDEX([1]RiskPlusY2565Q3!AC:AC,MATCH([1]ตารางคะแนนV3!$C192,[1]RiskPlusY2565Q3!$D:$D,0))</f>
        <v>1</v>
      </c>
      <c r="AV192" s="94">
        <f t="shared" si="42"/>
        <v>2</v>
      </c>
      <c r="AW192" s="95">
        <f t="shared" si="43"/>
        <v>3</v>
      </c>
      <c r="AX192" s="96">
        <f t="shared" si="44"/>
        <v>11</v>
      </c>
      <c r="AY192" s="18" t="str">
        <f t="shared" si="45"/>
        <v>B</v>
      </c>
      <c r="AZ192" s="18"/>
      <c r="BA192" s="18" t="str">
        <f>INDEX([1]Proflile65!$L:$L,MATCH([1]ตารางคะแนนV3!$C192,[1]Proflile65!$D:$D,0))</f>
        <v>เดิม</v>
      </c>
      <c r="BB192" s="18"/>
      <c r="BC192" s="18"/>
      <c r="BD192" s="28" t="b">
        <f t="shared" si="46"/>
        <v>1</v>
      </c>
      <c r="BE192" s="96">
        <v>11</v>
      </c>
      <c r="BF192" s="18" t="s">
        <v>2071</v>
      </c>
      <c r="BH192" s="17">
        <f t="shared" si="47"/>
        <v>150000</v>
      </c>
    </row>
    <row r="193" spans="1:60">
      <c r="A193" s="18" t="s">
        <v>11</v>
      </c>
      <c r="B193" s="17" t="s">
        <v>64</v>
      </c>
      <c r="C193" s="18" t="s">
        <v>573</v>
      </c>
      <c r="D193" s="17" t="s">
        <v>574</v>
      </c>
      <c r="E193" s="18" t="str">
        <f>INDEX([1]Proflile65!$F:$F,MATCH([1]ตารางคะแนนV3!$C193,[1]Proflile65!$D:$D,0))</f>
        <v>รพช.</v>
      </c>
      <c r="F193" s="18">
        <f>INDEX([1]Proflile65!$H:$H,MATCH([1]ตารางคะแนนV3!$C193,[1]Proflile65!$D:$D,0))</f>
        <v>90</v>
      </c>
      <c r="G193" s="19" t="str">
        <f>INDEX([1]Proflile65!$K:$K,MATCH([1]ตารางคะแนนV3!$C193,[1]Proflile65!$D:$D,0))</f>
        <v>รพช.M2 B&lt;=100</v>
      </c>
      <c r="H193" s="75">
        <v>41146</v>
      </c>
      <c r="I193" s="76">
        <f>INDEX([1]RiskPlusY2565Q3!L:L,MATCH([1]ตารางคะแนนV3!$C193,[1]RiskPlusY2565Q3!$D:$D,0))</f>
        <v>48316306.039999999</v>
      </c>
      <c r="J193" s="76">
        <f>INDEX([1]RiskPlusY2565Q3!P:P,MATCH([1]ตารางคะแนนV3!$C193,[1]RiskPlusY2565Q3!$D:$D,0))</f>
        <v>24366424.699999999</v>
      </c>
      <c r="K193" s="76">
        <f>INDEX([1]RiskPlusY2565Q3!O:O,MATCH([1]ตารางคะแนนV3!$C193,[1]RiskPlusY2565Q3!$D:$D,0))</f>
        <v>18806660.359999999</v>
      </c>
      <c r="L193" s="76">
        <f>INDEX([1]RiskPlusY2565Q3!M:M,MATCH([1]ตารางคะแนนV3!$C193,[1]RiskPlusY2565Q3!$D:$D,0))</f>
        <v>20758462.649999999</v>
      </c>
      <c r="M193" s="29">
        <f>INDEX([1]RiskPlusY2565Q3!N:N,MATCH([1]ตารางคะแนนV3!$C193,[1]RiskPlusY2565Q3!$D:$D,0))</f>
        <v>0</v>
      </c>
      <c r="N193" s="77">
        <f>INDEX([1]PlanfinY2565Q3!M:M,MATCH([1]ตารางคะแนนV3!$C193,[1]PlanfinY2565Q3!$C:$C,0))</f>
        <v>0</v>
      </c>
      <c r="O193" s="78">
        <f>INDEX([1]PlanfinY2565Q3!N:N,MATCH([1]ตารางคะแนนV3!$C193,[1]PlanfinY2565Q3!$C:$C,0))</f>
        <v>0</v>
      </c>
      <c r="P193" s="79">
        <f t="shared" si="32"/>
        <v>0</v>
      </c>
      <c r="Q193" s="80">
        <f>INDEX([1]Ratio!R:R,MATCH([1]ตารางคะแนนV3!$C193,[1]Ratio!$C:$C,0))</f>
        <v>86</v>
      </c>
      <c r="R193" s="81">
        <f>INDEX([1]RiskPlusY2565Q3!$S:$S,MATCH([1]ตารางคะแนนV3!C193,[1]RiskPlusY2565Q3!$D:$D,0))</f>
        <v>1</v>
      </c>
      <c r="S193" s="82">
        <f>INDEX([1]Ratio!$S:$S,MATCH([1]ตารางคะแนนV3!$C193,[1]Ratio!$C:$C,0))</f>
        <v>60</v>
      </c>
      <c r="T193" s="78">
        <f>VLOOKUP($C193,[1]RiskPlusY2565Q3!$D$2:$W$901,17,0)</f>
        <v>1</v>
      </c>
      <c r="U193" s="83">
        <f t="shared" si="33"/>
        <v>0.5</v>
      </c>
      <c r="V193" s="82">
        <f>INDEX([1]Ratio!$T:$T,MATCH([1]ตารางคะแนนV3!$C193,[1]Ratio!$C:$C,0))</f>
        <v>58</v>
      </c>
      <c r="W193" s="78">
        <f>VLOOKUP($C193,[1]RiskPlusY2565Q3!$D$2:$W$901,18,0)</f>
        <v>1</v>
      </c>
      <c r="X193" s="83">
        <f t="shared" si="34"/>
        <v>0.5</v>
      </c>
      <c r="Y193" s="82">
        <f>INDEX([1]Ratio!$V:$V,MATCH([1]ตารางคะแนนV3!$C193,[1]Ratio!$C:$C,0))</f>
        <v>48</v>
      </c>
      <c r="Z193" s="81">
        <f>INDEX([1]RiskPlusY2565Q3!$W:$W,MATCH([1]ตารางคะแนนV3!C193,[1]RiskPlusY2565Q3!$D:$D,0))</f>
        <v>1</v>
      </c>
      <c r="AA193" s="84">
        <f t="shared" si="35"/>
        <v>3</v>
      </c>
      <c r="AB193" s="77" t="str">
        <f>INDEX('[1]Quick MethodY2565Q3'!P:P,MATCH([1]ตารางคะแนนV3!$C193,'[1]Quick MethodY2565Q3'!$C:$C,0))</f>
        <v>1</v>
      </c>
      <c r="AC193" s="78" t="str">
        <f>INDEX('[1]Quick MethodY2565Q3'!Q:Q,MATCH([1]ตารางคะแนนV3!$C193,'[1]Quick MethodY2565Q3'!$C:$C,0))</f>
        <v>1</v>
      </c>
      <c r="AD193" s="78">
        <f>INDEX([1]HGRY2565Q3!W:W,MATCH([1]ตารางคะแนนV3!$C193,[1]HGRY2565Q3!$C:$C,0))</f>
        <v>0.5</v>
      </c>
      <c r="AE193" s="78">
        <f>INDEX([1]HGRY2565Q3!X:X,MATCH([1]ตารางคะแนนV3!$C193,[1]HGRY2565Q3!$C:$C,0))</f>
        <v>0</v>
      </c>
      <c r="AF193" s="78">
        <f>INDEX([1]HGRY2565Q3!Y:Y,MATCH([1]ตารางคะแนนV3!$C193,[1]HGRY2565Q3!$C:$C,0))</f>
        <v>0.5</v>
      </c>
      <c r="AG193" s="78">
        <f>INDEX([1]HGRY2565Q3!Z:Z,MATCH([1]ตารางคะแนนV3!$C193,[1]HGRY2565Q3!$C:$C,0))</f>
        <v>0</v>
      </c>
      <c r="AH193" s="85">
        <f t="shared" si="36"/>
        <v>3</v>
      </c>
      <c r="AI193" s="79">
        <f t="shared" si="37"/>
        <v>2</v>
      </c>
      <c r="AJ193" s="86">
        <f>INDEX([1]PointY2565Q3!J:J,MATCH([1]ตารางคะแนนV3!$C193,[1]PointY2565Q3!$C:$C,0))</f>
        <v>1</v>
      </c>
      <c r="AK193" s="87">
        <f>IFERROR(INDEX([1]อัตราการครองเตียง!O:O,MATCH([1]ตารางคะแนนV3!$C193,[1]อัตราการครองเตียง!$C:$C,0)),0)</f>
        <v>1</v>
      </c>
      <c r="AL193" s="88">
        <f>INDEX([1]SumAdjRw!R:R,MATCH([1]ตารางคะแนนV3!$C193,[1]SumAdjRw!$C:$C,0))</f>
        <v>1</v>
      </c>
      <c r="AM193" s="89">
        <f t="shared" si="38"/>
        <v>2</v>
      </c>
      <c r="AN193" s="90">
        <f t="shared" si="39"/>
        <v>5</v>
      </c>
      <c r="AO193" s="91">
        <f t="shared" si="40"/>
        <v>8</v>
      </c>
      <c r="AP193" s="92">
        <f>INDEX([1]RiskPlusY2565Q3!Q:Q,MATCH([1]ตารางคะแนนV3!$C193,[1]RiskPlusY2565Q3!$D:$D,0))</f>
        <v>0</v>
      </c>
      <c r="AQ193" s="92">
        <f>INDEX([1]RiskPlusY2565Q3!R:R,MATCH([1]ตารางคะแนนV3!$C193,[1]RiskPlusY2565Q3!$D:$D,0))</f>
        <v>0</v>
      </c>
      <c r="AR193" s="92">
        <f>INDEX([1]RiskPlusY2565Q3!AB:AB,MATCH([1]ตารางคะแนนV3!$C193,[1]RiskPlusY2565Q3!$D:$D,0))</f>
        <v>1</v>
      </c>
      <c r="AS193" s="93">
        <f t="shared" si="41"/>
        <v>1</v>
      </c>
      <c r="AT193" s="92">
        <f>INDEX([1]RiskPlusY2565Q3!AA:AA,MATCH([1]ตารางคะแนนV3!$C193,[1]RiskPlusY2565Q3!$D:$D,0))</f>
        <v>1</v>
      </c>
      <c r="AU193" s="92">
        <f>INDEX([1]RiskPlusY2565Q3!AC:AC,MATCH([1]ตารางคะแนนV3!$C193,[1]RiskPlusY2565Q3!$D:$D,0))</f>
        <v>1</v>
      </c>
      <c r="AV193" s="94">
        <f t="shared" si="42"/>
        <v>2</v>
      </c>
      <c r="AW193" s="95">
        <f t="shared" si="43"/>
        <v>3</v>
      </c>
      <c r="AX193" s="96">
        <f t="shared" si="44"/>
        <v>11</v>
      </c>
      <c r="AY193" s="18" t="str">
        <f t="shared" si="45"/>
        <v>B</v>
      </c>
      <c r="AZ193" s="18"/>
      <c r="BA193" s="18" t="str">
        <f>INDEX([1]Proflile65!$L:$L,MATCH([1]ตารางคะแนนV3!$C193,[1]Proflile65!$D:$D,0))</f>
        <v>เดิม</v>
      </c>
      <c r="BB193" s="18"/>
      <c r="BC193" s="18"/>
      <c r="BD193" s="28" t="b">
        <f t="shared" si="46"/>
        <v>1</v>
      </c>
      <c r="BE193" s="96">
        <v>11</v>
      </c>
      <c r="BF193" s="18" t="s">
        <v>2071</v>
      </c>
      <c r="BH193" s="17">
        <f t="shared" si="47"/>
        <v>150000</v>
      </c>
    </row>
    <row r="194" spans="1:60">
      <c r="A194" s="18" t="s">
        <v>11</v>
      </c>
      <c r="B194" s="17" t="s">
        <v>64</v>
      </c>
      <c r="C194" s="18" t="s">
        <v>575</v>
      </c>
      <c r="D194" s="17" t="s">
        <v>576</v>
      </c>
      <c r="E194" s="18" t="str">
        <f>INDEX([1]Proflile65!$F:$F,MATCH([1]ตารางคะแนนV3!$C194,[1]Proflile65!$D:$D,0))</f>
        <v>รพช.</v>
      </c>
      <c r="F194" s="18">
        <f>INDEX([1]Proflile65!$H:$H,MATCH([1]ตารางคะแนนV3!$C194,[1]Proflile65!$D:$D,0))</f>
        <v>45</v>
      </c>
      <c r="G194" s="19" t="str">
        <f>INDEX([1]Proflile65!$K:$K,MATCH([1]ตารางคะแนนV3!$C194,[1]Proflile65!$D:$D,0))</f>
        <v>รพช.F2 P30,000-60,000</v>
      </c>
      <c r="H194" s="75">
        <v>33471</v>
      </c>
      <c r="I194" s="76">
        <f>INDEX([1]RiskPlusY2565Q3!L:L,MATCH([1]ตารางคะแนนV3!$C194,[1]RiskPlusY2565Q3!$D:$D,0))</f>
        <v>85846045.920000002</v>
      </c>
      <c r="J194" s="76">
        <f>INDEX([1]RiskPlusY2565Q3!P:P,MATCH([1]ตารางคะแนนV3!$C194,[1]RiskPlusY2565Q3!$D:$D,0))</f>
        <v>37209233.109999999</v>
      </c>
      <c r="K194" s="76">
        <f>INDEX([1]RiskPlusY2565Q3!O:O,MATCH([1]ตารางคะแนนV3!$C194,[1]RiskPlusY2565Q3!$D:$D,0))</f>
        <v>56057700.189999998</v>
      </c>
      <c r="L194" s="76">
        <f>INDEX([1]RiskPlusY2565Q3!M:M,MATCH([1]ตารางคะแนนV3!$C194,[1]RiskPlusY2565Q3!$D:$D,0))</f>
        <v>54881731.990000002</v>
      </c>
      <c r="M194" s="29">
        <f>INDEX([1]RiskPlusY2565Q3!N:N,MATCH([1]ตารางคะแนนV3!$C194,[1]RiskPlusY2565Q3!$D:$D,0))</f>
        <v>0</v>
      </c>
      <c r="N194" s="77">
        <f>INDEX([1]PlanfinY2565Q3!M:M,MATCH([1]ตารางคะแนนV3!$C194,[1]PlanfinY2565Q3!$C:$C,0))</f>
        <v>0</v>
      </c>
      <c r="O194" s="78">
        <f>INDEX([1]PlanfinY2565Q3!N:N,MATCH([1]ตารางคะแนนV3!$C194,[1]PlanfinY2565Q3!$C:$C,0))</f>
        <v>1</v>
      </c>
      <c r="P194" s="79">
        <f t="shared" si="32"/>
        <v>1</v>
      </c>
      <c r="Q194" s="80">
        <f>INDEX([1]Ratio!R:R,MATCH([1]ตารางคะแนนV3!$C194,[1]Ratio!$C:$C,0))</f>
        <v>125</v>
      </c>
      <c r="R194" s="81">
        <f>INDEX([1]RiskPlusY2565Q3!$S:$S,MATCH([1]ตารางคะแนนV3!C194,[1]RiskPlusY2565Q3!$D:$D,0))</f>
        <v>0</v>
      </c>
      <c r="S194" s="82">
        <f>INDEX([1]Ratio!$S:$S,MATCH([1]ตารางคะแนนV3!$C194,[1]Ratio!$C:$C,0))</f>
        <v>77</v>
      </c>
      <c r="T194" s="78">
        <f>VLOOKUP($C194,[1]RiskPlusY2565Q3!$D$2:$W$901,17,0)</f>
        <v>0</v>
      </c>
      <c r="U194" s="83">
        <f t="shared" si="33"/>
        <v>0</v>
      </c>
      <c r="V194" s="82">
        <f>INDEX([1]Ratio!$T:$T,MATCH([1]ตารางคะแนนV3!$C194,[1]Ratio!$C:$C,0))</f>
        <v>51</v>
      </c>
      <c r="W194" s="78">
        <f>VLOOKUP($C194,[1]RiskPlusY2565Q3!$D$2:$W$901,18,0)</f>
        <v>1</v>
      </c>
      <c r="X194" s="83">
        <f t="shared" si="34"/>
        <v>0.5</v>
      </c>
      <c r="Y194" s="82">
        <f>INDEX([1]Ratio!$V:$V,MATCH([1]ตารางคะแนนV3!$C194,[1]Ratio!$C:$C,0))</f>
        <v>44</v>
      </c>
      <c r="Z194" s="81">
        <f>INDEX([1]RiskPlusY2565Q3!$W:$W,MATCH([1]ตารางคะแนนV3!C194,[1]RiskPlusY2565Q3!$D:$D,0))</f>
        <v>1</v>
      </c>
      <c r="AA194" s="84">
        <f t="shared" si="35"/>
        <v>1.5</v>
      </c>
      <c r="AB194" s="77" t="str">
        <f>INDEX('[1]Quick MethodY2565Q3'!P:P,MATCH([1]ตารางคะแนนV3!$C194,'[1]Quick MethodY2565Q3'!$C:$C,0))</f>
        <v>1</v>
      </c>
      <c r="AC194" s="78" t="str">
        <f>INDEX('[1]Quick MethodY2565Q3'!Q:Q,MATCH([1]ตารางคะแนนV3!$C194,'[1]Quick MethodY2565Q3'!$C:$C,0))</f>
        <v>1</v>
      </c>
      <c r="AD194" s="78">
        <f>INDEX([1]HGRY2565Q3!W:W,MATCH([1]ตารางคะแนนV3!$C194,[1]HGRY2565Q3!$C:$C,0))</f>
        <v>0.5</v>
      </c>
      <c r="AE194" s="78">
        <f>INDEX([1]HGRY2565Q3!X:X,MATCH([1]ตารางคะแนนV3!$C194,[1]HGRY2565Q3!$C:$C,0))</f>
        <v>0.5</v>
      </c>
      <c r="AF194" s="78">
        <f>INDEX([1]HGRY2565Q3!Y:Y,MATCH([1]ตารางคะแนนV3!$C194,[1]HGRY2565Q3!$C:$C,0))</f>
        <v>0.5</v>
      </c>
      <c r="AG194" s="78">
        <f>INDEX([1]HGRY2565Q3!Z:Z,MATCH([1]ตารางคะแนนV3!$C194,[1]HGRY2565Q3!$C:$C,0))</f>
        <v>0.5</v>
      </c>
      <c r="AH194" s="85">
        <f t="shared" si="36"/>
        <v>4</v>
      </c>
      <c r="AI194" s="79">
        <f t="shared" si="37"/>
        <v>2</v>
      </c>
      <c r="AJ194" s="86">
        <f>INDEX([1]PointY2565Q3!J:J,MATCH([1]ตารางคะแนนV3!$C194,[1]PointY2565Q3!$C:$C,0))</f>
        <v>1</v>
      </c>
      <c r="AK194" s="87">
        <f>IFERROR(INDEX([1]อัตราการครองเตียง!O:O,MATCH([1]ตารางคะแนนV3!$C194,[1]อัตราการครองเตียง!$C:$C,0)),0)</f>
        <v>1</v>
      </c>
      <c r="AL194" s="88">
        <f>INDEX([1]SumAdjRw!R:R,MATCH([1]ตารางคะแนนV3!$C194,[1]SumAdjRw!$C:$C,0))</f>
        <v>1</v>
      </c>
      <c r="AM194" s="89">
        <f t="shared" si="38"/>
        <v>2</v>
      </c>
      <c r="AN194" s="90">
        <f t="shared" si="39"/>
        <v>5</v>
      </c>
      <c r="AO194" s="91">
        <f t="shared" si="40"/>
        <v>7.5</v>
      </c>
      <c r="AP194" s="92">
        <f>INDEX([1]RiskPlusY2565Q3!Q:Q,MATCH([1]ตารางคะแนนV3!$C194,[1]RiskPlusY2565Q3!$D:$D,0))</f>
        <v>1</v>
      </c>
      <c r="AQ194" s="92">
        <f>INDEX([1]RiskPlusY2565Q3!R:R,MATCH([1]ตารางคะแนนV3!$C194,[1]RiskPlusY2565Q3!$D:$D,0))</f>
        <v>1</v>
      </c>
      <c r="AR194" s="92">
        <f>INDEX([1]RiskPlusY2565Q3!AB:AB,MATCH([1]ตารางคะแนนV3!$C194,[1]RiskPlusY2565Q3!$D:$D,0))</f>
        <v>1</v>
      </c>
      <c r="AS194" s="93">
        <f t="shared" si="41"/>
        <v>3</v>
      </c>
      <c r="AT194" s="92">
        <f>INDEX([1]RiskPlusY2565Q3!AA:AA,MATCH([1]ตารางคะแนนV3!$C194,[1]RiskPlusY2565Q3!$D:$D,0))</f>
        <v>1</v>
      </c>
      <c r="AU194" s="92">
        <f>INDEX([1]RiskPlusY2565Q3!AC:AC,MATCH([1]ตารางคะแนนV3!$C194,[1]RiskPlusY2565Q3!$D:$D,0))</f>
        <v>1</v>
      </c>
      <c r="AV194" s="94">
        <f t="shared" si="42"/>
        <v>2</v>
      </c>
      <c r="AW194" s="95">
        <f t="shared" si="43"/>
        <v>5</v>
      </c>
      <c r="AX194" s="96">
        <f t="shared" si="44"/>
        <v>12.5</v>
      </c>
      <c r="AY194" s="18" t="str">
        <f t="shared" si="45"/>
        <v>A</v>
      </c>
      <c r="AZ194" s="18"/>
      <c r="BA194" s="18" t="str">
        <f>INDEX([1]Proflile65!$L:$L,MATCH([1]ตารางคะแนนV3!$C194,[1]Proflile65!$D:$D,0))</f>
        <v>เดิม</v>
      </c>
      <c r="BB194" s="18"/>
      <c r="BC194" s="18"/>
      <c r="BD194" s="28" t="b">
        <f t="shared" si="46"/>
        <v>1</v>
      </c>
      <c r="BE194" s="96">
        <v>12.5</v>
      </c>
      <c r="BF194" s="18" t="s">
        <v>2048</v>
      </c>
      <c r="BH194" s="17">
        <f t="shared" si="47"/>
        <v>300000</v>
      </c>
    </row>
    <row r="195" spans="1:60">
      <c r="A195" s="18" t="s">
        <v>11</v>
      </c>
      <c r="B195" s="17" t="s">
        <v>64</v>
      </c>
      <c r="C195" s="18" t="s">
        <v>577</v>
      </c>
      <c r="D195" s="17" t="s">
        <v>578</v>
      </c>
      <c r="E195" s="18" t="str">
        <f>INDEX([1]Proflile65!$F:$F,MATCH([1]ตารางคะแนนV3!$C195,[1]Proflile65!$D:$D,0))</f>
        <v>รพช.</v>
      </c>
      <c r="F195" s="18">
        <f>INDEX([1]Proflile65!$H:$H,MATCH([1]ตารางคะแนนV3!$C195,[1]Proflile65!$D:$D,0))</f>
        <v>33</v>
      </c>
      <c r="G195" s="19" t="str">
        <f>INDEX([1]Proflile65!$K:$K,MATCH([1]ตารางคะแนนV3!$C195,[1]Proflile65!$D:$D,0))</f>
        <v>รพช.F2 P30,000-60,000</v>
      </c>
      <c r="H195" s="75">
        <v>30070</v>
      </c>
      <c r="I195" s="76">
        <f>INDEX([1]RiskPlusY2565Q3!L:L,MATCH([1]ตารางคะแนนV3!$C195,[1]RiskPlusY2565Q3!$D:$D,0))</f>
        <v>74055794.579999998</v>
      </c>
      <c r="J195" s="76">
        <f>INDEX([1]RiskPlusY2565Q3!P:P,MATCH([1]ตารางคะแนนV3!$C195,[1]RiskPlusY2565Q3!$D:$D,0))</f>
        <v>40006696.399999999</v>
      </c>
      <c r="K195" s="76">
        <f>INDEX([1]RiskPlusY2565Q3!O:O,MATCH([1]ตารางคะแนนV3!$C195,[1]RiskPlusY2565Q3!$D:$D,0))</f>
        <v>41002894.280000001</v>
      </c>
      <c r="L195" s="76">
        <f>INDEX([1]RiskPlusY2565Q3!M:M,MATCH([1]ตารางคะแนนV3!$C195,[1]RiskPlusY2565Q3!$D:$D,0))</f>
        <v>35855729.810000002</v>
      </c>
      <c r="M195" s="29">
        <f>INDEX([1]RiskPlusY2565Q3!N:N,MATCH([1]ตารางคะแนนV3!$C195,[1]RiskPlusY2565Q3!$D:$D,0))</f>
        <v>0</v>
      </c>
      <c r="N195" s="77">
        <f>INDEX([1]PlanfinY2565Q3!M:M,MATCH([1]ตารางคะแนนV3!$C195,[1]PlanfinY2565Q3!$C:$C,0))</f>
        <v>0</v>
      </c>
      <c r="O195" s="78">
        <f>INDEX([1]PlanfinY2565Q3!N:N,MATCH([1]ตารางคะแนนV3!$C195,[1]PlanfinY2565Q3!$C:$C,0))</f>
        <v>1</v>
      </c>
      <c r="P195" s="79">
        <f t="shared" si="32"/>
        <v>1</v>
      </c>
      <c r="Q195" s="80">
        <f>INDEX([1]Ratio!R:R,MATCH([1]ตารางคะแนนV3!$C195,[1]Ratio!$C:$C,0))</f>
        <v>24</v>
      </c>
      <c r="R195" s="81">
        <f>INDEX([1]RiskPlusY2565Q3!$S:$S,MATCH([1]ตารางคะแนนV3!C195,[1]RiskPlusY2565Q3!$D:$D,0))</f>
        <v>1</v>
      </c>
      <c r="S195" s="82">
        <f>INDEX([1]Ratio!$S:$S,MATCH([1]ตารางคะแนนV3!$C195,[1]Ratio!$C:$C,0))</f>
        <v>280</v>
      </c>
      <c r="T195" s="78">
        <f>VLOOKUP($C195,[1]RiskPlusY2565Q3!$D$2:$W$901,17,0)</f>
        <v>0</v>
      </c>
      <c r="U195" s="83">
        <f t="shared" si="33"/>
        <v>0</v>
      </c>
      <c r="V195" s="82">
        <f>INDEX([1]Ratio!$T:$T,MATCH([1]ตารางคะแนนV3!$C195,[1]Ratio!$C:$C,0))</f>
        <v>60</v>
      </c>
      <c r="W195" s="78">
        <f>VLOOKUP($C195,[1]RiskPlusY2565Q3!$D$2:$W$901,18,0)</f>
        <v>1</v>
      </c>
      <c r="X195" s="83">
        <f t="shared" si="34"/>
        <v>0.5</v>
      </c>
      <c r="Y195" s="82">
        <f>INDEX([1]Ratio!$V:$V,MATCH([1]ตารางคะแนนV3!$C195,[1]Ratio!$C:$C,0))</f>
        <v>28</v>
      </c>
      <c r="Z195" s="81">
        <f>INDEX([1]RiskPlusY2565Q3!$W:$W,MATCH([1]ตารางคะแนนV3!C195,[1]RiskPlusY2565Q3!$D:$D,0))</f>
        <v>1</v>
      </c>
      <c r="AA195" s="84">
        <f t="shared" si="35"/>
        <v>2.5</v>
      </c>
      <c r="AB195" s="77" t="str">
        <f>INDEX('[1]Quick MethodY2565Q3'!P:P,MATCH([1]ตารางคะแนนV3!$C195,'[1]Quick MethodY2565Q3'!$C:$C,0))</f>
        <v>1</v>
      </c>
      <c r="AC195" s="78" t="str">
        <f>INDEX('[1]Quick MethodY2565Q3'!Q:Q,MATCH([1]ตารางคะแนนV3!$C195,'[1]Quick MethodY2565Q3'!$C:$C,0))</f>
        <v>1</v>
      </c>
      <c r="AD195" s="78">
        <f>INDEX([1]HGRY2565Q3!W:W,MATCH([1]ตารางคะแนนV3!$C195,[1]HGRY2565Q3!$C:$C,0))</f>
        <v>0.5</v>
      </c>
      <c r="AE195" s="78">
        <f>INDEX([1]HGRY2565Q3!X:X,MATCH([1]ตารางคะแนนV3!$C195,[1]HGRY2565Q3!$C:$C,0))</f>
        <v>0.5</v>
      </c>
      <c r="AF195" s="78">
        <f>INDEX([1]HGRY2565Q3!Y:Y,MATCH([1]ตารางคะแนนV3!$C195,[1]HGRY2565Q3!$C:$C,0))</f>
        <v>0.5</v>
      </c>
      <c r="AG195" s="78">
        <f>INDEX([1]HGRY2565Q3!Z:Z,MATCH([1]ตารางคะแนนV3!$C195,[1]HGRY2565Q3!$C:$C,0))</f>
        <v>0.5</v>
      </c>
      <c r="AH195" s="85">
        <f t="shared" si="36"/>
        <v>4</v>
      </c>
      <c r="AI195" s="79">
        <f t="shared" si="37"/>
        <v>2</v>
      </c>
      <c r="AJ195" s="86">
        <f>INDEX([1]PointY2565Q3!J:J,MATCH([1]ตารางคะแนนV3!$C195,[1]PointY2565Q3!$C:$C,0))</f>
        <v>1</v>
      </c>
      <c r="AK195" s="87">
        <f>IFERROR(INDEX([1]อัตราการครองเตียง!O:O,MATCH([1]ตารางคะแนนV3!$C195,[1]อัตราการครองเตียง!$C:$C,0)),0)</f>
        <v>0</v>
      </c>
      <c r="AL195" s="88">
        <f>INDEX([1]SumAdjRw!R:R,MATCH([1]ตารางคะแนนV3!$C195,[1]SumAdjRw!$C:$C,0))</f>
        <v>0</v>
      </c>
      <c r="AM195" s="89">
        <f t="shared" si="38"/>
        <v>0</v>
      </c>
      <c r="AN195" s="90">
        <f t="shared" si="39"/>
        <v>3</v>
      </c>
      <c r="AO195" s="91">
        <f t="shared" si="40"/>
        <v>6.5</v>
      </c>
      <c r="AP195" s="92">
        <f>INDEX([1]RiskPlusY2565Q3!Q:Q,MATCH([1]ตารางคะแนนV3!$C195,[1]RiskPlusY2565Q3!$D:$D,0))</f>
        <v>1</v>
      </c>
      <c r="AQ195" s="92">
        <f>INDEX([1]RiskPlusY2565Q3!R:R,MATCH([1]ตารางคะแนนV3!$C195,[1]RiskPlusY2565Q3!$D:$D,0))</f>
        <v>0</v>
      </c>
      <c r="AR195" s="92">
        <f>INDEX([1]RiskPlusY2565Q3!AB:AB,MATCH([1]ตารางคะแนนV3!$C195,[1]RiskPlusY2565Q3!$D:$D,0))</f>
        <v>1</v>
      </c>
      <c r="AS195" s="93">
        <f t="shared" si="41"/>
        <v>2</v>
      </c>
      <c r="AT195" s="92">
        <f>INDEX([1]RiskPlusY2565Q3!AA:AA,MATCH([1]ตารางคะแนนV3!$C195,[1]RiskPlusY2565Q3!$D:$D,0))</f>
        <v>1</v>
      </c>
      <c r="AU195" s="92">
        <f>INDEX([1]RiskPlusY2565Q3!AC:AC,MATCH([1]ตารางคะแนนV3!$C195,[1]RiskPlusY2565Q3!$D:$D,0))</f>
        <v>1</v>
      </c>
      <c r="AV195" s="94">
        <f t="shared" si="42"/>
        <v>2</v>
      </c>
      <c r="AW195" s="95">
        <f t="shared" si="43"/>
        <v>4</v>
      </c>
      <c r="AX195" s="96">
        <f t="shared" si="44"/>
        <v>10.5</v>
      </c>
      <c r="AY195" s="18" t="str">
        <f t="shared" si="45"/>
        <v>B</v>
      </c>
      <c r="AZ195" s="18"/>
      <c r="BA195" s="18" t="str">
        <f>INDEX([1]Proflile65!$L:$L,MATCH([1]ตารางคะแนนV3!$C195,[1]Proflile65!$D:$D,0))</f>
        <v>เดิม</v>
      </c>
      <c r="BB195" s="18"/>
      <c r="BC195" s="18"/>
      <c r="BD195" s="28" t="b">
        <f t="shared" si="46"/>
        <v>1</v>
      </c>
      <c r="BE195" s="96">
        <v>10.5</v>
      </c>
      <c r="BF195" s="18" t="s">
        <v>2071</v>
      </c>
      <c r="BH195" s="17">
        <f t="shared" si="47"/>
        <v>150000</v>
      </c>
    </row>
    <row r="196" spans="1:60">
      <c r="A196" s="18" t="s">
        <v>11</v>
      </c>
      <c r="B196" s="17" t="s">
        <v>64</v>
      </c>
      <c r="C196" s="18" t="s">
        <v>579</v>
      </c>
      <c r="D196" s="17" t="s">
        <v>580</v>
      </c>
      <c r="E196" s="18" t="str">
        <f>INDEX([1]Proflile65!$F:$F,MATCH([1]ตารางคะแนนV3!$C196,[1]Proflile65!$D:$D,0))</f>
        <v>รพช.</v>
      </c>
      <c r="F196" s="18">
        <f>INDEX([1]Proflile65!$H:$H,MATCH([1]ตารางคะแนนV3!$C196,[1]Proflile65!$D:$D,0))</f>
        <v>30</v>
      </c>
      <c r="G196" s="19" t="str">
        <f>INDEX([1]Proflile65!$K:$K,MATCH([1]ตารางคะแนนV3!$C196,[1]Proflile65!$D:$D,0))</f>
        <v>รพช.F2 P&lt;=30,000</v>
      </c>
      <c r="H196" s="75">
        <v>29864</v>
      </c>
      <c r="I196" s="76">
        <f>INDEX([1]RiskPlusY2565Q3!L:L,MATCH([1]ตารางคะแนนV3!$C196,[1]RiskPlusY2565Q3!$D:$D,0))</f>
        <v>49190263.740000002</v>
      </c>
      <c r="J196" s="76">
        <f>INDEX([1]RiskPlusY2565Q3!P:P,MATCH([1]ตารางคะแนนV3!$C196,[1]RiskPlusY2565Q3!$D:$D,0))</f>
        <v>26066838.870000001</v>
      </c>
      <c r="K196" s="76">
        <f>INDEX([1]RiskPlusY2565Q3!O:O,MATCH([1]ตารางคะแนนV3!$C196,[1]RiskPlusY2565Q3!$D:$D,0))</f>
        <v>30239675.920000002</v>
      </c>
      <c r="L196" s="76">
        <f>INDEX([1]RiskPlusY2565Q3!M:M,MATCH([1]ตารางคะแนนV3!$C196,[1]RiskPlusY2565Q3!$D:$D,0))</f>
        <v>29544120.710000001</v>
      </c>
      <c r="M196" s="29">
        <f>INDEX([1]RiskPlusY2565Q3!N:N,MATCH([1]ตารางคะแนนV3!$C196,[1]RiskPlusY2565Q3!$D:$D,0))</f>
        <v>0</v>
      </c>
      <c r="N196" s="77">
        <f>INDEX([1]PlanfinY2565Q3!M:M,MATCH([1]ตารางคะแนนV3!$C196,[1]PlanfinY2565Q3!$C:$C,0))</f>
        <v>1</v>
      </c>
      <c r="O196" s="78">
        <f>INDEX([1]PlanfinY2565Q3!N:N,MATCH([1]ตารางคะแนนV3!$C196,[1]PlanfinY2565Q3!$C:$C,0))</f>
        <v>1</v>
      </c>
      <c r="P196" s="79">
        <f t="shared" si="32"/>
        <v>2</v>
      </c>
      <c r="Q196" s="80">
        <f>INDEX([1]Ratio!R:R,MATCH([1]ตารางคะแนนV3!$C196,[1]Ratio!$C:$C,0))</f>
        <v>121</v>
      </c>
      <c r="R196" s="81">
        <f>INDEX([1]RiskPlusY2565Q3!$S:$S,MATCH([1]ตารางคะแนนV3!C196,[1]RiskPlusY2565Q3!$D:$D,0))</f>
        <v>0</v>
      </c>
      <c r="S196" s="82">
        <f>INDEX([1]Ratio!$S:$S,MATCH([1]ตารางคะแนนV3!$C196,[1]Ratio!$C:$C,0))</f>
        <v>57</v>
      </c>
      <c r="T196" s="78">
        <f>VLOOKUP($C196,[1]RiskPlusY2565Q3!$D$2:$W$901,17,0)</f>
        <v>1</v>
      </c>
      <c r="U196" s="83">
        <f t="shared" si="33"/>
        <v>0.5</v>
      </c>
      <c r="V196" s="82">
        <f>INDEX([1]Ratio!$T:$T,MATCH([1]ตารางคะแนนV3!$C196,[1]Ratio!$C:$C,0))</f>
        <v>49</v>
      </c>
      <c r="W196" s="78">
        <f>VLOOKUP($C196,[1]RiskPlusY2565Q3!$D$2:$W$901,18,0)</f>
        <v>1</v>
      </c>
      <c r="X196" s="83">
        <f t="shared" si="34"/>
        <v>0.5</v>
      </c>
      <c r="Y196" s="82">
        <f>INDEX([1]Ratio!$V:$V,MATCH([1]ตารางคะแนนV3!$C196,[1]Ratio!$C:$C,0))</f>
        <v>39</v>
      </c>
      <c r="Z196" s="81">
        <f>INDEX([1]RiskPlusY2565Q3!$W:$W,MATCH([1]ตารางคะแนนV3!C196,[1]RiskPlusY2565Q3!$D:$D,0))</f>
        <v>1</v>
      </c>
      <c r="AA196" s="84">
        <f t="shared" si="35"/>
        <v>2</v>
      </c>
      <c r="AB196" s="77" t="str">
        <f>INDEX('[1]Quick MethodY2565Q3'!P:P,MATCH([1]ตารางคะแนนV3!$C196,'[1]Quick MethodY2565Q3'!$C:$C,0))</f>
        <v>1</v>
      </c>
      <c r="AC196" s="78" t="str">
        <f>INDEX('[1]Quick MethodY2565Q3'!Q:Q,MATCH([1]ตารางคะแนนV3!$C196,'[1]Quick MethodY2565Q3'!$C:$C,0))</f>
        <v>1</v>
      </c>
      <c r="AD196" s="78">
        <f>INDEX([1]HGRY2565Q3!W:W,MATCH([1]ตารางคะแนนV3!$C196,[1]HGRY2565Q3!$C:$C,0))</f>
        <v>0</v>
      </c>
      <c r="AE196" s="78">
        <f>INDEX([1]HGRY2565Q3!X:X,MATCH([1]ตารางคะแนนV3!$C196,[1]HGRY2565Q3!$C:$C,0))</f>
        <v>0</v>
      </c>
      <c r="AF196" s="78">
        <f>INDEX([1]HGRY2565Q3!Y:Y,MATCH([1]ตารางคะแนนV3!$C196,[1]HGRY2565Q3!$C:$C,0))</f>
        <v>0.5</v>
      </c>
      <c r="AG196" s="78">
        <f>INDEX([1]HGRY2565Q3!Z:Z,MATCH([1]ตารางคะแนนV3!$C196,[1]HGRY2565Q3!$C:$C,0))</f>
        <v>0.5</v>
      </c>
      <c r="AH196" s="85">
        <f t="shared" si="36"/>
        <v>3</v>
      </c>
      <c r="AI196" s="79">
        <f t="shared" si="37"/>
        <v>2</v>
      </c>
      <c r="AJ196" s="86">
        <f>INDEX([1]PointY2565Q3!J:J,MATCH([1]ตารางคะแนนV3!$C196,[1]PointY2565Q3!$C:$C,0))</f>
        <v>1</v>
      </c>
      <c r="AK196" s="87">
        <f>IFERROR(INDEX([1]อัตราการครองเตียง!O:O,MATCH([1]ตารางคะแนนV3!$C196,[1]อัตราการครองเตียง!$C:$C,0)),0)</f>
        <v>0</v>
      </c>
      <c r="AL196" s="88">
        <f>INDEX([1]SumAdjRw!R:R,MATCH([1]ตารางคะแนนV3!$C196,[1]SumAdjRw!$C:$C,0))</f>
        <v>1</v>
      </c>
      <c r="AM196" s="89">
        <f t="shared" si="38"/>
        <v>1</v>
      </c>
      <c r="AN196" s="90">
        <f t="shared" si="39"/>
        <v>4</v>
      </c>
      <c r="AO196" s="91">
        <f t="shared" si="40"/>
        <v>8</v>
      </c>
      <c r="AP196" s="92">
        <f>INDEX([1]RiskPlusY2565Q3!Q:Q,MATCH([1]ตารางคะแนนV3!$C196,[1]RiskPlusY2565Q3!$D:$D,0))</f>
        <v>1</v>
      </c>
      <c r="AQ196" s="92">
        <f>INDEX([1]RiskPlusY2565Q3!R:R,MATCH([1]ตารางคะแนนV3!$C196,[1]RiskPlusY2565Q3!$D:$D,0))</f>
        <v>1</v>
      </c>
      <c r="AR196" s="92">
        <f>INDEX([1]RiskPlusY2565Q3!AB:AB,MATCH([1]ตารางคะแนนV3!$C196,[1]RiskPlusY2565Q3!$D:$D,0))</f>
        <v>1</v>
      </c>
      <c r="AS196" s="93">
        <f t="shared" si="41"/>
        <v>3</v>
      </c>
      <c r="AT196" s="92">
        <f>INDEX([1]RiskPlusY2565Q3!AA:AA,MATCH([1]ตารางคะแนนV3!$C196,[1]RiskPlusY2565Q3!$D:$D,0))</f>
        <v>1</v>
      </c>
      <c r="AU196" s="92">
        <f>INDEX([1]RiskPlusY2565Q3!AC:AC,MATCH([1]ตารางคะแนนV3!$C196,[1]RiskPlusY2565Q3!$D:$D,0))</f>
        <v>1</v>
      </c>
      <c r="AV196" s="94">
        <f t="shared" si="42"/>
        <v>2</v>
      </c>
      <c r="AW196" s="95">
        <f t="shared" si="43"/>
        <v>5</v>
      </c>
      <c r="AX196" s="96">
        <f t="shared" si="44"/>
        <v>13</v>
      </c>
      <c r="AY196" s="18" t="str">
        <f t="shared" si="45"/>
        <v>A</v>
      </c>
      <c r="AZ196" s="18"/>
      <c r="BA196" s="18" t="str">
        <f>INDEX([1]Proflile65!$L:$L,MATCH([1]ตารางคะแนนV3!$C196,[1]Proflile65!$D:$D,0))</f>
        <v>เดิม</v>
      </c>
      <c r="BB196" s="18"/>
      <c r="BC196" s="18"/>
      <c r="BD196" s="28" t="b">
        <f t="shared" si="46"/>
        <v>1</v>
      </c>
      <c r="BE196" s="96">
        <v>13</v>
      </c>
      <c r="BF196" s="18" t="s">
        <v>2048</v>
      </c>
      <c r="BH196" s="17">
        <f t="shared" si="47"/>
        <v>300000</v>
      </c>
    </row>
    <row r="197" spans="1:60">
      <c r="A197" s="18" t="s">
        <v>11</v>
      </c>
      <c r="B197" s="17" t="s">
        <v>64</v>
      </c>
      <c r="C197" s="18" t="s">
        <v>581</v>
      </c>
      <c r="D197" s="17" t="s">
        <v>582</v>
      </c>
      <c r="E197" s="18" t="str">
        <f>INDEX([1]Proflile65!$F:$F,MATCH([1]ตารางคะแนนV3!$C197,[1]Proflile65!$D:$D,0))</f>
        <v>รพช.</v>
      </c>
      <c r="F197" s="18">
        <f>INDEX([1]Proflile65!$H:$H,MATCH([1]ตารางคะแนนV3!$C197,[1]Proflile65!$D:$D,0))</f>
        <v>90</v>
      </c>
      <c r="G197" s="19" t="str">
        <f>INDEX([1]Proflile65!$K:$K,MATCH([1]ตารางคะแนนV3!$C197,[1]Proflile65!$D:$D,0))</f>
        <v>รพช.M2 B&lt;=100</v>
      </c>
      <c r="H197" s="75">
        <v>56906</v>
      </c>
      <c r="I197" s="76">
        <f>INDEX([1]RiskPlusY2565Q3!L:L,MATCH([1]ตารางคะแนนV3!$C197,[1]RiskPlusY2565Q3!$D:$D,0))</f>
        <v>101593892.15000001</v>
      </c>
      <c r="J197" s="76">
        <f>INDEX([1]RiskPlusY2565Q3!P:P,MATCH([1]ตารางคะแนนV3!$C197,[1]RiskPlusY2565Q3!$D:$D,0))</f>
        <v>54160479.82</v>
      </c>
      <c r="K197" s="76">
        <f>INDEX([1]RiskPlusY2565Q3!O:O,MATCH([1]ตารางคะแนนV3!$C197,[1]RiskPlusY2565Q3!$D:$D,0))</f>
        <v>29658438.129999999</v>
      </c>
      <c r="L197" s="76">
        <f>INDEX([1]RiskPlusY2565Q3!M:M,MATCH([1]ตารางคะแนนV3!$C197,[1]RiskPlusY2565Q3!$D:$D,0))</f>
        <v>23021682.949999999</v>
      </c>
      <c r="M197" s="29">
        <f>INDEX([1]RiskPlusY2565Q3!N:N,MATCH([1]ตารางคะแนนV3!$C197,[1]RiskPlusY2565Q3!$D:$D,0))</f>
        <v>0</v>
      </c>
      <c r="N197" s="77">
        <f>INDEX([1]PlanfinY2565Q3!M:M,MATCH([1]ตารางคะแนนV3!$C197,[1]PlanfinY2565Q3!$C:$C,0))</f>
        <v>1</v>
      </c>
      <c r="O197" s="78">
        <f>INDEX([1]PlanfinY2565Q3!N:N,MATCH([1]ตารางคะแนนV3!$C197,[1]PlanfinY2565Q3!$C:$C,0))</f>
        <v>1</v>
      </c>
      <c r="P197" s="79">
        <f t="shared" si="32"/>
        <v>2</v>
      </c>
      <c r="Q197" s="80">
        <f>INDEX([1]Ratio!R:R,MATCH([1]ตารางคะแนนV3!$C197,[1]Ratio!$C:$C,0))</f>
        <v>72</v>
      </c>
      <c r="R197" s="81">
        <f>INDEX([1]RiskPlusY2565Q3!$S:$S,MATCH([1]ตารางคะแนนV3!C197,[1]RiskPlusY2565Q3!$D:$D,0))</f>
        <v>1</v>
      </c>
      <c r="S197" s="82">
        <f>INDEX([1]Ratio!$S:$S,MATCH([1]ตารางคะแนนV3!$C197,[1]Ratio!$C:$C,0))</f>
        <v>54</v>
      </c>
      <c r="T197" s="78">
        <f>VLOOKUP($C197,[1]RiskPlusY2565Q3!$D$2:$W$901,17,0)</f>
        <v>1</v>
      </c>
      <c r="U197" s="83">
        <f t="shared" si="33"/>
        <v>0.5</v>
      </c>
      <c r="V197" s="82">
        <f>INDEX([1]Ratio!$T:$T,MATCH([1]ตารางคะแนนV3!$C197,[1]Ratio!$C:$C,0))</f>
        <v>49</v>
      </c>
      <c r="W197" s="78">
        <f>VLOOKUP($C197,[1]RiskPlusY2565Q3!$D$2:$W$901,18,0)</f>
        <v>1</v>
      </c>
      <c r="X197" s="83">
        <f t="shared" si="34"/>
        <v>0.5</v>
      </c>
      <c r="Y197" s="82">
        <f>INDEX([1]Ratio!$V:$V,MATCH([1]ตารางคะแนนV3!$C197,[1]Ratio!$C:$C,0))</f>
        <v>62</v>
      </c>
      <c r="Z197" s="81">
        <f>INDEX([1]RiskPlusY2565Q3!$W:$W,MATCH([1]ตารางคะแนนV3!C197,[1]RiskPlusY2565Q3!$D:$D,0))</f>
        <v>0</v>
      </c>
      <c r="AA197" s="84">
        <f t="shared" si="35"/>
        <v>2</v>
      </c>
      <c r="AB197" s="77" t="str">
        <f>INDEX('[1]Quick MethodY2565Q3'!P:P,MATCH([1]ตารางคะแนนV3!$C197,'[1]Quick MethodY2565Q3'!$C:$C,0))</f>
        <v>1</v>
      </c>
      <c r="AC197" s="78" t="str">
        <f>INDEX('[1]Quick MethodY2565Q3'!Q:Q,MATCH([1]ตารางคะแนนV3!$C197,'[1]Quick MethodY2565Q3'!$C:$C,0))</f>
        <v>1</v>
      </c>
      <c r="AD197" s="78">
        <f>INDEX([1]HGRY2565Q3!W:W,MATCH([1]ตารางคะแนนV3!$C197,[1]HGRY2565Q3!$C:$C,0))</f>
        <v>0</v>
      </c>
      <c r="AE197" s="78">
        <f>INDEX([1]HGRY2565Q3!X:X,MATCH([1]ตารางคะแนนV3!$C197,[1]HGRY2565Q3!$C:$C,0))</f>
        <v>0</v>
      </c>
      <c r="AF197" s="78">
        <f>INDEX([1]HGRY2565Q3!Y:Y,MATCH([1]ตารางคะแนนV3!$C197,[1]HGRY2565Q3!$C:$C,0))</f>
        <v>0.5</v>
      </c>
      <c r="AG197" s="78">
        <f>INDEX([1]HGRY2565Q3!Z:Z,MATCH([1]ตารางคะแนนV3!$C197,[1]HGRY2565Q3!$C:$C,0))</f>
        <v>0</v>
      </c>
      <c r="AH197" s="85">
        <f t="shared" si="36"/>
        <v>2.5</v>
      </c>
      <c r="AI197" s="79">
        <f t="shared" si="37"/>
        <v>2</v>
      </c>
      <c r="AJ197" s="86">
        <f>INDEX([1]PointY2565Q3!J:J,MATCH([1]ตารางคะแนนV3!$C197,[1]PointY2565Q3!$C:$C,0))</f>
        <v>1</v>
      </c>
      <c r="AK197" s="87">
        <f>IFERROR(INDEX([1]อัตราการครองเตียง!O:O,MATCH([1]ตารางคะแนนV3!$C197,[1]อัตราการครองเตียง!$C:$C,0)),0)</f>
        <v>1</v>
      </c>
      <c r="AL197" s="88">
        <f>INDEX([1]SumAdjRw!R:R,MATCH([1]ตารางคะแนนV3!$C197,[1]SumAdjRw!$C:$C,0))</f>
        <v>1</v>
      </c>
      <c r="AM197" s="89">
        <f t="shared" si="38"/>
        <v>2</v>
      </c>
      <c r="AN197" s="90">
        <f t="shared" si="39"/>
        <v>5</v>
      </c>
      <c r="AO197" s="91">
        <f t="shared" si="40"/>
        <v>9</v>
      </c>
      <c r="AP197" s="92">
        <f>INDEX([1]RiskPlusY2565Q3!Q:Q,MATCH([1]ตารางคะแนนV3!$C197,[1]RiskPlusY2565Q3!$D:$D,0))</f>
        <v>0</v>
      </c>
      <c r="AQ197" s="92">
        <f>INDEX([1]RiskPlusY2565Q3!R:R,MATCH([1]ตารางคะแนนV3!$C197,[1]RiskPlusY2565Q3!$D:$D,0))</f>
        <v>0</v>
      </c>
      <c r="AR197" s="92">
        <f>INDEX([1]RiskPlusY2565Q3!AB:AB,MATCH([1]ตารางคะแนนV3!$C197,[1]RiskPlusY2565Q3!$D:$D,0))</f>
        <v>1</v>
      </c>
      <c r="AS197" s="93">
        <f t="shared" si="41"/>
        <v>1</v>
      </c>
      <c r="AT197" s="92">
        <f>INDEX([1]RiskPlusY2565Q3!AA:AA,MATCH([1]ตารางคะแนนV3!$C197,[1]RiskPlusY2565Q3!$D:$D,0))</f>
        <v>1</v>
      </c>
      <c r="AU197" s="92">
        <f>INDEX([1]RiskPlusY2565Q3!AC:AC,MATCH([1]ตารางคะแนนV3!$C197,[1]RiskPlusY2565Q3!$D:$D,0))</f>
        <v>1</v>
      </c>
      <c r="AV197" s="94">
        <f t="shared" si="42"/>
        <v>2</v>
      </c>
      <c r="AW197" s="95">
        <f t="shared" si="43"/>
        <v>3</v>
      </c>
      <c r="AX197" s="96">
        <f t="shared" si="44"/>
        <v>12</v>
      </c>
      <c r="AY197" s="18" t="str">
        <f t="shared" si="45"/>
        <v>A</v>
      </c>
      <c r="AZ197" s="18"/>
      <c r="BA197" s="18" t="str">
        <f>INDEX([1]Proflile65!$L:$L,MATCH([1]ตารางคะแนนV3!$C197,[1]Proflile65!$D:$D,0))</f>
        <v>เดิม</v>
      </c>
      <c r="BB197" s="18"/>
      <c r="BC197" s="18"/>
      <c r="BD197" s="28" t="b">
        <f t="shared" si="46"/>
        <v>1</v>
      </c>
      <c r="BE197" s="96">
        <v>12</v>
      </c>
      <c r="BF197" s="18" t="s">
        <v>2048</v>
      </c>
      <c r="BH197" s="17">
        <f t="shared" si="47"/>
        <v>300000</v>
      </c>
    </row>
    <row r="198" spans="1:60">
      <c r="A198" s="18" t="s">
        <v>11</v>
      </c>
      <c r="B198" s="17" t="s">
        <v>64</v>
      </c>
      <c r="C198" s="18" t="s">
        <v>583</v>
      </c>
      <c r="D198" s="17" t="s">
        <v>584</v>
      </c>
      <c r="E198" s="18" t="str">
        <f>INDEX([1]Proflile65!$F:$F,MATCH([1]ตารางคะแนนV3!$C198,[1]Proflile65!$D:$D,0))</f>
        <v>รพช.</v>
      </c>
      <c r="F198" s="18">
        <f>INDEX([1]Proflile65!$H:$H,MATCH([1]ตารางคะแนนV3!$C198,[1]Proflile65!$D:$D,0))</f>
        <v>30</v>
      </c>
      <c r="G198" s="19" t="str">
        <f>INDEX([1]Proflile65!$K:$K,MATCH([1]ตารางคะแนนV3!$C198,[1]Proflile65!$D:$D,0))</f>
        <v>รพช.F2 P&lt;=30,000</v>
      </c>
      <c r="H198" s="75">
        <v>23343</v>
      </c>
      <c r="I198" s="76">
        <f>INDEX([1]RiskPlusY2565Q3!L:L,MATCH([1]ตารางคะแนนV3!$C198,[1]RiskPlusY2565Q3!$D:$D,0))</f>
        <v>53462290.619999997</v>
      </c>
      <c r="J198" s="76">
        <f>INDEX([1]RiskPlusY2565Q3!P:P,MATCH([1]ตารางคะแนนV3!$C198,[1]RiskPlusY2565Q3!$D:$D,0))</f>
        <v>28285718.030000001</v>
      </c>
      <c r="K198" s="76">
        <f>INDEX([1]RiskPlusY2565Q3!O:O,MATCH([1]ตารางคะแนนV3!$C198,[1]RiskPlusY2565Q3!$D:$D,0))</f>
        <v>26479665.07</v>
      </c>
      <c r="L198" s="76">
        <f>INDEX([1]RiskPlusY2565Q3!M:M,MATCH([1]ตารางคะแนนV3!$C198,[1]RiskPlusY2565Q3!$D:$D,0))</f>
        <v>28580620.940000001</v>
      </c>
      <c r="M198" s="29">
        <f>INDEX([1]RiskPlusY2565Q3!N:N,MATCH([1]ตารางคะแนนV3!$C198,[1]RiskPlusY2565Q3!$D:$D,0))</f>
        <v>0</v>
      </c>
      <c r="N198" s="77">
        <f>INDEX([1]PlanfinY2565Q3!M:M,MATCH([1]ตารางคะแนนV3!$C198,[1]PlanfinY2565Q3!$C:$C,0))</f>
        <v>0</v>
      </c>
      <c r="O198" s="78">
        <f>INDEX([1]PlanfinY2565Q3!N:N,MATCH([1]ตารางคะแนนV3!$C198,[1]PlanfinY2565Q3!$C:$C,0))</f>
        <v>0</v>
      </c>
      <c r="P198" s="79">
        <f t="shared" si="32"/>
        <v>0</v>
      </c>
      <c r="Q198" s="80">
        <f>INDEX([1]Ratio!R:R,MATCH([1]ตารางคะแนนV3!$C198,[1]Ratio!$C:$C,0))</f>
        <v>61</v>
      </c>
      <c r="R198" s="81">
        <f>INDEX([1]RiskPlusY2565Q3!$S:$S,MATCH([1]ตารางคะแนนV3!C198,[1]RiskPlusY2565Q3!$D:$D,0))</f>
        <v>1</v>
      </c>
      <c r="S198" s="82">
        <f>INDEX([1]Ratio!$S:$S,MATCH([1]ตารางคะแนนV3!$C198,[1]Ratio!$C:$C,0))</f>
        <v>42</v>
      </c>
      <c r="T198" s="78">
        <f>VLOOKUP($C198,[1]RiskPlusY2565Q3!$D$2:$W$901,17,0)</f>
        <v>1</v>
      </c>
      <c r="U198" s="83">
        <f t="shared" si="33"/>
        <v>0.5</v>
      </c>
      <c r="V198" s="82">
        <f>INDEX([1]Ratio!$T:$T,MATCH([1]ตารางคะแนนV3!$C198,[1]Ratio!$C:$C,0))</f>
        <v>55</v>
      </c>
      <c r="W198" s="78">
        <f>VLOOKUP($C198,[1]RiskPlusY2565Q3!$D$2:$W$901,18,0)</f>
        <v>1</v>
      </c>
      <c r="X198" s="83">
        <f t="shared" si="34"/>
        <v>0.5</v>
      </c>
      <c r="Y198" s="82">
        <f>INDEX([1]Ratio!$V:$V,MATCH([1]ตารางคะแนนV3!$C198,[1]Ratio!$C:$C,0))</f>
        <v>51</v>
      </c>
      <c r="Z198" s="81">
        <f>INDEX([1]RiskPlusY2565Q3!$W:$W,MATCH([1]ตารางคะแนนV3!C198,[1]RiskPlusY2565Q3!$D:$D,0))</f>
        <v>1</v>
      </c>
      <c r="AA198" s="84">
        <f t="shared" si="35"/>
        <v>3</v>
      </c>
      <c r="AB198" s="77" t="str">
        <f>INDEX('[1]Quick MethodY2565Q3'!P:P,MATCH([1]ตารางคะแนนV3!$C198,'[1]Quick MethodY2565Q3'!$C:$C,0))</f>
        <v>1</v>
      </c>
      <c r="AC198" s="78" t="str">
        <f>INDEX('[1]Quick MethodY2565Q3'!Q:Q,MATCH([1]ตารางคะแนนV3!$C198,'[1]Quick MethodY2565Q3'!$C:$C,0))</f>
        <v>1</v>
      </c>
      <c r="AD198" s="78">
        <f>INDEX([1]HGRY2565Q3!W:W,MATCH([1]ตารางคะแนนV3!$C198,[1]HGRY2565Q3!$C:$C,0))</f>
        <v>0.5</v>
      </c>
      <c r="AE198" s="78">
        <f>INDEX([1]HGRY2565Q3!X:X,MATCH([1]ตารางคะแนนV3!$C198,[1]HGRY2565Q3!$C:$C,0))</f>
        <v>0.5</v>
      </c>
      <c r="AF198" s="78">
        <f>INDEX([1]HGRY2565Q3!Y:Y,MATCH([1]ตารางคะแนนV3!$C198,[1]HGRY2565Q3!$C:$C,0))</f>
        <v>0.5</v>
      </c>
      <c r="AG198" s="78">
        <f>INDEX([1]HGRY2565Q3!Z:Z,MATCH([1]ตารางคะแนนV3!$C198,[1]HGRY2565Q3!$C:$C,0))</f>
        <v>0.5</v>
      </c>
      <c r="AH198" s="85">
        <f t="shared" si="36"/>
        <v>4</v>
      </c>
      <c r="AI198" s="79">
        <f t="shared" si="37"/>
        <v>2</v>
      </c>
      <c r="AJ198" s="86">
        <f>INDEX([1]PointY2565Q3!J:J,MATCH([1]ตารางคะแนนV3!$C198,[1]PointY2565Q3!$C:$C,0))</f>
        <v>1</v>
      </c>
      <c r="AK198" s="87">
        <f>IFERROR(INDEX([1]อัตราการครองเตียง!O:O,MATCH([1]ตารางคะแนนV3!$C198,[1]อัตราการครองเตียง!$C:$C,0)),0)</f>
        <v>1</v>
      </c>
      <c r="AL198" s="88">
        <f>INDEX([1]SumAdjRw!R:R,MATCH([1]ตารางคะแนนV3!$C198,[1]SumAdjRw!$C:$C,0))</f>
        <v>1</v>
      </c>
      <c r="AM198" s="89">
        <f t="shared" si="38"/>
        <v>2</v>
      </c>
      <c r="AN198" s="90">
        <f t="shared" si="39"/>
        <v>5</v>
      </c>
      <c r="AO198" s="91">
        <f t="shared" si="40"/>
        <v>8</v>
      </c>
      <c r="AP198" s="92">
        <f>INDEX([1]RiskPlusY2565Q3!Q:Q,MATCH([1]ตารางคะแนนV3!$C198,[1]RiskPlusY2565Q3!$D:$D,0))</f>
        <v>1</v>
      </c>
      <c r="AQ198" s="92">
        <f>INDEX([1]RiskPlusY2565Q3!R:R,MATCH([1]ตารางคะแนนV3!$C198,[1]RiskPlusY2565Q3!$D:$D,0))</f>
        <v>1</v>
      </c>
      <c r="AR198" s="92">
        <f>INDEX([1]RiskPlusY2565Q3!AB:AB,MATCH([1]ตารางคะแนนV3!$C198,[1]RiskPlusY2565Q3!$D:$D,0))</f>
        <v>1</v>
      </c>
      <c r="AS198" s="93">
        <f t="shared" si="41"/>
        <v>3</v>
      </c>
      <c r="AT198" s="92">
        <f>INDEX([1]RiskPlusY2565Q3!AA:AA,MATCH([1]ตารางคะแนนV3!$C198,[1]RiskPlusY2565Q3!$D:$D,0))</f>
        <v>1</v>
      </c>
      <c r="AU198" s="92">
        <f>INDEX([1]RiskPlusY2565Q3!AC:AC,MATCH([1]ตารางคะแนนV3!$C198,[1]RiskPlusY2565Q3!$D:$D,0))</f>
        <v>1</v>
      </c>
      <c r="AV198" s="94">
        <f t="shared" si="42"/>
        <v>2</v>
      </c>
      <c r="AW198" s="95">
        <f t="shared" si="43"/>
        <v>5</v>
      </c>
      <c r="AX198" s="96">
        <f t="shared" si="44"/>
        <v>13</v>
      </c>
      <c r="AY198" s="18" t="str">
        <f t="shared" si="45"/>
        <v>A</v>
      </c>
      <c r="AZ198" s="18"/>
      <c r="BA198" s="18" t="str">
        <f>INDEX([1]Proflile65!$L:$L,MATCH([1]ตารางคะแนนV3!$C198,[1]Proflile65!$D:$D,0))</f>
        <v>เดิม</v>
      </c>
      <c r="BB198" s="18"/>
      <c r="BC198" s="18"/>
      <c r="BD198" s="28" t="b">
        <f t="shared" si="46"/>
        <v>1</v>
      </c>
      <c r="BE198" s="96">
        <v>13</v>
      </c>
      <c r="BF198" s="18" t="s">
        <v>2048</v>
      </c>
      <c r="BH198" s="17">
        <f t="shared" si="47"/>
        <v>300000</v>
      </c>
    </row>
    <row r="199" spans="1:60">
      <c r="A199" s="18" t="s">
        <v>11</v>
      </c>
      <c r="B199" s="17" t="s">
        <v>64</v>
      </c>
      <c r="C199" s="18" t="s">
        <v>585</v>
      </c>
      <c r="D199" s="17" t="s">
        <v>586</v>
      </c>
      <c r="E199" s="18" t="str">
        <f>INDEX([1]Proflile65!$F:$F,MATCH([1]ตารางคะแนนV3!$C199,[1]Proflile65!$D:$D,0))</f>
        <v>รพช.</v>
      </c>
      <c r="F199" s="18">
        <f>INDEX([1]Proflile65!$H:$H,MATCH([1]ตารางคะแนนV3!$C199,[1]Proflile65!$D:$D,0))</f>
        <v>0</v>
      </c>
      <c r="G199" s="19" t="str">
        <f>INDEX([1]Proflile65!$K:$K,MATCH([1]ตารางคะแนนV3!$C199,[1]Proflile65!$D:$D,0))</f>
        <v>รพช.F3 P15,000-25,000</v>
      </c>
      <c r="H199" s="75">
        <v>17154</v>
      </c>
      <c r="I199" s="76">
        <f>INDEX([1]RiskPlusY2565Q3!L:L,MATCH([1]ตารางคะแนนV3!$C199,[1]RiskPlusY2565Q3!$D:$D,0))</f>
        <v>24908877.859999999</v>
      </c>
      <c r="J199" s="76">
        <f>INDEX([1]RiskPlusY2565Q3!P:P,MATCH([1]ตารางคะแนนV3!$C199,[1]RiskPlusY2565Q3!$D:$D,0))</f>
        <v>13079954.09</v>
      </c>
      <c r="K199" s="76">
        <f>INDEX([1]RiskPlusY2565Q3!O:O,MATCH([1]ตารางคะแนนV3!$C199,[1]RiskPlusY2565Q3!$D:$D,0))</f>
        <v>11658439.41</v>
      </c>
      <c r="L199" s="76">
        <f>INDEX([1]RiskPlusY2565Q3!M:M,MATCH([1]ตารางคะแนนV3!$C199,[1]RiskPlusY2565Q3!$D:$D,0))</f>
        <v>11208338.77</v>
      </c>
      <c r="M199" s="29">
        <f>INDEX([1]RiskPlusY2565Q3!N:N,MATCH([1]ตารางคะแนนV3!$C199,[1]RiskPlusY2565Q3!$D:$D,0))</f>
        <v>0</v>
      </c>
      <c r="N199" s="77">
        <f>INDEX([1]PlanfinY2565Q3!M:M,MATCH([1]ตารางคะแนนV3!$C199,[1]PlanfinY2565Q3!$C:$C,0))</f>
        <v>1</v>
      </c>
      <c r="O199" s="78">
        <f>INDEX([1]PlanfinY2565Q3!N:N,MATCH([1]ตารางคะแนนV3!$C199,[1]PlanfinY2565Q3!$C:$C,0))</f>
        <v>1</v>
      </c>
      <c r="P199" s="79">
        <f t="shared" si="32"/>
        <v>2</v>
      </c>
      <c r="Q199" s="80">
        <f>INDEX([1]Ratio!R:R,MATCH([1]ตารางคะแนนV3!$C199,[1]Ratio!$C:$C,0))</f>
        <v>77</v>
      </c>
      <c r="R199" s="81">
        <f>INDEX([1]RiskPlusY2565Q3!$S:$S,MATCH([1]ตารางคะแนนV3!C199,[1]RiskPlusY2565Q3!$D:$D,0))</f>
        <v>1</v>
      </c>
      <c r="S199" s="82">
        <f>INDEX([1]Ratio!$S:$S,MATCH([1]ตารางคะแนนV3!$C199,[1]Ratio!$C:$C,0))</f>
        <v>33</v>
      </c>
      <c r="T199" s="78">
        <f>VLOOKUP($C199,[1]RiskPlusY2565Q3!$D$2:$W$901,17,0)</f>
        <v>1</v>
      </c>
      <c r="U199" s="83">
        <f t="shared" si="33"/>
        <v>0.5</v>
      </c>
      <c r="V199" s="82">
        <f>INDEX([1]Ratio!$T:$T,MATCH([1]ตารางคะแนนV3!$C199,[1]Ratio!$C:$C,0))</f>
        <v>48</v>
      </c>
      <c r="W199" s="78">
        <f>VLOOKUP($C199,[1]RiskPlusY2565Q3!$D$2:$W$901,18,0)</f>
        <v>1</v>
      </c>
      <c r="X199" s="83">
        <f t="shared" si="34"/>
        <v>0.5</v>
      </c>
      <c r="Y199" s="82">
        <f>INDEX([1]Ratio!$V:$V,MATCH([1]ตารางคะแนนV3!$C199,[1]Ratio!$C:$C,0))</f>
        <v>44</v>
      </c>
      <c r="Z199" s="81">
        <f>INDEX([1]RiskPlusY2565Q3!$W:$W,MATCH([1]ตารางคะแนนV3!C199,[1]RiskPlusY2565Q3!$D:$D,0))</f>
        <v>1</v>
      </c>
      <c r="AA199" s="84">
        <f t="shared" si="35"/>
        <v>3</v>
      </c>
      <c r="AB199" s="77" t="str">
        <f>INDEX('[1]Quick MethodY2565Q3'!P:P,MATCH([1]ตารางคะแนนV3!$C199,'[1]Quick MethodY2565Q3'!$C:$C,0))</f>
        <v>1</v>
      </c>
      <c r="AC199" s="78" t="str">
        <f>INDEX('[1]Quick MethodY2565Q3'!Q:Q,MATCH([1]ตารางคะแนนV3!$C199,'[1]Quick MethodY2565Q3'!$C:$C,0))</f>
        <v>1</v>
      </c>
      <c r="AD199" s="78">
        <f>INDEX([1]HGRY2565Q3!W:W,MATCH([1]ตารางคะแนนV3!$C199,[1]HGRY2565Q3!$C:$C,0))</f>
        <v>0.5</v>
      </c>
      <c r="AE199" s="78">
        <f>INDEX([1]HGRY2565Q3!X:X,MATCH([1]ตารางคะแนนV3!$C199,[1]HGRY2565Q3!$C:$C,0))</f>
        <v>0.5</v>
      </c>
      <c r="AF199" s="78">
        <f>INDEX([1]HGRY2565Q3!Y:Y,MATCH([1]ตารางคะแนนV3!$C199,[1]HGRY2565Q3!$C:$C,0))</f>
        <v>0.5</v>
      </c>
      <c r="AG199" s="78">
        <f>INDEX([1]HGRY2565Q3!Z:Z,MATCH([1]ตารางคะแนนV3!$C199,[1]HGRY2565Q3!$C:$C,0))</f>
        <v>0.5</v>
      </c>
      <c r="AH199" s="85">
        <f t="shared" si="36"/>
        <v>4</v>
      </c>
      <c r="AI199" s="79">
        <f t="shared" si="37"/>
        <v>2</v>
      </c>
      <c r="AJ199" s="86">
        <f>INDEX([1]PointY2565Q3!J:J,MATCH([1]ตารางคะแนนV3!$C199,[1]PointY2565Q3!$C:$C,0))</f>
        <v>1</v>
      </c>
      <c r="AK199" s="87">
        <f>IFERROR(INDEX([1]อัตราการครองเตียง!O:O,MATCH([1]ตารางคะแนนV3!$C199,[1]อัตราการครองเตียง!$C:$C,0)),0)</f>
        <v>1</v>
      </c>
      <c r="AL199" s="88">
        <f>INDEX([1]SumAdjRw!R:R,MATCH([1]ตารางคะแนนV3!$C199,[1]SumAdjRw!$C:$C,0))</f>
        <v>1</v>
      </c>
      <c r="AM199" s="89">
        <f t="shared" si="38"/>
        <v>2</v>
      </c>
      <c r="AN199" s="90">
        <f t="shared" si="39"/>
        <v>5</v>
      </c>
      <c r="AO199" s="91">
        <f t="shared" si="40"/>
        <v>10</v>
      </c>
      <c r="AP199" s="92">
        <f>INDEX([1]RiskPlusY2565Q3!Q:Q,MATCH([1]ตารางคะแนนV3!$C199,[1]RiskPlusY2565Q3!$D:$D,0))</f>
        <v>0</v>
      </c>
      <c r="AQ199" s="92">
        <f>INDEX([1]RiskPlusY2565Q3!R:R,MATCH([1]ตารางคะแนนV3!$C199,[1]RiskPlusY2565Q3!$D:$D,0))</f>
        <v>0</v>
      </c>
      <c r="AR199" s="92">
        <f>INDEX([1]RiskPlusY2565Q3!AB:AB,MATCH([1]ตารางคะแนนV3!$C199,[1]RiskPlusY2565Q3!$D:$D,0))</f>
        <v>1</v>
      </c>
      <c r="AS199" s="93">
        <f t="shared" si="41"/>
        <v>1</v>
      </c>
      <c r="AT199" s="92">
        <f>INDEX([1]RiskPlusY2565Q3!AA:AA,MATCH([1]ตารางคะแนนV3!$C199,[1]RiskPlusY2565Q3!$D:$D,0))</f>
        <v>1</v>
      </c>
      <c r="AU199" s="92">
        <f>INDEX([1]RiskPlusY2565Q3!AC:AC,MATCH([1]ตารางคะแนนV3!$C199,[1]RiskPlusY2565Q3!$D:$D,0))</f>
        <v>1</v>
      </c>
      <c r="AV199" s="94">
        <f t="shared" si="42"/>
        <v>2</v>
      </c>
      <c r="AW199" s="95">
        <f t="shared" si="43"/>
        <v>3</v>
      </c>
      <c r="AX199" s="96">
        <f t="shared" si="44"/>
        <v>13</v>
      </c>
      <c r="AY199" s="18" t="str">
        <f t="shared" si="45"/>
        <v>A</v>
      </c>
      <c r="AZ199" s="18"/>
      <c r="BA199" s="18" t="str">
        <f>INDEX([1]Proflile65!$L:$L,MATCH([1]ตารางคะแนนV3!$C199,[1]Proflile65!$D:$D,0))</f>
        <v>เดิม</v>
      </c>
      <c r="BB199" s="18"/>
      <c r="BC199" s="18"/>
      <c r="BD199" s="28" t="b">
        <f t="shared" si="46"/>
        <v>1</v>
      </c>
      <c r="BE199" s="96">
        <v>13</v>
      </c>
      <c r="BF199" s="18" t="s">
        <v>2048</v>
      </c>
      <c r="BH199" s="17">
        <f t="shared" si="47"/>
        <v>300000</v>
      </c>
    </row>
    <row r="200" spans="1:60">
      <c r="A200" s="18" t="s">
        <v>11</v>
      </c>
      <c r="B200" s="17" t="s">
        <v>64</v>
      </c>
      <c r="C200" s="18" t="s">
        <v>587</v>
      </c>
      <c r="D200" s="17" t="s">
        <v>588</v>
      </c>
      <c r="E200" s="18" t="str">
        <f>INDEX([1]Proflile65!$F:$F,MATCH([1]ตารางคะแนนV3!$C200,[1]Proflile65!$D:$D,0))</f>
        <v>รพช.</v>
      </c>
      <c r="F200" s="18">
        <f>INDEX([1]Proflile65!$H:$H,MATCH([1]ตารางคะแนนV3!$C200,[1]Proflile65!$D:$D,0))</f>
        <v>0</v>
      </c>
      <c r="G200" s="19" t="str">
        <f>INDEX([1]Proflile65!$K:$K,MATCH([1]ตารางคะแนนV3!$C200,[1]Proflile65!$D:$D,0))</f>
        <v>รพช.F3 P&lt;=15,000</v>
      </c>
      <c r="H200" s="75">
        <v>14366</v>
      </c>
      <c r="I200" s="76">
        <f>INDEX([1]RiskPlusY2565Q3!L:L,MATCH([1]ตารางคะแนนV3!$C200,[1]RiskPlusY2565Q3!$D:$D,0))</f>
        <v>22315605.620000001</v>
      </c>
      <c r="J200" s="76">
        <f>INDEX([1]RiskPlusY2565Q3!P:P,MATCH([1]ตารางคะแนนV3!$C200,[1]RiskPlusY2565Q3!$D:$D,0))</f>
        <v>16723596.16</v>
      </c>
      <c r="K200" s="76">
        <f>INDEX([1]RiskPlusY2565Q3!O:O,MATCH([1]ตารางคะแนนV3!$C200,[1]RiskPlusY2565Q3!$D:$D,0))</f>
        <v>11659772.67</v>
      </c>
      <c r="L200" s="76">
        <f>INDEX([1]RiskPlusY2565Q3!M:M,MATCH([1]ตารางคะแนนV3!$C200,[1]RiskPlusY2565Q3!$D:$D,0))</f>
        <v>10690163.07</v>
      </c>
      <c r="M200" s="29">
        <f>INDEX([1]RiskPlusY2565Q3!N:N,MATCH([1]ตารางคะแนนV3!$C200,[1]RiskPlusY2565Q3!$D:$D,0))</f>
        <v>0</v>
      </c>
      <c r="N200" s="77">
        <f>INDEX([1]PlanfinY2565Q3!M:M,MATCH([1]ตารางคะแนนV3!$C200,[1]PlanfinY2565Q3!$C:$C,0))</f>
        <v>1</v>
      </c>
      <c r="O200" s="78">
        <f>INDEX([1]PlanfinY2565Q3!N:N,MATCH([1]ตารางคะแนนV3!$C200,[1]PlanfinY2565Q3!$C:$C,0))</f>
        <v>1</v>
      </c>
      <c r="P200" s="79">
        <f t="shared" ref="P200:P263" si="48">SUM(N200+O200)</f>
        <v>2</v>
      </c>
      <c r="Q200" s="80">
        <f>INDEX([1]Ratio!R:R,MATCH([1]ตารางคะแนนV3!$C200,[1]Ratio!$C:$C,0))</f>
        <v>73</v>
      </c>
      <c r="R200" s="81">
        <f>INDEX([1]RiskPlusY2565Q3!$S:$S,MATCH([1]ตารางคะแนนV3!C200,[1]RiskPlusY2565Q3!$D:$D,0))</f>
        <v>1</v>
      </c>
      <c r="S200" s="82">
        <f>INDEX([1]Ratio!$S:$S,MATCH([1]ตารางคะแนนV3!$C200,[1]Ratio!$C:$C,0))</f>
        <v>57</v>
      </c>
      <c r="T200" s="78">
        <f>VLOOKUP($C200,[1]RiskPlusY2565Q3!$D$2:$W$901,17,0)</f>
        <v>1</v>
      </c>
      <c r="U200" s="83">
        <f t="shared" ref="U200:U263" si="49">IF(T200=1,0.5,0)</f>
        <v>0.5</v>
      </c>
      <c r="V200" s="82">
        <f>INDEX([1]Ratio!$T:$T,MATCH([1]ตารางคะแนนV3!$C200,[1]Ratio!$C:$C,0))</f>
        <v>40</v>
      </c>
      <c r="W200" s="78">
        <f>VLOOKUP($C200,[1]RiskPlusY2565Q3!$D$2:$W$901,18,0)</f>
        <v>1</v>
      </c>
      <c r="X200" s="83">
        <f t="shared" ref="X200:X263" si="50">IF(W200=1,0.5,0)</f>
        <v>0.5</v>
      </c>
      <c r="Y200" s="82">
        <f>INDEX([1]Ratio!$V:$V,MATCH([1]ตารางคะแนนV3!$C200,[1]Ratio!$C:$C,0))</f>
        <v>38</v>
      </c>
      <c r="Z200" s="81">
        <f>INDEX([1]RiskPlusY2565Q3!$W:$W,MATCH([1]ตารางคะแนนV3!C200,[1]RiskPlusY2565Q3!$D:$D,0))</f>
        <v>1</v>
      </c>
      <c r="AA200" s="84">
        <f t="shared" ref="AA200:AA263" si="51">SUM(R200,U200,X200,Z200)</f>
        <v>3</v>
      </c>
      <c r="AB200" s="77" t="str">
        <f>INDEX('[1]Quick MethodY2565Q3'!P:P,MATCH([1]ตารางคะแนนV3!$C200,'[1]Quick MethodY2565Q3'!$C:$C,0))</f>
        <v>1</v>
      </c>
      <c r="AC200" s="78" t="str">
        <f>INDEX('[1]Quick MethodY2565Q3'!Q:Q,MATCH([1]ตารางคะแนนV3!$C200,'[1]Quick MethodY2565Q3'!$C:$C,0))</f>
        <v>1</v>
      </c>
      <c r="AD200" s="78">
        <f>INDEX([1]HGRY2565Q3!W:W,MATCH([1]ตารางคะแนนV3!$C200,[1]HGRY2565Q3!$C:$C,0))</f>
        <v>0.5</v>
      </c>
      <c r="AE200" s="78">
        <f>INDEX([1]HGRY2565Q3!X:X,MATCH([1]ตารางคะแนนV3!$C200,[1]HGRY2565Q3!$C:$C,0))</f>
        <v>0</v>
      </c>
      <c r="AF200" s="78">
        <f>INDEX([1]HGRY2565Q3!Y:Y,MATCH([1]ตารางคะแนนV3!$C200,[1]HGRY2565Q3!$C:$C,0))</f>
        <v>0</v>
      </c>
      <c r="AG200" s="78">
        <f>INDEX([1]HGRY2565Q3!Z:Z,MATCH([1]ตารางคะแนนV3!$C200,[1]HGRY2565Q3!$C:$C,0))</f>
        <v>0</v>
      </c>
      <c r="AH200" s="85">
        <f t="shared" ref="AH200:AH263" si="52">SUM(AB200+AC200+AD200+AE200+AF200+AG200)</f>
        <v>2.5</v>
      </c>
      <c r="AI200" s="79">
        <f t="shared" ref="AI200:AI263" si="53">IF(AH200&gt;=2,2,AH200)</f>
        <v>2</v>
      </c>
      <c r="AJ200" s="86">
        <f>INDEX([1]PointY2565Q3!J:J,MATCH([1]ตารางคะแนนV3!$C200,[1]PointY2565Q3!$C:$C,0))</f>
        <v>1</v>
      </c>
      <c r="AK200" s="87">
        <f>IFERROR(INDEX([1]อัตราการครองเตียง!O:O,MATCH([1]ตารางคะแนนV3!$C200,[1]อัตราการครองเตียง!$C:$C,0)),0)</f>
        <v>1</v>
      </c>
      <c r="AL200" s="88">
        <f>INDEX([1]SumAdjRw!R:R,MATCH([1]ตารางคะแนนV3!$C200,[1]SumAdjRw!$C:$C,0))</f>
        <v>1</v>
      </c>
      <c r="AM200" s="89">
        <f t="shared" ref="AM200:AM263" si="54">AK200+AL200</f>
        <v>2</v>
      </c>
      <c r="AN200" s="90">
        <f t="shared" ref="AN200:AN263" si="55">SUM(AI200,AJ200,AM200)</f>
        <v>5</v>
      </c>
      <c r="AO200" s="91">
        <f t="shared" ref="AO200:AO263" si="56">SUM(P200,AA200,AN200)</f>
        <v>10</v>
      </c>
      <c r="AP200" s="92">
        <f>INDEX([1]RiskPlusY2565Q3!Q:Q,MATCH([1]ตารางคะแนนV3!$C200,[1]RiskPlusY2565Q3!$D:$D,0))</f>
        <v>1</v>
      </c>
      <c r="AQ200" s="92">
        <f>INDEX([1]RiskPlusY2565Q3!R:R,MATCH([1]ตารางคะแนนV3!$C200,[1]RiskPlusY2565Q3!$D:$D,0))</f>
        <v>1</v>
      </c>
      <c r="AR200" s="92">
        <f>INDEX([1]RiskPlusY2565Q3!AB:AB,MATCH([1]ตารางคะแนนV3!$C200,[1]RiskPlusY2565Q3!$D:$D,0))</f>
        <v>1</v>
      </c>
      <c r="AS200" s="93">
        <f t="shared" ref="AS200:AS263" si="57">SUM(AP200:AR200)</f>
        <v>3</v>
      </c>
      <c r="AT200" s="92">
        <f>INDEX([1]RiskPlusY2565Q3!AA:AA,MATCH([1]ตารางคะแนนV3!$C200,[1]RiskPlusY2565Q3!$D:$D,0))</f>
        <v>1</v>
      </c>
      <c r="AU200" s="92">
        <f>INDEX([1]RiskPlusY2565Q3!AC:AC,MATCH([1]ตารางคะแนนV3!$C200,[1]RiskPlusY2565Q3!$D:$D,0))</f>
        <v>1</v>
      </c>
      <c r="AV200" s="94">
        <f t="shared" ref="AV200:AV263" si="58">SUM(AT200:AU200)</f>
        <v>2</v>
      </c>
      <c r="AW200" s="95">
        <f t="shared" ref="AW200:AW263" si="59">SUM(AV200,AS200)</f>
        <v>5</v>
      </c>
      <c r="AX200" s="96">
        <f t="shared" ref="AX200:AX263" si="60">SUM(AO200,AW200)</f>
        <v>15</v>
      </c>
      <c r="AY200" s="18" t="str">
        <f t="shared" ref="AY200:AY263" si="61">IF(AX200&lt;7.5,"F",IF(AX200&lt;9,"D",IF(AX200&lt;10.5,"C",IF(AX200&lt;12,"B","A"))))</f>
        <v>A</v>
      </c>
      <c r="AZ200" s="18"/>
      <c r="BA200" s="18" t="str">
        <f>INDEX([1]Proflile65!$L:$L,MATCH([1]ตารางคะแนนV3!$C200,[1]Proflile65!$D:$D,0))</f>
        <v>เดิม</v>
      </c>
      <c r="BB200" s="18"/>
      <c r="BC200" s="18"/>
      <c r="BD200" s="28" t="b">
        <f t="shared" ref="BD200:BD263" si="62">AX200=BE200</f>
        <v>1</v>
      </c>
      <c r="BE200" s="96">
        <v>15</v>
      </c>
      <c r="BF200" s="18" t="s">
        <v>2048</v>
      </c>
      <c r="BH200" s="17">
        <f t="shared" ref="BH200:BH263" si="63">IF(AY200=$BH$5,$BI$5,IF(AY200=$BH$6,$BI$6,0))</f>
        <v>300000</v>
      </c>
    </row>
    <row r="201" spans="1:60">
      <c r="A201" s="18" t="s">
        <v>11</v>
      </c>
      <c r="B201" s="17" t="s">
        <v>64</v>
      </c>
      <c r="C201" s="18" t="s">
        <v>589</v>
      </c>
      <c r="D201" s="17" t="s">
        <v>590</v>
      </c>
      <c r="E201" s="18" t="str">
        <f>INDEX([1]Proflile65!$F:$F,MATCH([1]ตารางคะแนนV3!$C201,[1]Proflile65!$D:$D,0))</f>
        <v>รพช.</v>
      </c>
      <c r="F201" s="18">
        <f>INDEX([1]Proflile65!$H:$H,MATCH([1]ตารางคะแนนV3!$C201,[1]Proflile65!$D:$D,0))</f>
        <v>0</v>
      </c>
      <c r="G201" s="19" t="str">
        <f>INDEX([1]Proflile65!$K:$K,MATCH([1]ตารางคะแนนV3!$C201,[1]Proflile65!$D:$D,0))</f>
        <v>รพช.F3 P&lt;=15,000</v>
      </c>
      <c r="H201" s="75">
        <v>13096</v>
      </c>
      <c r="I201" s="76">
        <f>INDEX([1]RiskPlusY2565Q3!L:L,MATCH([1]ตารางคะแนนV3!$C201,[1]RiskPlusY2565Q3!$D:$D,0))</f>
        <v>18630814.469999999</v>
      </c>
      <c r="J201" s="76">
        <f>INDEX([1]RiskPlusY2565Q3!P:P,MATCH([1]ตารางคะแนนV3!$C201,[1]RiskPlusY2565Q3!$D:$D,0))</f>
        <v>13026660.810000001</v>
      </c>
      <c r="K201" s="76">
        <f>INDEX([1]RiskPlusY2565Q3!O:O,MATCH([1]ตารางคะแนนV3!$C201,[1]RiskPlusY2565Q3!$D:$D,0))</f>
        <v>10950680.960000001</v>
      </c>
      <c r="L201" s="76">
        <f>INDEX([1]RiskPlusY2565Q3!M:M,MATCH([1]ตารางคะแนนV3!$C201,[1]RiskPlusY2565Q3!$D:$D,0))</f>
        <v>9863526.3800000008</v>
      </c>
      <c r="M201" s="29">
        <f>INDEX([1]RiskPlusY2565Q3!N:N,MATCH([1]ตารางคะแนนV3!$C201,[1]RiskPlusY2565Q3!$D:$D,0))</f>
        <v>0</v>
      </c>
      <c r="N201" s="77">
        <f>INDEX([1]PlanfinY2565Q3!M:M,MATCH([1]ตารางคะแนนV3!$C201,[1]PlanfinY2565Q3!$C:$C,0))</f>
        <v>1</v>
      </c>
      <c r="O201" s="78">
        <f>INDEX([1]PlanfinY2565Q3!N:N,MATCH([1]ตารางคะแนนV3!$C201,[1]PlanfinY2565Q3!$C:$C,0))</f>
        <v>0</v>
      </c>
      <c r="P201" s="79">
        <f t="shared" si="48"/>
        <v>1</v>
      </c>
      <c r="Q201" s="80">
        <f>INDEX([1]Ratio!R:R,MATCH([1]ตารางคะแนนV3!$C201,[1]Ratio!$C:$C,0))</f>
        <v>75</v>
      </c>
      <c r="R201" s="81">
        <f>INDEX([1]RiskPlusY2565Q3!$S:$S,MATCH([1]ตารางคะแนนV3!C201,[1]RiskPlusY2565Q3!$D:$D,0))</f>
        <v>1</v>
      </c>
      <c r="S201" s="82">
        <f>INDEX([1]Ratio!$S:$S,MATCH([1]ตารางคะแนนV3!$C201,[1]Ratio!$C:$C,0))</f>
        <v>31</v>
      </c>
      <c r="T201" s="78">
        <f>VLOOKUP($C201,[1]RiskPlusY2565Q3!$D$2:$W$901,17,0)</f>
        <v>1</v>
      </c>
      <c r="U201" s="83">
        <f t="shared" si="49"/>
        <v>0.5</v>
      </c>
      <c r="V201" s="82">
        <f>INDEX([1]Ratio!$T:$T,MATCH([1]ตารางคะแนนV3!$C201,[1]Ratio!$C:$C,0))</f>
        <v>45</v>
      </c>
      <c r="W201" s="78">
        <f>VLOOKUP($C201,[1]RiskPlusY2565Q3!$D$2:$W$901,18,0)</f>
        <v>1</v>
      </c>
      <c r="X201" s="83">
        <f t="shared" si="50"/>
        <v>0.5</v>
      </c>
      <c r="Y201" s="82">
        <f>INDEX([1]Ratio!$V:$V,MATCH([1]ตารางคะแนนV3!$C201,[1]Ratio!$C:$C,0))</f>
        <v>47</v>
      </c>
      <c r="Z201" s="81">
        <f>INDEX([1]RiskPlusY2565Q3!$W:$W,MATCH([1]ตารางคะแนนV3!C201,[1]RiskPlusY2565Q3!$D:$D,0))</f>
        <v>1</v>
      </c>
      <c r="AA201" s="84">
        <f t="shared" si="51"/>
        <v>3</v>
      </c>
      <c r="AB201" s="77" t="str">
        <f>INDEX('[1]Quick MethodY2565Q3'!P:P,MATCH([1]ตารางคะแนนV3!$C201,'[1]Quick MethodY2565Q3'!$C:$C,0))</f>
        <v>1</v>
      </c>
      <c r="AC201" s="78" t="str">
        <f>INDEX('[1]Quick MethodY2565Q3'!Q:Q,MATCH([1]ตารางคะแนนV3!$C201,'[1]Quick MethodY2565Q3'!$C:$C,0))</f>
        <v>1</v>
      </c>
      <c r="AD201" s="78">
        <f>INDEX([1]HGRY2565Q3!W:W,MATCH([1]ตารางคะแนนV3!$C201,[1]HGRY2565Q3!$C:$C,0))</f>
        <v>0.5</v>
      </c>
      <c r="AE201" s="78">
        <f>INDEX([1]HGRY2565Q3!X:X,MATCH([1]ตารางคะแนนV3!$C201,[1]HGRY2565Q3!$C:$C,0))</f>
        <v>0.5</v>
      </c>
      <c r="AF201" s="78">
        <f>INDEX([1]HGRY2565Q3!Y:Y,MATCH([1]ตารางคะแนนV3!$C201,[1]HGRY2565Q3!$C:$C,0))</f>
        <v>0.5</v>
      </c>
      <c r="AG201" s="78">
        <f>INDEX([1]HGRY2565Q3!Z:Z,MATCH([1]ตารางคะแนนV3!$C201,[1]HGRY2565Q3!$C:$C,0))</f>
        <v>0.5</v>
      </c>
      <c r="AH201" s="85">
        <f t="shared" si="52"/>
        <v>4</v>
      </c>
      <c r="AI201" s="79">
        <f t="shared" si="53"/>
        <v>2</v>
      </c>
      <c r="AJ201" s="86">
        <f>INDEX([1]PointY2565Q3!J:J,MATCH([1]ตารางคะแนนV3!$C201,[1]PointY2565Q3!$C:$C,0))</f>
        <v>1</v>
      </c>
      <c r="AK201" s="87">
        <f>IFERROR(INDEX([1]อัตราการครองเตียง!O:O,MATCH([1]ตารางคะแนนV3!$C201,[1]อัตราการครองเตียง!$C:$C,0)),0)</f>
        <v>1</v>
      </c>
      <c r="AL201" s="88">
        <f>INDEX([1]SumAdjRw!R:R,MATCH([1]ตารางคะแนนV3!$C201,[1]SumAdjRw!$C:$C,0))</f>
        <v>1</v>
      </c>
      <c r="AM201" s="89">
        <f t="shared" si="54"/>
        <v>2</v>
      </c>
      <c r="AN201" s="90">
        <f t="shared" si="55"/>
        <v>5</v>
      </c>
      <c r="AO201" s="91">
        <f t="shared" si="56"/>
        <v>9</v>
      </c>
      <c r="AP201" s="92">
        <f>INDEX([1]RiskPlusY2565Q3!Q:Q,MATCH([1]ตารางคะแนนV3!$C201,[1]RiskPlusY2565Q3!$D:$D,0))</f>
        <v>1</v>
      </c>
      <c r="AQ201" s="92">
        <f>INDEX([1]RiskPlusY2565Q3!R:R,MATCH([1]ตารางคะแนนV3!$C201,[1]RiskPlusY2565Q3!$D:$D,0))</f>
        <v>1</v>
      </c>
      <c r="AR201" s="92">
        <f>INDEX([1]RiskPlusY2565Q3!AB:AB,MATCH([1]ตารางคะแนนV3!$C201,[1]RiskPlusY2565Q3!$D:$D,0))</f>
        <v>1</v>
      </c>
      <c r="AS201" s="93">
        <f t="shared" si="57"/>
        <v>3</v>
      </c>
      <c r="AT201" s="92">
        <f>INDEX([1]RiskPlusY2565Q3!AA:AA,MATCH([1]ตารางคะแนนV3!$C201,[1]RiskPlusY2565Q3!$D:$D,0))</f>
        <v>1</v>
      </c>
      <c r="AU201" s="92">
        <f>INDEX([1]RiskPlusY2565Q3!AC:AC,MATCH([1]ตารางคะแนนV3!$C201,[1]RiskPlusY2565Q3!$D:$D,0))</f>
        <v>1</v>
      </c>
      <c r="AV201" s="94">
        <f t="shared" si="58"/>
        <v>2</v>
      </c>
      <c r="AW201" s="95">
        <f t="shared" si="59"/>
        <v>5</v>
      </c>
      <c r="AX201" s="96">
        <f t="shared" si="60"/>
        <v>14</v>
      </c>
      <c r="AY201" s="18" t="str">
        <f t="shared" si="61"/>
        <v>A</v>
      </c>
      <c r="AZ201" s="18"/>
      <c r="BA201" s="18" t="str">
        <f>INDEX([1]Proflile65!$L:$L,MATCH([1]ตารางคะแนนV3!$C201,[1]Proflile65!$D:$D,0))</f>
        <v>เดิม</v>
      </c>
      <c r="BB201" s="18"/>
      <c r="BC201" s="18"/>
      <c r="BD201" s="28" t="b">
        <f t="shared" si="62"/>
        <v>1</v>
      </c>
      <c r="BE201" s="96">
        <v>14</v>
      </c>
      <c r="BF201" s="18" t="s">
        <v>2048</v>
      </c>
      <c r="BH201" s="17">
        <f t="shared" si="63"/>
        <v>300000</v>
      </c>
    </row>
    <row r="202" spans="1:60">
      <c r="A202" s="18" t="s">
        <v>11</v>
      </c>
      <c r="B202" s="17" t="s">
        <v>15</v>
      </c>
      <c r="C202" s="18" t="s">
        <v>527</v>
      </c>
      <c r="D202" s="17" t="s">
        <v>528</v>
      </c>
      <c r="E202" s="18" t="str">
        <f>INDEX([1]Proflile65!$F:$F,MATCH([1]ตารางคะแนนV3!$C202,[1]Proflile65!$D:$D,0))</f>
        <v>รพท.</v>
      </c>
      <c r="F202" s="18">
        <f>INDEX([1]Proflile65!$H:$H,MATCH([1]ตารางคะแนนV3!$C202,[1]Proflile65!$D:$D,0))</f>
        <v>328</v>
      </c>
      <c r="G202" s="19" t="str">
        <f>INDEX([1]Proflile65!$K:$K,MATCH([1]ตารางคะแนนV3!$C202,[1]Proflile65!$D:$D,0))</f>
        <v>รพท.S B&lt;=400</v>
      </c>
      <c r="H202" s="75">
        <v>36573</v>
      </c>
      <c r="I202" s="76">
        <f>INDEX([1]RiskPlusY2565Q3!L:L,MATCH([1]ตารางคะแนนV3!$C202,[1]RiskPlusY2565Q3!$D:$D,0))</f>
        <v>502543241.98000002</v>
      </c>
      <c r="J202" s="76">
        <f>INDEX([1]RiskPlusY2565Q3!P:P,MATCH([1]ตารางคะแนนV3!$C202,[1]RiskPlusY2565Q3!$D:$D,0))</f>
        <v>277761176.24000001</v>
      </c>
      <c r="K202" s="76">
        <f>INDEX([1]RiskPlusY2565Q3!O:O,MATCH([1]ตารางคะแนนV3!$C202,[1]RiskPlusY2565Q3!$D:$D,0))</f>
        <v>204734878.25999999</v>
      </c>
      <c r="L202" s="76">
        <f>INDEX([1]RiskPlusY2565Q3!M:M,MATCH([1]ตารางคะแนนV3!$C202,[1]RiskPlusY2565Q3!$D:$D,0))</f>
        <v>252040687.03</v>
      </c>
      <c r="M202" s="29">
        <f>INDEX([1]RiskPlusY2565Q3!N:N,MATCH([1]ตารางคะแนนV3!$C202,[1]RiskPlusY2565Q3!$D:$D,0))</f>
        <v>0</v>
      </c>
      <c r="N202" s="77">
        <f>INDEX([1]PlanfinY2565Q3!M:M,MATCH([1]ตารางคะแนนV3!$C202,[1]PlanfinY2565Q3!$C:$C,0))</f>
        <v>1</v>
      </c>
      <c r="O202" s="78">
        <f>INDEX([1]PlanfinY2565Q3!N:N,MATCH([1]ตารางคะแนนV3!$C202,[1]PlanfinY2565Q3!$C:$C,0))</f>
        <v>1</v>
      </c>
      <c r="P202" s="79">
        <f t="shared" si="48"/>
        <v>2</v>
      </c>
      <c r="Q202" s="80">
        <f>INDEX([1]Ratio!R:R,MATCH([1]ตารางคะแนนV3!$C202,[1]Ratio!$C:$C,0))</f>
        <v>118</v>
      </c>
      <c r="R202" s="81">
        <f>INDEX([1]RiskPlusY2565Q3!$S:$S,MATCH([1]ตารางคะแนนV3!C202,[1]RiskPlusY2565Q3!$D:$D,0))</f>
        <v>0</v>
      </c>
      <c r="S202" s="82">
        <f>INDEX([1]Ratio!$S:$S,MATCH([1]ตารางคะแนนV3!$C202,[1]Ratio!$C:$C,0))</f>
        <v>134</v>
      </c>
      <c r="T202" s="78">
        <f>VLOOKUP($C202,[1]RiskPlusY2565Q3!$D$2:$W$901,17,0)</f>
        <v>0</v>
      </c>
      <c r="U202" s="83">
        <f t="shared" si="49"/>
        <v>0</v>
      </c>
      <c r="V202" s="82">
        <f>INDEX([1]Ratio!$T:$T,MATCH([1]ตารางคะแนนV3!$C202,[1]Ratio!$C:$C,0))</f>
        <v>76</v>
      </c>
      <c r="W202" s="78">
        <f>VLOOKUP($C202,[1]RiskPlusY2565Q3!$D$2:$W$901,18,0)</f>
        <v>0</v>
      </c>
      <c r="X202" s="83">
        <f t="shared" si="50"/>
        <v>0</v>
      </c>
      <c r="Y202" s="82">
        <f>INDEX([1]Ratio!$V:$V,MATCH([1]ตารางคะแนนV3!$C202,[1]Ratio!$C:$C,0))</f>
        <v>46</v>
      </c>
      <c r="Z202" s="81">
        <f>INDEX([1]RiskPlusY2565Q3!$W:$W,MATCH([1]ตารางคะแนนV3!C202,[1]RiskPlusY2565Q3!$D:$D,0))</f>
        <v>1</v>
      </c>
      <c r="AA202" s="84">
        <f t="shared" si="51"/>
        <v>1</v>
      </c>
      <c r="AB202" s="77" t="str">
        <f>INDEX('[1]Quick MethodY2565Q3'!P:P,MATCH([1]ตารางคะแนนV3!$C202,'[1]Quick MethodY2565Q3'!$C:$C,0))</f>
        <v>1</v>
      </c>
      <c r="AC202" s="78" t="str">
        <f>INDEX('[1]Quick MethodY2565Q3'!Q:Q,MATCH([1]ตารางคะแนนV3!$C202,'[1]Quick MethodY2565Q3'!$C:$C,0))</f>
        <v>1</v>
      </c>
      <c r="AD202" s="78">
        <f>INDEX([1]HGRY2565Q3!W:W,MATCH([1]ตารางคะแนนV3!$C202,[1]HGRY2565Q3!$C:$C,0))</f>
        <v>0.5</v>
      </c>
      <c r="AE202" s="78">
        <f>INDEX([1]HGRY2565Q3!X:X,MATCH([1]ตารางคะแนนV3!$C202,[1]HGRY2565Q3!$C:$C,0))</f>
        <v>0</v>
      </c>
      <c r="AF202" s="78">
        <f>INDEX([1]HGRY2565Q3!Y:Y,MATCH([1]ตารางคะแนนV3!$C202,[1]HGRY2565Q3!$C:$C,0))</f>
        <v>0.5</v>
      </c>
      <c r="AG202" s="78">
        <f>INDEX([1]HGRY2565Q3!Z:Z,MATCH([1]ตารางคะแนนV3!$C202,[1]HGRY2565Q3!$C:$C,0))</f>
        <v>0</v>
      </c>
      <c r="AH202" s="85">
        <f t="shared" si="52"/>
        <v>3</v>
      </c>
      <c r="AI202" s="79">
        <f t="shared" si="53"/>
        <v>2</v>
      </c>
      <c r="AJ202" s="86">
        <f>INDEX([1]PointY2565Q3!J:J,MATCH([1]ตารางคะแนนV3!$C202,[1]PointY2565Q3!$C:$C,0))</f>
        <v>1</v>
      </c>
      <c r="AK202" s="87">
        <f>IFERROR(INDEX([1]อัตราการครองเตียง!O:O,MATCH([1]ตารางคะแนนV3!$C202,[1]อัตราการครองเตียง!$C:$C,0)),0)</f>
        <v>1</v>
      </c>
      <c r="AL202" s="88">
        <f>INDEX([1]SumAdjRw!R:R,MATCH([1]ตารางคะแนนV3!$C202,[1]SumAdjRw!$C:$C,0))</f>
        <v>1</v>
      </c>
      <c r="AM202" s="89">
        <f t="shared" si="54"/>
        <v>2</v>
      </c>
      <c r="AN202" s="90">
        <f t="shared" si="55"/>
        <v>5</v>
      </c>
      <c r="AO202" s="91">
        <f t="shared" si="56"/>
        <v>8</v>
      </c>
      <c r="AP202" s="92">
        <f>INDEX([1]RiskPlusY2565Q3!Q:Q,MATCH([1]ตารางคะแนนV3!$C202,[1]RiskPlusY2565Q3!$D:$D,0))</f>
        <v>1</v>
      </c>
      <c r="AQ202" s="92">
        <f>INDEX([1]RiskPlusY2565Q3!R:R,MATCH([1]ตารางคะแนนV3!$C202,[1]RiskPlusY2565Q3!$D:$D,0))</f>
        <v>1</v>
      </c>
      <c r="AR202" s="92">
        <f>INDEX([1]RiskPlusY2565Q3!AB:AB,MATCH([1]ตารางคะแนนV3!$C202,[1]RiskPlusY2565Q3!$D:$D,0))</f>
        <v>1</v>
      </c>
      <c r="AS202" s="93">
        <f t="shared" si="57"/>
        <v>3</v>
      </c>
      <c r="AT202" s="92">
        <f>INDEX([1]RiskPlusY2565Q3!AA:AA,MATCH([1]ตารางคะแนนV3!$C202,[1]RiskPlusY2565Q3!$D:$D,0))</f>
        <v>1</v>
      </c>
      <c r="AU202" s="92">
        <f>INDEX([1]RiskPlusY2565Q3!AC:AC,MATCH([1]ตารางคะแนนV3!$C202,[1]RiskPlusY2565Q3!$D:$D,0))</f>
        <v>1</v>
      </c>
      <c r="AV202" s="94">
        <f t="shared" si="58"/>
        <v>2</v>
      </c>
      <c r="AW202" s="95">
        <f t="shared" si="59"/>
        <v>5</v>
      </c>
      <c r="AX202" s="96">
        <f t="shared" si="60"/>
        <v>13</v>
      </c>
      <c r="AY202" s="18" t="str">
        <f t="shared" si="61"/>
        <v>A</v>
      </c>
      <c r="AZ202" s="18"/>
      <c r="BA202" s="18" t="str">
        <f>INDEX([1]Proflile65!$L:$L,MATCH([1]ตารางคะแนนV3!$C202,[1]Proflile65!$D:$D,0))</f>
        <v>เดิม</v>
      </c>
      <c r="BB202" s="18"/>
      <c r="BC202" s="18"/>
      <c r="BD202" s="28" t="b">
        <f t="shared" si="62"/>
        <v>1</v>
      </c>
      <c r="BE202" s="96">
        <v>13</v>
      </c>
      <c r="BF202" s="18" t="s">
        <v>2048</v>
      </c>
      <c r="BH202" s="17">
        <f t="shared" si="63"/>
        <v>300000</v>
      </c>
    </row>
    <row r="203" spans="1:60">
      <c r="A203" s="18" t="s">
        <v>11</v>
      </c>
      <c r="B203" s="17" t="s">
        <v>15</v>
      </c>
      <c r="C203" s="18" t="s">
        <v>529</v>
      </c>
      <c r="D203" s="17" t="s">
        <v>530</v>
      </c>
      <c r="E203" s="18" t="str">
        <f>INDEX([1]Proflile65!$F:$F,MATCH([1]ตารางคะแนนV3!$C203,[1]Proflile65!$D:$D,0))</f>
        <v>รพช.</v>
      </c>
      <c r="F203" s="18">
        <f>INDEX([1]Proflile65!$H:$H,MATCH([1]ตารางคะแนนV3!$C203,[1]Proflile65!$D:$D,0))</f>
        <v>90</v>
      </c>
      <c r="G203" s="19" t="str">
        <f>INDEX([1]Proflile65!$K:$K,MATCH([1]ตารางคะแนนV3!$C203,[1]Proflile65!$D:$D,0))</f>
        <v>รพช.F2 P30,000-60,000</v>
      </c>
      <c r="H203" s="75">
        <v>30999</v>
      </c>
      <c r="I203" s="76">
        <f>INDEX([1]RiskPlusY2565Q3!L:L,MATCH([1]ตารางคะแนนV3!$C203,[1]RiskPlusY2565Q3!$D:$D,0))</f>
        <v>108745745.31</v>
      </c>
      <c r="J203" s="76">
        <f>INDEX([1]RiskPlusY2565Q3!P:P,MATCH([1]ตารางคะแนนV3!$C203,[1]RiskPlusY2565Q3!$D:$D,0))</f>
        <v>98780549.909999996</v>
      </c>
      <c r="K203" s="76">
        <f>INDEX([1]RiskPlusY2565Q3!O:O,MATCH([1]ตารางคะแนนV3!$C203,[1]RiskPlusY2565Q3!$D:$D,0))</f>
        <v>16704773.83</v>
      </c>
      <c r="L203" s="76">
        <f>INDEX([1]RiskPlusY2565Q3!M:M,MATCH([1]ตารางคะแนนV3!$C203,[1]RiskPlusY2565Q3!$D:$D,0))</f>
        <v>9957025.9399999995</v>
      </c>
      <c r="M203" s="29">
        <f>INDEX([1]RiskPlusY2565Q3!N:N,MATCH([1]ตารางคะแนนV3!$C203,[1]RiskPlusY2565Q3!$D:$D,0))</f>
        <v>0</v>
      </c>
      <c r="N203" s="77">
        <f>INDEX([1]PlanfinY2565Q3!M:M,MATCH([1]ตารางคะแนนV3!$C203,[1]PlanfinY2565Q3!$C:$C,0))</f>
        <v>1</v>
      </c>
      <c r="O203" s="78">
        <f>INDEX([1]PlanfinY2565Q3!N:N,MATCH([1]ตารางคะแนนV3!$C203,[1]PlanfinY2565Q3!$C:$C,0))</f>
        <v>1</v>
      </c>
      <c r="P203" s="79">
        <f t="shared" si="48"/>
        <v>2</v>
      </c>
      <c r="Q203" s="80">
        <f>INDEX([1]Ratio!R:R,MATCH([1]ตารางคะแนนV3!$C203,[1]Ratio!$C:$C,0))</f>
        <v>73</v>
      </c>
      <c r="R203" s="81">
        <f>INDEX([1]RiskPlusY2565Q3!$S:$S,MATCH([1]ตารางคะแนนV3!C203,[1]RiskPlusY2565Q3!$D:$D,0))</f>
        <v>1</v>
      </c>
      <c r="S203" s="82">
        <f>INDEX([1]Ratio!$S:$S,MATCH([1]ตารางคะแนนV3!$C203,[1]Ratio!$C:$C,0))</f>
        <v>88</v>
      </c>
      <c r="T203" s="78">
        <f>VLOOKUP($C203,[1]RiskPlusY2565Q3!$D$2:$W$901,17,0)</f>
        <v>0</v>
      </c>
      <c r="U203" s="83">
        <f t="shared" si="49"/>
        <v>0</v>
      </c>
      <c r="V203" s="82">
        <f>INDEX([1]Ratio!$T:$T,MATCH([1]ตารางคะแนนV3!$C203,[1]Ratio!$C:$C,0))</f>
        <v>32</v>
      </c>
      <c r="W203" s="78">
        <f>VLOOKUP($C203,[1]RiskPlusY2565Q3!$D$2:$W$901,18,0)</f>
        <v>1</v>
      </c>
      <c r="X203" s="83">
        <f t="shared" si="50"/>
        <v>0.5</v>
      </c>
      <c r="Y203" s="82">
        <f>INDEX([1]Ratio!$V:$V,MATCH([1]ตารางคะแนนV3!$C203,[1]Ratio!$C:$C,0))</f>
        <v>54</v>
      </c>
      <c r="Z203" s="81">
        <f>INDEX([1]RiskPlusY2565Q3!$W:$W,MATCH([1]ตารางคะแนนV3!C203,[1]RiskPlusY2565Q3!$D:$D,0))</f>
        <v>1</v>
      </c>
      <c r="AA203" s="84">
        <f t="shared" si="51"/>
        <v>2.5</v>
      </c>
      <c r="AB203" s="77" t="str">
        <f>INDEX('[1]Quick MethodY2565Q3'!P:P,MATCH([1]ตารางคะแนนV3!$C203,'[1]Quick MethodY2565Q3'!$C:$C,0))</f>
        <v>1</v>
      </c>
      <c r="AC203" s="78" t="str">
        <f>INDEX('[1]Quick MethodY2565Q3'!Q:Q,MATCH([1]ตารางคะแนนV3!$C203,'[1]Quick MethodY2565Q3'!$C:$C,0))</f>
        <v>1</v>
      </c>
      <c r="AD203" s="78">
        <f>INDEX([1]HGRY2565Q3!W:W,MATCH([1]ตารางคะแนนV3!$C203,[1]HGRY2565Q3!$C:$C,0))</f>
        <v>0</v>
      </c>
      <c r="AE203" s="78">
        <f>INDEX([1]HGRY2565Q3!X:X,MATCH([1]ตารางคะแนนV3!$C203,[1]HGRY2565Q3!$C:$C,0))</f>
        <v>0</v>
      </c>
      <c r="AF203" s="78">
        <f>INDEX([1]HGRY2565Q3!Y:Y,MATCH([1]ตารางคะแนนV3!$C203,[1]HGRY2565Q3!$C:$C,0))</f>
        <v>0</v>
      </c>
      <c r="AG203" s="78">
        <f>INDEX([1]HGRY2565Q3!Z:Z,MATCH([1]ตารางคะแนนV3!$C203,[1]HGRY2565Q3!$C:$C,0))</f>
        <v>0</v>
      </c>
      <c r="AH203" s="85">
        <f t="shared" si="52"/>
        <v>2</v>
      </c>
      <c r="AI203" s="79">
        <f t="shared" si="53"/>
        <v>2</v>
      </c>
      <c r="AJ203" s="86">
        <f>INDEX([1]PointY2565Q3!J:J,MATCH([1]ตารางคะแนนV3!$C203,[1]PointY2565Q3!$C:$C,0))</f>
        <v>1</v>
      </c>
      <c r="AK203" s="87">
        <f>IFERROR(INDEX([1]อัตราการครองเตียง!O:O,MATCH([1]ตารางคะแนนV3!$C203,[1]อัตราการครองเตียง!$C:$C,0)),0)</f>
        <v>0</v>
      </c>
      <c r="AL203" s="88">
        <f>INDEX([1]SumAdjRw!R:R,MATCH([1]ตารางคะแนนV3!$C203,[1]SumAdjRw!$C:$C,0))</f>
        <v>1</v>
      </c>
      <c r="AM203" s="89">
        <f t="shared" si="54"/>
        <v>1</v>
      </c>
      <c r="AN203" s="90">
        <f t="shared" si="55"/>
        <v>4</v>
      </c>
      <c r="AO203" s="91">
        <f t="shared" si="56"/>
        <v>8.5</v>
      </c>
      <c r="AP203" s="92">
        <f>INDEX([1]RiskPlusY2565Q3!Q:Q,MATCH([1]ตารางคะแนนV3!$C203,[1]RiskPlusY2565Q3!$D:$D,0))</f>
        <v>0</v>
      </c>
      <c r="AQ203" s="92">
        <f>INDEX([1]RiskPlusY2565Q3!R:R,MATCH([1]ตารางคะแนนV3!$C203,[1]RiskPlusY2565Q3!$D:$D,0))</f>
        <v>0</v>
      </c>
      <c r="AR203" s="92">
        <f>INDEX([1]RiskPlusY2565Q3!AB:AB,MATCH([1]ตารางคะแนนV3!$C203,[1]RiskPlusY2565Q3!$D:$D,0))</f>
        <v>1</v>
      </c>
      <c r="AS203" s="93">
        <f t="shared" si="57"/>
        <v>1</v>
      </c>
      <c r="AT203" s="92">
        <f>INDEX([1]RiskPlusY2565Q3!AA:AA,MATCH([1]ตารางคะแนนV3!$C203,[1]RiskPlusY2565Q3!$D:$D,0))</f>
        <v>1</v>
      </c>
      <c r="AU203" s="92">
        <f>INDEX([1]RiskPlusY2565Q3!AC:AC,MATCH([1]ตารางคะแนนV3!$C203,[1]RiskPlusY2565Q3!$D:$D,0))</f>
        <v>1</v>
      </c>
      <c r="AV203" s="94">
        <f t="shared" si="58"/>
        <v>2</v>
      </c>
      <c r="AW203" s="95">
        <f t="shared" si="59"/>
        <v>3</v>
      </c>
      <c r="AX203" s="96">
        <f t="shared" si="60"/>
        <v>11.5</v>
      </c>
      <c r="AY203" s="18" t="str">
        <f t="shared" si="61"/>
        <v>B</v>
      </c>
      <c r="AZ203" s="18"/>
      <c r="BA203" s="18" t="str">
        <f>INDEX([1]Proflile65!$L:$L,MATCH([1]ตารางคะแนนV3!$C203,[1]Proflile65!$D:$D,0))</f>
        <v>เดิม</v>
      </c>
      <c r="BB203" s="18"/>
      <c r="BC203" s="18"/>
      <c r="BD203" s="28" t="b">
        <f t="shared" si="62"/>
        <v>1</v>
      </c>
      <c r="BE203" s="96">
        <v>11.5</v>
      </c>
      <c r="BF203" s="18" t="s">
        <v>2071</v>
      </c>
      <c r="BH203" s="17">
        <f t="shared" si="63"/>
        <v>150000</v>
      </c>
    </row>
    <row r="204" spans="1:60">
      <c r="A204" s="18" t="s">
        <v>11</v>
      </c>
      <c r="B204" s="17" t="s">
        <v>15</v>
      </c>
      <c r="C204" s="18" t="s">
        <v>531</v>
      </c>
      <c r="D204" s="17" t="s">
        <v>532</v>
      </c>
      <c r="E204" s="18" t="str">
        <f>INDEX([1]Proflile65!$F:$F,MATCH([1]ตารางคะแนนV3!$C204,[1]Proflile65!$D:$D,0))</f>
        <v>รพช.</v>
      </c>
      <c r="F204" s="18">
        <f>INDEX([1]Proflile65!$H:$H,MATCH([1]ตารางคะแนนV3!$C204,[1]Proflile65!$D:$D,0))</f>
        <v>35</v>
      </c>
      <c r="G204" s="19" t="str">
        <f>INDEX([1]Proflile65!$K:$K,MATCH([1]ตารางคะแนนV3!$C204,[1]Proflile65!$D:$D,0))</f>
        <v>รพช.F2 P&lt;=30,000</v>
      </c>
      <c r="H204" s="75">
        <v>23705</v>
      </c>
      <c r="I204" s="76">
        <f>INDEX([1]RiskPlusY2565Q3!L:L,MATCH([1]ตารางคะแนนV3!$C204,[1]RiskPlusY2565Q3!$D:$D,0))</f>
        <v>42189208.18</v>
      </c>
      <c r="J204" s="76">
        <f>INDEX([1]RiskPlusY2565Q3!P:P,MATCH([1]ตารางคะแนนV3!$C204,[1]RiskPlusY2565Q3!$D:$D,0))</f>
        <v>17042522.600000001</v>
      </c>
      <c r="K204" s="76">
        <f>INDEX([1]RiskPlusY2565Q3!O:O,MATCH([1]ตารางคะแนนV3!$C204,[1]RiskPlusY2565Q3!$D:$D,0))</f>
        <v>22869820.66</v>
      </c>
      <c r="L204" s="76">
        <f>INDEX([1]RiskPlusY2565Q3!M:M,MATCH([1]ตารางคะแนนV3!$C204,[1]RiskPlusY2565Q3!$D:$D,0))</f>
        <v>19751325.68</v>
      </c>
      <c r="M204" s="29">
        <f>INDEX([1]RiskPlusY2565Q3!N:N,MATCH([1]ตารางคะแนนV3!$C204,[1]RiskPlusY2565Q3!$D:$D,0))</f>
        <v>0</v>
      </c>
      <c r="N204" s="77">
        <f>INDEX([1]PlanfinY2565Q3!M:M,MATCH([1]ตารางคะแนนV3!$C204,[1]PlanfinY2565Q3!$C:$C,0))</f>
        <v>0</v>
      </c>
      <c r="O204" s="78">
        <f>INDEX([1]PlanfinY2565Q3!N:N,MATCH([1]ตารางคะแนนV3!$C204,[1]PlanfinY2565Q3!$C:$C,0))</f>
        <v>1</v>
      </c>
      <c r="P204" s="79">
        <f t="shared" si="48"/>
        <v>1</v>
      </c>
      <c r="Q204" s="80">
        <f>INDEX([1]Ratio!R:R,MATCH([1]ตารางคะแนนV3!$C204,[1]Ratio!$C:$C,0))</f>
        <v>148</v>
      </c>
      <c r="R204" s="81">
        <f>INDEX([1]RiskPlusY2565Q3!$S:$S,MATCH([1]ตารางคะแนนV3!C204,[1]RiskPlusY2565Q3!$D:$D,0))</f>
        <v>0</v>
      </c>
      <c r="S204" s="82">
        <f>INDEX([1]Ratio!$S:$S,MATCH([1]ตารางคะแนนV3!$C204,[1]Ratio!$C:$C,0))</f>
        <v>70</v>
      </c>
      <c r="T204" s="78">
        <f>VLOOKUP($C204,[1]RiskPlusY2565Q3!$D$2:$W$901,17,0)</f>
        <v>0</v>
      </c>
      <c r="U204" s="83">
        <f t="shared" si="49"/>
        <v>0</v>
      </c>
      <c r="V204" s="82">
        <f>INDEX([1]Ratio!$T:$T,MATCH([1]ตารางคะแนนV3!$C204,[1]Ratio!$C:$C,0))</f>
        <v>60</v>
      </c>
      <c r="W204" s="78">
        <f>VLOOKUP($C204,[1]RiskPlusY2565Q3!$D$2:$W$901,18,0)</f>
        <v>1</v>
      </c>
      <c r="X204" s="83">
        <f t="shared" si="50"/>
        <v>0.5</v>
      </c>
      <c r="Y204" s="82">
        <f>INDEX([1]Ratio!$V:$V,MATCH([1]ตารางคะแนนV3!$C204,[1]Ratio!$C:$C,0))</f>
        <v>57</v>
      </c>
      <c r="Z204" s="81">
        <f>INDEX([1]RiskPlusY2565Q3!$W:$W,MATCH([1]ตารางคะแนนV3!C204,[1]RiskPlusY2565Q3!$D:$D,0))</f>
        <v>1</v>
      </c>
      <c r="AA204" s="84">
        <f t="shared" si="51"/>
        <v>1.5</v>
      </c>
      <c r="AB204" s="77" t="str">
        <f>INDEX('[1]Quick MethodY2565Q3'!P:P,MATCH([1]ตารางคะแนนV3!$C204,'[1]Quick MethodY2565Q3'!$C:$C,0))</f>
        <v>1</v>
      </c>
      <c r="AC204" s="78" t="str">
        <f>INDEX('[1]Quick MethodY2565Q3'!Q:Q,MATCH([1]ตารางคะแนนV3!$C204,'[1]Quick MethodY2565Q3'!$C:$C,0))</f>
        <v>1</v>
      </c>
      <c r="AD204" s="78">
        <f>INDEX([1]HGRY2565Q3!W:W,MATCH([1]ตารางคะแนนV3!$C204,[1]HGRY2565Q3!$C:$C,0))</f>
        <v>0</v>
      </c>
      <c r="AE204" s="78">
        <f>INDEX([1]HGRY2565Q3!X:X,MATCH([1]ตารางคะแนนV3!$C204,[1]HGRY2565Q3!$C:$C,0))</f>
        <v>0.5</v>
      </c>
      <c r="AF204" s="78">
        <f>INDEX([1]HGRY2565Q3!Y:Y,MATCH([1]ตารางคะแนนV3!$C204,[1]HGRY2565Q3!$C:$C,0))</f>
        <v>0.5</v>
      </c>
      <c r="AG204" s="78">
        <f>INDEX([1]HGRY2565Q3!Z:Z,MATCH([1]ตารางคะแนนV3!$C204,[1]HGRY2565Q3!$C:$C,0))</f>
        <v>0.5</v>
      </c>
      <c r="AH204" s="85">
        <f t="shared" si="52"/>
        <v>3.5</v>
      </c>
      <c r="AI204" s="79">
        <f t="shared" si="53"/>
        <v>2</v>
      </c>
      <c r="AJ204" s="86">
        <f>INDEX([1]PointY2565Q3!J:J,MATCH([1]ตารางคะแนนV3!$C204,[1]PointY2565Q3!$C:$C,0))</f>
        <v>1</v>
      </c>
      <c r="AK204" s="87">
        <f>IFERROR(INDEX([1]อัตราการครองเตียง!O:O,MATCH([1]ตารางคะแนนV3!$C204,[1]อัตราการครองเตียง!$C:$C,0)),0)</f>
        <v>1</v>
      </c>
      <c r="AL204" s="88">
        <f>INDEX([1]SumAdjRw!R:R,MATCH([1]ตารางคะแนนV3!$C204,[1]SumAdjRw!$C:$C,0))</f>
        <v>0</v>
      </c>
      <c r="AM204" s="89">
        <f t="shared" si="54"/>
        <v>1</v>
      </c>
      <c r="AN204" s="90">
        <f t="shared" si="55"/>
        <v>4</v>
      </c>
      <c r="AO204" s="91">
        <f t="shared" si="56"/>
        <v>6.5</v>
      </c>
      <c r="AP204" s="92">
        <f>INDEX([1]RiskPlusY2565Q3!Q:Q,MATCH([1]ตารางคะแนนV3!$C204,[1]RiskPlusY2565Q3!$D:$D,0))</f>
        <v>0</v>
      </c>
      <c r="AQ204" s="92">
        <f>INDEX([1]RiskPlusY2565Q3!R:R,MATCH([1]ตารางคะแนนV3!$C204,[1]RiskPlusY2565Q3!$D:$D,0))</f>
        <v>0</v>
      </c>
      <c r="AR204" s="92">
        <f>INDEX([1]RiskPlusY2565Q3!AB:AB,MATCH([1]ตารางคะแนนV3!$C204,[1]RiskPlusY2565Q3!$D:$D,0))</f>
        <v>1</v>
      </c>
      <c r="AS204" s="93">
        <f t="shared" si="57"/>
        <v>1</v>
      </c>
      <c r="AT204" s="92">
        <f>INDEX([1]RiskPlusY2565Q3!AA:AA,MATCH([1]ตารางคะแนนV3!$C204,[1]RiskPlusY2565Q3!$D:$D,0))</f>
        <v>1</v>
      </c>
      <c r="AU204" s="92">
        <f>INDEX([1]RiskPlusY2565Q3!AC:AC,MATCH([1]ตารางคะแนนV3!$C204,[1]RiskPlusY2565Q3!$D:$D,0))</f>
        <v>1</v>
      </c>
      <c r="AV204" s="94">
        <f t="shared" si="58"/>
        <v>2</v>
      </c>
      <c r="AW204" s="95">
        <f t="shared" si="59"/>
        <v>3</v>
      </c>
      <c r="AX204" s="96">
        <f t="shared" si="60"/>
        <v>9.5</v>
      </c>
      <c r="AY204" s="18" t="str">
        <f t="shared" si="61"/>
        <v>C</v>
      </c>
      <c r="AZ204" s="18"/>
      <c r="BA204" s="18" t="str">
        <f>INDEX([1]Proflile65!$L:$L,MATCH([1]ตารางคะแนนV3!$C204,[1]Proflile65!$D:$D,0))</f>
        <v>เดิม</v>
      </c>
      <c r="BB204" s="18"/>
      <c r="BC204" s="18"/>
      <c r="BD204" s="28" t="b">
        <f t="shared" si="62"/>
        <v>1</v>
      </c>
      <c r="BE204" s="96">
        <v>9.5</v>
      </c>
      <c r="BF204" s="18" t="s">
        <v>2072</v>
      </c>
      <c r="BH204" s="17">
        <f t="shared" si="63"/>
        <v>0</v>
      </c>
    </row>
    <row r="205" spans="1:60">
      <c r="A205" s="18" t="s">
        <v>11</v>
      </c>
      <c r="B205" s="17" t="s">
        <v>15</v>
      </c>
      <c r="C205" s="18" t="s">
        <v>533</v>
      </c>
      <c r="D205" s="17" t="s">
        <v>534</v>
      </c>
      <c r="E205" s="18" t="str">
        <f>INDEX([1]Proflile65!$F:$F,MATCH([1]ตารางคะแนนV3!$C205,[1]Proflile65!$D:$D,0))</f>
        <v>รพช.</v>
      </c>
      <c r="F205" s="18">
        <f>INDEX([1]Proflile65!$H:$H,MATCH([1]ตารางคะแนนV3!$C205,[1]Proflile65!$D:$D,0))</f>
        <v>90</v>
      </c>
      <c r="G205" s="19" t="str">
        <f>INDEX([1]Proflile65!$K:$K,MATCH([1]ตารางคะแนนV3!$C205,[1]Proflile65!$D:$D,0))</f>
        <v>รพช.F1 P&lt;=50,000</v>
      </c>
      <c r="H205" s="75">
        <v>39837</v>
      </c>
      <c r="I205" s="76">
        <f>INDEX([1]RiskPlusY2565Q3!L:L,MATCH([1]ตารางคะแนนV3!$C205,[1]RiskPlusY2565Q3!$D:$D,0))</f>
        <v>91908708.150000006</v>
      </c>
      <c r="J205" s="76">
        <f>INDEX([1]RiskPlusY2565Q3!P:P,MATCH([1]ตารางคะแนนV3!$C205,[1]RiskPlusY2565Q3!$D:$D,0))</f>
        <v>37948226.359999999</v>
      </c>
      <c r="K205" s="76">
        <f>INDEX([1]RiskPlusY2565Q3!O:O,MATCH([1]ตารางคะแนนV3!$C205,[1]RiskPlusY2565Q3!$D:$D,0))</f>
        <v>14185449.380000001</v>
      </c>
      <c r="L205" s="76">
        <f>INDEX([1]RiskPlusY2565Q3!M:M,MATCH([1]ตารางคะแนนV3!$C205,[1]RiskPlusY2565Q3!$D:$D,0))</f>
        <v>10434694.48</v>
      </c>
      <c r="M205" s="29">
        <f>INDEX([1]RiskPlusY2565Q3!N:N,MATCH([1]ตารางคะแนนV3!$C205,[1]RiskPlusY2565Q3!$D:$D,0))</f>
        <v>0</v>
      </c>
      <c r="N205" s="77">
        <f>INDEX([1]PlanfinY2565Q3!M:M,MATCH([1]ตารางคะแนนV3!$C205,[1]PlanfinY2565Q3!$C:$C,0))</f>
        <v>0</v>
      </c>
      <c r="O205" s="78">
        <f>INDEX([1]PlanfinY2565Q3!N:N,MATCH([1]ตารางคะแนนV3!$C205,[1]PlanfinY2565Q3!$C:$C,0))</f>
        <v>0</v>
      </c>
      <c r="P205" s="79">
        <f t="shared" si="48"/>
        <v>0</v>
      </c>
      <c r="Q205" s="80">
        <f>INDEX([1]Ratio!R:R,MATCH([1]ตารางคะแนนV3!$C205,[1]Ratio!$C:$C,0))</f>
        <v>107</v>
      </c>
      <c r="R205" s="81">
        <f>INDEX([1]RiskPlusY2565Q3!$S:$S,MATCH([1]ตารางคะแนนV3!C205,[1]RiskPlusY2565Q3!$D:$D,0))</f>
        <v>0</v>
      </c>
      <c r="S205" s="82">
        <f>INDEX([1]Ratio!$S:$S,MATCH([1]ตารางคะแนนV3!$C205,[1]Ratio!$C:$C,0))</f>
        <v>131</v>
      </c>
      <c r="T205" s="78">
        <f>VLOOKUP($C205,[1]RiskPlusY2565Q3!$D$2:$W$901,17,0)</f>
        <v>0</v>
      </c>
      <c r="U205" s="83">
        <f t="shared" si="49"/>
        <v>0</v>
      </c>
      <c r="V205" s="82">
        <f>INDEX([1]Ratio!$T:$T,MATCH([1]ตารางคะแนนV3!$C205,[1]Ratio!$C:$C,0))</f>
        <v>76</v>
      </c>
      <c r="W205" s="78">
        <f>VLOOKUP($C205,[1]RiskPlusY2565Q3!$D$2:$W$901,18,0)</f>
        <v>0</v>
      </c>
      <c r="X205" s="83">
        <f t="shared" si="50"/>
        <v>0</v>
      </c>
      <c r="Y205" s="82">
        <f>INDEX([1]Ratio!$V:$V,MATCH([1]ตารางคะแนนV3!$C205,[1]Ratio!$C:$C,0))</f>
        <v>57</v>
      </c>
      <c r="Z205" s="81">
        <f>INDEX([1]RiskPlusY2565Q3!$W:$W,MATCH([1]ตารางคะแนนV3!C205,[1]RiskPlusY2565Q3!$D:$D,0))</f>
        <v>1</v>
      </c>
      <c r="AA205" s="84">
        <f t="shared" si="51"/>
        <v>1</v>
      </c>
      <c r="AB205" s="77" t="str">
        <f>INDEX('[1]Quick MethodY2565Q3'!P:P,MATCH([1]ตารางคะแนนV3!$C205,'[1]Quick MethodY2565Q3'!$C:$C,0))</f>
        <v>1</v>
      </c>
      <c r="AC205" s="78" t="str">
        <f>INDEX('[1]Quick MethodY2565Q3'!Q:Q,MATCH([1]ตารางคะแนนV3!$C205,'[1]Quick MethodY2565Q3'!$C:$C,0))</f>
        <v>1</v>
      </c>
      <c r="AD205" s="78">
        <f>INDEX([1]HGRY2565Q3!W:W,MATCH([1]ตารางคะแนนV3!$C205,[1]HGRY2565Q3!$C:$C,0))</f>
        <v>0</v>
      </c>
      <c r="AE205" s="78">
        <f>INDEX([1]HGRY2565Q3!X:X,MATCH([1]ตารางคะแนนV3!$C205,[1]HGRY2565Q3!$C:$C,0))</f>
        <v>0</v>
      </c>
      <c r="AF205" s="78">
        <f>INDEX([1]HGRY2565Q3!Y:Y,MATCH([1]ตารางคะแนนV3!$C205,[1]HGRY2565Q3!$C:$C,0))</f>
        <v>0</v>
      </c>
      <c r="AG205" s="78">
        <f>INDEX([1]HGRY2565Q3!Z:Z,MATCH([1]ตารางคะแนนV3!$C205,[1]HGRY2565Q3!$C:$C,0))</f>
        <v>0</v>
      </c>
      <c r="AH205" s="85">
        <f t="shared" si="52"/>
        <v>2</v>
      </c>
      <c r="AI205" s="79">
        <f t="shared" si="53"/>
        <v>2</v>
      </c>
      <c r="AJ205" s="86">
        <f>INDEX([1]PointY2565Q3!J:J,MATCH([1]ตารางคะแนนV3!$C205,[1]PointY2565Q3!$C:$C,0))</f>
        <v>1</v>
      </c>
      <c r="AK205" s="87">
        <f>IFERROR(INDEX([1]อัตราการครองเตียง!O:O,MATCH([1]ตารางคะแนนV3!$C205,[1]อัตราการครองเตียง!$C:$C,0)),0)</f>
        <v>0</v>
      </c>
      <c r="AL205" s="88">
        <f>INDEX([1]SumAdjRw!R:R,MATCH([1]ตารางคะแนนV3!$C205,[1]SumAdjRw!$C:$C,0))</f>
        <v>0</v>
      </c>
      <c r="AM205" s="89">
        <f t="shared" si="54"/>
        <v>0</v>
      </c>
      <c r="AN205" s="90">
        <f t="shared" si="55"/>
        <v>3</v>
      </c>
      <c r="AO205" s="91">
        <f t="shared" si="56"/>
        <v>4</v>
      </c>
      <c r="AP205" s="92">
        <f>INDEX([1]RiskPlusY2565Q3!Q:Q,MATCH([1]ตารางคะแนนV3!$C205,[1]RiskPlusY2565Q3!$D:$D,0))</f>
        <v>0</v>
      </c>
      <c r="AQ205" s="92">
        <f>INDEX([1]RiskPlusY2565Q3!R:R,MATCH([1]ตารางคะแนนV3!$C205,[1]RiskPlusY2565Q3!$D:$D,0))</f>
        <v>0</v>
      </c>
      <c r="AR205" s="92">
        <f>INDEX([1]RiskPlusY2565Q3!AB:AB,MATCH([1]ตารางคะแนนV3!$C205,[1]RiskPlusY2565Q3!$D:$D,0))</f>
        <v>1</v>
      </c>
      <c r="AS205" s="93">
        <f t="shared" si="57"/>
        <v>1</v>
      </c>
      <c r="AT205" s="92">
        <f>INDEX([1]RiskPlusY2565Q3!AA:AA,MATCH([1]ตารางคะแนนV3!$C205,[1]RiskPlusY2565Q3!$D:$D,0))</f>
        <v>1</v>
      </c>
      <c r="AU205" s="92">
        <f>INDEX([1]RiskPlusY2565Q3!AC:AC,MATCH([1]ตารางคะแนนV3!$C205,[1]RiskPlusY2565Q3!$D:$D,0))</f>
        <v>1</v>
      </c>
      <c r="AV205" s="94">
        <f t="shared" si="58"/>
        <v>2</v>
      </c>
      <c r="AW205" s="95">
        <f t="shared" si="59"/>
        <v>3</v>
      </c>
      <c r="AX205" s="96">
        <f t="shared" si="60"/>
        <v>7</v>
      </c>
      <c r="AY205" s="18" t="str">
        <f t="shared" si="61"/>
        <v>F</v>
      </c>
      <c r="AZ205" s="18"/>
      <c r="BA205" s="18" t="str">
        <f>INDEX([1]Proflile65!$L:$L,MATCH([1]ตารางคะแนนV3!$C205,[1]Proflile65!$D:$D,0))</f>
        <v>เดิม</v>
      </c>
      <c r="BB205" s="18"/>
      <c r="BC205" s="18"/>
      <c r="BD205" s="28" t="b">
        <f t="shared" si="62"/>
        <v>1</v>
      </c>
      <c r="BE205" s="96">
        <v>7</v>
      </c>
      <c r="BF205" s="18" t="s">
        <v>2074</v>
      </c>
      <c r="BH205" s="17">
        <f t="shared" si="63"/>
        <v>0</v>
      </c>
    </row>
    <row r="206" spans="1:60">
      <c r="A206" s="18" t="s">
        <v>11</v>
      </c>
      <c r="B206" s="17" t="s">
        <v>15</v>
      </c>
      <c r="C206" s="18" t="s">
        <v>535</v>
      </c>
      <c r="D206" s="17" t="s">
        <v>536</v>
      </c>
      <c r="E206" s="18" t="str">
        <f>INDEX([1]Proflile65!$F:$F,MATCH([1]ตารางคะแนนV3!$C206,[1]Proflile65!$D:$D,0))</f>
        <v>รพช.</v>
      </c>
      <c r="F206" s="18">
        <f>INDEX([1]Proflile65!$H:$H,MATCH([1]ตารางคะแนนV3!$C206,[1]Proflile65!$D:$D,0))</f>
        <v>10</v>
      </c>
      <c r="G206" s="19" t="str">
        <f>INDEX([1]Proflile65!$K:$K,MATCH([1]ตารางคะแนนV3!$C206,[1]Proflile65!$D:$D,0))</f>
        <v>รพช.F3 P&lt;=15,000</v>
      </c>
      <c r="H206" s="75">
        <v>9108</v>
      </c>
      <c r="I206" s="76">
        <f>INDEX([1]RiskPlusY2565Q3!L:L,MATCH([1]ตารางคะแนนV3!$C206,[1]RiskPlusY2565Q3!$D:$D,0))</f>
        <v>11502091.699999999</v>
      </c>
      <c r="J206" s="76">
        <f>INDEX([1]RiskPlusY2565Q3!P:P,MATCH([1]ตารางคะแนนV3!$C206,[1]RiskPlusY2565Q3!$D:$D,0))</f>
        <v>4993990.55</v>
      </c>
      <c r="K206" s="76">
        <f>INDEX([1]RiskPlusY2565Q3!O:O,MATCH([1]ตารางคะแนนV3!$C206,[1]RiskPlusY2565Q3!$D:$D,0))</f>
        <v>2469184.86</v>
      </c>
      <c r="L206" s="76">
        <f>INDEX([1]RiskPlusY2565Q3!M:M,MATCH([1]ตารางคะแนนV3!$C206,[1]RiskPlusY2565Q3!$D:$D,0))</f>
        <v>429008.99</v>
      </c>
      <c r="M206" s="29">
        <f>INDEX([1]RiskPlusY2565Q3!N:N,MATCH([1]ตารางคะแนนV3!$C206,[1]RiskPlusY2565Q3!$D:$D,0))</f>
        <v>0</v>
      </c>
      <c r="N206" s="77">
        <f>INDEX([1]PlanfinY2565Q3!M:M,MATCH([1]ตารางคะแนนV3!$C206,[1]PlanfinY2565Q3!$C:$C,0))</f>
        <v>1</v>
      </c>
      <c r="O206" s="78">
        <f>INDEX([1]PlanfinY2565Q3!N:N,MATCH([1]ตารางคะแนนV3!$C206,[1]PlanfinY2565Q3!$C:$C,0))</f>
        <v>1</v>
      </c>
      <c r="P206" s="79">
        <f t="shared" si="48"/>
        <v>2</v>
      </c>
      <c r="Q206" s="80">
        <f>INDEX([1]Ratio!R:R,MATCH([1]ตารางคะแนนV3!$C206,[1]Ratio!$C:$C,0))</f>
        <v>83</v>
      </c>
      <c r="R206" s="81">
        <f>INDEX([1]RiskPlusY2565Q3!$S:$S,MATCH([1]ตารางคะแนนV3!C206,[1]RiskPlusY2565Q3!$D:$D,0))</f>
        <v>1</v>
      </c>
      <c r="S206" s="82">
        <f>INDEX([1]Ratio!$S:$S,MATCH([1]ตารางคะแนนV3!$C206,[1]Ratio!$C:$C,0))</f>
        <v>50</v>
      </c>
      <c r="T206" s="78">
        <f>VLOOKUP($C206,[1]RiskPlusY2565Q3!$D$2:$W$901,17,0)</f>
        <v>1</v>
      </c>
      <c r="U206" s="83">
        <f t="shared" si="49"/>
        <v>0.5</v>
      </c>
      <c r="V206" s="82">
        <f>INDEX([1]Ratio!$T:$T,MATCH([1]ตารางคะแนนV3!$C206,[1]Ratio!$C:$C,0))</f>
        <v>52</v>
      </c>
      <c r="W206" s="78">
        <f>VLOOKUP($C206,[1]RiskPlusY2565Q3!$D$2:$W$901,18,0)</f>
        <v>1</v>
      </c>
      <c r="X206" s="83">
        <f t="shared" si="50"/>
        <v>0.5</v>
      </c>
      <c r="Y206" s="82">
        <f>INDEX([1]Ratio!$V:$V,MATCH([1]ตารางคะแนนV3!$C206,[1]Ratio!$C:$C,0))</f>
        <v>20</v>
      </c>
      <c r="Z206" s="81">
        <f>INDEX([1]RiskPlusY2565Q3!$W:$W,MATCH([1]ตารางคะแนนV3!C206,[1]RiskPlusY2565Q3!$D:$D,0))</f>
        <v>1</v>
      </c>
      <c r="AA206" s="84">
        <f t="shared" si="51"/>
        <v>3</v>
      </c>
      <c r="AB206" s="77" t="str">
        <f>INDEX('[1]Quick MethodY2565Q3'!P:P,MATCH([1]ตารางคะแนนV3!$C206,'[1]Quick MethodY2565Q3'!$C:$C,0))</f>
        <v>1</v>
      </c>
      <c r="AC206" s="78" t="str">
        <f>INDEX('[1]Quick MethodY2565Q3'!Q:Q,MATCH([1]ตารางคะแนนV3!$C206,'[1]Quick MethodY2565Q3'!$C:$C,0))</f>
        <v>1</v>
      </c>
      <c r="AD206" s="78">
        <f>INDEX([1]HGRY2565Q3!W:W,MATCH([1]ตารางคะแนนV3!$C206,[1]HGRY2565Q3!$C:$C,0))</f>
        <v>0.5</v>
      </c>
      <c r="AE206" s="78">
        <f>INDEX([1]HGRY2565Q3!X:X,MATCH([1]ตารางคะแนนV3!$C206,[1]HGRY2565Q3!$C:$C,0))</f>
        <v>0.5</v>
      </c>
      <c r="AF206" s="78">
        <f>INDEX([1]HGRY2565Q3!Y:Y,MATCH([1]ตารางคะแนนV3!$C206,[1]HGRY2565Q3!$C:$C,0))</f>
        <v>0.5</v>
      </c>
      <c r="AG206" s="78">
        <f>INDEX([1]HGRY2565Q3!Z:Z,MATCH([1]ตารางคะแนนV3!$C206,[1]HGRY2565Q3!$C:$C,0))</f>
        <v>0.5</v>
      </c>
      <c r="AH206" s="85">
        <f t="shared" si="52"/>
        <v>4</v>
      </c>
      <c r="AI206" s="79">
        <f t="shared" si="53"/>
        <v>2</v>
      </c>
      <c r="AJ206" s="86">
        <f>INDEX([1]PointY2565Q3!J:J,MATCH([1]ตารางคะแนนV3!$C206,[1]PointY2565Q3!$C:$C,0))</f>
        <v>1</v>
      </c>
      <c r="AK206" s="87">
        <f>IFERROR(INDEX([1]อัตราการครองเตียง!O:O,MATCH([1]ตารางคะแนนV3!$C206,[1]อัตราการครองเตียง!$C:$C,0)),0)</f>
        <v>0</v>
      </c>
      <c r="AL206" s="88">
        <f>INDEX([1]SumAdjRw!R:R,MATCH([1]ตารางคะแนนV3!$C206,[1]SumAdjRw!$C:$C,0))</f>
        <v>1</v>
      </c>
      <c r="AM206" s="89">
        <f t="shared" si="54"/>
        <v>1</v>
      </c>
      <c r="AN206" s="90">
        <f t="shared" si="55"/>
        <v>4</v>
      </c>
      <c r="AO206" s="91">
        <f t="shared" si="56"/>
        <v>9</v>
      </c>
      <c r="AP206" s="92">
        <f>INDEX([1]RiskPlusY2565Q3!Q:Q,MATCH([1]ตารางคะแนนV3!$C206,[1]RiskPlusY2565Q3!$D:$D,0))</f>
        <v>0</v>
      </c>
      <c r="AQ206" s="92">
        <f>INDEX([1]RiskPlusY2565Q3!R:R,MATCH([1]ตารางคะแนนV3!$C206,[1]RiskPlusY2565Q3!$D:$D,0))</f>
        <v>0</v>
      </c>
      <c r="AR206" s="92">
        <f>INDEX([1]RiskPlusY2565Q3!AB:AB,MATCH([1]ตารางคะแนนV3!$C206,[1]RiskPlusY2565Q3!$D:$D,0))</f>
        <v>1</v>
      </c>
      <c r="AS206" s="93">
        <f t="shared" si="57"/>
        <v>1</v>
      </c>
      <c r="AT206" s="92">
        <f>INDEX([1]RiskPlusY2565Q3!AA:AA,MATCH([1]ตารางคะแนนV3!$C206,[1]RiskPlusY2565Q3!$D:$D,0))</f>
        <v>1</v>
      </c>
      <c r="AU206" s="92">
        <f>INDEX([1]RiskPlusY2565Q3!AC:AC,MATCH([1]ตารางคะแนนV3!$C206,[1]RiskPlusY2565Q3!$D:$D,0))</f>
        <v>1</v>
      </c>
      <c r="AV206" s="94">
        <f t="shared" si="58"/>
        <v>2</v>
      </c>
      <c r="AW206" s="95">
        <f t="shared" si="59"/>
        <v>3</v>
      </c>
      <c r="AX206" s="96">
        <f t="shared" si="60"/>
        <v>12</v>
      </c>
      <c r="AY206" s="18" t="str">
        <f t="shared" si="61"/>
        <v>A</v>
      </c>
      <c r="AZ206" s="18"/>
      <c r="BA206" s="18" t="str">
        <f>INDEX([1]Proflile65!$L:$L,MATCH([1]ตารางคะแนนV3!$C206,[1]Proflile65!$D:$D,0))</f>
        <v>เดิม</v>
      </c>
      <c r="BB206" s="18"/>
      <c r="BC206" s="18"/>
      <c r="BD206" s="28" t="b">
        <f t="shared" si="62"/>
        <v>1</v>
      </c>
      <c r="BE206" s="96">
        <v>12</v>
      </c>
      <c r="BF206" s="18" t="s">
        <v>2048</v>
      </c>
      <c r="BH206" s="17">
        <f t="shared" si="63"/>
        <v>300000</v>
      </c>
    </row>
    <row r="207" spans="1:60">
      <c r="A207" s="18" t="s">
        <v>11</v>
      </c>
      <c r="B207" s="17" t="s">
        <v>15</v>
      </c>
      <c r="C207" s="18" t="s">
        <v>537</v>
      </c>
      <c r="D207" s="17" t="s">
        <v>538</v>
      </c>
      <c r="E207" s="18" t="str">
        <f>INDEX([1]Proflile65!$F:$F,MATCH([1]ตารางคะแนนV3!$C207,[1]Proflile65!$D:$D,0))</f>
        <v>รพช.</v>
      </c>
      <c r="F207" s="18">
        <f>INDEX([1]Proflile65!$H:$H,MATCH([1]ตารางคะแนนV3!$C207,[1]Proflile65!$D:$D,0))</f>
        <v>60</v>
      </c>
      <c r="G207" s="19" t="str">
        <f>INDEX([1]Proflile65!$K:$K,MATCH([1]ตารางคะแนนV3!$C207,[1]Proflile65!$D:$D,0))</f>
        <v>รพช.F2 P30,000-60,000</v>
      </c>
      <c r="H207" s="75">
        <v>43505</v>
      </c>
      <c r="I207" s="76">
        <f>INDEX([1]RiskPlusY2565Q3!L:L,MATCH([1]ตารางคะแนนV3!$C207,[1]RiskPlusY2565Q3!$D:$D,0))</f>
        <v>116122362.39</v>
      </c>
      <c r="J207" s="76">
        <f>INDEX([1]RiskPlusY2565Q3!P:P,MATCH([1]ตารางคะแนนV3!$C207,[1]RiskPlusY2565Q3!$D:$D,0))</f>
        <v>64073794.710000001</v>
      </c>
      <c r="K207" s="76">
        <f>INDEX([1]RiskPlusY2565Q3!O:O,MATCH([1]ตารางคะแนนV3!$C207,[1]RiskPlusY2565Q3!$D:$D,0))</f>
        <v>36195328.939999998</v>
      </c>
      <c r="L207" s="76">
        <f>INDEX([1]RiskPlusY2565Q3!M:M,MATCH([1]ตารางคะแนนV3!$C207,[1]RiskPlusY2565Q3!$D:$D,0))</f>
        <v>33853314.520000003</v>
      </c>
      <c r="M207" s="29">
        <f>INDEX([1]RiskPlusY2565Q3!N:N,MATCH([1]ตารางคะแนนV3!$C207,[1]RiskPlusY2565Q3!$D:$D,0))</f>
        <v>0</v>
      </c>
      <c r="N207" s="77">
        <f>INDEX([1]PlanfinY2565Q3!M:M,MATCH([1]ตารางคะแนนV3!$C207,[1]PlanfinY2565Q3!$C:$C,0))</f>
        <v>0</v>
      </c>
      <c r="O207" s="78">
        <f>INDEX([1]PlanfinY2565Q3!N:N,MATCH([1]ตารางคะแนนV3!$C207,[1]PlanfinY2565Q3!$C:$C,0))</f>
        <v>1</v>
      </c>
      <c r="P207" s="79">
        <f t="shared" si="48"/>
        <v>1</v>
      </c>
      <c r="Q207" s="80">
        <f>INDEX([1]Ratio!R:R,MATCH([1]ตารางคะแนนV3!$C207,[1]Ratio!$C:$C,0))</f>
        <v>62</v>
      </c>
      <c r="R207" s="81">
        <f>INDEX([1]RiskPlusY2565Q3!$S:$S,MATCH([1]ตารางคะแนนV3!C207,[1]RiskPlusY2565Q3!$D:$D,0))</f>
        <v>1</v>
      </c>
      <c r="S207" s="82">
        <f>INDEX([1]Ratio!$S:$S,MATCH([1]ตารางคะแนนV3!$C207,[1]Ratio!$C:$C,0))</f>
        <v>222</v>
      </c>
      <c r="T207" s="78">
        <f>VLOOKUP($C207,[1]RiskPlusY2565Q3!$D$2:$W$901,17,0)</f>
        <v>0</v>
      </c>
      <c r="U207" s="83">
        <f t="shared" si="49"/>
        <v>0</v>
      </c>
      <c r="V207" s="82">
        <f>INDEX([1]Ratio!$T:$T,MATCH([1]ตารางคะแนนV3!$C207,[1]Ratio!$C:$C,0))</f>
        <v>102</v>
      </c>
      <c r="W207" s="78">
        <f>VLOOKUP($C207,[1]RiskPlusY2565Q3!$D$2:$W$901,18,0)</f>
        <v>0</v>
      </c>
      <c r="X207" s="83">
        <f t="shared" si="50"/>
        <v>0</v>
      </c>
      <c r="Y207" s="82">
        <f>INDEX([1]Ratio!$V:$V,MATCH([1]ตารางคะแนนV3!$C207,[1]Ratio!$C:$C,0))</f>
        <v>56</v>
      </c>
      <c r="Z207" s="81">
        <f>INDEX([1]RiskPlusY2565Q3!$W:$W,MATCH([1]ตารางคะแนนV3!C207,[1]RiskPlusY2565Q3!$D:$D,0))</f>
        <v>1</v>
      </c>
      <c r="AA207" s="84">
        <f t="shared" si="51"/>
        <v>2</v>
      </c>
      <c r="AB207" s="77" t="str">
        <f>INDEX('[1]Quick MethodY2565Q3'!P:P,MATCH([1]ตารางคะแนนV3!$C207,'[1]Quick MethodY2565Q3'!$C:$C,0))</f>
        <v>1</v>
      </c>
      <c r="AC207" s="78" t="str">
        <f>INDEX('[1]Quick MethodY2565Q3'!Q:Q,MATCH([1]ตารางคะแนนV3!$C207,'[1]Quick MethodY2565Q3'!$C:$C,0))</f>
        <v>1</v>
      </c>
      <c r="AD207" s="78">
        <f>INDEX([1]HGRY2565Q3!W:W,MATCH([1]ตารางคะแนนV3!$C207,[1]HGRY2565Q3!$C:$C,0))</f>
        <v>0</v>
      </c>
      <c r="AE207" s="78">
        <f>INDEX([1]HGRY2565Q3!X:X,MATCH([1]ตารางคะแนนV3!$C207,[1]HGRY2565Q3!$C:$C,0))</f>
        <v>0</v>
      </c>
      <c r="AF207" s="78">
        <f>INDEX([1]HGRY2565Q3!Y:Y,MATCH([1]ตารางคะแนนV3!$C207,[1]HGRY2565Q3!$C:$C,0))</f>
        <v>0.5</v>
      </c>
      <c r="AG207" s="78">
        <f>INDEX([1]HGRY2565Q3!Z:Z,MATCH([1]ตารางคะแนนV3!$C207,[1]HGRY2565Q3!$C:$C,0))</f>
        <v>0</v>
      </c>
      <c r="AH207" s="85">
        <f t="shared" si="52"/>
        <v>2.5</v>
      </c>
      <c r="AI207" s="79">
        <f t="shared" si="53"/>
        <v>2</v>
      </c>
      <c r="AJ207" s="86">
        <f>INDEX([1]PointY2565Q3!J:J,MATCH([1]ตารางคะแนนV3!$C207,[1]PointY2565Q3!$C:$C,0))</f>
        <v>1</v>
      </c>
      <c r="AK207" s="87">
        <f>IFERROR(INDEX([1]อัตราการครองเตียง!O:O,MATCH([1]ตารางคะแนนV3!$C207,[1]อัตราการครองเตียง!$C:$C,0)),0)</f>
        <v>1</v>
      </c>
      <c r="AL207" s="88">
        <f>INDEX([1]SumAdjRw!R:R,MATCH([1]ตารางคะแนนV3!$C207,[1]SumAdjRw!$C:$C,0))</f>
        <v>1</v>
      </c>
      <c r="AM207" s="89">
        <f t="shared" si="54"/>
        <v>2</v>
      </c>
      <c r="AN207" s="90">
        <f t="shared" si="55"/>
        <v>5</v>
      </c>
      <c r="AO207" s="91">
        <f t="shared" si="56"/>
        <v>8</v>
      </c>
      <c r="AP207" s="92">
        <f>INDEX([1]RiskPlusY2565Q3!Q:Q,MATCH([1]ตารางคะแนนV3!$C207,[1]RiskPlusY2565Q3!$D:$D,0))</f>
        <v>0</v>
      </c>
      <c r="AQ207" s="92">
        <f>INDEX([1]RiskPlusY2565Q3!R:R,MATCH([1]ตารางคะแนนV3!$C207,[1]RiskPlusY2565Q3!$D:$D,0))</f>
        <v>0</v>
      </c>
      <c r="AR207" s="92">
        <f>INDEX([1]RiskPlusY2565Q3!AB:AB,MATCH([1]ตารางคะแนนV3!$C207,[1]RiskPlusY2565Q3!$D:$D,0))</f>
        <v>1</v>
      </c>
      <c r="AS207" s="93">
        <f t="shared" si="57"/>
        <v>1</v>
      </c>
      <c r="AT207" s="92">
        <f>INDEX([1]RiskPlusY2565Q3!AA:AA,MATCH([1]ตารางคะแนนV3!$C207,[1]RiskPlusY2565Q3!$D:$D,0))</f>
        <v>1</v>
      </c>
      <c r="AU207" s="92">
        <f>INDEX([1]RiskPlusY2565Q3!AC:AC,MATCH([1]ตารางคะแนนV3!$C207,[1]RiskPlusY2565Q3!$D:$D,0))</f>
        <v>1</v>
      </c>
      <c r="AV207" s="94">
        <f t="shared" si="58"/>
        <v>2</v>
      </c>
      <c r="AW207" s="95">
        <f t="shared" si="59"/>
        <v>3</v>
      </c>
      <c r="AX207" s="96">
        <f t="shared" si="60"/>
        <v>11</v>
      </c>
      <c r="AY207" s="18" t="str">
        <f t="shared" si="61"/>
        <v>B</v>
      </c>
      <c r="AZ207" s="18"/>
      <c r="BA207" s="18" t="str">
        <f>INDEX([1]Proflile65!$L:$L,MATCH([1]ตารางคะแนนV3!$C207,[1]Proflile65!$D:$D,0))</f>
        <v>เดิม</v>
      </c>
      <c r="BB207" s="18"/>
      <c r="BC207" s="18"/>
      <c r="BD207" s="28" t="b">
        <f t="shared" si="62"/>
        <v>1</v>
      </c>
      <c r="BE207" s="96">
        <v>11</v>
      </c>
      <c r="BF207" s="18" t="s">
        <v>2071</v>
      </c>
      <c r="BH207" s="17">
        <f t="shared" si="63"/>
        <v>150000</v>
      </c>
    </row>
    <row r="208" spans="1:60">
      <c r="A208" s="18" t="s">
        <v>11</v>
      </c>
      <c r="B208" s="17" t="s">
        <v>15</v>
      </c>
      <c r="C208" s="18" t="s">
        <v>539</v>
      </c>
      <c r="D208" s="17" t="s">
        <v>540</v>
      </c>
      <c r="E208" s="18" t="str">
        <f>INDEX([1]Proflile65!$F:$F,MATCH([1]ตารางคะแนนV3!$C208,[1]Proflile65!$D:$D,0))</f>
        <v>รพช.</v>
      </c>
      <c r="F208" s="18">
        <f>INDEX([1]Proflile65!$H:$H,MATCH([1]ตารางคะแนนV3!$C208,[1]Proflile65!$D:$D,0))</f>
        <v>60</v>
      </c>
      <c r="G208" s="19" t="str">
        <f>INDEX([1]Proflile65!$K:$K,MATCH([1]ตารางคะแนนV3!$C208,[1]Proflile65!$D:$D,0))</f>
        <v>รพช.F2 P30,000-60,000</v>
      </c>
      <c r="H208" s="75">
        <v>41450</v>
      </c>
      <c r="I208" s="76">
        <f>INDEX([1]RiskPlusY2565Q3!L:L,MATCH([1]ตารางคะแนนV3!$C208,[1]RiskPlusY2565Q3!$D:$D,0))</f>
        <v>56607386.670000002</v>
      </c>
      <c r="J208" s="76">
        <f>INDEX([1]RiskPlusY2565Q3!P:P,MATCH([1]ตารางคะแนนV3!$C208,[1]RiskPlusY2565Q3!$D:$D,0))</f>
        <v>17835886.350000001</v>
      </c>
      <c r="K208" s="76">
        <f>INDEX([1]RiskPlusY2565Q3!O:O,MATCH([1]ตารางคะแนนV3!$C208,[1]RiskPlusY2565Q3!$D:$D,0))</f>
        <v>29132292.870000001</v>
      </c>
      <c r="L208" s="76">
        <f>INDEX([1]RiskPlusY2565Q3!M:M,MATCH([1]ตารางคะแนนV3!$C208,[1]RiskPlusY2565Q3!$D:$D,0))</f>
        <v>25274869.129999999</v>
      </c>
      <c r="M208" s="29">
        <f>INDEX([1]RiskPlusY2565Q3!N:N,MATCH([1]ตารางคะแนนV3!$C208,[1]RiskPlusY2565Q3!$D:$D,0))</f>
        <v>0</v>
      </c>
      <c r="N208" s="77">
        <f>INDEX([1]PlanfinY2565Q3!M:M,MATCH([1]ตารางคะแนนV3!$C208,[1]PlanfinY2565Q3!$C:$C,0))</f>
        <v>0</v>
      </c>
      <c r="O208" s="78">
        <f>INDEX([1]PlanfinY2565Q3!N:N,MATCH([1]ตารางคะแนนV3!$C208,[1]PlanfinY2565Q3!$C:$C,0))</f>
        <v>1</v>
      </c>
      <c r="P208" s="79">
        <f t="shared" si="48"/>
        <v>1</v>
      </c>
      <c r="Q208" s="80">
        <f>INDEX([1]Ratio!R:R,MATCH([1]ตารางคะแนนV3!$C208,[1]Ratio!$C:$C,0))</f>
        <v>85</v>
      </c>
      <c r="R208" s="81">
        <f>INDEX([1]RiskPlusY2565Q3!$S:$S,MATCH([1]ตารางคะแนนV3!C208,[1]RiskPlusY2565Q3!$D:$D,0))</f>
        <v>1</v>
      </c>
      <c r="S208" s="82">
        <f>INDEX([1]Ratio!$S:$S,MATCH([1]ตารางคะแนนV3!$C208,[1]Ratio!$C:$C,0))</f>
        <v>116</v>
      </c>
      <c r="T208" s="78">
        <f>VLOOKUP($C208,[1]RiskPlusY2565Q3!$D$2:$W$901,17,0)</f>
        <v>0</v>
      </c>
      <c r="U208" s="83">
        <f t="shared" si="49"/>
        <v>0</v>
      </c>
      <c r="V208" s="82">
        <f>INDEX([1]Ratio!$T:$T,MATCH([1]ตารางคะแนนV3!$C208,[1]Ratio!$C:$C,0))</f>
        <v>120</v>
      </c>
      <c r="W208" s="78">
        <f>VLOOKUP($C208,[1]RiskPlusY2565Q3!$D$2:$W$901,18,0)</f>
        <v>0</v>
      </c>
      <c r="X208" s="83">
        <f t="shared" si="50"/>
        <v>0</v>
      </c>
      <c r="Y208" s="82">
        <f>INDEX([1]Ratio!$V:$V,MATCH([1]ตารางคะแนนV3!$C208,[1]Ratio!$C:$C,0))</f>
        <v>50</v>
      </c>
      <c r="Z208" s="81">
        <f>INDEX([1]RiskPlusY2565Q3!$W:$W,MATCH([1]ตารางคะแนนV3!C208,[1]RiskPlusY2565Q3!$D:$D,0))</f>
        <v>1</v>
      </c>
      <c r="AA208" s="84">
        <f t="shared" si="51"/>
        <v>2</v>
      </c>
      <c r="AB208" s="77" t="str">
        <f>INDEX('[1]Quick MethodY2565Q3'!P:P,MATCH([1]ตารางคะแนนV3!$C208,'[1]Quick MethodY2565Q3'!$C:$C,0))</f>
        <v>1</v>
      </c>
      <c r="AC208" s="78" t="str">
        <f>INDEX('[1]Quick MethodY2565Q3'!Q:Q,MATCH([1]ตารางคะแนนV3!$C208,'[1]Quick MethodY2565Q3'!$C:$C,0))</f>
        <v>1</v>
      </c>
      <c r="AD208" s="78">
        <f>INDEX([1]HGRY2565Q3!W:W,MATCH([1]ตารางคะแนนV3!$C208,[1]HGRY2565Q3!$C:$C,0))</f>
        <v>0</v>
      </c>
      <c r="AE208" s="78">
        <f>INDEX([1]HGRY2565Q3!X:X,MATCH([1]ตารางคะแนนV3!$C208,[1]HGRY2565Q3!$C:$C,0))</f>
        <v>0</v>
      </c>
      <c r="AF208" s="78">
        <f>INDEX([1]HGRY2565Q3!Y:Y,MATCH([1]ตารางคะแนนV3!$C208,[1]HGRY2565Q3!$C:$C,0))</f>
        <v>0.5</v>
      </c>
      <c r="AG208" s="78">
        <f>INDEX([1]HGRY2565Q3!Z:Z,MATCH([1]ตารางคะแนนV3!$C208,[1]HGRY2565Q3!$C:$C,0))</f>
        <v>0.5</v>
      </c>
      <c r="AH208" s="85">
        <f t="shared" si="52"/>
        <v>3</v>
      </c>
      <c r="AI208" s="79">
        <f t="shared" si="53"/>
        <v>2</v>
      </c>
      <c r="AJ208" s="86">
        <f>INDEX([1]PointY2565Q3!J:J,MATCH([1]ตารางคะแนนV3!$C208,[1]PointY2565Q3!$C:$C,0))</f>
        <v>1</v>
      </c>
      <c r="AK208" s="87">
        <f>IFERROR(INDEX([1]อัตราการครองเตียง!O:O,MATCH([1]ตารางคะแนนV3!$C208,[1]อัตราการครองเตียง!$C:$C,0)),0)</f>
        <v>0</v>
      </c>
      <c r="AL208" s="88">
        <f>INDEX([1]SumAdjRw!R:R,MATCH([1]ตารางคะแนนV3!$C208,[1]SumAdjRw!$C:$C,0))</f>
        <v>0</v>
      </c>
      <c r="AM208" s="89">
        <f t="shared" si="54"/>
        <v>0</v>
      </c>
      <c r="AN208" s="90">
        <f t="shared" si="55"/>
        <v>3</v>
      </c>
      <c r="AO208" s="91">
        <f t="shared" si="56"/>
        <v>6</v>
      </c>
      <c r="AP208" s="92">
        <f>INDEX([1]RiskPlusY2565Q3!Q:Q,MATCH([1]ตารางคะแนนV3!$C208,[1]RiskPlusY2565Q3!$D:$D,0))</f>
        <v>0</v>
      </c>
      <c r="AQ208" s="92">
        <f>INDEX([1]RiskPlusY2565Q3!R:R,MATCH([1]ตารางคะแนนV3!$C208,[1]RiskPlusY2565Q3!$D:$D,0))</f>
        <v>0</v>
      </c>
      <c r="AR208" s="92">
        <f>INDEX([1]RiskPlusY2565Q3!AB:AB,MATCH([1]ตารางคะแนนV3!$C208,[1]RiskPlusY2565Q3!$D:$D,0))</f>
        <v>1</v>
      </c>
      <c r="AS208" s="93">
        <f t="shared" si="57"/>
        <v>1</v>
      </c>
      <c r="AT208" s="92">
        <f>INDEX([1]RiskPlusY2565Q3!AA:AA,MATCH([1]ตารางคะแนนV3!$C208,[1]RiskPlusY2565Q3!$D:$D,0))</f>
        <v>1</v>
      </c>
      <c r="AU208" s="92">
        <f>INDEX([1]RiskPlusY2565Q3!AC:AC,MATCH([1]ตารางคะแนนV3!$C208,[1]RiskPlusY2565Q3!$D:$D,0))</f>
        <v>1</v>
      </c>
      <c r="AV208" s="94">
        <f t="shared" si="58"/>
        <v>2</v>
      </c>
      <c r="AW208" s="95">
        <f t="shared" si="59"/>
        <v>3</v>
      </c>
      <c r="AX208" s="96">
        <f t="shared" si="60"/>
        <v>9</v>
      </c>
      <c r="AY208" s="18" t="str">
        <f t="shared" si="61"/>
        <v>C</v>
      </c>
      <c r="AZ208" s="18"/>
      <c r="BA208" s="18" t="str">
        <f>INDEX([1]Proflile65!$L:$L,MATCH([1]ตารางคะแนนV3!$C208,[1]Proflile65!$D:$D,0))</f>
        <v>เดิม</v>
      </c>
      <c r="BB208" s="18"/>
      <c r="BC208" s="18"/>
      <c r="BD208" s="28" t="b">
        <f t="shared" si="62"/>
        <v>1</v>
      </c>
      <c r="BE208" s="96">
        <v>9</v>
      </c>
      <c r="BF208" s="18" t="s">
        <v>2072</v>
      </c>
      <c r="BH208" s="17">
        <f t="shared" si="63"/>
        <v>0</v>
      </c>
    </row>
    <row r="209" spans="1:60">
      <c r="A209" s="18" t="s">
        <v>11</v>
      </c>
      <c r="B209" s="17" t="s">
        <v>15</v>
      </c>
      <c r="C209" s="18" t="s">
        <v>541</v>
      </c>
      <c r="D209" s="17" t="s">
        <v>542</v>
      </c>
      <c r="E209" s="18" t="str">
        <f>INDEX([1]Proflile65!$F:$F,MATCH([1]ตารางคะแนนV3!$C209,[1]Proflile65!$D:$D,0))</f>
        <v>รพช.</v>
      </c>
      <c r="F209" s="18">
        <f>INDEX([1]Proflile65!$H:$H,MATCH([1]ตารางคะแนนV3!$C209,[1]Proflile65!$D:$D,0))</f>
        <v>33</v>
      </c>
      <c r="G209" s="19" t="str">
        <f>INDEX([1]Proflile65!$K:$K,MATCH([1]ตารางคะแนนV3!$C209,[1]Proflile65!$D:$D,0))</f>
        <v>รพช.F2 P&lt;=30,000</v>
      </c>
      <c r="H209" s="75">
        <v>15763</v>
      </c>
      <c r="I209" s="76">
        <f>INDEX([1]RiskPlusY2565Q3!L:L,MATCH([1]ตารางคะแนนV3!$C209,[1]RiskPlusY2565Q3!$D:$D,0))</f>
        <v>34664689.960000001</v>
      </c>
      <c r="J209" s="76">
        <f>INDEX([1]RiskPlusY2565Q3!P:P,MATCH([1]ตารางคะแนนV3!$C209,[1]RiskPlusY2565Q3!$D:$D,0))</f>
        <v>12743813.939999999</v>
      </c>
      <c r="K209" s="76">
        <f>INDEX([1]RiskPlusY2565Q3!O:O,MATCH([1]ตารางคะแนนV3!$C209,[1]RiskPlusY2565Q3!$D:$D,0))</f>
        <v>18144195.789999999</v>
      </c>
      <c r="L209" s="76">
        <f>INDEX([1]RiskPlusY2565Q3!M:M,MATCH([1]ตารางคะแนนV3!$C209,[1]RiskPlusY2565Q3!$D:$D,0))</f>
        <v>15822962.07</v>
      </c>
      <c r="M209" s="29">
        <f>INDEX([1]RiskPlusY2565Q3!N:N,MATCH([1]ตารางคะแนนV3!$C209,[1]RiskPlusY2565Q3!$D:$D,0))</f>
        <v>0</v>
      </c>
      <c r="N209" s="77">
        <f>INDEX([1]PlanfinY2565Q3!M:M,MATCH([1]ตารางคะแนนV3!$C209,[1]PlanfinY2565Q3!$C:$C,0))</f>
        <v>0</v>
      </c>
      <c r="O209" s="78">
        <f>INDEX([1]PlanfinY2565Q3!N:N,MATCH([1]ตารางคะแนนV3!$C209,[1]PlanfinY2565Q3!$C:$C,0))</f>
        <v>1</v>
      </c>
      <c r="P209" s="79">
        <f t="shared" si="48"/>
        <v>1</v>
      </c>
      <c r="Q209" s="80">
        <f>INDEX([1]Ratio!R:R,MATCH([1]ตารางคะแนนV3!$C209,[1]Ratio!$C:$C,0))</f>
        <v>167</v>
      </c>
      <c r="R209" s="81">
        <f>INDEX([1]RiskPlusY2565Q3!$S:$S,MATCH([1]ตารางคะแนนV3!C209,[1]RiskPlusY2565Q3!$D:$D,0))</f>
        <v>0</v>
      </c>
      <c r="S209" s="82">
        <f>INDEX([1]Ratio!$S:$S,MATCH([1]ตารางคะแนนV3!$C209,[1]Ratio!$C:$C,0))</f>
        <v>154</v>
      </c>
      <c r="T209" s="78">
        <f>VLOOKUP($C209,[1]RiskPlusY2565Q3!$D$2:$W$901,17,0)</f>
        <v>0</v>
      </c>
      <c r="U209" s="83">
        <f t="shared" si="49"/>
        <v>0</v>
      </c>
      <c r="V209" s="82">
        <f>INDEX([1]Ratio!$T:$T,MATCH([1]ตารางคะแนนV3!$C209,[1]Ratio!$C:$C,0))</f>
        <v>89</v>
      </c>
      <c r="W209" s="78">
        <f>VLOOKUP($C209,[1]RiskPlusY2565Q3!$D$2:$W$901,18,0)</f>
        <v>0</v>
      </c>
      <c r="X209" s="83">
        <f t="shared" si="50"/>
        <v>0</v>
      </c>
      <c r="Y209" s="82">
        <f>INDEX([1]Ratio!$V:$V,MATCH([1]ตารางคะแนนV3!$C209,[1]Ratio!$C:$C,0))</f>
        <v>53</v>
      </c>
      <c r="Z209" s="81">
        <f>INDEX([1]RiskPlusY2565Q3!$W:$W,MATCH([1]ตารางคะแนนV3!C209,[1]RiskPlusY2565Q3!$D:$D,0))</f>
        <v>1</v>
      </c>
      <c r="AA209" s="84">
        <f t="shared" si="51"/>
        <v>1</v>
      </c>
      <c r="AB209" s="77" t="str">
        <f>INDEX('[1]Quick MethodY2565Q3'!P:P,MATCH([1]ตารางคะแนนV3!$C209,'[1]Quick MethodY2565Q3'!$C:$C,0))</f>
        <v>1</v>
      </c>
      <c r="AC209" s="78" t="str">
        <f>INDEX('[1]Quick MethodY2565Q3'!Q:Q,MATCH([1]ตารางคะแนนV3!$C209,'[1]Quick MethodY2565Q3'!$C:$C,0))</f>
        <v>1</v>
      </c>
      <c r="AD209" s="78">
        <f>INDEX([1]HGRY2565Q3!W:W,MATCH([1]ตารางคะแนนV3!$C209,[1]HGRY2565Q3!$C:$C,0))</f>
        <v>0.5</v>
      </c>
      <c r="AE209" s="78">
        <f>INDEX([1]HGRY2565Q3!X:X,MATCH([1]ตารางคะแนนV3!$C209,[1]HGRY2565Q3!$C:$C,0))</f>
        <v>0</v>
      </c>
      <c r="AF209" s="78">
        <f>INDEX([1]HGRY2565Q3!Y:Y,MATCH([1]ตารางคะแนนV3!$C209,[1]HGRY2565Q3!$C:$C,0))</f>
        <v>0.5</v>
      </c>
      <c r="AG209" s="78">
        <f>INDEX([1]HGRY2565Q3!Z:Z,MATCH([1]ตารางคะแนนV3!$C209,[1]HGRY2565Q3!$C:$C,0))</f>
        <v>0.5</v>
      </c>
      <c r="AH209" s="85">
        <f t="shared" si="52"/>
        <v>3.5</v>
      </c>
      <c r="AI209" s="79">
        <f t="shared" si="53"/>
        <v>2</v>
      </c>
      <c r="AJ209" s="86">
        <f>INDEX([1]PointY2565Q3!J:J,MATCH([1]ตารางคะแนนV3!$C209,[1]PointY2565Q3!$C:$C,0))</f>
        <v>1</v>
      </c>
      <c r="AK209" s="87">
        <f>IFERROR(INDEX([1]อัตราการครองเตียง!O:O,MATCH([1]ตารางคะแนนV3!$C209,[1]อัตราการครองเตียง!$C:$C,0)),0)</f>
        <v>0</v>
      </c>
      <c r="AL209" s="88">
        <f>INDEX([1]SumAdjRw!R:R,MATCH([1]ตารางคะแนนV3!$C209,[1]SumAdjRw!$C:$C,0))</f>
        <v>0</v>
      </c>
      <c r="AM209" s="89">
        <f t="shared" si="54"/>
        <v>0</v>
      </c>
      <c r="AN209" s="90">
        <f t="shared" si="55"/>
        <v>3</v>
      </c>
      <c r="AO209" s="91">
        <f t="shared" si="56"/>
        <v>5</v>
      </c>
      <c r="AP209" s="92">
        <f>INDEX([1]RiskPlusY2565Q3!Q:Q,MATCH([1]ตารางคะแนนV3!$C209,[1]RiskPlusY2565Q3!$D:$D,0))</f>
        <v>0</v>
      </c>
      <c r="AQ209" s="92">
        <f>INDEX([1]RiskPlusY2565Q3!R:R,MATCH([1]ตารางคะแนนV3!$C209,[1]RiskPlusY2565Q3!$D:$D,0))</f>
        <v>0</v>
      </c>
      <c r="AR209" s="92">
        <f>INDEX([1]RiskPlusY2565Q3!AB:AB,MATCH([1]ตารางคะแนนV3!$C209,[1]RiskPlusY2565Q3!$D:$D,0))</f>
        <v>1</v>
      </c>
      <c r="AS209" s="93">
        <f t="shared" si="57"/>
        <v>1</v>
      </c>
      <c r="AT209" s="92">
        <f>INDEX([1]RiskPlusY2565Q3!AA:AA,MATCH([1]ตารางคะแนนV3!$C209,[1]RiskPlusY2565Q3!$D:$D,0))</f>
        <v>1</v>
      </c>
      <c r="AU209" s="92">
        <f>INDEX([1]RiskPlusY2565Q3!AC:AC,MATCH([1]ตารางคะแนนV3!$C209,[1]RiskPlusY2565Q3!$D:$D,0))</f>
        <v>1</v>
      </c>
      <c r="AV209" s="94">
        <f t="shared" si="58"/>
        <v>2</v>
      </c>
      <c r="AW209" s="95">
        <f t="shared" si="59"/>
        <v>3</v>
      </c>
      <c r="AX209" s="96">
        <f t="shared" si="60"/>
        <v>8</v>
      </c>
      <c r="AY209" s="18" t="str">
        <f t="shared" si="61"/>
        <v>D</v>
      </c>
      <c r="AZ209" s="18"/>
      <c r="BA209" s="18" t="str">
        <f>INDEX([1]Proflile65!$L:$L,MATCH([1]ตารางคะแนนV3!$C209,[1]Proflile65!$D:$D,0))</f>
        <v>เดิม</v>
      </c>
      <c r="BB209" s="18"/>
      <c r="BC209" s="18"/>
      <c r="BD209" s="28" t="b">
        <f t="shared" si="62"/>
        <v>1</v>
      </c>
      <c r="BE209" s="96">
        <v>8</v>
      </c>
      <c r="BF209" s="18" t="s">
        <v>2073</v>
      </c>
      <c r="BH209" s="17">
        <f t="shared" si="63"/>
        <v>0</v>
      </c>
    </row>
    <row r="210" spans="1:60">
      <c r="A210" s="18" t="s">
        <v>16</v>
      </c>
      <c r="B210" s="17" t="s">
        <v>22</v>
      </c>
      <c r="C210" s="18" t="s">
        <v>729</v>
      </c>
      <c r="D210" s="17" t="s">
        <v>730</v>
      </c>
      <c r="E210" s="18" t="str">
        <f>INDEX([1]Proflile65!$F:$F,MATCH([1]ตารางคะแนนV3!$C210,[1]Proflile65!$D:$D,0))</f>
        <v>รพท.</v>
      </c>
      <c r="F210" s="18">
        <f>INDEX([1]Proflile65!$H:$H,MATCH([1]ตารางคะแนนV3!$C210,[1]Proflile65!$D:$D,0))</f>
        <v>314</v>
      </c>
      <c r="G210" s="19" t="str">
        <f>INDEX([1]Proflile65!$K:$K,MATCH([1]ตารางคะแนนV3!$C210,[1]Proflile65!$D:$D,0))</f>
        <v>รพท.S B&lt;=400</v>
      </c>
      <c r="H210" s="75">
        <v>64729</v>
      </c>
      <c r="I210" s="76">
        <f>INDEX([1]RiskPlusY2565Q3!L:L,MATCH([1]ตารางคะแนนV3!$C210,[1]RiskPlusY2565Q3!$D:$D,0))</f>
        <v>342432477.32999998</v>
      </c>
      <c r="J210" s="76">
        <f>INDEX([1]RiskPlusY2565Q3!P:P,MATCH([1]ตารางคะแนนV3!$C210,[1]RiskPlusY2565Q3!$D:$D,0))</f>
        <v>44401228.409999996</v>
      </c>
      <c r="K210" s="76">
        <f>INDEX([1]RiskPlusY2565Q3!O:O,MATCH([1]ตารางคะแนนV3!$C210,[1]RiskPlusY2565Q3!$D:$D,0))</f>
        <v>141786767.03999999</v>
      </c>
      <c r="L210" s="76">
        <f>INDEX([1]RiskPlusY2565Q3!M:M,MATCH([1]ตารางคะแนนV3!$C210,[1]RiskPlusY2565Q3!$D:$D,0))</f>
        <v>117894281.09</v>
      </c>
      <c r="M210" s="29">
        <f>INDEX([1]RiskPlusY2565Q3!N:N,MATCH([1]ตารางคะแนนV3!$C210,[1]RiskPlusY2565Q3!$D:$D,0))</f>
        <v>0</v>
      </c>
      <c r="N210" s="77">
        <f>INDEX([1]PlanfinY2565Q3!M:M,MATCH([1]ตารางคะแนนV3!$C210,[1]PlanfinY2565Q3!$C:$C,0))</f>
        <v>0</v>
      </c>
      <c r="O210" s="78">
        <f>INDEX([1]PlanfinY2565Q3!N:N,MATCH([1]ตารางคะแนนV3!$C210,[1]PlanfinY2565Q3!$C:$C,0))</f>
        <v>1</v>
      </c>
      <c r="P210" s="79">
        <f t="shared" si="48"/>
        <v>1</v>
      </c>
      <c r="Q210" s="80">
        <f>INDEX([1]Ratio!R:R,MATCH([1]ตารางคะแนนV3!$C210,[1]Ratio!$C:$C,0))</f>
        <v>130</v>
      </c>
      <c r="R210" s="81">
        <f>INDEX([1]RiskPlusY2565Q3!$S:$S,MATCH([1]ตารางคะแนนV3!C210,[1]RiskPlusY2565Q3!$D:$D,0))</f>
        <v>0</v>
      </c>
      <c r="S210" s="82">
        <f>INDEX([1]Ratio!$S:$S,MATCH([1]ตารางคะแนนV3!$C210,[1]Ratio!$C:$C,0))</f>
        <v>214</v>
      </c>
      <c r="T210" s="78">
        <f>VLOOKUP($C210,[1]RiskPlusY2565Q3!$D$2:$W$901,17,0)</f>
        <v>0</v>
      </c>
      <c r="U210" s="83">
        <f t="shared" si="49"/>
        <v>0</v>
      </c>
      <c r="V210" s="82">
        <f>INDEX([1]Ratio!$T:$T,MATCH([1]ตารางคะแนนV3!$C210,[1]Ratio!$C:$C,0))</f>
        <v>78</v>
      </c>
      <c r="W210" s="78">
        <f>VLOOKUP($C210,[1]RiskPlusY2565Q3!$D$2:$W$901,18,0)</f>
        <v>0</v>
      </c>
      <c r="X210" s="83">
        <f t="shared" si="50"/>
        <v>0</v>
      </c>
      <c r="Y210" s="82">
        <f>INDEX([1]Ratio!$V:$V,MATCH([1]ตารางคะแนนV3!$C210,[1]Ratio!$C:$C,0))</f>
        <v>66</v>
      </c>
      <c r="Z210" s="81">
        <f>INDEX([1]RiskPlusY2565Q3!$W:$W,MATCH([1]ตารางคะแนนV3!C210,[1]RiskPlusY2565Q3!$D:$D,0))</f>
        <v>0</v>
      </c>
      <c r="AA210" s="84">
        <f t="shared" si="51"/>
        <v>0</v>
      </c>
      <c r="AB210" s="77" t="str">
        <f>INDEX('[1]Quick MethodY2565Q3'!P:P,MATCH([1]ตารางคะแนนV3!$C210,'[1]Quick MethodY2565Q3'!$C:$C,0))</f>
        <v>1</v>
      </c>
      <c r="AC210" s="78" t="str">
        <f>INDEX('[1]Quick MethodY2565Q3'!Q:Q,MATCH([1]ตารางคะแนนV3!$C210,'[1]Quick MethodY2565Q3'!$C:$C,0))</f>
        <v>1</v>
      </c>
      <c r="AD210" s="78">
        <f>INDEX([1]HGRY2565Q3!W:W,MATCH([1]ตารางคะแนนV3!$C210,[1]HGRY2565Q3!$C:$C,0))</f>
        <v>0</v>
      </c>
      <c r="AE210" s="78">
        <f>INDEX([1]HGRY2565Q3!X:X,MATCH([1]ตารางคะแนนV3!$C210,[1]HGRY2565Q3!$C:$C,0))</f>
        <v>0</v>
      </c>
      <c r="AF210" s="78">
        <f>INDEX([1]HGRY2565Q3!Y:Y,MATCH([1]ตารางคะแนนV3!$C210,[1]HGRY2565Q3!$C:$C,0))</f>
        <v>0.5</v>
      </c>
      <c r="AG210" s="78">
        <f>INDEX([1]HGRY2565Q3!Z:Z,MATCH([1]ตารางคะแนนV3!$C210,[1]HGRY2565Q3!$C:$C,0))</f>
        <v>0</v>
      </c>
      <c r="AH210" s="85">
        <f t="shared" si="52"/>
        <v>2.5</v>
      </c>
      <c r="AI210" s="79">
        <f t="shared" si="53"/>
        <v>2</v>
      </c>
      <c r="AJ210" s="86">
        <f>INDEX([1]PointY2565Q3!J:J,MATCH([1]ตารางคะแนนV3!$C210,[1]PointY2565Q3!$C:$C,0))</f>
        <v>1</v>
      </c>
      <c r="AK210" s="87">
        <f>IFERROR(INDEX([1]อัตราการครองเตียง!O:O,MATCH([1]ตารางคะแนนV3!$C210,[1]อัตราการครองเตียง!$C:$C,0)),0)</f>
        <v>1</v>
      </c>
      <c r="AL210" s="88">
        <f>INDEX([1]SumAdjRw!R:R,MATCH([1]ตารางคะแนนV3!$C210,[1]SumAdjRw!$C:$C,0))</f>
        <v>0</v>
      </c>
      <c r="AM210" s="89">
        <f t="shared" si="54"/>
        <v>1</v>
      </c>
      <c r="AN210" s="90">
        <f t="shared" si="55"/>
        <v>4</v>
      </c>
      <c r="AO210" s="91">
        <f t="shared" si="56"/>
        <v>5</v>
      </c>
      <c r="AP210" s="92">
        <f>INDEX([1]RiskPlusY2565Q3!Q:Q,MATCH([1]ตารางคะแนนV3!$C210,[1]RiskPlusY2565Q3!$D:$D,0))</f>
        <v>0</v>
      </c>
      <c r="AQ210" s="92">
        <f>INDEX([1]RiskPlusY2565Q3!R:R,MATCH([1]ตารางคะแนนV3!$C210,[1]RiskPlusY2565Q3!$D:$D,0))</f>
        <v>0</v>
      </c>
      <c r="AR210" s="92">
        <f>INDEX([1]RiskPlusY2565Q3!AB:AB,MATCH([1]ตารางคะแนนV3!$C210,[1]RiskPlusY2565Q3!$D:$D,0))</f>
        <v>1</v>
      </c>
      <c r="AS210" s="93">
        <f t="shared" si="57"/>
        <v>1</v>
      </c>
      <c r="AT210" s="92">
        <f>INDEX([1]RiskPlusY2565Q3!AA:AA,MATCH([1]ตารางคะแนนV3!$C210,[1]RiskPlusY2565Q3!$D:$D,0))</f>
        <v>1</v>
      </c>
      <c r="AU210" s="92">
        <f>INDEX([1]RiskPlusY2565Q3!AC:AC,MATCH([1]ตารางคะแนนV3!$C210,[1]RiskPlusY2565Q3!$D:$D,0))</f>
        <v>1</v>
      </c>
      <c r="AV210" s="94">
        <f t="shared" si="58"/>
        <v>2</v>
      </c>
      <c r="AW210" s="95">
        <f t="shared" si="59"/>
        <v>3</v>
      </c>
      <c r="AX210" s="96">
        <f t="shared" si="60"/>
        <v>8</v>
      </c>
      <c r="AY210" s="18" t="str">
        <f t="shared" si="61"/>
        <v>D</v>
      </c>
      <c r="AZ210" s="18"/>
      <c r="BA210" s="18" t="str">
        <f>INDEX([1]Proflile65!$L:$L,MATCH([1]ตารางคะแนนV3!$C210,[1]Proflile65!$D:$D,0))</f>
        <v>เดิม</v>
      </c>
      <c r="BB210" s="18"/>
      <c r="BC210" s="18"/>
      <c r="BD210" s="28" t="b">
        <f t="shared" si="62"/>
        <v>1</v>
      </c>
      <c r="BE210" s="96">
        <v>8</v>
      </c>
      <c r="BF210" s="18" t="s">
        <v>2073</v>
      </c>
      <c r="BH210" s="17">
        <f t="shared" si="63"/>
        <v>0</v>
      </c>
    </row>
    <row r="211" spans="1:60">
      <c r="A211" s="18" t="s">
        <v>16</v>
      </c>
      <c r="B211" s="17" t="s">
        <v>22</v>
      </c>
      <c r="C211" s="18" t="s">
        <v>731</v>
      </c>
      <c r="D211" s="17" t="s">
        <v>732</v>
      </c>
      <c r="E211" s="18" t="str">
        <f>INDEX([1]Proflile65!$F:$F,MATCH([1]ตารางคะแนนV3!$C211,[1]Proflile65!$D:$D,0))</f>
        <v>รพช.</v>
      </c>
      <c r="F211" s="18">
        <f>INDEX([1]Proflile65!$H:$H,MATCH([1]ตารางคะแนนV3!$C211,[1]Proflile65!$D:$D,0))</f>
        <v>10</v>
      </c>
      <c r="G211" s="19" t="str">
        <f>INDEX([1]Proflile65!$K:$K,MATCH([1]ตารางคะแนนV3!$C211,[1]Proflile65!$D:$D,0))</f>
        <v>รพช.F3 P&lt;=15,000</v>
      </c>
      <c r="H211" s="75">
        <v>14308</v>
      </c>
      <c r="I211" s="76">
        <f>INDEX([1]RiskPlusY2565Q3!L:L,MATCH([1]ตารางคะแนนV3!$C211,[1]RiskPlusY2565Q3!$D:$D,0))</f>
        <v>21673691.27</v>
      </c>
      <c r="J211" s="76">
        <f>INDEX([1]RiskPlusY2565Q3!P:P,MATCH([1]ตารางคะแนนV3!$C211,[1]RiskPlusY2565Q3!$D:$D,0))</f>
        <v>11882244.439999999</v>
      </c>
      <c r="K211" s="76">
        <f>INDEX([1]RiskPlusY2565Q3!O:O,MATCH([1]ตารางคะแนนV3!$C211,[1]RiskPlusY2565Q3!$D:$D,0))</f>
        <v>670741.23</v>
      </c>
      <c r="L211" s="76">
        <f>INDEX([1]RiskPlusY2565Q3!M:M,MATCH([1]ตารางคะแนนV3!$C211,[1]RiskPlusY2565Q3!$D:$D,0))</f>
        <v>-2425023.38</v>
      </c>
      <c r="M211" s="29">
        <f>INDEX([1]RiskPlusY2565Q3!N:N,MATCH([1]ตารางคะแนนV3!$C211,[1]RiskPlusY2565Q3!$D:$D,0))</f>
        <v>1</v>
      </c>
      <c r="N211" s="77">
        <f>INDEX([1]PlanfinY2565Q3!M:M,MATCH([1]ตารางคะแนนV3!$C211,[1]PlanfinY2565Q3!$C:$C,0))</f>
        <v>1</v>
      </c>
      <c r="O211" s="78">
        <f>INDEX([1]PlanfinY2565Q3!N:N,MATCH([1]ตารางคะแนนV3!$C211,[1]PlanfinY2565Q3!$C:$C,0))</f>
        <v>1</v>
      </c>
      <c r="P211" s="79">
        <f t="shared" si="48"/>
        <v>2</v>
      </c>
      <c r="Q211" s="80">
        <f>INDEX([1]Ratio!R:R,MATCH([1]ตารางคะแนนV3!$C211,[1]Ratio!$C:$C,0))</f>
        <v>161</v>
      </c>
      <c r="R211" s="81">
        <f>INDEX([1]RiskPlusY2565Q3!$S:$S,MATCH([1]ตารางคะแนนV3!C211,[1]RiskPlusY2565Q3!$D:$D,0))</f>
        <v>0</v>
      </c>
      <c r="S211" s="82">
        <f>INDEX([1]Ratio!$S:$S,MATCH([1]ตารางคะแนนV3!$C211,[1]Ratio!$C:$C,0))</f>
        <v>212</v>
      </c>
      <c r="T211" s="78">
        <f>VLOOKUP($C211,[1]RiskPlusY2565Q3!$D$2:$W$901,17,0)</f>
        <v>0</v>
      </c>
      <c r="U211" s="83">
        <f t="shared" si="49"/>
        <v>0</v>
      </c>
      <c r="V211" s="82">
        <f>INDEX([1]Ratio!$T:$T,MATCH([1]ตารางคะแนนV3!$C211,[1]Ratio!$C:$C,0))</f>
        <v>89</v>
      </c>
      <c r="W211" s="78">
        <f>VLOOKUP($C211,[1]RiskPlusY2565Q3!$D$2:$W$901,18,0)</f>
        <v>0</v>
      </c>
      <c r="X211" s="83">
        <f t="shared" si="50"/>
        <v>0</v>
      </c>
      <c r="Y211" s="82">
        <f>INDEX([1]Ratio!$V:$V,MATCH([1]ตารางคะแนนV3!$C211,[1]Ratio!$C:$C,0))</f>
        <v>96</v>
      </c>
      <c r="Z211" s="81">
        <f>INDEX([1]RiskPlusY2565Q3!$W:$W,MATCH([1]ตารางคะแนนV3!C211,[1]RiskPlusY2565Q3!$D:$D,0))</f>
        <v>0</v>
      </c>
      <c r="AA211" s="84">
        <f t="shared" si="51"/>
        <v>0</v>
      </c>
      <c r="AB211" s="77" t="str">
        <f>INDEX('[1]Quick MethodY2565Q3'!P:P,MATCH([1]ตารางคะแนนV3!$C211,'[1]Quick MethodY2565Q3'!$C:$C,0))</f>
        <v>1</v>
      </c>
      <c r="AC211" s="78" t="str">
        <f>INDEX('[1]Quick MethodY2565Q3'!Q:Q,MATCH([1]ตารางคะแนนV3!$C211,'[1]Quick MethodY2565Q3'!$C:$C,0))</f>
        <v>1</v>
      </c>
      <c r="AD211" s="78">
        <f>INDEX([1]HGRY2565Q3!W:W,MATCH([1]ตารางคะแนนV3!$C211,[1]HGRY2565Q3!$C:$C,0))</f>
        <v>0</v>
      </c>
      <c r="AE211" s="78">
        <f>INDEX([1]HGRY2565Q3!X:X,MATCH([1]ตารางคะแนนV3!$C211,[1]HGRY2565Q3!$C:$C,0))</f>
        <v>0</v>
      </c>
      <c r="AF211" s="78">
        <f>INDEX([1]HGRY2565Q3!Y:Y,MATCH([1]ตารางคะแนนV3!$C211,[1]HGRY2565Q3!$C:$C,0))</f>
        <v>0.5</v>
      </c>
      <c r="AG211" s="78">
        <f>INDEX([1]HGRY2565Q3!Z:Z,MATCH([1]ตารางคะแนนV3!$C211,[1]HGRY2565Q3!$C:$C,0))</f>
        <v>0</v>
      </c>
      <c r="AH211" s="85">
        <f t="shared" si="52"/>
        <v>2.5</v>
      </c>
      <c r="AI211" s="79">
        <f t="shared" si="53"/>
        <v>2</v>
      </c>
      <c r="AJ211" s="86">
        <f>INDEX([1]PointY2565Q3!J:J,MATCH([1]ตารางคะแนนV3!$C211,[1]PointY2565Q3!$C:$C,0))</f>
        <v>1</v>
      </c>
      <c r="AK211" s="87">
        <f>IFERROR(INDEX([1]อัตราการครองเตียง!O:O,MATCH([1]ตารางคะแนนV3!$C211,[1]อัตราการครองเตียง!$C:$C,0)),0)</f>
        <v>1</v>
      </c>
      <c r="AL211" s="88">
        <f>INDEX([1]SumAdjRw!R:R,MATCH([1]ตารางคะแนนV3!$C211,[1]SumAdjRw!$C:$C,0))</f>
        <v>1</v>
      </c>
      <c r="AM211" s="89">
        <f t="shared" si="54"/>
        <v>2</v>
      </c>
      <c r="AN211" s="90">
        <f t="shared" si="55"/>
        <v>5</v>
      </c>
      <c r="AO211" s="91">
        <f t="shared" si="56"/>
        <v>7</v>
      </c>
      <c r="AP211" s="92">
        <f>INDEX([1]RiskPlusY2565Q3!Q:Q,MATCH([1]ตารางคะแนนV3!$C211,[1]RiskPlusY2565Q3!$D:$D,0))</f>
        <v>0</v>
      </c>
      <c r="AQ211" s="92">
        <f>INDEX([1]RiskPlusY2565Q3!R:R,MATCH([1]ตารางคะแนนV3!$C211,[1]RiskPlusY2565Q3!$D:$D,0))</f>
        <v>0</v>
      </c>
      <c r="AR211" s="92">
        <f>INDEX([1]RiskPlusY2565Q3!AB:AB,MATCH([1]ตารางคะแนนV3!$C211,[1]RiskPlusY2565Q3!$D:$D,0))</f>
        <v>1</v>
      </c>
      <c r="AS211" s="93">
        <f t="shared" si="57"/>
        <v>1</v>
      </c>
      <c r="AT211" s="92">
        <f>INDEX([1]RiskPlusY2565Q3!AA:AA,MATCH([1]ตารางคะแนนV3!$C211,[1]RiskPlusY2565Q3!$D:$D,0))</f>
        <v>1</v>
      </c>
      <c r="AU211" s="92">
        <f>INDEX([1]RiskPlusY2565Q3!AC:AC,MATCH([1]ตารางคะแนนV3!$C211,[1]RiskPlusY2565Q3!$D:$D,0))</f>
        <v>1</v>
      </c>
      <c r="AV211" s="94">
        <f t="shared" si="58"/>
        <v>2</v>
      </c>
      <c r="AW211" s="95">
        <f t="shared" si="59"/>
        <v>3</v>
      </c>
      <c r="AX211" s="96">
        <f t="shared" si="60"/>
        <v>10</v>
      </c>
      <c r="AY211" s="18" t="str">
        <f t="shared" si="61"/>
        <v>C</v>
      </c>
      <c r="AZ211" s="18"/>
      <c r="BA211" s="18" t="str">
        <f>INDEX([1]Proflile65!$L:$L,MATCH([1]ตารางคะแนนV3!$C211,[1]Proflile65!$D:$D,0))</f>
        <v>เดิม</v>
      </c>
      <c r="BB211" s="18"/>
      <c r="BC211" s="18"/>
      <c r="BD211" s="28" t="b">
        <f t="shared" si="62"/>
        <v>1</v>
      </c>
      <c r="BE211" s="96">
        <v>10</v>
      </c>
      <c r="BF211" s="18" t="s">
        <v>2072</v>
      </c>
      <c r="BH211" s="17">
        <f t="shared" si="63"/>
        <v>0</v>
      </c>
    </row>
    <row r="212" spans="1:60">
      <c r="A212" s="18" t="s">
        <v>16</v>
      </c>
      <c r="B212" s="17" t="s">
        <v>22</v>
      </c>
      <c r="C212" s="18" t="s">
        <v>733</v>
      </c>
      <c r="D212" s="17" t="s">
        <v>734</v>
      </c>
      <c r="E212" s="18" t="str">
        <f>INDEX([1]Proflile65!$F:$F,MATCH([1]ตารางคะแนนV3!$C212,[1]Proflile65!$D:$D,0))</f>
        <v>รพช.</v>
      </c>
      <c r="F212" s="18">
        <f>INDEX([1]Proflile65!$H:$H,MATCH([1]ตารางคะแนนV3!$C212,[1]Proflile65!$D:$D,0))</f>
        <v>70</v>
      </c>
      <c r="G212" s="19" t="str">
        <f>INDEX([1]Proflile65!$K:$K,MATCH([1]ตารางคะแนนV3!$C212,[1]Proflile65!$D:$D,0))</f>
        <v>รพช.F2 P30,000-60,000</v>
      </c>
      <c r="H212" s="75">
        <v>44473</v>
      </c>
      <c r="I212" s="76">
        <f>INDEX([1]RiskPlusY2565Q3!L:L,MATCH([1]ตารางคะแนนV3!$C212,[1]RiskPlusY2565Q3!$D:$D,0))</f>
        <v>106494710.68000001</v>
      </c>
      <c r="J212" s="76">
        <f>INDEX([1]RiskPlusY2565Q3!P:P,MATCH([1]ตารางคะแนนV3!$C212,[1]RiskPlusY2565Q3!$D:$D,0))</f>
        <v>45892004.030000001</v>
      </c>
      <c r="K212" s="76">
        <f>INDEX([1]RiskPlusY2565Q3!O:O,MATCH([1]ตารางคะแนนV3!$C212,[1]RiskPlusY2565Q3!$D:$D,0))</f>
        <v>34376188.810000002</v>
      </c>
      <c r="L212" s="76">
        <f>INDEX([1]RiskPlusY2565Q3!M:M,MATCH([1]ตารางคะแนนV3!$C212,[1]RiskPlusY2565Q3!$D:$D,0))</f>
        <v>34445798.270000003</v>
      </c>
      <c r="M212" s="29">
        <f>INDEX([1]RiskPlusY2565Q3!N:N,MATCH([1]ตารางคะแนนV3!$C212,[1]RiskPlusY2565Q3!$D:$D,0))</f>
        <v>0</v>
      </c>
      <c r="N212" s="77">
        <f>INDEX([1]PlanfinY2565Q3!M:M,MATCH([1]ตารางคะแนนV3!$C212,[1]PlanfinY2565Q3!$C:$C,0))</f>
        <v>0</v>
      </c>
      <c r="O212" s="78">
        <f>INDEX([1]PlanfinY2565Q3!N:N,MATCH([1]ตารางคะแนนV3!$C212,[1]PlanfinY2565Q3!$C:$C,0))</f>
        <v>1</v>
      </c>
      <c r="P212" s="79">
        <f t="shared" si="48"/>
        <v>1</v>
      </c>
      <c r="Q212" s="80">
        <f>INDEX([1]Ratio!R:R,MATCH([1]ตารางคะแนนV3!$C212,[1]Ratio!$C:$C,0))</f>
        <v>189</v>
      </c>
      <c r="R212" s="81">
        <f>INDEX([1]RiskPlusY2565Q3!$S:$S,MATCH([1]ตารางคะแนนV3!C212,[1]RiskPlusY2565Q3!$D:$D,0))</f>
        <v>0</v>
      </c>
      <c r="S212" s="82">
        <f>INDEX([1]Ratio!$S:$S,MATCH([1]ตารางคะแนนV3!$C212,[1]Ratio!$C:$C,0))</f>
        <v>629</v>
      </c>
      <c r="T212" s="78">
        <f>VLOOKUP($C212,[1]RiskPlusY2565Q3!$D$2:$W$901,17,0)</f>
        <v>0</v>
      </c>
      <c r="U212" s="83">
        <f t="shared" si="49"/>
        <v>0</v>
      </c>
      <c r="V212" s="82">
        <f>INDEX([1]Ratio!$T:$T,MATCH([1]ตารางคะแนนV3!$C212,[1]Ratio!$C:$C,0))</f>
        <v>121</v>
      </c>
      <c r="W212" s="78">
        <f>VLOOKUP($C212,[1]RiskPlusY2565Q3!$D$2:$W$901,18,0)</f>
        <v>0</v>
      </c>
      <c r="X212" s="83">
        <f t="shared" si="50"/>
        <v>0</v>
      </c>
      <c r="Y212" s="82">
        <f>INDEX([1]Ratio!$V:$V,MATCH([1]ตารางคะแนนV3!$C212,[1]Ratio!$C:$C,0))</f>
        <v>75</v>
      </c>
      <c r="Z212" s="81">
        <f>INDEX([1]RiskPlusY2565Q3!$W:$W,MATCH([1]ตารางคะแนนV3!C212,[1]RiskPlusY2565Q3!$D:$D,0))</f>
        <v>0</v>
      </c>
      <c r="AA212" s="84">
        <f t="shared" si="51"/>
        <v>0</v>
      </c>
      <c r="AB212" s="77" t="str">
        <f>INDEX('[1]Quick MethodY2565Q3'!P:P,MATCH([1]ตารางคะแนนV3!$C212,'[1]Quick MethodY2565Q3'!$C:$C,0))</f>
        <v>1</v>
      </c>
      <c r="AC212" s="78" t="str">
        <f>INDEX('[1]Quick MethodY2565Q3'!Q:Q,MATCH([1]ตารางคะแนนV3!$C212,'[1]Quick MethodY2565Q3'!$C:$C,0))</f>
        <v>1</v>
      </c>
      <c r="AD212" s="78">
        <f>INDEX([1]HGRY2565Q3!W:W,MATCH([1]ตารางคะแนนV3!$C212,[1]HGRY2565Q3!$C:$C,0))</f>
        <v>0</v>
      </c>
      <c r="AE212" s="78">
        <f>INDEX([1]HGRY2565Q3!X:X,MATCH([1]ตารางคะแนนV3!$C212,[1]HGRY2565Q3!$C:$C,0))</f>
        <v>0</v>
      </c>
      <c r="AF212" s="78">
        <f>INDEX([1]HGRY2565Q3!Y:Y,MATCH([1]ตารางคะแนนV3!$C212,[1]HGRY2565Q3!$C:$C,0))</f>
        <v>0.5</v>
      </c>
      <c r="AG212" s="78">
        <f>INDEX([1]HGRY2565Q3!Z:Z,MATCH([1]ตารางคะแนนV3!$C212,[1]HGRY2565Q3!$C:$C,0))</f>
        <v>0.5</v>
      </c>
      <c r="AH212" s="85">
        <f t="shared" si="52"/>
        <v>3</v>
      </c>
      <c r="AI212" s="79">
        <f t="shared" si="53"/>
        <v>2</v>
      </c>
      <c r="AJ212" s="86">
        <f>INDEX([1]PointY2565Q3!J:J,MATCH([1]ตารางคะแนนV3!$C212,[1]PointY2565Q3!$C:$C,0))</f>
        <v>1</v>
      </c>
      <c r="AK212" s="87">
        <f>IFERROR(INDEX([1]อัตราการครองเตียง!O:O,MATCH([1]ตารางคะแนนV3!$C212,[1]อัตราการครองเตียง!$C:$C,0)),0)</f>
        <v>0</v>
      </c>
      <c r="AL212" s="88">
        <f>INDEX([1]SumAdjRw!R:R,MATCH([1]ตารางคะแนนV3!$C212,[1]SumAdjRw!$C:$C,0))</f>
        <v>0</v>
      </c>
      <c r="AM212" s="89">
        <f t="shared" si="54"/>
        <v>0</v>
      </c>
      <c r="AN212" s="90">
        <f t="shared" si="55"/>
        <v>3</v>
      </c>
      <c r="AO212" s="91">
        <f t="shared" si="56"/>
        <v>4</v>
      </c>
      <c r="AP212" s="92">
        <f>INDEX([1]RiskPlusY2565Q3!Q:Q,MATCH([1]ตารางคะแนนV3!$C212,[1]RiskPlusY2565Q3!$D:$D,0))</f>
        <v>0</v>
      </c>
      <c r="AQ212" s="92">
        <f>INDEX([1]RiskPlusY2565Q3!R:R,MATCH([1]ตารางคะแนนV3!$C212,[1]RiskPlusY2565Q3!$D:$D,0))</f>
        <v>0</v>
      </c>
      <c r="AR212" s="92">
        <f>INDEX([1]RiskPlusY2565Q3!AB:AB,MATCH([1]ตารางคะแนนV3!$C212,[1]RiskPlusY2565Q3!$D:$D,0))</f>
        <v>1</v>
      </c>
      <c r="AS212" s="93">
        <f t="shared" si="57"/>
        <v>1</v>
      </c>
      <c r="AT212" s="92">
        <f>INDEX([1]RiskPlusY2565Q3!AA:AA,MATCH([1]ตารางคะแนนV3!$C212,[1]RiskPlusY2565Q3!$D:$D,0))</f>
        <v>1</v>
      </c>
      <c r="AU212" s="92">
        <f>INDEX([1]RiskPlusY2565Q3!AC:AC,MATCH([1]ตารางคะแนนV3!$C212,[1]RiskPlusY2565Q3!$D:$D,0))</f>
        <v>1</v>
      </c>
      <c r="AV212" s="94">
        <f t="shared" si="58"/>
        <v>2</v>
      </c>
      <c r="AW212" s="95">
        <f t="shared" si="59"/>
        <v>3</v>
      </c>
      <c r="AX212" s="96">
        <f t="shared" si="60"/>
        <v>7</v>
      </c>
      <c r="AY212" s="18" t="str">
        <f t="shared" si="61"/>
        <v>F</v>
      </c>
      <c r="AZ212" s="18"/>
      <c r="BA212" s="18" t="str">
        <f>INDEX([1]Proflile65!$L:$L,MATCH([1]ตารางคะแนนV3!$C212,[1]Proflile65!$D:$D,0))</f>
        <v>เดิม</v>
      </c>
      <c r="BB212" s="18"/>
      <c r="BC212" s="18"/>
      <c r="BD212" s="28" t="b">
        <f t="shared" si="62"/>
        <v>1</v>
      </c>
      <c r="BE212" s="96">
        <v>7</v>
      </c>
      <c r="BF212" s="18" t="s">
        <v>2074</v>
      </c>
      <c r="BH212" s="17">
        <f t="shared" si="63"/>
        <v>0</v>
      </c>
    </row>
    <row r="213" spans="1:60">
      <c r="A213" s="18" t="s">
        <v>16</v>
      </c>
      <c r="B213" s="17" t="s">
        <v>22</v>
      </c>
      <c r="C213" s="18" t="s">
        <v>735</v>
      </c>
      <c r="D213" s="17" t="s">
        <v>736</v>
      </c>
      <c r="E213" s="18" t="str">
        <f>INDEX([1]Proflile65!$F:$F,MATCH([1]ตารางคะแนนV3!$C213,[1]Proflile65!$D:$D,0))</f>
        <v>รพช.</v>
      </c>
      <c r="F213" s="18">
        <f>INDEX([1]Proflile65!$H:$H,MATCH([1]ตารางคะแนนV3!$C213,[1]Proflile65!$D:$D,0))</f>
        <v>33</v>
      </c>
      <c r="G213" s="19" t="str">
        <f>INDEX([1]Proflile65!$K:$K,MATCH([1]ตารางคะแนนV3!$C213,[1]Proflile65!$D:$D,0))</f>
        <v>รพช.F2 P30,000-60,000</v>
      </c>
      <c r="H213" s="75">
        <v>30290</v>
      </c>
      <c r="I213" s="76">
        <f>INDEX([1]RiskPlusY2565Q3!L:L,MATCH([1]ตารางคะแนนV3!$C213,[1]RiskPlusY2565Q3!$D:$D,0))</f>
        <v>63530264.159999996</v>
      </c>
      <c r="J213" s="76">
        <f>INDEX([1]RiskPlusY2565Q3!P:P,MATCH([1]ตารางคะแนนV3!$C213,[1]RiskPlusY2565Q3!$D:$D,0))</f>
        <v>32583955.190000001</v>
      </c>
      <c r="K213" s="76">
        <f>INDEX([1]RiskPlusY2565Q3!O:O,MATCH([1]ตารางคะแนนV3!$C213,[1]RiskPlusY2565Q3!$D:$D,0))</f>
        <v>37559178.719999999</v>
      </c>
      <c r="L213" s="76">
        <f>INDEX([1]RiskPlusY2565Q3!M:M,MATCH([1]ตารางคะแนนV3!$C213,[1]RiskPlusY2565Q3!$D:$D,0))</f>
        <v>30783258.300000001</v>
      </c>
      <c r="M213" s="29">
        <f>INDEX([1]RiskPlusY2565Q3!N:N,MATCH([1]ตารางคะแนนV3!$C213,[1]RiskPlusY2565Q3!$D:$D,0))</f>
        <v>0</v>
      </c>
      <c r="N213" s="77">
        <f>INDEX([1]PlanfinY2565Q3!M:M,MATCH([1]ตารางคะแนนV3!$C213,[1]PlanfinY2565Q3!$C:$C,0))</f>
        <v>0</v>
      </c>
      <c r="O213" s="78">
        <f>INDEX([1]PlanfinY2565Q3!N:N,MATCH([1]ตารางคะแนนV3!$C213,[1]PlanfinY2565Q3!$C:$C,0))</f>
        <v>1</v>
      </c>
      <c r="P213" s="79">
        <f t="shared" si="48"/>
        <v>1</v>
      </c>
      <c r="Q213" s="80">
        <f>INDEX([1]Ratio!R:R,MATCH([1]ตารางคะแนนV3!$C213,[1]Ratio!$C:$C,0))</f>
        <v>131</v>
      </c>
      <c r="R213" s="81">
        <f>INDEX([1]RiskPlusY2565Q3!$S:$S,MATCH([1]ตารางคะแนนV3!C213,[1]RiskPlusY2565Q3!$D:$D,0))</f>
        <v>0</v>
      </c>
      <c r="S213" s="82">
        <f>INDEX([1]Ratio!$S:$S,MATCH([1]ตารางคะแนนV3!$C213,[1]Ratio!$C:$C,0))</f>
        <v>203</v>
      </c>
      <c r="T213" s="78">
        <f>VLOOKUP($C213,[1]RiskPlusY2565Q3!$D$2:$W$901,17,0)</f>
        <v>0</v>
      </c>
      <c r="U213" s="83">
        <f t="shared" si="49"/>
        <v>0</v>
      </c>
      <c r="V213" s="82">
        <f>INDEX([1]Ratio!$T:$T,MATCH([1]ตารางคะแนนV3!$C213,[1]Ratio!$C:$C,0))</f>
        <v>88</v>
      </c>
      <c r="W213" s="78">
        <f>VLOOKUP($C213,[1]RiskPlusY2565Q3!$D$2:$W$901,18,0)</f>
        <v>0</v>
      </c>
      <c r="X213" s="83">
        <f t="shared" si="50"/>
        <v>0</v>
      </c>
      <c r="Y213" s="82">
        <f>INDEX([1]Ratio!$V:$V,MATCH([1]ตารางคะแนนV3!$C213,[1]Ratio!$C:$C,0))</f>
        <v>48</v>
      </c>
      <c r="Z213" s="81">
        <f>INDEX([1]RiskPlusY2565Q3!$W:$W,MATCH([1]ตารางคะแนนV3!C213,[1]RiskPlusY2565Q3!$D:$D,0))</f>
        <v>1</v>
      </c>
      <c r="AA213" s="84">
        <f t="shared" si="51"/>
        <v>1</v>
      </c>
      <c r="AB213" s="77" t="str">
        <f>INDEX('[1]Quick MethodY2565Q3'!P:P,MATCH([1]ตารางคะแนนV3!$C213,'[1]Quick MethodY2565Q3'!$C:$C,0))</f>
        <v>1</v>
      </c>
      <c r="AC213" s="78" t="str">
        <f>INDEX('[1]Quick MethodY2565Q3'!Q:Q,MATCH([1]ตารางคะแนนV3!$C213,'[1]Quick MethodY2565Q3'!$C:$C,0))</f>
        <v>1</v>
      </c>
      <c r="AD213" s="78">
        <f>INDEX([1]HGRY2565Q3!W:W,MATCH([1]ตารางคะแนนV3!$C213,[1]HGRY2565Q3!$C:$C,0))</f>
        <v>0.5</v>
      </c>
      <c r="AE213" s="78">
        <f>INDEX([1]HGRY2565Q3!X:X,MATCH([1]ตารางคะแนนV3!$C213,[1]HGRY2565Q3!$C:$C,0))</f>
        <v>0.5</v>
      </c>
      <c r="AF213" s="78">
        <f>INDEX([1]HGRY2565Q3!Y:Y,MATCH([1]ตารางคะแนนV3!$C213,[1]HGRY2565Q3!$C:$C,0))</f>
        <v>0.5</v>
      </c>
      <c r="AG213" s="78">
        <f>INDEX([1]HGRY2565Q3!Z:Z,MATCH([1]ตารางคะแนนV3!$C213,[1]HGRY2565Q3!$C:$C,0))</f>
        <v>0.5</v>
      </c>
      <c r="AH213" s="85">
        <f t="shared" si="52"/>
        <v>4</v>
      </c>
      <c r="AI213" s="79">
        <f t="shared" si="53"/>
        <v>2</v>
      </c>
      <c r="AJ213" s="86">
        <f>INDEX([1]PointY2565Q3!J:J,MATCH([1]ตารางคะแนนV3!$C213,[1]PointY2565Q3!$C:$C,0))</f>
        <v>1</v>
      </c>
      <c r="AK213" s="87">
        <f>IFERROR(INDEX([1]อัตราการครองเตียง!O:O,MATCH([1]ตารางคะแนนV3!$C213,[1]อัตราการครองเตียง!$C:$C,0)),0)</f>
        <v>0</v>
      </c>
      <c r="AL213" s="88">
        <f>INDEX([1]SumAdjRw!R:R,MATCH([1]ตารางคะแนนV3!$C213,[1]SumAdjRw!$C:$C,0))</f>
        <v>0</v>
      </c>
      <c r="AM213" s="89">
        <f t="shared" si="54"/>
        <v>0</v>
      </c>
      <c r="AN213" s="90">
        <f t="shared" si="55"/>
        <v>3</v>
      </c>
      <c r="AO213" s="91">
        <f t="shared" si="56"/>
        <v>5</v>
      </c>
      <c r="AP213" s="92">
        <f>INDEX([1]RiskPlusY2565Q3!Q:Q,MATCH([1]ตารางคะแนนV3!$C213,[1]RiskPlusY2565Q3!$D:$D,0))</f>
        <v>1</v>
      </c>
      <c r="AQ213" s="92">
        <f>INDEX([1]RiskPlusY2565Q3!R:R,MATCH([1]ตารางคะแนนV3!$C213,[1]RiskPlusY2565Q3!$D:$D,0))</f>
        <v>0</v>
      </c>
      <c r="AR213" s="92">
        <f>INDEX([1]RiskPlusY2565Q3!AB:AB,MATCH([1]ตารางคะแนนV3!$C213,[1]RiskPlusY2565Q3!$D:$D,0))</f>
        <v>1</v>
      </c>
      <c r="AS213" s="93">
        <f t="shared" si="57"/>
        <v>2</v>
      </c>
      <c r="AT213" s="92">
        <f>INDEX([1]RiskPlusY2565Q3!AA:AA,MATCH([1]ตารางคะแนนV3!$C213,[1]RiskPlusY2565Q3!$D:$D,0))</f>
        <v>1</v>
      </c>
      <c r="AU213" s="92">
        <f>INDEX([1]RiskPlusY2565Q3!AC:AC,MATCH([1]ตารางคะแนนV3!$C213,[1]RiskPlusY2565Q3!$D:$D,0))</f>
        <v>1</v>
      </c>
      <c r="AV213" s="94">
        <f t="shared" si="58"/>
        <v>2</v>
      </c>
      <c r="AW213" s="95">
        <f t="shared" si="59"/>
        <v>4</v>
      </c>
      <c r="AX213" s="96">
        <f t="shared" si="60"/>
        <v>9</v>
      </c>
      <c r="AY213" s="18" t="str">
        <f t="shared" si="61"/>
        <v>C</v>
      </c>
      <c r="AZ213" s="18"/>
      <c r="BA213" s="18" t="str">
        <f>INDEX([1]Proflile65!$L:$L,MATCH([1]ตารางคะแนนV3!$C213,[1]Proflile65!$D:$D,0))</f>
        <v>เดิม</v>
      </c>
      <c r="BB213" s="18"/>
      <c r="BC213" s="18"/>
      <c r="BD213" s="28" t="b">
        <f t="shared" si="62"/>
        <v>1</v>
      </c>
      <c r="BE213" s="96">
        <v>9</v>
      </c>
      <c r="BF213" s="18" t="s">
        <v>2072</v>
      </c>
      <c r="BH213" s="17">
        <f t="shared" si="63"/>
        <v>0</v>
      </c>
    </row>
    <row r="214" spans="1:60">
      <c r="A214" s="18" t="s">
        <v>16</v>
      </c>
      <c r="B214" s="17" t="s">
        <v>103</v>
      </c>
      <c r="C214" s="18" t="s">
        <v>591</v>
      </c>
      <c r="D214" s="17" t="s">
        <v>592</v>
      </c>
      <c r="E214" s="18" t="str">
        <f>INDEX([1]Proflile65!$F:$F,MATCH([1]ตารางคะแนนV3!$C214,[1]Proflile65!$D:$D,0))</f>
        <v>รพศ.</v>
      </c>
      <c r="F214" s="18">
        <f>INDEX([1]Proflile65!$H:$H,MATCH([1]ตารางคะแนนV3!$C214,[1]Proflile65!$D:$D,0))</f>
        <v>611</v>
      </c>
      <c r="G214" s="19" t="str">
        <f>INDEX([1]Proflile65!$K:$K,MATCH([1]ตารางคะแนนV3!$C214,[1]Proflile65!$D:$D,0))</f>
        <v>รพศ.A B&lt;=700</v>
      </c>
      <c r="H214" s="75">
        <v>197067</v>
      </c>
      <c r="I214" s="76">
        <f>INDEX([1]RiskPlusY2565Q3!L:L,MATCH([1]ตารางคะแนนV3!$C214,[1]RiskPlusY2565Q3!$D:$D,0))</f>
        <v>1159165521.3900001</v>
      </c>
      <c r="J214" s="76">
        <f>INDEX([1]RiskPlusY2565Q3!P:P,MATCH([1]ตารางคะแนนV3!$C214,[1]RiskPlusY2565Q3!$D:$D,0))</f>
        <v>292319643.68000001</v>
      </c>
      <c r="K214" s="76">
        <f>INDEX([1]RiskPlusY2565Q3!O:O,MATCH([1]ตารางคะแนนV3!$C214,[1]RiskPlusY2565Q3!$D:$D,0))</f>
        <v>600400295.91999996</v>
      </c>
      <c r="L214" s="76">
        <f>INDEX([1]RiskPlusY2565Q3!M:M,MATCH([1]ตารางคะแนนV3!$C214,[1]RiskPlusY2565Q3!$D:$D,0))</f>
        <v>509407137.16000003</v>
      </c>
      <c r="M214" s="29">
        <f>INDEX([1]RiskPlusY2565Q3!N:N,MATCH([1]ตารางคะแนนV3!$C214,[1]RiskPlusY2565Q3!$D:$D,0))</f>
        <v>0</v>
      </c>
      <c r="N214" s="77">
        <f>INDEX([1]PlanfinY2565Q3!M:M,MATCH([1]ตารางคะแนนV3!$C214,[1]PlanfinY2565Q3!$C:$C,0))</f>
        <v>0</v>
      </c>
      <c r="O214" s="78">
        <f>INDEX([1]PlanfinY2565Q3!N:N,MATCH([1]ตารางคะแนนV3!$C214,[1]PlanfinY2565Q3!$C:$C,0))</f>
        <v>1</v>
      </c>
      <c r="P214" s="79">
        <f t="shared" si="48"/>
        <v>1</v>
      </c>
      <c r="Q214" s="80">
        <f>INDEX([1]Ratio!R:R,MATCH([1]ตารางคะแนนV3!$C214,[1]Ratio!$C:$C,0))</f>
        <v>157</v>
      </c>
      <c r="R214" s="81">
        <f>INDEX([1]RiskPlusY2565Q3!$S:$S,MATCH([1]ตารางคะแนนV3!C214,[1]RiskPlusY2565Q3!$D:$D,0))</f>
        <v>0</v>
      </c>
      <c r="S214" s="82">
        <f>INDEX([1]Ratio!$S:$S,MATCH([1]ตารางคะแนนV3!$C214,[1]Ratio!$C:$C,0))</f>
        <v>311</v>
      </c>
      <c r="T214" s="78">
        <f>VLOOKUP($C214,[1]RiskPlusY2565Q3!$D$2:$W$901,17,0)</f>
        <v>0</v>
      </c>
      <c r="U214" s="83">
        <f t="shared" si="49"/>
        <v>0</v>
      </c>
      <c r="V214" s="82">
        <f>INDEX([1]Ratio!$T:$T,MATCH([1]ตารางคะแนนV3!$C214,[1]Ratio!$C:$C,0))</f>
        <v>44</v>
      </c>
      <c r="W214" s="78">
        <f>VLOOKUP($C214,[1]RiskPlusY2565Q3!$D$2:$W$901,18,0)</f>
        <v>1</v>
      </c>
      <c r="X214" s="83">
        <f t="shared" si="50"/>
        <v>0.5</v>
      </c>
      <c r="Y214" s="82">
        <f>INDEX([1]Ratio!$V:$V,MATCH([1]ตารางคะแนนV3!$C214,[1]Ratio!$C:$C,0))</f>
        <v>38</v>
      </c>
      <c r="Z214" s="81">
        <f>INDEX([1]RiskPlusY2565Q3!$W:$W,MATCH([1]ตารางคะแนนV3!C214,[1]RiskPlusY2565Q3!$D:$D,0))</f>
        <v>1</v>
      </c>
      <c r="AA214" s="84">
        <f t="shared" si="51"/>
        <v>1.5</v>
      </c>
      <c r="AB214" s="77" t="str">
        <f>INDEX('[1]Quick MethodY2565Q3'!P:P,MATCH([1]ตารางคะแนนV3!$C214,'[1]Quick MethodY2565Q3'!$C:$C,0))</f>
        <v>1</v>
      </c>
      <c r="AC214" s="78" t="str">
        <f>INDEX('[1]Quick MethodY2565Q3'!Q:Q,MATCH([1]ตารางคะแนนV3!$C214,'[1]Quick MethodY2565Q3'!$C:$C,0))</f>
        <v>0</v>
      </c>
      <c r="AD214" s="78">
        <f>INDEX([1]HGRY2565Q3!W:W,MATCH([1]ตารางคะแนนV3!$C214,[1]HGRY2565Q3!$C:$C,0))</f>
        <v>0</v>
      </c>
      <c r="AE214" s="78">
        <f>INDEX([1]HGRY2565Q3!X:X,MATCH([1]ตารางคะแนนV3!$C214,[1]HGRY2565Q3!$C:$C,0))</f>
        <v>0</v>
      </c>
      <c r="AF214" s="78">
        <f>INDEX([1]HGRY2565Q3!Y:Y,MATCH([1]ตารางคะแนนV3!$C214,[1]HGRY2565Q3!$C:$C,0))</f>
        <v>0</v>
      </c>
      <c r="AG214" s="78">
        <f>INDEX([1]HGRY2565Q3!Z:Z,MATCH([1]ตารางคะแนนV3!$C214,[1]HGRY2565Q3!$C:$C,0))</f>
        <v>0</v>
      </c>
      <c r="AH214" s="85">
        <f t="shared" si="52"/>
        <v>1</v>
      </c>
      <c r="AI214" s="79">
        <f t="shared" si="53"/>
        <v>1</v>
      </c>
      <c r="AJ214" s="86">
        <f>INDEX([1]PointY2565Q3!J:J,MATCH([1]ตารางคะแนนV3!$C214,[1]PointY2565Q3!$C:$C,0))</f>
        <v>1</v>
      </c>
      <c r="AK214" s="87">
        <f>IFERROR(INDEX([1]อัตราการครองเตียง!O:O,MATCH([1]ตารางคะแนนV3!$C214,[1]อัตราการครองเตียง!$C:$C,0)),0)</f>
        <v>1</v>
      </c>
      <c r="AL214" s="88">
        <f>INDEX([1]SumAdjRw!R:R,MATCH([1]ตารางคะแนนV3!$C214,[1]SumAdjRw!$C:$C,0))</f>
        <v>0</v>
      </c>
      <c r="AM214" s="89">
        <f t="shared" si="54"/>
        <v>1</v>
      </c>
      <c r="AN214" s="90">
        <f t="shared" si="55"/>
        <v>3</v>
      </c>
      <c r="AO214" s="91">
        <f t="shared" si="56"/>
        <v>5.5</v>
      </c>
      <c r="AP214" s="92">
        <f>INDEX([1]RiskPlusY2565Q3!Q:Q,MATCH([1]ตารางคะแนนV3!$C214,[1]RiskPlusY2565Q3!$D:$D,0))</f>
        <v>1</v>
      </c>
      <c r="AQ214" s="92">
        <f>INDEX([1]RiskPlusY2565Q3!R:R,MATCH([1]ตารางคะแนนV3!$C214,[1]RiskPlusY2565Q3!$D:$D,0))</f>
        <v>1</v>
      </c>
      <c r="AR214" s="92">
        <f>INDEX([1]RiskPlusY2565Q3!AB:AB,MATCH([1]ตารางคะแนนV3!$C214,[1]RiskPlusY2565Q3!$D:$D,0))</f>
        <v>1</v>
      </c>
      <c r="AS214" s="93">
        <f t="shared" si="57"/>
        <v>3</v>
      </c>
      <c r="AT214" s="92">
        <f>INDEX([1]RiskPlusY2565Q3!AA:AA,MATCH([1]ตารางคะแนนV3!$C214,[1]RiskPlusY2565Q3!$D:$D,0))</f>
        <v>1</v>
      </c>
      <c r="AU214" s="92">
        <f>INDEX([1]RiskPlusY2565Q3!AC:AC,MATCH([1]ตารางคะแนนV3!$C214,[1]RiskPlusY2565Q3!$D:$D,0))</f>
        <v>1</v>
      </c>
      <c r="AV214" s="94">
        <f t="shared" si="58"/>
        <v>2</v>
      </c>
      <c r="AW214" s="95">
        <f t="shared" si="59"/>
        <v>5</v>
      </c>
      <c r="AX214" s="96">
        <f t="shared" si="60"/>
        <v>10.5</v>
      </c>
      <c r="AY214" s="18" t="str">
        <f t="shared" si="61"/>
        <v>B</v>
      </c>
      <c r="AZ214" s="18"/>
      <c r="BA214" s="18" t="str">
        <f>INDEX([1]Proflile65!$L:$L,MATCH([1]ตารางคะแนนV3!$C214,[1]Proflile65!$D:$D,0))</f>
        <v>เดิม</v>
      </c>
      <c r="BB214" s="18"/>
      <c r="BC214" s="18"/>
      <c r="BD214" s="28" t="b">
        <f t="shared" si="62"/>
        <v>1</v>
      </c>
      <c r="BE214" s="96">
        <v>10.5</v>
      </c>
      <c r="BF214" s="18" t="s">
        <v>2071</v>
      </c>
      <c r="BH214" s="17">
        <f t="shared" si="63"/>
        <v>150000</v>
      </c>
    </row>
    <row r="215" spans="1:60">
      <c r="A215" s="18" t="s">
        <v>16</v>
      </c>
      <c r="B215" s="17" t="s">
        <v>103</v>
      </c>
      <c r="C215" s="18" t="s">
        <v>593</v>
      </c>
      <c r="D215" s="17" t="s">
        <v>594</v>
      </c>
      <c r="E215" s="18" t="str">
        <f>INDEX([1]Proflile65!$F:$F,MATCH([1]ตารางคะแนนV3!$C215,[1]Proflile65!$D:$D,0))</f>
        <v>รพช.</v>
      </c>
      <c r="F215" s="18">
        <f>INDEX([1]Proflile65!$H:$H,MATCH([1]ตารางคะแนนV3!$C215,[1]Proflile65!$D:$D,0))</f>
        <v>60</v>
      </c>
      <c r="G215" s="19" t="str">
        <f>INDEX([1]Proflile65!$K:$K,MATCH([1]ตารางคะแนนV3!$C215,[1]Proflile65!$D:$D,0))</f>
        <v>รพช.F1 P&lt;=50,000</v>
      </c>
      <c r="H215" s="75">
        <v>43895</v>
      </c>
      <c r="I215" s="76">
        <f>INDEX([1]RiskPlusY2565Q3!L:L,MATCH([1]ตารางคะแนนV3!$C215,[1]RiskPlusY2565Q3!$D:$D,0))</f>
        <v>197879101.88</v>
      </c>
      <c r="J215" s="76">
        <f>INDEX([1]RiskPlusY2565Q3!P:P,MATCH([1]ตารางคะแนนV3!$C215,[1]RiskPlusY2565Q3!$D:$D,0))</f>
        <v>112020644.02</v>
      </c>
      <c r="K215" s="76">
        <f>INDEX([1]RiskPlusY2565Q3!O:O,MATCH([1]ตารางคะแนนV3!$C215,[1]RiskPlusY2565Q3!$D:$D,0))</f>
        <v>106957297.02</v>
      </c>
      <c r="L215" s="76">
        <f>INDEX([1]RiskPlusY2565Q3!M:M,MATCH([1]ตารางคะแนนV3!$C215,[1]RiskPlusY2565Q3!$D:$D,0))</f>
        <v>87416025.859999999</v>
      </c>
      <c r="M215" s="29">
        <f>INDEX([1]RiskPlusY2565Q3!N:N,MATCH([1]ตารางคะแนนV3!$C215,[1]RiskPlusY2565Q3!$D:$D,0))</f>
        <v>0</v>
      </c>
      <c r="N215" s="77">
        <f>INDEX([1]PlanfinY2565Q3!M:M,MATCH([1]ตารางคะแนนV3!$C215,[1]PlanfinY2565Q3!$C:$C,0))</f>
        <v>0</v>
      </c>
      <c r="O215" s="78">
        <f>INDEX([1]PlanfinY2565Q3!N:N,MATCH([1]ตารางคะแนนV3!$C215,[1]PlanfinY2565Q3!$C:$C,0))</f>
        <v>0</v>
      </c>
      <c r="P215" s="79">
        <f t="shared" si="48"/>
        <v>0</v>
      </c>
      <c r="Q215" s="80">
        <f>INDEX([1]Ratio!R:R,MATCH([1]ตารางคะแนนV3!$C215,[1]Ratio!$C:$C,0))</f>
        <v>131</v>
      </c>
      <c r="R215" s="81">
        <f>INDEX([1]RiskPlusY2565Q3!$S:$S,MATCH([1]ตารางคะแนนV3!C215,[1]RiskPlusY2565Q3!$D:$D,0))</f>
        <v>0</v>
      </c>
      <c r="S215" s="82">
        <f>INDEX([1]Ratio!$S:$S,MATCH([1]ตารางคะแนนV3!$C215,[1]Ratio!$C:$C,0))</f>
        <v>321</v>
      </c>
      <c r="T215" s="78">
        <f>VLOOKUP($C215,[1]RiskPlusY2565Q3!$D$2:$W$901,17,0)</f>
        <v>0</v>
      </c>
      <c r="U215" s="83">
        <f t="shared" si="49"/>
        <v>0</v>
      </c>
      <c r="V215" s="82">
        <f>INDEX([1]Ratio!$T:$T,MATCH([1]ตารางคะแนนV3!$C215,[1]Ratio!$C:$C,0))</f>
        <v>27</v>
      </c>
      <c r="W215" s="78">
        <f>VLOOKUP($C215,[1]RiskPlusY2565Q3!$D$2:$W$901,18,0)</f>
        <v>1</v>
      </c>
      <c r="X215" s="83">
        <f t="shared" si="50"/>
        <v>0.5</v>
      </c>
      <c r="Y215" s="82">
        <f>INDEX([1]Ratio!$V:$V,MATCH([1]ตารางคะแนนV3!$C215,[1]Ratio!$C:$C,0))</f>
        <v>93</v>
      </c>
      <c r="Z215" s="81">
        <f>INDEX([1]RiskPlusY2565Q3!$W:$W,MATCH([1]ตารางคะแนนV3!C215,[1]RiskPlusY2565Q3!$D:$D,0))</f>
        <v>0</v>
      </c>
      <c r="AA215" s="84">
        <f t="shared" si="51"/>
        <v>0.5</v>
      </c>
      <c r="AB215" s="77" t="str">
        <f>INDEX('[1]Quick MethodY2565Q3'!P:P,MATCH([1]ตารางคะแนนV3!$C215,'[1]Quick MethodY2565Q3'!$C:$C,0))</f>
        <v>1</v>
      </c>
      <c r="AC215" s="78" t="str">
        <f>INDEX('[1]Quick MethodY2565Q3'!Q:Q,MATCH([1]ตารางคะแนนV3!$C215,'[1]Quick MethodY2565Q3'!$C:$C,0))</f>
        <v>0</v>
      </c>
      <c r="AD215" s="78">
        <f>INDEX([1]HGRY2565Q3!W:W,MATCH([1]ตารางคะแนนV3!$C215,[1]HGRY2565Q3!$C:$C,0))</f>
        <v>0</v>
      </c>
      <c r="AE215" s="78">
        <f>INDEX([1]HGRY2565Q3!X:X,MATCH([1]ตารางคะแนนV3!$C215,[1]HGRY2565Q3!$C:$C,0))</f>
        <v>0.5</v>
      </c>
      <c r="AF215" s="78">
        <f>INDEX([1]HGRY2565Q3!Y:Y,MATCH([1]ตารางคะแนนV3!$C215,[1]HGRY2565Q3!$C:$C,0))</f>
        <v>0.5</v>
      </c>
      <c r="AG215" s="78">
        <f>INDEX([1]HGRY2565Q3!Z:Z,MATCH([1]ตารางคะแนนV3!$C215,[1]HGRY2565Q3!$C:$C,0))</f>
        <v>0</v>
      </c>
      <c r="AH215" s="85">
        <f t="shared" si="52"/>
        <v>2</v>
      </c>
      <c r="AI215" s="79">
        <f t="shared" si="53"/>
        <v>2</v>
      </c>
      <c r="AJ215" s="86">
        <f>INDEX([1]PointY2565Q3!J:J,MATCH([1]ตารางคะแนนV3!$C215,[1]PointY2565Q3!$C:$C,0))</f>
        <v>1</v>
      </c>
      <c r="AK215" s="87">
        <f>IFERROR(INDEX([1]อัตราการครองเตียง!O:O,MATCH([1]ตารางคะแนนV3!$C215,[1]อัตราการครองเตียง!$C:$C,0)),0)</f>
        <v>1</v>
      </c>
      <c r="AL215" s="88">
        <f>INDEX([1]SumAdjRw!R:R,MATCH([1]ตารางคะแนนV3!$C215,[1]SumAdjRw!$C:$C,0))</f>
        <v>1</v>
      </c>
      <c r="AM215" s="89">
        <f t="shared" si="54"/>
        <v>2</v>
      </c>
      <c r="AN215" s="90">
        <f t="shared" si="55"/>
        <v>5</v>
      </c>
      <c r="AO215" s="91">
        <f t="shared" si="56"/>
        <v>5.5</v>
      </c>
      <c r="AP215" s="92">
        <f>INDEX([1]RiskPlusY2565Q3!Q:Q,MATCH([1]ตารางคะแนนV3!$C215,[1]RiskPlusY2565Q3!$D:$D,0))</f>
        <v>1</v>
      </c>
      <c r="AQ215" s="92">
        <f>INDEX([1]RiskPlusY2565Q3!R:R,MATCH([1]ตารางคะแนนV3!$C215,[1]RiskPlusY2565Q3!$D:$D,0))</f>
        <v>0</v>
      </c>
      <c r="AR215" s="92">
        <f>INDEX([1]RiskPlusY2565Q3!AB:AB,MATCH([1]ตารางคะแนนV3!$C215,[1]RiskPlusY2565Q3!$D:$D,0))</f>
        <v>1</v>
      </c>
      <c r="AS215" s="93">
        <f t="shared" si="57"/>
        <v>2</v>
      </c>
      <c r="AT215" s="92">
        <f>INDEX([1]RiskPlusY2565Q3!AA:AA,MATCH([1]ตารางคะแนนV3!$C215,[1]RiskPlusY2565Q3!$D:$D,0))</f>
        <v>1</v>
      </c>
      <c r="AU215" s="92">
        <f>INDEX([1]RiskPlusY2565Q3!AC:AC,MATCH([1]ตารางคะแนนV3!$C215,[1]RiskPlusY2565Q3!$D:$D,0))</f>
        <v>1</v>
      </c>
      <c r="AV215" s="94">
        <f t="shared" si="58"/>
        <v>2</v>
      </c>
      <c r="AW215" s="95">
        <f t="shared" si="59"/>
        <v>4</v>
      </c>
      <c r="AX215" s="96">
        <f t="shared" si="60"/>
        <v>9.5</v>
      </c>
      <c r="AY215" s="18" t="str">
        <f t="shared" si="61"/>
        <v>C</v>
      </c>
      <c r="AZ215" s="18"/>
      <c r="BA215" s="18" t="str">
        <f>INDEX([1]Proflile65!$L:$L,MATCH([1]ตารางคะแนนV3!$C215,[1]Proflile65!$D:$D,0))</f>
        <v>เดิม</v>
      </c>
      <c r="BB215" s="18"/>
      <c r="BC215" s="18"/>
      <c r="BD215" s="28" t="b">
        <f t="shared" si="62"/>
        <v>1</v>
      </c>
      <c r="BE215" s="96">
        <v>9.5</v>
      </c>
      <c r="BF215" s="18" t="s">
        <v>2072</v>
      </c>
      <c r="BH215" s="17">
        <f t="shared" si="63"/>
        <v>0</v>
      </c>
    </row>
    <row r="216" spans="1:60">
      <c r="A216" s="18" t="s">
        <v>16</v>
      </c>
      <c r="B216" s="17" t="s">
        <v>103</v>
      </c>
      <c r="C216" s="18" t="s">
        <v>595</v>
      </c>
      <c r="D216" s="17" t="s">
        <v>596</v>
      </c>
      <c r="E216" s="18" t="str">
        <f>INDEX([1]Proflile65!$F:$F,MATCH([1]ตารางคะแนนV3!$C216,[1]Proflile65!$D:$D,0))</f>
        <v>รพช.</v>
      </c>
      <c r="F216" s="18">
        <f>INDEX([1]Proflile65!$H:$H,MATCH([1]ตารางคะแนนV3!$C216,[1]Proflile65!$D:$D,0))</f>
        <v>144</v>
      </c>
      <c r="G216" s="19" t="str">
        <f>INDEX([1]Proflile65!$K:$K,MATCH([1]ตารางคะแนนV3!$C216,[1]Proflile65!$D:$D,0))</f>
        <v>รพช.M2 B&gt;100</v>
      </c>
      <c r="H216" s="75">
        <v>69205</v>
      </c>
      <c r="I216" s="76">
        <f>INDEX([1]RiskPlusY2565Q3!L:L,MATCH([1]ตารางคะแนนV3!$C216,[1]RiskPlusY2565Q3!$D:$D,0))</f>
        <v>51167544.939999998</v>
      </c>
      <c r="J216" s="76">
        <f>INDEX([1]RiskPlusY2565Q3!P:P,MATCH([1]ตารางคะแนนV3!$C216,[1]RiskPlusY2565Q3!$D:$D,0))</f>
        <v>-2315836.91</v>
      </c>
      <c r="K216" s="76">
        <f>INDEX([1]RiskPlusY2565Q3!O:O,MATCH([1]ตารางคะแนนV3!$C216,[1]RiskPlusY2565Q3!$D:$D,0))</f>
        <v>11797762.48</v>
      </c>
      <c r="L216" s="76">
        <f>INDEX([1]RiskPlusY2565Q3!M:M,MATCH([1]ตารางคะแนนV3!$C216,[1]RiskPlusY2565Q3!$D:$D,0))</f>
        <v>3485610.81</v>
      </c>
      <c r="M216" s="29">
        <f>INDEX([1]RiskPlusY2565Q3!N:N,MATCH([1]ตารางคะแนนV3!$C216,[1]RiskPlusY2565Q3!$D:$D,0))</f>
        <v>0</v>
      </c>
      <c r="N216" s="77">
        <f>INDEX([1]PlanfinY2565Q3!M:M,MATCH([1]ตารางคะแนนV3!$C216,[1]PlanfinY2565Q3!$C:$C,0))</f>
        <v>0</v>
      </c>
      <c r="O216" s="78">
        <f>INDEX([1]PlanfinY2565Q3!N:N,MATCH([1]ตารางคะแนนV3!$C216,[1]PlanfinY2565Q3!$C:$C,0))</f>
        <v>1</v>
      </c>
      <c r="P216" s="79">
        <f t="shared" si="48"/>
        <v>1</v>
      </c>
      <c r="Q216" s="80">
        <f>INDEX([1]Ratio!R:R,MATCH([1]ตารางคะแนนV3!$C216,[1]Ratio!$C:$C,0))</f>
        <v>97</v>
      </c>
      <c r="R216" s="81">
        <f>INDEX([1]RiskPlusY2565Q3!$S:$S,MATCH([1]ตารางคะแนนV3!C216,[1]RiskPlusY2565Q3!$D:$D,0))</f>
        <v>0</v>
      </c>
      <c r="S216" s="82">
        <f>INDEX([1]Ratio!$S:$S,MATCH([1]ตารางคะแนนV3!$C216,[1]Ratio!$C:$C,0))</f>
        <v>72</v>
      </c>
      <c r="T216" s="78">
        <f>VLOOKUP($C216,[1]RiskPlusY2565Q3!$D$2:$W$901,17,0)</f>
        <v>0</v>
      </c>
      <c r="U216" s="83">
        <f t="shared" si="49"/>
        <v>0</v>
      </c>
      <c r="V216" s="82">
        <f>INDEX([1]Ratio!$T:$T,MATCH([1]ตารางคะแนนV3!$C216,[1]Ratio!$C:$C,0))</f>
        <v>54</v>
      </c>
      <c r="W216" s="78">
        <f>VLOOKUP($C216,[1]RiskPlusY2565Q3!$D$2:$W$901,18,0)</f>
        <v>1</v>
      </c>
      <c r="X216" s="83">
        <f t="shared" si="50"/>
        <v>0.5</v>
      </c>
      <c r="Y216" s="82">
        <f>INDEX([1]Ratio!$V:$V,MATCH([1]ตารางคะแนนV3!$C216,[1]Ratio!$C:$C,0))</f>
        <v>60</v>
      </c>
      <c r="Z216" s="81">
        <f>INDEX([1]RiskPlusY2565Q3!$W:$W,MATCH([1]ตารางคะแนนV3!C216,[1]RiskPlusY2565Q3!$D:$D,0))</f>
        <v>1</v>
      </c>
      <c r="AA216" s="84">
        <f t="shared" si="51"/>
        <v>1.5</v>
      </c>
      <c r="AB216" s="77" t="str">
        <f>INDEX('[1]Quick MethodY2565Q3'!P:P,MATCH([1]ตารางคะแนนV3!$C216,'[1]Quick MethodY2565Q3'!$C:$C,0))</f>
        <v>0</v>
      </c>
      <c r="AC216" s="78" t="str">
        <f>INDEX('[1]Quick MethodY2565Q3'!Q:Q,MATCH([1]ตารางคะแนนV3!$C216,'[1]Quick MethodY2565Q3'!$C:$C,0))</f>
        <v>0</v>
      </c>
      <c r="AD216" s="78">
        <f>INDEX([1]HGRY2565Q3!W:W,MATCH([1]ตารางคะแนนV3!$C216,[1]HGRY2565Q3!$C:$C,0))</f>
        <v>0.5</v>
      </c>
      <c r="AE216" s="78">
        <f>INDEX([1]HGRY2565Q3!X:X,MATCH([1]ตารางคะแนนV3!$C216,[1]HGRY2565Q3!$C:$C,0))</f>
        <v>0</v>
      </c>
      <c r="AF216" s="78">
        <f>INDEX([1]HGRY2565Q3!Y:Y,MATCH([1]ตารางคะแนนV3!$C216,[1]HGRY2565Q3!$C:$C,0))</f>
        <v>0.5</v>
      </c>
      <c r="AG216" s="78">
        <f>INDEX([1]HGRY2565Q3!Z:Z,MATCH([1]ตารางคะแนนV3!$C216,[1]HGRY2565Q3!$C:$C,0))</f>
        <v>0.5</v>
      </c>
      <c r="AH216" s="85">
        <f t="shared" si="52"/>
        <v>1.5</v>
      </c>
      <c r="AI216" s="79">
        <f t="shared" si="53"/>
        <v>1.5</v>
      </c>
      <c r="AJ216" s="86">
        <f>INDEX([1]PointY2565Q3!J:J,MATCH([1]ตารางคะแนนV3!$C216,[1]PointY2565Q3!$C:$C,0))</f>
        <v>0</v>
      </c>
      <c r="AK216" s="87">
        <f>IFERROR(INDEX([1]อัตราการครองเตียง!O:O,MATCH([1]ตารางคะแนนV3!$C216,[1]อัตราการครองเตียง!$C:$C,0)),0)</f>
        <v>1</v>
      </c>
      <c r="AL216" s="88">
        <f>INDEX([1]SumAdjRw!R:R,MATCH([1]ตารางคะแนนV3!$C216,[1]SumAdjRw!$C:$C,0))</f>
        <v>1</v>
      </c>
      <c r="AM216" s="89">
        <f t="shared" si="54"/>
        <v>2</v>
      </c>
      <c r="AN216" s="90">
        <f t="shared" si="55"/>
        <v>3.5</v>
      </c>
      <c r="AO216" s="91">
        <f t="shared" si="56"/>
        <v>6</v>
      </c>
      <c r="AP216" s="92">
        <f>INDEX([1]RiskPlusY2565Q3!Q:Q,MATCH([1]ตารางคะแนนV3!$C216,[1]RiskPlusY2565Q3!$D:$D,0))</f>
        <v>0</v>
      </c>
      <c r="AQ216" s="92">
        <f>INDEX([1]RiskPlusY2565Q3!R:R,MATCH([1]ตารางคะแนนV3!$C216,[1]RiskPlusY2565Q3!$D:$D,0))</f>
        <v>0</v>
      </c>
      <c r="AR216" s="92">
        <f>INDEX([1]RiskPlusY2565Q3!AB:AB,MATCH([1]ตารางคะแนนV3!$C216,[1]RiskPlusY2565Q3!$D:$D,0))</f>
        <v>1</v>
      </c>
      <c r="AS216" s="93">
        <f t="shared" si="57"/>
        <v>1</v>
      </c>
      <c r="AT216" s="92">
        <f>INDEX([1]RiskPlusY2565Q3!AA:AA,MATCH([1]ตารางคะแนนV3!$C216,[1]RiskPlusY2565Q3!$D:$D,0))</f>
        <v>1</v>
      </c>
      <c r="AU216" s="92">
        <f>INDEX([1]RiskPlusY2565Q3!AC:AC,MATCH([1]ตารางคะแนนV3!$C216,[1]RiskPlusY2565Q3!$D:$D,0))</f>
        <v>1</v>
      </c>
      <c r="AV216" s="94">
        <f t="shared" si="58"/>
        <v>2</v>
      </c>
      <c r="AW216" s="95">
        <f t="shared" si="59"/>
        <v>3</v>
      </c>
      <c r="AX216" s="96">
        <f t="shared" si="60"/>
        <v>9</v>
      </c>
      <c r="AY216" s="18" t="str">
        <f t="shared" si="61"/>
        <v>C</v>
      </c>
      <c r="AZ216" s="18"/>
      <c r="BA216" s="18" t="str">
        <f>INDEX([1]Proflile65!$L:$L,MATCH([1]ตารางคะแนนV3!$C216,[1]Proflile65!$D:$D,0))</f>
        <v>เดิม</v>
      </c>
      <c r="BB216" s="18"/>
      <c r="BC216" s="18"/>
      <c r="BD216" s="28" t="b">
        <f t="shared" si="62"/>
        <v>1</v>
      </c>
      <c r="BE216" s="96">
        <v>9</v>
      </c>
      <c r="BF216" s="18" t="s">
        <v>2072</v>
      </c>
      <c r="BH216" s="17">
        <f t="shared" si="63"/>
        <v>0</v>
      </c>
    </row>
    <row r="217" spans="1:60">
      <c r="A217" s="18" t="s">
        <v>16</v>
      </c>
      <c r="B217" s="17" t="s">
        <v>103</v>
      </c>
      <c r="C217" s="18" t="s">
        <v>597</v>
      </c>
      <c r="D217" s="17" t="s">
        <v>598</v>
      </c>
      <c r="E217" s="18" t="str">
        <f>INDEX([1]Proflile65!$F:$F,MATCH([1]ตารางคะแนนV3!$C217,[1]Proflile65!$D:$D,0))</f>
        <v>รพช.</v>
      </c>
      <c r="F217" s="18">
        <f>INDEX([1]Proflile65!$H:$H,MATCH([1]ตารางคะแนนV3!$C217,[1]Proflile65!$D:$D,0))</f>
        <v>220</v>
      </c>
      <c r="G217" s="19" t="str">
        <f>INDEX([1]Proflile65!$K:$K,MATCH([1]ตารางคะแนนV3!$C217,[1]Proflile65!$D:$D,0))</f>
        <v>รพช.M2 B&gt;100</v>
      </c>
      <c r="H217" s="75">
        <v>67344</v>
      </c>
      <c r="I217" s="76">
        <f>INDEX([1]RiskPlusY2565Q3!L:L,MATCH([1]ตารางคะแนนV3!$C217,[1]RiskPlusY2565Q3!$D:$D,0))</f>
        <v>334510430.23000002</v>
      </c>
      <c r="J217" s="76">
        <f>INDEX([1]RiskPlusY2565Q3!P:P,MATCH([1]ตารางคะแนนV3!$C217,[1]RiskPlusY2565Q3!$D:$D,0))</f>
        <v>138355064.91999999</v>
      </c>
      <c r="K217" s="76">
        <f>INDEX([1]RiskPlusY2565Q3!O:O,MATCH([1]ตารางคะแนนV3!$C217,[1]RiskPlusY2565Q3!$D:$D,0))</f>
        <v>187527381.28999999</v>
      </c>
      <c r="L217" s="76">
        <f>INDEX([1]RiskPlusY2565Q3!M:M,MATCH([1]ตารางคะแนนV3!$C217,[1]RiskPlusY2565Q3!$D:$D,0))</f>
        <v>161312229.53999999</v>
      </c>
      <c r="M217" s="29">
        <f>INDEX([1]RiskPlusY2565Q3!N:N,MATCH([1]ตารางคะแนนV3!$C217,[1]RiskPlusY2565Q3!$D:$D,0))</f>
        <v>0</v>
      </c>
      <c r="N217" s="77">
        <f>INDEX([1]PlanfinY2565Q3!M:M,MATCH([1]ตารางคะแนนV3!$C217,[1]PlanfinY2565Q3!$C:$C,0))</f>
        <v>0</v>
      </c>
      <c r="O217" s="78">
        <f>INDEX([1]PlanfinY2565Q3!N:N,MATCH([1]ตารางคะแนนV3!$C217,[1]PlanfinY2565Q3!$C:$C,0))</f>
        <v>0</v>
      </c>
      <c r="P217" s="79">
        <f t="shared" si="48"/>
        <v>0</v>
      </c>
      <c r="Q217" s="80">
        <f>INDEX([1]Ratio!R:R,MATCH([1]ตารางคะแนนV3!$C217,[1]Ratio!$C:$C,0))</f>
        <v>151</v>
      </c>
      <c r="R217" s="81">
        <f>INDEX([1]RiskPlusY2565Q3!$S:$S,MATCH([1]ตารางคะแนนV3!C217,[1]RiskPlusY2565Q3!$D:$D,0))</f>
        <v>0</v>
      </c>
      <c r="S217" s="82">
        <f>INDEX([1]Ratio!$S:$S,MATCH([1]ตารางคะแนนV3!$C217,[1]Ratio!$C:$C,0))</f>
        <v>119</v>
      </c>
      <c r="T217" s="78">
        <f>VLOOKUP($C217,[1]RiskPlusY2565Q3!$D$2:$W$901,17,0)</f>
        <v>0</v>
      </c>
      <c r="U217" s="83">
        <f t="shared" si="49"/>
        <v>0</v>
      </c>
      <c r="V217" s="82">
        <f>INDEX([1]Ratio!$T:$T,MATCH([1]ตารางคะแนนV3!$C217,[1]Ratio!$C:$C,0))</f>
        <v>136</v>
      </c>
      <c r="W217" s="78">
        <f>VLOOKUP($C217,[1]RiskPlusY2565Q3!$D$2:$W$901,18,0)</f>
        <v>0</v>
      </c>
      <c r="X217" s="83">
        <f t="shared" si="50"/>
        <v>0</v>
      </c>
      <c r="Y217" s="82">
        <f>INDEX([1]Ratio!$V:$V,MATCH([1]ตารางคะแนนV3!$C217,[1]Ratio!$C:$C,0))</f>
        <v>76</v>
      </c>
      <c r="Z217" s="81">
        <f>INDEX([1]RiskPlusY2565Q3!$W:$W,MATCH([1]ตารางคะแนนV3!C217,[1]RiskPlusY2565Q3!$D:$D,0))</f>
        <v>0</v>
      </c>
      <c r="AA217" s="84">
        <f t="shared" si="51"/>
        <v>0</v>
      </c>
      <c r="AB217" s="77" t="str">
        <f>INDEX('[1]Quick MethodY2565Q3'!P:P,MATCH([1]ตารางคะแนนV3!$C217,'[1]Quick MethodY2565Q3'!$C:$C,0))</f>
        <v>1</v>
      </c>
      <c r="AC217" s="78" t="str">
        <f>INDEX('[1]Quick MethodY2565Q3'!Q:Q,MATCH([1]ตารางคะแนนV3!$C217,'[1]Quick MethodY2565Q3'!$C:$C,0))</f>
        <v>0</v>
      </c>
      <c r="AD217" s="78">
        <f>INDEX([1]HGRY2565Q3!W:W,MATCH([1]ตารางคะแนนV3!$C217,[1]HGRY2565Q3!$C:$C,0))</f>
        <v>0</v>
      </c>
      <c r="AE217" s="78">
        <f>INDEX([1]HGRY2565Q3!X:X,MATCH([1]ตารางคะแนนV3!$C217,[1]HGRY2565Q3!$C:$C,0))</f>
        <v>0.5</v>
      </c>
      <c r="AF217" s="78">
        <f>INDEX([1]HGRY2565Q3!Y:Y,MATCH([1]ตารางคะแนนV3!$C217,[1]HGRY2565Q3!$C:$C,0))</f>
        <v>0.5</v>
      </c>
      <c r="AG217" s="78">
        <f>INDEX([1]HGRY2565Q3!Z:Z,MATCH([1]ตารางคะแนนV3!$C217,[1]HGRY2565Q3!$C:$C,0))</f>
        <v>0.5</v>
      </c>
      <c r="AH217" s="85">
        <f t="shared" si="52"/>
        <v>2.5</v>
      </c>
      <c r="AI217" s="79">
        <f t="shared" si="53"/>
        <v>2</v>
      </c>
      <c r="AJ217" s="86">
        <f>INDEX([1]PointY2565Q3!J:J,MATCH([1]ตารางคะแนนV3!$C217,[1]PointY2565Q3!$C:$C,0))</f>
        <v>1</v>
      </c>
      <c r="AK217" s="87">
        <f>IFERROR(INDEX([1]อัตราการครองเตียง!O:O,MATCH([1]ตารางคะแนนV3!$C217,[1]อัตราการครองเตียง!$C:$C,0)),0)</f>
        <v>0</v>
      </c>
      <c r="AL217" s="88">
        <f>INDEX([1]SumAdjRw!R:R,MATCH([1]ตารางคะแนนV3!$C217,[1]SumAdjRw!$C:$C,0))</f>
        <v>0</v>
      </c>
      <c r="AM217" s="89">
        <f t="shared" si="54"/>
        <v>0</v>
      </c>
      <c r="AN217" s="90">
        <f t="shared" si="55"/>
        <v>3</v>
      </c>
      <c r="AO217" s="91">
        <f t="shared" si="56"/>
        <v>3</v>
      </c>
      <c r="AP217" s="92">
        <f>INDEX([1]RiskPlusY2565Q3!Q:Q,MATCH([1]ตารางคะแนนV3!$C217,[1]RiskPlusY2565Q3!$D:$D,0))</f>
        <v>1</v>
      </c>
      <c r="AQ217" s="92">
        <f>INDEX([1]RiskPlusY2565Q3!R:R,MATCH([1]ตารางคะแนนV3!$C217,[1]RiskPlusY2565Q3!$D:$D,0))</f>
        <v>1</v>
      </c>
      <c r="AR217" s="92">
        <f>INDEX([1]RiskPlusY2565Q3!AB:AB,MATCH([1]ตารางคะแนนV3!$C217,[1]RiskPlusY2565Q3!$D:$D,0))</f>
        <v>1</v>
      </c>
      <c r="AS217" s="93">
        <f t="shared" si="57"/>
        <v>3</v>
      </c>
      <c r="AT217" s="92">
        <f>INDEX([1]RiskPlusY2565Q3!AA:AA,MATCH([1]ตารางคะแนนV3!$C217,[1]RiskPlusY2565Q3!$D:$D,0))</f>
        <v>1</v>
      </c>
      <c r="AU217" s="92">
        <f>INDEX([1]RiskPlusY2565Q3!AC:AC,MATCH([1]ตารางคะแนนV3!$C217,[1]RiskPlusY2565Q3!$D:$D,0))</f>
        <v>1</v>
      </c>
      <c r="AV217" s="94">
        <f t="shared" si="58"/>
        <v>2</v>
      </c>
      <c r="AW217" s="95">
        <f t="shared" si="59"/>
        <v>5</v>
      </c>
      <c r="AX217" s="96">
        <f t="shared" si="60"/>
        <v>8</v>
      </c>
      <c r="AY217" s="18" t="str">
        <f t="shared" si="61"/>
        <v>D</v>
      </c>
      <c r="AZ217" s="18"/>
      <c r="BA217" s="18" t="str">
        <f>INDEX([1]Proflile65!$L:$L,MATCH([1]ตารางคะแนนV3!$C217,[1]Proflile65!$D:$D,0))</f>
        <v>เปลี่ยน</v>
      </c>
      <c r="BB217" s="18"/>
      <c r="BC217" s="18"/>
      <c r="BD217" s="28" t="b">
        <f t="shared" si="62"/>
        <v>1</v>
      </c>
      <c r="BE217" s="96">
        <v>8</v>
      </c>
      <c r="BF217" s="18" t="s">
        <v>2073</v>
      </c>
      <c r="BH217" s="17">
        <f t="shared" si="63"/>
        <v>0</v>
      </c>
    </row>
    <row r="218" spans="1:60">
      <c r="A218" s="18" t="s">
        <v>16</v>
      </c>
      <c r="B218" s="17" t="s">
        <v>103</v>
      </c>
      <c r="C218" s="18" t="s">
        <v>599</v>
      </c>
      <c r="D218" s="17" t="s">
        <v>600</v>
      </c>
      <c r="E218" s="18" t="str">
        <f>INDEX([1]Proflile65!$F:$F,MATCH([1]ตารางคะแนนV3!$C218,[1]Proflile65!$D:$D,0))</f>
        <v>รพช.</v>
      </c>
      <c r="F218" s="18">
        <f>INDEX([1]Proflile65!$H:$H,MATCH([1]ตารางคะแนนV3!$C218,[1]Proflile65!$D:$D,0))</f>
        <v>58</v>
      </c>
      <c r="G218" s="19" t="str">
        <f>INDEX([1]Proflile65!$K:$K,MATCH([1]ตารางคะแนนV3!$C218,[1]Proflile65!$D:$D,0))</f>
        <v>รพช.F2 P30,000-60,000</v>
      </c>
      <c r="H218" s="75">
        <v>50064</v>
      </c>
      <c r="I218" s="76">
        <f>INDEX([1]RiskPlusY2565Q3!L:L,MATCH([1]ตารางคะแนนV3!$C218,[1]RiskPlusY2565Q3!$D:$D,0))</f>
        <v>77617889.379999995</v>
      </c>
      <c r="J218" s="76">
        <f>INDEX([1]RiskPlusY2565Q3!P:P,MATCH([1]ตารางคะแนนV3!$C218,[1]RiskPlusY2565Q3!$D:$D,0))</f>
        <v>43485860.659999996</v>
      </c>
      <c r="K218" s="76">
        <f>INDEX([1]RiskPlusY2565Q3!O:O,MATCH([1]ตารางคะแนนV3!$C218,[1]RiskPlusY2565Q3!$D:$D,0))</f>
        <v>20857092.739999998</v>
      </c>
      <c r="L218" s="76">
        <f>INDEX([1]RiskPlusY2565Q3!M:M,MATCH([1]ตารางคะแนนV3!$C218,[1]RiskPlusY2565Q3!$D:$D,0))</f>
        <v>13565305.51</v>
      </c>
      <c r="M218" s="29">
        <f>INDEX([1]RiskPlusY2565Q3!N:N,MATCH([1]ตารางคะแนนV3!$C218,[1]RiskPlusY2565Q3!$D:$D,0))</f>
        <v>0</v>
      </c>
      <c r="N218" s="77">
        <f>INDEX([1]PlanfinY2565Q3!M:M,MATCH([1]ตารางคะแนนV3!$C218,[1]PlanfinY2565Q3!$C:$C,0))</f>
        <v>0</v>
      </c>
      <c r="O218" s="78">
        <f>INDEX([1]PlanfinY2565Q3!N:N,MATCH([1]ตารางคะแนนV3!$C218,[1]PlanfinY2565Q3!$C:$C,0))</f>
        <v>0</v>
      </c>
      <c r="P218" s="79">
        <f t="shared" si="48"/>
        <v>0</v>
      </c>
      <c r="Q218" s="80">
        <f>INDEX([1]Ratio!R:R,MATCH([1]ตารางคะแนนV3!$C218,[1]Ratio!$C:$C,0))</f>
        <v>113</v>
      </c>
      <c r="R218" s="81">
        <f>INDEX([1]RiskPlusY2565Q3!$S:$S,MATCH([1]ตารางคะแนนV3!C218,[1]RiskPlusY2565Q3!$D:$D,0))</f>
        <v>0</v>
      </c>
      <c r="S218" s="82">
        <f>INDEX([1]Ratio!$S:$S,MATCH([1]ตารางคะแนนV3!$C218,[1]Ratio!$C:$C,0))</f>
        <v>94</v>
      </c>
      <c r="T218" s="78">
        <f>VLOOKUP($C218,[1]RiskPlusY2565Q3!$D$2:$W$901,17,0)</f>
        <v>0</v>
      </c>
      <c r="U218" s="83">
        <f t="shared" si="49"/>
        <v>0</v>
      </c>
      <c r="V218" s="82">
        <f>INDEX([1]Ratio!$T:$T,MATCH([1]ตารางคะแนนV3!$C218,[1]Ratio!$C:$C,0))</f>
        <v>64</v>
      </c>
      <c r="W218" s="78">
        <f>VLOOKUP($C218,[1]RiskPlusY2565Q3!$D$2:$W$901,18,0)</f>
        <v>0</v>
      </c>
      <c r="X218" s="83">
        <f t="shared" si="50"/>
        <v>0</v>
      </c>
      <c r="Y218" s="82">
        <f>INDEX([1]Ratio!$V:$V,MATCH([1]ตารางคะแนนV3!$C218,[1]Ratio!$C:$C,0))</f>
        <v>68</v>
      </c>
      <c r="Z218" s="81">
        <f>INDEX([1]RiskPlusY2565Q3!$W:$W,MATCH([1]ตารางคะแนนV3!C218,[1]RiskPlusY2565Q3!$D:$D,0))</f>
        <v>0</v>
      </c>
      <c r="AA218" s="84">
        <f t="shared" si="51"/>
        <v>0</v>
      </c>
      <c r="AB218" s="77" t="str">
        <f>INDEX('[1]Quick MethodY2565Q3'!P:P,MATCH([1]ตารางคะแนนV3!$C218,'[1]Quick MethodY2565Q3'!$C:$C,0))</f>
        <v>1</v>
      </c>
      <c r="AC218" s="78" t="str">
        <f>INDEX('[1]Quick MethodY2565Q3'!Q:Q,MATCH([1]ตารางคะแนนV3!$C218,'[1]Quick MethodY2565Q3'!$C:$C,0))</f>
        <v>1</v>
      </c>
      <c r="AD218" s="78">
        <f>INDEX([1]HGRY2565Q3!W:W,MATCH([1]ตารางคะแนนV3!$C218,[1]HGRY2565Q3!$C:$C,0))</f>
        <v>0</v>
      </c>
      <c r="AE218" s="78">
        <f>INDEX([1]HGRY2565Q3!X:X,MATCH([1]ตารางคะแนนV3!$C218,[1]HGRY2565Q3!$C:$C,0))</f>
        <v>0</v>
      </c>
      <c r="AF218" s="78">
        <f>INDEX([1]HGRY2565Q3!Y:Y,MATCH([1]ตารางคะแนนV3!$C218,[1]HGRY2565Q3!$C:$C,0))</f>
        <v>0</v>
      </c>
      <c r="AG218" s="78">
        <f>INDEX([1]HGRY2565Q3!Z:Z,MATCH([1]ตารางคะแนนV3!$C218,[1]HGRY2565Q3!$C:$C,0))</f>
        <v>0</v>
      </c>
      <c r="AH218" s="85">
        <f t="shared" si="52"/>
        <v>2</v>
      </c>
      <c r="AI218" s="79">
        <f t="shared" si="53"/>
        <v>2</v>
      </c>
      <c r="AJ218" s="86">
        <f>INDEX([1]PointY2565Q3!J:J,MATCH([1]ตารางคะแนนV3!$C218,[1]PointY2565Q3!$C:$C,0))</f>
        <v>1</v>
      </c>
      <c r="AK218" s="87">
        <f>IFERROR(INDEX([1]อัตราการครองเตียง!O:O,MATCH([1]ตารางคะแนนV3!$C218,[1]อัตราการครองเตียง!$C:$C,0)),0)</f>
        <v>1</v>
      </c>
      <c r="AL218" s="88">
        <f>INDEX([1]SumAdjRw!R:R,MATCH([1]ตารางคะแนนV3!$C218,[1]SumAdjRw!$C:$C,0))</f>
        <v>1</v>
      </c>
      <c r="AM218" s="89">
        <f t="shared" si="54"/>
        <v>2</v>
      </c>
      <c r="AN218" s="90">
        <f t="shared" si="55"/>
        <v>5</v>
      </c>
      <c r="AO218" s="91">
        <f t="shared" si="56"/>
        <v>5</v>
      </c>
      <c r="AP218" s="92">
        <f>INDEX([1]RiskPlusY2565Q3!Q:Q,MATCH([1]ตารางคะแนนV3!$C218,[1]RiskPlusY2565Q3!$D:$D,0))</f>
        <v>0</v>
      </c>
      <c r="AQ218" s="92">
        <f>INDEX([1]RiskPlusY2565Q3!R:R,MATCH([1]ตารางคะแนนV3!$C218,[1]RiskPlusY2565Q3!$D:$D,0))</f>
        <v>0</v>
      </c>
      <c r="AR218" s="92">
        <f>INDEX([1]RiskPlusY2565Q3!AB:AB,MATCH([1]ตารางคะแนนV3!$C218,[1]RiskPlusY2565Q3!$D:$D,0))</f>
        <v>1</v>
      </c>
      <c r="AS218" s="93">
        <f t="shared" si="57"/>
        <v>1</v>
      </c>
      <c r="AT218" s="92">
        <f>INDEX([1]RiskPlusY2565Q3!AA:AA,MATCH([1]ตารางคะแนนV3!$C218,[1]RiskPlusY2565Q3!$D:$D,0))</f>
        <v>1</v>
      </c>
      <c r="AU218" s="92">
        <f>INDEX([1]RiskPlusY2565Q3!AC:AC,MATCH([1]ตารางคะแนนV3!$C218,[1]RiskPlusY2565Q3!$D:$D,0))</f>
        <v>1</v>
      </c>
      <c r="AV218" s="94">
        <f t="shared" si="58"/>
        <v>2</v>
      </c>
      <c r="AW218" s="95">
        <f t="shared" si="59"/>
        <v>3</v>
      </c>
      <c r="AX218" s="96">
        <f t="shared" si="60"/>
        <v>8</v>
      </c>
      <c r="AY218" s="18" t="str">
        <f t="shared" si="61"/>
        <v>D</v>
      </c>
      <c r="AZ218" s="18"/>
      <c r="BA218" s="18" t="str">
        <f>INDEX([1]Proflile65!$L:$L,MATCH([1]ตารางคะแนนV3!$C218,[1]Proflile65!$D:$D,0))</f>
        <v>เดิม</v>
      </c>
      <c r="BB218" s="18"/>
      <c r="BC218" s="18"/>
      <c r="BD218" s="28" t="b">
        <f t="shared" si="62"/>
        <v>1</v>
      </c>
      <c r="BE218" s="96">
        <v>8</v>
      </c>
      <c r="BF218" s="18" t="s">
        <v>2073</v>
      </c>
      <c r="BH218" s="17">
        <f t="shared" si="63"/>
        <v>0</v>
      </c>
    </row>
    <row r="219" spans="1:60">
      <c r="A219" s="18" t="s">
        <v>16</v>
      </c>
      <c r="B219" s="17" t="s">
        <v>103</v>
      </c>
      <c r="C219" s="18" t="s">
        <v>601</v>
      </c>
      <c r="D219" s="17" t="s">
        <v>602</v>
      </c>
      <c r="E219" s="18" t="str">
        <f>INDEX([1]Proflile65!$F:$F,MATCH([1]ตารางคะแนนV3!$C219,[1]Proflile65!$D:$D,0))</f>
        <v>รพช.</v>
      </c>
      <c r="F219" s="18">
        <f>INDEX([1]Proflile65!$H:$H,MATCH([1]ตารางคะแนนV3!$C219,[1]Proflile65!$D:$D,0))</f>
        <v>76</v>
      </c>
      <c r="G219" s="19" t="str">
        <f>INDEX([1]Proflile65!$K:$K,MATCH([1]ตารางคะแนนV3!$C219,[1]Proflile65!$D:$D,0))</f>
        <v>รพช.F1 P50,000-100,000</v>
      </c>
      <c r="H219" s="75">
        <v>54413</v>
      </c>
      <c r="I219" s="76">
        <f>INDEX([1]RiskPlusY2565Q3!L:L,MATCH([1]ตารางคะแนนV3!$C219,[1]RiskPlusY2565Q3!$D:$D,0))</f>
        <v>248599798.16</v>
      </c>
      <c r="J219" s="76">
        <f>INDEX([1]RiskPlusY2565Q3!P:P,MATCH([1]ตารางคะแนนV3!$C219,[1]RiskPlusY2565Q3!$D:$D,0))</f>
        <v>178403632.49000001</v>
      </c>
      <c r="K219" s="76">
        <f>INDEX([1]RiskPlusY2565Q3!O:O,MATCH([1]ตารางคะแนนV3!$C219,[1]RiskPlusY2565Q3!$D:$D,0))</f>
        <v>134889569.03</v>
      </c>
      <c r="L219" s="76">
        <f>INDEX([1]RiskPlusY2565Q3!M:M,MATCH([1]ตารางคะแนนV3!$C219,[1]RiskPlusY2565Q3!$D:$D,0))</f>
        <v>115296990.02</v>
      </c>
      <c r="M219" s="29">
        <f>INDEX([1]RiskPlusY2565Q3!N:N,MATCH([1]ตารางคะแนนV3!$C219,[1]RiskPlusY2565Q3!$D:$D,0))</f>
        <v>0</v>
      </c>
      <c r="N219" s="77">
        <f>INDEX([1]PlanfinY2565Q3!M:M,MATCH([1]ตารางคะแนนV3!$C219,[1]PlanfinY2565Q3!$C:$C,0))</f>
        <v>0</v>
      </c>
      <c r="O219" s="78">
        <f>INDEX([1]PlanfinY2565Q3!N:N,MATCH([1]ตารางคะแนนV3!$C219,[1]PlanfinY2565Q3!$C:$C,0))</f>
        <v>1</v>
      </c>
      <c r="P219" s="79">
        <f t="shared" si="48"/>
        <v>1</v>
      </c>
      <c r="Q219" s="80">
        <f>INDEX([1]Ratio!R:R,MATCH([1]ตารางคะแนนV3!$C219,[1]Ratio!$C:$C,0))</f>
        <v>82</v>
      </c>
      <c r="R219" s="81">
        <f>INDEX([1]RiskPlusY2565Q3!$S:$S,MATCH([1]ตารางคะแนนV3!C219,[1]RiskPlusY2565Q3!$D:$D,0))</f>
        <v>1</v>
      </c>
      <c r="S219" s="82">
        <f>INDEX([1]Ratio!$S:$S,MATCH([1]ตารางคะแนนV3!$C219,[1]Ratio!$C:$C,0))</f>
        <v>191</v>
      </c>
      <c r="T219" s="78">
        <f>VLOOKUP($C219,[1]RiskPlusY2565Q3!$D$2:$W$901,17,0)</f>
        <v>0</v>
      </c>
      <c r="U219" s="83">
        <f t="shared" si="49"/>
        <v>0</v>
      </c>
      <c r="V219" s="82">
        <f>INDEX([1]Ratio!$T:$T,MATCH([1]ตารางคะแนนV3!$C219,[1]Ratio!$C:$C,0))</f>
        <v>123</v>
      </c>
      <c r="W219" s="78">
        <f>VLOOKUP($C219,[1]RiskPlusY2565Q3!$D$2:$W$901,18,0)</f>
        <v>0</v>
      </c>
      <c r="X219" s="83">
        <f t="shared" si="50"/>
        <v>0</v>
      </c>
      <c r="Y219" s="82">
        <f>INDEX([1]Ratio!$V:$V,MATCH([1]ตารางคะแนนV3!$C219,[1]Ratio!$C:$C,0))</f>
        <v>77</v>
      </c>
      <c r="Z219" s="81">
        <f>INDEX([1]RiskPlusY2565Q3!$W:$W,MATCH([1]ตารางคะแนนV3!C219,[1]RiskPlusY2565Q3!$D:$D,0))</f>
        <v>0</v>
      </c>
      <c r="AA219" s="84">
        <f t="shared" si="51"/>
        <v>1</v>
      </c>
      <c r="AB219" s="77" t="str">
        <f>INDEX('[1]Quick MethodY2565Q3'!P:P,MATCH([1]ตารางคะแนนV3!$C219,'[1]Quick MethodY2565Q3'!$C:$C,0))</f>
        <v>0</v>
      </c>
      <c r="AC219" s="78" t="str">
        <f>INDEX('[1]Quick MethodY2565Q3'!Q:Q,MATCH([1]ตารางคะแนนV3!$C219,'[1]Quick MethodY2565Q3'!$C:$C,0))</f>
        <v>1</v>
      </c>
      <c r="AD219" s="78">
        <f>INDEX([1]HGRY2565Q3!W:W,MATCH([1]ตารางคะแนนV3!$C219,[1]HGRY2565Q3!$C:$C,0))</f>
        <v>0</v>
      </c>
      <c r="AE219" s="78">
        <f>INDEX([1]HGRY2565Q3!X:X,MATCH([1]ตารางคะแนนV3!$C219,[1]HGRY2565Q3!$C:$C,0))</f>
        <v>0</v>
      </c>
      <c r="AF219" s="78">
        <f>INDEX([1]HGRY2565Q3!Y:Y,MATCH([1]ตารางคะแนนV3!$C219,[1]HGRY2565Q3!$C:$C,0))</f>
        <v>0.5</v>
      </c>
      <c r="AG219" s="78">
        <f>INDEX([1]HGRY2565Q3!Z:Z,MATCH([1]ตารางคะแนนV3!$C219,[1]HGRY2565Q3!$C:$C,0))</f>
        <v>0</v>
      </c>
      <c r="AH219" s="85">
        <f t="shared" si="52"/>
        <v>1.5</v>
      </c>
      <c r="AI219" s="79">
        <f t="shared" si="53"/>
        <v>1.5</v>
      </c>
      <c r="AJ219" s="86">
        <f>INDEX([1]PointY2565Q3!J:J,MATCH([1]ตารางคะแนนV3!$C219,[1]PointY2565Q3!$C:$C,0))</f>
        <v>1</v>
      </c>
      <c r="AK219" s="87">
        <f>IFERROR(INDEX([1]อัตราการครองเตียง!O:O,MATCH([1]ตารางคะแนนV3!$C219,[1]อัตราการครองเตียง!$C:$C,0)),0)</f>
        <v>0</v>
      </c>
      <c r="AL219" s="88">
        <f>INDEX([1]SumAdjRw!R:R,MATCH([1]ตารางคะแนนV3!$C219,[1]SumAdjRw!$C:$C,0))</f>
        <v>0</v>
      </c>
      <c r="AM219" s="89">
        <f t="shared" si="54"/>
        <v>0</v>
      </c>
      <c r="AN219" s="90">
        <f t="shared" si="55"/>
        <v>2.5</v>
      </c>
      <c r="AO219" s="91">
        <f t="shared" si="56"/>
        <v>4.5</v>
      </c>
      <c r="AP219" s="92">
        <f>INDEX([1]RiskPlusY2565Q3!Q:Q,MATCH([1]ตารางคะแนนV3!$C219,[1]RiskPlusY2565Q3!$D:$D,0))</f>
        <v>1</v>
      </c>
      <c r="AQ219" s="92">
        <f>INDEX([1]RiskPlusY2565Q3!R:R,MATCH([1]ตารางคะแนนV3!$C219,[1]RiskPlusY2565Q3!$D:$D,0))</f>
        <v>0</v>
      </c>
      <c r="AR219" s="92">
        <f>INDEX([1]RiskPlusY2565Q3!AB:AB,MATCH([1]ตารางคะแนนV3!$C219,[1]RiskPlusY2565Q3!$D:$D,0))</f>
        <v>1</v>
      </c>
      <c r="AS219" s="93">
        <f t="shared" si="57"/>
        <v>2</v>
      </c>
      <c r="AT219" s="92">
        <f>INDEX([1]RiskPlusY2565Q3!AA:AA,MATCH([1]ตารางคะแนนV3!$C219,[1]RiskPlusY2565Q3!$D:$D,0))</f>
        <v>1</v>
      </c>
      <c r="AU219" s="92">
        <f>INDEX([1]RiskPlusY2565Q3!AC:AC,MATCH([1]ตารางคะแนนV3!$C219,[1]RiskPlusY2565Q3!$D:$D,0))</f>
        <v>1</v>
      </c>
      <c r="AV219" s="94">
        <f t="shared" si="58"/>
        <v>2</v>
      </c>
      <c r="AW219" s="95">
        <f t="shared" si="59"/>
        <v>4</v>
      </c>
      <c r="AX219" s="96">
        <f t="shared" si="60"/>
        <v>8.5</v>
      </c>
      <c r="AY219" s="18" t="str">
        <f t="shared" si="61"/>
        <v>D</v>
      </c>
      <c r="AZ219" s="18"/>
      <c r="BA219" s="18" t="str">
        <f>INDEX([1]Proflile65!$L:$L,MATCH([1]ตารางคะแนนV3!$C219,[1]Proflile65!$D:$D,0))</f>
        <v>เดิม</v>
      </c>
      <c r="BB219" s="18"/>
      <c r="BC219" s="18"/>
      <c r="BD219" s="28" t="b">
        <f t="shared" si="62"/>
        <v>1</v>
      </c>
      <c r="BE219" s="96">
        <v>8.5</v>
      </c>
      <c r="BF219" s="18" t="s">
        <v>2073</v>
      </c>
      <c r="BH219" s="17">
        <f t="shared" si="63"/>
        <v>0</v>
      </c>
    </row>
    <row r="220" spans="1:60">
      <c r="A220" s="18" t="s">
        <v>16</v>
      </c>
      <c r="B220" s="17" t="s">
        <v>103</v>
      </c>
      <c r="C220" s="18" t="s">
        <v>2076</v>
      </c>
      <c r="D220" s="17" t="s">
        <v>2077</v>
      </c>
      <c r="E220" s="18" t="str">
        <f>INDEX([1]Proflile65!$F:$F,MATCH([1]ตารางคะแนนV3!$C220,[1]Proflile65!$D:$D,0))</f>
        <v>รพช.</v>
      </c>
      <c r="F220" s="18">
        <f>INDEX([1]Proflile65!$H:$H,MATCH([1]ตารางคะแนนV3!$C220,[1]Proflile65!$D:$D,0))</f>
        <v>30</v>
      </c>
      <c r="G220" s="19" t="str">
        <f>INDEX([1]Proflile65!$K:$K,MATCH([1]ตารางคะแนนV3!$C220,[1]Proflile65!$D:$D,0))</f>
        <v>รพช.F3 P&lt;=15,000</v>
      </c>
      <c r="H220" s="75"/>
      <c r="I220" s="76">
        <f>INDEX([1]RiskPlusY2565Q3!L:L,MATCH([1]ตารางคะแนนV3!$C220,[1]RiskPlusY2565Q3!$D:$D,0))</f>
        <v>22550882.030000001</v>
      </c>
      <c r="J220" s="76">
        <f>INDEX([1]RiskPlusY2565Q3!P:P,MATCH([1]ตารางคะแนนV3!$C220,[1]RiskPlusY2565Q3!$D:$D,0))</f>
        <v>245357.35</v>
      </c>
      <c r="K220" s="76">
        <f>INDEX([1]RiskPlusY2565Q3!O:O,MATCH([1]ตารางคะแนนV3!$C220,[1]RiskPlusY2565Q3!$D:$D,0))</f>
        <v>20278315.620000001</v>
      </c>
      <c r="L220" s="76">
        <f>INDEX([1]RiskPlusY2565Q3!M:M,MATCH([1]ตารางคะแนนV3!$C220,[1]RiskPlusY2565Q3!$D:$D,0))</f>
        <v>5902947.25</v>
      </c>
      <c r="M220" s="29">
        <f>INDEX([1]RiskPlusY2565Q3!N:N,MATCH([1]ตารางคะแนนV3!$C220,[1]RiskPlusY2565Q3!$D:$D,0))</f>
        <v>0</v>
      </c>
      <c r="N220" s="77">
        <f>INDEX([1]PlanfinY2565Q3!M:M,MATCH([1]ตารางคะแนนV3!$C220,[1]PlanfinY2565Q3!$C:$C,0))</f>
        <v>0</v>
      </c>
      <c r="O220" s="78">
        <f>INDEX([1]PlanfinY2565Q3!N:N,MATCH([1]ตารางคะแนนV3!$C220,[1]PlanfinY2565Q3!$C:$C,0))</f>
        <v>0</v>
      </c>
      <c r="P220" s="79">
        <f t="shared" si="48"/>
        <v>0</v>
      </c>
      <c r="Q220" s="80">
        <f>INDEX([1]Ratio!R:R,MATCH([1]ตารางคะแนนV3!$C220,[1]Ratio!$C:$C,0))</f>
        <v>128</v>
      </c>
      <c r="R220" s="81">
        <f>INDEX([1]RiskPlusY2565Q3!$S:$S,MATCH([1]ตารางคะแนนV3!C220,[1]RiskPlusY2565Q3!$D:$D,0))</f>
        <v>0</v>
      </c>
      <c r="S220" s="82">
        <f>INDEX([1]Ratio!$S:$S,MATCH([1]ตารางคะแนนV3!$C220,[1]Ratio!$C:$C,0))</f>
        <v>134</v>
      </c>
      <c r="T220" s="78">
        <f>VLOOKUP($C220,[1]RiskPlusY2565Q3!$D$2:$W$901,17,0)</f>
        <v>0</v>
      </c>
      <c r="U220" s="83">
        <f t="shared" si="49"/>
        <v>0</v>
      </c>
      <c r="V220" s="82">
        <f>INDEX([1]Ratio!$T:$T,MATCH([1]ตารางคะแนนV3!$C220,[1]Ratio!$C:$C,0))</f>
        <v>107</v>
      </c>
      <c r="W220" s="78">
        <f>VLOOKUP($C220,[1]RiskPlusY2565Q3!$D$2:$W$901,18,0)</f>
        <v>0</v>
      </c>
      <c r="X220" s="83">
        <f t="shared" si="50"/>
        <v>0</v>
      </c>
      <c r="Y220" s="82">
        <f>INDEX([1]Ratio!$V:$V,MATCH([1]ตารางคะแนนV3!$C220,[1]Ratio!$C:$C,0))</f>
        <v>180</v>
      </c>
      <c r="Z220" s="81">
        <f>INDEX([1]RiskPlusY2565Q3!$W:$W,MATCH([1]ตารางคะแนนV3!C220,[1]RiskPlusY2565Q3!$D:$D,0))</f>
        <v>0</v>
      </c>
      <c r="AA220" s="84">
        <f t="shared" si="51"/>
        <v>0</v>
      </c>
      <c r="AB220" s="77" t="str">
        <f>INDEX('[1]Quick MethodY2565Q3'!P:P,MATCH([1]ตารางคะแนนV3!$C220,'[1]Quick MethodY2565Q3'!$C:$C,0))</f>
        <v>1</v>
      </c>
      <c r="AC220" s="78" t="str">
        <f>INDEX('[1]Quick MethodY2565Q3'!Q:Q,MATCH([1]ตารางคะแนนV3!$C220,'[1]Quick MethodY2565Q3'!$C:$C,0))</f>
        <v>0</v>
      </c>
      <c r="AD220" s="78">
        <f>INDEX([1]HGRY2565Q3!W:W,MATCH([1]ตารางคะแนนV3!$C220,[1]HGRY2565Q3!$C:$C,0))</f>
        <v>0.5</v>
      </c>
      <c r="AE220" s="78">
        <f>INDEX([1]HGRY2565Q3!X:X,MATCH([1]ตารางคะแนนV3!$C220,[1]HGRY2565Q3!$C:$C,0))</f>
        <v>0</v>
      </c>
      <c r="AF220" s="78">
        <f>INDEX([1]HGRY2565Q3!Y:Y,MATCH([1]ตารางคะแนนV3!$C220,[1]HGRY2565Q3!$C:$C,0))</f>
        <v>0.5</v>
      </c>
      <c r="AG220" s="78">
        <f>INDEX([1]HGRY2565Q3!Z:Z,MATCH([1]ตารางคะแนนV3!$C220,[1]HGRY2565Q3!$C:$C,0))</f>
        <v>0.5</v>
      </c>
      <c r="AH220" s="85">
        <f t="shared" si="52"/>
        <v>2.5</v>
      </c>
      <c r="AI220" s="79">
        <f t="shared" si="53"/>
        <v>2</v>
      </c>
      <c r="AJ220" s="86">
        <f>INDEX([1]PointY2565Q3!J:J,MATCH([1]ตารางคะแนนV3!$C220,[1]PointY2565Q3!$C:$C,0))</f>
        <v>0</v>
      </c>
      <c r="AK220" s="87">
        <f>IFERROR(INDEX([1]อัตราการครองเตียง!O:O,MATCH([1]ตารางคะแนนV3!$C220,[1]อัตราการครองเตียง!$C:$C,0)),0)</f>
        <v>0</v>
      </c>
      <c r="AL220" s="88">
        <f>INDEX([1]SumAdjRw!R:R,MATCH([1]ตารางคะแนนV3!$C220,[1]SumAdjRw!$C:$C,0))</f>
        <v>0</v>
      </c>
      <c r="AM220" s="89">
        <f t="shared" si="54"/>
        <v>0</v>
      </c>
      <c r="AN220" s="90">
        <f t="shared" si="55"/>
        <v>2</v>
      </c>
      <c r="AO220" s="91">
        <f t="shared" si="56"/>
        <v>2</v>
      </c>
      <c r="AP220" s="92">
        <f>INDEX([1]RiskPlusY2565Q3!Q:Q,MATCH([1]ตารางคะแนนV3!$C220,[1]RiskPlusY2565Q3!$D:$D,0))</f>
        <v>1</v>
      </c>
      <c r="AQ220" s="92">
        <f>INDEX([1]RiskPlusY2565Q3!R:R,MATCH([1]ตารางคะแนนV3!$C220,[1]RiskPlusY2565Q3!$D:$D,0))</f>
        <v>0</v>
      </c>
      <c r="AR220" s="92">
        <f>INDEX([1]RiskPlusY2565Q3!AB:AB,MATCH([1]ตารางคะแนนV3!$C220,[1]RiskPlusY2565Q3!$D:$D,0))</f>
        <v>1</v>
      </c>
      <c r="AS220" s="93">
        <f t="shared" si="57"/>
        <v>2</v>
      </c>
      <c r="AT220" s="92">
        <f>INDEX([1]RiskPlusY2565Q3!AA:AA,MATCH([1]ตารางคะแนนV3!$C220,[1]RiskPlusY2565Q3!$D:$D,0))</f>
        <v>1</v>
      </c>
      <c r="AU220" s="92">
        <f>INDEX([1]RiskPlusY2565Q3!AC:AC,MATCH([1]ตารางคะแนนV3!$C220,[1]RiskPlusY2565Q3!$D:$D,0))</f>
        <v>1</v>
      </c>
      <c r="AV220" s="94">
        <f t="shared" si="58"/>
        <v>2</v>
      </c>
      <c r="AW220" s="95">
        <f t="shared" si="59"/>
        <v>4</v>
      </c>
      <c r="AX220" s="96">
        <f t="shared" si="60"/>
        <v>6</v>
      </c>
      <c r="AY220" s="18" t="str">
        <f t="shared" si="61"/>
        <v>F</v>
      </c>
      <c r="AZ220" s="18"/>
      <c r="BA220" s="18" t="str">
        <f>INDEX([1]Proflile65!$L:$L,MATCH([1]ตารางคะแนนV3!$C220,[1]Proflile65!$D:$D,0))</f>
        <v>เดิม</v>
      </c>
      <c r="BB220" s="18"/>
      <c r="BC220" s="18"/>
      <c r="BD220" s="28" t="b">
        <f t="shared" si="62"/>
        <v>1</v>
      </c>
      <c r="BE220" s="96">
        <v>6</v>
      </c>
      <c r="BF220" s="18" t="s">
        <v>2074</v>
      </c>
      <c r="BH220" s="17">
        <f t="shared" si="63"/>
        <v>0</v>
      </c>
    </row>
    <row r="221" spans="1:60">
      <c r="A221" s="18" t="s">
        <v>16</v>
      </c>
      <c r="B221" s="17" t="s">
        <v>103</v>
      </c>
      <c r="C221" s="18" t="s">
        <v>603</v>
      </c>
      <c r="D221" s="17" t="s">
        <v>2078</v>
      </c>
      <c r="E221" s="18" t="str">
        <f>INDEX([1]Proflile65!$F:$F,MATCH([1]ตารางคะแนนV3!$C221,[1]Proflile65!$D:$D,0))</f>
        <v>รพช.</v>
      </c>
      <c r="F221" s="18">
        <f>INDEX([1]Proflile65!$H:$H,MATCH([1]ตารางคะแนนV3!$C221,[1]Proflile65!$D:$D,0))</f>
        <v>33</v>
      </c>
      <c r="G221" s="19" t="str">
        <f>INDEX([1]Proflile65!$K:$K,MATCH([1]ตารางคะแนนV3!$C221,[1]Proflile65!$D:$D,0))</f>
        <v>รพช.F2 P&lt;=30,000</v>
      </c>
      <c r="H221" s="75">
        <v>12619</v>
      </c>
      <c r="I221" s="76">
        <f>INDEX([1]RiskPlusY2565Q3!L:L,MATCH([1]ตารางคะแนนV3!$C221,[1]RiskPlusY2565Q3!$D:$D,0))</f>
        <v>94203137.280000001</v>
      </c>
      <c r="J221" s="76">
        <f>INDEX([1]RiskPlusY2565Q3!P:P,MATCH([1]ตารางคะแนนV3!$C221,[1]RiskPlusY2565Q3!$D:$D,0))</f>
        <v>38538686.579999998</v>
      </c>
      <c r="K221" s="76">
        <f>INDEX([1]RiskPlusY2565Q3!O:O,MATCH([1]ตารางคะแนนV3!$C221,[1]RiskPlusY2565Q3!$D:$D,0))</f>
        <v>20659227.100000001</v>
      </c>
      <c r="L221" s="76">
        <f>INDEX([1]RiskPlusY2565Q3!M:M,MATCH([1]ตารางคะแนนV3!$C221,[1]RiskPlusY2565Q3!$D:$D,0))</f>
        <v>13309075.210000001</v>
      </c>
      <c r="M221" s="29">
        <f>INDEX([1]RiskPlusY2565Q3!N:N,MATCH([1]ตารางคะแนนV3!$C221,[1]RiskPlusY2565Q3!$D:$D,0))</f>
        <v>0</v>
      </c>
      <c r="N221" s="77">
        <f>INDEX([1]PlanfinY2565Q3!M:M,MATCH([1]ตารางคะแนนV3!$C221,[1]PlanfinY2565Q3!$C:$C,0))</f>
        <v>0</v>
      </c>
      <c r="O221" s="78">
        <f>INDEX([1]PlanfinY2565Q3!N:N,MATCH([1]ตารางคะแนนV3!$C221,[1]PlanfinY2565Q3!$C:$C,0))</f>
        <v>1</v>
      </c>
      <c r="P221" s="79">
        <f t="shared" si="48"/>
        <v>1</v>
      </c>
      <c r="Q221" s="80">
        <f>INDEX([1]Ratio!R:R,MATCH([1]ตารางคะแนนV3!$C221,[1]Ratio!$C:$C,0))</f>
        <v>62</v>
      </c>
      <c r="R221" s="81">
        <f>INDEX([1]RiskPlusY2565Q3!$S:$S,MATCH([1]ตารางคะแนนV3!C221,[1]RiskPlusY2565Q3!$D:$D,0))</f>
        <v>1</v>
      </c>
      <c r="S221" s="82">
        <f>INDEX([1]Ratio!$S:$S,MATCH([1]ตารางคะแนนV3!$C221,[1]Ratio!$C:$C,0))</f>
        <v>239</v>
      </c>
      <c r="T221" s="78">
        <f>VLOOKUP($C221,[1]RiskPlusY2565Q3!$D$2:$W$901,17,0)</f>
        <v>0</v>
      </c>
      <c r="U221" s="83">
        <f t="shared" si="49"/>
        <v>0</v>
      </c>
      <c r="V221" s="82">
        <f>INDEX([1]Ratio!$T:$T,MATCH([1]ตารางคะแนนV3!$C221,[1]Ratio!$C:$C,0))</f>
        <v>403</v>
      </c>
      <c r="W221" s="78">
        <f>VLOOKUP($C221,[1]RiskPlusY2565Q3!$D$2:$W$901,18,0)</f>
        <v>0</v>
      </c>
      <c r="X221" s="83">
        <f t="shared" si="50"/>
        <v>0</v>
      </c>
      <c r="Y221" s="82">
        <f>INDEX([1]Ratio!$V:$V,MATCH([1]ตารางคะแนนV3!$C221,[1]Ratio!$C:$C,0))</f>
        <v>150</v>
      </c>
      <c r="Z221" s="81">
        <f>INDEX([1]RiskPlusY2565Q3!$W:$W,MATCH([1]ตารางคะแนนV3!C221,[1]RiskPlusY2565Q3!$D:$D,0))</f>
        <v>0</v>
      </c>
      <c r="AA221" s="84">
        <f t="shared" si="51"/>
        <v>1</v>
      </c>
      <c r="AB221" s="77" t="str">
        <f>INDEX('[1]Quick MethodY2565Q3'!P:P,MATCH([1]ตารางคะแนนV3!$C221,'[1]Quick MethodY2565Q3'!$C:$C,0))</f>
        <v>1</v>
      </c>
      <c r="AC221" s="78" t="str">
        <f>INDEX('[1]Quick MethodY2565Q3'!Q:Q,MATCH([1]ตารางคะแนนV3!$C221,'[1]Quick MethodY2565Q3'!$C:$C,0))</f>
        <v>0</v>
      </c>
      <c r="AD221" s="78">
        <f>INDEX([1]HGRY2565Q3!W:W,MATCH([1]ตารางคะแนนV3!$C221,[1]HGRY2565Q3!$C:$C,0))</f>
        <v>0.5</v>
      </c>
      <c r="AE221" s="78">
        <f>INDEX([1]HGRY2565Q3!X:X,MATCH([1]ตารางคะแนนV3!$C221,[1]HGRY2565Q3!$C:$C,0))</f>
        <v>0.5</v>
      </c>
      <c r="AF221" s="78">
        <f>INDEX([1]HGRY2565Q3!Y:Y,MATCH([1]ตารางคะแนนV3!$C221,[1]HGRY2565Q3!$C:$C,0))</f>
        <v>0.5</v>
      </c>
      <c r="AG221" s="78">
        <f>INDEX([1]HGRY2565Q3!Z:Z,MATCH([1]ตารางคะแนนV3!$C221,[1]HGRY2565Q3!$C:$C,0))</f>
        <v>0.5</v>
      </c>
      <c r="AH221" s="85">
        <f t="shared" si="52"/>
        <v>3</v>
      </c>
      <c r="AI221" s="79">
        <f t="shared" si="53"/>
        <v>2</v>
      </c>
      <c r="AJ221" s="86">
        <f>INDEX([1]PointY2565Q3!J:J,MATCH([1]ตารางคะแนนV3!$C221,[1]PointY2565Q3!$C:$C,0))</f>
        <v>1</v>
      </c>
      <c r="AK221" s="87">
        <f>IFERROR(INDEX([1]อัตราการครองเตียง!O:O,MATCH([1]ตารางคะแนนV3!$C221,[1]อัตราการครองเตียง!$C:$C,0)),0)</f>
        <v>1</v>
      </c>
      <c r="AL221" s="88">
        <f>INDEX([1]SumAdjRw!R:R,MATCH([1]ตารางคะแนนV3!$C221,[1]SumAdjRw!$C:$C,0))</f>
        <v>1</v>
      </c>
      <c r="AM221" s="89">
        <f t="shared" si="54"/>
        <v>2</v>
      </c>
      <c r="AN221" s="90">
        <f t="shared" si="55"/>
        <v>5</v>
      </c>
      <c r="AO221" s="91">
        <f t="shared" si="56"/>
        <v>7</v>
      </c>
      <c r="AP221" s="92">
        <f>INDEX([1]RiskPlusY2565Q3!Q:Q,MATCH([1]ตารางคะแนนV3!$C221,[1]RiskPlusY2565Q3!$D:$D,0))</f>
        <v>1</v>
      </c>
      <c r="AQ221" s="92">
        <f>INDEX([1]RiskPlusY2565Q3!R:R,MATCH([1]ตารางคะแนนV3!$C221,[1]RiskPlusY2565Q3!$D:$D,0))</f>
        <v>0</v>
      </c>
      <c r="AR221" s="92">
        <f>INDEX([1]RiskPlusY2565Q3!AB:AB,MATCH([1]ตารางคะแนนV3!$C221,[1]RiskPlusY2565Q3!$D:$D,0))</f>
        <v>1</v>
      </c>
      <c r="AS221" s="93">
        <f t="shared" si="57"/>
        <v>2</v>
      </c>
      <c r="AT221" s="92">
        <f>INDEX([1]RiskPlusY2565Q3!AA:AA,MATCH([1]ตารางคะแนนV3!$C221,[1]RiskPlusY2565Q3!$D:$D,0))</f>
        <v>1</v>
      </c>
      <c r="AU221" s="92">
        <f>INDEX([1]RiskPlusY2565Q3!AC:AC,MATCH([1]ตารางคะแนนV3!$C221,[1]RiskPlusY2565Q3!$D:$D,0))</f>
        <v>1</v>
      </c>
      <c r="AV221" s="94">
        <f t="shared" si="58"/>
        <v>2</v>
      </c>
      <c r="AW221" s="95">
        <f t="shared" si="59"/>
        <v>4</v>
      </c>
      <c r="AX221" s="96">
        <f t="shared" si="60"/>
        <v>11</v>
      </c>
      <c r="AY221" s="18" t="str">
        <f t="shared" si="61"/>
        <v>B</v>
      </c>
      <c r="AZ221" s="18"/>
      <c r="BA221" s="18" t="str">
        <f>INDEX([1]Proflile65!$L:$L,MATCH([1]ตารางคะแนนV3!$C221,[1]Proflile65!$D:$D,0))</f>
        <v>เดิม</v>
      </c>
      <c r="BB221" s="18"/>
      <c r="BC221" s="18"/>
      <c r="BD221" s="28" t="b">
        <f t="shared" si="62"/>
        <v>1</v>
      </c>
      <c r="BE221" s="96">
        <v>11</v>
      </c>
      <c r="BF221" s="18" t="s">
        <v>2071</v>
      </c>
      <c r="BH221" s="17">
        <f t="shared" si="63"/>
        <v>150000</v>
      </c>
    </row>
    <row r="222" spans="1:60">
      <c r="A222" s="18" t="s">
        <v>16</v>
      </c>
      <c r="B222" s="17" t="s">
        <v>86</v>
      </c>
      <c r="C222" s="18" t="s">
        <v>609</v>
      </c>
      <c r="D222" s="17" t="s">
        <v>610</v>
      </c>
      <c r="E222" s="18" t="str">
        <f>INDEX([1]Proflile65!$F:$F,MATCH([1]ตารางคะแนนV3!$C222,[1]Proflile65!$D:$D,0))</f>
        <v>รพท.</v>
      </c>
      <c r="F222" s="18">
        <f>INDEX([1]Proflile65!$H:$H,MATCH([1]ตารางคะแนนV3!$C222,[1]Proflile65!$D:$D,0))</f>
        <v>408</v>
      </c>
      <c r="G222" s="19" t="str">
        <f>INDEX([1]Proflile65!$K:$K,MATCH([1]ตารางคะแนนV3!$C222,[1]Proflile65!$D:$D,0))</f>
        <v>รพท.S B&gt;400</v>
      </c>
      <c r="H222" s="75">
        <v>134266</v>
      </c>
      <c r="I222" s="76">
        <f>INDEX([1]RiskPlusY2565Q3!L:L,MATCH([1]ตารางคะแนนV3!$C222,[1]RiskPlusY2565Q3!$D:$D,0))</f>
        <v>1189675304.27</v>
      </c>
      <c r="J222" s="76">
        <f>INDEX([1]RiskPlusY2565Q3!P:P,MATCH([1]ตารางคะแนนV3!$C222,[1]RiskPlusY2565Q3!$D:$D,0))</f>
        <v>342148108.10000002</v>
      </c>
      <c r="K222" s="76">
        <f>INDEX([1]RiskPlusY2565Q3!O:O,MATCH([1]ตารางคะแนนV3!$C222,[1]RiskPlusY2565Q3!$D:$D,0))</f>
        <v>337509640.60000002</v>
      </c>
      <c r="L222" s="76">
        <f>INDEX([1]RiskPlusY2565Q3!M:M,MATCH([1]ตารางคะแนนV3!$C222,[1]RiskPlusY2565Q3!$D:$D,0))</f>
        <v>296120552.68000001</v>
      </c>
      <c r="M222" s="29">
        <f>INDEX([1]RiskPlusY2565Q3!N:N,MATCH([1]ตารางคะแนนV3!$C222,[1]RiskPlusY2565Q3!$D:$D,0))</f>
        <v>0</v>
      </c>
      <c r="N222" s="77">
        <f>INDEX([1]PlanfinY2565Q3!M:M,MATCH([1]ตารางคะแนนV3!$C222,[1]PlanfinY2565Q3!$C:$C,0))</f>
        <v>0</v>
      </c>
      <c r="O222" s="78">
        <f>INDEX([1]PlanfinY2565Q3!N:N,MATCH([1]ตารางคะแนนV3!$C222,[1]PlanfinY2565Q3!$C:$C,0))</f>
        <v>1</v>
      </c>
      <c r="P222" s="79">
        <f t="shared" si="48"/>
        <v>1</v>
      </c>
      <c r="Q222" s="80">
        <f>INDEX([1]Ratio!R:R,MATCH([1]ตารางคะแนนV3!$C222,[1]Ratio!$C:$C,0))</f>
        <v>96</v>
      </c>
      <c r="R222" s="81">
        <f>INDEX([1]RiskPlusY2565Q3!$S:$S,MATCH([1]ตารางคะแนนV3!C222,[1]RiskPlusY2565Q3!$D:$D,0))</f>
        <v>0</v>
      </c>
      <c r="S222" s="82">
        <f>INDEX([1]Ratio!$S:$S,MATCH([1]ตารางคะแนนV3!$C222,[1]Ratio!$C:$C,0))</f>
        <v>267</v>
      </c>
      <c r="T222" s="78">
        <f>VLOOKUP($C222,[1]RiskPlusY2565Q3!$D$2:$W$901,17,0)</f>
        <v>0</v>
      </c>
      <c r="U222" s="83">
        <f t="shared" si="49"/>
        <v>0</v>
      </c>
      <c r="V222" s="82">
        <f>INDEX([1]Ratio!$T:$T,MATCH([1]ตารางคะแนนV3!$C222,[1]Ratio!$C:$C,0))</f>
        <v>70</v>
      </c>
      <c r="W222" s="78">
        <f>VLOOKUP($C222,[1]RiskPlusY2565Q3!$D$2:$W$901,18,0)</f>
        <v>0</v>
      </c>
      <c r="X222" s="83">
        <f t="shared" si="50"/>
        <v>0</v>
      </c>
      <c r="Y222" s="82">
        <f>INDEX([1]Ratio!$V:$V,MATCH([1]ตารางคะแนนV3!$C222,[1]Ratio!$C:$C,0))</f>
        <v>63</v>
      </c>
      <c r="Z222" s="81">
        <f>INDEX([1]RiskPlusY2565Q3!$W:$W,MATCH([1]ตารางคะแนนV3!C222,[1]RiskPlusY2565Q3!$D:$D,0))</f>
        <v>0</v>
      </c>
      <c r="AA222" s="84">
        <f t="shared" si="51"/>
        <v>0</v>
      </c>
      <c r="AB222" s="77" t="str">
        <f>INDEX('[1]Quick MethodY2565Q3'!P:P,MATCH([1]ตารางคะแนนV3!$C222,'[1]Quick MethodY2565Q3'!$C:$C,0))</f>
        <v>1</v>
      </c>
      <c r="AC222" s="78" t="str">
        <f>INDEX('[1]Quick MethodY2565Q3'!Q:Q,MATCH([1]ตารางคะแนนV3!$C222,'[1]Quick MethodY2565Q3'!$C:$C,0))</f>
        <v>1</v>
      </c>
      <c r="AD222" s="78">
        <f>INDEX([1]HGRY2565Q3!W:W,MATCH([1]ตารางคะแนนV3!$C222,[1]HGRY2565Q3!$C:$C,0))</f>
        <v>0</v>
      </c>
      <c r="AE222" s="78">
        <f>INDEX([1]HGRY2565Q3!X:X,MATCH([1]ตารางคะแนนV3!$C222,[1]HGRY2565Q3!$C:$C,0))</f>
        <v>0</v>
      </c>
      <c r="AF222" s="78">
        <f>INDEX([1]HGRY2565Q3!Y:Y,MATCH([1]ตารางคะแนนV3!$C222,[1]HGRY2565Q3!$C:$C,0))</f>
        <v>0.5</v>
      </c>
      <c r="AG222" s="78">
        <f>INDEX([1]HGRY2565Q3!Z:Z,MATCH([1]ตารางคะแนนV3!$C222,[1]HGRY2565Q3!$C:$C,0))</f>
        <v>0</v>
      </c>
      <c r="AH222" s="85">
        <f t="shared" si="52"/>
        <v>2.5</v>
      </c>
      <c r="AI222" s="79">
        <f t="shared" si="53"/>
        <v>2</v>
      </c>
      <c r="AJ222" s="86">
        <f>INDEX([1]PointY2565Q3!J:J,MATCH([1]ตารางคะแนนV3!$C222,[1]PointY2565Q3!$C:$C,0))</f>
        <v>1</v>
      </c>
      <c r="AK222" s="87">
        <f>IFERROR(INDEX([1]อัตราการครองเตียง!O:O,MATCH([1]ตารางคะแนนV3!$C222,[1]อัตราการครองเตียง!$C:$C,0)),0)</f>
        <v>1</v>
      </c>
      <c r="AL222" s="88">
        <f>INDEX([1]SumAdjRw!R:R,MATCH([1]ตารางคะแนนV3!$C222,[1]SumAdjRw!$C:$C,0))</f>
        <v>0</v>
      </c>
      <c r="AM222" s="89">
        <f t="shared" si="54"/>
        <v>1</v>
      </c>
      <c r="AN222" s="90">
        <f t="shared" si="55"/>
        <v>4</v>
      </c>
      <c r="AO222" s="91">
        <f t="shared" si="56"/>
        <v>5</v>
      </c>
      <c r="AP222" s="92">
        <f>INDEX([1]RiskPlusY2565Q3!Q:Q,MATCH([1]ตารางคะแนนV3!$C222,[1]RiskPlusY2565Q3!$D:$D,0))</f>
        <v>1</v>
      </c>
      <c r="AQ222" s="92">
        <f>INDEX([1]RiskPlusY2565Q3!R:R,MATCH([1]ตารางคะแนนV3!$C222,[1]RiskPlusY2565Q3!$D:$D,0))</f>
        <v>0</v>
      </c>
      <c r="AR222" s="92">
        <f>INDEX([1]RiskPlusY2565Q3!AB:AB,MATCH([1]ตารางคะแนนV3!$C222,[1]RiskPlusY2565Q3!$D:$D,0))</f>
        <v>1</v>
      </c>
      <c r="AS222" s="93">
        <f t="shared" si="57"/>
        <v>2</v>
      </c>
      <c r="AT222" s="92">
        <f>INDEX([1]RiskPlusY2565Q3!AA:AA,MATCH([1]ตารางคะแนนV3!$C222,[1]RiskPlusY2565Q3!$D:$D,0))</f>
        <v>1</v>
      </c>
      <c r="AU222" s="92">
        <f>INDEX([1]RiskPlusY2565Q3!AC:AC,MATCH([1]ตารางคะแนนV3!$C222,[1]RiskPlusY2565Q3!$D:$D,0))</f>
        <v>1</v>
      </c>
      <c r="AV222" s="94">
        <f t="shared" si="58"/>
        <v>2</v>
      </c>
      <c r="AW222" s="95">
        <f t="shared" si="59"/>
        <v>4</v>
      </c>
      <c r="AX222" s="96">
        <f t="shared" si="60"/>
        <v>9</v>
      </c>
      <c r="AY222" s="18" t="str">
        <f t="shared" si="61"/>
        <v>C</v>
      </c>
      <c r="AZ222" s="18"/>
      <c r="BA222" s="18" t="str">
        <f>INDEX([1]Proflile65!$L:$L,MATCH([1]ตารางคะแนนV3!$C222,[1]Proflile65!$D:$D,0))</f>
        <v>เดิม</v>
      </c>
      <c r="BB222" s="18"/>
      <c r="BC222" s="18"/>
      <c r="BD222" s="28" t="b">
        <f t="shared" si="62"/>
        <v>1</v>
      </c>
      <c r="BE222" s="96">
        <v>9</v>
      </c>
      <c r="BF222" s="18" t="s">
        <v>2072</v>
      </c>
      <c r="BH222" s="17">
        <f t="shared" si="63"/>
        <v>0</v>
      </c>
    </row>
    <row r="223" spans="1:60">
      <c r="A223" s="18" t="s">
        <v>16</v>
      </c>
      <c r="B223" s="17" t="s">
        <v>86</v>
      </c>
      <c r="C223" s="18" t="s">
        <v>611</v>
      </c>
      <c r="D223" s="17" t="s">
        <v>612</v>
      </c>
      <c r="E223" s="18" t="str">
        <f>INDEX([1]Proflile65!$F:$F,MATCH([1]ตารางคะแนนV3!$C223,[1]Proflile65!$D:$D,0))</f>
        <v>รพช.</v>
      </c>
      <c r="F223" s="18">
        <f>INDEX([1]Proflile65!$H:$H,MATCH([1]ตารางคะแนนV3!$C223,[1]Proflile65!$D:$D,0))</f>
        <v>94</v>
      </c>
      <c r="G223" s="19" t="str">
        <f>INDEX([1]Proflile65!$K:$K,MATCH([1]ตารางคะแนนV3!$C223,[1]Proflile65!$D:$D,0))</f>
        <v>รพช.F2 P60,000-90,000</v>
      </c>
      <c r="H223" s="75">
        <v>75695</v>
      </c>
      <c r="I223" s="76">
        <f>INDEX([1]RiskPlusY2565Q3!L:L,MATCH([1]ตารางคะแนนV3!$C223,[1]RiskPlusY2565Q3!$D:$D,0))</f>
        <v>37999724.920000002</v>
      </c>
      <c r="J223" s="76">
        <f>INDEX([1]RiskPlusY2565Q3!P:P,MATCH([1]ตารางคะแนนV3!$C223,[1]RiskPlusY2565Q3!$D:$D,0))</f>
        <v>11935418.199999999</v>
      </c>
      <c r="K223" s="76">
        <f>INDEX([1]RiskPlusY2565Q3!O:O,MATCH([1]ตารางคะแนนV3!$C223,[1]RiskPlusY2565Q3!$D:$D,0))</f>
        <v>24682623.969999999</v>
      </c>
      <c r="L223" s="76">
        <f>INDEX([1]RiskPlusY2565Q3!M:M,MATCH([1]ตารางคะแนนV3!$C223,[1]RiskPlusY2565Q3!$D:$D,0))</f>
        <v>50479248.299999997</v>
      </c>
      <c r="M223" s="29">
        <f>INDEX([1]RiskPlusY2565Q3!N:N,MATCH([1]ตารางคะแนนV3!$C223,[1]RiskPlusY2565Q3!$D:$D,0))</f>
        <v>0</v>
      </c>
      <c r="N223" s="77">
        <f>INDEX([1]PlanfinY2565Q3!M:M,MATCH([1]ตารางคะแนนV3!$C223,[1]PlanfinY2565Q3!$C:$C,0))</f>
        <v>0</v>
      </c>
      <c r="O223" s="78">
        <f>INDEX([1]PlanfinY2565Q3!N:N,MATCH([1]ตารางคะแนนV3!$C223,[1]PlanfinY2565Q3!$C:$C,0))</f>
        <v>1</v>
      </c>
      <c r="P223" s="79">
        <f t="shared" si="48"/>
        <v>1</v>
      </c>
      <c r="Q223" s="80">
        <f>INDEX([1]Ratio!R:R,MATCH([1]ตารางคะแนนV3!$C223,[1]Ratio!$C:$C,0))</f>
        <v>211</v>
      </c>
      <c r="R223" s="81">
        <f>INDEX([1]RiskPlusY2565Q3!$S:$S,MATCH([1]ตารางคะแนนV3!C223,[1]RiskPlusY2565Q3!$D:$D,0))</f>
        <v>0</v>
      </c>
      <c r="S223" s="82">
        <f>INDEX([1]Ratio!$S:$S,MATCH([1]ตารางคะแนนV3!$C223,[1]Ratio!$C:$C,0))</f>
        <v>64</v>
      </c>
      <c r="T223" s="78">
        <f>VLOOKUP($C223,[1]RiskPlusY2565Q3!$D$2:$W$901,17,0)</f>
        <v>0</v>
      </c>
      <c r="U223" s="83">
        <f t="shared" si="49"/>
        <v>0</v>
      </c>
      <c r="V223" s="82">
        <f>INDEX([1]Ratio!$T:$T,MATCH([1]ตารางคะแนนV3!$C223,[1]Ratio!$C:$C,0))</f>
        <v>85</v>
      </c>
      <c r="W223" s="78">
        <f>VLOOKUP($C223,[1]RiskPlusY2565Q3!$D$2:$W$901,18,0)</f>
        <v>0</v>
      </c>
      <c r="X223" s="83">
        <f t="shared" si="50"/>
        <v>0</v>
      </c>
      <c r="Y223" s="82">
        <f>INDEX([1]Ratio!$V:$V,MATCH([1]ตารางคะแนนV3!$C223,[1]Ratio!$C:$C,0))</f>
        <v>40</v>
      </c>
      <c r="Z223" s="81">
        <f>INDEX([1]RiskPlusY2565Q3!$W:$W,MATCH([1]ตารางคะแนนV3!C223,[1]RiskPlusY2565Q3!$D:$D,0))</f>
        <v>1</v>
      </c>
      <c r="AA223" s="84">
        <f t="shared" si="51"/>
        <v>1</v>
      </c>
      <c r="AB223" s="77" t="str">
        <f>INDEX('[1]Quick MethodY2565Q3'!P:P,MATCH([1]ตารางคะแนนV3!$C223,'[1]Quick MethodY2565Q3'!$C:$C,0))</f>
        <v>1</v>
      </c>
      <c r="AC223" s="78" t="str">
        <f>INDEX('[1]Quick MethodY2565Q3'!Q:Q,MATCH([1]ตารางคะแนนV3!$C223,'[1]Quick MethodY2565Q3'!$C:$C,0))</f>
        <v>1</v>
      </c>
      <c r="AD223" s="78">
        <f>INDEX([1]HGRY2565Q3!W:W,MATCH([1]ตารางคะแนนV3!$C223,[1]HGRY2565Q3!$C:$C,0))</f>
        <v>0.5</v>
      </c>
      <c r="AE223" s="78">
        <f>INDEX([1]HGRY2565Q3!X:X,MATCH([1]ตารางคะแนนV3!$C223,[1]HGRY2565Q3!$C:$C,0))</f>
        <v>0</v>
      </c>
      <c r="AF223" s="78">
        <f>INDEX([1]HGRY2565Q3!Y:Y,MATCH([1]ตารางคะแนนV3!$C223,[1]HGRY2565Q3!$C:$C,0))</f>
        <v>0.5</v>
      </c>
      <c r="AG223" s="78">
        <f>INDEX([1]HGRY2565Q3!Z:Z,MATCH([1]ตารางคะแนนV3!$C223,[1]HGRY2565Q3!$C:$C,0))</f>
        <v>0</v>
      </c>
      <c r="AH223" s="85">
        <f t="shared" si="52"/>
        <v>3</v>
      </c>
      <c r="AI223" s="79">
        <f t="shared" si="53"/>
        <v>2</v>
      </c>
      <c r="AJ223" s="86">
        <f>INDEX([1]PointY2565Q3!J:J,MATCH([1]ตารางคะแนนV3!$C223,[1]PointY2565Q3!$C:$C,0))</f>
        <v>1</v>
      </c>
      <c r="AK223" s="87">
        <f>IFERROR(INDEX([1]อัตราการครองเตียง!O:O,MATCH([1]ตารางคะแนนV3!$C223,[1]อัตราการครองเตียง!$C:$C,0)),0)</f>
        <v>0</v>
      </c>
      <c r="AL223" s="88">
        <f>INDEX([1]SumAdjRw!R:R,MATCH([1]ตารางคะแนนV3!$C223,[1]SumAdjRw!$C:$C,0))</f>
        <v>0</v>
      </c>
      <c r="AM223" s="89">
        <f t="shared" si="54"/>
        <v>0</v>
      </c>
      <c r="AN223" s="90">
        <f t="shared" si="55"/>
        <v>3</v>
      </c>
      <c r="AO223" s="91">
        <f t="shared" si="56"/>
        <v>5</v>
      </c>
      <c r="AP223" s="92">
        <f>INDEX([1]RiskPlusY2565Q3!Q:Q,MATCH([1]ตารางคะแนนV3!$C223,[1]RiskPlusY2565Q3!$D:$D,0))</f>
        <v>0</v>
      </c>
      <c r="AQ223" s="92">
        <f>INDEX([1]RiskPlusY2565Q3!R:R,MATCH([1]ตารางคะแนนV3!$C223,[1]RiskPlusY2565Q3!$D:$D,0))</f>
        <v>0</v>
      </c>
      <c r="AR223" s="92">
        <f>INDEX([1]RiskPlusY2565Q3!AB:AB,MATCH([1]ตารางคะแนนV3!$C223,[1]RiskPlusY2565Q3!$D:$D,0))</f>
        <v>1</v>
      </c>
      <c r="AS223" s="93">
        <f t="shared" si="57"/>
        <v>1</v>
      </c>
      <c r="AT223" s="92">
        <f>INDEX([1]RiskPlusY2565Q3!AA:AA,MATCH([1]ตารางคะแนนV3!$C223,[1]RiskPlusY2565Q3!$D:$D,0))</f>
        <v>1</v>
      </c>
      <c r="AU223" s="92">
        <f>INDEX([1]RiskPlusY2565Q3!AC:AC,MATCH([1]ตารางคะแนนV3!$C223,[1]RiskPlusY2565Q3!$D:$D,0))</f>
        <v>1</v>
      </c>
      <c r="AV223" s="94">
        <f t="shared" si="58"/>
        <v>2</v>
      </c>
      <c r="AW223" s="95">
        <f t="shared" si="59"/>
        <v>3</v>
      </c>
      <c r="AX223" s="96">
        <f t="shared" si="60"/>
        <v>8</v>
      </c>
      <c r="AY223" s="18" t="str">
        <f t="shared" si="61"/>
        <v>D</v>
      </c>
      <c r="AZ223" s="18"/>
      <c r="BA223" s="18" t="str">
        <f>INDEX([1]Proflile65!$L:$L,MATCH([1]ตารางคะแนนV3!$C223,[1]Proflile65!$D:$D,0))</f>
        <v>เดิม</v>
      </c>
      <c r="BB223" s="18"/>
      <c r="BC223" s="18"/>
      <c r="BD223" s="28" t="b">
        <f t="shared" si="62"/>
        <v>1</v>
      </c>
      <c r="BE223" s="96">
        <v>8</v>
      </c>
      <c r="BF223" s="18" t="s">
        <v>2073</v>
      </c>
      <c r="BH223" s="17">
        <f t="shared" si="63"/>
        <v>0</v>
      </c>
    </row>
    <row r="224" spans="1:60">
      <c r="A224" s="18" t="s">
        <v>16</v>
      </c>
      <c r="B224" s="17" t="s">
        <v>86</v>
      </c>
      <c r="C224" s="18" t="s">
        <v>613</v>
      </c>
      <c r="D224" s="17" t="s">
        <v>614</v>
      </c>
      <c r="E224" s="18" t="str">
        <f>INDEX([1]Proflile65!$F:$F,MATCH([1]ตารางคะแนนV3!$C224,[1]Proflile65!$D:$D,0))</f>
        <v>รพช.</v>
      </c>
      <c r="F224" s="18">
        <f>INDEX([1]Proflile65!$H:$H,MATCH([1]ตารางคะแนนV3!$C224,[1]Proflile65!$D:$D,0))</f>
        <v>120</v>
      </c>
      <c r="G224" s="19" t="str">
        <f>INDEX([1]Proflile65!$K:$K,MATCH([1]ตารางคะแนนV3!$C224,[1]Proflile65!$D:$D,0))</f>
        <v>รพช.M2 B&gt;100</v>
      </c>
      <c r="H224" s="75">
        <v>73201</v>
      </c>
      <c r="I224" s="76">
        <f>INDEX([1]RiskPlusY2565Q3!L:L,MATCH([1]ตารางคะแนนV3!$C224,[1]RiskPlusY2565Q3!$D:$D,0))</f>
        <v>172499989.68000001</v>
      </c>
      <c r="J224" s="76">
        <f>INDEX([1]RiskPlusY2565Q3!P:P,MATCH([1]ตารางคะแนนV3!$C224,[1]RiskPlusY2565Q3!$D:$D,0))</f>
        <v>42272207.909999996</v>
      </c>
      <c r="K224" s="76">
        <f>INDEX([1]RiskPlusY2565Q3!O:O,MATCH([1]ตารางคะแนนV3!$C224,[1]RiskPlusY2565Q3!$D:$D,0))</f>
        <v>59069564.759999998</v>
      </c>
      <c r="L224" s="76">
        <f>INDEX([1]RiskPlusY2565Q3!M:M,MATCH([1]ตารางคะแนนV3!$C224,[1]RiskPlusY2565Q3!$D:$D,0))</f>
        <v>46104290.710000001</v>
      </c>
      <c r="M224" s="29">
        <f>INDEX([1]RiskPlusY2565Q3!N:N,MATCH([1]ตารางคะแนนV3!$C224,[1]RiskPlusY2565Q3!$D:$D,0))</f>
        <v>0</v>
      </c>
      <c r="N224" s="77">
        <f>INDEX([1]PlanfinY2565Q3!M:M,MATCH([1]ตารางคะแนนV3!$C224,[1]PlanfinY2565Q3!$C:$C,0))</f>
        <v>0</v>
      </c>
      <c r="O224" s="78">
        <f>INDEX([1]PlanfinY2565Q3!N:N,MATCH([1]ตารางคะแนนV3!$C224,[1]PlanfinY2565Q3!$C:$C,0))</f>
        <v>1</v>
      </c>
      <c r="P224" s="79">
        <f t="shared" si="48"/>
        <v>1</v>
      </c>
      <c r="Q224" s="80">
        <f>INDEX([1]Ratio!R:R,MATCH([1]ตารางคะแนนV3!$C224,[1]Ratio!$C:$C,0))</f>
        <v>153</v>
      </c>
      <c r="R224" s="81">
        <f>INDEX([1]RiskPlusY2565Q3!$S:$S,MATCH([1]ตารางคะแนนV3!C224,[1]RiskPlusY2565Q3!$D:$D,0))</f>
        <v>0</v>
      </c>
      <c r="S224" s="82">
        <f>INDEX([1]Ratio!$S:$S,MATCH([1]ตารางคะแนนV3!$C224,[1]Ratio!$C:$C,0))</f>
        <v>326</v>
      </c>
      <c r="T224" s="78">
        <f>VLOOKUP($C224,[1]RiskPlusY2565Q3!$D$2:$W$901,17,0)</f>
        <v>0</v>
      </c>
      <c r="U224" s="83">
        <f t="shared" si="49"/>
        <v>0</v>
      </c>
      <c r="V224" s="82">
        <f>INDEX([1]Ratio!$T:$T,MATCH([1]ตารางคะแนนV3!$C224,[1]Ratio!$C:$C,0))</f>
        <v>256</v>
      </c>
      <c r="W224" s="78">
        <f>VLOOKUP($C224,[1]RiskPlusY2565Q3!$D$2:$W$901,18,0)</f>
        <v>0</v>
      </c>
      <c r="X224" s="83">
        <f t="shared" si="50"/>
        <v>0</v>
      </c>
      <c r="Y224" s="82">
        <f>INDEX([1]Ratio!$V:$V,MATCH([1]ตารางคะแนนV3!$C224,[1]Ratio!$C:$C,0))</f>
        <v>53</v>
      </c>
      <c r="Z224" s="81">
        <f>INDEX([1]RiskPlusY2565Q3!$W:$W,MATCH([1]ตารางคะแนนV3!C224,[1]RiskPlusY2565Q3!$D:$D,0))</f>
        <v>1</v>
      </c>
      <c r="AA224" s="84">
        <f t="shared" si="51"/>
        <v>1</v>
      </c>
      <c r="AB224" s="77" t="str">
        <f>INDEX('[1]Quick MethodY2565Q3'!P:P,MATCH([1]ตารางคะแนนV3!$C224,'[1]Quick MethodY2565Q3'!$C:$C,0))</f>
        <v>1</v>
      </c>
      <c r="AC224" s="78" t="str">
        <f>INDEX('[1]Quick MethodY2565Q3'!Q:Q,MATCH([1]ตารางคะแนนV3!$C224,'[1]Quick MethodY2565Q3'!$C:$C,0))</f>
        <v>0</v>
      </c>
      <c r="AD224" s="78">
        <f>INDEX([1]HGRY2565Q3!W:W,MATCH([1]ตารางคะแนนV3!$C224,[1]HGRY2565Q3!$C:$C,0))</f>
        <v>0.5</v>
      </c>
      <c r="AE224" s="78">
        <f>INDEX([1]HGRY2565Q3!X:X,MATCH([1]ตารางคะแนนV3!$C224,[1]HGRY2565Q3!$C:$C,0))</f>
        <v>0.5</v>
      </c>
      <c r="AF224" s="78">
        <f>INDEX([1]HGRY2565Q3!Y:Y,MATCH([1]ตารางคะแนนV3!$C224,[1]HGRY2565Q3!$C:$C,0))</f>
        <v>0</v>
      </c>
      <c r="AG224" s="78">
        <f>INDEX([1]HGRY2565Q3!Z:Z,MATCH([1]ตารางคะแนนV3!$C224,[1]HGRY2565Q3!$C:$C,0))</f>
        <v>0</v>
      </c>
      <c r="AH224" s="85">
        <f t="shared" si="52"/>
        <v>2</v>
      </c>
      <c r="AI224" s="79">
        <f t="shared" si="53"/>
        <v>2</v>
      </c>
      <c r="AJ224" s="86">
        <f>INDEX([1]PointY2565Q3!J:J,MATCH([1]ตารางคะแนนV3!$C224,[1]PointY2565Q3!$C:$C,0))</f>
        <v>1</v>
      </c>
      <c r="AK224" s="87">
        <f>IFERROR(INDEX([1]อัตราการครองเตียง!O:O,MATCH([1]ตารางคะแนนV3!$C224,[1]อัตราการครองเตียง!$C:$C,0)),0)</f>
        <v>0</v>
      </c>
      <c r="AL224" s="88">
        <f>INDEX([1]SumAdjRw!R:R,MATCH([1]ตารางคะแนนV3!$C224,[1]SumAdjRw!$C:$C,0))</f>
        <v>1</v>
      </c>
      <c r="AM224" s="89">
        <f t="shared" si="54"/>
        <v>1</v>
      </c>
      <c r="AN224" s="90">
        <f t="shared" si="55"/>
        <v>4</v>
      </c>
      <c r="AO224" s="91">
        <f t="shared" si="56"/>
        <v>6</v>
      </c>
      <c r="AP224" s="92">
        <f>INDEX([1]RiskPlusY2565Q3!Q:Q,MATCH([1]ตารางคะแนนV3!$C224,[1]RiskPlusY2565Q3!$D:$D,0))</f>
        <v>0</v>
      </c>
      <c r="AQ224" s="92">
        <f>INDEX([1]RiskPlusY2565Q3!R:R,MATCH([1]ตารางคะแนนV3!$C224,[1]RiskPlusY2565Q3!$D:$D,0))</f>
        <v>0</v>
      </c>
      <c r="AR224" s="92">
        <f>INDEX([1]RiskPlusY2565Q3!AB:AB,MATCH([1]ตารางคะแนนV3!$C224,[1]RiskPlusY2565Q3!$D:$D,0))</f>
        <v>1</v>
      </c>
      <c r="AS224" s="93">
        <f t="shared" si="57"/>
        <v>1</v>
      </c>
      <c r="AT224" s="92">
        <f>INDEX([1]RiskPlusY2565Q3!AA:AA,MATCH([1]ตารางคะแนนV3!$C224,[1]RiskPlusY2565Q3!$D:$D,0))</f>
        <v>1</v>
      </c>
      <c r="AU224" s="92">
        <f>INDEX([1]RiskPlusY2565Q3!AC:AC,MATCH([1]ตารางคะแนนV3!$C224,[1]RiskPlusY2565Q3!$D:$D,0))</f>
        <v>1</v>
      </c>
      <c r="AV224" s="94">
        <f t="shared" si="58"/>
        <v>2</v>
      </c>
      <c r="AW224" s="95">
        <f t="shared" si="59"/>
        <v>3</v>
      </c>
      <c r="AX224" s="96">
        <f t="shared" si="60"/>
        <v>9</v>
      </c>
      <c r="AY224" s="18" t="str">
        <f t="shared" si="61"/>
        <v>C</v>
      </c>
      <c r="AZ224" s="18"/>
      <c r="BA224" s="18" t="str">
        <f>INDEX([1]Proflile65!$L:$L,MATCH([1]ตารางคะแนนV3!$C224,[1]Proflile65!$D:$D,0))</f>
        <v>เปลี่ยน</v>
      </c>
      <c r="BB224" s="18"/>
      <c r="BC224" s="18"/>
      <c r="BD224" s="28" t="b">
        <f t="shared" si="62"/>
        <v>1</v>
      </c>
      <c r="BE224" s="96">
        <v>9</v>
      </c>
      <c r="BF224" s="18" t="s">
        <v>2072</v>
      </c>
      <c r="BH224" s="17">
        <f t="shared" si="63"/>
        <v>0</v>
      </c>
    </row>
    <row r="225" spans="1:60">
      <c r="A225" s="18" t="s">
        <v>16</v>
      </c>
      <c r="B225" s="17" t="s">
        <v>86</v>
      </c>
      <c r="C225" s="18" t="s">
        <v>615</v>
      </c>
      <c r="D225" s="17" t="s">
        <v>616</v>
      </c>
      <c r="E225" s="18" t="str">
        <f>INDEX([1]Proflile65!$F:$F,MATCH([1]ตารางคะแนนV3!$C225,[1]Proflile65!$D:$D,0))</f>
        <v>รพช.</v>
      </c>
      <c r="F225" s="18">
        <f>INDEX([1]Proflile65!$H:$H,MATCH([1]ตารางคะแนนV3!$C225,[1]Proflile65!$D:$D,0))</f>
        <v>67</v>
      </c>
      <c r="G225" s="19" t="str">
        <f>INDEX([1]Proflile65!$K:$K,MATCH([1]ตารางคะแนนV3!$C225,[1]Proflile65!$D:$D,0))</f>
        <v>รพช.F2 P30,000-60,000</v>
      </c>
      <c r="H225" s="75">
        <v>44167</v>
      </c>
      <c r="I225" s="76">
        <f>INDEX([1]RiskPlusY2565Q3!L:L,MATCH([1]ตารางคะแนนV3!$C225,[1]RiskPlusY2565Q3!$D:$D,0))</f>
        <v>166423809.44</v>
      </c>
      <c r="J225" s="76">
        <f>INDEX([1]RiskPlusY2565Q3!P:P,MATCH([1]ตารางคะแนนV3!$C225,[1]RiskPlusY2565Q3!$D:$D,0))</f>
        <v>54667176.219999999</v>
      </c>
      <c r="K225" s="76">
        <f>INDEX([1]RiskPlusY2565Q3!O:O,MATCH([1]ตารางคะแนนV3!$C225,[1]RiskPlusY2565Q3!$D:$D,0))</f>
        <v>62614302.520000003</v>
      </c>
      <c r="L225" s="76">
        <f>INDEX([1]RiskPlusY2565Q3!M:M,MATCH([1]ตารางคะแนนV3!$C225,[1]RiskPlusY2565Q3!$D:$D,0))</f>
        <v>60154741.380000003</v>
      </c>
      <c r="M225" s="29">
        <f>INDEX([1]RiskPlusY2565Q3!N:N,MATCH([1]ตารางคะแนนV3!$C225,[1]RiskPlusY2565Q3!$D:$D,0))</f>
        <v>0</v>
      </c>
      <c r="N225" s="77">
        <f>INDEX([1]PlanfinY2565Q3!M:M,MATCH([1]ตารางคะแนนV3!$C225,[1]PlanfinY2565Q3!$C:$C,0))</f>
        <v>0</v>
      </c>
      <c r="O225" s="78">
        <f>INDEX([1]PlanfinY2565Q3!N:N,MATCH([1]ตารางคะแนนV3!$C225,[1]PlanfinY2565Q3!$C:$C,0))</f>
        <v>1</v>
      </c>
      <c r="P225" s="79">
        <f t="shared" si="48"/>
        <v>1</v>
      </c>
      <c r="Q225" s="80">
        <f>INDEX([1]Ratio!R:R,MATCH([1]ตารางคะแนนV3!$C225,[1]Ratio!$C:$C,0))</f>
        <v>141</v>
      </c>
      <c r="R225" s="81">
        <f>INDEX([1]RiskPlusY2565Q3!$S:$S,MATCH([1]ตารางคะแนนV3!C225,[1]RiskPlusY2565Q3!$D:$D,0))</f>
        <v>0</v>
      </c>
      <c r="S225" s="82">
        <f>INDEX([1]Ratio!$S:$S,MATCH([1]ตารางคะแนนV3!$C225,[1]Ratio!$C:$C,0))</f>
        <v>415</v>
      </c>
      <c r="T225" s="78">
        <f>VLOOKUP($C225,[1]RiskPlusY2565Q3!$D$2:$W$901,17,0)</f>
        <v>0</v>
      </c>
      <c r="U225" s="83">
        <f t="shared" si="49"/>
        <v>0</v>
      </c>
      <c r="V225" s="82">
        <f>INDEX([1]Ratio!$T:$T,MATCH([1]ตารางคะแนนV3!$C225,[1]Ratio!$C:$C,0))</f>
        <v>216</v>
      </c>
      <c r="W225" s="78">
        <f>VLOOKUP($C225,[1]RiskPlusY2565Q3!$D$2:$W$901,18,0)</f>
        <v>0</v>
      </c>
      <c r="X225" s="83">
        <f t="shared" si="50"/>
        <v>0</v>
      </c>
      <c r="Y225" s="82">
        <f>INDEX([1]Ratio!$V:$V,MATCH([1]ตารางคะแนนV3!$C225,[1]Ratio!$C:$C,0))</f>
        <v>41</v>
      </c>
      <c r="Z225" s="81">
        <f>INDEX([1]RiskPlusY2565Q3!$W:$W,MATCH([1]ตารางคะแนนV3!C225,[1]RiskPlusY2565Q3!$D:$D,0))</f>
        <v>1</v>
      </c>
      <c r="AA225" s="84">
        <f t="shared" si="51"/>
        <v>1</v>
      </c>
      <c r="AB225" s="77" t="str">
        <f>INDEX('[1]Quick MethodY2565Q3'!P:P,MATCH([1]ตารางคะแนนV3!$C225,'[1]Quick MethodY2565Q3'!$C:$C,0))</f>
        <v>1</v>
      </c>
      <c r="AC225" s="78" t="str">
        <f>INDEX('[1]Quick MethodY2565Q3'!Q:Q,MATCH([1]ตารางคะแนนV3!$C225,'[1]Quick MethodY2565Q3'!$C:$C,0))</f>
        <v>1</v>
      </c>
      <c r="AD225" s="78">
        <f>INDEX([1]HGRY2565Q3!W:W,MATCH([1]ตารางคะแนนV3!$C225,[1]HGRY2565Q3!$C:$C,0))</f>
        <v>0</v>
      </c>
      <c r="AE225" s="78">
        <f>INDEX([1]HGRY2565Q3!X:X,MATCH([1]ตารางคะแนนV3!$C225,[1]HGRY2565Q3!$C:$C,0))</f>
        <v>0</v>
      </c>
      <c r="AF225" s="78">
        <f>INDEX([1]HGRY2565Q3!Y:Y,MATCH([1]ตารางคะแนนV3!$C225,[1]HGRY2565Q3!$C:$C,0))</f>
        <v>0</v>
      </c>
      <c r="AG225" s="78">
        <f>INDEX([1]HGRY2565Q3!Z:Z,MATCH([1]ตารางคะแนนV3!$C225,[1]HGRY2565Q3!$C:$C,0))</f>
        <v>0</v>
      </c>
      <c r="AH225" s="85">
        <f t="shared" si="52"/>
        <v>2</v>
      </c>
      <c r="AI225" s="79">
        <f t="shared" si="53"/>
        <v>2</v>
      </c>
      <c r="AJ225" s="86">
        <f>INDEX([1]PointY2565Q3!J:J,MATCH([1]ตารางคะแนนV3!$C225,[1]PointY2565Q3!$C:$C,0))</f>
        <v>1</v>
      </c>
      <c r="AK225" s="87">
        <f>IFERROR(INDEX([1]อัตราการครองเตียง!O:O,MATCH([1]ตารางคะแนนV3!$C225,[1]อัตราการครองเตียง!$C:$C,0)),0)</f>
        <v>1</v>
      </c>
      <c r="AL225" s="88">
        <f>INDEX([1]SumAdjRw!R:R,MATCH([1]ตารางคะแนนV3!$C225,[1]SumAdjRw!$C:$C,0))</f>
        <v>0</v>
      </c>
      <c r="AM225" s="89">
        <f t="shared" si="54"/>
        <v>1</v>
      </c>
      <c r="AN225" s="90">
        <f t="shared" si="55"/>
        <v>4</v>
      </c>
      <c r="AO225" s="91">
        <f t="shared" si="56"/>
        <v>6</v>
      </c>
      <c r="AP225" s="92">
        <f>INDEX([1]RiskPlusY2565Q3!Q:Q,MATCH([1]ตารางคะแนนV3!$C225,[1]RiskPlusY2565Q3!$D:$D,0))</f>
        <v>1</v>
      </c>
      <c r="AQ225" s="92">
        <f>INDEX([1]RiskPlusY2565Q3!R:R,MATCH([1]ตารางคะแนนV3!$C225,[1]RiskPlusY2565Q3!$D:$D,0))</f>
        <v>0</v>
      </c>
      <c r="AR225" s="92">
        <f>INDEX([1]RiskPlusY2565Q3!AB:AB,MATCH([1]ตารางคะแนนV3!$C225,[1]RiskPlusY2565Q3!$D:$D,0))</f>
        <v>1</v>
      </c>
      <c r="AS225" s="93">
        <f t="shared" si="57"/>
        <v>2</v>
      </c>
      <c r="AT225" s="92">
        <f>INDEX([1]RiskPlusY2565Q3!AA:AA,MATCH([1]ตารางคะแนนV3!$C225,[1]RiskPlusY2565Q3!$D:$D,0))</f>
        <v>1</v>
      </c>
      <c r="AU225" s="92">
        <f>INDEX([1]RiskPlusY2565Q3!AC:AC,MATCH([1]ตารางคะแนนV3!$C225,[1]RiskPlusY2565Q3!$D:$D,0))</f>
        <v>1</v>
      </c>
      <c r="AV225" s="94">
        <f t="shared" si="58"/>
        <v>2</v>
      </c>
      <c r="AW225" s="95">
        <f t="shared" si="59"/>
        <v>4</v>
      </c>
      <c r="AX225" s="96">
        <f t="shared" si="60"/>
        <v>10</v>
      </c>
      <c r="AY225" s="18" t="str">
        <f t="shared" si="61"/>
        <v>C</v>
      </c>
      <c r="AZ225" s="18"/>
      <c r="BA225" s="18" t="str">
        <f>INDEX([1]Proflile65!$L:$L,MATCH([1]ตารางคะแนนV3!$C225,[1]Proflile65!$D:$D,0))</f>
        <v>เดิม</v>
      </c>
      <c r="BB225" s="18"/>
      <c r="BC225" s="18"/>
      <c r="BD225" s="28" t="b">
        <f t="shared" si="62"/>
        <v>1</v>
      </c>
      <c r="BE225" s="96">
        <v>10</v>
      </c>
      <c r="BF225" s="18" t="s">
        <v>2072</v>
      </c>
      <c r="BH225" s="17">
        <f t="shared" si="63"/>
        <v>0</v>
      </c>
    </row>
    <row r="226" spans="1:60">
      <c r="A226" s="18" t="s">
        <v>16</v>
      </c>
      <c r="B226" s="17" t="s">
        <v>86</v>
      </c>
      <c r="C226" s="18" t="s">
        <v>617</v>
      </c>
      <c r="D226" s="17" t="s">
        <v>618</v>
      </c>
      <c r="E226" s="18" t="str">
        <f>INDEX([1]Proflile65!$F:$F,MATCH([1]ตารางคะแนนV3!$C226,[1]Proflile65!$D:$D,0))</f>
        <v>รพช.</v>
      </c>
      <c r="F226" s="18">
        <f>INDEX([1]Proflile65!$H:$H,MATCH([1]ตารางคะแนนV3!$C226,[1]Proflile65!$D:$D,0))</f>
        <v>37</v>
      </c>
      <c r="G226" s="19" t="str">
        <f>INDEX([1]Proflile65!$K:$K,MATCH([1]ตารางคะแนนV3!$C226,[1]Proflile65!$D:$D,0))</f>
        <v>รพช.F2 P30,000-60,000</v>
      </c>
      <c r="H226" s="75">
        <v>31376</v>
      </c>
      <c r="I226" s="76">
        <f>INDEX([1]RiskPlusY2565Q3!L:L,MATCH([1]ตารางคะแนนV3!$C226,[1]RiskPlusY2565Q3!$D:$D,0))</f>
        <v>49561022.719999999</v>
      </c>
      <c r="J226" s="76">
        <f>INDEX([1]RiskPlusY2565Q3!P:P,MATCH([1]ตารางคะแนนV3!$C226,[1]RiskPlusY2565Q3!$D:$D,0))</f>
        <v>12128284.029999999</v>
      </c>
      <c r="K226" s="76">
        <f>INDEX([1]RiskPlusY2565Q3!O:O,MATCH([1]ตารางคะแนนV3!$C226,[1]RiskPlusY2565Q3!$D:$D,0))</f>
        <v>26869149.41</v>
      </c>
      <c r="L226" s="76">
        <f>INDEX([1]RiskPlusY2565Q3!M:M,MATCH([1]ตารางคะแนนV3!$C226,[1]RiskPlusY2565Q3!$D:$D,0))</f>
        <v>23221256.510000002</v>
      </c>
      <c r="M226" s="29">
        <f>INDEX([1]RiskPlusY2565Q3!N:N,MATCH([1]ตารางคะแนนV3!$C226,[1]RiskPlusY2565Q3!$D:$D,0))</f>
        <v>0</v>
      </c>
      <c r="N226" s="77">
        <f>INDEX([1]PlanfinY2565Q3!M:M,MATCH([1]ตารางคะแนนV3!$C226,[1]PlanfinY2565Q3!$C:$C,0))</f>
        <v>0</v>
      </c>
      <c r="O226" s="78">
        <f>INDEX([1]PlanfinY2565Q3!N:N,MATCH([1]ตารางคะแนนV3!$C226,[1]PlanfinY2565Q3!$C:$C,0))</f>
        <v>1</v>
      </c>
      <c r="P226" s="79">
        <f t="shared" si="48"/>
        <v>1</v>
      </c>
      <c r="Q226" s="80">
        <f>INDEX([1]Ratio!R:R,MATCH([1]ตารางคะแนนV3!$C226,[1]Ratio!$C:$C,0))</f>
        <v>186</v>
      </c>
      <c r="R226" s="81">
        <f>INDEX([1]RiskPlusY2565Q3!$S:$S,MATCH([1]ตารางคะแนนV3!C226,[1]RiskPlusY2565Q3!$D:$D,0))</f>
        <v>0</v>
      </c>
      <c r="S226" s="82">
        <f>INDEX([1]Ratio!$S:$S,MATCH([1]ตารางคะแนนV3!$C226,[1]Ratio!$C:$C,0))</f>
        <v>474</v>
      </c>
      <c r="T226" s="78">
        <f>VLOOKUP($C226,[1]RiskPlusY2565Q3!$D$2:$W$901,17,0)</f>
        <v>0</v>
      </c>
      <c r="U226" s="83">
        <f t="shared" si="49"/>
        <v>0</v>
      </c>
      <c r="V226" s="82">
        <f>INDEX([1]Ratio!$T:$T,MATCH([1]ตารางคะแนนV3!$C226,[1]Ratio!$C:$C,0))</f>
        <v>113</v>
      </c>
      <c r="W226" s="78">
        <f>VLOOKUP($C226,[1]RiskPlusY2565Q3!$D$2:$W$901,18,0)</f>
        <v>0</v>
      </c>
      <c r="X226" s="83">
        <f t="shared" si="50"/>
        <v>0</v>
      </c>
      <c r="Y226" s="82">
        <f>INDEX([1]Ratio!$V:$V,MATCH([1]ตารางคะแนนV3!$C226,[1]Ratio!$C:$C,0))</f>
        <v>75</v>
      </c>
      <c r="Z226" s="81">
        <f>INDEX([1]RiskPlusY2565Q3!$W:$W,MATCH([1]ตารางคะแนนV3!C226,[1]RiskPlusY2565Q3!$D:$D,0))</f>
        <v>0</v>
      </c>
      <c r="AA226" s="84">
        <f t="shared" si="51"/>
        <v>0</v>
      </c>
      <c r="AB226" s="77" t="str">
        <f>INDEX('[1]Quick MethodY2565Q3'!P:P,MATCH([1]ตารางคะแนนV3!$C226,'[1]Quick MethodY2565Q3'!$C:$C,0))</f>
        <v>1</v>
      </c>
      <c r="AC226" s="78" t="str">
        <f>INDEX('[1]Quick MethodY2565Q3'!Q:Q,MATCH([1]ตารางคะแนนV3!$C226,'[1]Quick MethodY2565Q3'!$C:$C,0))</f>
        <v>0</v>
      </c>
      <c r="AD226" s="78">
        <f>INDEX([1]HGRY2565Q3!W:W,MATCH([1]ตารางคะแนนV3!$C226,[1]HGRY2565Q3!$C:$C,0))</f>
        <v>0.5</v>
      </c>
      <c r="AE226" s="78">
        <f>INDEX([1]HGRY2565Q3!X:X,MATCH([1]ตารางคะแนนV3!$C226,[1]HGRY2565Q3!$C:$C,0))</f>
        <v>0.5</v>
      </c>
      <c r="AF226" s="78">
        <f>INDEX([1]HGRY2565Q3!Y:Y,MATCH([1]ตารางคะแนนV3!$C226,[1]HGRY2565Q3!$C:$C,0))</f>
        <v>0.5</v>
      </c>
      <c r="AG226" s="78">
        <f>INDEX([1]HGRY2565Q3!Z:Z,MATCH([1]ตารางคะแนนV3!$C226,[1]HGRY2565Q3!$C:$C,0))</f>
        <v>0.5</v>
      </c>
      <c r="AH226" s="85">
        <f t="shared" si="52"/>
        <v>3</v>
      </c>
      <c r="AI226" s="79">
        <f t="shared" si="53"/>
        <v>2</v>
      </c>
      <c r="AJ226" s="86">
        <f>INDEX([1]PointY2565Q3!J:J,MATCH([1]ตารางคะแนนV3!$C226,[1]PointY2565Q3!$C:$C,0))</f>
        <v>1</v>
      </c>
      <c r="AK226" s="87">
        <f>IFERROR(INDEX([1]อัตราการครองเตียง!O:O,MATCH([1]ตารางคะแนนV3!$C226,[1]อัตราการครองเตียง!$C:$C,0)),0)</f>
        <v>1</v>
      </c>
      <c r="AL226" s="88">
        <f>INDEX([1]SumAdjRw!R:R,MATCH([1]ตารางคะแนนV3!$C226,[1]SumAdjRw!$C:$C,0))</f>
        <v>0</v>
      </c>
      <c r="AM226" s="89">
        <f t="shared" si="54"/>
        <v>1</v>
      </c>
      <c r="AN226" s="90">
        <f t="shared" si="55"/>
        <v>4</v>
      </c>
      <c r="AO226" s="91">
        <f t="shared" si="56"/>
        <v>5</v>
      </c>
      <c r="AP226" s="92">
        <f>INDEX([1]RiskPlusY2565Q3!Q:Q,MATCH([1]ตารางคะแนนV3!$C226,[1]RiskPlusY2565Q3!$D:$D,0))</f>
        <v>0</v>
      </c>
      <c r="AQ226" s="92">
        <f>INDEX([1]RiskPlusY2565Q3!R:R,MATCH([1]ตารางคะแนนV3!$C226,[1]RiskPlusY2565Q3!$D:$D,0))</f>
        <v>0</v>
      </c>
      <c r="AR226" s="92">
        <f>INDEX([1]RiskPlusY2565Q3!AB:AB,MATCH([1]ตารางคะแนนV3!$C226,[1]RiskPlusY2565Q3!$D:$D,0))</f>
        <v>1</v>
      </c>
      <c r="AS226" s="93">
        <f t="shared" si="57"/>
        <v>1</v>
      </c>
      <c r="AT226" s="92">
        <f>INDEX([1]RiskPlusY2565Q3!AA:AA,MATCH([1]ตารางคะแนนV3!$C226,[1]RiskPlusY2565Q3!$D:$D,0))</f>
        <v>1</v>
      </c>
      <c r="AU226" s="92">
        <f>INDEX([1]RiskPlusY2565Q3!AC:AC,MATCH([1]ตารางคะแนนV3!$C226,[1]RiskPlusY2565Q3!$D:$D,0))</f>
        <v>1</v>
      </c>
      <c r="AV226" s="94">
        <f t="shared" si="58"/>
        <v>2</v>
      </c>
      <c r="AW226" s="95">
        <f t="shared" si="59"/>
        <v>3</v>
      </c>
      <c r="AX226" s="96">
        <f t="shared" si="60"/>
        <v>8</v>
      </c>
      <c r="AY226" s="18" t="str">
        <f t="shared" si="61"/>
        <v>D</v>
      </c>
      <c r="AZ226" s="18"/>
      <c r="BA226" s="18" t="str">
        <f>INDEX([1]Proflile65!$L:$L,MATCH([1]ตารางคะแนนV3!$C226,[1]Proflile65!$D:$D,0))</f>
        <v>เดิม</v>
      </c>
      <c r="BB226" s="18"/>
      <c r="BC226" s="18"/>
      <c r="BD226" s="28" t="b">
        <f t="shared" si="62"/>
        <v>1</v>
      </c>
      <c r="BE226" s="96">
        <v>8</v>
      </c>
      <c r="BF226" s="18" t="s">
        <v>2073</v>
      </c>
      <c r="BH226" s="17">
        <f t="shared" si="63"/>
        <v>0</v>
      </c>
    </row>
    <row r="227" spans="1:60">
      <c r="A227" s="18" t="s">
        <v>16</v>
      </c>
      <c r="B227" s="17" t="s">
        <v>86</v>
      </c>
      <c r="C227" s="18" t="s">
        <v>619</v>
      </c>
      <c r="D227" s="17" t="s">
        <v>620</v>
      </c>
      <c r="E227" s="18" t="str">
        <f>INDEX([1]Proflile65!$F:$F,MATCH([1]ตารางคะแนนV3!$C227,[1]Proflile65!$D:$D,0))</f>
        <v>รพช.</v>
      </c>
      <c r="F227" s="18">
        <f>INDEX([1]Proflile65!$H:$H,MATCH([1]ตารางคะแนนV3!$C227,[1]Proflile65!$D:$D,0))</f>
        <v>34</v>
      </c>
      <c r="G227" s="19" t="str">
        <f>INDEX([1]Proflile65!$K:$K,MATCH([1]ตารางคะแนนV3!$C227,[1]Proflile65!$D:$D,0))</f>
        <v>รพช.F2 P&lt;=30,000</v>
      </c>
      <c r="H227" s="75">
        <v>29658</v>
      </c>
      <c r="I227" s="76">
        <f>INDEX([1]RiskPlusY2565Q3!L:L,MATCH([1]ตารางคะแนนV3!$C227,[1]RiskPlusY2565Q3!$D:$D,0))</f>
        <v>195306386.88999999</v>
      </c>
      <c r="J227" s="76">
        <f>INDEX([1]RiskPlusY2565Q3!P:P,MATCH([1]ตารางคะแนนV3!$C227,[1]RiskPlusY2565Q3!$D:$D,0))</f>
        <v>99563401.189999998</v>
      </c>
      <c r="K227" s="76">
        <f>INDEX([1]RiskPlusY2565Q3!O:O,MATCH([1]ตารางคะแนนV3!$C227,[1]RiskPlusY2565Q3!$D:$D,0))</f>
        <v>84926813.090000004</v>
      </c>
      <c r="L227" s="76">
        <f>INDEX([1]RiskPlusY2565Q3!M:M,MATCH([1]ตารางคะแนนV3!$C227,[1]RiskPlusY2565Q3!$D:$D,0))</f>
        <v>82459622.459999993</v>
      </c>
      <c r="M227" s="29">
        <f>INDEX([1]RiskPlusY2565Q3!N:N,MATCH([1]ตารางคะแนนV3!$C227,[1]RiskPlusY2565Q3!$D:$D,0))</f>
        <v>0</v>
      </c>
      <c r="N227" s="77">
        <f>INDEX([1]PlanfinY2565Q3!M:M,MATCH([1]ตารางคะแนนV3!$C227,[1]PlanfinY2565Q3!$C:$C,0))</f>
        <v>0</v>
      </c>
      <c r="O227" s="78">
        <f>INDEX([1]PlanfinY2565Q3!N:N,MATCH([1]ตารางคะแนนV3!$C227,[1]PlanfinY2565Q3!$C:$C,0))</f>
        <v>1</v>
      </c>
      <c r="P227" s="79">
        <f t="shared" si="48"/>
        <v>1</v>
      </c>
      <c r="Q227" s="80">
        <f>INDEX([1]Ratio!R:R,MATCH([1]ตารางคะแนนV3!$C227,[1]Ratio!$C:$C,0))</f>
        <v>316</v>
      </c>
      <c r="R227" s="81">
        <f>INDEX([1]RiskPlusY2565Q3!$S:$S,MATCH([1]ตารางคะแนนV3!C227,[1]RiskPlusY2565Q3!$D:$D,0))</f>
        <v>0</v>
      </c>
      <c r="S227" s="82">
        <f>INDEX([1]Ratio!$S:$S,MATCH([1]ตารางคะแนนV3!$C227,[1]Ratio!$C:$C,0))</f>
        <v>252</v>
      </c>
      <c r="T227" s="78">
        <f>VLOOKUP($C227,[1]RiskPlusY2565Q3!$D$2:$W$901,17,0)</f>
        <v>0</v>
      </c>
      <c r="U227" s="83">
        <f t="shared" si="49"/>
        <v>0</v>
      </c>
      <c r="V227" s="82">
        <f>INDEX([1]Ratio!$T:$T,MATCH([1]ตารางคะแนนV3!$C227,[1]Ratio!$C:$C,0))</f>
        <v>238</v>
      </c>
      <c r="W227" s="78">
        <f>VLOOKUP($C227,[1]RiskPlusY2565Q3!$D$2:$W$901,18,0)</f>
        <v>0</v>
      </c>
      <c r="X227" s="83">
        <f t="shared" si="50"/>
        <v>0</v>
      </c>
      <c r="Y227" s="82">
        <f>INDEX([1]Ratio!$V:$V,MATCH([1]ตารางคะแนนV3!$C227,[1]Ratio!$C:$C,0))</f>
        <v>62</v>
      </c>
      <c r="Z227" s="81">
        <f>INDEX([1]RiskPlusY2565Q3!$W:$W,MATCH([1]ตารางคะแนนV3!C227,[1]RiskPlusY2565Q3!$D:$D,0))</f>
        <v>0</v>
      </c>
      <c r="AA227" s="84">
        <f t="shared" si="51"/>
        <v>0</v>
      </c>
      <c r="AB227" s="77" t="str">
        <f>INDEX('[1]Quick MethodY2565Q3'!P:P,MATCH([1]ตารางคะแนนV3!$C227,'[1]Quick MethodY2565Q3'!$C:$C,0))</f>
        <v>1</v>
      </c>
      <c r="AC227" s="78" t="str">
        <f>INDEX('[1]Quick MethodY2565Q3'!Q:Q,MATCH([1]ตารางคะแนนV3!$C227,'[1]Quick MethodY2565Q3'!$C:$C,0))</f>
        <v>1</v>
      </c>
      <c r="AD227" s="78">
        <f>INDEX([1]HGRY2565Q3!W:W,MATCH([1]ตารางคะแนนV3!$C227,[1]HGRY2565Q3!$C:$C,0))</f>
        <v>0</v>
      </c>
      <c r="AE227" s="78">
        <f>INDEX([1]HGRY2565Q3!X:X,MATCH([1]ตารางคะแนนV3!$C227,[1]HGRY2565Q3!$C:$C,0))</f>
        <v>0.5</v>
      </c>
      <c r="AF227" s="78">
        <f>INDEX([1]HGRY2565Q3!Y:Y,MATCH([1]ตารางคะแนนV3!$C227,[1]HGRY2565Q3!$C:$C,0))</f>
        <v>0.5</v>
      </c>
      <c r="AG227" s="78">
        <f>INDEX([1]HGRY2565Q3!Z:Z,MATCH([1]ตารางคะแนนV3!$C227,[1]HGRY2565Q3!$C:$C,0))</f>
        <v>0.5</v>
      </c>
      <c r="AH227" s="85">
        <f t="shared" si="52"/>
        <v>3.5</v>
      </c>
      <c r="AI227" s="79">
        <f t="shared" si="53"/>
        <v>2</v>
      </c>
      <c r="AJ227" s="86">
        <f>INDEX([1]PointY2565Q3!J:J,MATCH([1]ตารางคะแนนV3!$C227,[1]PointY2565Q3!$C:$C,0))</f>
        <v>1</v>
      </c>
      <c r="AK227" s="87">
        <f>IFERROR(INDEX([1]อัตราการครองเตียง!O:O,MATCH([1]ตารางคะแนนV3!$C227,[1]อัตราการครองเตียง!$C:$C,0)),0)</f>
        <v>1</v>
      </c>
      <c r="AL227" s="88">
        <f>INDEX([1]SumAdjRw!R:R,MATCH([1]ตารางคะแนนV3!$C227,[1]SumAdjRw!$C:$C,0))</f>
        <v>1</v>
      </c>
      <c r="AM227" s="89">
        <f t="shared" si="54"/>
        <v>2</v>
      </c>
      <c r="AN227" s="90">
        <f t="shared" si="55"/>
        <v>5</v>
      </c>
      <c r="AO227" s="91">
        <f t="shared" si="56"/>
        <v>6</v>
      </c>
      <c r="AP227" s="92">
        <f>INDEX([1]RiskPlusY2565Q3!Q:Q,MATCH([1]ตารางคะแนนV3!$C227,[1]RiskPlusY2565Q3!$D:$D,0))</f>
        <v>1</v>
      </c>
      <c r="AQ227" s="92">
        <f>INDEX([1]RiskPlusY2565Q3!R:R,MATCH([1]ตารางคะแนนV3!$C227,[1]RiskPlusY2565Q3!$D:$D,0))</f>
        <v>1</v>
      </c>
      <c r="AR227" s="92">
        <f>INDEX([1]RiskPlusY2565Q3!AB:AB,MATCH([1]ตารางคะแนนV3!$C227,[1]RiskPlusY2565Q3!$D:$D,0))</f>
        <v>1</v>
      </c>
      <c r="AS227" s="93">
        <f t="shared" si="57"/>
        <v>3</v>
      </c>
      <c r="AT227" s="92">
        <f>INDEX([1]RiskPlusY2565Q3!AA:AA,MATCH([1]ตารางคะแนนV3!$C227,[1]RiskPlusY2565Q3!$D:$D,0))</f>
        <v>1</v>
      </c>
      <c r="AU227" s="92">
        <f>INDEX([1]RiskPlusY2565Q3!AC:AC,MATCH([1]ตารางคะแนนV3!$C227,[1]RiskPlusY2565Q3!$D:$D,0))</f>
        <v>1</v>
      </c>
      <c r="AV227" s="94">
        <f t="shared" si="58"/>
        <v>2</v>
      </c>
      <c r="AW227" s="95">
        <f t="shared" si="59"/>
        <v>5</v>
      </c>
      <c r="AX227" s="96">
        <f t="shared" si="60"/>
        <v>11</v>
      </c>
      <c r="AY227" s="18" t="str">
        <f t="shared" si="61"/>
        <v>B</v>
      </c>
      <c r="AZ227" s="18"/>
      <c r="BA227" s="18" t="str">
        <f>INDEX([1]Proflile65!$L:$L,MATCH([1]ตารางคะแนนV3!$C227,[1]Proflile65!$D:$D,0))</f>
        <v>เดิม</v>
      </c>
      <c r="BB227" s="18"/>
      <c r="BC227" s="18"/>
      <c r="BD227" s="28" t="b">
        <f t="shared" si="62"/>
        <v>1</v>
      </c>
      <c r="BE227" s="96">
        <v>11</v>
      </c>
      <c r="BF227" s="18" t="s">
        <v>2071</v>
      </c>
      <c r="BH227" s="17">
        <f t="shared" si="63"/>
        <v>150000</v>
      </c>
    </row>
    <row r="228" spans="1:60">
      <c r="A228" s="18" t="s">
        <v>16</v>
      </c>
      <c r="B228" s="17" t="s">
        <v>86</v>
      </c>
      <c r="C228" s="18" t="s">
        <v>621</v>
      </c>
      <c r="D228" s="17" t="s">
        <v>622</v>
      </c>
      <c r="E228" s="18" t="str">
        <f>INDEX([1]Proflile65!$F:$F,MATCH([1]ตารางคะแนนV3!$C228,[1]Proflile65!$D:$D,0))</f>
        <v>รพช.</v>
      </c>
      <c r="F228" s="18">
        <f>INDEX([1]Proflile65!$H:$H,MATCH([1]ตารางคะแนนV3!$C228,[1]Proflile65!$D:$D,0))</f>
        <v>55</v>
      </c>
      <c r="G228" s="19" t="str">
        <f>INDEX([1]Proflile65!$K:$K,MATCH([1]ตารางคะแนนV3!$C228,[1]Proflile65!$D:$D,0))</f>
        <v>รพช.F2 P30,000-60,000</v>
      </c>
      <c r="H228" s="75">
        <v>54479</v>
      </c>
      <c r="I228" s="76">
        <f>INDEX([1]RiskPlusY2565Q3!L:L,MATCH([1]ตารางคะแนนV3!$C228,[1]RiskPlusY2565Q3!$D:$D,0))</f>
        <v>64821303.439999998</v>
      </c>
      <c r="J228" s="76">
        <f>INDEX([1]RiskPlusY2565Q3!P:P,MATCH([1]ตารางคะแนนV3!$C228,[1]RiskPlusY2565Q3!$D:$D,0))</f>
        <v>18021591.100000001</v>
      </c>
      <c r="K228" s="76">
        <f>INDEX([1]RiskPlusY2565Q3!O:O,MATCH([1]ตารางคะแนนV3!$C228,[1]RiskPlusY2565Q3!$D:$D,0))</f>
        <v>18039450.850000001</v>
      </c>
      <c r="L228" s="76">
        <f>INDEX([1]RiskPlusY2565Q3!M:M,MATCH([1]ตารางคะแนนV3!$C228,[1]RiskPlusY2565Q3!$D:$D,0))</f>
        <v>14460187.08</v>
      </c>
      <c r="M228" s="29">
        <f>INDEX([1]RiskPlusY2565Q3!N:N,MATCH([1]ตารางคะแนนV3!$C228,[1]RiskPlusY2565Q3!$D:$D,0))</f>
        <v>0</v>
      </c>
      <c r="N228" s="77">
        <f>INDEX([1]PlanfinY2565Q3!M:M,MATCH([1]ตารางคะแนนV3!$C228,[1]PlanfinY2565Q3!$C:$C,0))</f>
        <v>0</v>
      </c>
      <c r="O228" s="78">
        <f>INDEX([1]PlanfinY2565Q3!N:N,MATCH([1]ตารางคะแนนV3!$C228,[1]PlanfinY2565Q3!$C:$C,0))</f>
        <v>1</v>
      </c>
      <c r="P228" s="79">
        <f t="shared" si="48"/>
        <v>1</v>
      </c>
      <c r="Q228" s="80">
        <f>INDEX([1]Ratio!R:R,MATCH([1]ตารางคะแนนV3!$C228,[1]Ratio!$C:$C,0))</f>
        <v>242</v>
      </c>
      <c r="R228" s="81">
        <f>INDEX([1]RiskPlusY2565Q3!$S:$S,MATCH([1]ตารางคะแนนV3!C228,[1]RiskPlusY2565Q3!$D:$D,0))</f>
        <v>0</v>
      </c>
      <c r="S228" s="82">
        <f>INDEX([1]Ratio!$S:$S,MATCH([1]ตารางคะแนนV3!$C228,[1]Ratio!$C:$C,0))</f>
        <v>234</v>
      </c>
      <c r="T228" s="78">
        <f>VLOOKUP($C228,[1]RiskPlusY2565Q3!$D$2:$W$901,17,0)</f>
        <v>0</v>
      </c>
      <c r="U228" s="83">
        <f t="shared" si="49"/>
        <v>0</v>
      </c>
      <c r="V228" s="82">
        <f>INDEX([1]Ratio!$T:$T,MATCH([1]ตารางคะแนนV3!$C228,[1]Ratio!$C:$C,0))</f>
        <v>264</v>
      </c>
      <c r="W228" s="78">
        <f>VLOOKUP($C228,[1]RiskPlusY2565Q3!$D$2:$W$901,18,0)</f>
        <v>0</v>
      </c>
      <c r="X228" s="83">
        <f t="shared" si="50"/>
        <v>0</v>
      </c>
      <c r="Y228" s="82">
        <f>INDEX([1]Ratio!$V:$V,MATCH([1]ตารางคะแนนV3!$C228,[1]Ratio!$C:$C,0))</f>
        <v>76</v>
      </c>
      <c r="Z228" s="81">
        <f>INDEX([1]RiskPlusY2565Q3!$W:$W,MATCH([1]ตารางคะแนนV3!C228,[1]RiskPlusY2565Q3!$D:$D,0))</f>
        <v>0</v>
      </c>
      <c r="AA228" s="84">
        <f t="shared" si="51"/>
        <v>0</v>
      </c>
      <c r="AB228" s="77" t="str">
        <f>INDEX('[1]Quick MethodY2565Q3'!P:P,MATCH([1]ตารางคะแนนV3!$C228,'[1]Quick MethodY2565Q3'!$C:$C,0))</f>
        <v>1</v>
      </c>
      <c r="AC228" s="78" t="str">
        <f>INDEX('[1]Quick MethodY2565Q3'!Q:Q,MATCH([1]ตารางคะแนนV3!$C228,'[1]Quick MethodY2565Q3'!$C:$C,0))</f>
        <v>1</v>
      </c>
      <c r="AD228" s="78">
        <f>INDEX([1]HGRY2565Q3!W:W,MATCH([1]ตารางคะแนนV3!$C228,[1]HGRY2565Q3!$C:$C,0))</f>
        <v>0</v>
      </c>
      <c r="AE228" s="78">
        <f>INDEX([1]HGRY2565Q3!X:X,MATCH([1]ตารางคะแนนV3!$C228,[1]HGRY2565Q3!$C:$C,0))</f>
        <v>0.5</v>
      </c>
      <c r="AF228" s="78">
        <f>INDEX([1]HGRY2565Q3!Y:Y,MATCH([1]ตารางคะแนนV3!$C228,[1]HGRY2565Q3!$C:$C,0))</f>
        <v>0.5</v>
      </c>
      <c r="AG228" s="78">
        <f>INDEX([1]HGRY2565Q3!Z:Z,MATCH([1]ตารางคะแนนV3!$C228,[1]HGRY2565Q3!$C:$C,0))</f>
        <v>0</v>
      </c>
      <c r="AH228" s="85">
        <f t="shared" si="52"/>
        <v>3</v>
      </c>
      <c r="AI228" s="79">
        <f t="shared" si="53"/>
        <v>2</v>
      </c>
      <c r="AJ228" s="86">
        <f>INDEX([1]PointY2565Q3!J:J,MATCH([1]ตารางคะแนนV3!$C228,[1]PointY2565Q3!$C:$C,0))</f>
        <v>1</v>
      </c>
      <c r="AK228" s="87">
        <f>IFERROR(INDEX([1]อัตราการครองเตียง!O:O,MATCH([1]ตารางคะแนนV3!$C228,[1]อัตราการครองเตียง!$C:$C,0)),0)</f>
        <v>1</v>
      </c>
      <c r="AL228" s="88">
        <f>INDEX([1]SumAdjRw!R:R,MATCH([1]ตารางคะแนนV3!$C228,[1]SumAdjRw!$C:$C,0))</f>
        <v>0</v>
      </c>
      <c r="AM228" s="89">
        <f t="shared" si="54"/>
        <v>1</v>
      </c>
      <c r="AN228" s="90">
        <f t="shared" si="55"/>
        <v>4</v>
      </c>
      <c r="AO228" s="91">
        <f t="shared" si="56"/>
        <v>5</v>
      </c>
      <c r="AP228" s="92">
        <f>INDEX([1]RiskPlusY2565Q3!Q:Q,MATCH([1]ตารางคะแนนV3!$C228,[1]RiskPlusY2565Q3!$D:$D,0))</f>
        <v>0</v>
      </c>
      <c r="AQ228" s="92">
        <f>INDEX([1]RiskPlusY2565Q3!R:R,MATCH([1]ตารางคะแนนV3!$C228,[1]RiskPlusY2565Q3!$D:$D,0))</f>
        <v>0</v>
      </c>
      <c r="AR228" s="92">
        <f>INDEX([1]RiskPlusY2565Q3!AB:AB,MATCH([1]ตารางคะแนนV3!$C228,[1]RiskPlusY2565Q3!$D:$D,0))</f>
        <v>1</v>
      </c>
      <c r="AS228" s="93">
        <f t="shared" si="57"/>
        <v>1</v>
      </c>
      <c r="AT228" s="92">
        <f>INDEX([1]RiskPlusY2565Q3!AA:AA,MATCH([1]ตารางคะแนนV3!$C228,[1]RiskPlusY2565Q3!$D:$D,0))</f>
        <v>1</v>
      </c>
      <c r="AU228" s="92">
        <f>INDEX([1]RiskPlusY2565Q3!AC:AC,MATCH([1]ตารางคะแนนV3!$C228,[1]RiskPlusY2565Q3!$D:$D,0))</f>
        <v>1</v>
      </c>
      <c r="AV228" s="94">
        <f t="shared" si="58"/>
        <v>2</v>
      </c>
      <c r="AW228" s="95">
        <f t="shared" si="59"/>
        <v>3</v>
      </c>
      <c r="AX228" s="96">
        <f t="shared" si="60"/>
        <v>8</v>
      </c>
      <c r="AY228" s="18" t="str">
        <f t="shared" si="61"/>
        <v>D</v>
      </c>
      <c r="AZ228" s="18"/>
      <c r="BA228" s="18" t="str">
        <f>INDEX([1]Proflile65!$L:$L,MATCH([1]ตารางคะแนนV3!$C228,[1]Proflile65!$D:$D,0))</f>
        <v>เดิม</v>
      </c>
      <c r="BB228" s="18"/>
      <c r="BC228" s="18"/>
      <c r="BD228" s="28" t="b">
        <f t="shared" si="62"/>
        <v>1</v>
      </c>
      <c r="BE228" s="96">
        <v>8</v>
      </c>
      <c r="BF228" s="18" t="s">
        <v>2073</v>
      </c>
      <c r="BH228" s="17">
        <f t="shared" si="63"/>
        <v>0</v>
      </c>
    </row>
    <row r="229" spans="1:60">
      <c r="A229" s="18" t="s">
        <v>16</v>
      </c>
      <c r="B229" s="17" t="s">
        <v>86</v>
      </c>
      <c r="C229" s="18" t="s">
        <v>623</v>
      </c>
      <c r="D229" s="17" t="s">
        <v>624</v>
      </c>
      <c r="E229" s="18" t="str">
        <f>INDEX([1]Proflile65!$F:$F,MATCH([1]ตารางคะแนนV3!$C229,[1]Proflile65!$D:$D,0))</f>
        <v>รพช.</v>
      </c>
      <c r="F229" s="18">
        <f>INDEX([1]Proflile65!$H:$H,MATCH([1]ตารางคะแนนV3!$C229,[1]Proflile65!$D:$D,0))</f>
        <v>37</v>
      </c>
      <c r="G229" s="19" t="str">
        <f>INDEX([1]Proflile65!$K:$K,MATCH([1]ตารางคะแนนV3!$C229,[1]Proflile65!$D:$D,0))</f>
        <v>รพช.F2 P&lt;=30,000</v>
      </c>
      <c r="H229" s="75">
        <v>21283</v>
      </c>
      <c r="I229" s="76">
        <f>INDEX([1]RiskPlusY2565Q3!L:L,MATCH([1]ตารางคะแนนV3!$C229,[1]RiskPlusY2565Q3!$D:$D,0))</f>
        <v>65257378.82</v>
      </c>
      <c r="J229" s="76">
        <f>INDEX([1]RiskPlusY2565Q3!P:P,MATCH([1]ตารางคะแนนV3!$C229,[1]RiskPlusY2565Q3!$D:$D,0))</f>
        <v>16294443.779999999</v>
      </c>
      <c r="K229" s="76">
        <f>INDEX([1]RiskPlusY2565Q3!O:O,MATCH([1]ตารางคะแนนV3!$C229,[1]RiskPlusY2565Q3!$D:$D,0))</f>
        <v>26609235</v>
      </c>
      <c r="L229" s="76">
        <f>INDEX([1]RiskPlusY2565Q3!M:M,MATCH([1]ตารางคะแนนV3!$C229,[1]RiskPlusY2565Q3!$D:$D,0))</f>
        <v>23432265.23</v>
      </c>
      <c r="M229" s="29">
        <f>INDEX([1]RiskPlusY2565Q3!N:N,MATCH([1]ตารางคะแนนV3!$C229,[1]RiskPlusY2565Q3!$D:$D,0))</f>
        <v>0</v>
      </c>
      <c r="N229" s="77">
        <f>INDEX([1]PlanfinY2565Q3!M:M,MATCH([1]ตารางคะแนนV3!$C229,[1]PlanfinY2565Q3!$C:$C,0))</f>
        <v>0</v>
      </c>
      <c r="O229" s="78">
        <f>INDEX([1]PlanfinY2565Q3!N:N,MATCH([1]ตารางคะแนนV3!$C229,[1]PlanfinY2565Q3!$C:$C,0))</f>
        <v>1</v>
      </c>
      <c r="P229" s="79">
        <f t="shared" si="48"/>
        <v>1</v>
      </c>
      <c r="Q229" s="80">
        <f>INDEX([1]Ratio!R:R,MATCH([1]ตารางคะแนนV3!$C229,[1]Ratio!$C:$C,0))</f>
        <v>125</v>
      </c>
      <c r="R229" s="81">
        <f>INDEX([1]RiskPlusY2565Q3!$S:$S,MATCH([1]ตารางคะแนนV3!C229,[1]RiskPlusY2565Q3!$D:$D,0))</f>
        <v>0</v>
      </c>
      <c r="S229" s="82">
        <f>INDEX([1]Ratio!$S:$S,MATCH([1]ตารางคะแนนV3!$C229,[1]Ratio!$C:$C,0))</f>
        <v>177</v>
      </c>
      <c r="T229" s="78">
        <f>VLOOKUP($C229,[1]RiskPlusY2565Q3!$D$2:$W$901,17,0)</f>
        <v>0</v>
      </c>
      <c r="U229" s="83">
        <f t="shared" si="49"/>
        <v>0</v>
      </c>
      <c r="V229" s="82">
        <f>INDEX([1]Ratio!$T:$T,MATCH([1]ตารางคะแนนV3!$C229,[1]Ratio!$C:$C,0))</f>
        <v>371</v>
      </c>
      <c r="W229" s="78">
        <f>VLOOKUP($C229,[1]RiskPlusY2565Q3!$D$2:$W$901,18,0)</f>
        <v>0</v>
      </c>
      <c r="X229" s="83">
        <f t="shared" si="50"/>
        <v>0</v>
      </c>
      <c r="Y229" s="82">
        <f>INDEX([1]Ratio!$V:$V,MATCH([1]ตารางคะแนนV3!$C229,[1]Ratio!$C:$C,0))</f>
        <v>75</v>
      </c>
      <c r="Z229" s="81">
        <f>INDEX([1]RiskPlusY2565Q3!$W:$W,MATCH([1]ตารางคะแนนV3!C229,[1]RiskPlusY2565Q3!$D:$D,0))</f>
        <v>0</v>
      </c>
      <c r="AA229" s="84">
        <f t="shared" si="51"/>
        <v>0</v>
      </c>
      <c r="AB229" s="77" t="str">
        <f>INDEX('[1]Quick MethodY2565Q3'!P:P,MATCH([1]ตารางคะแนนV3!$C229,'[1]Quick MethodY2565Q3'!$C:$C,0))</f>
        <v>1</v>
      </c>
      <c r="AC229" s="78" t="str">
        <f>INDEX('[1]Quick MethodY2565Q3'!Q:Q,MATCH([1]ตารางคะแนนV3!$C229,'[1]Quick MethodY2565Q3'!$C:$C,0))</f>
        <v>1</v>
      </c>
      <c r="AD229" s="78">
        <f>INDEX([1]HGRY2565Q3!W:W,MATCH([1]ตารางคะแนนV3!$C229,[1]HGRY2565Q3!$C:$C,0))</f>
        <v>0</v>
      </c>
      <c r="AE229" s="78">
        <f>INDEX([1]HGRY2565Q3!X:X,MATCH([1]ตารางคะแนนV3!$C229,[1]HGRY2565Q3!$C:$C,0))</f>
        <v>0.5</v>
      </c>
      <c r="AF229" s="78">
        <f>INDEX([1]HGRY2565Q3!Y:Y,MATCH([1]ตารางคะแนนV3!$C229,[1]HGRY2565Q3!$C:$C,0))</f>
        <v>0.5</v>
      </c>
      <c r="AG229" s="78">
        <f>INDEX([1]HGRY2565Q3!Z:Z,MATCH([1]ตารางคะแนนV3!$C229,[1]HGRY2565Q3!$C:$C,0))</f>
        <v>0.5</v>
      </c>
      <c r="AH229" s="85">
        <f t="shared" si="52"/>
        <v>3.5</v>
      </c>
      <c r="AI229" s="79">
        <f t="shared" si="53"/>
        <v>2</v>
      </c>
      <c r="AJ229" s="86">
        <f>INDEX([1]PointY2565Q3!J:J,MATCH([1]ตารางคะแนนV3!$C229,[1]PointY2565Q3!$C:$C,0))</f>
        <v>1</v>
      </c>
      <c r="AK229" s="87">
        <f>IFERROR(INDEX([1]อัตราการครองเตียง!O:O,MATCH([1]ตารางคะแนนV3!$C229,[1]อัตราการครองเตียง!$C:$C,0)),0)</f>
        <v>1</v>
      </c>
      <c r="AL229" s="88">
        <f>INDEX([1]SumAdjRw!R:R,MATCH([1]ตารางคะแนนV3!$C229,[1]SumAdjRw!$C:$C,0))</f>
        <v>1</v>
      </c>
      <c r="AM229" s="89">
        <f t="shared" si="54"/>
        <v>2</v>
      </c>
      <c r="AN229" s="90">
        <f t="shared" si="55"/>
        <v>5</v>
      </c>
      <c r="AO229" s="91">
        <f t="shared" si="56"/>
        <v>6</v>
      </c>
      <c r="AP229" s="92">
        <f>INDEX([1]RiskPlusY2565Q3!Q:Q,MATCH([1]ตารางคะแนนV3!$C229,[1]RiskPlusY2565Q3!$D:$D,0))</f>
        <v>1</v>
      </c>
      <c r="AQ229" s="92">
        <f>INDEX([1]RiskPlusY2565Q3!R:R,MATCH([1]ตารางคะแนนV3!$C229,[1]RiskPlusY2565Q3!$D:$D,0))</f>
        <v>0</v>
      </c>
      <c r="AR229" s="92">
        <f>INDEX([1]RiskPlusY2565Q3!AB:AB,MATCH([1]ตารางคะแนนV3!$C229,[1]RiskPlusY2565Q3!$D:$D,0))</f>
        <v>1</v>
      </c>
      <c r="AS229" s="93">
        <f t="shared" si="57"/>
        <v>2</v>
      </c>
      <c r="AT229" s="92">
        <f>INDEX([1]RiskPlusY2565Q3!AA:AA,MATCH([1]ตารางคะแนนV3!$C229,[1]RiskPlusY2565Q3!$D:$D,0))</f>
        <v>1</v>
      </c>
      <c r="AU229" s="92">
        <f>INDEX([1]RiskPlusY2565Q3!AC:AC,MATCH([1]ตารางคะแนนV3!$C229,[1]RiskPlusY2565Q3!$D:$D,0))</f>
        <v>1</v>
      </c>
      <c r="AV229" s="94">
        <f t="shared" si="58"/>
        <v>2</v>
      </c>
      <c r="AW229" s="95">
        <f t="shared" si="59"/>
        <v>4</v>
      </c>
      <c r="AX229" s="96">
        <f t="shared" si="60"/>
        <v>10</v>
      </c>
      <c r="AY229" s="18" t="str">
        <f t="shared" si="61"/>
        <v>C</v>
      </c>
      <c r="AZ229" s="18"/>
      <c r="BA229" s="18" t="str">
        <f>INDEX([1]Proflile65!$L:$L,MATCH([1]ตารางคะแนนV3!$C229,[1]Proflile65!$D:$D,0))</f>
        <v>เดิม</v>
      </c>
      <c r="BB229" s="18"/>
      <c r="BC229" s="18"/>
      <c r="BD229" s="28" t="b">
        <f t="shared" si="62"/>
        <v>1</v>
      </c>
      <c r="BE229" s="96">
        <v>10</v>
      </c>
      <c r="BF229" s="18" t="s">
        <v>2072</v>
      </c>
      <c r="BH229" s="17">
        <f t="shared" si="63"/>
        <v>0</v>
      </c>
    </row>
    <row r="230" spans="1:60">
      <c r="A230" s="18" t="s">
        <v>16</v>
      </c>
      <c r="B230" s="17" t="s">
        <v>139</v>
      </c>
      <c r="C230" s="18" t="s">
        <v>625</v>
      </c>
      <c r="D230" s="17" t="s">
        <v>626</v>
      </c>
      <c r="E230" s="18" t="str">
        <f>INDEX([1]Proflile65!$F:$F,MATCH([1]ตารางคะแนนV3!$C230,[1]Proflile65!$D:$D,0))</f>
        <v>รพศ.</v>
      </c>
      <c r="F230" s="18">
        <f>INDEX([1]Proflile65!$H:$H,MATCH([1]ตารางคะแนนV3!$C230,[1]Proflile65!$D:$D,0))</f>
        <v>550</v>
      </c>
      <c r="G230" s="19" t="str">
        <f>INDEX([1]Proflile65!$K:$K,MATCH([1]ตารางคะแนนV3!$C230,[1]Proflile65!$D:$D,0))</f>
        <v>รพศ.A B&lt;=700</v>
      </c>
      <c r="H230" s="75">
        <v>113859</v>
      </c>
      <c r="I230" s="76">
        <f>INDEX([1]RiskPlusY2565Q3!L:L,MATCH([1]ตารางคะแนนV3!$C230,[1]RiskPlusY2565Q3!$D:$D,0))</f>
        <v>440317351.50999999</v>
      </c>
      <c r="J230" s="76">
        <f>INDEX([1]RiskPlusY2565Q3!P:P,MATCH([1]ตารางคะแนนV3!$C230,[1]RiskPlusY2565Q3!$D:$D,0))</f>
        <v>-14632953.1</v>
      </c>
      <c r="K230" s="76">
        <f>INDEX([1]RiskPlusY2565Q3!O:O,MATCH([1]ตารางคะแนนV3!$C230,[1]RiskPlusY2565Q3!$D:$D,0))</f>
        <v>234385164.69999999</v>
      </c>
      <c r="L230" s="76">
        <f>INDEX([1]RiskPlusY2565Q3!M:M,MATCH([1]ตารางคะแนนV3!$C230,[1]RiskPlusY2565Q3!$D:$D,0))</f>
        <v>191999097.53999999</v>
      </c>
      <c r="M230" s="29">
        <f>INDEX([1]RiskPlusY2565Q3!N:N,MATCH([1]ตารางคะแนนV3!$C230,[1]RiskPlusY2565Q3!$D:$D,0))</f>
        <v>0</v>
      </c>
      <c r="N230" s="77">
        <f>INDEX([1]PlanfinY2565Q3!M:M,MATCH([1]ตารางคะแนนV3!$C230,[1]PlanfinY2565Q3!$C:$C,0))</f>
        <v>1</v>
      </c>
      <c r="O230" s="78">
        <f>INDEX([1]PlanfinY2565Q3!N:N,MATCH([1]ตารางคะแนนV3!$C230,[1]PlanfinY2565Q3!$C:$C,0))</f>
        <v>1</v>
      </c>
      <c r="P230" s="79">
        <f t="shared" si="48"/>
        <v>2</v>
      </c>
      <c r="Q230" s="80">
        <f>INDEX([1]Ratio!R:R,MATCH([1]ตารางคะแนนV3!$C230,[1]Ratio!$C:$C,0))</f>
        <v>83</v>
      </c>
      <c r="R230" s="81">
        <f>INDEX([1]RiskPlusY2565Q3!$S:$S,MATCH([1]ตารางคะแนนV3!C230,[1]RiskPlusY2565Q3!$D:$D,0))</f>
        <v>1</v>
      </c>
      <c r="S230" s="82">
        <f>INDEX([1]Ratio!$S:$S,MATCH([1]ตารางคะแนนV3!$C230,[1]Ratio!$C:$C,0))</f>
        <v>83</v>
      </c>
      <c r="T230" s="78">
        <f>VLOOKUP($C230,[1]RiskPlusY2565Q3!$D$2:$W$901,17,0)</f>
        <v>0</v>
      </c>
      <c r="U230" s="83">
        <f t="shared" si="49"/>
        <v>0</v>
      </c>
      <c r="V230" s="82">
        <f>INDEX([1]Ratio!$T:$T,MATCH([1]ตารางคะแนนV3!$C230,[1]Ratio!$C:$C,0))</f>
        <v>121</v>
      </c>
      <c r="W230" s="78">
        <f>VLOOKUP($C230,[1]RiskPlusY2565Q3!$D$2:$W$901,18,0)</f>
        <v>0</v>
      </c>
      <c r="X230" s="83">
        <f t="shared" si="50"/>
        <v>0</v>
      </c>
      <c r="Y230" s="82">
        <f>INDEX([1]Ratio!$V:$V,MATCH([1]ตารางคะแนนV3!$C230,[1]Ratio!$C:$C,0))</f>
        <v>37</v>
      </c>
      <c r="Z230" s="81">
        <f>INDEX([1]RiskPlusY2565Q3!$W:$W,MATCH([1]ตารางคะแนนV3!C230,[1]RiskPlusY2565Q3!$D:$D,0))</f>
        <v>1</v>
      </c>
      <c r="AA230" s="84">
        <f t="shared" si="51"/>
        <v>2</v>
      </c>
      <c r="AB230" s="77" t="str">
        <f>INDEX('[1]Quick MethodY2565Q3'!P:P,MATCH([1]ตารางคะแนนV3!$C230,'[1]Quick MethodY2565Q3'!$C:$C,0))</f>
        <v>1</v>
      </c>
      <c r="AC230" s="78" t="str">
        <f>INDEX('[1]Quick MethodY2565Q3'!Q:Q,MATCH([1]ตารางคะแนนV3!$C230,'[1]Quick MethodY2565Q3'!$C:$C,0))</f>
        <v>1</v>
      </c>
      <c r="AD230" s="78">
        <f>INDEX([1]HGRY2565Q3!W:W,MATCH([1]ตารางคะแนนV3!$C230,[1]HGRY2565Q3!$C:$C,0))</f>
        <v>0.5</v>
      </c>
      <c r="AE230" s="78">
        <f>INDEX([1]HGRY2565Q3!X:X,MATCH([1]ตารางคะแนนV3!$C230,[1]HGRY2565Q3!$C:$C,0))</f>
        <v>0.5</v>
      </c>
      <c r="AF230" s="78">
        <f>INDEX([1]HGRY2565Q3!Y:Y,MATCH([1]ตารางคะแนนV3!$C230,[1]HGRY2565Q3!$C:$C,0))</f>
        <v>0.5</v>
      </c>
      <c r="AG230" s="78">
        <f>INDEX([1]HGRY2565Q3!Z:Z,MATCH([1]ตารางคะแนนV3!$C230,[1]HGRY2565Q3!$C:$C,0))</f>
        <v>0.5</v>
      </c>
      <c r="AH230" s="85">
        <f t="shared" si="52"/>
        <v>4</v>
      </c>
      <c r="AI230" s="79">
        <f t="shared" si="53"/>
        <v>2</v>
      </c>
      <c r="AJ230" s="86">
        <f>INDEX([1]PointY2565Q3!J:J,MATCH([1]ตารางคะแนนV3!$C230,[1]PointY2565Q3!$C:$C,0))</f>
        <v>1</v>
      </c>
      <c r="AK230" s="87">
        <f>IFERROR(INDEX([1]อัตราการครองเตียง!O:O,MATCH([1]ตารางคะแนนV3!$C230,[1]อัตราการครองเตียง!$C:$C,0)),0)</f>
        <v>1</v>
      </c>
      <c r="AL230" s="88">
        <f>INDEX([1]SumAdjRw!R:R,MATCH([1]ตารางคะแนนV3!$C230,[1]SumAdjRw!$C:$C,0))</f>
        <v>0</v>
      </c>
      <c r="AM230" s="89">
        <f t="shared" si="54"/>
        <v>1</v>
      </c>
      <c r="AN230" s="90">
        <f t="shared" si="55"/>
        <v>4</v>
      </c>
      <c r="AO230" s="91">
        <f t="shared" si="56"/>
        <v>8</v>
      </c>
      <c r="AP230" s="92">
        <f>INDEX([1]RiskPlusY2565Q3!Q:Q,MATCH([1]ตารางคะแนนV3!$C230,[1]RiskPlusY2565Q3!$D:$D,0))</f>
        <v>0</v>
      </c>
      <c r="AQ230" s="92">
        <f>INDEX([1]RiskPlusY2565Q3!R:R,MATCH([1]ตารางคะแนนV3!$C230,[1]RiskPlusY2565Q3!$D:$D,0))</f>
        <v>1</v>
      </c>
      <c r="AR230" s="92">
        <f>INDEX([1]RiskPlusY2565Q3!AB:AB,MATCH([1]ตารางคะแนนV3!$C230,[1]RiskPlusY2565Q3!$D:$D,0))</f>
        <v>1</v>
      </c>
      <c r="AS230" s="93">
        <f t="shared" si="57"/>
        <v>2</v>
      </c>
      <c r="AT230" s="92">
        <f>INDEX([1]RiskPlusY2565Q3!AA:AA,MATCH([1]ตารางคะแนนV3!$C230,[1]RiskPlusY2565Q3!$D:$D,0))</f>
        <v>1</v>
      </c>
      <c r="AU230" s="92">
        <f>INDEX([1]RiskPlusY2565Q3!AC:AC,MATCH([1]ตารางคะแนนV3!$C230,[1]RiskPlusY2565Q3!$D:$D,0))</f>
        <v>1</v>
      </c>
      <c r="AV230" s="94">
        <f t="shared" si="58"/>
        <v>2</v>
      </c>
      <c r="AW230" s="95">
        <f t="shared" si="59"/>
        <v>4</v>
      </c>
      <c r="AX230" s="96">
        <f t="shared" si="60"/>
        <v>12</v>
      </c>
      <c r="AY230" s="18" t="str">
        <f t="shared" si="61"/>
        <v>A</v>
      </c>
      <c r="AZ230" s="18"/>
      <c r="BA230" s="18" t="str">
        <f>INDEX([1]Proflile65!$L:$L,MATCH([1]ตารางคะแนนV3!$C230,[1]Proflile65!$D:$D,0))</f>
        <v>เดิม</v>
      </c>
      <c r="BB230" s="18"/>
      <c r="BC230" s="18"/>
      <c r="BD230" s="28" t="b">
        <f t="shared" si="62"/>
        <v>1</v>
      </c>
      <c r="BE230" s="96">
        <v>12</v>
      </c>
      <c r="BF230" s="18" t="s">
        <v>2048</v>
      </c>
      <c r="BH230" s="17">
        <f t="shared" si="63"/>
        <v>300000</v>
      </c>
    </row>
    <row r="231" spans="1:60">
      <c r="A231" s="18" t="s">
        <v>16</v>
      </c>
      <c r="B231" s="17" t="s">
        <v>139</v>
      </c>
      <c r="C231" s="18" t="s">
        <v>627</v>
      </c>
      <c r="D231" s="17" t="s">
        <v>628</v>
      </c>
      <c r="E231" s="18" t="str">
        <f>INDEX([1]Proflile65!$F:$F,MATCH([1]ตารางคะแนนV3!$C231,[1]Proflile65!$D:$D,0))</f>
        <v>รพท.</v>
      </c>
      <c r="F231" s="18">
        <f>INDEX([1]Proflile65!$H:$H,MATCH([1]ตารางคะแนนV3!$C231,[1]Proflile65!$D:$D,0))</f>
        <v>208</v>
      </c>
      <c r="G231" s="19" t="str">
        <f>INDEX([1]Proflile65!$K:$K,MATCH([1]ตารางคะแนนV3!$C231,[1]Proflile65!$D:$D,0))</f>
        <v>รพท.M1 B&gt;200</v>
      </c>
      <c r="H231" s="75">
        <v>56480</v>
      </c>
      <c r="I231" s="76">
        <f>INDEX([1]RiskPlusY2565Q3!L:L,MATCH([1]ตารางคะแนนV3!$C231,[1]RiskPlusY2565Q3!$D:$D,0))</f>
        <v>142580725.66</v>
      </c>
      <c r="J231" s="76">
        <f>INDEX([1]RiskPlusY2565Q3!P:P,MATCH([1]ตารางคะแนนV3!$C231,[1]RiskPlusY2565Q3!$D:$D,0))</f>
        <v>5036227.41</v>
      </c>
      <c r="K231" s="76">
        <f>INDEX([1]RiskPlusY2565Q3!O:O,MATCH([1]ตารางคะแนนV3!$C231,[1]RiskPlusY2565Q3!$D:$D,0))</f>
        <v>117213051.2</v>
      </c>
      <c r="L231" s="76">
        <f>INDEX([1]RiskPlusY2565Q3!M:M,MATCH([1]ตารางคะแนนV3!$C231,[1]RiskPlusY2565Q3!$D:$D,0))</f>
        <v>88539868.129999995</v>
      </c>
      <c r="M231" s="29">
        <f>INDEX([1]RiskPlusY2565Q3!N:N,MATCH([1]ตารางคะแนนV3!$C231,[1]RiskPlusY2565Q3!$D:$D,0))</f>
        <v>0</v>
      </c>
      <c r="N231" s="77">
        <f>INDEX([1]PlanfinY2565Q3!M:M,MATCH([1]ตารางคะแนนV3!$C231,[1]PlanfinY2565Q3!$C:$C,0))</f>
        <v>0</v>
      </c>
      <c r="O231" s="78">
        <f>INDEX([1]PlanfinY2565Q3!N:N,MATCH([1]ตารางคะแนนV3!$C231,[1]PlanfinY2565Q3!$C:$C,0))</f>
        <v>1</v>
      </c>
      <c r="P231" s="79">
        <f t="shared" si="48"/>
        <v>1</v>
      </c>
      <c r="Q231" s="80">
        <f>INDEX([1]Ratio!R:R,MATCH([1]ตารางคะแนนV3!$C231,[1]Ratio!$C:$C,0))</f>
        <v>248</v>
      </c>
      <c r="R231" s="81">
        <f>INDEX([1]RiskPlusY2565Q3!$S:$S,MATCH([1]ตารางคะแนนV3!C231,[1]RiskPlusY2565Q3!$D:$D,0))</f>
        <v>0</v>
      </c>
      <c r="S231" s="82">
        <f>INDEX([1]Ratio!$S:$S,MATCH([1]ตารางคะแนนV3!$C231,[1]Ratio!$C:$C,0))</f>
        <v>140</v>
      </c>
      <c r="T231" s="78">
        <f>VLOOKUP($C231,[1]RiskPlusY2565Q3!$D$2:$W$901,17,0)</f>
        <v>0</v>
      </c>
      <c r="U231" s="83">
        <f t="shared" si="49"/>
        <v>0</v>
      </c>
      <c r="V231" s="82">
        <f>INDEX([1]Ratio!$T:$T,MATCH([1]ตารางคะแนนV3!$C231,[1]Ratio!$C:$C,0))</f>
        <v>123</v>
      </c>
      <c r="W231" s="78">
        <f>VLOOKUP($C231,[1]RiskPlusY2565Q3!$D$2:$W$901,18,0)</f>
        <v>0</v>
      </c>
      <c r="X231" s="83">
        <f t="shared" si="50"/>
        <v>0</v>
      </c>
      <c r="Y231" s="82">
        <f>INDEX([1]Ratio!$V:$V,MATCH([1]ตารางคะแนนV3!$C231,[1]Ratio!$C:$C,0))</f>
        <v>30</v>
      </c>
      <c r="Z231" s="81">
        <f>INDEX([1]RiskPlusY2565Q3!$W:$W,MATCH([1]ตารางคะแนนV3!C231,[1]RiskPlusY2565Q3!$D:$D,0))</f>
        <v>1</v>
      </c>
      <c r="AA231" s="84">
        <f t="shared" si="51"/>
        <v>1</v>
      </c>
      <c r="AB231" s="77" t="str">
        <f>INDEX('[1]Quick MethodY2565Q3'!P:P,MATCH([1]ตารางคะแนนV3!$C231,'[1]Quick MethodY2565Q3'!$C:$C,0))</f>
        <v>1</v>
      </c>
      <c r="AC231" s="78" t="str">
        <f>INDEX('[1]Quick MethodY2565Q3'!Q:Q,MATCH([1]ตารางคะแนนV3!$C231,'[1]Quick MethodY2565Q3'!$C:$C,0))</f>
        <v>1</v>
      </c>
      <c r="AD231" s="78">
        <f>INDEX([1]HGRY2565Q3!W:W,MATCH([1]ตารางคะแนนV3!$C231,[1]HGRY2565Q3!$C:$C,0))</f>
        <v>0.5</v>
      </c>
      <c r="AE231" s="78">
        <f>INDEX([1]HGRY2565Q3!X:X,MATCH([1]ตารางคะแนนV3!$C231,[1]HGRY2565Q3!$C:$C,0))</f>
        <v>0.5</v>
      </c>
      <c r="AF231" s="78">
        <f>INDEX([1]HGRY2565Q3!Y:Y,MATCH([1]ตารางคะแนนV3!$C231,[1]HGRY2565Q3!$C:$C,0))</f>
        <v>0.5</v>
      </c>
      <c r="AG231" s="78">
        <f>INDEX([1]HGRY2565Q3!Z:Z,MATCH([1]ตารางคะแนนV3!$C231,[1]HGRY2565Q3!$C:$C,0))</f>
        <v>0.5</v>
      </c>
      <c r="AH231" s="85">
        <f t="shared" si="52"/>
        <v>4</v>
      </c>
      <c r="AI231" s="79">
        <f t="shared" si="53"/>
        <v>2</v>
      </c>
      <c r="AJ231" s="86">
        <f>INDEX([1]PointY2565Q3!J:J,MATCH([1]ตารางคะแนนV3!$C231,[1]PointY2565Q3!$C:$C,0))</f>
        <v>1</v>
      </c>
      <c r="AK231" s="87">
        <f>IFERROR(INDEX([1]อัตราการครองเตียง!O:O,MATCH([1]ตารางคะแนนV3!$C231,[1]อัตราการครองเตียง!$C:$C,0)),0)</f>
        <v>1</v>
      </c>
      <c r="AL231" s="88">
        <f>INDEX([1]SumAdjRw!R:R,MATCH([1]ตารางคะแนนV3!$C231,[1]SumAdjRw!$C:$C,0))</f>
        <v>0</v>
      </c>
      <c r="AM231" s="89">
        <f t="shared" si="54"/>
        <v>1</v>
      </c>
      <c r="AN231" s="90">
        <f t="shared" si="55"/>
        <v>4</v>
      </c>
      <c r="AO231" s="91">
        <f t="shared" si="56"/>
        <v>6</v>
      </c>
      <c r="AP231" s="92">
        <f>INDEX([1]RiskPlusY2565Q3!Q:Q,MATCH([1]ตารางคะแนนV3!$C231,[1]RiskPlusY2565Q3!$D:$D,0))</f>
        <v>0</v>
      </c>
      <c r="AQ231" s="92">
        <f>INDEX([1]RiskPlusY2565Q3!R:R,MATCH([1]ตารางคะแนนV3!$C231,[1]RiskPlusY2565Q3!$D:$D,0))</f>
        <v>0</v>
      </c>
      <c r="AR231" s="92">
        <f>INDEX([1]RiskPlusY2565Q3!AB:AB,MATCH([1]ตารางคะแนนV3!$C231,[1]RiskPlusY2565Q3!$D:$D,0))</f>
        <v>1</v>
      </c>
      <c r="AS231" s="93">
        <f t="shared" si="57"/>
        <v>1</v>
      </c>
      <c r="AT231" s="92">
        <f>INDEX([1]RiskPlusY2565Q3!AA:AA,MATCH([1]ตารางคะแนนV3!$C231,[1]RiskPlusY2565Q3!$D:$D,0))</f>
        <v>1</v>
      </c>
      <c r="AU231" s="92">
        <f>INDEX([1]RiskPlusY2565Q3!AC:AC,MATCH([1]ตารางคะแนนV3!$C231,[1]RiskPlusY2565Q3!$D:$D,0))</f>
        <v>1</v>
      </c>
      <c r="AV231" s="94">
        <f t="shared" si="58"/>
        <v>2</v>
      </c>
      <c r="AW231" s="95">
        <f t="shared" si="59"/>
        <v>3</v>
      </c>
      <c r="AX231" s="96">
        <f t="shared" si="60"/>
        <v>9</v>
      </c>
      <c r="AY231" s="18" t="str">
        <f t="shared" si="61"/>
        <v>C</v>
      </c>
      <c r="AZ231" s="18"/>
      <c r="BA231" s="18" t="str">
        <f>INDEX([1]Proflile65!$L:$L,MATCH([1]ตารางคะแนนV3!$C231,[1]Proflile65!$D:$D,0))</f>
        <v>เดิม</v>
      </c>
      <c r="BB231" s="18"/>
      <c r="BC231" s="18"/>
      <c r="BD231" s="28" t="b">
        <f t="shared" si="62"/>
        <v>1</v>
      </c>
      <c r="BE231" s="96">
        <v>9</v>
      </c>
      <c r="BF231" s="18" t="s">
        <v>2072</v>
      </c>
      <c r="BH231" s="17">
        <f t="shared" si="63"/>
        <v>0</v>
      </c>
    </row>
    <row r="232" spans="1:60">
      <c r="A232" s="18" t="s">
        <v>16</v>
      </c>
      <c r="B232" s="17" t="s">
        <v>139</v>
      </c>
      <c r="C232" s="18" t="s">
        <v>629</v>
      </c>
      <c r="D232" s="17" t="s">
        <v>630</v>
      </c>
      <c r="E232" s="18" t="str">
        <f>INDEX([1]Proflile65!$F:$F,MATCH([1]ตารางคะแนนV3!$C232,[1]Proflile65!$D:$D,0))</f>
        <v>รพช.</v>
      </c>
      <c r="F232" s="18">
        <f>INDEX([1]Proflile65!$H:$H,MATCH([1]ตารางคะแนนV3!$C232,[1]Proflile65!$D:$D,0))</f>
        <v>30</v>
      </c>
      <c r="G232" s="19" t="str">
        <f>INDEX([1]Proflile65!$K:$K,MATCH([1]ตารางคะแนนV3!$C232,[1]Proflile65!$D:$D,0))</f>
        <v>รพช.F2 P&lt;=30,000</v>
      </c>
      <c r="H232" s="75">
        <v>28359</v>
      </c>
      <c r="I232" s="76">
        <f>INDEX([1]RiskPlusY2565Q3!L:L,MATCH([1]ตารางคะแนนV3!$C232,[1]RiskPlusY2565Q3!$D:$D,0))</f>
        <v>75484620.459999993</v>
      </c>
      <c r="J232" s="76">
        <f>INDEX([1]RiskPlusY2565Q3!P:P,MATCH([1]ตารางคะแนนV3!$C232,[1]RiskPlusY2565Q3!$D:$D,0))</f>
        <v>33380862.699999999</v>
      </c>
      <c r="K232" s="76">
        <f>INDEX([1]RiskPlusY2565Q3!O:O,MATCH([1]ตารางคะแนนV3!$C232,[1]RiskPlusY2565Q3!$D:$D,0))</f>
        <v>34361819.729999997</v>
      </c>
      <c r="L232" s="76">
        <f>INDEX([1]RiskPlusY2565Q3!M:M,MATCH([1]ตารางคะแนนV3!$C232,[1]RiskPlusY2565Q3!$D:$D,0))</f>
        <v>35329850.009999998</v>
      </c>
      <c r="M232" s="29">
        <f>INDEX([1]RiskPlusY2565Q3!N:N,MATCH([1]ตารางคะแนนV3!$C232,[1]RiskPlusY2565Q3!$D:$D,0))</f>
        <v>0</v>
      </c>
      <c r="N232" s="77">
        <f>INDEX([1]PlanfinY2565Q3!M:M,MATCH([1]ตารางคะแนนV3!$C232,[1]PlanfinY2565Q3!$C:$C,0))</f>
        <v>1</v>
      </c>
      <c r="O232" s="78">
        <f>INDEX([1]PlanfinY2565Q3!N:N,MATCH([1]ตารางคะแนนV3!$C232,[1]PlanfinY2565Q3!$C:$C,0))</f>
        <v>1</v>
      </c>
      <c r="P232" s="79">
        <f t="shared" si="48"/>
        <v>2</v>
      </c>
      <c r="Q232" s="80">
        <f>INDEX([1]Ratio!R:R,MATCH([1]ตารางคะแนนV3!$C232,[1]Ratio!$C:$C,0))</f>
        <v>246</v>
      </c>
      <c r="R232" s="81">
        <f>INDEX([1]RiskPlusY2565Q3!$S:$S,MATCH([1]ตารางคะแนนV3!C232,[1]RiskPlusY2565Q3!$D:$D,0))</f>
        <v>0</v>
      </c>
      <c r="S232" s="82">
        <f>INDEX([1]Ratio!$S:$S,MATCH([1]ตารางคะแนนV3!$C232,[1]Ratio!$C:$C,0))</f>
        <v>213</v>
      </c>
      <c r="T232" s="78">
        <f>VLOOKUP($C232,[1]RiskPlusY2565Q3!$D$2:$W$901,17,0)</f>
        <v>0</v>
      </c>
      <c r="U232" s="83">
        <f t="shared" si="49"/>
        <v>0</v>
      </c>
      <c r="V232" s="82">
        <f>INDEX([1]Ratio!$T:$T,MATCH([1]ตารางคะแนนV3!$C232,[1]Ratio!$C:$C,0))</f>
        <v>181</v>
      </c>
      <c r="W232" s="78">
        <f>VLOOKUP($C232,[1]RiskPlusY2565Q3!$D$2:$W$901,18,0)</f>
        <v>0</v>
      </c>
      <c r="X232" s="83">
        <f t="shared" si="50"/>
        <v>0</v>
      </c>
      <c r="Y232" s="82">
        <f>INDEX([1]Ratio!$V:$V,MATCH([1]ตารางคะแนนV3!$C232,[1]Ratio!$C:$C,0))</f>
        <v>51</v>
      </c>
      <c r="Z232" s="81">
        <f>INDEX([1]RiskPlusY2565Q3!$W:$W,MATCH([1]ตารางคะแนนV3!C232,[1]RiskPlusY2565Q3!$D:$D,0))</f>
        <v>1</v>
      </c>
      <c r="AA232" s="84">
        <f t="shared" si="51"/>
        <v>1</v>
      </c>
      <c r="AB232" s="77" t="str">
        <f>INDEX('[1]Quick MethodY2565Q3'!P:P,MATCH([1]ตารางคะแนนV3!$C232,'[1]Quick MethodY2565Q3'!$C:$C,0))</f>
        <v>1</v>
      </c>
      <c r="AC232" s="78" t="str">
        <f>INDEX('[1]Quick MethodY2565Q3'!Q:Q,MATCH([1]ตารางคะแนนV3!$C232,'[1]Quick MethodY2565Q3'!$C:$C,0))</f>
        <v>1</v>
      </c>
      <c r="AD232" s="78">
        <f>INDEX([1]HGRY2565Q3!W:W,MATCH([1]ตารางคะแนนV3!$C232,[1]HGRY2565Q3!$C:$C,0))</f>
        <v>0</v>
      </c>
      <c r="AE232" s="78">
        <f>INDEX([1]HGRY2565Q3!X:X,MATCH([1]ตารางคะแนนV3!$C232,[1]HGRY2565Q3!$C:$C,0))</f>
        <v>0</v>
      </c>
      <c r="AF232" s="78">
        <f>INDEX([1]HGRY2565Q3!Y:Y,MATCH([1]ตารางคะแนนV3!$C232,[1]HGRY2565Q3!$C:$C,0))</f>
        <v>0</v>
      </c>
      <c r="AG232" s="78">
        <f>INDEX([1]HGRY2565Q3!Z:Z,MATCH([1]ตารางคะแนนV3!$C232,[1]HGRY2565Q3!$C:$C,0))</f>
        <v>0</v>
      </c>
      <c r="AH232" s="85">
        <f t="shared" si="52"/>
        <v>2</v>
      </c>
      <c r="AI232" s="79">
        <f t="shared" si="53"/>
        <v>2</v>
      </c>
      <c r="AJ232" s="86">
        <f>INDEX([1]PointY2565Q3!J:J,MATCH([1]ตารางคะแนนV3!$C232,[1]PointY2565Q3!$C:$C,0))</f>
        <v>1</v>
      </c>
      <c r="AK232" s="87">
        <f>IFERROR(INDEX([1]อัตราการครองเตียง!O:O,MATCH([1]ตารางคะแนนV3!$C232,[1]อัตราการครองเตียง!$C:$C,0)),0)</f>
        <v>1</v>
      </c>
      <c r="AL232" s="88">
        <f>INDEX([1]SumAdjRw!R:R,MATCH([1]ตารางคะแนนV3!$C232,[1]SumAdjRw!$C:$C,0))</f>
        <v>1</v>
      </c>
      <c r="AM232" s="89">
        <f t="shared" si="54"/>
        <v>2</v>
      </c>
      <c r="AN232" s="90">
        <f t="shared" si="55"/>
        <v>5</v>
      </c>
      <c r="AO232" s="91">
        <f t="shared" si="56"/>
        <v>8</v>
      </c>
      <c r="AP232" s="92">
        <f>INDEX([1]RiskPlusY2565Q3!Q:Q,MATCH([1]ตารางคะแนนV3!$C232,[1]RiskPlusY2565Q3!$D:$D,0))</f>
        <v>1</v>
      </c>
      <c r="AQ232" s="92">
        <f>INDEX([1]RiskPlusY2565Q3!R:R,MATCH([1]ตารางคะแนนV3!$C232,[1]RiskPlusY2565Q3!$D:$D,0))</f>
        <v>0</v>
      </c>
      <c r="AR232" s="92">
        <f>INDEX([1]RiskPlusY2565Q3!AB:AB,MATCH([1]ตารางคะแนนV3!$C232,[1]RiskPlusY2565Q3!$D:$D,0))</f>
        <v>1</v>
      </c>
      <c r="AS232" s="93">
        <f t="shared" si="57"/>
        <v>2</v>
      </c>
      <c r="AT232" s="92">
        <f>INDEX([1]RiskPlusY2565Q3!AA:AA,MATCH([1]ตารางคะแนนV3!$C232,[1]RiskPlusY2565Q3!$D:$D,0))</f>
        <v>1</v>
      </c>
      <c r="AU232" s="92">
        <f>INDEX([1]RiskPlusY2565Q3!AC:AC,MATCH([1]ตารางคะแนนV3!$C232,[1]RiskPlusY2565Q3!$D:$D,0))</f>
        <v>1</v>
      </c>
      <c r="AV232" s="94">
        <f t="shared" si="58"/>
        <v>2</v>
      </c>
      <c r="AW232" s="95">
        <f t="shared" si="59"/>
        <v>4</v>
      </c>
      <c r="AX232" s="96">
        <f t="shared" si="60"/>
        <v>12</v>
      </c>
      <c r="AY232" s="18" t="str">
        <f t="shared" si="61"/>
        <v>A</v>
      </c>
      <c r="AZ232" s="18"/>
      <c r="BA232" s="18" t="str">
        <f>INDEX([1]Proflile65!$L:$L,MATCH([1]ตารางคะแนนV3!$C232,[1]Proflile65!$D:$D,0))</f>
        <v>เดิม</v>
      </c>
      <c r="BB232" s="18"/>
      <c r="BC232" s="18"/>
      <c r="BD232" s="28" t="b">
        <f t="shared" si="62"/>
        <v>1</v>
      </c>
      <c r="BE232" s="96">
        <v>12</v>
      </c>
      <c r="BF232" s="18" t="s">
        <v>2048</v>
      </c>
      <c r="BH232" s="17">
        <f t="shared" si="63"/>
        <v>300000</v>
      </c>
    </row>
    <row r="233" spans="1:60">
      <c r="A233" s="18" t="s">
        <v>16</v>
      </c>
      <c r="B233" s="17" t="s">
        <v>139</v>
      </c>
      <c r="C233" s="18" t="s">
        <v>631</v>
      </c>
      <c r="D233" s="17" t="s">
        <v>632</v>
      </c>
      <c r="E233" s="18" t="str">
        <f>INDEX([1]Proflile65!$F:$F,MATCH([1]ตารางคะแนนV3!$C233,[1]Proflile65!$D:$D,0))</f>
        <v>รพช.</v>
      </c>
      <c r="F233" s="18">
        <f>INDEX([1]Proflile65!$H:$H,MATCH([1]ตารางคะแนนV3!$C233,[1]Proflile65!$D:$D,0))</f>
        <v>60</v>
      </c>
      <c r="G233" s="19" t="str">
        <f>INDEX([1]Proflile65!$K:$K,MATCH([1]ตารางคะแนนV3!$C233,[1]Proflile65!$D:$D,0))</f>
        <v>รพช.F2 P&lt;=30,000</v>
      </c>
      <c r="H233" s="75">
        <v>24673</v>
      </c>
      <c r="I233" s="76">
        <f>INDEX([1]RiskPlusY2565Q3!L:L,MATCH([1]ตารางคะแนนV3!$C233,[1]RiskPlusY2565Q3!$D:$D,0))</f>
        <v>164823667.88</v>
      </c>
      <c r="J233" s="76">
        <f>INDEX([1]RiskPlusY2565Q3!P:P,MATCH([1]ตารางคะแนนV3!$C233,[1]RiskPlusY2565Q3!$D:$D,0))</f>
        <v>101654230.54000001</v>
      </c>
      <c r="K233" s="76">
        <f>INDEX([1]RiskPlusY2565Q3!O:O,MATCH([1]ตารางคะแนนV3!$C233,[1]RiskPlusY2565Q3!$D:$D,0))</f>
        <v>110579684.90000001</v>
      </c>
      <c r="L233" s="76">
        <f>INDEX([1]RiskPlusY2565Q3!M:M,MATCH([1]ตารางคะแนนV3!$C233,[1]RiskPlusY2565Q3!$D:$D,0))</f>
        <v>105645110.98999999</v>
      </c>
      <c r="M233" s="29">
        <f>INDEX([1]RiskPlusY2565Q3!N:N,MATCH([1]ตารางคะแนนV3!$C233,[1]RiskPlusY2565Q3!$D:$D,0))</f>
        <v>0</v>
      </c>
      <c r="N233" s="77">
        <f>INDEX([1]PlanfinY2565Q3!M:M,MATCH([1]ตารางคะแนนV3!$C233,[1]PlanfinY2565Q3!$C:$C,0))</f>
        <v>0</v>
      </c>
      <c r="O233" s="78">
        <f>INDEX([1]PlanfinY2565Q3!N:N,MATCH([1]ตารางคะแนนV3!$C233,[1]PlanfinY2565Q3!$C:$C,0))</f>
        <v>0</v>
      </c>
      <c r="P233" s="79">
        <f t="shared" si="48"/>
        <v>0</v>
      </c>
      <c r="Q233" s="80">
        <f>INDEX([1]Ratio!R:R,MATCH([1]ตารางคะแนนV3!$C233,[1]Ratio!$C:$C,0))</f>
        <v>315</v>
      </c>
      <c r="R233" s="81">
        <f>INDEX([1]RiskPlusY2565Q3!$S:$S,MATCH([1]ตารางคะแนนV3!C233,[1]RiskPlusY2565Q3!$D:$D,0))</f>
        <v>0</v>
      </c>
      <c r="S233" s="82">
        <f>INDEX([1]Ratio!$S:$S,MATCH([1]ตารางคะแนนV3!$C233,[1]Ratio!$C:$C,0))</f>
        <v>134</v>
      </c>
      <c r="T233" s="78">
        <f>VLOOKUP($C233,[1]RiskPlusY2565Q3!$D$2:$W$901,17,0)</f>
        <v>0</v>
      </c>
      <c r="U233" s="83">
        <f t="shared" si="49"/>
        <v>0</v>
      </c>
      <c r="V233" s="82">
        <f>INDEX([1]Ratio!$T:$T,MATCH([1]ตารางคะแนนV3!$C233,[1]Ratio!$C:$C,0))</f>
        <v>97</v>
      </c>
      <c r="W233" s="78">
        <f>VLOOKUP($C233,[1]RiskPlusY2565Q3!$D$2:$W$901,18,0)</f>
        <v>0</v>
      </c>
      <c r="X233" s="83">
        <f t="shared" si="50"/>
        <v>0</v>
      </c>
      <c r="Y233" s="82">
        <f>INDEX([1]Ratio!$V:$V,MATCH([1]ตารางคะแนนV3!$C233,[1]Ratio!$C:$C,0))</f>
        <v>119</v>
      </c>
      <c r="Z233" s="81">
        <f>INDEX([1]RiskPlusY2565Q3!$W:$W,MATCH([1]ตารางคะแนนV3!C233,[1]RiskPlusY2565Q3!$D:$D,0))</f>
        <v>0</v>
      </c>
      <c r="AA233" s="84">
        <f t="shared" si="51"/>
        <v>0</v>
      </c>
      <c r="AB233" s="77" t="str">
        <f>INDEX('[1]Quick MethodY2565Q3'!P:P,MATCH([1]ตารางคะแนนV3!$C233,'[1]Quick MethodY2565Q3'!$C:$C,0))</f>
        <v>1</v>
      </c>
      <c r="AC233" s="78" t="str">
        <f>INDEX('[1]Quick MethodY2565Q3'!Q:Q,MATCH([1]ตารางคะแนนV3!$C233,'[1]Quick MethodY2565Q3'!$C:$C,0))</f>
        <v>1</v>
      </c>
      <c r="AD233" s="78">
        <f>INDEX([1]HGRY2565Q3!W:W,MATCH([1]ตารางคะแนนV3!$C233,[1]HGRY2565Q3!$C:$C,0))</f>
        <v>0</v>
      </c>
      <c r="AE233" s="78">
        <f>INDEX([1]HGRY2565Q3!X:X,MATCH([1]ตารางคะแนนV3!$C233,[1]HGRY2565Q3!$C:$C,0))</f>
        <v>0</v>
      </c>
      <c r="AF233" s="78">
        <f>INDEX([1]HGRY2565Q3!Y:Y,MATCH([1]ตารางคะแนนV3!$C233,[1]HGRY2565Q3!$C:$C,0))</f>
        <v>0.5</v>
      </c>
      <c r="AG233" s="78">
        <f>INDEX([1]HGRY2565Q3!Z:Z,MATCH([1]ตารางคะแนนV3!$C233,[1]HGRY2565Q3!$C:$C,0))</f>
        <v>0.5</v>
      </c>
      <c r="AH233" s="85">
        <f t="shared" si="52"/>
        <v>3</v>
      </c>
      <c r="AI233" s="79">
        <f t="shared" si="53"/>
        <v>2</v>
      </c>
      <c r="AJ233" s="86">
        <f>INDEX([1]PointY2565Q3!J:J,MATCH([1]ตารางคะแนนV3!$C233,[1]PointY2565Q3!$C:$C,0))</f>
        <v>1</v>
      </c>
      <c r="AK233" s="87">
        <f>IFERROR(INDEX([1]อัตราการครองเตียง!O:O,MATCH([1]ตารางคะแนนV3!$C233,[1]อัตราการครองเตียง!$C:$C,0)),0)</f>
        <v>1</v>
      </c>
      <c r="AL233" s="88">
        <f>INDEX([1]SumAdjRw!R:R,MATCH([1]ตารางคะแนนV3!$C233,[1]SumAdjRw!$C:$C,0))</f>
        <v>1</v>
      </c>
      <c r="AM233" s="89">
        <f t="shared" si="54"/>
        <v>2</v>
      </c>
      <c r="AN233" s="90">
        <f t="shared" si="55"/>
        <v>5</v>
      </c>
      <c r="AO233" s="91">
        <f t="shared" si="56"/>
        <v>5</v>
      </c>
      <c r="AP233" s="92">
        <f>INDEX([1]RiskPlusY2565Q3!Q:Q,MATCH([1]ตารางคะแนนV3!$C233,[1]RiskPlusY2565Q3!$D:$D,0))</f>
        <v>1</v>
      </c>
      <c r="AQ233" s="92">
        <f>INDEX([1]RiskPlusY2565Q3!R:R,MATCH([1]ตารางคะแนนV3!$C233,[1]RiskPlusY2565Q3!$D:$D,0))</f>
        <v>1</v>
      </c>
      <c r="AR233" s="92">
        <f>INDEX([1]RiskPlusY2565Q3!AB:AB,MATCH([1]ตารางคะแนนV3!$C233,[1]RiskPlusY2565Q3!$D:$D,0))</f>
        <v>1</v>
      </c>
      <c r="AS233" s="93">
        <f t="shared" si="57"/>
        <v>3</v>
      </c>
      <c r="AT233" s="92">
        <f>INDEX([1]RiskPlusY2565Q3!AA:AA,MATCH([1]ตารางคะแนนV3!$C233,[1]RiskPlusY2565Q3!$D:$D,0))</f>
        <v>1</v>
      </c>
      <c r="AU233" s="92">
        <f>INDEX([1]RiskPlusY2565Q3!AC:AC,MATCH([1]ตารางคะแนนV3!$C233,[1]RiskPlusY2565Q3!$D:$D,0))</f>
        <v>1</v>
      </c>
      <c r="AV233" s="94">
        <f t="shared" si="58"/>
        <v>2</v>
      </c>
      <c r="AW233" s="95">
        <f t="shared" si="59"/>
        <v>5</v>
      </c>
      <c r="AX233" s="96">
        <f t="shared" si="60"/>
        <v>10</v>
      </c>
      <c r="AY233" s="18" t="str">
        <f t="shared" si="61"/>
        <v>C</v>
      </c>
      <c r="AZ233" s="18"/>
      <c r="BA233" s="18" t="str">
        <f>INDEX([1]Proflile65!$L:$L,MATCH([1]ตารางคะแนนV3!$C233,[1]Proflile65!$D:$D,0))</f>
        <v>เดิม</v>
      </c>
      <c r="BB233" s="18"/>
      <c r="BC233" s="18"/>
      <c r="BD233" s="28" t="b">
        <f t="shared" si="62"/>
        <v>1</v>
      </c>
      <c r="BE233" s="96">
        <v>10</v>
      </c>
      <c r="BF233" s="18" t="s">
        <v>2072</v>
      </c>
      <c r="BH233" s="17">
        <f t="shared" si="63"/>
        <v>0</v>
      </c>
    </row>
    <row r="234" spans="1:60">
      <c r="A234" s="18" t="s">
        <v>16</v>
      </c>
      <c r="B234" s="17" t="s">
        <v>139</v>
      </c>
      <c r="C234" s="18" t="s">
        <v>633</v>
      </c>
      <c r="D234" s="17" t="s">
        <v>634</v>
      </c>
      <c r="E234" s="18" t="str">
        <f>INDEX([1]Proflile65!$F:$F,MATCH([1]ตารางคะแนนV3!$C234,[1]Proflile65!$D:$D,0))</f>
        <v>รพช.</v>
      </c>
      <c r="F234" s="18">
        <f>INDEX([1]Proflile65!$H:$H,MATCH([1]ตารางคะแนนV3!$C234,[1]Proflile65!$D:$D,0))</f>
        <v>40</v>
      </c>
      <c r="G234" s="19" t="str">
        <f>INDEX([1]Proflile65!$K:$K,MATCH([1]ตารางคะแนนV3!$C234,[1]Proflile65!$D:$D,0))</f>
        <v>รพช.F2 P&lt;=30,000</v>
      </c>
      <c r="H234" s="75">
        <v>21960</v>
      </c>
      <c r="I234" s="76">
        <f>INDEX([1]RiskPlusY2565Q3!L:L,MATCH([1]ตารางคะแนนV3!$C234,[1]RiskPlusY2565Q3!$D:$D,0))</f>
        <v>71091005.319999993</v>
      </c>
      <c r="J234" s="76">
        <f>INDEX([1]RiskPlusY2565Q3!P:P,MATCH([1]ตารางคะแนนV3!$C234,[1]RiskPlusY2565Q3!$D:$D,0))</f>
        <v>28767889</v>
      </c>
      <c r="K234" s="76">
        <f>INDEX([1]RiskPlusY2565Q3!O:O,MATCH([1]ตารางคะแนนV3!$C234,[1]RiskPlusY2565Q3!$D:$D,0))</f>
        <v>28418103.77</v>
      </c>
      <c r="L234" s="76">
        <f>INDEX([1]RiskPlusY2565Q3!M:M,MATCH([1]ตารางคะแนนV3!$C234,[1]RiskPlusY2565Q3!$D:$D,0))</f>
        <v>26594988.030000001</v>
      </c>
      <c r="M234" s="29">
        <f>INDEX([1]RiskPlusY2565Q3!N:N,MATCH([1]ตารางคะแนนV3!$C234,[1]RiskPlusY2565Q3!$D:$D,0))</f>
        <v>0</v>
      </c>
      <c r="N234" s="77">
        <f>INDEX([1]PlanfinY2565Q3!M:M,MATCH([1]ตารางคะแนนV3!$C234,[1]PlanfinY2565Q3!$C:$C,0))</f>
        <v>0</v>
      </c>
      <c r="O234" s="78">
        <f>INDEX([1]PlanfinY2565Q3!N:N,MATCH([1]ตารางคะแนนV3!$C234,[1]PlanfinY2565Q3!$C:$C,0))</f>
        <v>1</v>
      </c>
      <c r="P234" s="79">
        <f t="shared" si="48"/>
        <v>1</v>
      </c>
      <c r="Q234" s="80">
        <f>INDEX([1]Ratio!R:R,MATCH([1]ตารางคะแนนV3!$C234,[1]Ratio!$C:$C,0))</f>
        <v>156</v>
      </c>
      <c r="R234" s="81">
        <f>INDEX([1]RiskPlusY2565Q3!$S:$S,MATCH([1]ตารางคะแนนV3!C234,[1]RiskPlusY2565Q3!$D:$D,0))</f>
        <v>0</v>
      </c>
      <c r="S234" s="82">
        <f>INDEX([1]Ratio!$S:$S,MATCH([1]ตารางคะแนนV3!$C234,[1]Ratio!$C:$C,0))</f>
        <v>279</v>
      </c>
      <c r="T234" s="78">
        <f>VLOOKUP($C234,[1]RiskPlusY2565Q3!$D$2:$W$901,17,0)</f>
        <v>0</v>
      </c>
      <c r="U234" s="83">
        <f t="shared" si="49"/>
        <v>0</v>
      </c>
      <c r="V234" s="82">
        <f>INDEX([1]Ratio!$T:$T,MATCH([1]ตารางคะแนนV3!$C234,[1]Ratio!$C:$C,0))</f>
        <v>119</v>
      </c>
      <c r="W234" s="78">
        <f>VLOOKUP($C234,[1]RiskPlusY2565Q3!$D$2:$W$901,18,0)</f>
        <v>0</v>
      </c>
      <c r="X234" s="83">
        <f t="shared" si="50"/>
        <v>0</v>
      </c>
      <c r="Y234" s="82">
        <f>INDEX([1]Ratio!$V:$V,MATCH([1]ตารางคะแนนV3!$C234,[1]Ratio!$C:$C,0))</f>
        <v>99</v>
      </c>
      <c r="Z234" s="81">
        <f>INDEX([1]RiskPlusY2565Q3!$W:$W,MATCH([1]ตารางคะแนนV3!C234,[1]RiskPlusY2565Q3!$D:$D,0))</f>
        <v>0</v>
      </c>
      <c r="AA234" s="84">
        <f t="shared" si="51"/>
        <v>0</v>
      </c>
      <c r="AB234" s="77" t="str">
        <f>INDEX('[1]Quick MethodY2565Q3'!P:P,MATCH([1]ตารางคะแนนV3!$C234,'[1]Quick MethodY2565Q3'!$C:$C,0))</f>
        <v>1</v>
      </c>
      <c r="AC234" s="78" t="str">
        <f>INDEX('[1]Quick MethodY2565Q3'!Q:Q,MATCH([1]ตารางคะแนนV3!$C234,'[1]Quick MethodY2565Q3'!$C:$C,0))</f>
        <v>1</v>
      </c>
      <c r="AD234" s="78">
        <f>INDEX([1]HGRY2565Q3!W:W,MATCH([1]ตารางคะแนนV3!$C234,[1]HGRY2565Q3!$C:$C,0))</f>
        <v>0.5</v>
      </c>
      <c r="AE234" s="78">
        <f>INDEX([1]HGRY2565Q3!X:X,MATCH([1]ตารางคะแนนV3!$C234,[1]HGRY2565Q3!$C:$C,0))</f>
        <v>0.5</v>
      </c>
      <c r="AF234" s="78">
        <f>INDEX([1]HGRY2565Q3!Y:Y,MATCH([1]ตารางคะแนนV3!$C234,[1]HGRY2565Q3!$C:$C,0))</f>
        <v>0</v>
      </c>
      <c r="AG234" s="78">
        <f>INDEX([1]HGRY2565Q3!Z:Z,MATCH([1]ตารางคะแนนV3!$C234,[1]HGRY2565Q3!$C:$C,0))</f>
        <v>0.5</v>
      </c>
      <c r="AH234" s="85">
        <f t="shared" si="52"/>
        <v>3.5</v>
      </c>
      <c r="AI234" s="79">
        <f t="shared" si="53"/>
        <v>2</v>
      </c>
      <c r="AJ234" s="86">
        <f>INDEX([1]PointY2565Q3!J:J,MATCH([1]ตารางคะแนนV3!$C234,[1]PointY2565Q3!$C:$C,0))</f>
        <v>1</v>
      </c>
      <c r="AK234" s="87">
        <f>IFERROR(INDEX([1]อัตราการครองเตียง!O:O,MATCH([1]ตารางคะแนนV3!$C234,[1]อัตราการครองเตียง!$C:$C,0)),0)</f>
        <v>1</v>
      </c>
      <c r="AL234" s="88">
        <f>INDEX([1]SumAdjRw!R:R,MATCH([1]ตารางคะแนนV3!$C234,[1]SumAdjRw!$C:$C,0))</f>
        <v>1</v>
      </c>
      <c r="AM234" s="89">
        <f t="shared" si="54"/>
        <v>2</v>
      </c>
      <c r="AN234" s="90">
        <f t="shared" si="55"/>
        <v>5</v>
      </c>
      <c r="AO234" s="91">
        <f t="shared" si="56"/>
        <v>6</v>
      </c>
      <c r="AP234" s="92">
        <f>INDEX([1]RiskPlusY2565Q3!Q:Q,MATCH([1]ตารางคะแนนV3!$C234,[1]RiskPlusY2565Q3!$D:$D,0))</f>
        <v>1</v>
      </c>
      <c r="AQ234" s="92">
        <f>INDEX([1]RiskPlusY2565Q3!R:R,MATCH([1]ตารางคะแนนV3!$C234,[1]RiskPlusY2565Q3!$D:$D,0))</f>
        <v>0</v>
      </c>
      <c r="AR234" s="92">
        <f>INDEX([1]RiskPlusY2565Q3!AB:AB,MATCH([1]ตารางคะแนนV3!$C234,[1]RiskPlusY2565Q3!$D:$D,0))</f>
        <v>1</v>
      </c>
      <c r="AS234" s="93">
        <f t="shared" si="57"/>
        <v>2</v>
      </c>
      <c r="AT234" s="92">
        <f>INDEX([1]RiskPlusY2565Q3!AA:AA,MATCH([1]ตารางคะแนนV3!$C234,[1]RiskPlusY2565Q3!$D:$D,0))</f>
        <v>1</v>
      </c>
      <c r="AU234" s="92">
        <f>INDEX([1]RiskPlusY2565Q3!AC:AC,MATCH([1]ตารางคะแนนV3!$C234,[1]RiskPlusY2565Q3!$D:$D,0))</f>
        <v>1</v>
      </c>
      <c r="AV234" s="94">
        <f t="shared" si="58"/>
        <v>2</v>
      </c>
      <c r="AW234" s="95">
        <f t="shared" si="59"/>
        <v>4</v>
      </c>
      <c r="AX234" s="96">
        <f t="shared" si="60"/>
        <v>10</v>
      </c>
      <c r="AY234" s="18" t="str">
        <f t="shared" si="61"/>
        <v>C</v>
      </c>
      <c r="AZ234" s="18"/>
      <c r="BA234" s="18" t="str">
        <f>INDEX([1]Proflile65!$L:$L,MATCH([1]ตารางคะแนนV3!$C234,[1]Proflile65!$D:$D,0))</f>
        <v>เดิม</v>
      </c>
      <c r="BB234" s="18"/>
      <c r="BC234" s="18"/>
      <c r="BD234" s="28" t="b">
        <f t="shared" si="62"/>
        <v>1</v>
      </c>
      <c r="BE234" s="96">
        <v>10</v>
      </c>
      <c r="BF234" s="18" t="s">
        <v>2072</v>
      </c>
      <c r="BH234" s="17">
        <f t="shared" si="63"/>
        <v>0</v>
      </c>
    </row>
    <row r="235" spans="1:60">
      <c r="A235" s="18" t="s">
        <v>16</v>
      </c>
      <c r="B235" s="17" t="s">
        <v>139</v>
      </c>
      <c r="C235" s="18" t="s">
        <v>635</v>
      </c>
      <c r="D235" s="17" t="s">
        <v>636</v>
      </c>
      <c r="E235" s="18" t="str">
        <f>INDEX([1]Proflile65!$F:$F,MATCH([1]ตารางคะแนนV3!$C235,[1]Proflile65!$D:$D,0))</f>
        <v>รพช.</v>
      </c>
      <c r="F235" s="18">
        <f>INDEX([1]Proflile65!$H:$H,MATCH([1]ตารางคะแนนV3!$C235,[1]Proflile65!$D:$D,0))</f>
        <v>26</v>
      </c>
      <c r="G235" s="19" t="str">
        <f>INDEX([1]Proflile65!$K:$K,MATCH([1]ตารางคะแนนV3!$C235,[1]Proflile65!$D:$D,0))</f>
        <v>รพช.F2 P&lt;=30,000</v>
      </c>
      <c r="H235" s="75">
        <v>16541</v>
      </c>
      <c r="I235" s="76">
        <f>INDEX([1]RiskPlusY2565Q3!L:L,MATCH([1]ตารางคะแนนV3!$C235,[1]RiskPlusY2565Q3!$D:$D,0))</f>
        <v>24348392.559999999</v>
      </c>
      <c r="J235" s="76">
        <f>INDEX([1]RiskPlusY2565Q3!P:P,MATCH([1]ตารางคะแนนV3!$C235,[1]RiskPlusY2565Q3!$D:$D,0))</f>
        <v>6815461.46</v>
      </c>
      <c r="K235" s="76">
        <f>INDEX([1]RiskPlusY2565Q3!O:O,MATCH([1]ตารางคะแนนV3!$C235,[1]RiskPlusY2565Q3!$D:$D,0))</f>
        <v>11309685.83</v>
      </c>
      <c r="L235" s="76">
        <f>INDEX([1]RiskPlusY2565Q3!M:M,MATCH([1]ตารางคะแนนV3!$C235,[1]RiskPlusY2565Q3!$D:$D,0))</f>
        <v>9196969.9600000009</v>
      </c>
      <c r="M235" s="29">
        <f>INDEX([1]RiskPlusY2565Q3!N:N,MATCH([1]ตารางคะแนนV3!$C235,[1]RiskPlusY2565Q3!$D:$D,0))</f>
        <v>0</v>
      </c>
      <c r="N235" s="77">
        <f>INDEX([1]PlanfinY2565Q3!M:M,MATCH([1]ตารางคะแนนV3!$C235,[1]PlanfinY2565Q3!$C:$C,0))</f>
        <v>0</v>
      </c>
      <c r="O235" s="78">
        <f>INDEX([1]PlanfinY2565Q3!N:N,MATCH([1]ตารางคะแนนV3!$C235,[1]PlanfinY2565Q3!$C:$C,0))</f>
        <v>0</v>
      </c>
      <c r="P235" s="79">
        <f t="shared" si="48"/>
        <v>0</v>
      </c>
      <c r="Q235" s="80">
        <f>INDEX([1]Ratio!R:R,MATCH([1]ตารางคะแนนV3!$C235,[1]Ratio!$C:$C,0))</f>
        <v>264</v>
      </c>
      <c r="R235" s="81">
        <f>INDEX([1]RiskPlusY2565Q3!$S:$S,MATCH([1]ตารางคะแนนV3!C235,[1]RiskPlusY2565Q3!$D:$D,0))</f>
        <v>0</v>
      </c>
      <c r="S235" s="82">
        <f>INDEX([1]Ratio!$S:$S,MATCH([1]ตารางคะแนนV3!$C235,[1]Ratio!$C:$C,0))</f>
        <v>48</v>
      </c>
      <c r="T235" s="78">
        <f>VLOOKUP($C235,[1]RiskPlusY2565Q3!$D$2:$W$901,17,0)</f>
        <v>1</v>
      </c>
      <c r="U235" s="83">
        <f t="shared" si="49"/>
        <v>0.5</v>
      </c>
      <c r="V235" s="82">
        <f>INDEX([1]Ratio!$T:$T,MATCH([1]ตารางคะแนนV3!$C235,[1]Ratio!$C:$C,0))</f>
        <v>115</v>
      </c>
      <c r="W235" s="78">
        <f>VLOOKUP($C235,[1]RiskPlusY2565Q3!$D$2:$W$901,18,0)</f>
        <v>0</v>
      </c>
      <c r="X235" s="83">
        <f t="shared" si="50"/>
        <v>0</v>
      </c>
      <c r="Y235" s="82">
        <f>INDEX([1]Ratio!$V:$V,MATCH([1]ตารางคะแนนV3!$C235,[1]Ratio!$C:$C,0))</f>
        <v>81</v>
      </c>
      <c r="Z235" s="81">
        <f>INDEX([1]RiskPlusY2565Q3!$W:$W,MATCH([1]ตารางคะแนนV3!C235,[1]RiskPlusY2565Q3!$D:$D,0))</f>
        <v>0</v>
      </c>
      <c r="AA235" s="84">
        <f t="shared" si="51"/>
        <v>0.5</v>
      </c>
      <c r="AB235" s="77" t="str">
        <f>INDEX('[1]Quick MethodY2565Q3'!P:P,MATCH([1]ตารางคะแนนV3!$C235,'[1]Quick MethodY2565Q3'!$C:$C,0))</f>
        <v>1</v>
      </c>
      <c r="AC235" s="78" t="str">
        <f>INDEX('[1]Quick MethodY2565Q3'!Q:Q,MATCH([1]ตารางคะแนนV3!$C235,'[1]Quick MethodY2565Q3'!$C:$C,0))</f>
        <v>1</v>
      </c>
      <c r="AD235" s="78">
        <f>INDEX([1]HGRY2565Q3!W:W,MATCH([1]ตารางคะแนนV3!$C235,[1]HGRY2565Q3!$C:$C,0))</f>
        <v>0.5</v>
      </c>
      <c r="AE235" s="78">
        <f>INDEX([1]HGRY2565Q3!X:X,MATCH([1]ตารางคะแนนV3!$C235,[1]HGRY2565Q3!$C:$C,0))</f>
        <v>0.5</v>
      </c>
      <c r="AF235" s="78">
        <f>INDEX([1]HGRY2565Q3!Y:Y,MATCH([1]ตารางคะแนนV3!$C235,[1]HGRY2565Q3!$C:$C,0))</f>
        <v>0.5</v>
      </c>
      <c r="AG235" s="78">
        <f>INDEX([1]HGRY2565Q3!Z:Z,MATCH([1]ตารางคะแนนV3!$C235,[1]HGRY2565Q3!$C:$C,0))</f>
        <v>0.5</v>
      </c>
      <c r="AH235" s="85">
        <f t="shared" si="52"/>
        <v>4</v>
      </c>
      <c r="AI235" s="79">
        <f t="shared" si="53"/>
        <v>2</v>
      </c>
      <c r="AJ235" s="86">
        <f>INDEX([1]PointY2565Q3!J:J,MATCH([1]ตารางคะแนนV3!$C235,[1]PointY2565Q3!$C:$C,0))</f>
        <v>1</v>
      </c>
      <c r="AK235" s="87">
        <f>IFERROR(INDEX([1]อัตราการครองเตียง!O:O,MATCH([1]ตารางคะแนนV3!$C235,[1]อัตราการครองเตียง!$C:$C,0)),0)</f>
        <v>0</v>
      </c>
      <c r="AL235" s="88">
        <f>INDEX([1]SumAdjRw!R:R,MATCH([1]ตารางคะแนนV3!$C235,[1]SumAdjRw!$C:$C,0))</f>
        <v>1</v>
      </c>
      <c r="AM235" s="89">
        <f t="shared" si="54"/>
        <v>1</v>
      </c>
      <c r="AN235" s="90">
        <f t="shared" si="55"/>
        <v>4</v>
      </c>
      <c r="AO235" s="91">
        <f t="shared" si="56"/>
        <v>4.5</v>
      </c>
      <c r="AP235" s="92">
        <f>INDEX([1]RiskPlusY2565Q3!Q:Q,MATCH([1]ตารางคะแนนV3!$C235,[1]RiskPlusY2565Q3!$D:$D,0))</f>
        <v>0</v>
      </c>
      <c r="AQ235" s="92">
        <f>INDEX([1]RiskPlusY2565Q3!R:R,MATCH([1]ตารางคะแนนV3!$C235,[1]RiskPlusY2565Q3!$D:$D,0))</f>
        <v>0</v>
      </c>
      <c r="AR235" s="92">
        <f>INDEX([1]RiskPlusY2565Q3!AB:AB,MATCH([1]ตารางคะแนนV3!$C235,[1]RiskPlusY2565Q3!$D:$D,0))</f>
        <v>1</v>
      </c>
      <c r="AS235" s="93">
        <f t="shared" si="57"/>
        <v>1</v>
      </c>
      <c r="AT235" s="92">
        <f>INDEX([1]RiskPlusY2565Q3!AA:AA,MATCH([1]ตารางคะแนนV3!$C235,[1]RiskPlusY2565Q3!$D:$D,0))</f>
        <v>1</v>
      </c>
      <c r="AU235" s="92">
        <f>INDEX([1]RiskPlusY2565Q3!AC:AC,MATCH([1]ตารางคะแนนV3!$C235,[1]RiskPlusY2565Q3!$D:$D,0))</f>
        <v>1</v>
      </c>
      <c r="AV235" s="94">
        <f t="shared" si="58"/>
        <v>2</v>
      </c>
      <c r="AW235" s="95">
        <f t="shared" si="59"/>
        <v>3</v>
      </c>
      <c r="AX235" s="96">
        <f t="shared" si="60"/>
        <v>7.5</v>
      </c>
      <c r="AY235" s="18" t="str">
        <f t="shared" si="61"/>
        <v>D</v>
      </c>
      <c r="AZ235" s="18"/>
      <c r="BA235" s="18" t="str">
        <f>INDEX([1]Proflile65!$L:$L,MATCH([1]ตารางคะแนนV3!$C235,[1]Proflile65!$D:$D,0))</f>
        <v>เดิม</v>
      </c>
      <c r="BB235" s="18"/>
      <c r="BC235" s="18"/>
      <c r="BD235" s="28" t="b">
        <f t="shared" si="62"/>
        <v>1</v>
      </c>
      <c r="BE235" s="96">
        <v>7.5</v>
      </c>
      <c r="BF235" s="18" t="s">
        <v>2073</v>
      </c>
      <c r="BH235" s="17">
        <f t="shared" si="63"/>
        <v>0</v>
      </c>
    </row>
    <row r="236" spans="1:60">
      <c r="A236" s="18" t="s">
        <v>16</v>
      </c>
      <c r="B236" s="17" t="s">
        <v>139</v>
      </c>
      <c r="C236" s="18" t="s">
        <v>637</v>
      </c>
      <c r="D236" s="17" t="s">
        <v>638</v>
      </c>
      <c r="E236" s="18" t="str">
        <f>INDEX([1]Proflile65!$F:$F,MATCH([1]ตารางคะแนนV3!$C236,[1]Proflile65!$D:$D,0))</f>
        <v>รพช.</v>
      </c>
      <c r="F236" s="18">
        <f>INDEX([1]Proflile65!$H:$H,MATCH([1]ตารางคะแนนV3!$C236,[1]Proflile65!$D:$D,0))</f>
        <v>90</v>
      </c>
      <c r="G236" s="19" t="str">
        <f>INDEX([1]Proflile65!$K:$K,MATCH([1]ตารางคะแนนV3!$C236,[1]Proflile65!$D:$D,0))</f>
        <v>รพช.M2 B&lt;=100</v>
      </c>
      <c r="H236" s="75">
        <v>56993</v>
      </c>
      <c r="I236" s="76">
        <f>INDEX([1]RiskPlusY2565Q3!L:L,MATCH([1]ตารางคะแนนV3!$C236,[1]RiskPlusY2565Q3!$D:$D,0))</f>
        <v>227283583.05000001</v>
      </c>
      <c r="J236" s="76">
        <f>INDEX([1]RiskPlusY2565Q3!P:P,MATCH([1]ตารางคะแนนV3!$C236,[1]RiskPlusY2565Q3!$D:$D,0))</f>
        <v>180648834.30000001</v>
      </c>
      <c r="K236" s="76">
        <f>INDEX([1]RiskPlusY2565Q3!O:O,MATCH([1]ตารางคะแนนV3!$C236,[1]RiskPlusY2565Q3!$D:$D,0))</f>
        <v>125065642.58</v>
      </c>
      <c r="L236" s="76">
        <f>INDEX([1]RiskPlusY2565Q3!M:M,MATCH([1]ตารางคะแนนV3!$C236,[1]RiskPlusY2565Q3!$D:$D,0))</f>
        <v>56939520.07</v>
      </c>
      <c r="M236" s="29">
        <f>INDEX([1]RiskPlusY2565Q3!N:N,MATCH([1]ตารางคะแนนV3!$C236,[1]RiskPlusY2565Q3!$D:$D,0))</f>
        <v>0</v>
      </c>
      <c r="N236" s="77">
        <f>INDEX([1]PlanfinY2565Q3!M:M,MATCH([1]ตารางคะแนนV3!$C236,[1]PlanfinY2565Q3!$C:$C,0))</f>
        <v>0</v>
      </c>
      <c r="O236" s="78">
        <f>INDEX([1]PlanfinY2565Q3!N:N,MATCH([1]ตารางคะแนนV3!$C236,[1]PlanfinY2565Q3!$C:$C,0))</f>
        <v>0</v>
      </c>
      <c r="P236" s="79">
        <f t="shared" si="48"/>
        <v>0</v>
      </c>
      <c r="Q236" s="80">
        <f>INDEX([1]Ratio!R:R,MATCH([1]ตารางคะแนนV3!$C236,[1]Ratio!$C:$C,0))</f>
        <v>174</v>
      </c>
      <c r="R236" s="81">
        <f>INDEX([1]RiskPlusY2565Q3!$S:$S,MATCH([1]ตารางคะแนนV3!C236,[1]RiskPlusY2565Q3!$D:$D,0))</f>
        <v>0</v>
      </c>
      <c r="S236" s="82">
        <f>INDEX([1]Ratio!$S:$S,MATCH([1]ตารางคะแนนV3!$C236,[1]Ratio!$C:$C,0))</f>
        <v>115</v>
      </c>
      <c r="T236" s="78">
        <f>VLOOKUP($C236,[1]RiskPlusY2565Q3!$D$2:$W$901,17,0)</f>
        <v>0</v>
      </c>
      <c r="U236" s="83">
        <f t="shared" si="49"/>
        <v>0</v>
      </c>
      <c r="V236" s="82">
        <f>INDEX([1]Ratio!$T:$T,MATCH([1]ตารางคะแนนV3!$C236,[1]Ratio!$C:$C,0))</f>
        <v>48</v>
      </c>
      <c r="W236" s="78">
        <f>VLOOKUP($C236,[1]RiskPlusY2565Q3!$D$2:$W$901,18,0)</f>
        <v>1</v>
      </c>
      <c r="X236" s="83">
        <f t="shared" si="50"/>
        <v>0.5</v>
      </c>
      <c r="Y236" s="82">
        <f>INDEX([1]Ratio!$V:$V,MATCH([1]ตารางคะแนนV3!$C236,[1]Ratio!$C:$C,0))</f>
        <v>34</v>
      </c>
      <c r="Z236" s="81">
        <f>INDEX([1]RiskPlusY2565Q3!$W:$W,MATCH([1]ตารางคะแนนV3!C236,[1]RiskPlusY2565Q3!$D:$D,0))</f>
        <v>1</v>
      </c>
      <c r="AA236" s="84">
        <f t="shared" si="51"/>
        <v>1.5</v>
      </c>
      <c r="AB236" s="77" t="str">
        <f>INDEX('[1]Quick MethodY2565Q3'!P:P,MATCH([1]ตารางคะแนนV3!$C236,'[1]Quick MethodY2565Q3'!$C:$C,0))</f>
        <v>1</v>
      </c>
      <c r="AC236" s="78" t="str">
        <f>INDEX('[1]Quick MethodY2565Q3'!Q:Q,MATCH([1]ตารางคะแนนV3!$C236,'[1]Quick MethodY2565Q3'!$C:$C,0))</f>
        <v>1</v>
      </c>
      <c r="AD236" s="78">
        <f>INDEX([1]HGRY2565Q3!W:W,MATCH([1]ตารางคะแนนV3!$C236,[1]HGRY2565Q3!$C:$C,0))</f>
        <v>0</v>
      </c>
      <c r="AE236" s="78">
        <f>INDEX([1]HGRY2565Q3!X:X,MATCH([1]ตารางคะแนนV3!$C236,[1]HGRY2565Q3!$C:$C,0))</f>
        <v>0</v>
      </c>
      <c r="AF236" s="78">
        <f>INDEX([1]HGRY2565Q3!Y:Y,MATCH([1]ตารางคะแนนV3!$C236,[1]HGRY2565Q3!$C:$C,0))</f>
        <v>0</v>
      </c>
      <c r="AG236" s="78">
        <f>INDEX([1]HGRY2565Q3!Z:Z,MATCH([1]ตารางคะแนนV3!$C236,[1]HGRY2565Q3!$C:$C,0))</f>
        <v>0.5</v>
      </c>
      <c r="AH236" s="85">
        <f t="shared" si="52"/>
        <v>2.5</v>
      </c>
      <c r="AI236" s="79">
        <f t="shared" si="53"/>
        <v>2</v>
      </c>
      <c r="AJ236" s="86">
        <f>INDEX([1]PointY2565Q3!J:J,MATCH([1]ตารางคะแนนV3!$C236,[1]PointY2565Q3!$C:$C,0))</f>
        <v>1</v>
      </c>
      <c r="AK236" s="87">
        <f>IFERROR(INDEX([1]อัตราการครองเตียง!O:O,MATCH([1]ตารางคะแนนV3!$C236,[1]อัตราการครองเตียง!$C:$C,0)),0)</f>
        <v>1</v>
      </c>
      <c r="AL236" s="88">
        <f>INDEX([1]SumAdjRw!R:R,MATCH([1]ตารางคะแนนV3!$C236,[1]SumAdjRw!$C:$C,0))</f>
        <v>1</v>
      </c>
      <c r="AM236" s="89">
        <f t="shared" si="54"/>
        <v>2</v>
      </c>
      <c r="AN236" s="90">
        <f t="shared" si="55"/>
        <v>5</v>
      </c>
      <c r="AO236" s="91">
        <f t="shared" si="56"/>
        <v>6.5</v>
      </c>
      <c r="AP236" s="92">
        <f>INDEX([1]RiskPlusY2565Q3!Q:Q,MATCH([1]ตารางคะแนนV3!$C236,[1]RiskPlusY2565Q3!$D:$D,0))</f>
        <v>1</v>
      </c>
      <c r="AQ236" s="92">
        <f>INDEX([1]RiskPlusY2565Q3!R:R,MATCH([1]ตารางคะแนนV3!$C236,[1]RiskPlusY2565Q3!$D:$D,0))</f>
        <v>0</v>
      </c>
      <c r="AR236" s="92">
        <f>INDEX([1]RiskPlusY2565Q3!AB:AB,MATCH([1]ตารางคะแนนV3!$C236,[1]RiskPlusY2565Q3!$D:$D,0))</f>
        <v>1</v>
      </c>
      <c r="AS236" s="93">
        <f t="shared" si="57"/>
        <v>2</v>
      </c>
      <c r="AT236" s="92">
        <f>INDEX([1]RiskPlusY2565Q3!AA:AA,MATCH([1]ตารางคะแนนV3!$C236,[1]RiskPlusY2565Q3!$D:$D,0))</f>
        <v>1</v>
      </c>
      <c r="AU236" s="92">
        <f>INDEX([1]RiskPlusY2565Q3!AC:AC,MATCH([1]ตารางคะแนนV3!$C236,[1]RiskPlusY2565Q3!$D:$D,0))</f>
        <v>1</v>
      </c>
      <c r="AV236" s="94">
        <f t="shared" si="58"/>
        <v>2</v>
      </c>
      <c r="AW236" s="95">
        <f t="shared" si="59"/>
        <v>4</v>
      </c>
      <c r="AX236" s="96">
        <f t="shared" si="60"/>
        <v>10.5</v>
      </c>
      <c r="AY236" s="18" t="str">
        <f t="shared" si="61"/>
        <v>B</v>
      </c>
      <c r="AZ236" s="18"/>
      <c r="BA236" s="18" t="str">
        <f>INDEX([1]Proflile65!$L:$L,MATCH([1]ตารางคะแนนV3!$C236,[1]Proflile65!$D:$D,0))</f>
        <v>เดิม</v>
      </c>
      <c r="BB236" s="18"/>
      <c r="BC236" s="18"/>
      <c r="BD236" s="28" t="b">
        <f t="shared" si="62"/>
        <v>1</v>
      </c>
      <c r="BE236" s="96">
        <v>10.5</v>
      </c>
      <c r="BF236" s="18" t="s">
        <v>2071</v>
      </c>
      <c r="BH236" s="17">
        <f t="shared" si="63"/>
        <v>150000</v>
      </c>
    </row>
    <row r="237" spans="1:60">
      <c r="A237" s="18" t="s">
        <v>16</v>
      </c>
      <c r="B237" s="17" t="s">
        <v>139</v>
      </c>
      <c r="C237" s="18" t="s">
        <v>639</v>
      </c>
      <c r="D237" s="17" t="s">
        <v>640</v>
      </c>
      <c r="E237" s="18" t="str">
        <f>INDEX([1]Proflile65!$F:$F,MATCH([1]ตารางคะแนนV3!$C237,[1]Proflile65!$D:$D,0))</f>
        <v>รพช.</v>
      </c>
      <c r="F237" s="18">
        <f>INDEX([1]Proflile65!$H:$H,MATCH([1]ตารางคะแนนV3!$C237,[1]Proflile65!$D:$D,0))</f>
        <v>30</v>
      </c>
      <c r="G237" s="19" t="str">
        <f>INDEX([1]Proflile65!$K:$K,MATCH([1]ตารางคะแนนV3!$C237,[1]Proflile65!$D:$D,0))</f>
        <v>รพช.F2 P&lt;=30,000</v>
      </c>
      <c r="H237" s="75">
        <v>22347</v>
      </c>
      <c r="I237" s="76">
        <f>INDEX([1]RiskPlusY2565Q3!L:L,MATCH([1]ตารางคะแนนV3!$C237,[1]RiskPlusY2565Q3!$D:$D,0))</f>
        <v>29569134.190000001</v>
      </c>
      <c r="J237" s="76">
        <f>INDEX([1]RiskPlusY2565Q3!P:P,MATCH([1]ตารางคะแนนV3!$C237,[1]RiskPlusY2565Q3!$D:$D,0))</f>
        <v>8807948.3399999999</v>
      </c>
      <c r="K237" s="76">
        <f>INDEX([1]RiskPlusY2565Q3!O:O,MATCH([1]ตารางคะแนนV3!$C237,[1]RiskPlusY2565Q3!$D:$D,0))</f>
        <v>14749451.6</v>
      </c>
      <c r="L237" s="76">
        <f>INDEX([1]RiskPlusY2565Q3!M:M,MATCH([1]ตารางคะแนนV3!$C237,[1]RiskPlusY2565Q3!$D:$D,0))</f>
        <v>12748196.550000001</v>
      </c>
      <c r="M237" s="29">
        <f>INDEX([1]RiskPlusY2565Q3!N:N,MATCH([1]ตารางคะแนนV3!$C237,[1]RiskPlusY2565Q3!$D:$D,0))</f>
        <v>0</v>
      </c>
      <c r="N237" s="77">
        <f>INDEX([1]PlanfinY2565Q3!M:M,MATCH([1]ตารางคะแนนV3!$C237,[1]PlanfinY2565Q3!$C:$C,0))</f>
        <v>0</v>
      </c>
      <c r="O237" s="78">
        <f>INDEX([1]PlanfinY2565Q3!N:N,MATCH([1]ตารางคะแนนV3!$C237,[1]PlanfinY2565Q3!$C:$C,0))</f>
        <v>1</v>
      </c>
      <c r="P237" s="79">
        <f t="shared" si="48"/>
        <v>1</v>
      </c>
      <c r="Q237" s="80">
        <f>INDEX([1]Ratio!R:R,MATCH([1]ตารางคะแนนV3!$C237,[1]Ratio!$C:$C,0))</f>
        <v>328</v>
      </c>
      <c r="R237" s="81">
        <f>INDEX([1]RiskPlusY2565Q3!$S:$S,MATCH([1]ตารางคะแนนV3!C237,[1]RiskPlusY2565Q3!$D:$D,0))</f>
        <v>0</v>
      </c>
      <c r="S237" s="82">
        <f>INDEX([1]Ratio!$S:$S,MATCH([1]ตารางคะแนนV3!$C237,[1]Ratio!$C:$C,0))</f>
        <v>272</v>
      </c>
      <c r="T237" s="78">
        <f>VLOOKUP($C237,[1]RiskPlusY2565Q3!$D$2:$W$901,17,0)</f>
        <v>0</v>
      </c>
      <c r="U237" s="83">
        <f t="shared" si="49"/>
        <v>0</v>
      </c>
      <c r="V237" s="82">
        <f>INDEX([1]Ratio!$T:$T,MATCH([1]ตารางคะแนนV3!$C237,[1]Ratio!$C:$C,0))</f>
        <v>225</v>
      </c>
      <c r="W237" s="78">
        <f>VLOOKUP($C237,[1]RiskPlusY2565Q3!$D$2:$W$901,18,0)</f>
        <v>0</v>
      </c>
      <c r="X237" s="83">
        <f t="shared" si="50"/>
        <v>0</v>
      </c>
      <c r="Y237" s="82">
        <f>INDEX([1]Ratio!$V:$V,MATCH([1]ตารางคะแนนV3!$C237,[1]Ratio!$C:$C,0))</f>
        <v>89</v>
      </c>
      <c r="Z237" s="81">
        <f>INDEX([1]RiskPlusY2565Q3!$W:$W,MATCH([1]ตารางคะแนนV3!C237,[1]RiskPlusY2565Q3!$D:$D,0))</f>
        <v>0</v>
      </c>
      <c r="AA237" s="84">
        <f t="shared" si="51"/>
        <v>0</v>
      </c>
      <c r="AB237" s="77" t="str">
        <f>INDEX('[1]Quick MethodY2565Q3'!P:P,MATCH([1]ตารางคะแนนV3!$C237,'[1]Quick MethodY2565Q3'!$C:$C,0))</f>
        <v>1</v>
      </c>
      <c r="AC237" s="78" t="str">
        <f>INDEX('[1]Quick MethodY2565Q3'!Q:Q,MATCH([1]ตารางคะแนนV3!$C237,'[1]Quick MethodY2565Q3'!$C:$C,0))</f>
        <v>1</v>
      </c>
      <c r="AD237" s="78">
        <f>INDEX([1]HGRY2565Q3!W:W,MATCH([1]ตารางคะแนนV3!$C237,[1]HGRY2565Q3!$C:$C,0))</f>
        <v>0</v>
      </c>
      <c r="AE237" s="78">
        <f>INDEX([1]HGRY2565Q3!X:X,MATCH([1]ตารางคะแนนV3!$C237,[1]HGRY2565Q3!$C:$C,0))</f>
        <v>0</v>
      </c>
      <c r="AF237" s="78">
        <f>INDEX([1]HGRY2565Q3!Y:Y,MATCH([1]ตารางคะแนนV3!$C237,[1]HGRY2565Q3!$C:$C,0))</f>
        <v>0</v>
      </c>
      <c r="AG237" s="78">
        <f>INDEX([1]HGRY2565Q3!Z:Z,MATCH([1]ตารางคะแนนV3!$C237,[1]HGRY2565Q3!$C:$C,0))</f>
        <v>0</v>
      </c>
      <c r="AH237" s="85">
        <f t="shared" si="52"/>
        <v>2</v>
      </c>
      <c r="AI237" s="79">
        <f t="shared" si="53"/>
        <v>2</v>
      </c>
      <c r="AJ237" s="86">
        <f>INDEX([1]PointY2565Q3!J:J,MATCH([1]ตารางคะแนนV3!$C237,[1]PointY2565Q3!$C:$C,0))</f>
        <v>1</v>
      </c>
      <c r="AK237" s="87">
        <f>IFERROR(INDEX([1]อัตราการครองเตียง!O:O,MATCH([1]ตารางคะแนนV3!$C237,[1]อัตราการครองเตียง!$C:$C,0)),0)</f>
        <v>1</v>
      </c>
      <c r="AL237" s="88">
        <f>INDEX([1]SumAdjRw!R:R,MATCH([1]ตารางคะแนนV3!$C237,[1]SumAdjRw!$C:$C,0))</f>
        <v>1</v>
      </c>
      <c r="AM237" s="89">
        <f t="shared" si="54"/>
        <v>2</v>
      </c>
      <c r="AN237" s="90">
        <f t="shared" si="55"/>
        <v>5</v>
      </c>
      <c r="AO237" s="91">
        <f t="shared" si="56"/>
        <v>6</v>
      </c>
      <c r="AP237" s="92">
        <f>INDEX([1]RiskPlusY2565Q3!Q:Q,MATCH([1]ตารางคะแนนV3!$C237,[1]RiskPlusY2565Q3!$D:$D,0))</f>
        <v>0</v>
      </c>
      <c r="AQ237" s="92">
        <f>INDEX([1]RiskPlusY2565Q3!R:R,MATCH([1]ตารางคะแนนV3!$C237,[1]RiskPlusY2565Q3!$D:$D,0))</f>
        <v>0</v>
      </c>
      <c r="AR237" s="92">
        <f>INDEX([1]RiskPlusY2565Q3!AB:AB,MATCH([1]ตารางคะแนนV3!$C237,[1]RiskPlusY2565Q3!$D:$D,0))</f>
        <v>1</v>
      </c>
      <c r="AS237" s="93">
        <f t="shared" si="57"/>
        <v>1</v>
      </c>
      <c r="AT237" s="92">
        <f>INDEX([1]RiskPlusY2565Q3!AA:AA,MATCH([1]ตารางคะแนนV3!$C237,[1]RiskPlusY2565Q3!$D:$D,0))</f>
        <v>1</v>
      </c>
      <c r="AU237" s="92">
        <f>INDEX([1]RiskPlusY2565Q3!AC:AC,MATCH([1]ตารางคะแนนV3!$C237,[1]RiskPlusY2565Q3!$D:$D,0))</f>
        <v>1</v>
      </c>
      <c r="AV237" s="94">
        <f t="shared" si="58"/>
        <v>2</v>
      </c>
      <c r="AW237" s="95">
        <f t="shared" si="59"/>
        <v>3</v>
      </c>
      <c r="AX237" s="96">
        <f t="shared" si="60"/>
        <v>9</v>
      </c>
      <c r="AY237" s="18" t="str">
        <f t="shared" si="61"/>
        <v>C</v>
      </c>
      <c r="AZ237" s="18"/>
      <c r="BA237" s="18" t="str">
        <f>INDEX([1]Proflile65!$L:$L,MATCH([1]ตารางคะแนนV3!$C237,[1]Proflile65!$D:$D,0))</f>
        <v>เดิม</v>
      </c>
      <c r="BB237" s="18"/>
      <c r="BC237" s="18"/>
      <c r="BD237" s="28" t="b">
        <f t="shared" si="62"/>
        <v>1</v>
      </c>
      <c r="BE237" s="96">
        <v>9</v>
      </c>
      <c r="BF237" s="18" t="s">
        <v>2072</v>
      </c>
      <c r="BH237" s="17">
        <f t="shared" si="63"/>
        <v>0</v>
      </c>
    </row>
    <row r="238" spans="1:60">
      <c r="A238" s="18" t="s">
        <v>16</v>
      </c>
      <c r="B238" s="17" t="s">
        <v>139</v>
      </c>
      <c r="C238" s="18" t="s">
        <v>641</v>
      </c>
      <c r="D238" s="17" t="s">
        <v>642</v>
      </c>
      <c r="E238" s="18" t="str">
        <f>INDEX([1]Proflile65!$F:$F,MATCH([1]ตารางคะแนนV3!$C238,[1]Proflile65!$D:$D,0))</f>
        <v>รพช.</v>
      </c>
      <c r="F238" s="18">
        <f>INDEX([1]Proflile65!$H:$H,MATCH([1]ตารางคะแนนV3!$C238,[1]Proflile65!$D:$D,0))</f>
        <v>31</v>
      </c>
      <c r="G238" s="19" t="str">
        <f>INDEX([1]Proflile65!$K:$K,MATCH([1]ตารางคะแนนV3!$C238,[1]Proflile65!$D:$D,0))</f>
        <v>รพช.F2 P&lt;=30,000</v>
      </c>
      <c r="H238" s="75">
        <v>25021</v>
      </c>
      <c r="I238" s="76">
        <f>INDEX([1]RiskPlusY2565Q3!L:L,MATCH([1]ตารางคะแนนV3!$C238,[1]RiskPlusY2565Q3!$D:$D,0))</f>
        <v>88374943.019999996</v>
      </c>
      <c r="J238" s="76">
        <f>INDEX([1]RiskPlusY2565Q3!P:P,MATCH([1]ตารางคะแนนV3!$C238,[1]RiskPlusY2565Q3!$D:$D,0))</f>
        <v>46857713.280000001</v>
      </c>
      <c r="K238" s="76">
        <f>INDEX([1]RiskPlusY2565Q3!O:O,MATCH([1]ตารางคะแนนV3!$C238,[1]RiskPlusY2565Q3!$D:$D,0))</f>
        <v>36821690.93</v>
      </c>
      <c r="L238" s="76">
        <f>INDEX([1]RiskPlusY2565Q3!M:M,MATCH([1]ตารางคะแนนV3!$C238,[1]RiskPlusY2565Q3!$D:$D,0))</f>
        <v>33530958.850000001</v>
      </c>
      <c r="M238" s="29">
        <f>INDEX([1]RiskPlusY2565Q3!N:N,MATCH([1]ตารางคะแนนV3!$C238,[1]RiskPlusY2565Q3!$D:$D,0))</f>
        <v>0</v>
      </c>
      <c r="N238" s="77">
        <f>INDEX([1]PlanfinY2565Q3!M:M,MATCH([1]ตารางคะแนนV3!$C238,[1]PlanfinY2565Q3!$C:$C,0))</f>
        <v>1</v>
      </c>
      <c r="O238" s="78">
        <f>INDEX([1]PlanfinY2565Q3!N:N,MATCH([1]ตารางคะแนนV3!$C238,[1]PlanfinY2565Q3!$C:$C,0))</f>
        <v>0</v>
      </c>
      <c r="P238" s="79">
        <f t="shared" si="48"/>
        <v>1</v>
      </c>
      <c r="Q238" s="80">
        <f>INDEX([1]Ratio!R:R,MATCH([1]ตารางคะแนนV3!$C238,[1]Ratio!$C:$C,0))</f>
        <v>283</v>
      </c>
      <c r="R238" s="81">
        <f>INDEX([1]RiskPlusY2565Q3!$S:$S,MATCH([1]ตารางคะแนนV3!C238,[1]RiskPlusY2565Q3!$D:$D,0))</f>
        <v>0</v>
      </c>
      <c r="S238" s="82">
        <f>INDEX([1]Ratio!$S:$S,MATCH([1]ตารางคะแนนV3!$C238,[1]Ratio!$C:$C,0))</f>
        <v>73</v>
      </c>
      <c r="T238" s="78">
        <f>VLOOKUP($C238,[1]RiskPlusY2565Q3!$D$2:$W$901,17,0)</f>
        <v>0</v>
      </c>
      <c r="U238" s="83">
        <f t="shared" si="49"/>
        <v>0</v>
      </c>
      <c r="V238" s="82">
        <f>INDEX([1]Ratio!$T:$T,MATCH([1]ตารางคะแนนV3!$C238,[1]Ratio!$C:$C,0))</f>
        <v>90</v>
      </c>
      <c r="W238" s="78">
        <f>VLOOKUP($C238,[1]RiskPlusY2565Q3!$D$2:$W$901,18,0)</f>
        <v>0</v>
      </c>
      <c r="X238" s="83">
        <f t="shared" si="50"/>
        <v>0</v>
      </c>
      <c r="Y238" s="82">
        <f>INDEX([1]Ratio!$V:$V,MATCH([1]ตารางคะแนนV3!$C238,[1]Ratio!$C:$C,0))</f>
        <v>48</v>
      </c>
      <c r="Z238" s="81">
        <f>INDEX([1]RiskPlusY2565Q3!$W:$W,MATCH([1]ตารางคะแนนV3!C238,[1]RiskPlusY2565Q3!$D:$D,0))</f>
        <v>1</v>
      </c>
      <c r="AA238" s="84">
        <f t="shared" si="51"/>
        <v>1</v>
      </c>
      <c r="AB238" s="77" t="str">
        <f>INDEX('[1]Quick MethodY2565Q3'!P:P,MATCH([1]ตารางคะแนนV3!$C238,'[1]Quick MethodY2565Q3'!$C:$C,0))</f>
        <v>1</v>
      </c>
      <c r="AC238" s="78" t="str">
        <f>INDEX('[1]Quick MethodY2565Q3'!Q:Q,MATCH([1]ตารางคะแนนV3!$C238,'[1]Quick MethodY2565Q3'!$C:$C,0))</f>
        <v>1</v>
      </c>
      <c r="AD238" s="78">
        <f>INDEX([1]HGRY2565Q3!W:W,MATCH([1]ตารางคะแนนV3!$C238,[1]HGRY2565Q3!$C:$C,0))</f>
        <v>0</v>
      </c>
      <c r="AE238" s="78">
        <f>INDEX([1]HGRY2565Q3!X:X,MATCH([1]ตารางคะแนนV3!$C238,[1]HGRY2565Q3!$C:$C,0))</f>
        <v>0</v>
      </c>
      <c r="AF238" s="78">
        <f>INDEX([1]HGRY2565Q3!Y:Y,MATCH([1]ตารางคะแนนV3!$C238,[1]HGRY2565Q3!$C:$C,0))</f>
        <v>0</v>
      </c>
      <c r="AG238" s="78">
        <f>INDEX([1]HGRY2565Q3!Z:Z,MATCH([1]ตารางคะแนนV3!$C238,[1]HGRY2565Q3!$C:$C,0))</f>
        <v>0.5</v>
      </c>
      <c r="AH238" s="85">
        <f t="shared" si="52"/>
        <v>2.5</v>
      </c>
      <c r="AI238" s="79">
        <f t="shared" si="53"/>
        <v>2</v>
      </c>
      <c r="AJ238" s="86">
        <f>INDEX([1]PointY2565Q3!J:J,MATCH([1]ตารางคะแนนV3!$C238,[1]PointY2565Q3!$C:$C,0))</f>
        <v>1</v>
      </c>
      <c r="AK238" s="87">
        <f>IFERROR(INDEX([1]อัตราการครองเตียง!O:O,MATCH([1]ตารางคะแนนV3!$C238,[1]อัตราการครองเตียง!$C:$C,0)),0)</f>
        <v>1</v>
      </c>
      <c r="AL238" s="88">
        <f>INDEX([1]SumAdjRw!R:R,MATCH([1]ตารางคะแนนV3!$C238,[1]SumAdjRw!$C:$C,0))</f>
        <v>1</v>
      </c>
      <c r="AM238" s="89">
        <f t="shared" si="54"/>
        <v>2</v>
      </c>
      <c r="AN238" s="90">
        <f t="shared" si="55"/>
        <v>5</v>
      </c>
      <c r="AO238" s="91">
        <f t="shared" si="56"/>
        <v>7</v>
      </c>
      <c r="AP238" s="92">
        <f>INDEX([1]RiskPlusY2565Q3!Q:Q,MATCH([1]ตารางคะแนนV3!$C238,[1]RiskPlusY2565Q3!$D:$D,0))</f>
        <v>1</v>
      </c>
      <c r="AQ238" s="92">
        <f>INDEX([1]RiskPlusY2565Q3!R:R,MATCH([1]ตารางคะแนนV3!$C238,[1]RiskPlusY2565Q3!$D:$D,0))</f>
        <v>0</v>
      </c>
      <c r="AR238" s="92">
        <f>INDEX([1]RiskPlusY2565Q3!AB:AB,MATCH([1]ตารางคะแนนV3!$C238,[1]RiskPlusY2565Q3!$D:$D,0))</f>
        <v>1</v>
      </c>
      <c r="AS238" s="93">
        <f t="shared" si="57"/>
        <v>2</v>
      </c>
      <c r="AT238" s="92">
        <f>INDEX([1]RiskPlusY2565Q3!AA:AA,MATCH([1]ตารางคะแนนV3!$C238,[1]RiskPlusY2565Q3!$D:$D,0))</f>
        <v>1</v>
      </c>
      <c r="AU238" s="92">
        <f>INDEX([1]RiskPlusY2565Q3!AC:AC,MATCH([1]ตารางคะแนนV3!$C238,[1]RiskPlusY2565Q3!$D:$D,0))</f>
        <v>1</v>
      </c>
      <c r="AV238" s="94">
        <f t="shared" si="58"/>
        <v>2</v>
      </c>
      <c r="AW238" s="95">
        <f t="shared" si="59"/>
        <v>4</v>
      </c>
      <c r="AX238" s="96">
        <f t="shared" si="60"/>
        <v>11</v>
      </c>
      <c r="AY238" s="18" t="str">
        <f t="shared" si="61"/>
        <v>B</v>
      </c>
      <c r="AZ238" s="18"/>
      <c r="BA238" s="18" t="str">
        <f>INDEX([1]Proflile65!$L:$L,MATCH([1]ตารางคะแนนV3!$C238,[1]Proflile65!$D:$D,0))</f>
        <v>เดิม</v>
      </c>
      <c r="BB238" s="18"/>
      <c r="BC238" s="18"/>
      <c r="BD238" s="28" t="b">
        <f t="shared" si="62"/>
        <v>1</v>
      </c>
      <c r="BE238" s="96">
        <v>11</v>
      </c>
      <c r="BF238" s="18" t="s">
        <v>2071</v>
      </c>
      <c r="BH238" s="17">
        <f t="shared" si="63"/>
        <v>150000</v>
      </c>
    </row>
    <row r="239" spans="1:60">
      <c r="A239" s="18" t="s">
        <v>16</v>
      </c>
      <c r="B239" s="17" t="s">
        <v>139</v>
      </c>
      <c r="C239" s="18" t="s">
        <v>643</v>
      </c>
      <c r="D239" s="17" t="s">
        <v>644</v>
      </c>
      <c r="E239" s="18" t="str">
        <f>INDEX([1]Proflile65!$F:$F,MATCH([1]ตารางคะแนนV3!$C239,[1]Proflile65!$D:$D,0))</f>
        <v>รพช.</v>
      </c>
      <c r="F239" s="18">
        <f>INDEX([1]Proflile65!$H:$H,MATCH([1]ตารางคะแนนV3!$C239,[1]Proflile65!$D:$D,0))</f>
        <v>46</v>
      </c>
      <c r="G239" s="19" t="str">
        <f>INDEX([1]Proflile65!$K:$K,MATCH([1]ตารางคะแนนV3!$C239,[1]Proflile65!$D:$D,0))</f>
        <v>รพช.F2 P&lt;=30,000</v>
      </c>
      <c r="H239" s="75">
        <v>21168</v>
      </c>
      <c r="I239" s="76">
        <f>INDEX([1]RiskPlusY2565Q3!L:L,MATCH([1]ตารางคะแนนV3!$C239,[1]RiskPlusY2565Q3!$D:$D,0))</f>
        <v>79001432.209999993</v>
      </c>
      <c r="J239" s="76">
        <f>INDEX([1]RiskPlusY2565Q3!P:P,MATCH([1]ตารางคะแนนV3!$C239,[1]RiskPlusY2565Q3!$D:$D,0))</f>
        <v>40311595.25</v>
      </c>
      <c r="K239" s="76">
        <f>INDEX([1]RiskPlusY2565Q3!O:O,MATCH([1]ตารางคะแนนV3!$C239,[1]RiskPlusY2565Q3!$D:$D,0))</f>
        <v>50916836.359999999</v>
      </c>
      <c r="L239" s="76">
        <f>INDEX([1]RiskPlusY2565Q3!M:M,MATCH([1]ตารางคะแนนV3!$C239,[1]RiskPlusY2565Q3!$D:$D,0))</f>
        <v>45904492.979999997</v>
      </c>
      <c r="M239" s="29">
        <f>INDEX([1]RiskPlusY2565Q3!N:N,MATCH([1]ตารางคะแนนV3!$C239,[1]RiskPlusY2565Q3!$D:$D,0))</f>
        <v>0</v>
      </c>
      <c r="N239" s="77">
        <f>INDEX([1]PlanfinY2565Q3!M:M,MATCH([1]ตารางคะแนนV3!$C239,[1]PlanfinY2565Q3!$C:$C,0))</f>
        <v>0</v>
      </c>
      <c r="O239" s="78">
        <f>INDEX([1]PlanfinY2565Q3!N:N,MATCH([1]ตารางคะแนนV3!$C239,[1]PlanfinY2565Q3!$C:$C,0))</f>
        <v>1</v>
      </c>
      <c r="P239" s="79">
        <f t="shared" si="48"/>
        <v>1</v>
      </c>
      <c r="Q239" s="80">
        <f>INDEX([1]Ratio!R:R,MATCH([1]ตารางคะแนนV3!$C239,[1]Ratio!$C:$C,0))</f>
        <v>273</v>
      </c>
      <c r="R239" s="81">
        <f>INDEX([1]RiskPlusY2565Q3!$S:$S,MATCH([1]ตารางคะแนนV3!C239,[1]RiskPlusY2565Q3!$D:$D,0))</f>
        <v>0</v>
      </c>
      <c r="S239" s="82">
        <f>INDEX([1]Ratio!$S:$S,MATCH([1]ตารางคะแนนV3!$C239,[1]Ratio!$C:$C,0))</f>
        <v>138</v>
      </c>
      <c r="T239" s="78">
        <f>VLOOKUP($C239,[1]RiskPlusY2565Q3!$D$2:$W$901,17,0)</f>
        <v>0</v>
      </c>
      <c r="U239" s="83">
        <f t="shared" si="49"/>
        <v>0</v>
      </c>
      <c r="V239" s="82">
        <f>INDEX([1]Ratio!$T:$T,MATCH([1]ตารางคะแนนV3!$C239,[1]Ratio!$C:$C,0))</f>
        <v>146</v>
      </c>
      <c r="W239" s="78">
        <f>VLOOKUP($C239,[1]RiskPlusY2565Q3!$D$2:$W$901,18,0)</f>
        <v>0</v>
      </c>
      <c r="X239" s="83">
        <f t="shared" si="50"/>
        <v>0</v>
      </c>
      <c r="Y239" s="82">
        <f>INDEX([1]Ratio!$V:$V,MATCH([1]ตารางคะแนนV3!$C239,[1]Ratio!$C:$C,0))</f>
        <v>78</v>
      </c>
      <c r="Z239" s="81">
        <f>INDEX([1]RiskPlusY2565Q3!$W:$W,MATCH([1]ตารางคะแนนV3!C239,[1]RiskPlusY2565Q3!$D:$D,0))</f>
        <v>0</v>
      </c>
      <c r="AA239" s="84">
        <f t="shared" si="51"/>
        <v>0</v>
      </c>
      <c r="AB239" s="77" t="str">
        <f>INDEX('[1]Quick MethodY2565Q3'!P:P,MATCH([1]ตารางคะแนนV3!$C239,'[1]Quick MethodY2565Q3'!$C:$C,0))</f>
        <v>1</v>
      </c>
      <c r="AC239" s="78" t="str">
        <f>INDEX('[1]Quick MethodY2565Q3'!Q:Q,MATCH([1]ตารางคะแนนV3!$C239,'[1]Quick MethodY2565Q3'!$C:$C,0))</f>
        <v>1</v>
      </c>
      <c r="AD239" s="78">
        <f>INDEX([1]HGRY2565Q3!W:W,MATCH([1]ตารางคะแนนV3!$C239,[1]HGRY2565Q3!$C:$C,0))</f>
        <v>0</v>
      </c>
      <c r="AE239" s="78">
        <f>INDEX([1]HGRY2565Q3!X:X,MATCH([1]ตารางคะแนนV3!$C239,[1]HGRY2565Q3!$C:$C,0))</f>
        <v>0.5</v>
      </c>
      <c r="AF239" s="78">
        <f>INDEX([1]HGRY2565Q3!Y:Y,MATCH([1]ตารางคะแนนV3!$C239,[1]HGRY2565Q3!$C:$C,0))</f>
        <v>0</v>
      </c>
      <c r="AG239" s="78">
        <f>INDEX([1]HGRY2565Q3!Z:Z,MATCH([1]ตารางคะแนนV3!$C239,[1]HGRY2565Q3!$C:$C,0))</f>
        <v>0.5</v>
      </c>
      <c r="AH239" s="85">
        <f t="shared" si="52"/>
        <v>3</v>
      </c>
      <c r="AI239" s="79">
        <f t="shared" si="53"/>
        <v>2</v>
      </c>
      <c r="AJ239" s="86">
        <f>INDEX([1]PointY2565Q3!J:J,MATCH([1]ตารางคะแนนV3!$C239,[1]PointY2565Q3!$C:$C,0))</f>
        <v>1</v>
      </c>
      <c r="AK239" s="87">
        <f>IFERROR(INDEX([1]อัตราการครองเตียง!O:O,MATCH([1]ตารางคะแนนV3!$C239,[1]อัตราการครองเตียง!$C:$C,0)),0)</f>
        <v>0</v>
      </c>
      <c r="AL239" s="88">
        <f>INDEX([1]SumAdjRw!R:R,MATCH([1]ตารางคะแนนV3!$C239,[1]SumAdjRw!$C:$C,0))</f>
        <v>1</v>
      </c>
      <c r="AM239" s="89">
        <f t="shared" si="54"/>
        <v>1</v>
      </c>
      <c r="AN239" s="90">
        <f t="shared" si="55"/>
        <v>4</v>
      </c>
      <c r="AO239" s="91">
        <f t="shared" si="56"/>
        <v>5</v>
      </c>
      <c r="AP239" s="92">
        <f>INDEX([1]RiskPlusY2565Q3!Q:Q,MATCH([1]ตารางคะแนนV3!$C239,[1]RiskPlusY2565Q3!$D:$D,0))</f>
        <v>1</v>
      </c>
      <c r="AQ239" s="92">
        <f>INDEX([1]RiskPlusY2565Q3!R:R,MATCH([1]ตารางคะแนนV3!$C239,[1]RiskPlusY2565Q3!$D:$D,0))</f>
        <v>1</v>
      </c>
      <c r="AR239" s="92">
        <f>INDEX([1]RiskPlusY2565Q3!AB:AB,MATCH([1]ตารางคะแนนV3!$C239,[1]RiskPlusY2565Q3!$D:$D,0))</f>
        <v>1</v>
      </c>
      <c r="AS239" s="93">
        <f t="shared" si="57"/>
        <v>3</v>
      </c>
      <c r="AT239" s="92">
        <f>INDEX([1]RiskPlusY2565Q3!AA:AA,MATCH([1]ตารางคะแนนV3!$C239,[1]RiskPlusY2565Q3!$D:$D,0))</f>
        <v>1</v>
      </c>
      <c r="AU239" s="92">
        <f>INDEX([1]RiskPlusY2565Q3!AC:AC,MATCH([1]ตารางคะแนนV3!$C239,[1]RiskPlusY2565Q3!$D:$D,0))</f>
        <v>1</v>
      </c>
      <c r="AV239" s="94">
        <f t="shared" si="58"/>
        <v>2</v>
      </c>
      <c r="AW239" s="95">
        <f t="shared" si="59"/>
        <v>5</v>
      </c>
      <c r="AX239" s="96">
        <f t="shared" si="60"/>
        <v>10</v>
      </c>
      <c r="AY239" s="18" t="str">
        <f t="shared" si="61"/>
        <v>C</v>
      </c>
      <c r="AZ239" s="18"/>
      <c r="BA239" s="18" t="str">
        <f>INDEX([1]Proflile65!$L:$L,MATCH([1]ตารางคะแนนV3!$C239,[1]Proflile65!$D:$D,0))</f>
        <v>เดิม</v>
      </c>
      <c r="BB239" s="18"/>
      <c r="BC239" s="18"/>
      <c r="BD239" s="28" t="b">
        <f t="shared" si="62"/>
        <v>1</v>
      </c>
      <c r="BE239" s="96">
        <v>10</v>
      </c>
      <c r="BF239" s="18" t="s">
        <v>2072</v>
      </c>
      <c r="BH239" s="17">
        <f t="shared" si="63"/>
        <v>0</v>
      </c>
    </row>
    <row r="240" spans="1:60">
      <c r="A240" s="18" t="s">
        <v>16</v>
      </c>
      <c r="B240" s="17" t="s">
        <v>139</v>
      </c>
      <c r="C240" s="18" t="s">
        <v>645</v>
      </c>
      <c r="D240" s="17" t="s">
        <v>646</v>
      </c>
      <c r="E240" s="18" t="str">
        <f>INDEX([1]Proflile65!$F:$F,MATCH([1]ตารางคะแนนV3!$C240,[1]Proflile65!$D:$D,0))</f>
        <v>รพช.</v>
      </c>
      <c r="F240" s="18">
        <f>INDEX([1]Proflile65!$H:$H,MATCH([1]ตารางคะแนนV3!$C240,[1]Proflile65!$D:$D,0))</f>
        <v>40</v>
      </c>
      <c r="G240" s="19" t="str">
        <f>INDEX([1]Proflile65!$K:$K,MATCH([1]ตารางคะแนนV3!$C240,[1]Proflile65!$D:$D,0))</f>
        <v>รพช.F2 P&lt;=30,000</v>
      </c>
      <c r="H240" s="75">
        <v>23547</v>
      </c>
      <c r="I240" s="76">
        <f>INDEX([1]RiskPlusY2565Q3!L:L,MATCH([1]ตารางคะแนนV3!$C240,[1]RiskPlusY2565Q3!$D:$D,0))</f>
        <v>77442451.799999997</v>
      </c>
      <c r="J240" s="76">
        <f>INDEX([1]RiskPlusY2565Q3!P:P,MATCH([1]ตารางคะแนนV3!$C240,[1]RiskPlusY2565Q3!$D:$D,0))</f>
        <v>46878329.920000002</v>
      </c>
      <c r="K240" s="76">
        <f>INDEX([1]RiskPlusY2565Q3!O:O,MATCH([1]ตารางคะแนนV3!$C240,[1]RiskPlusY2565Q3!$D:$D,0))</f>
        <v>42145573.740000002</v>
      </c>
      <c r="L240" s="76">
        <f>INDEX([1]RiskPlusY2565Q3!M:M,MATCH([1]ตารางคะแนนV3!$C240,[1]RiskPlusY2565Q3!$D:$D,0))</f>
        <v>37897131.799999997</v>
      </c>
      <c r="M240" s="29">
        <f>INDEX([1]RiskPlusY2565Q3!N:N,MATCH([1]ตารางคะแนนV3!$C240,[1]RiskPlusY2565Q3!$D:$D,0))</f>
        <v>0</v>
      </c>
      <c r="N240" s="77">
        <f>INDEX([1]PlanfinY2565Q3!M:M,MATCH([1]ตารางคะแนนV3!$C240,[1]PlanfinY2565Q3!$C:$C,0))</f>
        <v>0</v>
      </c>
      <c r="O240" s="78">
        <f>INDEX([1]PlanfinY2565Q3!N:N,MATCH([1]ตารางคะแนนV3!$C240,[1]PlanfinY2565Q3!$C:$C,0))</f>
        <v>1</v>
      </c>
      <c r="P240" s="79">
        <f t="shared" si="48"/>
        <v>1</v>
      </c>
      <c r="Q240" s="80">
        <f>INDEX([1]Ratio!R:R,MATCH([1]ตารางคะแนนV3!$C240,[1]Ratio!$C:$C,0))</f>
        <v>168</v>
      </c>
      <c r="R240" s="81">
        <f>INDEX([1]RiskPlusY2565Q3!$S:$S,MATCH([1]ตารางคะแนนV3!C240,[1]RiskPlusY2565Q3!$D:$D,0))</f>
        <v>0</v>
      </c>
      <c r="S240" s="82">
        <f>INDEX([1]Ratio!$S:$S,MATCH([1]ตารางคะแนนV3!$C240,[1]Ratio!$C:$C,0))</f>
        <v>151</v>
      </c>
      <c r="T240" s="78">
        <f>VLOOKUP($C240,[1]RiskPlusY2565Q3!$D$2:$W$901,17,0)</f>
        <v>0</v>
      </c>
      <c r="U240" s="83">
        <f t="shared" si="49"/>
        <v>0</v>
      </c>
      <c r="V240" s="82">
        <f>INDEX([1]Ratio!$T:$T,MATCH([1]ตารางคะแนนV3!$C240,[1]Ratio!$C:$C,0))</f>
        <v>178</v>
      </c>
      <c r="W240" s="78">
        <f>VLOOKUP($C240,[1]RiskPlusY2565Q3!$D$2:$W$901,18,0)</f>
        <v>0</v>
      </c>
      <c r="X240" s="83">
        <f t="shared" si="50"/>
        <v>0</v>
      </c>
      <c r="Y240" s="82">
        <f>INDEX([1]Ratio!$V:$V,MATCH([1]ตารางคะแนนV3!$C240,[1]Ratio!$C:$C,0))</f>
        <v>94</v>
      </c>
      <c r="Z240" s="81">
        <f>INDEX([1]RiskPlusY2565Q3!$W:$W,MATCH([1]ตารางคะแนนV3!C240,[1]RiskPlusY2565Q3!$D:$D,0))</f>
        <v>0</v>
      </c>
      <c r="AA240" s="84">
        <f t="shared" si="51"/>
        <v>0</v>
      </c>
      <c r="AB240" s="77" t="str">
        <f>INDEX('[1]Quick MethodY2565Q3'!P:P,MATCH([1]ตารางคะแนนV3!$C240,'[1]Quick MethodY2565Q3'!$C:$C,0))</f>
        <v>1</v>
      </c>
      <c r="AC240" s="78" t="str">
        <f>INDEX('[1]Quick MethodY2565Q3'!Q:Q,MATCH([1]ตารางคะแนนV3!$C240,'[1]Quick MethodY2565Q3'!$C:$C,0))</f>
        <v>1</v>
      </c>
      <c r="AD240" s="78">
        <f>INDEX([1]HGRY2565Q3!W:W,MATCH([1]ตารางคะแนนV3!$C240,[1]HGRY2565Q3!$C:$C,0))</f>
        <v>0</v>
      </c>
      <c r="AE240" s="78">
        <f>INDEX([1]HGRY2565Q3!X:X,MATCH([1]ตารางคะแนนV3!$C240,[1]HGRY2565Q3!$C:$C,0))</f>
        <v>0.5</v>
      </c>
      <c r="AF240" s="78">
        <f>INDEX([1]HGRY2565Q3!Y:Y,MATCH([1]ตารางคะแนนV3!$C240,[1]HGRY2565Q3!$C:$C,0))</f>
        <v>0.5</v>
      </c>
      <c r="AG240" s="78">
        <f>INDEX([1]HGRY2565Q3!Z:Z,MATCH([1]ตารางคะแนนV3!$C240,[1]HGRY2565Q3!$C:$C,0))</f>
        <v>0</v>
      </c>
      <c r="AH240" s="85">
        <f t="shared" si="52"/>
        <v>3</v>
      </c>
      <c r="AI240" s="79">
        <f t="shared" si="53"/>
        <v>2</v>
      </c>
      <c r="AJ240" s="86">
        <f>INDEX([1]PointY2565Q3!J:J,MATCH([1]ตารางคะแนนV3!$C240,[1]PointY2565Q3!$C:$C,0))</f>
        <v>1</v>
      </c>
      <c r="AK240" s="87">
        <f>IFERROR(INDEX([1]อัตราการครองเตียง!O:O,MATCH([1]ตารางคะแนนV3!$C240,[1]อัตราการครองเตียง!$C:$C,0)),0)</f>
        <v>1</v>
      </c>
      <c r="AL240" s="88">
        <f>INDEX([1]SumAdjRw!R:R,MATCH([1]ตารางคะแนนV3!$C240,[1]SumAdjRw!$C:$C,0))</f>
        <v>1</v>
      </c>
      <c r="AM240" s="89">
        <f t="shared" si="54"/>
        <v>2</v>
      </c>
      <c r="AN240" s="90">
        <f t="shared" si="55"/>
        <v>5</v>
      </c>
      <c r="AO240" s="91">
        <f t="shared" si="56"/>
        <v>6</v>
      </c>
      <c r="AP240" s="92">
        <f>INDEX([1]RiskPlusY2565Q3!Q:Q,MATCH([1]ตารางคะแนนV3!$C240,[1]RiskPlusY2565Q3!$D:$D,0))</f>
        <v>1</v>
      </c>
      <c r="AQ240" s="92">
        <f>INDEX([1]RiskPlusY2565Q3!R:R,MATCH([1]ตารางคะแนนV3!$C240,[1]RiskPlusY2565Q3!$D:$D,0))</f>
        <v>1</v>
      </c>
      <c r="AR240" s="92">
        <f>INDEX([1]RiskPlusY2565Q3!AB:AB,MATCH([1]ตารางคะแนนV3!$C240,[1]RiskPlusY2565Q3!$D:$D,0))</f>
        <v>1</v>
      </c>
      <c r="AS240" s="93">
        <f t="shared" si="57"/>
        <v>3</v>
      </c>
      <c r="AT240" s="92">
        <f>INDEX([1]RiskPlusY2565Q3!AA:AA,MATCH([1]ตารางคะแนนV3!$C240,[1]RiskPlusY2565Q3!$D:$D,0))</f>
        <v>1</v>
      </c>
      <c r="AU240" s="92">
        <f>INDEX([1]RiskPlusY2565Q3!AC:AC,MATCH([1]ตารางคะแนนV3!$C240,[1]RiskPlusY2565Q3!$D:$D,0))</f>
        <v>1</v>
      </c>
      <c r="AV240" s="94">
        <f t="shared" si="58"/>
        <v>2</v>
      </c>
      <c r="AW240" s="95">
        <f t="shared" si="59"/>
        <v>5</v>
      </c>
      <c r="AX240" s="96">
        <f t="shared" si="60"/>
        <v>11</v>
      </c>
      <c r="AY240" s="18" t="str">
        <f t="shared" si="61"/>
        <v>B</v>
      </c>
      <c r="AZ240" s="18"/>
      <c r="BA240" s="18" t="str">
        <f>INDEX([1]Proflile65!$L:$L,MATCH([1]ตารางคะแนนV3!$C240,[1]Proflile65!$D:$D,0))</f>
        <v>เดิม</v>
      </c>
      <c r="BB240" s="18"/>
      <c r="BC240" s="18"/>
      <c r="BD240" s="28" t="b">
        <f t="shared" si="62"/>
        <v>1</v>
      </c>
      <c r="BE240" s="96">
        <v>11</v>
      </c>
      <c r="BF240" s="18" t="s">
        <v>2071</v>
      </c>
      <c r="BH240" s="17">
        <f t="shared" si="63"/>
        <v>150000</v>
      </c>
    </row>
    <row r="241" spans="1:60">
      <c r="A241" s="18" t="s">
        <v>16</v>
      </c>
      <c r="B241" s="17" t="s">
        <v>139</v>
      </c>
      <c r="C241" s="18" t="s">
        <v>647</v>
      </c>
      <c r="D241" s="17" t="s">
        <v>648</v>
      </c>
      <c r="E241" s="18" t="str">
        <f>INDEX([1]Proflile65!$F:$F,MATCH([1]ตารางคะแนนV3!$C241,[1]Proflile65!$D:$D,0))</f>
        <v>รพช.</v>
      </c>
      <c r="F241" s="18">
        <f>INDEX([1]Proflile65!$H:$H,MATCH([1]ตารางคะแนนV3!$C241,[1]Proflile65!$D:$D,0))</f>
        <v>90</v>
      </c>
      <c r="G241" s="19" t="str">
        <f>INDEX([1]Proflile65!$K:$K,MATCH([1]ตารางคะแนนV3!$C241,[1]Proflile65!$D:$D,0))</f>
        <v>รพช.F1 P&lt;=50,000</v>
      </c>
      <c r="H241" s="75">
        <v>42026</v>
      </c>
      <c r="I241" s="76">
        <f>INDEX([1]RiskPlusY2565Q3!L:L,MATCH([1]ตารางคะแนนV3!$C241,[1]RiskPlusY2565Q3!$D:$D,0))</f>
        <v>181966342.19</v>
      </c>
      <c r="J241" s="76">
        <f>INDEX([1]RiskPlusY2565Q3!P:P,MATCH([1]ตารางคะแนนV3!$C241,[1]RiskPlusY2565Q3!$D:$D,0))</f>
        <v>139304747.03</v>
      </c>
      <c r="K241" s="76">
        <f>INDEX([1]RiskPlusY2565Q3!O:O,MATCH([1]ตารางคะแนนV3!$C241,[1]RiskPlusY2565Q3!$D:$D,0))</f>
        <v>36214012.810000002</v>
      </c>
      <c r="L241" s="76">
        <f>INDEX([1]RiskPlusY2565Q3!M:M,MATCH([1]ตารางคะแนนV3!$C241,[1]RiskPlusY2565Q3!$D:$D,0))</f>
        <v>47336461.670000002</v>
      </c>
      <c r="M241" s="29">
        <f>INDEX([1]RiskPlusY2565Q3!N:N,MATCH([1]ตารางคะแนนV3!$C241,[1]RiskPlusY2565Q3!$D:$D,0))</f>
        <v>0</v>
      </c>
      <c r="N241" s="77">
        <f>INDEX([1]PlanfinY2565Q3!M:M,MATCH([1]ตารางคะแนนV3!$C241,[1]PlanfinY2565Q3!$C:$C,0))</f>
        <v>0</v>
      </c>
      <c r="O241" s="78">
        <f>INDEX([1]PlanfinY2565Q3!N:N,MATCH([1]ตารางคะแนนV3!$C241,[1]PlanfinY2565Q3!$C:$C,0))</f>
        <v>1</v>
      </c>
      <c r="P241" s="79">
        <f t="shared" si="48"/>
        <v>1</v>
      </c>
      <c r="Q241" s="80">
        <f>INDEX([1]Ratio!R:R,MATCH([1]ตารางคะแนนV3!$C241,[1]Ratio!$C:$C,0))</f>
        <v>134</v>
      </c>
      <c r="R241" s="81">
        <f>INDEX([1]RiskPlusY2565Q3!$S:$S,MATCH([1]ตารางคะแนนV3!C241,[1]RiskPlusY2565Q3!$D:$D,0))</f>
        <v>0</v>
      </c>
      <c r="S241" s="82">
        <f>INDEX([1]Ratio!$S:$S,MATCH([1]ตารางคะแนนV3!$C241,[1]Ratio!$C:$C,0))</f>
        <v>104</v>
      </c>
      <c r="T241" s="78">
        <f>VLOOKUP($C241,[1]RiskPlusY2565Q3!$D$2:$W$901,17,0)</f>
        <v>0</v>
      </c>
      <c r="U241" s="83">
        <f t="shared" si="49"/>
        <v>0</v>
      </c>
      <c r="V241" s="82">
        <f>INDEX([1]Ratio!$T:$T,MATCH([1]ตารางคะแนนV3!$C241,[1]Ratio!$C:$C,0))</f>
        <v>237</v>
      </c>
      <c r="W241" s="78">
        <f>VLOOKUP($C241,[1]RiskPlusY2565Q3!$D$2:$W$901,18,0)</f>
        <v>0</v>
      </c>
      <c r="X241" s="83">
        <f t="shared" si="50"/>
        <v>0</v>
      </c>
      <c r="Y241" s="82">
        <f>INDEX([1]Ratio!$V:$V,MATCH([1]ตารางคะแนนV3!$C241,[1]Ratio!$C:$C,0))</f>
        <v>101</v>
      </c>
      <c r="Z241" s="81">
        <f>INDEX([1]RiskPlusY2565Q3!$W:$W,MATCH([1]ตารางคะแนนV3!C241,[1]RiskPlusY2565Q3!$D:$D,0))</f>
        <v>0</v>
      </c>
      <c r="AA241" s="84">
        <f t="shared" si="51"/>
        <v>0</v>
      </c>
      <c r="AB241" s="77" t="str">
        <f>INDEX('[1]Quick MethodY2565Q3'!P:P,MATCH([1]ตารางคะแนนV3!$C241,'[1]Quick MethodY2565Q3'!$C:$C,0))</f>
        <v>1</v>
      </c>
      <c r="AC241" s="78" t="str">
        <f>INDEX('[1]Quick MethodY2565Q3'!Q:Q,MATCH([1]ตารางคะแนนV3!$C241,'[1]Quick MethodY2565Q3'!$C:$C,0))</f>
        <v>1</v>
      </c>
      <c r="AD241" s="78">
        <f>INDEX([1]HGRY2565Q3!W:W,MATCH([1]ตารางคะแนนV3!$C241,[1]HGRY2565Q3!$C:$C,0))</f>
        <v>0</v>
      </c>
      <c r="AE241" s="78">
        <f>INDEX([1]HGRY2565Q3!X:X,MATCH([1]ตารางคะแนนV3!$C241,[1]HGRY2565Q3!$C:$C,0))</f>
        <v>0.5</v>
      </c>
      <c r="AF241" s="78">
        <f>INDEX([1]HGRY2565Q3!Y:Y,MATCH([1]ตารางคะแนนV3!$C241,[1]HGRY2565Q3!$C:$C,0))</f>
        <v>0</v>
      </c>
      <c r="AG241" s="78">
        <f>INDEX([1]HGRY2565Q3!Z:Z,MATCH([1]ตารางคะแนนV3!$C241,[1]HGRY2565Q3!$C:$C,0))</f>
        <v>0</v>
      </c>
      <c r="AH241" s="85">
        <f t="shared" si="52"/>
        <v>2.5</v>
      </c>
      <c r="AI241" s="79">
        <f t="shared" si="53"/>
        <v>2</v>
      </c>
      <c r="AJ241" s="86">
        <f>INDEX([1]PointY2565Q3!J:J,MATCH([1]ตารางคะแนนV3!$C241,[1]PointY2565Q3!$C:$C,0))</f>
        <v>1</v>
      </c>
      <c r="AK241" s="87">
        <f>IFERROR(INDEX([1]อัตราการครองเตียง!O:O,MATCH([1]ตารางคะแนนV3!$C241,[1]อัตราการครองเตียง!$C:$C,0)),0)</f>
        <v>0</v>
      </c>
      <c r="AL241" s="88">
        <f>INDEX([1]SumAdjRw!R:R,MATCH([1]ตารางคะแนนV3!$C241,[1]SumAdjRw!$C:$C,0))</f>
        <v>0</v>
      </c>
      <c r="AM241" s="89">
        <f t="shared" si="54"/>
        <v>0</v>
      </c>
      <c r="AN241" s="90">
        <f t="shared" si="55"/>
        <v>3</v>
      </c>
      <c r="AO241" s="91">
        <f t="shared" si="56"/>
        <v>4</v>
      </c>
      <c r="AP241" s="92">
        <f>INDEX([1]RiskPlusY2565Q3!Q:Q,MATCH([1]ตารางคะแนนV3!$C241,[1]RiskPlusY2565Q3!$D:$D,0))</f>
        <v>0</v>
      </c>
      <c r="AQ241" s="92">
        <f>INDEX([1]RiskPlusY2565Q3!R:R,MATCH([1]ตารางคะแนนV3!$C241,[1]RiskPlusY2565Q3!$D:$D,0))</f>
        <v>0</v>
      </c>
      <c r="AR241" s="92">
        <f>INDEX([1]RiskPlusY2565Q3!AB:AB,MATCH([1]ตารางคะแนนV3!$C241,[1]RiskPlusY2565Q3!$D:$D,0))</f>
        <v>1</v>
      </c>
      <c r="AS241" s="93">
        <f t="shared" si="57"/>
        <v>1</v>
      </c>
      <c r="AT241" s="92">
        <f>INDEX([1]RiskPlusY2565Q3!AA:AA,MATCH([1]ตารางคะแนนV3!$C241,[1]RiskPlusY2565Q3!$D:$D,0))</f>
        <v>1</v>
      </c>
      <c r="AU241" s="92">
        <f>INDEX([1]RiskPlusY2565Q3!AC:AC,MATCH([1]ตารางคะแนนV3!$C241,[1]RiskPlusY2565Q3!$D:$D,0))</f>
        <v>1</v>
      </c>
      <c r="AV241" s="94">
        <f t="shared" si="58"/>
        <v>2</v>
      </c>
      <c r="AW241" s="95">
        <f t="shared" si="59"/>
        <v>3</v>
      </c>
      <c r="AX241" s="96">
        <f t="shared" si="60"/>
        <v>7</v>
      </c>
      <c r="AY241" s="18" t="str">
        <f t="shared" si="61"/>
        <v>F</v>
      </c>
      <c r="AZ241" s="18"/>
      <c r="BA241" s="18" t="str">
        <f>INDEX([1]Proflile65!$L:$L,MATCH([1]ตารางคะแนนV3!$C241,[1]Proflile65!$D:$D,0))</f>
        <v>เดิม</v>
      </c>
      <c r="BB241" s="18"/>
      <c r="BC241" s="18"/>
      <c r="BD241" s="28" t="b">
        <f t="shared" si="62"/>
        <v>1</v>
      </c>
      <c r="BE241" s="96">
        <v>7</v>
      </c>
      <c r="BF241" s="18" t="s">
        <v>2074</v>
      </c>
      <c r="BH241" s="17">
        <f t="shared" si="63"/>
        <v>0</v>
      </c>
    </row>
    <row r="242" spans="1:60">
      <c r="A242" s="18" t="s">
        <v>16</v>
      </c>
      <c r="B242" s="17" t="s">
        <v>139</v>
      </c>
      <c r="C242" s="18" t="s">
        <v>649</v>
      </c>
      <c r="D242" s="17" t="s">
        <v>650</v>
      </c>
      <c r="E242" s="18" t="str">
        <f>INDEX([1]Proflile65!$F:$F,MATCH([1]ตารางคะแนนV3!$C242,[1]Proflile65!$D:$D,0))</f>
        <v>รพช.</v>
      </c>
      <c r="F242" s="18">
        <f>INDEX([1]Proflile65!$H:$H,MATCH([1]ตารางคะแนนV3!$C242,[1]Proflile65!$D:$D,0))</f>
        <v>10</v>
      </c>
      <c r="G242" s="19" t="str">
        <f>INDEX([1]Proflile65!$K:$K,MATCH([1]ตารางคะแนนV3!$C242,[1]Proflile65!$D:$D,0))</f>
        <v>รพช.F3 P&lt;=15,000</v>
      </c>
      <c r="H242" s="75">
        <v>10610</v>
      </c>
      <c r="I242" s="76">
        <f>INDEX([1]RiskPlusY2565Q3!L:L,MATCH([1]ตารางคะแนนV3!$C242,[1]RiskPlusY2565Q3!$D:$D,0))</f>
        <v>23892676.73</v>
      </c>
      <c r="J242" s="76">
        <f>INDEX([1]RiskPlusY2565Q3!P:P,MATCH([1]ตารางคะแนนV3!$C242,[1]RiskPlusY2565Q3!$D:$D,0))</f>
        <v>12529885.619999999</v>
      </c>
      <c r="K242" s="76">
        <f>INDEX([1]RiskPlusY2565Q3!O:O,MATCH([1]ตารางคะแนนV3!$C242,[1]RiskPlusY2565Q3!$D:$D,0))</f>
        <v>10748518.859999999</v>
      </c>
      <c r="L242" s="76">
        <f>INDEX([1]RiskPlusY2565Q3!M:M,MATCH([1]ตารางคะแนนV3!$C242,[1]RiskPlusY2565Q3!$D:$D,0))</f>
        <v>9936804.8000000007</v>
      </c>
      <c r="M242" s="29">
        <f>INDEX([1]RiskPlusY2565Q3!N:N,MATCH([1]ตารางคะแนนV3!$C242,[1]RiskPlusY2565Q3!$D:$D,0))</f>
        <v>0</v>
      </c>
      <c r="N242" s="77">
        <f>INDEX([1]PlanfinY2565Q3!M:M,MATCH([1]ตารางคะแนนV3!$C242,[1]PlanfinY2565Q3!$C:$C,0))</f>
        <v>0</v>
      </c>
      <c r="O242" s="78">
        <f>INDEX([1]PlanfinY2565Q3!N:N,MATCH([1]ตารางคะแนนV3!$C242,[1]PlanfinY2565Q3!$C:$C,0))</f>
        <v>1</v>
      </c>
      <c r="P242" s="79">
        <f t="shared" si="48"/>
        <v>1</v>
      </c>
      <c r="Q242" s="80">
        <f>INDEX([1]Ratio!R:R,MATCH([1]ตารางคะแนนV3!$C242,[1]Ratio!$C:$C,0))</f>
        <v>275</v>
      </c>
      <c r="R242" s="81">
        <f>INDEX([1]RiskPlusY2565Q3!$S:$S,MATCH([1]ตารางคะแนนV3!C242,[1]RiskPlusY2565Q3!$D:$D,0))</f>
        <v>0</v>
      </c>
      <c r="S242" s="82">
        <f>INDEX([1]Ratio!$S:$S,MATCH([1]ตารางคะแนนV3!$C242,[1]Ratio!$C:$C,0))</f>
        <v>38</v>
      </c>
      <c r="T242" s="78">
        <f>VLOOKUP($C242,[1]RiskPlusY2565Q3!$D$2:$W$901,17,0)</f>
        <v>1</v>
      </c>
      <c r="U242" s="83">
        <f t="shared" si="49"/>
        <v>0.5</v>
      </c>
      <c r="V242" s="82">
        <f>INDEX([1]Ratio!$T:$T,MATCH([1]ตารางคะแนนV3!$C242,[1]Ratio!$C:$C,0))</f>
        <v>99</v>
      </c>
      <c r="W242" s="78">
        <f>VLOOKUP($C242,[1]RiskPlusY2565Q3!$D$2:$W$901,18,0)</f>
        <v>0</v>
      </c>
      <c r="X242" s="83">
        <f t="shared" si="50"/>
        <v>0</v>
      </c>
      <c r="Y242" s="82">
        <f>INDEX([1]Ratio!$V:$V,MATCH([1]ตารางคะแนนV3!$C242,[1]Ratio!$C:$C,0))</f>
        <v>75</v>
      </c>
      <c r="Z242" s="81">
        <f>INDEX([1]RiskPlusY2565Q3!$W:$W,MATCH([1]ตารางคะแนนV3!C242,[1]RiskPlusY2565Q3!$D:$D,0))</f>
        <v>0</v>
      </c>
      <c r="AA242" s="84">
        <f t="shared" si="51"/>
        <v>0.5</v>
      </c>
      <c r="AB242" s="77" t="str">
        <f>INDEX('[1]Quick MethodY2565Q3'!P:P,MATCH([1]ตารางคะแนนV3!$C242,'[1]Quick MethodY2565Q3'!$C:$C,0))</f>
        <v>1</v>
      </c>
      <c r="AC242" s="78" t="str">
        <f>INDEX('[1]Quick MethodY2565Q3'!Q:Q,MATCH([1]ตารางคะแนนV3!$C242,'[1]Quick MethodY2565Q3'!$C:$C,0))</f>
        <v>1</v>
      </c>
      <c r="AD242" s="78">
        <f>INDEX([1]HGRY2565Q3!W:W,MATCH([1]ตารางคะแนนV3!$C242,[1]HGRY2565Q3!$C:$C,0))</f>
        <v>0</v>
      </c>
      <c r="AE242" s="78">
        <f>INDEX([1]HGRY2565Q3!X:X,MATCH([1]ตารางคะแนนV3!$C242,[1]HGRY2565Q3!$C:$C,0))</f>
        <v>0.5</v>
      </c>
      <c r="AF242" s="78">
        <f>INDEX([1]HGRY2565Q3!Y:Y,MATCH([1]ตารางคะแนนV3!$C242,[1]HGRY2565Q3!$C:$C,0))</f>
        <v>0.5</v>
      </c>
      <c r="AG242" s="78">
        <f>INDEX([1]HGRY2565Q3!Z:Z,MATCH([1]ตารางคะแนนV3!$C242,[1]HGRY2565Q3!$C:$C,0))</f>
        <v>0.5</v>
      </c>
      <c r="AH242" s="85">
        <f t="shared" si="52"/>
        <v>3.5</v>
      </c>
      <c r="AI242" s="79">
        <f t="shared" si="53"/>
        <v>2</v>
      </c>
      <c r="AJ242" s="86">
        <f>INDEX([1]PointY2565Q3!J:J,MATCH([1]ตารางคะแนนV3!$C242,[1]PointY2565Q3!$C:$C,0))</f>
        <v>1</v>
      </c>
      <c r="AK242" s="87">
        <f>IFERROR(INDEX([1]อัตราการครองเตียง!O:O,MATCH([1]ตารางคะแนนV3!$C242,[1]อัตราการครองเตียง!$C:$C,0)),0)</f>
        <v>1</v>
      </c>
      <c r="AL242" s="88">
        <f>INDEX([1]SumAdjRw!R:R,MATCH([1]ตารางคะแนนV3!$C242,[1]SumAdjRw!$C:$C,0))</f>
        <v>1</v>
      </c>
      <c r="AM242" s="89">
        <f t="shared" si="54"/>
        <v>2</v>
      </c>
      <c r="AN242" s="90">
        <f t="shared" si="55"/>
        <v>5</v>
      </c>
      <c r="AO242" s="91">
        <f t="shared" si="56"/>
        <v>6.5</v>
      </c>
      <c r="AP242" s="92">
        <f>INDEX([1]RiskPlusY2565Q3!Q:Q,MATCH([1]ตารางคะแนนV3!$C242,[1]RiskPlusY2565Q3!$D:$D,0))</f>
        <v>0</v>
      </c>
      <c r="AQ242" s="92">
        <f>INDEX([1]RiskPlusY2565Q3!R:R,MATCH([1]ตารางคะแนนV3!$C242,[1]RiskPlusY2565Q3!$D:$D,0))</f>
        <v>1</v>
      </c>
      <c r="AR242" s="92">
        <f>INDEX([1]RiskPlusY2565Q3!AB:AB,MATCH([1]ตารางคะแนนV3!$C242,[1]RiskPlusY2565Q3!$D:$D,0))</f>
        <v>1</v>
      </c>
      <c r="AS242" s="93">
        <f t="shared" si="57"/>
        <v>2</v>
      </c>
      <c r="AT242" s="92">
        <f>INDEX([1]RiskPlusY2565Q3!AA:AA,MATCH([1]ตารางคะแนนV3!$C242,[1]RiskPlusY2565Q3!$D:$D,0))</f>
        <v>1</v>
      </c>
      <c r="AU242" s="92">
        <f>INDEX([1]RiskPlusY2565Q3!AC:AC,MATCH([1]ตารางคะแนนV3!$C242,[1]RiskPlusY2565Q3!$D:$D,0))</f>
        <v>1</v>
      </c>
      <c r="AV242" s="94">
        <f t="shared" si="58"/>
        <v>2</v>
      </c>
      <c r="AW242" s="95">
        <f t="shared" si="59"/>
        <v>4</v>
      </c>
      <c r="AX242" s="96">
        <f t="shared" si="60"/>
        <v>10.5</v>
      </c>
      <c r="AY242" s="18" t="str">
        <f t="shared" si="61"/>
        <v>B</v>
      </c>
      <c r="AZ242" s="18"/>
      <c r="BA242" s="18" t="str">
        <f>INDEX([1]Proflile65!$L:$L,MATCH([1]ตารางคะแนนV3!$C242,[1]Proflile65!$D:$D,0))</f>
        <v>เดิม</v>
      </c>
      <c r="BB242" s="18"/>
      <c r="BC242" s="18"/>
      <c r="BD242" s="28" t="b">
        <f t="shared" si="62"/>
        <v>1</v>
      </c>
      <c r="BE242" s="96">
        <v>10.5</v>
      </c>
      <c r="BF242" s="18" t="s">
        <v>2071</v>
      </c>
      <c r="BH242" s="17">
        <f t="shared" si="63"/>
        <v>150000</v>
      </c>
    </row>
    <row r="243" spans="1:60">
      <c r="A243" s="18" t="s">
        <v>16</v>
      </c>
      <c r="B243" s="17" t="s">
        <v>139</v>
      </c>
      <c r="C243" s="18" t="s">
        <v>651</v>
      </c>
      <c r="D243" s="17" t="s">
        <v>652</v>
      </c>
      <c r="E243" s="18" t="str">
        <f>INDEX([1]Proflile65!$F:$F,MATCH([1]ตารางคะแนนV3!$C243,[1]Proflile65!$D:$D,0))</f>
        <v>รพช.</v>
      </c>
      <c r="F243" s="18">
        <f>INDEX([1]Proflile65!$H:$H,MATCH([1]ตารางคะแนนV3!$C243,[1]Proflile65!$D:$D,0))</f>
        <v>30</v>
      </c>
      <c r="G243" s="19" t="str">
        <f>INDEX([1]Proflile65!$K:$K,MATCH([1]ตารางคะแนนV3!$C243,[1]Proflile65!$D:$D,0))</f>
        <v>รพช.F2 P30,000-60,000</v>
      </c>
      <c r="H243" s="75">
        <v>30261</v>
      </c>
      <c r="I243" s="76">
        <f>INDEX([1]RiskPlusY2565Q3!L:L,MATCH([1]ตารางคะแนนV3!$C243,[1]RiskPlusY2565Q3!$D:$D,0))</f>
        <v>181780233.59</v>
      </c>
      <c r="J243" s="76">
        <f>INDEX([1]RiskPlusY2565Q3!P:P,MATCH([1]ตารางคะแนนV3!$C243,[1]RiskPlusY2565Q3!$D:$D,0))</f>
        <v>140608631.44</v>
      </c>
      <c r="K243" s="76">
        <f>INDEX([1]RiskPlusY2565Q3!O:O,MATCH([1]ตารางคะแนนV3!$C243,[1]RiskPlusY2565Q3!$D:$D,0))</f>
        <v>21422767.579999998</v>
      </c>
      <c r="L243" s="76">
        <f>INDEX([1]RiskPlusY2565Q3!M:M,MATCH([1]ตารางคะแนนV3!$C243,[1]RiskPlusY2565Q3!$D:$D,0))</f>
        <v>15855649.619999999</v>
      </c>
      <c r="M243" s="29">
        <f>INDEX([1]RiskPlusY2565Q3!N:N,MATCH([1]ตารางคะแนนV3!$C243,[1]RiskPlusY2565Q3!$D:$D,0))</f>
        <v>0</v>
      </c>
      <c r="N243" s="77">
        <f>INDEX([1]PlanfinY2565Q3!M:M,MATCH([1]ตารางคะแนนV3!$C243,[1]PlanfinY2565Q3!$C:$C,0))</f>
        <v>0</v>
      </c>
      <c r="O243" s="78">
        <f>INDEX([1]PlanfinY2565Q3!N:N,MATCH([1]ตารางคะแนนV3!$C243,[1]PlanfinY2565Q3!$C:$C,0))</f>
        <v>0</v>
      </c>
      <c r="P243" s="79">
        <f t="shared" si="48"/>
        <v>0</v>
      </c>
      <c r="Q243" s="80">
        <f>INDEX([1]Ratio!R:R,MATCH([1]ตารางคะแนนV3!$C243,[1]Ratio!$C:$C,0))</f>
        <v>220</v>
      </c>
      <c r="R243" s="81">
        <f>INDEX([1]RiskPlusY2565Q3!$S:$S,MATCH([1]ตารางคะแนนV3!C243,[1]RiskPlusY2565Q3!$D:$D,0))</f>
        <v>0</v>
      </c>
      <c r="S243" s="82">
        <f>INDEX([1]Ratio!$S:$S,MATCH([1]ตารางคะแนนV3!$C243,[1]Ratio!$C:$C,0))</f>
        <v>83</v>
      </c>
      <c r="T243" s="78">
        <f>VLOOKUP($C243,[1]RiskPlusY2565Q3!$D$2:$W$901,17,0)</f>
        <v>0</v>
      </c>
      <c r="U243" s="83">
        <f t="shared" si="49"/>
        <v>0</v>
      </c>
      <c r="V243" s="82">
        <f>INDEX([1]Ratio!$T:$T,MATCH([1]ตารางคะแนนV3!$C243,[1]Ratio!$C:$C,0))</f>
        <v>351</v>
      </c>
      <c r="W243" s="78">
        <f>VLOOKUP($C243,[1]RiskPlusY2565Q3!$D$2:$W$901,18,0)</f>
        <v>0</v>
      </c>
      <c r="X243" s="83">
        <f t="shared" si="50"/>
        <v>0</v>
      </c>
      <c r="Y243" s="82">
        <f>INDEX([1]Ratio!$V:$V,MATCH([1]ตารางคะแนนV3!$C243,[1]Ratio!$C:$C,0))</f>
        <v>74</v>
      </c>
      <c r="Z243" s="81">
        <f>INDEX([1]RiskPlusY2565Q3!$W:$W,MATCH([1]ตารางคะแนนV3!C243,[1]RiskPlusY2565Q3!$D:$D,0))</f>
        <v>0</v>
      </c>
      <c r="AA243" s="84">
        <f t="shared" si="51"/>
        <v>0</v>
      </c>
      <c r="AB243" s="77" t="str">
        <f>INDEX('[1]Quick MethodY2565Q3'!P:P,MATCH([1]ตารางคะแนนV3!$C243,'[1]Quick MethodY2565Q3'!$C:$C,0))</f>
        <v>1</v>
      </c>
      <c r="AC243" s="78" t="str">
        <f>INDEX('[1]Quick MethodY2565Q3'!Q:Q,MATCH([1]ตารางคะแนนV3!$C243,'[1]Quick MethodY2565Q3'!$C:$C,0))</f>
        <v>0</v>
      </c>
      <c r="AD243" s="78">
        <f>INDEX([1]HGRY2565Q3!W:W,MATCH([1]ตารางคะแนนV3!$C243,[1]HGRY2565Q3!$C:$C,0))</f>
        <v>0</v>
      </c>
      <c r="AE243" s="78">
        <f>INDEX([1]HGRY2565Q3!X:X,MATCH([1]ตารางคะแนนV3!$C243,[1]HGRY2565Q3!$C:$C,0))</f>
        <v>0.5</v>
      </c>
      <c r="AF243" s="78">
        <f>INDEX([1]HGRY2565Q3!Y:Y,MATCH([1]ตารางคะแนนV3!$C243,[1]HGRY2565Q3!$C:$C,0))</f>
        <v>0.5</v>
      </c>
      <c r="AG243" s="78">
        <f>INDEX([1]HGRY2565Q3!Z:Z,MATCH([1]ตารางคะแนนV3!$C243,[1]HGRY2565Q3!$C:$C,0))</f>
        <v>0</v>
      </c>
      <c r="AH243" s="85">
        <f t="shared" si="52"/>
        <v>2</v>
      </c>
      <c r="AI243" s="79">
        <f t="shared" si="53"/>
        <v>2</v>
      </c>
      <c r="AJ243" s="86">
        <f>INDEX([1]PointY2565Q3!J:J,MATCH([1]ตารางคะแนนV3!$C243,[1]PointY2565Q3!$C:$C,0))</f>
        <v>1</v>
      </c>
      <c r="AK243" s="87">
        <f>IFERROR(INDEX([1]อัตราการครองเตียง!O:O,MATCH([1]ตารางคะแนนV3!$C243,[1]อัตราการครองเตียง!$C:$C,0)),0)</f>
        <v>1</v>
      </c>
      <c r="AL243" s="88">
        <f>INDEX([1]SumAdjRw!R:R,MATCH([1]ตารางคะแนนV3!$C243,[1]SumAdjRw!$C:$C,0))</f>
        <v>1</v>
      </c>
      <c r="AM243" s="89">
        <f t="shared" si="54"/>
        <v>2</v>
      </c>
      <c r="AN243" s="90">
        <f t="shared" si="55"/>
        <v>5</v>
      </c>
      <c r="AO243" s="91">
        <f t="shared" si="56"/>
        <v>5</v>
      </c>
      <c r="AP243" s="92">
        <f>INDEX([1]RiskPlusY2565Q3!Q:Q,MATCH([1]ตารางคะแนนV3!$C243,[1]RiskPlusY2565Q3!$D:$D,0))</f>
        <v>0</v>
      </c>
      <c r="AQ243" s="92">
        <f>INDEX([1]RiskPlusY2565Q3!R:R,MATCH([1]ตารางคะแนนV3!$C243,[1]RiskPlusY2565Q3!$D:$D,0))</f>
        <v>0</v>
      </c>
      <c r="AR243" s="92">
        <f>INDEX([1]RiskPlusY2565Q3!AB:AB,MATCH([1]ตารางคะแนนV3!$C243,[1]RiskPlusY2565Q3!$D:$D,0))</f>
        <v>1</v>
      </c>
      <c r="AS243" s="93">
        <f t="shared" si="57"/>
        <v>1</v>
      </c>
      <c r="AT243" s="92">
        <f>INDEX([1]RiskPlusY2565Q3!AA:AA,MATCH([1]ตารางคะแนนV3!$C243,[1]RiskPlusY2565Q3!$D:$D,0))</f>
        <v>1</v>
      </c>
      <c r="AU243" s="92">
        <f>INDEX([1]RiskPlusY2565Q3!AC:AC,MATCH([1]ตารางคะแนนV3!$C243,[1]RiskPlusY2565Q3!$D:$D,0))</f>
        <v>1</v>
      </c>
      <c r="AV243" s="94">
        <f t="shared" si="58"/>
        <v>2</v>
      </c>
      <c r="AW243" s="95">
        <f t="shared" si="59"/>
        <v>3</v>
      </c>
      <c r="AX243" s="96">
        <f t="shared" si="60"/>
        <v>8</v>
      </c>
      <c r="AY243" s="18" t="str">
        <f t="shared" si="61"/>
        <v>D</v>
      </c>
      <c r="AZ243" s="18"/>
      <c r="BA243" s="18" t="str">
        <f>INDEX([1]Proflile65!$L:$L,MATCH([1]ตารางคะแนนV3!$C243,[1]Proflile65!$D:$D,0))</f>
        <v>เดิม</v>
      </c>
      <c r="BB243" s="18"/>
      <c r="BC243" s="18"/>
      <c r="BD243" s="28" t="b">
        <f t="shared" si="62"/>
        <v>1</v>
      </c>
      <c r="BE243" s="96">
        <v>8</v>
      </c>
      <c r="BF243" s="18" t="s">
        <v>2073</v>
      </c>
      <c r="BH243" s="17">
        <f t="shared" si="63"/>
        <v>0</v>
      </c>
    </row>
    <row r="244" spans="1:60">
      <c r="A244" s="18" t="s">
        <v>16</v>
      </c>
      <c r="B244" s="17" t="s">
        <v>139</v>
      </c>
      <c r="C244" s="18" t="s">
        <v>653</v>
      </c>
      <c r="D244" s="17" t="s">
        <v>654</v>
      </c>
      <c r="E244" s="18" t="str">
        <f>INDEX([1]Proflile65!$F:$F,MATCH([1]ตารางคะแนนV3!$C244,[1]Proflile65!$D:$D,0))</f>
        <v>รพช.</v>
      </c>
      <c r="F244" s="18">
        <f>INDEX([1]Proflile65!$H:$H,MATCH([1]ตารางคะแนนV3!$C244,[1]Proflile65!$D:$D,0))</f>
        <v>24</v>
      </c>
      <c r="G244" s="19" t="str">
        <f>INDEX([1]Proflile65!$K:$K,MATCH([1]ตารางคะแนนV3!$C244,[1]Proflile65!$D:$D,0))</f>
        <v>รพช.F3 P&lt;=15,000</v>
      </c>
      <c r="H244" s="75">
        <v>13518</v>
      </c>
      <c r="I244" s="76">
        <f>INDEX([1]RiskPlusY2565Q3!L:L,MATCH([1]ตารางคะแนนV3!$C244,[1]RiskPlusY2565Q3!$D:$D,0))</f>
        <v>40815167.280000001</v>
      </c>
      <c r="J244" s="76">
        <f>INDEX([1]RiskPlusY2565Q3!P:P,MATCH([1]ตารางคะแนนV3!$C244,[1]RiskPlusY2565Q3!$D:$D,0))</f>
        <v>7782150.0199999996</v>
      </c>
      <c r="K244" s="76">
        <f>INDEX([1]RiskPlusY2565Q3!O:O,MATCH([1]ตารางคะแนนV3!$C244,[1]RiskPlusY2565Q3!$D:$D,0))</f>
        <v>26979256.280000001</v>
      </c>
      <c r="L244" s="76">
        <f>INDEX([1]RiskPlusY2565Q3!M:M,MATCH([1]ตารางคะแนนV3!$C244,[1]RiskPlusY2565Q3!$D:$D,0))</f>
        <v>24289554.82</v>
      </c>
      <c r="M244" s="29">
        <f>INDEX([1]RiskPlusY2565Q3!N:N,MATCH([1]ตารางคะแนนV3!$C244,[1]RiskPlusY2565Q3!$D:$D,0))</f>
        <v>0</v>
      </c>
      <c r="N244" s="77">
        <f>INDEX([1]PlanfinY2565Q3!M:M,MATCH([1]ตารางคะแนนV3!$C244,[1]PlanfinY2565Q3!$C:$C,0))</f>
        <v>0</v>
      </c>
      <c r="O244" s="78">
        <f>INDEX([1]PlanfinY2565Q3!N:N,MATCH([1]ตารางคะแนนV3!$C244,[1]PlanfinY2565Q3!$C:$C,0))</f>
        <v>0</v>
      </c>
      <c r="P244" s="79">
        <f t="shared" si="48"/>
        <v>0</v>
      </c>
      <c r="Q244" s="80">
        <f>INDEX([1]Ratio!R:R,MATCH([1]ตารางคะแนนV3!$C244,[1]Ratio!$C:$C,0))</f>
        <v>361</v>
      </c>
      <c r="R244" s="81">
        <f>INDEX([1]RiskPlusY2565Q3!$S:$S,MATCH([1]ตารางคะแนนV3!C244,[1]RiskPlusY2565Q3!$D:$D,0))</f>
        <v>0</v>
      </c>
      <c r="S244" s="82">
        <f>INDEX([1]Ratio!$S:$S,MATCH([1]ตารางคะแนนV3!$C244,[1]Ratio!$C:$C,0))</f>
        <v>383</v>
      </c>
      <c r="T244" s="78">
        <f>VLOOKUP($C244,[1]RiskPlusY2565Q3!$D$2:$W$901,17,0)</f>
        <v>0</v>
      </c>
      <c r="U244" s="83">
        <f t="shared" si="49"/>
        <v>0</v>
      </c>
      <c r="V244" s="82">
        <f>INDEX([1]Ratio!$T:$T,MATCH([1]ตารางคะแนนV3!$C244,[1]Ratio!$C:$C,0))</f>
        <v>184</v>
      </c>
      <c r="W244" s="78">
        <f>VLOOKUP($C244,[1]RiskPlusY2565Q3!$D$2:$W$901,18,0)</f>
        <v>0</v>
      </c>
      <c r="X244" s="83">
        <f t="shared" si="50"/>
        <v>0</v>
      </c>
      <c r="Y244" s="82">
        <f>INDEX([1]Ratio!$V:$V,MATCH([1]ตารางคะแนนV3!$C244,[1]Ratio!$C:$C,0))</f>
        <v>159</v>
      </c>
      <c r="Z244" s="81">
        <f>INDEX([1]RiskPlusY2565Q3!$W:$W,MATCH([1]ตารางคะแนนV3!C244,[1]RiskPlusY2565Q3!$D:$D,0))</f>
        <v>0</v>
      </c>
      <c r="AA244" s="84">
        <f t="shared" si="51"/>
        <v>0</v>
      </c>
      <c r="AB244" s="77" t="str">
        <f>INDEX('[1]Quick MethodY2565Q3'!P:P,MATCH([1]ตารางคะแนนV3!$C244,'[1]Quick MethodY2565Q3'!$C:$C,0))</f>
        <v>1</v>
      </c>
      <c r="AC244" s="78" t="str">
        <f>INDEX('[1]Quick MethodY2565Q3'!Q:Q,MATCH([1]ตารางคะแนนV3!$C244,'[1]Quick MethodY2565Q3'!$C:$C,0))</f>
        <v>1</v>
      </c>
      <c r="AD244" s="78">
        <f>INDEX([1]HGRY2565Q3!W:W,MATCH([1]ตารางคะแนนV3!$C244,[1]HGRY2565Q3!$C:$C,0))</f>
        <v>0</v>
      </c>
      <c r="AE244" s="78">
        <f>INDEX([1]HGRY2565Q3!X:X,MATCH([1]ตารางคะแนนV3!$C244,[1]HGRY2565Q3!$C:$C,0))</f>
        <v>0.5</v>
      </c>
      <c r="AF244" s="78">
        <f>INDEX([1]HGRY2565Q3!Y:Y,MATCH([1]ตารางคะแนนV3!$C244,[1]HGRY2565Q3!$C:$C,0))</f>
        <v>0.5</v>
      </c>
      <c r="AG244" s="78">
        <f>INDEX([1]HGRY2565Q3!Z:Z,MATCH([1]ตารางคะแนนV3!$C244,[1]HGRY2565Q3!$C:$C,0))</f>
        <v>0.5</v>
      </c>
      <c r="AH244" s="85">
        <f t="shared" si="52"/>
        <v>3.5</v>
      </c>
      <c r="AI244" s="79">
        <f t="shared" si="53"/>
        <v>2</v>
      </c>
      <c r="AJ244" s="86">
        <f>INDEX([1]PointY2565Q3!J:J,MATCH([1]ตารางคะแนนV3!$C244,[1]PointY2565Q3!$C:$C,0))</f>
        <v>1</v>
      </c>
      <c r="AK244" s="87">
        <f>IFERROR(INDEX([1]อัตราการครองเตียง!O:O,MATCH([1]ตารางคะแนนV3!$C244,[1]อัตราการครองเตียง!$C:$C,0)),0)</f>
        <v>0</v>
      </c>
      <c r="AL244" s="88">
        <f>INDEX([1]SumAdjRw!R:R,MATCH([1]ตารางคะแนนV3!$C244,[1]SumAdjRw!$C:$C,0))</f>
        <v>1</v>
      </c>
      <c r="AM244" s="89">
        <f t="shared" si="54"/>
        <v>1</v>
      </c>
      <c r="AN244" s="90">
        <f t="shared" si="55"/>
        <v>4</v>
      </c>
      <c r="AO244" s="91">
        <f t="shared" si="56"/>
        <v>4</v>
      </c>
      <c r="AP244" s="92">
        <f>INDEX([1]RiskPlusY2565Q3!Q:Q,MATCH([1]ตารางคะแนนV3!$C244,[1]RiskPlusY2565Q3!$D:$D,0))</f>
        <v>1</v>
      </c>
      <c r="AQ244" s="92">
        <f>INDEX([1]RiskPlusY2565Q3!R:R,MATCH([1]ตารางคะแนนV3!$C244,[1]RiskPlusY2565Q3!$D:$D,0))</f>
        <v>1</v>
      </c>
      <c r="AR244" s="92">
        <f>INDEX([1]RiskPlusY2565Q3!AB:AB,MATCH([1]ตารางคะแนนV3!$C244,[1]RiskPlusY2565Q3!$D:$D,0))</f>
        <v>1</v>
      </c>
      <c r="AS244" s="93">
        <f t="shared" si="57"/>
        <v>3</v>
      </c>
      <c r="AT244" s="92">
        <f>INDEX([1]RiskPlusY2565Q3!AA:AA,MATCH([1]ตารางคะแนนV3!$C244,[1]RiskPlusY2565Q3!$D:$D,0))</f>
        <v>1</v>
      </c>
      <c r="AU244" s="92">
        <f>INDEX([1]RiskPlusY2565Q3!AC:AC,MATCH([1]ตารางคะแนนV3!$C244,[1]RiskPlusY2565Q3!$D:$D,0))</f>
        <v>1</v>
      </c>
      <c r="AV244" s="94">
        <f t="shared" si="58"/>
        <v>2</v>
      </c>
      <c r="AW244" s="95">
        <f t="shared" si="59"/>
        <v>5</v>
      </c>
      <c r="AX244" s="96">
        <f t="shared" si="60"/>
        <v>9</v>
      </c>
      <c r="AY244" s="18" t="str">
        <f t="shared" si="61"/>
        <v>C</v>
      </c>
      <c r="AZ244" s="18"/>
      <c r="BA244" s="18" t="str">
        <f>INDEX([1]Proflile65!$L:$L,MATCH([1]ตารางคะแนนV3!$C244,[1]Proflile65!$D:$D,0))</f>
        <v>เดิม</v>
      </c>
      <c r="BB244" s="18"/>
      <c r="BC244" s="18"/>
      <c r="BD244" s="28" t="b">
        <f t="shared" si="62"/>
        <v>1</v>
      </c>
      <c r="BE244" s="96">
        <v>9</v>
      </c>
      <c r="BF244" s="18" t="s">
        <v>2072</v>
      </c>
      <c r="BH244" s="17">
        <f t="shared" si="63"/>
        <v>0</v>
      </c>
    </row>
    <row r="245" spans="1:60">
      <c r="A245" s="18" t="s">
        <v>16</v>
      </c>
      <c r="B245" s="17" t="s">
        <v>139</v>
      </c>
      <c r="C245" s="18" t="s">
        <v>655</v>
      </c>
      <c r="D245" s="17" t="s">
        <v>656</v>
      </c>
      <c r="E245" s="18" t="str">
        <f>INDEX([1]Proflile65!$F:$F,MATCH([1]ตารางคะแนนV3!$C245,[1]Proflile65!$D:$D,0))</f>
        <v>รพช.</v>
      </c>
      <c r="F245" s="18">
        <f>INDEX([1]Proflile65!$H:$H,MATCH([1]ตารางคะแนนV3!$C245,[1]Proflile65!$D:$D,0))</f>
        <v>22</v>
      </c>
      <c r="G245" s="19" t="str">
        <f>INDEX([1]Proflile65!$K:$K,MATCH([1]ตารางคะแนนV3!$C245,[1]Proflile65!$D:$D,0))</f>
        <v>รพช.F3 P&lt;=15,000</v>
      </c>
      <c r="H245" s="75">
        <v>5662</v>
      </c>
      <c r="I245" s="76">
        <f>INDEX([1]RiskPlusY2565Q3!L:L,MATCH([1]ตารางคะแนนV3!$C245,[1]RiskPlusY2565Q3!$D:$D,0))</f>
        <v>17587224.010000002</v>
      </c>
      <c r="J245" s="76">
        <f>INDEX([1]RiskPlusY2565Q3!P:P,MATCH([1]ตารางคะแนนV3!$C245,[1]RiskPlusY2565Q3!$D:$D,0))</f>
        <v>3482998.56</v>
      </c>
      <c r="K245" s="76">
        <f>INDEX([1]RiskPlusY2565Q3!O:O,MATCH([1]ตารางคะแนนV3!$C245,[1]RiskPlusY2565Q3!$D:$D,0))</f>
        <v>6484744</v>
      </c>
      <c r="L245" s="76">
        <f>INDEX([1]RiskPlusY2565Q3!M:M,MATCH([1]ตารางคะแนนV3!$C245,[1]RiskPlusY2565Q3!$D:$D,0))</f>
        <v>3766972.61</v>
      </c>
      <c r="M245" s="29">
        <f>INDEX([1]RiskPlusY2565Q3!N:N,MATCH([1]ตารางคะแนนV3!$C245,[1]RiskPlusY2565Q3!$D:$D,0))</f>
        <v>0</v>
      </c>
      <c r="N245" s="77">
        <f>INDEX([1]PlanfinY2565Q3!M:M,MATCH([1]ตารางคะแนนV3!$C245,[1]PlanfinY2565Q3!$C:$C,0))</f>
        <v>0</v>
      </c>
      <c r="O245" s="78">
        <f>INDEX([1]PlanfinY2565Q3!N:N,MATCH([1]ตารางคะแนนV3!$C245,[1]PlanfinY2565Q3!$C:$C,0))</f>
        <v>1</v>
      </c>
      <c r="P245" s="79">
        <f t="shared" si="48"/>
        <v>1</v>
      </c>
      <c r="Q245" s="80">
        <f>INDEX([1]Ratio!R:R,MATCH([1]ตารางคะแนนV3!$C245,[1]Ratio!$C:$C,0))</f>
        <v>199</v>
      </c>
      <c r="R245" s="81">
        <f>INDEX([1]RiskPlusY2565Q3!$S:$S,MATCH([1]ตารางคะแนนV3!C245,[1]RiskPlusY2565Q3!$D:$D,0))</f>
        <v>0</v>
      </c>
      <c r="S245" s="82">
        <f>INDEX([1]Ratio!$S:$S,MATCH([1]ตารางคะแนนV3!$C245,[1]Ratio!$C:$C,0))</f>
        <v>215</v>
      </c>
      <c r="T245" s="78">
        <f>VLOOKUP($C245,[1]RiskPlusY2565Q3!$D$2:$W$901,17,0)</f>
        <v>0</v>
      </c>
      <c r="U245" s="83">
        <f t="shared" si="49"/>
        <v>0</v>
      </c>
      <c r="V245" s="82">
        <f>INDEX([1]Ratio!$T:$T,MATCH([1]ตารางคะแนนV3!$C245,[1]Ratio!$C:$C,0))</f>
        <v>103</v>
      </c>
      <c r="W245" s="78">
        <f>VLOOKUP($C245,[1]RiskPlusY2565Q3!$D$2:$W$901,18,0)</f>
        <v>0</v>
      </c>
      <c r="X245" s="83">
        <f t="shared" si="50"/>
        <v>0</v>
      </c>
      <c r="Y245" s="82">
        <f>INDEX([1]Ratio!$V:$V,MATCH([1]ตารางคะแนนV3!$C245,[1]Ratio!$C:$C,0))</f>
        <v>80</v>
      </c>
      <c r="Z245" s="81">
        <f>INDEX([1]RiskPlusY2565Q3!$W:$W,MATCH([1]ตารางคะแนนV3!C245,[1]RiskPlusY2565Q3!$D:$D,0))</f>
        <v>0</v>
      </c>
      <c r="AA245" s="84">
        <f t="shared" si="51"/>
        <v>0</v>
      </c>
      <c r="AB245" s="77" t="str">
        <f>INDEX('[1]Quick MethodY2565Q3'!P:P,MATCH([1]ตารางคะแนนV3!$C245,'[1]Quick MethodY2565Q3'!$C:$C,0))</f>
        <v>1</v>
      </c>
      <c r="AC245" s="78" t="str">
        <f>INDEX('[1]Quick MethodY2565Q3'!Q:Q,MATCH([1]ตารางคะแนนV3!$C245,'[1]Quick MethodY2565Q3'!$C:$C,0))</f>
        <v>1</v>
      </c>
      <c r="AD245" s="78">
        <f>INDEX([1]HGRY2565Q3!W:W,MATCH([1]ตารางคะแนนV3!$C245,[1]HGRY2565Q3!$C:$C,0))</f>
        <v>0</v>
      </c>
      <c r="AE245" s="78">
        <f>INDEX([1]HGRY2565Q3!X:X,MATCH([1]ตารางคะแนนV3!$C245,[1]HGRY2565Q3!$C:$C,0))</f>
        <v>0</v>
      </c>
      <c r="AF245" s="78">
        <f>INDEX([1]HGRY2565Q3!Y:Y,MATCH([1]ตารางคะแนนV3!$C245,[1]HGRY2565Q3!$C:$C,0))</f>
        <v>0</v>
      </c>
      <c r="AG245" s="78">
        <f>INDEX([1]HGRY2565Q3!Z:Z,MATCH([1]ตารางคะแนนV3!$C245,[1]HGRY2565Q3!$C:$C,0))</f>
        <v>0.5</v>
      </c>
      <c r="AH245" s="85">
        <f t="shared" si="52"/>
        <v>2.5</v>
      </c>
      <c r="AI245" s="79">
        <f t="shared" si="53"/>
        <v>2</v>
      </c>
      <c r="AJ245" s="86">
        <f>INDEX([1]PointY2565Q3!J:J,MATCH([1]ตารางคะแนนV3!$C245,[1]PointY2565Q3!$C:$C,0))</f>
        <v>1</v>
      </c>
      <c r="AK245" s="87">
        <f>IFERROR(INDEX([1]อัตราการครองเตียง!O:O,MATCH([1]ตารางคะแนนV3!$C245,[1]อัตราการครองเตียง!$C:$C,0)),0)</f>
        <v>1</v>
      </c>
      <c r="AL245" s="88">
        <f>INDEX([1]SumAdjRw!R:R,MATCH([1]ตารางคะแนนV3!$C245,[1]SumAdjRw!$C:$C,0))</f>
        <v>1</v>
      </c>
      <c r="AM245" s="89">
        <f t="shared" si="54"/>
        <v>2</v>
      </c>
      <c r="AN245" s="90">
        <f t="shared" si="55"/>
        <v>5</v>
      </c>
      <c r="AO245" s="91">
        <f t="shared" si="56"/>
        <v>6</v>
      </c>
      <c r="AP245" s="92">
        <f>INDEX([1]RiskPlusY2565Q3!Q:Q,MATCH([1]ตารางคะแนนV3!$C245,[1]RiskPlusY2565Q3!$D:$D,0))</f>
        <v>0</v>
      </c>
      <c r="AQ245" s="92">
        <f>INDEX([1]RiskPlusY2565Q3!R:R,MATCH([1]ตารางคะแนนV3!$C245,[1]RiskPlusY2565Q3!$D:$D,0))</f>
        <v>0</v>
      </c>
      <c r="AR245" s="92">
        <f>INDEX([1]RiskPlusY2565Q3!AB:AB,MATCH([1]ตารางคะแนนV3!$C245,[1]RiskPlusY2565Q3!$D:$D,0))</f>
        <v>1</v>
      </c>
      <c r="AS245" s="93">
        <f t="shared" si="57"/>
        <v>1</v>
      </c>
      <c r="AT245" s="92">
        <f>INDEX([1]RiskPlusY2565Q3!AA:AA,MATCH([1]ตารางคะแนนV3!$C245,[1]RiskPlusY2565Q3!$D:$D,0))</f>
        <v>1</v>
      </c>
      <c r="AU245" s="92">
        <f>INDEX([1]RiskPlusY2565Q3!AC:AC,MATCH([1]ตารางคะแนนV3!$C245,[1]RiskPlusY2565Q3!$D:$D,0))</f>
        <v>1</v>
      </c>
      <c r="AV245" s="94">
        <f t="shared" si="58"/>
        <v>2</v>
      </c>
      <c r="AW245" s="95">
        <f t="shared" si="59"/>
        <v>3</v>
      </c>
      <c r="AX245" s="96">
        <f t="shared" si="60"/>
        <v>9</v>
      </c>
      <c r="AY245" s="18" t="str">
        <f t="shared" si="61"/>
        <v>C</v>
      </c>
      <c r="AZ245" s="18"/>
      <c r="BA245" s="18" t="str">
        <f>INDEX([1]Proflile65!$L:$L,MATCH([1]ตารางคะแนนV3!$C245,[1]Proflile65!$D:$D,0))</f>
        <v>เดิม</v>
      </c>
      <c r="BB245" s="18"/>
      <c r="BC245" s="18"/>
      <c r="BD245" s="28" t="b">
        <f t="shared" si="62"/>
        <v>1</v>
      </c>
      <c r="BE245" s="96">
        <v>9</v>
      </c>
      <c r="BF245" s="18" t="s">
        <v>2072</v>
      </c>
      <c r="BH245" s="17">
        <f t="shared" si="63"/>
        <v>0</v>
      </c>
    </row>
    <row r="246" spans="1:60">
      <c r="A246" s="18" t="s">
        <v>16</v>
      </c>
      <c r="B246" s="17" t="s">
        <v>105</v>
      </c>
      <c r="C246" s="18" t="s">
        <v>671</v>
      </c>
      <c r="D246" s="17" t="s">
        <v>672</v>
      </c>
      <c r="E246" s="18" t="str">
        <f>INDEX([1]Proflile65!$F:$F,MATCH([1]ตารางคะแนนV3!$C246,[1]Proflile65!$D:$D,0))</f>
        <v>รพท.</v>
      </c>
      <c r="F246" s="18">
        <f>INDEX([1]Proflile65!$H:$H,MATCH([1]ตารางคะแนนV3!$C246,[1]Proflile65!$D:$D,0))</f>
        <v>561</v>
      </c>
      <c r="G246" s="19" t="str">
        <f>INDEX([1]Proflile65!$K:$K,MATCH([1]ตารางคะแนนV3!$C246,[1]Proflile65!$D:$D,0))</f>
        <v>รพท.S B&gt;400</v>
      </c>
      <c r="H246" s="75">
        <v>132508</v>
      </c>
      <c r="I246" s="76">
        <f>INDEX([1]RiskPlusY2565Q3!L:L,MATCH([1]ตารางคะแนนV3!$C246,[1]RiskPlusY2565Q3!$D:$D,0))</f>
        <v>635185070.32000005</v>
      </c>
      <c r="J246" s="76">
        <f>INDEX([1]RiskPlusY2565Q3!P:P,MATCH([1]ตารางคะแนนV3!$C246,[1]RiskPlusY2565Q3!$D:$D,0))</f>
        <v>54520812.359999999</v>
      </c>
      <c r="K246" s="76">
        <f>INDEX([1]RiskPlusY2565Q3!O:O,MATCH([1]ตารางคะแนนV3!$C246,[1]RiskPlusY2565Q3!$D:$D,0))</f>
        <v>337622235.79000002</v>
      </c>
      <c r="L246" s="76">
        <f>INDEX([1]RiskPlusY2565Q3!M:M,MATCH([1]ตารางคะแนนV3!$C246,[1]RiskPlusY2565Q3!$D:$D,0))</f>
        <v>299838364.07999998</v>
      </c>
      <c r="M246" s="29">
        <f>INDEX([1]RiskPlusY2565Q3!N:N,MATCH([1]ตารางคะแนนV3!$C246,[1]RiskPlusY2565Q3!$D:$D,0))</f>
        <v>0</v>
      </c>
      <c r="N246" s="77">
        <f>INDEX([1]PlanfinY2565Q3!M:M,MATCH([1]ตารางคะแนนV3!$C246,[1]PlanfinY2565Q3!$C:$C,0))</f>
        <v>1</v>
      </c>
      <c r="O246" s="78">
        <f>INDEX([1]PlanfinY2565Q3!N:N,MATCH([1]ตารางคะแนนV3!$C246,[1]PlanfinY2565Q3!$C:$C,0))</f>
        <v>1</v>
      </c>
      <c r="P246" s="79">
        <f t="shared" si="48"/>
        <v>2</v>
      </c>
      <c r="Q246" s="80">
        <f>INDEX([1]Ratio!R:R,MATCH([1]ตารางคะแนนV3!$C246,[1]Ratio!$C:$C,0))</f>
        <v>119</v>
      </c>
      <c r="R246" s="81">
        <f>INDEX([1]RiskPlusY2565Q3!$S:$S,MATCH([1]ตารางคะแนนV3!C246,[1]RiskPlusY2565Q3!$D:$D,0))</f>
        <v>0</v>
      </c>
      <c r="S246" s="82">
        <f>INDEX([1]Ratio!$S:$S,MATCH([1]ตารางคะแนนV3!$C246,[1]Ratio!$C:$C,0))</f>
        <v>233</v>
      </c>
      <c r="T246" s="78">
        <f>VLOOKUP($C246,[1]RiskPlusY2565Q3!$D$2:$W$901,17,0)</f>
        <v>0</v>
      </c>
      <c r="U246" s="83">
        <f t="shared" si="49"/>
        <v>0</v>
      </c>
      <c r="V246" s="82">
        <f>INDEX([1]Ratio!$T:$T,MATCH([1]ตารางคะแนนV3!$C246,[1]Ratio!$C:$C,0))</f>
        <v>64</v>
      </c>
      <c r="W246" s="78">
        <f>VLOOKUP($C246,[1]RiskPlusY2565Q3!$D$2:$W$901,18,0)</f>
        <v>0</v>
      </c>
      <c r="X246" s="83">
        <f t="shared" si="50"/>
        <v>0</v>
      </c>
      <c r="Y246" s="82">
        <f>INDEX([1]Ratio!$V:$V,MATCH([1]ตารางคะแนนV3!$C246,[1]Ratio!$C:$C,0))</f>
        <v>28</v>
      </c>
      <c r="Z246" s="81">
        <f>INDEX([1]RiskPlusY2565Q3!$W:$W,MATCH([1]ตารางคะแนนV3!C246,[1]RiskPlusY2565Q3!$D:$D,0))</f>
        <v>1</v>
      </c>
      <c r="AA246" s="84">
        <f t="shared" si="51"/>
        <v>1</v>
      </c>
      <c r="AB246" s="77" t="str">
        <f>INDEX('[1]Quick MethodY2565Q3'!P:P,MATCH([1]ตารางคะแนนV3!$C246,'[1]Quick MethodY2565Q3'!$C:$C,0))</f>
        <v>1</v>
      </c>
      <c r="AC246" s="78" t="str">
        <f>INDEX('[1]Quick MethodY2565Q3'!Q:Q,MATCH([1]ตารางคะแนนV3!$C246,'[1]Quick MethodY2565Q3'!$C:$C,0))</f>
        <v>1</v>
      </c>
      <c r="AD246" s="78">
        <f>INDEX([1]HGRY2565Q3!W:W,MATCH([1]ตารางคะแนนV3!$C246,[1]HGRY2565Q3!$C:$C,0))</f>
        <v>0</v>
      </c>
      <c r="AE246" s="78">
        <f>INDEX([1]HGRY2565Q3!X:X,MATCH([1]ตารางคะแนนV3!$C246,[1]HGRY2565Q3!$C:$C,0))</f>
        <v>0.5</v>
      </c>
      <c r="AF246" s="78">
        <f>INDEX([1]HGRY2565Q3!Y:Y,MATCH([1]ตารางคะแนนV3!$C246,[1]HGRY2565Q3!$C:$C,0))</f>
        <v>0</v>
      </c>
      <c r="AG246" s="78">
        <f>INDEX([1]HGRY2565Q3!Z:Z,MATCH([1]ตารางคะแนนV3!$C246,[1]HGRY2565Q3!$C:$C,0))</f>
        <v>0.5</v>
      </c>
      <c r="AH246" s="85">
        <f t="shared" si="52"/>
        <v>3</v>
      </c>
      <c r="AI246" s="79">
        <f t="shared" si="53"/>
        <v>2</v>
      </c>
      <c r="AJ246" s="86">
        <f>INDEX([1]PointY2565Q3!J:J,MATCH([1]ตารางคะแนนV3!$C246,[1]PointY2565Q3!$C:$C,0))</f>
        <v>1</v>
      </c>
      <c r="AK246" s="87">
        <f>IFERROR(INDEX([1]อัตราการครองเตียง!O:O,MATCH([1]ตารางคะแนนV3!$C246,[1]อัตราการครองเตียง!$C:$C,0)),0)</f>
        <v>1</v>
      </c>
      <c r="AL246" s="88">
        <f>INDEX([1]SumAdjRw!R:R,MATCH([1]ตารางคะแนนV3!$C246,[1]SumAdjRw!$C:$C,0))</f>
        <v>0</v>
      </c>
      <c r="AM246" s="89">
        <f t="shared" si="54"/>
        <v>1</v>
      </c>
      <c r="AN246" s="90">
        <f t="shared" si="55"/>
        <v>4</v>
      </c>
      <c r="AO246" s="91">
        <f t="shared" si="56"/>
        <v>7</v>
      </c>
      <c r="AP246" s="92">
        <f>INDEX([1]RiskPlusY2565Q3!Q:Q,MATCH([1]ตารางคะแนนV3!$C246,[1]RiskPlusY2565Q3!$D:$D,0))</f>
        <v>1</v>
      </c>
      <c r="AQ246" s="92">
        <f>INDEX([1]RiskPlusY2565Q3!R:R,MATCH([1]ตารางคะแนนV3!$C246,[1]RiskPlusY2565Q3!$D:$D,0))</f>
        <v>1</v>
      </c>
      <c r="AR246" s="92">
        <f>INDEX([1]RiskPlusY2565Q3!AB:AB,MATCH([1]ตารางคะแนนV3!$C246,[1]RiskPlusY2565Q3!$D:$D,0))</f>
        <v>1</v>
      </c>
      <c r="AS246" s="93">
        <f t="shared" si="57"/>
        <v>3</v>
      </c>
      <c r="AT246" s="92">
        <f>INDEX([1]RiskPlusY2565Q3!AA:AA,MATCH([1]ตารางคะแนนV3!$C246,[1]RiskPlusY2565Q3!$D:$D,0))</f>
        <v>1</v>
      </c>
      <c r="AU246" s="92">
        <f>INDEX([1]RiskPlusY2565Q3!AC:AC,MATCH([1]ตารางคะแนนV3!$C246,[1]RiskPlusY2565Q3!$D:$D,0))</f>
        <v>1</v>
      </c>
      <c r="AV246" s="94">
        <f t="shared" si="58"/>
        <v>2</v>
      </c>
      <c r="AW246" s="95">
        <f t="shared" si="59"/>
        <v>5</v>
      </c>
      <c r="AX246" s="96">
        <f t="shared" si="60"/>
        <v>12</v>
      </c>
      <c r="AY246" s="18" t="str">
        <f t="shared" si="61"/>
        <v>A</v>
      </c>
      <c r="AZ246" s="18"/>
      <c r="BA246" s="18" t="str">
        <f>INDEX([1]Proflile65!$L:$L,MATCH([1]ตารางคะแนนV3!$C246,[1]Proflile65!$D:$D,0))</f>
        <v>เดิม</v>
      </c>
      <c r="BB246" s="18"/>
      <c r="BC246" s="18"/>
      <c r="BD246" s="28" t="b">
        <f t="shared" si="62"/>
        <v>1</v>
      </c>
      <c r="BE246" s="96">
        <v>12</v>
      </c>
      <c r="BF246" s="18" t="s">
        <v>2048</v>
      </c>
      <c r="BH246" s="17">
        <f t="shared" si="63"/>
        <v>300000</v>
      </c>
    </row>
    <row r="247" spans="1:60">
      <c r="A247" s="18" t="s">
        <v>16</v>
      </c>
      <c r="B247" s="17" t="s">
        <v>105</v>
      </c>
      <c r="C247" s="18" t="s">
        <v>673</v>
      </c>
      <c r="D247" s="17" t="s">
        <v>674</v>
      </c>
      <c r="E247" s="18" t="str">
        <f>INDEX([1]Proflile65!$F:$F,MATCH([1]ตารางคะแนนV3!$C247,[1]Proflile65!$D:$D,0))</f>
        <v>รพท.</v>
      </c>
      <c r="F247" s="18">
        <f>INDEX([1]Proflile65!$H:$H,MATCH([1]ตารางคะแนนV3!$C247,[1]Proflile65!$D:$D,0))</f>
        <v>258</v>
      </c>
      <c r="G247" s="19" t="str">
        <f>INDEX([1]Proflile65!$K:$K,MATCH([1]ตารางคะแนนV3!$C247,[1]Proflile65!$D:$D,0))</f>
        <v>รพท.M1 B&gt;200</v>
      </c>
      <c r="H247" s="75">
        <v>47474</v>
      </c>
      <c r="I247" s="76">
        <f>INDEX([1]RiskPlusY2565Q3!L:L,MATCH([1]ตารางคะแนนV3!$C247,[1]RiskPlusY2565Q3!$D:$D,0))</f>
        <v>46643585.979999997</v>
      </c>
      <c r="J247" s="76">
        <f>INDEX([1]RiskPlusY2565Q3!P:P,MATCH([1]ตารางคะแนนV3!$C247,[1]RiskPlusY2565Q3!$D:$D,0))</f>
        <v>-58096761.799999997</v>
      </c>
      <c r="K247" s="76">
        <f>INDEX([1]RiskPlusY2565Q3!O:O,MATCH([1]ตารางคะแนนV3!$C247,[1]RiskPlusY2565Q3!$D:$D,0))</f>
        <v>43540272.310000002</v>
      </c>
      <c r="L247" s="76">
        <f>INDEX([1]RiskPlusY2565Q3!M:M,MATCH([1]ตารางคะแนนV3!$C247,[1]RiskPlusY2565Q3!$D:$D,0))</f>
        <v>24587818.289999999</v>
      </c>
      <c r="M247" s="29">
        <f>INDEX([1]RiskPlusY2565Q3!N:N,MATCH([1]ตารางคะแนนV3!$C247,[1]RiskPlusY2565Q3!$D:$D,0))</f>
        <v>2</v>
      </c>
      <c r="N247" s="77">
        <f>INDEX([1]PlanfinY2565Q3!M:M,MATCH([1]ตารางคะแนนV3!$C247,[1]PlanfinY2565Q3!$C:$C,0))</f>
        <v>1</v>
      </c>
      <c r="O247" s="78">
        <f>INDEX([1]PlanfinY2565Q3!N:N,MATCH([1]ตารางคะแนนV3!$C247,[1]PlanfinY2565Q3!$C:$C,0))</f>
        <v>0</v>
      </c>
      <c r="P247" s="79">
        <f t="shared" si="48"/>
        <v>1</v>
      </c>
      <c r="Q247" s="80">
        <f>INDEX([1]Ratio!R:R,MATCH([1]ตารางคะแนนV3!$C247,[1]Ratio!$C:$C,0))</f>
        <v>0</v>
      </c>
      <c r="R247" s="81">
        <f>INDEX([1]RiskPlusY2565Q3!$S:$S,MATCH([1]ตารางคะแนนV3!C247,[1]RiskPlusY2565Q3!$D:$D,0))</f>
        <v>0</v>
      </c>
      <c r="S247" s="82">
        <f>INDEX([1]Ratio!$S:$S,MATCH([1]ตารางคะแนนV3!$C247,[1]Ratio!$C:$C,0))</f>
        <v>155</v>
      </c>
      <c r="T247" s="78">
        <f>VLOOKUP($C247,[1]RiskPlusY2565Q3!$D$2:$W$901,17,0)</f>
        <v>0</v>
      </c>
      <c r="U247" s="83">
        <f t="shared" si="49"/>
        <v>0</v>
      </c>
      <c r="V247" s="82">
        <f>INDEX([1]Ratio!$T:$T,MATCH([1]ตารางคะแนนV3!$C247,[1]Ratio!$C:$C,0))</f>
        <v>76</v>
      </c>
      <c r="W247" s="78">
        <f>VLOOKUP($C247,[1]RiskPlusY2565Q3!$D$2:$W$901,18,0)</f>
        <v>0</v>
      </c>
      <c r="X247" s="83">
        <f t="shared" si="50"/>
        <v>0</v>
      </c>
      <c r="Y247" s="82">
        <f>INDEX([1]Ratio!$V:$V,MATCH([1]ตารางคะแนนV3!$C247,[1]Ratio!$C:$C,0))</f>
        <v>74</v>
      </c>
      <c r="Z247" s="81">
        <f>INDEX([1]RiskPlusY2565Q3!$W:$W,MATCH([1]ตารางคะแนนV3!C247,[1]RiskPlusY2565Q3!$D:$D,0))</f>
        <v>0</v>
      </c>
      <c r="AA247" s="84">
        <f t="shared" si="51"/>
        <v>0</v>
      </c>
      <c r="AB247" s="77" t="str">
        <f>INDEX('[1]Quick MethodY2565Q3'!P:P,MATCH([1]ตารางคะแนนV3!$C247,'[1]Quick MethodY2565Q3'!$C:$C,0))</f>
        <v>1</v>
      </c>
      <c r="AC247" s="78" t="str">
        <f>INDEX('[1]Quick MethodY2565Q3'!Q:Q,MATCH([1]ตารางคะแนนV3!$C247,'[1]Quick MethodY2565Q3'!$C:$C,0))</f>
        <v>1</v>
      </c>
      <c r="AD247" s="78">
        <f>INDEX([1]HGRY2565Q3!W:W,MATCH([1]ตารางคะแนนV3!$C247,[1]HGRY2565Q3!$C:$C,0))</f>
        <v>0.5</v>
      </c>
      <c r="AE247" s="78">
        <f>INDEX([1]HGRY2565Q3!X:X,MATCH([1]ตารางคะแนนV3!$C247,[1]HGRY2565Q3!$C:$C,0))</f>
        <v>0.5</v>
      </c>
      <c r="AF247" s="78">
        <f>INDEX([1]HGRY2565Q3!Y:Y,MATCH([1]ตารางคะแนนV3!$C247,[1]HGRY2565Q3!$C:$C,0))</f>
        <v>0.5</v>
      </c>
      <c r="AG247" s="78">
        <f>INDEX([1]HGRY2565Q3!Z:Z,MATCH([1]ตารางคะแนนV3!$C247,[1]HGRY2565Q3!$C:$C,0))</f>
        <v>0.5</v>
      </c>
      <c r="AH247" s="85">
        <f t="shared" si="52"/>
        <v>4</v>
      </c>
      <c r="AI247" s="79">
        <f t="shared" si="53"/>
        <v>2</v>
      </c>
      <c r="AJ247" s="86">
        <f>INDEX([1]PointY2565Q3!J:J,MATCH([1]ตารางคะแนนV3!$C247,[1]PointY2565Q3!$C:$C,0))</f>
        <v>1</v>
      </c>
      <c r="AK247" s="87">
        <f>IFERROR(INDEX([1]อัตราการครองเตียง!O:O,MATCH([1]ตารางคะแนนV3!$C247,[1]อัตราการครองเตียง!$C:$C,0)),0)</f>
        <v>0</v>
      </c>
      <c r="AL247" s="88">
        <f>INDEX([1]SumAdjRw!R:R,MATCH([1]ตารางคะแนนV3!$C247,[1]SumAdjRw!$C:$C,0))</f>
        <v>0</v>
      </c>
      <c r="AM247" s="89">
        <f t="shared" si="54"/>
        <v>0</v>
      </c>
      <c r="AN247" s="90">
        <f t="shared" si="55"/>
        <v>3</v>
      </c>
      <c r="AO247" s="91">
        <f t="shared" si="56"/>
        <v>4</v>
      </c>
      <c r="AP247" s="92">
        <f>INDEX([1]RiskPlusY2565Q3!Q:Q,MATCH([1]ตารางคะแนนV3!$C247,[1]RiskPlusY2565Q3!$D:$D,0))</f>
        <v>0</v>
      </c>
      <c r="AQ247" s="92">
        <f>INDEX([1]RiskPlusY2565Q3!R:R,MATCH([1]ตารางคะแนนV3!$C247,[1]RiskPlusY2565Q3!$D:$D,0))</f>
        <v>0</v>
      </c>
      <c r="AR247" s="92">
        <f>INDEX([1]RiskPlusY2565Q3!AB:AB,MATCH([1]ตารางคะแนนV3!$C247,[1]RiskPlusY2565Q3!$D:$D,0))</f>
        <v>1</v>
      </c>
      <c r="AS247" s="93">
        <f t="shared" si="57"/>
        <v>1</v>
      </c>
      <c r="AT247" s="92">
        <f>INDEX([1]RiskPlusY2565Q3!AA:AA,MATCH([1]ตารางคะแนนV3!$C247,[1]RiskPlusY2565Q3!$D:$D,0))</f>
        <v>1</v>
      </c>
      <c r="AU247" s="92">
        <f>INDEX([1]RiskPlusY2565Q3!AC:AC,MATCH([1]ตารางคะแนนV3!$C247,[1]RiskPlusY2565Q3!$D:$D,0))</f>
        <v>0</v>
      </c>
      <c r="AV247" s="94">
        <f t="shared" si="58"/>
        <v>1</v>
      </c>
      <c r="AW247" s="95">
        <f t="shared" si="59"/>
        <v>2</v>
      </c>
      <c r="AX247" s="96">
        <f t="shared" si="60"/>
        <v>6</v>
      </c>
      <c r="AY247" s="18" t="str">
        <f t="shared" si="61"/>
        <v>F</v>
      </c>
      <c r="AZ247" s="18"/>
      <c r="BA247" s="18" t="str">
        <f>INDEX([1]Proflile65!$L:$L,MATCH([1]ตารางคะแนนV3!$C247,[1]Proflile65!$D:$D,0))</f>
        <v>เดิม</v>
      </c>
      <c r="BB247" s="18"/>
      <c r="BC247" s="18"/>
      <c r="BD247" s="28" t="b">
        <f t="shared" si="62"/>
        <v>1</v>
      </c>
      <c r="BE247" s="96">
        <v>6</v>
      </c>
      <c r="BF247" s="18" t="s">
        <v>2074</v>
      </c>
      <c r="BH247" s="17">
        <f t="shared" si="63"/>
        <v>0</v>
      </c>
    </row>
    <row r="248" spans="1:60">
      <c r="A248" s="18" t="s">
        <v>16</v>
      </c>
      <c r="B248" s="17" t="s">
        <v>105</v>
      </c>
      <c r="C248" s="18" t="s">
        <v>675</v>
      </c>
      <c r="D248" s="17" t="s">
        <v>676</v>
      </c>
      <c r="E248" s="18" t="str">
        <f>INDEX([1]Proflile65!$F:$F,MATCH([1]ตารางคะแนนV3!$C248,[1]Proflile65!$D:$D,0))</f>
        <v>รพช.</v>
      </c>
      <c r="F248" s="18">
        <f>INDEX([1]Proflile65!$H:$H,MATCH([1]ตารางคะแนนV3!$C248,[1]Proflile65!$D:$D,0))</f>
        <v>78</v>
      </c>
      <c r="G248" s="19" t="str">
        <f>INDEX([1]Proflile65!$K:$K,MATCH([1]ตารางคะแนนV3!$C248,[1]Proflile65!$D:$D,0))</f>
        <v>รพช.F1 P&lt;=50,000</v>
      </c>
      <c r="H248" s="75">
        <v>47819</v>
      </c>
      <c r="I248" s="76">
        <f>INDEX([1]RiskPlusY2565Q3!L:L,MATCH([1]ตารางคะแนนV3!$C248,[1]RiskPlusY2565Q3!$D:$D,0))</f>
        <v>94920704.620000005</v>
      </c>
      <c r="J248" s="76">
        <f>INDEX([1]RiskPlusY2565Q3!P:P,MATCH([1]ตารางคะแนนV3!$C248,[1]RiskPlusY2565Q3!$D:$D,0))</f>
        <v>52398437.229999997</v>
      </c>
      <c r="K248" s="76">
        <f>INDEX([1]RiskPlusY2565Q3!O:O,MATCH([1]ตารางคะแนนV3!$C248,[1]RiskPlusY2565Q3!$D:$D,0))</f>
        <v>57146422.799999997</v>
      </c>
      <c r="L248" s="76">
        <f>INDEX([1]RiskPlusY2565Q3!M:M,MATCH([1]ตารางคะแนนV3!$C248,[1]RiskPlusY2565Q3!$D:$D,0))</f>
        <v>52902878.899999999</v>
      </c>
      <c r="M248" s="29">
        <f>INDEX([1]RiskPlusY2565Q3!N:N,MATCH([1]ตารางคะแนนV3!$C248,[1]RiskPlusY2565Q3!$D:$D,0))</f>
        <v>0</v>
      </c>
      <c r="N248" s="77">
        <f>INDEX([1]PlanfinY2565Q3!M:M,MATCH([1]ตารางคะแนนV3!$C248,[1]PlanfinY2565Q3!$C:$C,0))</f>
        <v>0</v>
      </c>
      <c r="O248" s="78">
        <f>INDEX([1]PlanfinY2565Q3!N:N,MATCH([1]ตารางคะแนนV3!$C248,[1]PlanfinY2565Q3!$C:$C,0))</f>
        <v>1</v>
      </c>
      <c r="P248" s="79">
        <f t="shared" si="48"/>
        <v>1</v>
      </c>
      <c r="Q248" s="80">
        <f>INDEX([1]Ratio!R:R,MATCH([1]ตารางคะแนนV3!$C248,[1]Ratio!$C:$C,0))</f>
        <v>35</v>
      </c>
      <c r="R248" s="81">
        <f>INDEX([1]RiskPlusY2565Q3!$S:$S,MATCH([1]ตารางคะแนนV3!C248,[1]RiskPlusY2565Q3!$D:$D,0))</f>
        <v>1</v>
      </c>
      <c r="S248" s="82">
        <f>INDEX([1]Ratio!$S:$S,MATCH([1]ตารางคะแนนV3!$C248,[1]Ratio!$C:$C,0))</f>
        <v>30</v>
      </c>
      <c r="T248" s="78">
        <f>VLOOKUP($C248,[1]RiskPlusY2565Q3!$D$2:$W$901,17,0)</f>
        <v>1</v>
      </c>
      <c r="U248" s="83">
        <f t="shared" si="49"/>
        <v>0.5</v>
      </c>
      <c r="V248" s="82">
        <f>INDEX([1]Ratio!$T:$T,MATCH([1]ตารางคะแนนV3!$C248,[1]Ratio!$C:$C,0))</f>
        <v>63</v>
      </c>
      <c r="W248" s="78">
        <f>VLOOKUP($C248,[1]RiskPlusY2565Q3!$D$2:$W$901,18,0)</f>
        <v>0</v>
      </c>
      <c r="X248" s="83">
        <f t="shared" si="50"/>
        <v>0</v>
      </c>
      <c r="Y248" s="82">
        <f>INDEX([1]Ratio!$V:$V,MATCH([1]ตารางคะแนนV3!$C248,[1]Ratio!$C:$C,0))</f>
        <v>39</v>
      </c>
      <c r="Z248" s="81">
        <f>INDEX([1]RiskPlusY2565Q3!$W:$W,MATCH([1]ตารางคะแนนV3!C248,[1]RiskPlusY2565Q3!$D:$D,0))</f>
        <v>1</v>
      </c>
      <c r="AA248" s="84">
        <f t="shared" si="51"/>
        <v>2.5</v>
      </c>
      <c r="AB248" s="77" t="str">
        <f>INDEX('[1]Quick MethodY2565Q3'!P:P,MATCH([1]ตารางคะแนนV3!$C248,'[1]Quick MethodY2565Q3'!$C:$C,0))</f>
        <v>1</v>
      </c>
      <c r="AC248" s="78" t="str">
        <f>INDEX('[1]Quick MethodY2565Q3'!Q:Q,MATCH([1]ตารางคะแนนV3!$C248,'[1]Quick MethodY2565Q3'!$C:$C,0))</f>
        <v>1</v>
      </c>
      <c r="AD248" s="78">
        <f>INDEX([1]HGRY2565Q3!W:W,MATCH([1]ตารางคะแนนV3!$C248,[1]HGRY2565Q3!$C:$C,0))</f>
        <v>0.5</v>
      </c>
      <c r="AE248" s="78">
        <f>INDEX([1]HGRY2565Q3!X:X,MATCH([1]ตารางคะแนนV3!$C248,[1]HGRY2565Q3!$C:$C,0))</f>
        <v>0.5</v>
      </c>
      <c r="AF248" s="78">
        <f>INDEX([1]HGRY2565Q3!Y:Y,MATCH([1]ตารางคะแนนV3!$C248,[1]HGRY2565Q3!$C:$C,0))</f>
        <v>0</v>
      </c>
      <c r="AG248" s="78">
        <f>INDEX([1]HGRY2565Q3!Z:Z,MATCH([1]ตารางคะแนนV3!$C248,[1]HGRY2565Q3!$C:$C,0))</f>
        <v>0.5</v>
      </c>
      <c r="AH248" s="85">
        <f t="shared" si="52"/>
        <v>3.5</v>
      </c>
      <c r="AI248" s="79">
        <f t="shared" si="53"/>
        <v>2</v>
      </c>
      <c r="AJ248" s="86">
        <f>INDEX([1]PointY2565Q3!J:J,MATCH([1]ตารางคะแนนV3!$C248,[1]PointY2565Q3!$C:$C,0))</f>
        <v>1</v>
      </c>
      <c r="AK248" s="87">
        <f>IFERROR(INDEX([1]อัตราการครองเตียง!O:O,MATCH([1]ตารางคะแนนV3!$C248,[1]อัตราการครองเตียง!$C:$C,0)),0)</f>
        <v>0</v>
      </c>
      <c r="AL248" s="88">
        <f>INDEX([1]SumAdjRw!R:R,MATCH([1]ตารางคะแนนV3!$C248,[1]SumAdjRw!$C:$C,0))</f>
        <v>0</v>
      </c>
      <c r="AM248" s="89">
        <f t="shared" si="54"/>
        <v>0</v>
      </c>
      <c r="AN248" s="90">
        <f t="shared" si="55"/>
        <v>3</v>
      </c>
      <c r="AO248" s="91">
        <f t="shared" si="56"/>
        <v>6.5</v>
      </c>
      <c r="AP248" s="92">
        <f>INDEX([1]RiskPlusY2565Q3!Q:Q,MATCH([1]ตารางคะแนนV3!$C248,[1]RiskPlusY2565Q3!$D:$D,0))</f>
        <v>1</v>
      </c>
      <c r="AQ248" s="92">
        <f>INDEX([1]RiskPlusY2565Q3!R:R,MATCH([1]ตารางคะแนนV3!$C248,[1]RiskPlusY2565Q3!$D:$D,0))</f>
        <v>1</v>
      </c>
      <c r="AR248" s="92">
        <f>INDEX([1]RiskPlusY2565Q3!AB:AB,MATCH([1]ตารางคะแนนV3!$C248,[1]RiskPlusY2565Q3!$D:$D,0))</f>
        <v>1</v>
      </c>
      <c r="AS248" s="93">
        <f t="shared" si="57"/>
        <v>3</v>
      </c>
      <c r="AT248" s="92">
        <f>INDEX([1]RiskPlusY2565Q3!AA:AA,MATCH([1]ตารางคะแนนV3!$C248,[1]RiskPlusY2565Q3!$D:$D,0))</f>
        <v>1</v>
      </c>
      <c r="AU248" s="92">
        <f>INDEX([1]RiskPlusY2565Q3!AC:AC,MATCH([1]ตารางคะแนนV3!$C248,[1]RiskPlusY2565Q3!$D:$D,0))</f>
        <v>1</v>
      </c>
      <c r="AV248" s="94">
        <f t="shared" si="58"/>
        <v>2</v>
      </c>
      <c r="AW248" s="95">
        <f t="shared" si="59"/>
        <v>5</v>
      </c>
      <c r="AX248" s="96">
        <f t="shared" si="60"/>
        <v>11.5</v>
      </c>
      <c r="AY248" s="18" t="str">
        <f t="shared" si="61"/>
        <v>B</v>
      </c>
      <c r="AZ248" s="18"/>
      <c r="BA248" s="18" t="str">
        <f>INDEX([1]Proflile65!$L:$L,MATCH([1]ตารางคะแนนV3!$C248,[1]Proflile65!$D:$D,0))</f>
        <v>เดิม</v>
      </c>
      <c r="BB248" s="18"/>
      <c r="BC248" s="18"/>
      <c r="BD248" s="28" t="b">
        <f t="shared" si="62"/>
        <v>1</v>
      </c>
      <c r="BE248" s="96">
        <v>11.5</v>
      </c>
      <c r="BF248" s="18" t="s">
        <v>2071</v>
      </c>
      <c r="BH248" s="17">
        <f t="shared" si="63"/>
        <v>150000</v>
      </c>
    </row>
    <row r="249" spans="1:60">
      <c r="A249" s="18" t="s">
        <v>16</v>
      </c>
      <c r="B249" s="17" t="s">
        <v>105</v>
      </c>
      <c r="C249" s="18" t="s">
        <v>677</v>
      </c>
      <c r="D249" s="17" t="s">
        <v>678</v>
      </c>
      <c r="E249" s="18" t="str">
        <f>INDEX([1]Proflile65!$F:$F,MATCH([1]ตารางคะแนนV3!$C249,[1]Proflile65!$D:$D,0))</f>
        <v>รพช.</v>
      </c>
      <c r="F249" s="18">
        <f>INDEX([1]Proflile65!$H:$H,MATCH([1]ตารางคะแนนV3!$C249,[1]Proflile65!$D:$D,0))</f>
        <v>123</v>
      </c>
      <c r="G249" s="19" t="str">
        <f>INDEX([1]Proflile65!$K:$K,MATCH([1]ตารางคะแนนV3!$C249,[1]Proflile65!$D:$D,0))</f>
        <v>รพช.M2 B&gt;100</v>
      </c>
      <c r="H249" s="75">
        <v>55448</v>
      </c>
      <c r="I249" s="76">
        <f>INDEX([1]RiskPlusY2565Q3!L:L,MATCH([1]ตารางคะแนนV3!$C249,[1]RiskPlusY2565Q3!$D:$D,0))</f>
        <v>103592322.69</v>
      </c>
      <c r="J249" s="76">
        <f>INDEX([1]RiskPlusY2565Q3!P:P,MATCH([1]ตารางคะแนนV3!$C249,[1]RiskPlusY2565Q3!$D:$D,0))</f>
        <v>24405485.629999999</v>
      </c>
      <c r="K249" s="76">
        <f>INDEX([1]RiskPlusY2565Q3!O:O,MATCH([1]ตารางคะแนนV3!$C249,[1]RiskPlusY2565Q3!$D:$D,0))</f>
        <v>60466816.619999997</v>
      </c>
      <c r="L249" s="76">
        <f>INDEX([1]RiskPlusY2565Q3!M:M,MATCH([1]ตารางคะแนนV3!$C249,[1]RiskPlusY2565Q3!$D:$D,0))</f>
        <v>55298579.990000002</v>
      </c>
      <c r="M249" s="29">
        <f>INDEX([1]RiskPlusY2565Q3!N:N,MATCH([1]ตารางคะแนนV3!$C249,[1]RiskPlusY2565Q3!$D:$D,0))</f>
        <v>0</v>
      </c>
      <c r="N249" s="77">
        <f>INDEX([1]PlanfinY2565Q3!M:M,MATCH([1]ตารางคะแนนV3!$C249,[1]PlanfinY2565Q3!$C:$C,0))</f>
        <v>0</v>
      </c>
      <c r="O249" s="78">
        <f>INDEX([1]PlanfinY2565Q3!N:N,MATCH([1]ตารางคะแนนV3!$C249,[1]PlanfinY2565Q3!$C:$C,0))</f>
        <v>1</v>
      </c>
      <c r="P249" s="79">
        <f t="shared" si="48"/>
        <v>1</v>
      </c>
      <c r="Q249" s="80">
        <f>INDEX([1]Ratio!R:R,MATCH([1]ตารางคะแนนV3!$C249,[1]Ratio!$C:$C,0))</f>
        <v>164</v>
      </c>
      <c r="R249" s="81">
        <f>INDEX([1]RiskPlusY2565Q3!$S:$S,MATCH([1]ตารางคะแนนV3!C249,[1]RiskPlusY2565Q3!$D:$D,0))</f>
        <v>0</v>
      </c>
      <c r="S249" s="82">
        <f>INDEX([1]Ratio!$S:$S,MATCH([1]ตารางคะแนนV3!$C249,[1]Ratio!$C:$C,0))</f>
        <v>96</v>
      </c>
      <c r="T249" s="78">
        <f>VLOOKUP($C249,[1]RiskPlusY2565Q3!$D$2:$W$901,17,0)</f>
        <v>0</v>
      </c>
      <c r="U249" s="83">
        <f t="shared" si="49"/>
        <v>0</v>
      </c>
      <c r="V249" s="82">
        <f>INDEX([1]Ratio!$T:$T,MATCH([1]ตารางคะแนนV3!$C249,[1]Ratio!$C:$C,0))</f>
        <v>94</v>
      </c>
      <c r="W249" s="78">
        <f>VLOOKUP($C249,[1]RiskPlusY2565Q3!$D$2:$W$901,18,0)</f>
        <v>0</v>
      </c>
      <c r="X249" s="83">
        <f t="shared" si="50"/>
        <v>0</v>
      </c>
      <c r="Y249" s="82">
        <f>INDEX([1]Ratio!$V:$V,MATCH([1]ตารางคะแนนV3!$C249,[1]Ratio!$C:$C,0))</f>
        <v>25</v>
      </c>
      <c r="Z249" s="81">
        <f>INDEX([1]RiskPlusY2565Q3!$W:$W,MATCH([1]ตารางคะแนนV3!C249,[1]RiskPlusY2565Q3!$D:$D,0))</f>
        <v>1</v>
      </c>
      <c r="AA249" s="84">
        <f t="shared" si="51"/>
        <v>1</v>
      </c>
      <c r="AB249" s="77" t="str">
        <f>INDEX('[1]Quick MethodY2565Q3'!P:P,MATCH([1]ตารางคะแนนV3!$C249,'[1]Quick MethodY2565Q3'!$C:$C,0))</f>
        <v>1</v>
      </c>
      <c r="AC249" s="78" t="str">
        <f>INDEX('[1]Quick MethodY2565Q3'!Q:Q,MATCH([1]ตารางคะแนนV3!$C249,'[1]Quick MethodY2565Q3'!$C:$C,0))</f>
        <v>1</v>
      </c>
      <c r="AD249" s="78">
        <f>INDEX([1]HGRY2565Q3!W:W,MATCH([1]ตารางคะแนนV3!$C249,[1]HGRY2565Q3!$C:$C,0))</f>
        <v>0.5</v>
      </c>
      <c r="AE249" s="78">
        <f>INDEX([1]HGRY2565Q3!X:X,MATCH([1]ตารางคะแนนV3!$C249,[1]HGRY2565Q3!$C:$C,0))</f>
        <v>0</v>
      </c>
      <c r="AF249" s="78">
        <f>INDEX([1]HGRY2565Q3!Y:Y,MATCH([1]ตารางคะแนนV3!$C249,[1]HGRY2565Q3!$C:$C,0))</f>
        <v>0.5</v>
      </c>
      <c r="AG249" s="78">
        <f>INDEX([1]HGRY2565Q3!Z:Z,MATCH([1]ตารางคะแนนV3!$C249,[1]HGRY2565Q3!$C:$C,0))</f>
        <v>0.5</v>
      </c>
      <c r="AH249" s="85">
        <f t="shared" si="52"/>
        <v>3.5</v>
      </c>
      <c r="AI249" s="79">
        <f t="shared" si="53"/>
        <v>2</v>
      </c>
      <c r="AJ249" s="86">
        <f>INDEX([1]PointY2565Q3!J:J,MATCH([1]ตารางคะแนนV3!$C249,[1]PointY2565Q3!$C:$C,0))</f>
        <v>1</v>
      </c>
      <c r="AK249" s="87">
        <f>IFERROR(INDEX([1]อัตราการครองเตียง!O:O,MATCH([1]ตารางคะแนนV3!$C249,[1]อัตราการครองเตียง!$C:$C,0)),0)</f>
        <v>1</v>
      </c>
      <c r="AL249" s="88">
        <f>INDEX([1]SumAdjRw!R:R,MATCH([1]ตารางคะแนนV3!$C249,[1]SumAdjRw!$C:$C,0))</f>
        <v>0</v>
      </c>
      <c r="AM249" s="89">
        <f t="shared" si="54"/>
        <v>1</v>
      </c>
      <c r="AN249" s="90">
        <f t="shared" si="55"/>
        <v>4</v>
      </c>
      <c r="AO249" s="91">
        <f t="shared" si="56"/>
        <v>6</v>
      </c>
      <c r="AP249" s="92">
        <f>INDEX([1]RiskPlusY2565Q3!Q:Q,MATCH([1]ตารางคะแนนV3!$C249,[1]RiskPlusY2565Q3!$D:$D,0))</f>
        <v>0</v>
      </c>
      <c r="AQ249" s="92">
        <f>INDEX([1]RiskPlusY2565Q3!R:R,MATCH([1]ตารางคะแนนV3!$C249,[1]RiskPlusY2565Q3!$D:$D,0))</f>
        <v>1</v>
      </c>
      <c r="AR249" s="92">
        <f>INDEX([1]RiskPlusY2565Q3!AB:AB,MATCH([1]ตารางคะแนนV3!$C249,[1]RiskPlusY2565Q3!$D:$D,0))</f>
        <v>1</v>
      </c>
      <c r="AS249" s="93">
        <f t="shared" si="57"/>
        <v>2</v>
      </c>
      <c r="AT249" s="92">
        <f>INDEX([1]RiskPlusY2565Q3!AA:AA,MATCH([1]ตารางคะแนนV3!$C249,[1]RiskPlusY2565Q3!$D:$D,0))</f>
        <v>1</v>
      </c>
      <c r="AU249" s="92">
        <f>INDEX([1]RiskPlusY2565Q3!AC:AC,MATCH([1]ตารางคะแนนV3!$C249,[1]RiskPlusY2565Q3!$D:$D,0))</f>
        <v>1</v>
      </c>
      <c r="AV249" s="94">
        <f t="shared" si="58"/>
        <v>2</v>
      </c>
      <c r="AW249" s="95">
        <f t="shared" si="59"/>
        <v>4</v>
      </c>
      <c r="AX249" s="96">
        <f t="shared" si="60"/>
        <v>10</v>
      </c>
      <c r="AY249" s="18" t="str">
        <f t="shared" si="61"/>
        <v>C</v>
      </c>
      <c r="AZ249" s="18"/>
      <c r="BA249" s="18" t="str">
        <f>INDEX([1]Proflile65!$L:$L,MATCH([1]ตารางคะแนนV3!$C249,[1]Proflile65!$D:$D,0))</f>
        <v>เดิม</v>
      </c>
      <c r="BB249" s="18"/>
      <c r="BC249" s="18"/>
      <c r="BD249" s="28" t="b">
        <f t="shared" si="62"/>
        <v>1</v>
      </c>
      <c r="BE249" s="96">
        <v>10</v>
      </c>
      <c r="BF249" s="18" t="s">
        <v>2072</v>
      </c>
      <c r="BH249" s="17">
        <f t="shared" si="63"/>
        <v>0</v>
      </c>
    </row>
    <row r="250" spans="1:60">
      <c r="A250" s="18" t="s">
        <v>16</v>
      </c>
      <c r="B250" s="17" t="s">
        <v>105</v>
      </c>
      <c r="C250" s="18" t="s">
        <v>679</v>
      </c>
      <c r="D250" s="17" t="s">
        <v>680</v>
      </c>
      <c r="E250" s="18" t="str">
        <f>INDEX([1]Proflile65!$F:$F,MATCH([1]ตารางคะแนนV3!$C250,[1]Proflile65!$D:$D,0))</f>
        <v>รพช.</v>
      </c>
      <c r="F250" s="18">
        <f>INDEX([1]Proflile65!$H:$H,MATCH([1]ตารางคะแนนV3!$C250,[1]Proflile65!$D:$D,0))</f>
        <v>137</v>
      </c>
      <c r="G250" s="19" t="str">
        <f>INDEX([1]Proflile65!$K:$K,MATCH([1]ตารางคะแนนV3!$C250,[1]Proflile65!$D:$D,0))</f>
        <v>รพช.M2 B&gt;100</v>
      </c>
      <c r="H250" s="75">
        <v>67596</v>
      </c>
      <c r="I250" s="76">
        <f>INDEX([1]RiskPlusY2565Q3!L:L,MATCH([1]ตารางคะแนนV3!$C250,[1]RiskPlusY2565Q3!$D:$D,0))</f>
        <v>65351059.939999998</v>
      </c>
      <c r="J250" s="76">
        <f>INDEX([1]RiskPlusY2565Q3!P:P,MATCH([1]ตารางคะแนนV3!$C250,[1]RiskPlusY2565Q3!$D:$D,0))</f>
        <v>-30230424.329999998</v>
      </c>
      <c r="K250" s="76">
        <f>INDEX([1]RiskPlusY2565Q3!O:O,MATCH([1]ตารางคะแนนV3!$C250,[1]RiskPlusY2565Q3!$D:$D,0))</f>
        <v>62264197.899999999</v>
      </c>
      <c r="L250" s="76">
        <f>INDEX([1]RiskPlusY2565Q3!M:M,MATCH([1]ตารางคะแนนV3!$C250,[1]RiskPlusY2565Q3!$D:$D,0))</f>
        <v>142188001.56</v>
      </c>
      <c r="M250" s="29">
        <f>INDEX([1]RiskPlusY2565Q3!N:N,MATCH([1]ตารางคะแนนV3!$C250,[1]RiskPlusY2565Q3!$D:$D,0))</f>
        <v>1</v>
      </c>
      <c r="N250" s="77">
        <f>INDEX([1]PlanfinY2565Q3!M:M,MATCH([1]ตารางคะแนนV3!$C250,[1]PlanfinY2565Q3!$C:$C,0))</f>
        <v>0</v>
      </c>
      <c r="O250" s="78">
        <f>INDEX([1]PlanfinY2565Q3!N:N,MATCH([1]ตารางคะแนนV3!$C250,[1]PlanfinY2565Q3!$C:$C,0))</f>
        <v>1</v>
      </c>
      <c r="P250" s="79">
        <f t="shared" si="48"/>
        <v>1</v>
      </c>
      <c r="Q250" s="80">
        <f>INDEX([1]Ratio!R:R,MATCH([1]ตารางคะแนนV3!$C250,[1]Ratio!$C:$C,0))</f>
        <v>179</v>
      </c>
      <c r="R250" s="81">
        <f>INDEX([1]RiskPlusY2565Q3!$S:$S,MATCH([1]ตารางคะแนนV3!C250,[1]RiskPlusY2565Q3!$D:$D,0))</f>
        <v>1</v>
      </c>
      <c r="S250" s="82">
        <f>INDEX([1]Ratio!$S:$S,MATCH([1]ตารางคะแนนV3!$C250,[1]Ratio!$C:$C,0))</f>
        <v>65</v>
      </c>
      <c r="T250" s="78">
        <f>VLOOKUP($C250,[1]RiskPlusY2565Q3!$D$2:$W$901,17,0)</f>
        <v>0</v>
      </c>
      <c r="U250" s="83">
        <f t="shared" si="49"/>
        <v>0</v>
      </c>
      <c r="V250" s="82">
        <f>INDEX([1]Ratio!$T:$T,MATCH([1]ตารางคะแนนV3!$C250,[1]Ratio!$C:$C,0))</f>
        <v>188</v>
      </c>
      <c r="W250" s="78">
        <f>VLOOKUP($C250,[1]RiskPlusY2565Q3!$D$2:$W$901,18,0)</f>
        <v>0</v>
      </c>
      <c r="X250" s="83">
        <f t="shared" si="50"/>
        <v>0</v>
      </c>
      <c r="Y250" s="82">
        <f>INDEX([1]Ratio!$V:$V,MATCH([1]ตารางคะแนนV3!$C250,[1]Ratio!$C:$C,0))</f>
        <v>40</v>
      </c>
      <c r="Z250" s="81">
        <f>INDEX([1]RiskPlusY2565Q3!$W:$W,MATCH([1]ตารางคะแนนV3!C250,[1]RiskPlusY2565Q3!$D:$D,0))</f>
        <v>1</v>
      </c>
      <c r="AA250" s="84">
        <f t="shared" si="51"/>
        <v>2</v>
      </c>
      <c r="AB250" s="77" t="str">
        <f>INDEX('[1]Quick MethodY2565Q3'!P:P,MATCH([1]ตารางคะแนนV3!$C250,'[1]Quick MethodY2565Q3'!$C:$C,0))</f>
        <v>1</v>
      </c>
      <c r="AC250" s="78" t="str">
        <f>INDEX('[1]Quick MethodY2565Q3'!Q:Q,MATCH([1]ตารางคะแนนV3!$C250,'[1]Quick MethodY2565Q3'!$C:$C,0))</f>
        <v>1</v>
      </c>
      <c r="AD250" s="78">
        <f>INDEX([1]HGRY2565Q3!W:W,MATCH([1]ตารางคะแนนV3!$C250,[1]HGRY2565Q3!$C:$C,0))</f>
        <v>0</v>
      </c>
      <c r="AE250" s="78">
        <f>INDEX([1]HGRY2565Q3!X:X,MATCH([1]ตารางคะแนนV3!$C250,[1]HGRY2565Q3!$C:$C,0))</f>
        <v>0.5</v>
      </c>
      <c r="AF250" s="78">
        <f>INDEX([1]HGRY2565Q3!Y:Y,MATCH([1]ตารางคะแนนV3!$C250,[1]HGRY2565Q3!$C:$C,0))</f>
        <v>0</v>
      </c>
      <c r="AG250" s="78">
        <f>INDEX([1]HGRY2565Q3!Z:Z,MATCH([1]ตารางคะแนนV3!$C250,[1]HGRY2565Q3!$C:$C,0))</f>
        <v>0</v>
      </c>
      <c r="AH250" s="85">
        <f t="shared" si="52"/>
        <v>2.5</v>
      </c>
      <c r="AI250" s="79">
        <f t="shared" si="53"/>
        <v>2</v>
      </c>
      <c r="AJ250" s="86">
        <f>INDEX([1]PointY2565Q3!J:J,MATCH([1]ตารางคะแนนV3!$C250,[1]PointY2565Q3!$C:$C,0))</f>
        <v>1</v>
      </c>
      <c r="AK250" s="87">
        <f>IFERROR(INDEX([1]อัตราการครองเตียง!O:O,MATCH([1]ตารางคะแนนV3!$C250,[1]อัตราการครองเตียง!$C:$C,0)),0)</f>
        <v>1</v>
      </c>
      <c r="AL250" s="88">
        <f>INDEX([1]SumAdjRw!R:R,MATCH([1]ตารางคะแนนV3!$C250,[1]SumAdjRw!$C:$C,0))</f>
        <v>1</v>
      </c>
      <c r="AM250" s="89">
        <f t="shared" si="54"/>
        <v>2</v>
      </c>
      <c r="AN250" s="90">
        <f t="shared" si="55"/>
        <v>5</v>
      </c>
      <c r="AO250" s="91">
        <f t="shared" si="56"/>
        <v>8</v>
      </c>
      <c r="AP250" s="92">
        <f>INDEX([1]RiskPlusY2565Q3!Q:Q,MATCH([1]ตารางคะแนนV3!$C250,[1]RiskPlusY2565Q3!$D:$D,0))</f>
        <v>0</v>
      </c>
      <c r="AQ250" s="92">
        <f>INDEX([1]RiskPlusY2565Q3!R:R,MATCH([1]ตารางคะแนนV3!$C250,[1]RiskPlusY2565Q3!$D:$D,0))</f>
        <v>1</v>
      </c>
      <c r="AR250" s="92">
        <f>INDEX([1]RiskPlusY2565Q3!AB:AB,MATCH([1]ตารางคะแนนV3!$C250,[1]RiskPlusY2565Q3!$D:$D,0))</f>
        <v>1</v>
      </c>
      <c r="AS250" s="93">
        <f t="shared" si="57"/>
        <v>2</v>
      </c>
      <c r="AT250" s="92">
        <f>INDEX([1]RiskPlusY2565Q3!AA:AA,MATCH([1]ตารางคะแนนV3!$C250,[1]RiskPlusY2565Q3!$D:$D,0))</f>
        <v>1</v>
      </c>
      <c r="AU250" s="92">
        <f>INDEX([1]RiskPlusY2565Q3!AC:AC,MATCH([1]ตารางคะแนนV3!$C250,[1]RiskPlusY2565Q3!$D:$D,0))</f>
        <v>0</v>
      </c>
      <c r="AV250" s="94">
        <f t="shared" si="58"/>
        <v>1</v>
      </c>
      <c r="AW250" s="95">
        <f t="shared" si="59"/>
        <v>3</v>
      </c>
      <c r="AX250" s="96">
        <f t="shared" si="60"/>
        <v>11</v>
      </c>
      <c r="AY250" s="18" t="str">
        <f t="shared" si="61"/>
        <v>B</v>
      </c>
      <c r="AZ250" s="18"/>
      <c r="BA250" s="18" t="str">
        <f>INDEX([1]Proflile65!$L:$L,MATCH([1]ตารางคะแนนV3!$C250,[1]Proflile65!$D:$D,0))</f>
        <v>เดิม</v>
      </c>
      <c r="BB250" s="18"/>
      <c r="BC250" s="18"/>
      <c r="BD250" s="28" t="b">
        <f t="shared" si="62"/>
        <v>1</v>
      </c>
      <c r="BE250" s="96">
        <v>11</v>
      </c>
      <c r="BF250" s="18" t="s">
        <v>2071</v>
      </c>
      <c r="BH250" s="17">
        <f t="shared" si="63"/>
        <v>150000</v>
      </c>
    </row>
    <row r="251" spans="1:60">
      <c r="A251" s="18" t="s">
        <v>16</v>
      </c>
      <c r="B251" s="17" t="s">
        <v>105</v>
      </c>
      <c r="C251" s="18" t="s">
        <v>681</v>
      </c>
      <c r="D251" s="17" t="s">
        <v>682</v>
      </c>
      <c r="E251" s="18" t="str">
        <f>INDEX([1]Proflile65!$F:$F,MATCH([1]ตารางคะแนนV3!$C251,[1]Proflile65!$D:$D,0))</f>
        <v>รพช.</v>
      </c>
      <c r="F251" s="18">
        <f>INDEX([1]Proflile65!$H:$H,MATCH([1]ตารางคะแนนV3!$C251,[1]Proflile65!$D:$D,0))</f>
        <v>48</v>
      </c>
      <c r="G251" s="19" t="str">
        <f>INDEX([1]Proflile65!$K:$K,MATCH([1]ตารางคะแนนV3!$C251,[1]Proflile65!$D:$D,0))</f>
        <v>รพช.F2 P30,000-60,000</v>
      </c>
      <c r="H251" s="75">
        <v>30082</v>
      </c>
      <c r="I251" s="76">
        <f>INDEX([1]RiskPlusY2565Q3!L:L,MATCH([1]ตารางคะแนนV3!$C251,[1]RiskPlusY2565Q3!$D:$D,0))</f>
        <v>101848327</v>
      </c>
      <c r="J251" s="76">
        <f>INDEX([1]RiskPlusY2565Q3!P:P,MATCH([1]ตารางคะแนนV3!$C251,[1]RiskPlusY2565Q3!$D:$D,0))</f>
        <v>70910859.689999998</v>
      </c>
      <c r="K251" s="76">
        <f>INDEX([1]RiskPlusY2565Q3!O:O,MATCH([1]ตารางคะแนนV3!$C251,[1]RiskPlusY2565Q3!$D:$D,0))</f>
        <v>37492504.119999997</v>
      </c>
      <c r="L251" s="76">
        <f>INDEX([1]RiskPlusY2565Q3!M:M,MATCH([1]ตารางคะแนนV3!$C251,[1]RiskPlusY2565Q3!$D:$D,0))</f>
        <v>35740558.899999999</v>
      </c>
      <c r="M251" s="29">
        <f>INDEX([1]RiskPlusY2565Q3!N:N,MATCH([1]ตารางคะแนนV3!$C251,[1]RiskPlusY2565Q3!$D:$D,0))</f>
        <v>0</v>
      </c>
      <c r="N251" s="77">
        <f>INDEX([1]PlanfinY2565Q3!M:M,MATCH([1]ตารางคะแนนV3!$C251,[1]PlanfinY2565Q3!$C:$C,0))</f>
        <v>0</v>
      </c>
      <c r="O251" s="78">
        <f>INDEX([1]PlanfinY2565Q3!N:N,MATCH([1]ตารางคะแนนV3!$C251,[1]PlanfinY2565Q3!$C:$C,0))</f>
        <v>0</v>
      </c>
      <c r="P251" s="79">
        <f t="shared" si="48"/>
        <v>0</v>
      </c>
      <c r="Q251" s="80">
        <f>INDEX([1]Ratio!R:R,MATCH([1]ตารางคะแนนV3!$C251,[1]Ratio!$C:$C,0))</f>
        <v>129</v>
      </c>
      <c r="R251" s="81">
        <f>INDEX([1]RiskPlusY2565Q3!$S:$S,MATCH([1]ตารางคะแนนV3!C251,[1]RiskPlusY2565Q3!$D:$D,0))</f>
        <v>0</v>
      </c>
      <c r="S251" s="82">
        <f>INDEX([1]Ratio!$S:$S,MATCH([1]ตารางคะแนนV3!$C251,[1]Ratio!$C:$C,0))</f>
        <v>141</v>
      </c>
      <c r="T251" s="78">
        <f>VLOOKUP($C251,[1]RiskPlusY2565Q3!$D$2:$W$901,17,0)</f>
        <v>0</v>
      </c>
      <c r="U251" s="83">
        <f t="shared" si="49"/>
        <v>0</v>
      </c>
      <c r="V251" s="82">
        <f>INDEX([1]Ratio!$T:$T,MATCH([1]ตารางคะแนนV3!$C251,[1]Ratio!$C:$C,0))</f>
        <v>114</v>
      </c>
      <c r="W251" s="78">
        <f>VLOOKUP($C251,[1]RiskPlusY2565Q3!$D$2:$W$901,18,0)</f>
        <v>0</v>
      </c>
      <c r="X251" s="83">
        <f t="shared" si="50"/>
        <v>0</v>
      </c>
      <c r="Y251" s="82">
        <f>INDEX([1]Ratio!$V:$V,MATCH([1]ตารางคะแนนV3!$C251,[1]Ratio!$C:$C,0))</f>
        <v>44</v>
      </c>
      <c r="Z251" s="81">
        <f>INDEX([1]RiskPlusY2565Q3!$W:$W,MATCH([1]ตารางคะแนนV3!C251,[1]RiskPlusY2565Q3!$D:$D,0))</f>
        <v>1</v>
      </c>
      <c r="AA251" s="84">
        <f t="shared" si="51"/>
        <v>1</v>
      </c>
      <c r="AB251" s="77" t="str">
        <f>INDEX('[1]Quick MethodY2565Q3'!P:P,MATCH([1]ตารางคะแนนV3!$C251,'[1]Quick MethodY2565Q3'!$C:$C,0))</f>
        <v>1</v>
      </c>
      <c r="AC251" s="78" t="str">
        <f>INDEX('[1]Quick MethodY2565Q3'!Q:Q,MATCH([1]ตารางคะแนนV3!$C251,'[1]Quick MethodY2565Q3'!$C:$C,0))</f>
        <v>0</v>
      </c>
      <c r="AD251" s="78">
        <f>INDEX([1]HGRY2565Q3!W:W,MATCH([1]ตารางคะแนนV3!$C251,[1]HGRY2565Q3!$C:$C,0))</f>
        <v>0.5</v>
      </c>
      <c r="AE251" s="78">
        <f>INDEX([1]HGRY2565Q3!X:X,MATCH([1]ตารางคะแนนV3!$C251,[1]HGRY2565Q3!$C:$C,0))</f>
        <v>0</v>
      </c>
      <c r="AF251" s="78">
        <f>INDEX([1]HGRY2565Q3!Y:Y,MATCH([1]ตารางคะแนนV3!$C251,[1]HGRY2565Q3!$C:$C,0))</f>
        <v>0.5</v>
      </c>
      <c r="AG251" s="78">
        <f>INDEX([1]HGRY2565Q3!Z:Z,MATCH([1]ตารางคะแนนV3!$C251,[1]HGRY2565Q3!$C:$C,0))</f>
        <v>0</v>
      </c>
      <c r="AH251" s="85">
        <f t="shared" si="52"/>
        <v>2</v>
      </c>
      <c r="AI251" s="79">
        <f t="shared" si="53"/>
        <v>2</v>
      </c>
      <c r="AJ251" s="86">
        <f>INDEX([1]PointY2565Q3!J:J,MATCH([1]ตารางคะแนนV3!$C251,[1]PointY2565Q3!$C:$C,0))</f>
        <v>1</v>
      </c>
      <c r="AK251" s="87">
        <f>IFERROR(INDEX([1]อัตราการครองเตียง!O:O,MATCH([1]ตารางคะแนนV3!$C251,[1]อัตราการครองเตียง!$C:$C,0)),0)</f>
        <v>1</v>
      </c>
      <c r="AL251" s="88">
        <f>INDEX([1]SumAdjRw!R:R,MATCH([1]ตารางคะแนนV3!$C251,[1]SumAdjRw!$C:$C,0))</f>
        <v>1</v>
      </c>
      <c r="AM251" s="89">
        <f t="shared" si="54"/>
        <v>2</v>
      </c>
      <c r="AN251" s="90">
        <f t="shared" si="55"/>
        <v>5</v>
      </c>
      <c r="AO251" s="91">
        <f t="shared" si="56"/>
        <v>6</v>
      </c>
      <c r="AP251" s="92">
        <f>INDEX([1]RiskPlusY2565Q3!Q:Q,MATCH([1]ตารางคะแนนV3!$C251,[1]RiskPlusY2565Q3!$D:$D,0))</f>
        <v>0</v>
      </c>
      <c r="AQ251" s="92">
        <f>INDEX([1]RiskPlusY2565Q3!R:R,MATCH([1]ตารางคะแนนV3!$C251,[1]RiskPlusY2565Q3!$D:$D,0))</f>
        <v>0</v>
      </c>
      <c r="AR251" s="92">
        <f>INDEX([1]RiskPlusY2565Q3!AB:AB,MATCH([1]ตารางคะแนนV3!$C251,[1]RiskPlusY2565Q3!$D:$D,0))</f>
        <v>1</v>
      </c>
      <c r="AS251" s="93">
        <f t="shared" si="57"/>
        <v>1</v>
      </c>
      <c r="AT251" s="92">
        <f>INDEX([1]RiskPlusY2565Q3!AA:AA,MATCH([1]ตารางคะแนนV3!$C251,[1]RiskPlusY2565Q3!$D:$D,0))</f>
        <v>1</v>
      </c>
      <c r="AU251" s="92">
        <f>INDEX([1]RiskPlusY2565Q3!AC:AC,MATCH([1]ตารางคะแนนV3!$C251,[1]RiskPlusY2565Q3!$D:$D,0))</f>
        <v>1</v>
      </c>
      <c r="AV251" s="94">
        <f t="shared" si="58"/>
        <v>2</v>
      </c>
      <c r="AW251" s="95">
        <f t="shared" si="59"/>
        <v>3</v>
      </c>
      <c r="AX251" s="96">
        <f t="shared" si="60"/>
        <v>9</v>
      </c>
      <c r="AY251" s="18" t="str">
        <f t="shared" si="61"/>
        <v>C</v>
      </c>
      <c r="AZ251" s="18"/>
      <c r="BA251" s="18" t="str">
        <f>INDEX([1]Proflile65!$L:$L,MATCH([1]ตารางคะแนนV3!$C251,[1]Proflile65!$D:$D,0))</f>
        <v>เดิม</v>
      </c>
      <c r="BB251" s="18"/>
      <c r="BC251" s="18"/>
      <c r="BD251" s="28" t="b">
        <f t="shared" si="62"/>
        <v>1</v>
      </c>
      <c r="BE251" s="96">
        <v>9</v>
      </c>
      <c r="BF251" s="18" t="s">
        <v>2072</v>
      </c>
      <c r="BH251" s="17">
        <f t="shared" si="63"/>
        <v>0</v>
      </c>
    </row>
    <row r="252" spans="1:60">
      <c r="A252" s="18" t="s">
        <v>16</v>
      </c>
      <c r="B252" s="17" t="s">
        <v>105</v>
      </c>
      <c r="C252" s="18" t="s">
        <v>683</v>
      </c>
      <c r="D252" s="17" t="s">
        <v>684</v>
      </c>
      <c r="E252" s="18" t="str">
        <f>INDEX([1]Proflile65!$F:$F,MATCH([1]ตารางคะแนนV3!$C252,[1]Proflile65!$D:$D,0))</f>
        <v>รพช.</v>
      </c>
      <c r="F252" s="18">
        <f>INDEX([1]Proflile65!$H:$H,MATCH([1]ตารางคะแนนV3!$C252,[1]Proflile65!$D:$D,0))</f>
        <v>56</v>
      </c>
      <c r="G252" s="19" t="str">
        <f>INDEX([1]Proflile65!$K:$K,MATCH([1]ตารางคะแนนV3!$C252,[1]Proflile65!$D:$D,0))</f>
        <v>รพช.F2 P&lt;=30,000</v>
      </c>
      <c r="H252" s="75">
        <v>22215</v>
      </c>
      <c r="I252" s="76">
        <f>INDEX([1]RiskPlusY2565Q3!L:L,MATCH([1]ตารางคะแนนV3!$C252,[1]RiskPlusY2565Q3!$D:$D,0))</f>
        <v>36192831.979999997</v>
      </c>
      <c r="J252" s="76">
        <f>INDEX([1]RiskPlusY2565Q3!P:P,MATCH([1]ตารางคะแนนV3!$C252,[1]RiskPlusY2565Q3!$D:$D,0))</f>
        <v>8276033.5899999999</v>
      </c>
      <c r="K252" s="76">
        <f>INDEX([1]RiskPlusY2565Q3!O:O,MATCH([1]ตารางคะแนนV3!$C252,[1]RiskPlusY2565Q3!$D:$D,0))</f>
        <v>27489344.75</v>
      </c>
      <c r="L252" s="76">
        <f>INDEX([1]RiskPlusY2565Q3!M:M,MATCH([1]ตารางคะแนนV3!$C252,[1]RiskPlusY2565Q3!$D:$D,0))</f>
        <v>20806978.870000001</v>
      </c>
      <c r="M252" s="29">
        <f>INDEX([1]RiskPlusY2565Q3!N:N,MATCH([1]ตารางคะแนนV3!$C252,[1]RiskPlusY2565Q3!$D:$D,0))</f>
        <v>0</v>
      </c>
      <c r="N252" s="77">
        <f>INDEX([1]PlanfinY2565Q3!M:M,MATCH([1]ตารางคะแนนV3!$C252,[1]PlanfinY2565Q3!$C:$C,0))</f>
        <v>0</v>
      </c>
      <c r="O252" s="78">
        <f>INDEX([1]PlanfinY2565Q3!N:N,MATCH([1]ตารางคะแนนV3!$C252,[1]PlanfinY2565Q3!$C:$C,0))</f>
        <v>1</v>
      </c>
      <c r="P252" s="79">
        <f t="shared" si="48"/>
        <v>1</v>
      </c>
      <c r="Q252" s="80">
        <f>INDEX([1]Ratio!R:R,MATCH([1]ตารางคะแนนV3!$C252,[1]Ratio!$C:$C,0))</f>
        <v>108</v>
      </c>
      <c r="R252" s="81">
        <f>INDEX([1]RiskPlusY2565Q3!$S:$S,MATCH([1]ตารางคะแนนV3!C252,[1]RiskPlusY2565Q3!$D:$D,0))</f>
        <v>0</v>
      </c>
      <c r="S252" s="82">
        <f>INDEX([1]Ratio!$S:$S,MATCH([1]ตารางคะแนนV3!$C252,[1]Ratio!$C:$C,0))</f>
        <v>83</v>
      </c>
      <c r="T252" s="78">
        <f>VLOOKUP($C252,[1]RiskPlusY2565Q3!$D$2:$W$901,17,0)</f>
        <v>0</v>
      </c>
      <c r="U252" s="83">
        <f t="shared" si="49"/>
        <v>0</v>
      </c>
      <c r="V252" s="82">
        <f>INDEX([1]Ratio!$T:$T,MATCH([1]ตารางคะแนนV3!$C252,[1]Ratio!$C:$C,0))</f>
        <v>96</v>
      </c>
      <c r="W252" s="78">
        <f>VLOOKUP($C252,[1]RiskPlusY2565Q3!$D$2:$W$901,18,0)</f>
        <v>0</v>
      </c>
      <c r="X252" s="83">
        <f t="shared" si="50"/>
        <v>0</v>
      </c>
      <c r="Y252" s="82">
        <f>INDEX([1]Ratio!$V:$V,MATCH([1]ตารางคะแนนV3!$C252,[1]Ratio!$C:$C,0))</f>
        <v>80</v>
      </c>
      <c r="Z252" s="81">
        <f>INDEX([1]RiskPlusY2565Q3!$W:$W,MATCH([1]ตารางคะแนนV3!C252,[1]RiskPlusY2565Q3!$D:$D,0))</f>
        <v>0</v>
      </c>
      <c r="AA252" s="84">
        <f t="shared" si="51"/>
        <v>0</v>
      </c>
      <c r="AB252" s="77" t="str">
        <f>INDEX('[1]Quick MethodY2565Q3'!P:P,MATCH([1]ตารางคะแนนV3!$C252,'[1]Quick MethodY2565Q3'!$C:$C,0))</f>
        <v>1</v>
      </c>
      <c r="AC252" s="78" t="str">
        <f>INDEX('[1]Quick MethodY2565Q3'!Q:Q,MATCH([1]ตารางคะแนนV3!$C252,'[1]Quick MethodY2565Q3'!$C:$C,0))</f>
        <v>1</v>
      </c>
      <c r="AD252" s="78">
        <f>INDEX([1]HGRY2565Q3!W:W,MATCH([1]ตารางคะแนนV3!$C252,[1]HGRY2565Q3!$C:$C,0))</f>
        <v>0</v>
      </c>
      <c r="AE252" s="78">
        <f>INDEX([1]HGRY2565Q3!X:X,MATCH([1]ตารางคะแนนV3!$C252,[1]HGRY2565Q3!$C:$C,0))</f>
        <v>0</v>
      </c>
      <c r="AF252" s="78">
        <f>INDEX([1]HGRY2565Q3!Y:Y,MATCH([1]ตารางคะแนนV3!$C252,[1]HGRY2565Q3!$C:$C,0))</f>
        <v>0</v>
      </c>
      <c r="AG252" s="78">
        <f>INDEX([1]HGRY2565Q3!Z:Z,MATCH([1]ตารางคะแนนV3!$C252,[1]HGRY2565Q3!$C:$C,0))</f>
        <v>0.5</v>
      </c>
      <c r="AH252" s="85">
        <f t="shared" si="52"/>
        <v>2.5</v>
      </c>
      <c r="AI252" s="79">
        <f t="shared" si="53"/>
        <v>2</v>
      </c>
      <c r="AJ252" s="86">
        <f>INDEX([1]PointY2565Q3!J:J,MATCH([1]ตารางคะแนนV3!$C252,[1]PointY2565Q3!$C:$C,0))</f>
        <v>1</v>
      </c>
      <c r="AK252" s="87">
        <f>IFERROR(INDEX([1]อัตราการครองเตียง!O:O,MATCH([1]ตารางคะแนนV3!$C252,[1]อัตราการครองเตียง!$C:$C,0)),0)</f>
        <v>1</v>
      </c>
      <c r="AL252" s="88">
        <f>INDEX([1]SumAdjRw!R:R,MATCH([1]ตารางคะแนนV3!$C252,[1]SumAdjRw!$C:$C,0))</f>
        <v>1</v>
      </c>
      <c r="AM252" s="89">
        <f t="shared" si="54"/>
        <v>2</v>
      </c>
      <c r="AN252" s="90">
        <f t="shared" si="55"/>
        <v>5</v>
      </c>
      <c r="AO252" s="91">
        <f t="shared" si="56"/>
        <v>6</v>
      </c>
      <c r="AP252" s="92">
        <f>INDEX([1]RiskPlusY2565Q3!Q:Q,MATCH([1]ตารางคะแนนV3!$C252,[1]RiskPlusY2565Q3!$D:$D,0))</f>
        <v>0</v>
      </c>
      <c r="AQ252" s="92">
        <f>INDEX([1]RiskPlusY2565Q3!R:R,MATCH([1]ตารางคะแนนV3!$C252,[1]RiskPlusY2565Q3!$D:$D,0))</f>
        <v>1</v>
      </c>
      <c r="AR252" s="92">
        <f>INDEX([1]RiskPlusY2565Q3!AB:AB,MATCH([1]ตารางคะแนนV3!$C252,[1]RiskPlusY2565Q3!$D:$D,0))</f>
        <v>1</v>
      </c>
      <c r="AS252" s="93">
        <f t="shared" si="57"/>
        <v>2</v>
      </c>
      <c r="AT252" s="92">
        <f>INDEX([1]RiskPlusY2565Q3!AA:AA,MATCH([1]ตารางคะแนนV3!$C252,[1]RiskPlusY2565Q3!$D:$D,0))</f>
        <v>1</v>
      </c>
      <c r="AU252" s="92">
        <f>INDEX([1]RiskPlusY2565Q3!AC:AC,MATCH([1]ตารางคะแนนV3!$C252,[1]RiskPlusY2565Q3!$D:$D,0))</f>
        <v>1</v>
      </c>
      <c r="AV252" s="94">
        <f t="shared" si="58"/>
        <v>2</v>
      </c>
      <c r="AW252" s="95">
        <f t="shared" si="59"/>
        <v>4</v>
      </c>
      <c r="AX252" s="96">
        <f t="shared" si="60"/>
        <v>10</v>
      </c>
      <c r="AY252" s="18" t="str">
        <f t="shared" si="61"/>
        <v>C</v>
      </c>
      <c r="AZ252" s="18"/>
      <c r="BA252" s="18" t="str">
        <f>INDEX([1]Proflile65!$L:$L,MATCH([1]ตารางคะแนนV3!$C252,[1]Proflile65!$D:$D,0))</f>
        <v>เดิม</v>
      </c>
      <c r="BB252" s="18"/>
      <c r="BC252" s="18"/>
      <c r="BD252" s="28" t="b">
        <f t="shared" si="62"/>
        <v>1</v>
      </c>
      <c r="BE252" s="96">
        <v>10</v>
      </c>
      <c r="BF252" s="18" t="s">
        <v>2072</v>
      </c>
      <c r="BH252" s="17">
        <f t="shared" si="63"/>
        <v>0</v>
      </c>
    </row>
    <row r="253" spans="1:60">
      <c r="A253" s="18" t="s">
        <v>16</v>
      </c>
      <c r="B253" s="17" t="s">
        <v>105</v>
      </c>
      <c r="C253" s="18" t="s">
        <v>685</v>
      </c>
      <c r="D253" s="17" t="s">
        <v>686</v>
      </c>
      <c r="E253" s="18" t="str">
        <f>INDEX([1]Proflile65!$F:$F,MATCH([1]ตารางคะแนนV3!$C253,[1]Proflile65!$D:$D,0))</f>
        <v>รพช.</v>
      </c>
      <c r="F253" s="18">
        <f>INDEX([1]Proflile65!$H:$H,MATCH([1]ตารางคะแนนV3!$C253,[1]Proflile65!$D:$D,0))</f>
        <v>30</v>
      </c>
      <c r="G253" s="19" t="str">
        <f>INDEX([1]Proflile65!$K:$K,MATCH([1]ตารางคะแนนV3!$C253,[1]Proflile65!$D:$D,0))</f>
        <v>รพช.F3 P&lt;=15,000</v>
      </c>
      <c r="H253" s="75">
        <v>14502</v>
      </c>
      <c r="I253" s="76">
        <f>INDEX([1]RiskPlusY2565Q3!L:L,MATCH([1]ตารางคะแนนV3!$C253,[1]RiskPlusY2565Q3!$D:$D,0))</f>
        <v>23471327.760000002</v>
      </c>
      <c r="J253" s="76">
        <f>INDEX([1]RiskPlusY2565Q3!P:P,MATCH([1]ตารางคะแนนV3!$C253,[1]RiskPlusY2565Q3!$D:$D,0))</f>
        <v>-212119.71</v>
      </c>
      <c r="K253" s="76">
        <f>INDEX([1]RiskPlusY2565Q3!O:O,MATCH([1]ตารางคะแนนV3!$C253,[1]RiskPlusY2565Q3!$D:$D,0))</f>
        <v>13249503.289999999</v>
      </c>
      <c r="L253" s="76">
        <f>INDEX([1]RiskPlusY2565Q3!M:M,MATCH([1]ตารางคะแนนV3!$C253,[1]RiskPlusY2565Q3!$D:$D,0))</f>
        <v>12925758</v>
      </c>
      <c r="M253" s="29">
        <f>INDEX([1]RiskPlusY2565Q3!N:N,MATCH([1]ตารางคะแนนV3!$C253,[1]RiskPlusY2565Q3!$D:$D,0))</f>
        <v>0</v>
      </c>
      <c r="N253" s="77">
        <f>INDEX([1]PlanfinY2565Q3!M:M,MATCH([1]ตารางคะแนนV3!$C253,[1]PlanfinY2565Q3!$C:$C,0))</f>
        <v>1</v>
      </c>
      <c r="O253" s="78">
        <f>INDEX([1]PlanfinY2565Q3!N:N,MATCH([1]ตารางคะแนนV3!$C253,[1]PlanfinY2565Q3!$C:$C,0))</f>
        <v>1</v>
      </c>
      <c r="P253" s="79">
        <f t="shared" si="48"/>
        <v>2</v>
      </c>
      <c r="Q253" s="80">
        <f>INDEX([1]Ratio!R:R,MATCH([1]ตารางคะแนนV3!$C253,[1]Ratio!$C:$C,0))</f>
        <v>145</v>
      </c>
      <c r="R253" s="81">
        <f>INDEX([1]RiskPlusY2565Q3!$S:$S,MATCH([1]ตารางคะแนนV3!C253,[1]RiskPlusY2565Q3!$D:$D,0))</f>
        <v>0</v>
      </c>
      <c r="S253" s="82">
        <f>INDEX([1]Ratio!$S:$S,MATCH([1]ตารางคะแนนV3!$C253,[1]Ratio!$C:$C,0))</f>
        <v>182</v>
      </c>
      <c r="T253" s="78">
        <f>VLOOKUP($C253,[1]RiskPlusY2565Q3!$D$2:$W$901,17,0)</f>
        <v>0</v>
      </c>
      <c r="U253" s="83">
        <f t="shared" si="49"/>
        <v>0</v>
      </c>
      <c r="V253" s="82">
        <f>INDEX([1]Ratio!$T:$T,MATCH([1]ตารางคะแนนV3!$C253,[1]Ratio!$C:$C,0))</f>
        <v>112</v>
      </c>
      <c r="W253" s="78">
        <f>VLOOKUP($C253,[1]RiskPlusY2565Q3!$D$2:$W$901,18,0)</f>
        <v>0</v>
      </c>
      <c r="X253" s="83">
        <f t="shared" si="50"/>
        <v>0</v>
      </c>
      <c r="Y253" s="82">
        <f>INDEX([1]Ratio!$V:$V,MATCH([1]ตารางคะแนนV3!$C253,[1]Ratio!$C:$C,0))</f>
        <v>76</v>
      </c>
      <c r="Z253" s="81">
        <f>INDEX([1]RiskPlusY2565Q3!$W:$W,MATCH([1]ตารางคะแนนV3!C253,[1]RiskPlusY2565Q3!$D:$D,0))</f>
        <v>0</v>
      </c>
      <c r="AA253" s="84">
        <f t="shared" si="51"/>
        <v>0</v>
      </c>
      <c r="AB253" s="77" t="str">
        <f>INDEX('[1]Quick MethodY2565Q3'!P:P,MATCH([1]ตารางคะแนนV3!$C253,'[1]Quick MethodY2565Q3'!$C:$C,0))</f>
        <v>1</v>
      </c>
      <c r="AC253" s="78" t="str">
        <f>INDEX('[1]Quick MethodY2565Q3'!Q:Q,MATCH([1]ตารางคะแนนV3!$C253,'[1]Quick MethodY2565Q3'!$C:$C,0))</f>
        <v>1</v>
      </c>
      <c r="AD253" s="78">
        <f>INDEX([1]HGRY2565Q3!W:W,MATCH([1]ตารางคะแนนV3!$C253,[1]HGRY2565Q3!$C:$C,0))</f>
        <v>0</v>
      </c>
      <c r="AE253" s="78">
        <f>INDEX([1]HGRY2565Q3!X:X,MATCH([1]ตารางคะแนนV3!$C253,[1]HGRY2565Q3!$C:$C,0))</f>
        <v>0</v>
      </c>
      <c r="AF253" s="78">
        <f>INDEX([1]HGRY2565Q3!Y:Y,MATCH([1]ตารางคะแนนV3!$C253,[1]HGRY2565Q3!$C:$C,0))</f>
        <v>0</v>
      </c>
      <c r="AG253" s="78">
        <f>INDEX([1]HGRY2565Q3!Z:Z,MATCH([1]ตารางคะแนนV3!$C253,[1]HGRY2565Q3!$C:$C,0))</f>
        <v>0</v>
      </c>
      <c r="AH253" s="85">
        <f t="shared" si="52"/>
        <v>2</v>
      </c>
      <c r="AI253" s="79">
        <f t="shared" si="53"/>
        <v>2</v>
      </c>
      <c r="AJ253" s="86">
        <f>INDEX([1]PointY2565Q3!J:J,MATCH([1]ตารางคะแนนV3!$C253,[1]PointY2565Q3!$C:$C,0))</f>
        <v>1</v>
      </c>
      <c r="AK253" s="87">
        <f>IFERROR(INDEX([1]อัตราการครองเตียง!O:O,MATCH([1]ตารางคะแนนV3!$C253,[1]อัตราการครองเตียง!$C:$C,0)),0)</f>
        <v>1</v>
      </c>
      <c r="AL253" s="88">
        <f>INDEX([1]SumAdjRw!R:R,MATCH([1]ตารางคะแนนV3!$C253,[1]SumAdjRw!$C:$C,0))</f>
        <v>1</v>
      </c>
      <c r="AM253" s="89">
        <f t="shared" si="54"/>
        <v>2</v>
      </c>
      <c r="AN253" s="90">
        <f t="shared" si="55"/>
        <v>5</v>
      </c>
      <c r="AO253" s="91">
        <f t="shared" si="56"/>
        <v>7</v>
      </c>
      <c r="AP253" s="92">
        <f>INDEX([1]RiskPlusY2565Q3!Q:Q,MATCH([1]ตารางคะแนนV3!$C253,[1]RiskPlusY2565Q3!$D:$D,0))</f>
        <v>0</v>
      </c>
      <c r="AQ253" s="92">
        <f>INDEX([1]RiskPlusY2565Q3!R:R,MATCH([1]ตารางคะแนนV3!$C253,[1]RiskPlusY2565Q3!$D:$D,0))</f>
        <v>1</v>
      </c>
      <c r="AR253" s="92">
        <f>INDEX([1]RiskPlusY2565Q3!AB:AB,MATCH([1]ตารางคะแนนV3!$C253,[1]RiskPlusY2565Q3!$D:$D,0))</f>
        <v>1</v>
      </c>
      <c r="AS253" s="93">
        <f t="shared" si="57"/>
        <v>2</v>
      </c>
      <c r="AT253" s="92">
        <f>INDEX([1]RiskPlusY2565Q3!AA:AA,MATCH([1]ตารางคะแนนV3!$C253,[1]RiskPlusY2565Q3!$D:$D,0))</f>
        <v>1</v>
      </c>
      <c r="AU253" s="92">
        <f>INDEX([1]RiskPlusY2565Q3!AC:AC,MATCH([1]ตารางคะแนนV3!$C253,[1]RiskPlusY2565Q3!$D:$D,0))</f>
        <v>1</v>
      </c>
      <c r="AV253" s="94">
        <f t="shared" si="58"/>
        <v>2</v>
      </c>
      <c r="AW253" s="95">
        <f t="shared" si="59"/>
        <v>4</v>
      </c>
      <c r="AX253" s="96">
        <f t="shared" si="60"/>
        <v>11</v>
      </c>
      <c r="AY253" s="18" t="str">
        <f t="shared" si="61"/>
        <v>B</v>
      </c>
      <c r="AZ253" s="18"/>
      <c r="BA253" s="18" t="str">
        <f>INDEX([1]Proflile65!$L:$L,MATCH([1]ตารางคะแนนV3!$C253,[1]Proflile65!$D:$D,0))</f>
        <v>เดิม</v>
      </c>
      <c r="BB253" s="18"/>
      <c r="BC253" s="18"/>
      <c r="BD253" s="28" t="b">
        <f t="shared" si="62"/>
        <v>1</v>
      </c>
      <c r="BE253" s="96">
        <v>11</v>
      </c>
      <c r="BF253" s="18" t="s">
        <v>2071</v>
      </c>
      <c r="BH253" s="17">
        <f t="shared" si="63"/>
        <v>150000</v>
      </c>
    </row>
    <row r="254" spans="1:60">
      <c r="A254" s="18" t="s">
        <v>16</v>
      </c>
      <c r="B254" s="17" t="s">
        <v>105</v>
      </c>
      <c r="C254" s="18" t="s">
        <v>687</v>
      </c>
      <c r="D254" s="17" t="s">
        <v>688</v>
      </c>
      <c r="E254" s="18" t="str">
        <f>INDEX([1]Proflile65!$F:$F,MATCH([1]ตารางคะแนนV3!$C254,[1]Proflile65!$D:$D,0))</f>
        <v>รพช.</v>
      </c>
      <c r="F254" s="18">
        <f>INDEX([1]Proflile65!$H:$H,MATCH([1]ตารางคะแนนV3!$C254,[1]Proflile65!$D:$D,0))</f>
        <v>41</v>
      </c>
      <c r="G254" s="19" t="str">
        <f>INDEX([1]Proflile65!$K:$K,MATCH([1]ตารางคะแนนV3!$C254,[1]Proflile65!$D:$D,0))</f>
        <v>รพช.F2 P&lt;=30,000</v>
      </c>
      <c r="H254" s="75">
        <v>17859</v>
      </c>
      <c r="I254" s="76">
        <f>INDEX([1]RiskPlusY2565Q3!L:L,MATCH([1]ตารางคะแนนV3!$C254,[1]RiskPlusY2565Q3!$D:$D,0))</f>
        <v>52087472.039999999</v>
      </c>
      <c r="J254" s="76">
        <f>INDEX([1]RiskPlusY2565Q3!P:P,MATCH([1]ตารางคะแนนV3!$C254,[1]RiskPlusY2565Q3!$D:$D,0))</f>
        <v>13298128.710000001</v>
      </c>
      <c r="K254" s="76">
        <f>INDEX([1]RiskPlusY2565Q3!O:O,MATCH([1]ตารางคะแนนV3!$C254,[1]RiskPlusY2565Q3!$D:$D,0))</f>
        <v>29162533.91</v>
      </c>
      <c r="L254" s="76">
        <f>INDEX([1]RiskPlusY2565Q3!M:M,MATCH([1]ตารางคะแนนV3!$C254,[1]RiskPlusY2565Q3!$D:$D,0))</f>
        <v>27280296.91</v>
      </c>
      <c r="M254" s="29">
        <f>INDEX([1]RiskPlusY2565Q3!N:N,MATCH([1]ตารางคะแนนV3!$C254,[1]RiskPlusY2565Q3!$D:$D,0))</f>
        <v>0</v>
      </c>
      <c r="N254" s="77">
        <f>INDEX([1]PlanfinY2565Q3!M:M,MATCH([1]ตารางคะแนนV3!$C254,[1]PlanfinY2565Q3!$C:$C,0))</f>
        <v>0</v>
      </c>
      <c r="O254" s="78">
        <f>INDEX([1]PlanfinY2565Q3!N:N,MATCH([1]ตารางคะแนนV3!$C254,[1]PlanfinY2565Q3!$C:$C,0))</f>
        <v>1</v>
      </c>
      <c r="P254" s="79">
        <f t="shared" si="48"/>
        <v>1</v>
      </c>
      <c r="Q254" s="80">
        <f>INDEX([1]Ratio!R:R,MATCH([1]ตารางคะแนนV3!$C254,[1]Ratio!$C:$C,0))</f>
        <v>134</v>
      </c>
      <c r="R254" s="81">
        <f>INDEX([1]RiskPlusY2565Q3!$S:$S,MATCH([1]ตารางคะแนนV3!C254,[1]RiskPlusY2565Q3!$D:$D,0))</f>
        <v>0</v>
      </c>
      <c r="S254" s="82">
        <f>INDEX([1]Ratio!$S:$S,MATCH([1]ตารางคะแนนV3!$C254,[1]Ratio!$C:$C,0))</f>
        <v>61</v>
      </c>
      <c r="T254" s="78">
        <f>VLOOKUP($C254,[1]RiskPlusY2565Q3!$D$2:$W$901,17,0)</f>
        <v>0</v>
      </c>
      <c r="U254" s="83">
        <f t="shared" si="49"/>
        <v>0</v>
      </c>
      <c r="V254" s="82">
        <f>INDEX([1]Ratio!$T:$T,MATCH([1]ตารางคะแนนV3!$C254,[1]Ratio!$C:$C,0))</f>
        <v>279</v>
      </c>
      <c r="W254" s="78">
        <f>VLOOKUP($C254,[1]RiskPlusY2565Q3!$D$2:$W$901,18,0)</f>
        <v>0</v>
      </c>
      <c r="X254" s="83">
        <f t="shared" si="50"/>
        <v>0</v>
      </c>
      <c r="Y254" s="82">
        <f>INDEX([1]Ratio!$V:$V,MATCH([1]ตารางคะแนนV3!$C254,[1]Ratio!$C:$C,0))</f>
        <v>50</v>
      </c>
      <c r="Z254" s="81">
        <f>INDEX([1]RiskPlusY2565Q3!$W:$W,MATCH([1]ตารางคะแนนV3!C254,[1]RiskPlusY2565Q3!$D:$D,0))</f>
        <v>1</v>
      </c>
      <c r="AA254" s="84">
        <f t="shared" si="51"/>
        <v>1</v>
      </c>
      <c r="AB254" s="77" t="str">
        <f>INDEX('[1]Quick MethodY2565Q3'!P:P,MATCH([1]ตารางคะแนนV3!$C254,'[1]Quick MethodY2565Q3'!$C:$C,0))</f>
        <v>1</v>
      </c>
      <c r="AC254" s="78" t="str">
        <f>INDEX('[1]Quick MethodY2565Q3'!Q:Q,MATCH([1]ตารางคะแนนV3!$C254,'[1]Quick MethodY2565Q3'!$C:$C,0))</f>
        <v>1</v>
      </c>
      <c r="AD254" s="78">
        <f>INDEX([1]HGRY2565Q3!W:W,MATCH([1]ตารางคะแนนV3!$C254,[1]HGRY2565Q3!$C:$C,0))</f>
        <v>0.5</v>
      </c>
      <c r="AE254" s="78">
        <f>INDEX([1]HGRY2565Q3!X:X,MATCH([1]ตารางคะแนนV3!$C254,[1]HGRY2565Q3!$C:$C,0))</f>
        <v>0.5</v>
      </c>
      <c r="AF254" s="78">
        <f>INDEX([1]HGRY2565Q3!Y:Y,MATCH([1]ตารางคะแนนV3!$C254,[1]HGRY2565Q3!$C:$C,0))</f>
        <v>0</v>
      </c>
      <c r="AG254" s="78">
        <f>INDEX([1]HGRY2565Q3!Z:Z,MATCH([1]ตารางคะแนนV3!$C254,[1]HGRY2565Q3!$C:$C,0))</f>
        <v>0.5</v>
      </c>
      <c r="AH254" s="85">
        <f t="shared" si="52"/>
        <v>3.5</v>
      </c>
      <c r="AI254" s="79">
        <f t="shared" si="53"/>
        <v>2</v>
      </c>
      <c r="AJ254" s="86">
        <f>INDEX([1]PointY2565Q3!J:J,MATCH([1]ตารางคะแนนV3!$C254,[1]PointY2565Q3!$C:$C,0))</f>
        <v>0</v>
      </c>
      <c r="AK254" s="87">
        <f>IFERROR(INDEX([1]อัตราการครองเตียง!O:O,MATCH([1]ตารางคะแนนV3!$C254,[1]อัตราการครองเตียง!$C:$C,0)),0)</f>
        <v>0</v>
      </c>
      <c r="AL254" s="88">
        <f>INDEX([1]SumAdjRw!R:R,MATCH([1]ตารางคะแนนV3!$C254,[1]SumAdjRw!$C:$C,0))</f>
        <v>0</v>
      </c>
      <c r="AM254" s="89">
        <f t="shared" si="54"/>
        <v>0</v>
      </c>
      <c r="AN254" s="90">
        <f t="shared" si="55"/>
        <v>2</v>
      </c>
      <c r="AO254" s="91">
        <f t="shared" si="56"/>
        <v>4</v>
      </c>
      <c r="AP254" s="92">
        <f>INDEX([1]RiskPlusY2565Q3!Q:Q,MATCH([1]ตารางคะแนนV3!$C254,[1]RiskPlusY2565Q3!$D:$D,0))</f>
        <v>1</v>
      </c>
      <c r="AQ254" s="92">
        <f>INDEX([1]RiskPlusY2565Q3!R:R,MATCH([1]ตารางคะแนนV3!$C254,[1]RiskPlusY2565Q3!$D:$D,0))</f>
        <v>1</v>
      </c>
      <c r="AR254" s="92">
        <f>INDEX([1]RiskPlusY2565Q3!AB:AB,MATCH([1]ตารางคะแนนV3!$C254,[1]RiskPlusY2565Q3!$D:$D,0))</f>
        <v>1</v>
      </c>
      <c r="AS254" s="93">
        <f t="shared" si="57"/>
        <v>3</v>
      </c>
      <c r="AT254" s="92">
        <f>INDEX([1]RiskPlusY2565Q3!AA:AA,MATCH([1]ตารางคะแนนV3!$C254,[1]RiskPlusY2565Q3!$D:$D,0))</f>
        <v>1</v>
      </c>
      <c r="AU254" s="92">
        <f>INDEX([1]RiskPlusY2565Q3!AC:AC,MATCH([1]ตารางคะแนนV3!$C254,[1]RiskPlusY2565Q3!$D:$D,0))</f>
        <v>1</v>
      </c>
      <c r="AV254" s="94">
        <f t="shared" si="58"/>
        <v>2</v>
      </c>
      <c r="AW254" s="95">
        <f t="shared" si="59"/>
        <v>5</v>
      </c>
      <c r="AX254" s="96">
        <f t="shared" si="60"/>
        <v>9</v>
      </c>
      <c r="AY254" s="18" t="str">
        <f t="shared" si="61"/>
        <v>C</v>
      </c>
      <c r="AZ254" s="18"/>
      <c r="BA254" s="18" t="str">
        <f>INDEX([1]Proflile65!$L:$L,MATCH([1]ตารางคะแนนV3!$C254,[1]Proflile65!$D:$D,0))</f>
        <v>เดิม</v>
      </c>
      <c r="BB254" s="18"/>
      <c r="BC254" s="18"/>
      <c r="BD254" s="28" t="b">
        <f t="shared" si="62"/>
        <v>1</v>
      </c>
      <c r="BE254" s="96">
        <v>9</v>
      </c>
      <c r="BF254" s="18" t="s">
        <v>2072</v>
      </c>
      <c r="BH254" s="17">
        <f t="shared" si="63"/>
        <v>0</v>
      </c>
    </row>
    <row r="255" spans="1:60">
      <c r="A255" s="18" t="s">
        <v>16</v>
      </c>
      <c r="B255" s="17" t="s">
        <v>105</v>
      </c>
      <c r="C255" s="18" t="s">
        <v>689</v>
      </c>
      <c r="D255" s="17" t="s">
        <v>690</v>
      </c>
      <c r="E255" s="18" t="str">
        <f>INDEX([1]Proflile65!$F:$F,MATCH([1]ตารางคะแนนV3!$C255,[1]Proflile65!$D:$D,0))</f>
        <v>รพช.</v>
      </c>
      <c r="F255" s="18">
        <f>INDEX([1]Proflile65!$H:$H,MATCH([1]ตารางคะแนนV3!$C255,[1]Proflile65!$D:$D,0))</f>
        <v>41</v>
      </c>
      <c r="G255" s="19" t="str">
        <f>INDEX([1]Proflile65!$K:$K,MATCH([1]ตารางคะแนนV3!$C255,[1]Proflile65!$D:$D,0))</f>
        <v>รพช.F2 P&lt;=30,000</v>
      </c>
      <c r="H255" s="75">
        <v>20346</v>
      </c>
      <c r="I255" s="76">
        <f>INDEX([1]RiskPlusY2565Q3!L:L,MATCH([1]ตารางคะแนนV3!$C255,[1]RiskPlusY2565Q3!$D:$D,0))</f>
        <v>47043710.689999998</v>
      </c>
      <c r="J255" s="76">
        <f>INDEX([1]RiskPlusY2565Q3!P:P,MATCH([1]ตารางคะแนนV3!$C255,[1]RiskPlusY2565Q3!$D:$D,0))</f>
        <v>21715804.629999999</v>
      </c>
      <c r="K255" s="76">
        <f>INDEX([1]RiskPlusY2565Q3!O:O,MATCH([1]ตารางคะแนนV3!$C255,[1]RiskPlusY2565Q3!$D:$D,0))</f>
        <v>43182503.490000002</v>
      </c>
      <c r="L255" s="76">
        <f>INDEX([1]RiskPlusY2565Q3!M:M,MATCH([1]ตารางคะแนนV3!$C255,[1]RiskPlusY2565Q3!$D:$D,0))</f>
        <v>42880179.520000003</v>
      </c>
      <c r="M255" s="29">
        <f>INDEX([1]RiskPlusY2565Q3!N:N,MATCH([1]ตารางคะแนนV3!$C255,[1]RiskPlusY2565Q3!$D:$D,0))</f>
        <v>0</v>
      </c>
      <c r="N255" s="77">
        <f>INDEX([1]PlanfinY2565Q3!M:M,MATCH([1]ตารางคะแนนV3!$C255,[1]PlanfinY2565Q3!$C:$C,0))</f>
        <v>0</v>
      </c>
      <c r="O255" s="78">
        <f>INDEX([1]PlanfinY2565Q3!N:N,MATCH([1]ตารางคะแนนV3!$C255,[1]PlanfinY2565Q3!$C:$C,0))</f>
        <v>1</v>
      </c>
      <c r="P255" s="79">
        <f t="shared" si="48"/>
        <v>1</v>
      </c>
      <c r="Q255" s="80">
        <f>INDEX([1]Ratio!R:R,MATCH([1]ตารางคะแนนV3!$C255,[1]Ratio!$C:$C,0))</f>
        <v>261</v>
      </c>
      <c r="R255" s="81">
        <f>INDEX([1]RiskPlusY2565Q3!$S:$S,MATCH([1]ตารางคะแนนV3!C255,[1]RiskPlusY2565Q3!$D:$D,0))</f>
        <v>0</v>
      </c>
      <c r="S255" s="82">
        <f>INDEX([1]Ratio!$S:$S,MATCH([1]ตารางคะแนนV3!$C255,[1]Ratio!$C:$C,0))</f>
        <v>-295</v>
      </c>
      <c r="T255" s="78">
        <f>VLOOKUP($C255,[1]RiskPlusY2565Q3!$D$2:$W$901,17,0)</f>
        <v>0</v>
      </c>
      <c r="U255" s="83">
        <f t="shared" si="49"/>
        <v>0</v>
      </c>
      <c r="V255" s="82">
        <f>INDEX([1]Ratio!$T:$T,MATCH([1]ตารางคะแนนV3!$C255,[1]Ratio!$C:$C,0))</f>
        <v>37</v>
      </c>
      <c r="W255" s="78">
        <f>VLOOKUP($C255,[1]RiskPlusY2565Q3!$D$2:$W$901,18,0)</f>
        <v>1</v>
      </c>
      <c r="X255" s="83">
        <f t="shared" si="50"/>
        <v>0.5</v>
      </c>
      <c r="Y255" s="82">
        <f>INDEX([1]Ratio!$V:$V,MATCH([1]ตารางคะแนนV3!$C255,[1]Ratio!$C:$C,0))</f>
        <v>74</v>
      </c>
      <c r="Z255" s="81">
        <f>INDEX([1]RiskPlusY2565Q3!$W:$W,MATCH([1]ตารางคะแนนV3!C255,[1]RiskPlusY2565Q3!$D:$D,0))</f>
        <v>0</v>
      </c>
      <c r="AA255" s="84">
        <f t="shared" si="51"/>
        <v>0.5</v>
      </c>
      <c r="AB255" s="77" t="str">
        <f>INDEX('[1]Quick MethodY2565Q3'!P:P,MATCH([1]ตารางคะแนนV3!$C255,'[1]Quick MethodY2565Q3'!$C:$C,0))</f>
        <v>1</v>
      </c>
      <c r="AC255" s="78" t="str">
        <f>INDEX('[1]Quick MethodY2565Q3'!Q:Q,MATCH([1]ตารางคะแนนV3!$C255,'[1]Quick MethodY2565Q3'!$C:$C,0))</f>
        <v>1</v>
      </c>
      <c r="AD255" s="78">
        <f>INDEX([1]HGRY2565Q3!W:W,MATCH([1]ตารางคะแนนV3!$C255,[1]HGRY2565Q3!$C:$C,0))</f>
        <v>0.5</v>
      </c>
      <c r="AE255" s="78">
        <f>INDEX([1]HGRY2565Q3!X:X,MATCH([1]ตารางคะแนนV3!$C255,[1]HGRY2565Q3!$C:$C,0))</f>
        <v>0.5</v>
      </c>
      <c r="AF255" s="78">
        <f>INDEX([1]HGRY2565Q3!Y:Y,MATCH([1]ตารางคะแนนV3!$C255,[1]HGRY2565Q3!$C:$C,0))</f>
        <v>0.5</v>
      </c>
      <c r="AG255" s="78">
        <f>INDEX([1]HGRY2565Q3!Z:Z,MATCH([1]ตารางคะแนนV3!$C255,[1]HGRY2565Q3!$C:$C,0))</f>
        <v>0.5</v>
      </c>
      <c r="AH255" s="85">
        <f t="shared" si="52"/>
        <v>4</v>
      </c>
      <c r="AI255" s="79">
        <f t="shared" si="53"/>
        <v>2</v>
      </c>
      <c r="AJ255" s="86">
        <f>INDEX([1]PointY2565Q3!J:J,MATCH([1]ตารางคะแนนV3!$C255,[1]PointY2565Q3!$C:$C,0))</f>
        <v>1</v>
      </c>
      <c r="AK255" s="87">
        <f>IFERROR(INDEX([1]อัตราการครองเตียง!O:O,MATCH([1]ตารางคะแนนV3!$C255,[1]อัตราการครองเตียง!$C:$C,0)),0)</f>
        <v>0</v>
      </c>
      <c r="AL255" s="88">
        <f>INDEX([1]SumAdjRw!R:R,MATCH([1]ตารางคะแนนV3!$C255,[1]SumAdjRw!$C:$C,0))</f>
        <v>0</v>
      </c>
      <c r="AM255" s="89">
        <f t="shared" si="54"/>
        <v>0</v>
      </c>
      <c r="AN255" s="90">
        <f t="shared" si="55"/>
        <v>3</v>
      </c>
      <c r="AO255" s="91">
        <f t="shared" si="56"/>
        <v>4.5</v>
      </c>
      <c r="AP255" s="92">
        <f>INDEX([1]RiskPlusY2565Q3!Q:Q,MATCH([1]ตารางคะแนนV3!$C255,[1]RiskPlusY2565Q3!$D:$D,0))</f>
        <v>1</v>
      </c>
      <c r="AQ255" s="92">
        <f>INDEX([1]RiskPlusY2565Q3!R:R,MATCH([1]ตารางคะแนนV3!$C255,[1]RiskPlusY2565Q3!$D:$D,0))</f>
        <v>1</v>
      </c>
      <c r="AR255" s="92">
        <f>INDEX([1]RiskPlusY2565Q3!AB:AB,MATCH([1]ตารางคะแนนV3!$C255,[1]RiskPlusY2565Q3!$D:$D,0))</f>
        <v>1</v>
      </c>
      <c r="AS255" s="93">
        <f t="shared" si="57"/>
        <v>3</v>
      </c>
      <c r="AT255" s="92">
        <f>INDEX([1]RiskPlusY2565Q3!AA:AA,MATCH([1]ตารางคะแนนV3!$C255,[1]RiskPlusY2565Q3!$D:$D,0))</f>
        <v>1</v>
      </c>
      <c r="AU255" s="92">
        <f>INDEX([1]RiskPlusY2565Q3!AC:AC,MATCH([1]ตารางคะแนนV3!$C255,[1]RiskPlusY2565Q3!$D:$D,0))</f>
        <v>1</v>
      </c>
      <c r="AV255" s="94">
        <f t="shared" si="58"/>
        <v>2</v>
      </c>
      <c r="AW255" s="95">
        <f t="shared" si="59"/>
        <v>5</v>
      </c>
      <c r="AX255" s="96">
        <f t="shared" si="60"/>
        <v>9.5</v>
      </c>
      <c r="AY255" s="18" t="str">
        <f t="shared" si="61"/>
        <v>C</v>
      </c>
      <c r="AZ255" s="18"/>
      <c r="BA255" s="18" t="str">
        <f>INDEX([1]Proflile65!$L:$L,MATCH([1]ตารางคะแนนV3!$C255,[1]Proflile65!$D:$D,0))</f>
        <v>เดิม</v>
      </c>
      <c r="BB255" s="18"/>
      <c r="BC255" s="18"/>
      <c r="BD255" s="28" t="b">
        <f t="shared" si="62"/>
        <v>1</v>
      </c>
      <c r="BE255" s="96">
        <v>9.5</v>
      </c>
      <c r="BF255" s="18" t="s">
        <v>2072</v>
      </c>
      <c r="BH255" s="17">
        <f t="shared" si="63"/>
        <v>0</v>
      </c>
    </row>
    <row r="256" spans="1:60">
      <c r="A256" s="18" t="s">
        <v>16</v>
      </c>
      <c r="B256" s="17" t="s">
        <v>105</v>
      </c>
      <c r="C256" s="18" t="s">
        <v>691</v>
      </c>
      <c r="D256" s="17" t="s">
        <v>692</v>
      </c>
      <c r="E256" s="18" t="str">
        <f>INDEX([1]Proflile65!$F:$F,MATCH([1]ตารางคะแนนV3!$C256,[1]Proflile65!$D:$D,0))</f>
        <v>รพช.</v>
      </c>
      <c r="F256" s="18">
        <f>INDEX([1]Proflile65!$H:$H,MATCH([1]ตารางคะแนนV3!$C256,[1]Proflile65!$D:$D,0))</f>
        <v>32</v>
      </c>
      <c r="G256" s="19" t="str">
        <f>INDEX([1]Proflile65!$K:$K,MATCH([1]ตารางคะแนนV3!$C256,[1]Proflile65!$D:$D,0))</f>
        <v>รพช.F2 P&lt;=30,000</v>
      </c>
      <c r="H256" s="75">
        <v>25171</v>
      </c>
      <c r="I256" s="76">
        <f>INDEX([1]RiskPlusY2565Q3!L:L,MATCH([1]ตารางคะแนนV3!$C256,[1]RiskPlusY2565Q3!$D:$D,0))</f>
        <v>78344196.390000001</v>
      </c>
      <c r="J256" s="76">
        <f>INDEX([1]RiskPlusY2565Q3!P:P,MATCH([1]ตารางคะแนนV3!$C256,[1]RiskPlusY2565Q3!$D:$D,0))</f>
        <v>60943525.770000003</v>
      </c>
      <c r="K256" s="76">
        <f>INDEX([1]RiskPlusY2565Q3!O:O,MATCH([1]ตารางคะแนนV3!$C256,[1]RiskPlusY2565Q3!$D:$D,0))</f>
        <v>20626961.079999998</v>
      </c>
      <c r="L256" s="76">
        <f>INDEX([1]RiskPlusY2565Q3!M:M,MATCH([1]ตารางคะแนนV3!$C256,[1]RiskPlusY2565Q3!$D:$D,0))</f>
        <v>20718668.309999999</v>
      </c>
      <c r="M256" s="29">
        <f>INDEX([1]RiskPlusY2565Q3!N:N,MATCH([1]ตารางคะแนนV3!$C256,[1]RiskPlusY2565Q3!$D:$D,0))</f>
        <v>0</v>
      </c>
      <c r="N256" s="77">
        <f>INDEX([1]PlanfinY2565Q3!M:M,MATCH([1]ตารางคะแนนV3!$C256,[1]PlanfinY2565Q3!$C:$C,0))</f>
        <v>1</v>
      </c>
      <c r="O256" s="78">
        <f>INDEX([1]PlanfinY2565Q3!N:N,MATCH([1]ตารางคะแนนV3!$C256,[1]PlanfinY2565Q3!$C:$C,0))</f>
        <v>0</v>
      </c>
      <c r="P256" s="79">
        <f t="shared" si="48"/>
        <v>1</v>
      </c>
      <c r="Q256" s="80">
        <f>INDEX([1]Ratio!R:R,MATCH([1]ตารางคะแนนV3!$C256,[1]Ratio!$C:$C,0))</f>
        <v>87</v>
      </c>
      <c r="R256" s="81">
        <f>INDEX([1]RiskPlusY2565Q3!$S:$S,MATCH([1]ตารางคะแนนV3!C256,[1]RiskPlusY2565Q3!$D:$D,0))</f>
        <v>1</v>
      </c>
      <c r="S256" s="82">
        <f>INDEX([1]Ratio!$S:$S,MATCH([1]ตารางคะแนนV3!$C256,[1]Ratio!$C:$C,0))</f>
        <v>83</v>
      </c>
      <c r="T256" s="78">
        <f>VLOOKUP($C256,[1]RiskPlusY2565Q3!$D$2:$W$901,17,0)</f>
        <v>0</v>
      </c>
      <c r="U256" s="83">
        <f t="shared" si="49"/>
        <v>0</v>
      </c>
      <c r="V256" s="82">
        <f>INDEX([1]Ratio!$T:$T,MATCH([1]ตารางคะแนนV3!$C256,[1]Ratio!$C:$C,0))</f>
        <v>95</v>
      </c>
      <c r="W256" s="78">
        <f>VLOOKUP($C256,[1]RiskPlusY2565Q3!$D$2:$W$901,18,0)</f>
        <v>0</v>
      </c>
      <c r="X256" s="83">
        <f t="shared" si="50"/>
        <v>0</v>
      </c>
      <c r="Y256" s="82">
        <f>INDEX([1]Ratio!$V:$V,MATCH([1]ตารางคะแนนV3!$C256,[1]Ratio!$C:$C,0))</f>
        <v>60</v>
      </c>
      <c r="Z256" s="81">
        <f>INDEX([1]RiskPlusY2565Q3!$W:$W,MATCH([1]ตารางคะแนนV3!C256,[1]RiskPlusY2565Q3!$D:$D,0))</f>
        <v>1</v>
      </c>
      <c r="AA256" s="84">
        <f t="shared" si="51"/>
        <v>2</v>
      </c>
      <c r="AB256" s="77" t="str">
        <f>INDEX('[1]Quick MethodY2565Q3'!P:P,MATCH([1]ตารางคะแนนV3!$C256,'[1]Quick MethodY2565Q3'!$C:$C,0))</f>
        <v>1</v>
      </c>
      <c r="AC256" s="78" t="str">
        <f>INDEX('[1]Quick MethodY2565Q3'!Q:Q,MATCH([1]ตารางคะแนนV3!$C256,'[1]Quick MethodY2565Q3'!$C:$C,0))</f>
        <v>1</v>
      </c>
      <c r="AD256" s="78">
        <f>INDEX([1]HGRY2565Q3!W:W,MATCH([1]ตารางคะแนนV3!$C256,[1]HGRY2565Q3!$C:$C,0))</f>
        <v>0.5</v>
      </c>
      <c r="AE256" s="78">
        <f>INDEX([1]HGRY2565Q3!X:X,MATCH([1]ตารางคะแนนV3!$C256,[1]HGRY2565Q3!$C:$C,0))</f>
        <v>0.5</v>
      </c>
      <c r="AF256" s="78">
        <f>INDEX([1]HGRY2565Q3!Y:Y,MATCH([1]ตารางคะแนนV3!$C256,[1]HGRY2565Q3!$C:$C,0))</f>
        <v>0</v>
      </c>
      <c r="AG256" s="78">
        <f>INDEX([1]HGRY2565Q3!Z:Z,MATCH([1]ตารางคะแนนV3!$C256,[1]HGRY2565Q3!$C:$C,0))</f>
        <v>0.5</v>
      </c>
      <c r="AH256" s="85">
        <f t="shared" si="52"/>
        <v>3.5</v>
      </c>
      <c r="AI256" s="79">
        <f t="shared" si="53"/>
        <v>2</v>
      </c>
      <c r="AJ256" s="86">
        <f>INDEX([1]PointY2565Q3!J:J,MATCH([1]ตารางคะแนนV3!$C256,[1]PointY2565Q3!$C:$C,0))</f>
        <v>0</v>
      </c>
      <c r="AK256" s="87">
        <f>IFERROR(INDEX([1]อัตราการครองเตียง!O:O,MATCH([1]ตารางคะแนนV3!$C256,[1]อัตราการครองเตียง!$C:$C,0)),0)</f>
        <v>1</v>
      </c>
      <c r="AL256" s="88">
        <f>INDEX([1]SumAdjRw!R:R,MATCH([1]ตารางคะแนนV3!$C256,[1]SumAdjRw!$C:$C,0))</f>
        <v>1</v>
      </c>
      <c r="AM256" s="89">
        <f t="shared" si="54"/>
        <v>2</v>
      </c>
      <c r="AN256" s="90">
        <f t="shared" si="55"/>
        <v>4</v>
      </c>
      <c r="AO256" s="91">
        <f t="shared" si="56"/>
        <v>7</v>
      </c>
      <c r="AP256" s="92">
        <f>INDEX([1]RiskPlusY2565Q3!Q:Q,MATCH([1]ตารางคะแนนV3!$C256,[1]RiskPlusY2565Q3!$D:$D,0))</f>
        <v>0</v>
      </c>
      <c r="AQ256" s="92">
        <f>INDEX([1]RiskPlusY2565Q3!R:R,MATCH([1]ตารางคะแนนV3!$C256,[1]RiskPlusY2565Q3!$D:$D,0))</f>
        <v>0</v>
      </c>
      <c r="AR256" s="92">
        <f>INDEX([1]RiskPlusY2565Q3!AB:AB,MATCH([1]ตารางคะแนนV3!$C256,[1]RiskPlusY2565Q3!$D:$D,0))</f>
        <v>1</v>
      </c>
      <c r="AS256" s="93">
        <f t="shared" si="57"/>
        <v>1</v>
      </c>
      <c r="AT256" s="92">
        <f>INDEX([1]RiskPlusY2565Q3!AA:AA,MATCH([1]ตารางคะแนนV3!$C256,[1]RiskPlusY2565Q3!$D:$D,0))</f>
        <v>1</v>
      </c>
      <c r="AU256" s="92">
        <f>INDEX([1]RiskPlusY2565Q3!AC:AC,MATCH([1]ตารางคะแนนV3!$C256,[1]RiskPlusY2565Q3!$D:$D,0))</f>
        <v>1</v>
      </c>
      <c r="AV256" s="94">
        <f t="shared" si="58"/>
        <v>2</v>
      </c>
      <c r="AW256" s="95">
        <f t="shared" si="59"/>
        <v>3</v>
      </c>
      <c r="AX256" s="96">
        <f t="shared" si="60"/>
        <v>10</v>
      </c>
      <c r="AY256" s="18" t="str">
        <f t="shared" si="61"/>
        <v>C</v>
      </c>
      <c r="AZ256" s="18"/>
      <c r="BA256" s="18" t="str">
        <f>INDEX([1]Proflile65!$L:$L,MATCH([1]ตารางคะแนนV3!$C256,[1]Proflile65!$D:$D,0))</f>
        <v>เดิม</v>
      </c>
      <c r="BB256" s="18"/>
      <c r="BC256" s="18"/>
      <c r="BD256" s="28" t="b">
        <f t="shared" si="62"/>
        <v>1</v>
      </c>
      <c r="BE256" s="96">
        <v>10</v>
      </c>
      <c r="BF256" s="18" t="s">
        <v>2072</v>
      </c>
      <c r="BH256" s="17">
        <f t="shared" si="63"/>
        <v>0</v>
      </c>
    </row>
    <row r="257" spans="1:60">
      <c r="A257" s="18" t="s">
        <v>16</v>
      </c>
      <c r="B257" s="17" t="s">
        <v>141</v>
      </c>
      <c r="C257" s="18" t="s">
        <v>705</v>
      </c>
      <c r="D257" s="17" t="s">
        <v>706</v>
      </c>
      <c r="E257" s="18" t="str">
        <f>INDEX([1]Proflile65!$F:$F,MATCH([1]ตารางคะแนนV3!$C257,[1]Proflile65!$D:$D,0))</f>
        <v>รพศ.</v>
      </c>
      <c r="F257" s="18">
        <f>INDEX([1]Proflile65!$H:$H,MATCH([1]ตารางคะแนนV3!$C257,[1]Proflile65!$D:$D,0))</f>
        <v>700</v>
      </c>
      <c r="G257" s="19" t="str">
        <f>INDEX([1]Proflile65!$K:$K,MATCH([1]ตารางคะแนนV3!$C257,[1]Proflile65!$D:$D,0))</f>
        <v>รพศ.A B&lt;=700</v>
      </c>
      <c r="H257" s="75">
        <v>128782</v>
      </c>
      <c r="I257" s="76">
        <f>INDEX([1]RiskPlusY2565Q3!L:L,MATCH([1]ตารางคะแนนV3!$C257,[1]RiskPlusY2565Q3!$D:$D,0))</f>
        <v>934087453.46000004</v>
      </c>
      <c r="J257" s="76">
        <f>INDEX([1]RiskPlusY2565Q3!P:P,MATCH([1]ตารางคะแนนV3!$C257,[1]RiskPlusY2565Q3!$D:$D,0))</f>
        <v>-106797230.72</v>
      </c>
      <c r="K257" s="76">
        <f>INDEX([1]RiskPlusY2565Q3!O:O,MATCH([1]ตารางคะแนนV3!$C257,[1]RiskPlusY2565Q3!$D:$D,0))</f>
        <v>262094179.15000001</v>
      </c>
      <c r="L257" s="76">
        <f>INDEX([1]RiskPlusY2565Q3!M:M,MATCH([1]ตารางคะแนนV3!$C257,[1]RiskPlusY2565Q3!$D:$D,0))</f>
        <v>175464803.75999999</v>
      </c>
      <c r="M257" s="29">
        <f>INDEX([1]RiskPlusY2565Q3!N:N,MATCH([1]ตารางคะแนนV3!$C257,[1]RiskPlusY2565Q3!$D:$D,0))</f>
        <v>1</v>
      </c>
      <c r="N257" s="77">
        <f>INDEX([1]PlanfinY2565Q3!M:M,MATCH([1]ตารางคะแนนV3!$C257,[1]PlanfinY2565Q3!$C:$C,0))</f>
        <v>0</v>
      </c>
      <c r="O257" s="78">
        <f>INDEX([1]PlanfinY2565Q3!N:N,MATCH([1]ตารางคะแนนV3!$C257,[1]PlanfinY2565Q3!$C:$C,0))</f>
        <v>1</v>
      </c>
      <c r="P257" s="79">
        <f t="shared" si="48"/>
        <v>1</v>
      </c>
      <c r="Q257" s="80">
        <f>INDEX([1]Ratio!R:R,MATCH([1]ตารางคะแนนV3!$C257,[1]Ratio!$C:$C,0))</f>
        <v>101</v>
      </c>
      <c r="R257" s="81">
        <f>INDEX([1]RiskPlusY2565Q3!$S:$S,MATCH([1]ตารางคะแนนV3!C257,[1]RiskPlusY2565Q3!$D:$D,0))</f>
        <v>1</v>
      </c>
      <c r="S257" s="82">
        <f>INDEX([1]Ratio!$S:$S,MATCH([1]ตารางคะแนนV3!$C257,[1]Ratio!$C:$C,0))</f>
        <v>444</v>
      </c>
      <c r="T257" s="78">
        <f>VLOOKUP($C257,[1]RiskPlusY2565Q3!$D$2:$W$901,17,0)</f>
        <v>0</v>
      </c>
      <c r="U257" s="83">
        <f t="shared" si="49"/>
        <v>0</v>
      </c>
      <c r="V257" s="82">
        <f>INDEX([1]Ratio!$T:$T,MATCH([1]ตารางคะแนนV3!$C257,[1]Ratio!$C:$C,0))</f>
        <v>145</v>
      </c>
      <c r="W257" s="78">
        <f>VLOOKUP($C257,[1]RiskPlusY2565Q3!$D$2:$W$901,18,0)</f>
        <v>0</v>
      </c>
      <c r="X257" s="83">
        <f t="shared" si="50"/>
        <v>0</v>
      </c>
      <c r="Y257" s="82">
        <f>INDEX([1]Ratio!$V:$V,MATCH([1]ตารางคะแนนV3!$C257,[1]Ratio!$C:$C,0))</f>
        <v>35</v>
      </c>
      <c r="Z257" s="81">
        <f>INDEX([1]RiskPlusY2565Q3!$W:$W,MATCH([1]ตารางคะแนนV3!C257,[1]RiskPlusY2565Q3!$D:$D,0))</f>
        <v>1</v>
      </c>
      <c r="AA257" s="84">
        <f t="shared" si="51"/>
        <v>2</v>
      </c>
      <c r="AB257" s="77" t="str">
        <f>INDEX('[1]Quick MethodY2565Q3'!P:P,MATCH([1]ตารางคะแนนV3!$C257,'[1]Quick MethodY2565Q3'!$C:$C,0))</f>
        <v>1</v>
      </c>
      <c r="AC257" s="78" t="str">
        <f>INDEX('[1]Quick MethodY2565Q3'!Q:Q,MATCH([1]ตารางคะแนนV3!$C257,'[1]Quick MethodY2565Q3'!$C:$C,0))</f>
        <v>1</v>
      </c>
      <c r="AD257" s="78">
        <f>INDEX([1]HGRY2565Q3!W:W,MATCH([1]ตารางคะแนนV3!$C257,[1]HGRY2565Q3!$C:$C,0))</f>
        <v>0</v>
      </c>
      <c r="AE257" s="78">
        <f>INDEX([1]HGRY2565Q3!X:X,MATCH([1]ตารางคะแนนV3!$C257,[1]HGRY2565Q3!$C:$C,0))</f>
        <v>0</v>
      </c>
      <c r="AF257" s="78">
        <f>INDEX([1]HGRY2565Q3!Y:Y,MATCH([1]ตารางคะแนนV3!$C257,[1]HGRY2565Q3!$C:$C,0))</f>
        <v>0.5</v>
      </c>
      <c r="AG257" s="78">
        <f>INDEX([1]HGRY2565Q3!Z:Z,MATCH([1]ตารางคะแนนV3!$C257,[1]HGRY2565Q3!$C:$C,0))</f>
        <v>0</v>
      </c>
      <c r="AH257" s="85">
        <f t="shared" si="52"/>
        <v>2.5</v>
      </c>
      <c r="AI257" s="79">
        <f t="shared" si="53"/>
        <v>2</v>
      </c>
      <c r="AJ257" s="86">
        <f>INDEX([1]PointY2565Q3!J:J,MATCH([1]ตารางคะแนนV3!$C257,[1]PointY2565Q3!$C:$C,0))</f>
        <v>1</v>
      </c>
      <c r="AK257" s="87">
        <f>IFERROR(INDEX([1]อัตราการครองเตียง!O:O,MATCH([1]ตารางคะแนนV3!$C257,[1]อัตราการครองเตียง!$C:$C,0)),0)</f>
        <v>1</v>
      </c>
      <c r="AL257" s="88">
        <f>INDEX([1]SumAdjRw!R:R,MATCH([1]ตารางคะแนนV3!$C257,[1]SumAdjRw!$C:$C,0))</f>
        <v>1</v>
      </c>
      <c r="AM257" s="89">
        <f t="shared" si="54"/>
        <v>2</v>
      </c>
      <c r="AN257" s="90">
        <f t="shared" si="55"/>
        <v>5</v>
      </c>
      <c r="AO257" s="91">
        <f t="shared" si="56"/>
        <v>8</v>
      </c>
      <c r="AP257" s="92">
        <f>INDEX([1]RiskPlusY2565Q3!Q:Q,MATCH([1]ตารางคะแนนV3!$C257,[1]RiskPlusY2565Q3!$D:$D,0))</f>
        <v>0</v>
      </c>
      <c r="AQ257" s="92">
        <f>INDEX([1]RiskPlusY2565Q3!R:R,MATCH([1]ตารางคะแนนV3!$C257,[1]RiskPlusY2565Q3!$D:$D,0))</f>
        <v>0</v>
      </c>
      <c r="AR257" s="92">
        <f>INDEX([1]RiskPlusY2565Q3!AB:AB,MATCH([1]ตารางคะแนนV3!$C257,[1]RiskPlusY2565Q3!$D:$D,0))</f>
        <v>1</v>
      </c>
      <c r="AS257" s="93">
        <f t="shared" si="57"/>
        <v>1</v>
      </c>
      <c r="AT257" s="92">
        <f>INDEX([1]RiskPlusY2565Q3!AA:AA,MATCH([1]ตารางคะแนนV3!$C257,[1]RiskPlusY2565Q3!$D:$D,0))</f>
        <v>1</v>
      </c>
      <c r="AU257" s="92">
        <f>INDEX([1]RiskPlusY2565Q3!AC:AC,MATCH([1]ตารางคะแนนV3!$C257,[1]RiskPlusY2565Q3!$D:$D,0))</f>
        <v>0</v>
      </c>
      <c r="AV257" s="94">
        <f t="shared" si="58"/>
        <v>1</v>
      </c>
      <c r="AW257" s="95">
        <f t="shared" si="59"/>
        <v>2</v>
      </c>
      <c r="AX257" s="96">
        <f t="shared" si="60"/>
        <v>10</v>
      </c>
      <c r="AY257" s="18" t="str">
        <f t="shared" si="61"/>
        <v>C</v>
      </c>
      <c r="AZ257" s="18"/>
      <c r="BA257" s="18" t="str">
        <f>INDEX([1]Proflile65!$L:$L,MATCH([1]ตารางคะแนนV3!$C257,[1]Proflile65!$D:$D,0))</f>
        <v>เดิม</v>
      </c>
      <c r="BB257" s="18"/>
      <c r="BC257" s="18"/>
      <c r="BD257" s="28" t="b">
        <f t="shared" si="62"/>
        <v>1</v>
      </c>
      <c r="BE257" s="96">
        <v>10</v>
      </c>
      <c r="BF257" s="18" t="s">
        <v>2072</v>
      </c>
      <c r="BH257" s="17">
        <f t="shared" si="63"/>
        <v>0</v>
      </c>
    </row>
    <row r="258" spans="1:60">
      <c r="A258" s="18" t="s">
        <v>16</v>
      </c>
      <c r="B258" s="17" t="s">
        <v>141</v>
      </c>
      <c r="C258" s="18" t="s">
        <v>707</v>
      </c>
      <c r="D258" s="17" t="s">
        <v>708</v>
      </c>
      <c r="E258" s="18" t="str">
        <f>INDEX([1]Proflile65!$F:$F,MATCH([1]ตารางคะแนนV3!$C258,[1]Proflile65!$D:$D,0))</f>
        <v>รพท.</v>
      </c>
      <c r="F258" s="18">
        <f>INDEX([1]Proflile65!$H:$H,MATCH([1]ตารางคะแนนV3!$C258,[1]Proflile65!$D:$D,0))</f>
        <v>315</v>
      </c>
      <c r="G258" s="19" t="str">
        <f>INDEX([1]Proflile65!$K:$K,MATCH([1]ตารางคะแนนV3!$C258,[1]Proflile65!$D:$D,0))</f>
        <v>รพท.M1 B&gt;200</v>
      </c>
      <c r="H258" s="75">
        <v>58466</v>
      </c>
      <c r="I258" s="76">
        <f>INDEX([1]RiskPlusY2565Q3!L:L,MATCH([1]ตารางคะแนนV3!$C258,[1]RiskPlusY2565Q3!$D:$D,0))</f>
        <v>125495219.33</v>
      </c>
      <c r="J258" s="76">
        <f>INDEX([1]RiskPlusY2565Q3!P:P,MATCH([1]ตารางคะแนนV3!$C258,[1]RiskPlusY2565Q3!$D:$D,0))</f>
        <v>-150239037.27000001</v>
      </c>
      <c r="K258" s="76">
        <f>INDEX([1]RiskPlusY2565Q3!O:O,MATCH([1]ตารางคะแนนV3!$C258,[1]RiskPlusY2565Q3!$D:$D,0))</f>
        <v>126864817.58</v>
      </c>
      <c r="L258" s="76">
        <f>INDEX([1]RiskPlusY2565Q3!M:M,MATCH([1]ตารางคะแนนV3!$C258,[1]RiskPlusY2565Q3!$D:$D,0))</f>
        <v>105905567.59</v>
      </c>
      <c r="M258" s="29">
        <f>INDEX([1]RiskPlusY2565Q3!N:N,MATCH([1]ตารางคะแนนV3!$C258,[1]RiskPlusY2565Q3!$D:$D,0))</f>
        <v>2</v>
      </c>
      <c r="N258" s="77">
        <f>INDEX([1]PlanfinY2565Q3!M:M,MATCH([1]ตารางคะแนนV3!$C258,[1]PlanfinY2565Q3!$C:$C,0))</f>
        <v>0</v>
      </c>
      <c r="O258" s="78">
        <f>INDEX([1]PlanfinY2565Q3!N:N,MATCH([1]ตารางคะแนนV3!$C258,[1]PlanfinY2565Q3!$C:$C,0))</f>
        <v>0</v>
      </c>
      <c r="P258" s="79">
        <f t="shared" si="48"/>
        <v>0</v>
      </c>
      <c r="Q258" s="80">
        <f>INDEX([1]Ratio!R:R,MATCH([1]ตารางคะแนนV3!$C258,[1]Ratio!$C:$C,0))</f>
        <v>241</v>
      </c>
      <c r="R258" s="81">
        <f>INDEX([1]RiskPlusY2565Q3!$S:$S,MATCH([1]ตารางคะแนนV3!C258,[1]RiskPlusY2565Q3!$D:$D,0))</f>
        <v>0</v>
      </c>
      <c r="S258" s="82">
        <f>INDEX([1]Ratio!$S:$S,MATCH([1]ตารางคะแนนV3!$C258,[1]Ratio!$C:$C,0))</f>
        <v>230</v>
      </c>
      <c r="T258" s="78">
        <f>VLOOKUP($C258,[1]RiskPlusY2565Q3!$D$2:$W$901,17,0)</f>
        <v>0</v>
      </c>
      <c r="U258" s="83">
        <f t="shared" si="49"/>
        <v>0</v>
      </c>
      <c r="V258" s="82">
        <f>INDEX([1]Ratio!$T:$T,MATCH([1]ตารางคะแนนV3!$C258,[1]Ratio!$C:$C,0))</f>
        <v>66</v>
      </c>
      <c r="W258" s="78">
        <f>VLOOKUP($C258,[1]RiskPlusY2565Q3!$D$2:$W$901,18,0)</f>
        <v>0</v>
      </c>
      <c r="X258" s="83">
        <f t="shared" si="50"/>
        <v>0</v>
      </c>
      <c r="Y258" s="82">
        <f>INDEX([1]Ratio!$V:$V,MATCH([1]ตารางคะแนนV3!$C258,[1]Ratio!$C:$C,0))</f>
        <v>59</v>
      </c>
      <c r="Z258" s="81">
        <f>INDEX([1]RiskPlusY2565Q3!$W:$W,MATCH([1]ตารางคะแนนV3!C258,[1]RiskPlusY2565Q3!$D:$D,0))</f>
        <v>1</v>
      </c>
      <c r="AA258" s="84">
        <f t="shared" si="51"/>
        <v>1</v>
      </c>
      <c r="AB258" s="77" t="str">
        <f>INDEX('[1]Quick MethodY2565Q3'!P:P,MATCH([1]ตารางคะแนนV3!$C258,'[1]Quick MethodY2565Q3'!$C:$C,0))</f>
        <v>0</v>
      </c>
      <c r="AC258" s="78" t="str">
        <f>INDEX('[1]Quick MethodY2565Q3'!Q:Q,MATCH([1]ตารางคะแนนV3!$C258,'[1]Quick MethodY2565Q3'!$C:$C,0))</f>
        <v>0</v>
      </c>
      <c r="AD258" s="78">
        <f>INDEX([1]HGRY2565Q3!W:W,MATCH([1]ตารางคะแนนV3!$C258,[1]HGRY2565Q3!$C:$C,0))</f>
        <v>0</v>
      </c>
      <c r="AE258" s="78">
        <f>INDEX([1]HGRY2565Q3!X:X,MATCH([1]ตารางคะแนนV3!$C258,[1]HGRY2565Q3!$C:$C,0))</f>
        <v>0.5</v>
      </c>
      <c r="AF258" s="78">
        <f>INDEX([1]HGRY2565Q3!Y:Y,MATCH([1]ตารางคะแนนV3!$C258,[1]HGRY2565Q3!$C:$C,0))</f>
        <v>0.5</v>
      </c>
      <c r="AG258" s="78">
        <f>INDEX([1]HGRY2565Q3!Z:Z,MATCH([1]ตารางคะแนนV3!$C258,[1]HGRY2565Q3!$C:$C,0))</f>
        <v>0</v>
      </c>
      <c r="AH258" s="85">
        <f t="shared" si="52"/>
        <v>1</v>
      </c>
      <c r="AI258" s="79">
        <f t="shared" si="53"/>
        <v>1</v>
      </c>
      <c r="AJ258" s="86">
        <f>INDEX([1]PointY2565Q3!J:J,MATCH([1]ตารางคะแนนV3!$C258,[1]PointY2565Q3!$C:$C,0))</f>
        <v>0</v>
      </c>
      <c r="AK258" s="87">
        <f>IFERROR(INDEX([1]อัตราการครองเตียง!O:O,MATCH([1]ตารางคะแนนV3!$C258,[1]อัตราการครองเตียง!$C:$C,0)),0)</f>
        <v>1</v>
      </c>
      <c r="AL258" s="88">
        <f>INDEX([1]SumAdjRw!R:R,MATCH([1]ตารางคะแนนV3!$C258,[1]SumAdjRw!$C:$C,0))</f>
        <v>0</v>
      </c>
      <c r="AM258" s="89">
        <f t="shared" si="54"/>
        <v>1</v>
      </c>
      <c r="AN258" s="90">
        <f t="shared" si="55"/>
        <v>2</v>
      </c>
      <c r="AO258" s="91">
        <f t="shared" si="56"/>
        <v>3</v>
      </c>
      <c r="AP258" s="92">
        <f>INDEX([1]RiskPlusY2565Q3!Q:Q,MATCH([1]ตารางคะแนนV3!$C258,[1]RiskPlusY2565Q3!$D:$D,0))</f>
        <v>0</v>
      </c>
      <c r="AQ258" s="92">
        <f>INDEX([1]RiskPlusY2565Q3!R:R,MATCH([1]ตารางคะแนนV3!$C258,[1]RiskPlusY2565Q3!$D:$D,0))</f>
        <v>0</v>
      </c>
      <c r="AR258" s="92">
        <f>INDEX([1]RiskPlusY2565Q3!AB:AB,MATCH([1]ตารางคะแนนV3!$C258,[1]RiskPlusY2565Q3!$D:$D,0))</f>
        <v>1</v>
      </c>
      <c r="AS258" s="93">
        <f t="shared" si="57"/>
        <v>1</v>
      </c>
      <c r="AT258" s="92">
        <f>INDEX([1]RiskPlusY2565Q3!AA:AA,MATCH([1]ตารางคะแนนV3!$C258,[1]RiskPlusY2565Q3!$D:$D,0))</f>
        <v>1</v>
      </c>
      <c r="AU258" s="92">
        <f>INDEX([1]RiskPlusY2565Q3!AC:AC,MATCH([1]ตารางคะแนนV3!$C258,[1]RiskPlusY2565Q3!$D:$D,0))</f>
        <v>0</v>
      </c>
      <c r="AV258" s="94">
        <f t="shared" si="58"/>
        <v>1</v>
      </c>
      <c r="AW258" s="95">
        <f t="shared" si="59"/>
        <v>2</v>
      </c>
      <c r="AX258" s="96">
        <f t="shared" si="60"/>
        <v>5</v>
      </c>
      <c r="AY258" s="18" t="str">
        <f t="shared" si="61"/>
        <v>F</v>
      </c>
      <c r="AZ258" s="18"/>
      <c r="BA258" s="18" t="str">
        <f>INDEX([1]Proflile65!$L:$L,MATCH([1]ตารางคะแนนV3!$C258,[1]Proflile65!$D:$D,0))</f>
        <v>เดิม</v>
      </c>
      <c r="BB258" s="18"/>
      <c r="BC258" s="18"/>
      <c r="BD258" s="28" t="b">
        <f t="shared" si="62"/>
        <v>1</v>
      </c>
      <c r="BE258" s="96">
        <v>5</v>
      </c>
      <c r="BF258" s="18" t="s">
        <v>2074</v>
      </c>
      <c r="BH258" s="17">
        <f t="shared" si="63"/>
        <v>0</v>
      </c>
    </row>
    <row r="259" spans="1:60">
      <c r="A259" s="18" t="s">
        <v>16</v>
      </c>
      <c r="B259" s="17" t="s">
        <v>141</v>
      </c>
      <c r="C259" s="18" t="s">
        <v>709</v>
      </c>
      <c r="D259" s="17" t="s">
        <v>710</v>
      </c>
      <c r="E259" s="18" t="str">
        <f>INDEX([1]Proflile65!$F:$F,MATCH([1]ตารางคะแนนV3!$C259,[1]Proflile65!$D:$D,0))</f>
        <v>รพช.</v>
      </c>
      <c r="F259" s="18">
        <f>INDEX([1]Proflile65!$H:$H,MATCH([1]ตารางคะแนนV3!$C259,[1]Proflile65!$D:$D,0))</f>
        <v>76</v>
      </c>
      <c r="G259" s="19" t="str">
        <f>INDEX([1]Proflile65!$K:$K,MATCH([1]ตารางคะแนนV3!$C259,[1]Proflile65!$D:$D,0))</f>
        <v>รพช.F1 P50,000-100,000</v>
      </c>
      <c r="H259" s="75">
        <v>51905</v>
      </c>
      <c r="I259" s="76">
        <f>INDEX([1]RiskPlusY2565Q3!L:L,MATCH([1]ตารางคะแนนV3!$C259,[1]RiskPlusY2565Q3!$D:$D,0))</f>
        <v>295708530.72000003</v>
      </c>
      <c r="J259" s="76">
        <f>INDEX([1]RiskPlusY2565Q3!P:P,MATCH([1]ตารางคะแนนV3!$C259,[1]RiskPlusY2565Q3!$D:$D,0))</f>
        <v>157814033.06999999</v>
      </c>
      <c r="K259" s="76">
        <f>INDEX([1]RiskPlusY2565Q3!O:O,MATCH([1]ตารางคะแนนV3!$C259,[1]RiskPlusY2565Q3!$D:$D,0))</f>
        <v>221091665.53</v>
      </c>
      <c r="L259" s="76">
        <f>INDEX([1]RiskPlusY2565Q3!M:M,MATCH([1]ตารางคะแนนV3!$C259,[1]RiskPlusY2565Q3!$D:$D,0))</f>
        <v>219816524.55000001</v>
      </c>
      <c r="M259" s="29">
        <f>INDEX([1]RiskPlusY2565Q3!N:N,MATCH([1]ตารางคะแนนV3!$C259,[1]RiskPlusY2565Q3!$D:$D,0))</f>
        <v>0</v>
      </c>
      <c r="N259" s="77">
        <f>INDEX([1]PlanfinY2565Q3!M:M,MATCH([1]ตารางคะแนนV3!$C259,[1]PlanfinY2565Q3!$C:$C,0))</f>
        <v>0</v>
      </c>
      <c r="O259" s="78">
        <f>INDEX([1]PlanfinY2565Q3!N:N,MATCH([1]ตารางคะแนนV3!$C259,[1]PlanfinY2565Q3!$C:$C,0))</f>
        <v>1</v>
      </c>
      <c r="P259" s="79">
        <f t="shared" si="48"/>
        <v>1</v>
      </c>
      <c r="Q259" s="80">
        <f>INDEX([1]Ratio!R:R,MATCH([1]ตารางคะแนนV3!$C259,[1]Ratio!$C:$C,0))</f>
        <v>43</v>
      </c>
      <c r="R259" s="81">
        <f>INDEX([1]RiskPlusY2565Q3!$S:$S,MATCH([1]ตารางคะแนนV3!C259,[1]RiskPlusY2565Q3!$D:$D,0))</f>
        <v>1</v>
      </c>
      <c r="S259" s="82">
        <f>INDEX([1]Ratio!$S:$S,MATCH([1]ตารางคะแนนV3!$C259,[1]Ratio!$C:$C,0))</f>
        <v>150</v>
      </c>
      <c r="T259" s="78">
        <f>VLOOKUP($C259,[1]RiskPlusY2565Q3!$D$2:$W$901,17,0)</f>
        <v>0</v>
      </c>
      <c r="U259" s="83">
        <f t="shared" si="49"/>
        <v>0</v>
      </c>
      <c r="V259" s="82">
        <f>INDEX([1]Ratio!$T:$T,MATCH([1]ตารางคะแนนV3!$C259,[1]Ratio!$C:$C,0))</f>
        <v>79</v>
      </c>
      <c r="W259" s="78">
        <f>VLOOKUP($C259,[1]RiskPlusY2565Q3!$D$2:$W$901,18,0)</f>
        <v>0</v>
      </c>
      <c r="X259" s="83">
        <f t="shared" si="50"/>
        <v>0</v>
      </c>
      <c r="Y259" s="82">
        <f>INDEX([1]Ratio!$V:$V,MATCH([1]ตารางคะแนนV3!$C259,[1]Ratio!$C:$C,0))</f>
        <v>48</v>
      </c>
      <c r="Z259" s="81">
        <f>INDEX([1]RiskPlusY2565Q3!$W:$W,MATCH([1]ตารางคะแนนV3!C259,[1]RiskPlusY2565Q3!$D:$D,0))</f>
        <v>1</v>
      </c>
      <c r="AA259" s="84">
        <f t="shared" si="51"/>
        <v>2</v>
      </c>
      <c r="AB259" s="77" t="str">
        <f>INDEX('[1]Quick MethodY2565Q3'!P:P,MATCH([1]ตารางคะแนนV3!$C259,'[1]Quick MethodY2565Q3'!$C:$C,0))</f>
        <v>1</v>
      </c>
      <c r="AC259" s="78" t="str">
        <f>INDEX('[1]Quick MethodY2565Q3'!Q:Q,MATCH([1]ตารางคะแนนV3!$C259,'[1]Quick MethodY2565Q3'!$C:$C,0))</f>
        <v>1</v>
      </c>
      <c r="AD259" s="78">
        <f>INDEX([1]HGRY2565Q3!W:W,MATCH([1]ตารางคะแนนV3!$C259,[1]HGRY2565Q3!$C:$C,0))</f>
        <v>0.5</v>
      </c>
      <c r="AE259" s="78">
        <f>INDEX([1]HGRY2565Q3!X:X,MATCH([1]ตารางคะแนนV3!$C259,[1]HGRY2565Q3!$C:$C,0))</f>
        <v>0.5</v>
      </c>
      <c r="AF259" s="78">
        <f>INDEX([1]HGRY2565Q3!Y:Y,MATCH([1]ตารางคะแนนV3!$C259,[1]HGRY2565Q3!$C:$C,0))</f>
        <v>0</v>
      </c>
      <c r="AG259" s="78">
        <f>INDEX([1]HGRY2565Q3!Z:Z,MATCH([1]ตารางคะแนนV3!$C259,[1]HGRY2565Q3!$C:$C,0))</f>
        <v>0.5</v>
      </c>
      <c r="AH259" s="85">
        <f t="shared" si="52"/>
        <v>3.5</v>
      </c>
      <c r="AI259" s="79">
        <f t="shared" si="53"/>
        <v>2</v>
      </c>
      <c r="AJ259" s="86">
        <f>INDEX([1]PointY2565Q3!J:J,MATCH([1]ตารางคะแนนV3!$C259,[1]PointY2565Q3!$C:$C,0))</f>
        <v>1</v>
      </c>
      <c r="AK259" s="87">
        <f>IFERROR(INDEX([1]อัตราการครองเตียง!O:O,MATCH([1]ตารางคะแนนV3!$C259,[1]อัตราการครองเตียง!$C:$C,0)),0)</f>
        <v>0</v>
      </c>
      <c r="AL259" s="88">
        <f>INDEX([1]SumAdjRw!R:R,MATCH([1]ตารางคะแนนV3!$C259,[1]SumAdjRw!$C:$C,0))</f>
        <v>0</v>
      </c>
      <c r="AM259" s="89">
        <f t="shared" si="54"/>
        <v>0</v>
      </c>
      <c r="AN259" s="90">
        <f t="shared" si="55"/>
        <v>3</v>
      </c>
      <c r="AO259" s="91">
        <f t="shared" si="56"/>
        <v>6</v>
      </c>
      <c r="AP259" s="92">
        <f>INDEX([1]RiskPlusY2565Q3!Q:Q,MATCH([1]ตารางคะแนนV3!$C259,[1]RiskPlusY2565Q3!$D:$D,0))</f>
        <v>1</v>
      </c>
      <c r="AQ259" s="92">
        <f>INDEX([1]RiskPlusY2565Q3!R:R,MATCH([1]ตารางคะแนนV3!$C259,[1]RiskPlusY2565Q3!$D:$D,0))</f>
        <v>1</v>
      </c>
      <c r="AR259" s="92">
        <f>INDEX([1]RiskPlusY2565Q3!AB:AB,MATCH([1]ตารางคะแนนV3!$C259,[1]RiskPlusY2565Q3!$D:$D,0))</f>
        <v>1</v>
      </c>
      <c r="AS259" s="93">
        <f t="shared" si="57"/>
        <v>3</v>
      </c>
      <c r="AT259" s="92">
        <f>INDEX([1]RiskPlusY2565Q3!AA:AA,MATCH([1]ตารางคะแนนV3!$C259,[1]RiskPlusY2565Q3!$D:$D,0))</f>
        <v>1</v>
      </c>
      <c r="AU259" s="92">
        <f>INDEX([1]RiskPlusY2565Q3!AC:AC,MATCH([1]ตารางคะแนนV3!$C259,[1]RiskPlusY2565Q3!$D:$D,0))</f>
        <v>1</v>
      </c>
      <c r="AV259" s="94">
        <f t="shared" si="58"/>
        <v>2</v>
      </c>
      <c r="AW259" s="95">
        <f t="shared" si="59"/>
        <v>5</v>
      </c>
      <c r="AX259" s="96">
        <f t="shared" si="60"/>
        <v>11</v>
      </c>
      <c r="AY259" s="18" t="str">
        <f t="shared" si="61"/>
        <v>B</v>
      </c>
      <c r="AZ259" s="18"/>
      <c r="BA259" s="18" t="str">
        <f>INDEX([1]Proflile65!$L:$L,MATCH([1]ตารางคะแนนV3!$C259,[1]Proflile65!$D:$D,0))</f>
        <v>เดิม</v>
      </c>
      <c r="BB259" s="18"/>
      <c r="BC259" s="18"/>
      <c r="BD259" s="28" t="b">
        <f t="shared" si="62"/>
        <v>1</v>
      </c>
      <c r="BE259" s="96">
        <v>11</v>
      </c>
      <c r="BF259" s="18" t="s">
        <v>2071</v>
      </c>
      <c r="BH259" s="17">
        <f t="shared" si="63"/>
        <v>150000</v>
      </c>
    </row>
    <row r="260" spans="1:60">
      <c r="A260" s="18" t="s">
        <v>16</v>
      </c>
      <c r="B260" s="17" t="s">
        <v>141</v>
      </c>
      <c r="C260" s="18" t="s">
        <v>711</v>
      </c>
      <c r="D260" s="17" t="s">
        <v>712</v>
      </c>
      <c r="E260" s="18" t="str">
        <f>INDEX([1]Proflile65!$F:$F,MATCH([1]ตารางคะแนนV3!$C260,[1]Proflile65!$D:$D,0))</f>
        <v>รพช.</v>
      </c>
      <c r="F260" s="18">
        <f>INDEX([1]Proflile65!$H:$H,MATCH([1]ตารางคะแนนV3!$C260,[1]Proflile65!$D:$D,0))</f>
        <v>74</v>
      </c>
      <c r="G260" s="19" t="str">
        <f>INDEX([1]Proflile65!$K:$K,MATCH([1]ตารางคะแนนV3!$C260,[1]Proflile65!$D:$D,0))</f>
        <v>รพช.F2 P30,000-60,000</v>
      </c>
      <c r="H260" s="75">
        <v>35162</v>
      </c>
      <c r="I260" s="76">
        <f>INDEX([1]RiskPlusY2565Q3!L:L,MATCH([1]ตารางคะแนนV3!$C260,[1]RiskPlusY2565Q3!$D:$D,0))</f>
        <v>88656325.200000003</v>
      </c>
      <c r="J260" s="76">
        <f>INDEX([1]RiskPlusY2565Q3!P:P,MATCH([1]ตารางคะแนนV3!$C260,[1]RiskPlusY2565Q3!$D:$D,0))</f>
        <v>63615387.399999999</v>
      </c>
      <c r="K260" s="76">
        <f>INDEX([1]RiskPlusY2565Q3!O:O,MATCH([1]ตารางคะแนนV3!$C260,[1]RiskPlusY2565Q3!$D:$D,0))</f>
        <v>79920442.799999997</v>
      </c>
      <c r="L260" s="76">
        <f>INDEX([1]RiskPlusY2565Q3!M:M,MATCH([1]ตารางคะแนนV3!$C260,[1]RiskPlusY2565Q3!$D:$D,0))</f>
        <v>76024624.25</v>
      </c>
      <c r="M260" s="29">
        <f>INDEX([1]RiskPlusY2565Q3!N:N,MATCH([1]ตารางคะแนนV3!$C260,[1]RiskPlusY2565Q3!$D:$D,0))</f>
        <v>0</v>
      </c>
      <c r="N260" s="77">
        <f>INDEX([1]PlanfinY2565Q3!M:M,MATCH([1]ตารางคะแนนV3!$C260,[1]PlanfinY2565Q3!$C:$C,0))</f>
        <v>0</v>
      </c>
      <c r="O260" s="78">
        <f>INDEX([1]PlanfinY2565Q3!N:N,MATCH([1]ตารางคะแนนV3!$C260,[1]PlanfinY2565Q3!$C:$C,0))</f>
        <v>1</v>
      </c>
      <c r="P260" s="79">
        <f t="shared" si="48"/>
        <v>1</v>
      </c>
      <c r="Q260" s="80">
        <f>INDEX([1]Ratio!R:R,MATCH([1]ตารางคะแนนV3!$C260,[1]Ratio!$C:$C,0))</f>
        <v>172</v>
      </c>
      <c r="R260" s="81">
        <f>INDEX([1]RiskPlusY2565Q3!$S:$S,MATCH([1]ตารางคะแนนV3!C260,[1]RiskPlusY2565Q3!$D:$D,0))</f>
        <v>0</v>
      </c>
      <c r="S260" s="82">
        <f>INDEX([1]Ratio!$S:$S,MATCH([1]ตารางคะแนนV3!$C260,[1]Ratio!$C:$C,0))</f>
        <v>51</v>
      </c>
      <c r="T260" s="78">
        <f>VLOOKUP($C260,[1]RiskPlusY2565Q3!$D$2:$W$901,17,0)</f>
        <v>1</v>
      </c>
      <c r="U260" s="83">
        <f t="shared" si="49"/>
        <v>0.5</v>
      </c>
      <c r="V260" s="82">
        <f>INDEX([1]Ratio!$T:$T,MATCH([1]ตารางคะแนนV3!$C260,[1]Ratio!$C:$C,0))</f>
        <v>132</v>
      </c>
      <c r="W260" s="78">
        <f>VLOOKUP($C260,[1]RiskPlusY2565Q3!$D$2:$W$901,18,0)</f>
        <v>0</v>
      </c>
      <c r="X260" s="83">
        <f t="shared" si="50"/>
        <v>0</v>
      </c>
      <c r="Y260" s="82">
        <f>INDEX([1]Ratio!$V:$V,MATCH([1]ตารางคะแนนV3!$C260,[1]Ratio!$C:$C,0))</f>
        <v>49</v>
      </c>
      <c r="Z260" s="81">
        <f>INDEX([1]RiskPlusY2565Q3!$W:$W,MATCH([1]ตารางคะแนนV3!C260,[1]RiskPlusY2565Q3!$D:$D,0))</f>
        <v>1</v>
      </c>
      <c r="AA260" s="84">
        <f t="shared" si="51"/>
        <v>1.5</v>
      </c>
      <c r="AB260" s="77" t="str">
        <f>INDEX('[1]Quick MethodY2565Q3'!P:P,MATCH([1]ตารางคะแนนV3!$C260,'[1]Quick MethodY2565Q3'!$C:$C,0))</f>
        <v>1</v>
      </c>
      <c r="AC260" s="78" t="str">
        <f>INDEX('[1]Quick MethodY2565Q3'!Q:Q,MATCH([1]ตารางคะแนนV3!$C260,'[1]Quick MethodY2565Q3'!$C:$C,0))</f>
        <v>0</v>
      </c>
      <c r="AD260" s="78">
        <f>INDEX([1]HGRY2565Q3!W:W,MATCH([1]ตารางคะแนนV3!$C260,[1]HGRY2565Q3!$C:$C,0))</f>
        <v>0</v>
      </c>
      <c r="AE260" s="78">
        <f>INDEX([1]HGRY2565Q3!X:X,MATCH([1]ตารางคะแนนV3!$C260,[1]HGRY2565Q3!$C:$C,0))</f>
        <v>0.5</v>
      </c>
      <c r="AF260" s="78">
        <f>INDEX([1]HGRY2565Q3!Y:Y,MATCH([1]ตารางคะแนนV3!$C260,[1]HGRY2565Q3!$C:$C,0))</f>
        <v>0</v>
      </c>
      <c r="AG260" s="78">
        <f>INDEX([1]HGRY2565Q3!Z:Z,MATCH([1]ตารางคะแนนV3!$C260,[1]HGRY2565Q3!$C:$C,0))</f>
        <v>0.5</v>
      </c>
      <c r="AH260" s="85">
        <f t="shared" si="52"/>
        <v>2</v>
      </c>
      <c r="AI260" s="79">
        <f t="shared" si="53"/>
        <v>2</v>
      </c>
      <c r="AJ260" s="86">
        <f>INDEX([1]PointY2565Q3!J:J,MATCH([1]ตารางคะแนนV3!$C260,[1]PointY2565Q3!$C:$C,0))</f>
        <v>1</v>
      </c>
      <c r="AK260" s="87">
        <f>IFERROR(INDEX([1]อัตราการครองเตียง!O:O,MATCH([1]ตารางคะแนนV3!$C260,[1]อัตราการครองเตียง!$C:$C,0)),0)</f>
        <v>0</v>
      </c>
      <c r="AL260" s="88">
        <f>INDEX([1]SumAdjRw!R:R,MATCH([1]ตารางคะแนนV3!$C260,[1]SumAdjRw!$C:$C,0))</f>
        <v>1</v>
      </c>
      <c r="AM260" s="89">
        <f t="shared" si="54"/>
        <v>1</v>
      </c>
      <c r="AN260" s="90">
        <f t="shared" si="55"/>
        <v>4</v>
      </c>
      <c r="AO260" s="91">
        <f t="shared" si="56"/>
        <v>6.5</v>
      </c>
      <c r="AP260" s="92">
        <f>INDEX([1]RiskPlusY2565Q3!Q:Q,MATCH([1]ตารางคะแนนV3!$C260,[1]RiskPlusY2565Q3!$D:$D,0))</f>
        <v>1</v>
      </c>
      <c r="AQ260" s="92">
        <f>INDEX([1]RiskPlusY2565Q3!R:R,MATCH([1]ตารางคะแนนV3!$C260,[1]RiskPlusY2565Q3!$D:$D,0))</f>
        <v>1</v>
      </c>
      <c r="AR260" s="92">
        <f>INDEX([1]RiskPlusY2565Q3!AB:AB,MATCH([1]ตารางคะแนนV3!$C260,[1]RiskPlusY2565Q3!$D:$D,0))</f>
        <v>1</v>
      </c>
      <c r="AS260" s="93">
        <f t="shared" si="57"/>
        <v>3</v>
      </c>
      <c r="AT260" s="92">
        <f>INDEX([1]RiskPlusY2565Q3!AA:AA,MATCH([1]ตารางคะแนนV3!$C260,[1]RiskPlusY2565Q3!$D:$D,0))</f>
        <v>1</v>
      </c>
      <c r="AU260" s="92">
        <f>INDEX([1]RiskPlusY2565Q3!AC:AC,MATCH([1]ตารางคะแนนV3!$C260,[1]RiskPlusY2565Q3!$D:$D,0))</f>
        <v>1</v>
      </c>
      <c r="AV260" s="94">
        <f t="shared" si="58"/>
        <v>2</v>
      </c>
      <c r="AW260" s="95">
        <f t="shared" si="59"/>
        <v>5</v>
      </c>
      <c r="AX260" s="96">
        <f t="shared" si="60"/>
        <v>11.5</v>
      </c>
      <c r="AY260" s="18" t="str">
        <f t="shared" si="61"/>
        <v>B</v>
      </c>
      <c r="AZ260" s="18"/>
      <c r="BA260" s="18" t="str">
        <f>INDEX([1]Proflile65!$L:$L,MATCH([1]ตารางคะแนนV3!$C260,[1]Proflile65!$D:$D,0))</f>
        <v>เดิม</v>
      </c>
      <c r="BB260" s="18"/>
      <c r="BC260" s="18"/>
      <c r="BD260" s="28" t="b">
        <f t="shared" si="62"/>
        <v>1</v>
      </c>
      <c r="BE260" s="96">
        <v>11.5</v>
      </c>
      <c r="BF260" s="18" t="s">
        <v>2071</v>
      </c>
      <c r="BH260" s="17">
        <f t="shared" si="63"/>
        <v>150000</v>
      </c>
    </row>
    <row r="261" spans="1:60">
      <c r="A261" s="18" t="s">
        <v>16</v>
      </c>
      <c r="B261" s="17" t="s">
        <v>141</v>
      </c>
      <c r="C261" s="18" t="s">
        <v>713</v>
      </c>
      <c r="D261" s="17" t="s">
        <v>714</v>
      </c>
      <c r="E261" s="18" t="str">
        <f>INDEX([1]Proflile65!$F:$F,MATCH([1]ตารางคะแนนV3!$C261,[1]Proflile65!$D:$D,0))</f>
        <v>รพช.</v>
      </c>
      <c r="F261" s="18">
        <f>INDEX([1]Proflile65!$H:$H,MATCH([1]ตารางคะแนนV3!$C261,[1]Proflile65!$D:$D,0))</f>
        <v>48</v>
      </c>
      <c r="G261" s="19" t="str">
        <f>INDEX([1]Proflile65!$K:$K,MATCH([1]ตารางคะแนนV3!$C261,[1]Proflile65!$D:$D,0))</f>
        <v>รพช.F2 P&lt;=30,000</v>
      </c>
      <c r="H261" s="75">
        <v>26085</v>
      </c>
      <c r="I261" s="76">
        <f>INDEX([1]RiskPlusY2565Q3!L:L,MATCH([1]ตารางคะแนนV3!$C261,[1]RiskPlusY2565Q3!$D:$D,0))</f>
        <v>113714919.41</v>
      </c>
      <c r="J261" s="76">
        <f>INDEX([1]RiskPlusY2565Q3!P:P,MATCH([1]ตารางคะแนนV3!$C261,[1]RiskPlusY2565Q3!$D:$D,0))</f>
        <v>37683622.490000002</v>
      </c>
      <c r="K261" s="76">
        <f>INDEX([1]RiskPlusY2565Q3!O:O,MATCH([1]ตารางคะแนนV3!$C261,[1]RiskPlusY2565Q3!$D:$D,0))</f>
        <v>27998605.07</v>
      </c>
      <c r="L261" s="76">
        <f>INDEX([1]RiskPlusY2565Q3!M:M,MATCH([1]ตารางคะแนนV3!$C261,[1]RiskPlusY2565Q3!$D:$D,0))</f>
        <v>24854457.77</v>
      </c>
      <c r="M261" s="29">
        <f>INDEX([1]RiskPlusY2565Q3!N:N,MATCH([1]ตารางคะแนนV3!$C261,[1]RiskPlusY2565Q3!$D:$D,0))</f>
        <v>0</v>
      </c>
      <c r="N261" s="77">
        <f>INDEX([1]PlanfinY2565Q3!M:M,MATCH([1]ตารางคะแนนV3!$C261,[1]PlanfinY2565Q3!$C:$C,0))</f>
        <v>0</v>
      </c>
      <c r="O261" s="78">
        <f>INDEX([1]PlanfinY2565Q3!N:N,MATCH([1]ตารางคะแนนV3!$C261,[1]PlanfinY2565Q3!$C:$C,0))</f>
        <v>0</v>
      </c>
      <c r="P261" s="79">
        <f t="shared" si="48"/>
        <v>0</v>
      </c>
      <c r="Q261" s="80">
        <f>INDEX([1]Ratio!R:R,MATCH([1]ตารางคะแนนV3!$C261,[1]Ratio!$C:$C,0))</f>
        <v>180</v>
      </c>
      <c r="R261" s="81">
        <f>INDEX([1]RiskPlusY2565Q3!$S:$S,MATCH([1]ตารางคะแนนV3!C261,[1]RiskPlusY2565Q3!$D:$D,0))</f>
        <v>0</v>
      </c>
      <c r="S261" s="82">
        <f>INDEX([1]Ratio!$S:$S,MATCH([1]ตารางคะแนนV3!$C261,[1]Ratio!$C:$C,0))</f>
        <v>1534</v>
      </c>
      <c r="T261" s="78">
        <f>VLOOKUP($C261,[1]RiskPlusY2565Q3!$D$2:$W$901,17,0)</f>
        <v>0</v>
      </c>
      <c r="U261" s="83">
        <f t="shared" si="49"/>
        <v>0</v>
      </c>
      <c r="V261" s="82">
        <f>INDEX([1]Ratio!$T:$T,MATCH([1]ตารางคะแนนV3!$C261,[1]Ratio!$C:$C,0))</f>
        <v>707</v>
      </c>
      <c r="W261" s="78">
        <f>VLOOKUP($C261,[1]RiskPlusY2565Q3!$D$2:$W$901,18,0)</f>
        <v>0</v>
      </c>
      <c r="X261" s="83">
        <f t="shared" si="50"/>
        <v>0</v>
      </c>
      <c r="Y261" s="82">
        <f>INDEX([1]Ratio!$V:$V,MATCH([1]ตารางคะแนนV3!$C261,[1]Ratio!$C:$C,0))</f>
        <v>52</v>
      </c>
      <c r="Z261" s="81">
        <f>INDEX([1]RiskPlusY2565Q3!$W:$W,MATCH([1]ตารางคะแนนV3!C261,[1]RiskPlusY2565Q3!$D:$D,0))</f>
        <v>1</v>
      </c>
      <c r="AA261" s="84">
        <f t="shared" si="51"/>
        <v>1</v>
      </c>
      <c r="AB261" s="77" t="str">
        <f>INDEX('[1]Quick MethodY2565Q3'!P:P,MATCH([1]ตารางคะแนนV3!$C261,'[1]Quick MethodY2565Q3'!$C:$C,0))</f>
        <v>1</v>
      </c>
      <c r="AC261" s="78" t="str">
        <f>INDEX('[1]Quick MethodY2565Q3'!Q:Q,MATCH([1]ตารางคะแนนV3!$C261,'[1]Quick MethodY2565Q3'!$C:$C,0))</f>
        <v>1</v>
      </c>
      <c r="AD261" s="78">
        <f>INDEX([1]HGRY2565Q3!W:W,MATCH([1]ตารางคะแนนV3!$C261,[1]HGRY2565Q3!$C:$C,0))</f>
        <v>0</v>
      </c>
      <c r="AE261" s="78">
        <f>INDEX([1]HGRY2565Q3!X:X,MATCH([1]ตารางคะแนนV3!$C261,[1]HGRY2565Q3!$C:$C,0))</f>
        <v>0.5</v>
      </c>
      <c r="AF261" s="78">
        <f>INDEX([1]HGRY2565Q3!Y:Y,MATCH([1]ตารางคะแนนV3!$C261,[1]HGRY2565Q3!$C:$C,0))</f>
        <v>0.5</v>
      </c>
      <c r="AG261" s="78">
        <f>INDEX([1]HGRY2565Q3!Z:Z,MATCH([1]ตารางคะแนนV3!$C261,[1]HGRY2565Q3!$C:$C,0))</f>
        <v>0</v>
      </c>
      <c r="AH261" s="85">
        <f t="shared" si="52"/>
        <v>3</v>
      </c>
      <c r="AI261" s="79">
        <f t="shared" si="53"/>
        <v>2</v>
      </c>
      <c r="AJ261" s="86">
        <f>INDEX([1]PointY2565Q3!J:J,MATCH([1]ตารางคะแนนV3!$C261,[1]PointY2565Q3!$C:$C,0))</f>
        <v>1</v>
      </c>
      <c r="AK261" s="87">
        <f>IFERROR(INDEX([1]อัตราการครองเตียง!O:O,MATCH([1]ตารางคะแนนV3!$C261,[1]อัตราการครองเตียง!$C:$C,0)),0)</f>
        <v>0</v>
      </c>
      <c r="AL261" s="88">
        <f>INDEX([1]SumAdjRw!R:R,MATCH([1]ตารางคะแนนV3!$C261,[1]SumAdjRw!$C:$C,0))</f>
        <v>0</v>
      </c>
      <c r="AM261" s="89">
        <f t="shared" si="54"/>
        <v>0</v>
      </c>
      <c r="AN261" s="90">
        <f t="shared" si="55"/>
        <v>3</v>
      </c>
      <c r="AO261" s="91">
        <f t="shared" si="56"/>
        <v>4</v>
      </c>
      <c r="AP261" s="92">
        <f>INDEX([1]RiskPlusY2565Q3!Q:Q,MATCH([1]ตารางคะแนนV3!$C261,[1]RiskPlusY2565Q3!$D:$D,0))</f>
        <v>0</v>
      </c>
      <c r="AQ261" s="92">
        <f>INDEX([1]RiskPlusY2565Q3!R:R,MATCH([1]ตารางคะแนนV3!$C261,[1]RiskPlusY2565Q3!$D:$D,0))</f>
        <v>0</v>
      </c>
      <c r="AR261" s="92">
        <f>INDEX([1]RiskPlusY2565Q3!AB:AB,MATCH([1]ตารางคะแนนV3!$C261,[1]RiskPlusY2565Q3!$D:$D,0))</f>
        <v>1</v>
      </c>
      <c r="AS261" s="93">
        <f t="shared" si="57"/>
        <v>1</v>
      </c>
      <c r="AT261" s="92">
        <f>INDEX([1]RiskPlusY2565Q3!AA:AA,MATCH([1]ตารางคะแนนV3!$C261,[1]RiskPlusY2565Q3!$D:$D,0))</f>
        <v>1</v>
      </c>
      <c r="AU261" s="92">
        <f>INDEX([1]RiskPlusY2565Q3!AC:AC,MATCH([1]ตารางคะแนนV3!$C261,[1]RiskPlusY2565Q3!$D:$D,0))</f>
        <v>1</v>
      </c>
      <c r="AV261" s="94">
        <f t="shared" si="58"/>
        <v>2</v>
      </c>
      <c r="AW261" s="95">
        <f t="shared" si="59"/>
        <v>3</v>
      </c>
      <c r="AX261" s="96">
        <f t="shared" si="60"/>
        <v>7</v>
      </c>
      <c r="AY261" s="18" t="str">
        <f t="shared" si="61"/>
        <v>F</v>
      </c>
      <c r="AZ261" s="18"/>
      <c r="BA261" s="18" t="str">
        <f>INDEX([1]Proflile65!$L:$L,MATCH([1]ตารางคะแนนV3!$C261,[1]Proflile65!$D:$D,0))</f>
        <v>เดิม</v>
      </c>
      <c r="BB261" s="18"/>
      <c r="BC261" s="18"/>
      <c r="BD261" s="28" t="b">
        <f t="shared" si="62"/>
        <v>1</v>
      </c>
      <c r="BE261" s="96">
        <v>7</v>
      </c>
      <c r="BF261" s="18" t="s">
        <v>2074</v>
      </c>
      <c r="BH261" s="17">
        <f t="shared" si="63"/>
        <v>0</v>
      </c>
    </row>
    <row r="262" spans="1:60">
      <c r="A262" s="18" t="s">
        <v>16</v>
      </c>
      <c r="B262" s="17" t="s">
        <v>141</v>
      </c>
      <c r="C262" s="18" t="s">
        <v>715</v>
      </c>
      <c r="D262" s="17" t="s">
        <v>716</v>
      </c>
      <c r="E262" s="18" t="str">
        <f>INDEX([1]Proflile65!$F:$F,MATCH([1]ตารางคะแนนV3!$C262,[1]Proflile65!$D:$D,0))</f>
        <v>รพช.</v>
      </c>
      <c r="F262" s="18">
        <f>INDEX([1]Proflile65!$H:$H,MATCH([1]ตารางคะแนนV3!$C262,[1]Proflile65!$D:$D,0))</f>
        <v>17</v>
      </c>
      <c r="G262" s="19" t="str">
        <f>INDEX([1]Proflile65!$K:$K,MATCH([1]ตารางคะแนนV3!$C262,[1]Proflile65!$D:$D,0))</f>
        <v>รพช.F2 P&lt;=30,000</v>
      </c>
      <c r="H262" s="75">
        <v>10068</v>
      </c>
      <c r="I262" s="76">
        <f>INDEX([1]RiskPlusY2565Q3!L:L,MATCH([1]ตารางคะแนนV3!$C262,[1]RiskPlusY2565Q3!$D:$D,0))</f>
        <v>52168676.93</v>
      </c>
      <c r="J262" s="76">
        <f>INDEX([1]RiskPlusY2565Q3!P:P,MATCH([1]ตารางคะแนนV3!$C262,[1]RiskPlusY2565Q3!$D:$D,0))</f>
        <v>31302950.510000002</v>
      </c>
      <c r="K262" s="76">
        <f>INDEX([1]RiskPlusY2565Q3!O:O,MATCH([1]ตารางคะแนนV3!$C262,[1]RiskPlusY2565Q3!$D:$D,0))</f>
        <v>41845898.420000002</v>
      </c>
      <c r="L262" s="76">
        <f>INDEX([1]RiskPlusY2565Q3!M:M,MATCH([1]ตารางคะแนนV3!$C262,[1]RiskPlusY2565Q3!$D:$D,0))</f>
        <v>41727706.409999996</v>
      </c>
      <c r="M262" s="29">
        <f>INDEX([1]RiskPlusY2565Q3!N:N,MATCH([1]ตารางคะแนนV3!$C262,[1]RiskPlusY2565Q3!$D:$D,0))</f>
        <v>0</v>
      </c>
      <c r="N262" s="77">
        <f>INDEX([1]PlanfinY2565Q3!M:M,MATCH([1]ตารางคะแนนV3!$C262,[1]PlanfinY2565Q3!$C:$C,0))</f>
        <v>0</v>
      </c>
      <c r="O262" s="78">
        <f>INDEX([1]PlanfinY2565Q3!N:N,MATCH([1]ตารางคะแนนV3!$C262,[1]PlanfinY2565Q3!$C:$C,0))</f>
        <v>0</v>
      </c>
      <c r="P262" s="79">
        <f t="shared" si="48"/>
        <v>0</v>
      </c>
      <c r="Q262" s="80">
        <f>INDEX([1]Ratio!R:R,MATCH([1]ตารางคะแนนV3!$C262,[1]Ratio!$C:$C,0))</f>
        <v>77</v>
      </c>
      <c r="R262" s="81">
        <f>INDEX([1]RiskPlusY2565Q3!$S:$S,MATCH([1]ตารางคะแนนV3!C262,[1]RiskPlusY2565Q3!$D:$D,0))</f>
        <v>1</v>
      </c>
      <c r="S262" s="82">
        <f>INDEX([1]Ratio!$S:$S,MATCH([1]ตารางคะแนนV3!$C262,[1]Ratio!$C:$C,0))</f>
        <v>290</v>
      </c>
      <c r="T262" s="78">
        <f>VLOOKUP($C262,[1]RiskPlusY2565Q3!$D$2:$W$901,17,0)</f>
        <v>0</v>
      </c>
      <c r="U262" s="83">
        <f t="shared" si="49"/>
        <v>0</v>
      </c>
      <c r="V262" s="82">
        <f>INDEX([1]Ratio!$T:$T,MATCH([1]ตารางคะแนนV3!$C262,[1]Ratio!$C:$C,0))</f>
        <v>138</v>
      </c>
      <c r="W262" s="78">
        <f>VLOOKUP($C262,[1]RiskPlusY2565Q3!$D$2:$W$901,18,0)</f>
        <v>0</v>
      </c>
      <c r="X262" s="83">
        <f t="shared" si="50"/>
        <v>0</v>
      </c>
      <c r="Y262" s="82">
        <f>INDEX([1]Ratio!$V:$V,MATCH([1]ตารางคะแนนV3!$C262,[1]Ratio!$C:$C,0))</f>
        <v>188</v>
      </c>
      <c r="Z262" s="81">
        <f>INDEX([1]RiskPlusY2565Q3!$W:$W,MATCH([1]ตารางคะแนนV3!C262,[1]RiskPlusY2565Q3!$D:$D,0))</f>
        <v>0</v>
      </c>
      <c r="AA262" s="84">
        <f t="shared" si="51"/>
        <v>1</v>
      </c>
      <c r="AB262" s="77" t="str">
        <f>INDEX('[1]Quick MethodY2565Q3'!P:P,MATCH([1]ตารางคะแนนV3!$C262,'[1]Quick MethodY2565Q3'!$C:$C,0))</f>
        <v>1</v>
      </c>
      <c r="AC262" s="78" t="str">
        <f>INDEX('[1]Quick MethodY2565Q3'!Q:Q,MATCH([1]ตารางคะแนนV3!$C262,'[1]Quick MethodY2565Q3'!$C:$C,0))</f>
        <v>1</v>
      </c>
      <c r="AD262" s="78">
        <f>INDEX([1]HGRY2565Q3!W:W,MATCH([1]ตารางคะแนนV3!$C262,[1]HGRY2565Q3!$C:$C,0))</f>
        <v>0.5</v>
      </c>
      <c r="AE262" s="78">
        <f>INDEX([1]HGRY2565Q3!X:X,MATCH([1]ตารางคะแนนV3!$C262,[1]HGRY2565Q3!$C:$C,0))</f>
        <v>0.5</v>
      </c>
      <c r="AF262" s="78">
        <f>INDEX([1]HGRY2565Q3!Y:Y,MATCH([1]ตารางคะแนนV3!$C262,[1]HGRY2565Q3!$C:$C,0))</f>
        <v>0.5</v>
      </c>
      <c r="AG262" s="78">
        <f>INDEX([1]HGRY2565Q3!Z:Z,MATCH([1]ตารางคะแนนV3!$C262,[1]HGRY2565Q3!$C:$C,0))</f>
        <v>0.5</v>
      </c>
      <c r="AH262" s="85">
        <f t="shared" si="52"/>
        <v>4</v>
      </c>
      <c r="AI262" s="79">
        <f t="shared" si="53"/>
        <v>2</v>
      </c>
      <c r="AJ262" s="86">
        <f>INDEX([1]PointY2565Q3!J:J,MATCH([1]ตารางคะแนนV3!$C262,[1]PointY2565Q3!$C:$C,0))</f>
        <v>0</v>
      </c>
      <c r="AK262" s="87">
        <f>IFERROR(INDEX([1]อัตราการครองเตียง!O:O,MATCH([1]ตารางคะแนนV3!$C262,[1]อัตราการครองเตียง!$C:$C,0)),0)</f>
        <v>0</v>
      </c>
      <c r="AL262" s="88">
        <f>INDEX([1]SumAdjRw!R:R,MATCH([1]ตารางคะแนนV3!$C262,[1]SumAdjRw!$C:$C,0))</f>
        <v>0</v>
      </c>
      <c r="AM262" s="89">
        <f t="shared" si="54"/>
        <v>0</v>
      </c>
      <c r="AN262" s="90">
        <f t="shared" si="55"/>
        <v>2</v>
      </c>
      <c r="AO262" s="91">
        <f t="shared" si="56"/>
        <v>3</v>
      </c>
      <c r="AP262" s="92">
        <f>INDEX([1]RiskPlusY2565Q3!Q:Q,MATCH([1]ตารางคะแนนV3!$C262,[1]RiskPlusY2565Q3!$D:$D,0))</f>
        <v>1</v>
      </c>
      <c r="AQ262" s="92">
        <f>INDEX([1]RiskPlusY2565Q3!R:R,MATCH([1]ตารางคะแนนV3!$C262,[1]RiskPlusY2565Q3!$D:$D,0))</f>
        <v>1</v>
      </c>
      <c r="AR262" s="92">
        <f>INDEX([1]RiskPlusY2565Q3!AB:AB,MATCH([1]ตารางคะแนนV3!$C262,[1]RiskPlusY2565Q3!$D:$D,0))</f>
        <v>1</v>
      </c>
      <c r="AS262" s="93">
        <f t="shared" si="57"/>
        <v>3</v>
      </c>
      <c r="AT262" s="92">
        <f>INDEX([1]RiskPlusY2565Q3!AA:AA,MATCH([1]ตารางคะแนนV3!$C262,[1]RiskPlusY2565Q3!$D:$D,0))</f>
        <v>1</v>
      </c>
      <c r="AU262" s="92">
        <f>INDEX([1]RiskPlusY2565Q3!AC:AC,MATCH([1]ตารางคะแนนV3!$C262,[1]RiskPlusY2565Q3!$D:$D,0))</f>
        <v>1</v>
      </c>
      <c r="AV262" s="94">
        <f t="shared" si="58"/>
        <v>2</v>
      </c>
      <c r="AW262" s="95">
        <f t="shared" si="59"/>
        <v>5</v>
      </c>
      <c r="AX262" s="96">
        <f t="shared" si="60"/>
        <v>8</v>
      </c>
      <c r="AY262" s="18" t="str">
        <f t="shared" si="61"/>
        <v>D</v>
      </c>
      <c r="AZ262" s="18"/>
      <c r="BA262" s="18" t="str">
        <f>INDEX([1]Proflile65!$L:$L,MATCH([1]ตารางคะแนนV3!$C262,[1]Proflile65!$D:$D,0))</f>
        <v>เดิม</v>
      </c>
      <c r="BB262" s="18"/>
      <c r="BC262" s="18"/>
      <c r="BD262" s="28" t="b">
        <f t="shared" si="62"/>
        <v>1</v>
      </c>
      <c r="BE262" s="96">
        <v>8</v>
      </c>
      <c r="BF262" s="18" t="s">
        <v>2073</v>
      </c>
      <c r="BH262" s="17">
        <f t="shared" si="63"/>
        <v>0</v>
      </c>
    </row>
    <row r="263" spans="1:60">
      <c r="A263" s="18" t="s">
        <v>16</v>
      </c>
      <c r="B263" s="17" t="s">
        <v>141</v>
      </c>
      <c r="C263" s="18" t="s">
        <v>717</v>
      </c>
      <c r="D263" s="17" t="s">
        <v>718</v>
      </c>
      <c r="E263" s="18" t="str">
        <f>INDEX([1]Proflile65!$F:$F,MATCH([1]ตารางคะแนนV3!$C263,[1]Proflile65!$D:$D,0))</f>
        <v>รพช.</v>
      </c>
      <c r="F263" s="18">
        <f>INDEX([1]Proflile65!$H:$H,MATCH([1]ตารางคะแนนV3!$C263,[1]Proflile65!$D:$D,0))</f>
        <v>32</v>
      </c>
      <c r="G263" s="19" t="str">
        <f>INDEX([1]Proflile65!$K:$K,MATCH([1]ตารางคะแนนV3!$C263,[1]Proflile65!$D:$D,0))</f>
        <v>รพช.F2 P&lt;=30,000</v>
      </c>
      <c r="H263" s="75">
        <v>25693</v>
      </c>
      <c r="I263" s="76">
        <f>INDEX([1]RiskPlusY2565Q3!L:L,MATCH([1]ตารางคะแนนV3!$C263,[1]RiskPlusY2565Q3!$D:$D,0))</f>
        <v>19281239.649999999</v>
      </c>
      <c r="J263" s="76">
        <f>INDEX([1]RiskPlusY2565Q3!P:P,MATCH([1]ตารางคะแนนV3!$C263,[1]RiskPlusY2565Q3!$D:$D,0))</f>
        <v>4863450.4000000004</v>
      </c>
      <c r="K263" s="76">
        <f>INDEX([1]RiskPlusY2565Q3!O:O,MATCH([1]ตารางคะแนนV3!$C263,[1]RiskPlusY2565Q3!$D:$D,0))</f>
        <v>7406682.0300000003</v>
      </c>
      <c r="L263" s="76">
        <f>INDEX([1]RiskPlusY2565Q3!M:M,MATCH([1]ตารางคะแนนV3!$C263,[1]RiskPlusY2565Q3!$D:$D,0))</f>
        <v>5996559.6100000003</v>
      </c>
      <c r="M263" s="29">
        <f>INDEX([1]RiskPlusY2565Q3!N:N,MATCH([1]ตารางคะแนนV3!$C263,[1]RiskPlusY2565Q3!$D:$D,0))</f>
        <v>0</v>
      </c>
      <c r="N263" s="77">
        <f>INDEX([1]PlanfinY2565Q3!M:M,MATCH([1]ตารางคะแนนV3!$C263,[1]PlanfinY2565Q3!$C:$C,0))</f>
        <v>0</v>
      </c>
      <c r="O263" s="78">
        <f>INDEX([1]PlanfinY2565Q3!N:N,MATCH([1]ตารางคะแนนV3!$C263,[1]PlanfinY2565Q3!$C:$C,0))</f>
        <v>1</v>
      </c>
      <c r="P263" s="79">
        <f t="shared" si="48"/>
        <v>1</v>
      </c>
      <c r="Q263" s="80">
        <f>INDEX([1]Ratio!R:R,MATCH([1]ตารางคะแนนV3!$C263,[1]Ratio!$C:$C,0))</f>
        <v>285</v>
      </c>
      <c r="R263" s="81">
        <f>INDEX([1]RiskPlusY2565Q3!$S:$S,MATCH([1]ตารางคะแนนV3!C263,[1]RiskPlusY2565Q3!$D:$D,0))</f>
        <v>0</v>
      </c>
      <c r="S263" s="82">
        <f>INDEX([1]Ratio!$S:$S,MATCH([1]ตารางคะแนนV3!$C263,[1]Ratio!$C:$C,0))</f>
        <v>141</v>
      </c>
      <c r="T263" s="78">
        <f>VLOOKUP($C263,[1]RiskPlusY2565Q3!$D$2:$W$901,17,0)</f>
        <v>0</v>
      </c>
      <c r="U263" s="83">
        <f t="shared" si="49"/>
        <v>0</v>
      </c>
      <c r="V263" s="82">
        <f>INDEX([1]Ratio!$T:$T,MATCH([1]ตารางคะแนนV3!$C263,[1]Ratio!$C:$C,0))</f>
        <v>40</v>
      </c>
      <c r="W263" s="78">
        <f>VLOOKUP($C263,[1]RiskPlusY2565Q3!$D$2:$W$901,18,0)</f>
        <v>1</v>
      </c>
      <c r="X263" s="83">
        <f t="shared" si="50"/>
        <v>0.5</v>
      </c>
      <c r="Y263" s="82">
        <f>INDEX([1]Ratio!$V:$V,MATCH([1]ตารางคะแนนV3!$C263,[1]Ratio!$C:$C,0))</f>
        <v>146</v>
      </c>
      <c r="Z263" s="81">
        <f>INDEX([1]RiskPlusY2565Q3!$W:$W,MATCH([1]ตารางคะแนนV3!C263,[1]RiskPlusY2565Q3!$D:$D,0))</f>
        <v>0</v>
      </c>
      <c r="AA263" s="84">
        <f t="shared" si="51"/>
        <v>0.5</v>
      </c>
      <c r="AB263" s="77" t="str">
        <f>INDEX('[1]Quick MethodY2565Q3'!P:P,MATCH([1]ตารางคะแนนV3!$C263,'[1]Quick MethodY2565Q3'!$C:$C,0))</f>
        <v>1</v>
      </c>
      <c r="AC263" s="78" t="str">
        <f>INDEX('[1]Quick MethodY2565Q3'!Q:Q,MATCH([1]ตารางคะแนนV3!$C263,'[1]Quick MethodY2565Q3'!$C:$C,0))</f>
        <v>1</v>
      </c>
      <c r="AD263" s="78">
        <f>INDEX([1]HGRY2565Q3!W:W,MATCH([1]ตารางคะแนนV3!$C263,[1]HGRY2565Q3!$C:$C,0))</f>
        <v>0</v>
      </c>
      <c r="AE263" s="78">
        <f>INDEX([1]HGRY2565Q3!X:X,MATCH([1]ตารางคะแนนV3!$C263,[1]HGRY2565Q3!$C:$C,0))</f>
        <v>0.5</v>
      </c>
      <c r="AF263" s="78">
        <f>INDEX([1]HGRY2565Q3!Y:Y,MATCH([1]ตารางคะแนนV3!$C263,[1]HGRY2565Q3!$C:$C,0))</f>
        <v>0</v>
      </c>
      <c r="AG263" s="78">
        <f>INDEX([1]HGRY2565Q3!Z:Z,MATCH([1]ตารางคะแนนV3!$C263,[1]HGRY2565Q3!$C:$C,0))</f>
        <v>0.5</v>
      </c>
      <c r="AH263" s="85">
        <f t="shared" si="52"/>
        <v>3</v>
      </c>
      <c r="AI263" s="79">
        <f t="shared" si="53"/>
        <v>2</v>
      </c>
      <c r="AJ263" s="86">
        <f>INDEX([1]PointY2565Q3!J:J,MATCH([1]ตารางคะแนนV3!$C263,[1]PointY2565Q3!$C:$C,0))</f>
        <v>1</v>
      </c>
      <c r="AK263" s="87">
        <f>IFERROR(INDEX([1]อัตราการครองเตียง!O:O,MATCH([1]ตารางคะแนนV3!$C263,[1]อัตราการครองเตียง!$C:$C,0)),0)</f>
        <v>0</v>
      </c>
      <c r="AL263" s="88">
        <f>INDEX([1]SumAdjRw!R:R,MATCH([1]ตารางคะแนนV3!$C263,[1]SumAdjRw!$C:$C,0))</f>
        <v>0</v>
      </c>
      <c r="AM263" s="89">
        <f t="shared" si="54"/>
        <v>0</v>
      </c>
      <c r="AN263" s="90">
        <f t="shared" si="55"/>
        <v>3</v>
      </c>
      <c r="AO263" s="91">
        <f t="shared" si="56"/>
        <v>4.5</v>
      </c>
      <c r="AP263" s="92">
        <f>INDEX([1]RiskPlusY2565Q3!Q:Q,MATCH([1]ตารางคะแนนV3!$C263,[1]RiskPlusY2565Q3!$D:$D,0))</f>
        <v>0</v>
      </c>
      <c r="AQ263" s="92">
        <f>INDEX([1]RiskPlusY2565Q3!R:R,MATCH([1]ตารางคะแนนV3!$C263,[1]RiskPlusY2565Q3!$D:$D,0))</f>
        <v>0</v>
      </c>
      <c r="AR263" s="92">
        <f>INDEX([1]RiskPlusY2565Q3!AB:AB,MATCH([1]ตารางคะแนนV3!$C263,[1]RiskPlusY2565Q3!$D:$D,0))</f>
        <v>1</v>
      </c>
      <c r="AS263" s="93">
        <f t="shared" si="57"/>
        <v>1</v>
      </c>
      <c r="AT263" s="92">
        <f>INDEX([1]RiskPlusY2565Q3!AA:AA,MATCH([1]ตารางคะแนนV3!$C263,[1]RiskPlusY2565Q3!$D:$D,0))</f>
        <v>1</v>
      </c>
      <c r="AU263" s="92">
        <f>INDEX([1]RiskPlusY2565Q3!AC:AC,MATCH([1]ตารางคะแนนV3!$C263,[1]RiskPlusY2565Q3!$D:$D,0))</f>
        <v>1</v>
      </c>
      <c r="AV263" s="94">
        <f t="shared" si="58"/>
        <v>2</v>
      </c>
      <c r="AW263" s="95">
        <f t="shared" si="59"/>
        <v>3</v>
      </c>
      <c r="AX263" s="96">
        <f t="shared" si="60"/>
        <v>7.5</v>
      </c>
      <c r="AY263" s="18" t="str">
        <f t="shared" si="61"/>
        <v>D</v>
      </c>
      <c r="AZ263" s="18"/>
      <c r="BA263" s="18" t="str">
        <f>INDEX([1]Proflile65!$L:$L,MATCH([1]ตารางคะแนนV3!$C263,[1]Proflile65!$D:$D,0))</f>
        <v>เดิม</v>
      </c>
      <c r="BB263" s="18"/>
      <c r="BC263" s="18"/>
      <c r="BD263" s="28" t="b">
        <f t="shared" si="62"/>
        <v>1</v>
      </c>
      <c r="BE263" s="96">
        <v>7.5</v>
      </c>
      <c r="BF263" s="18" t="s">
        <v>2073</v>
      </c>
      <c r="BH263" s="17">
        <f t="shared" si="63"/>
        <v>0</v>
      </c>
    </row>
    <row r="264" spans="1:60">
      <c r="A264" s="18" t="s">
        <v>16</v>
      </c>
      <c r="B264" s="17" t="s">
        <v>141</v>
      </c>
      <c r="C264" s="18" t="s">
        <v>719</v>
      </c>
      <c r="D264" s="17" t="s">
        <v>720</v>
      </c>
      <c r="E264" s="18" t="str">
        <f>INDEX([1]Proflile65!$F:$F,MATCH([1]ตารางคะแนนV3!$C264,[1]Proflile65!$D:$D,0))</f>
        <v>รพช.</v>
      </c>
      <c r="F264" s="18">
        <f>INDEX([1]Proflile65!$H:$H,MATCH([1]ตารางคะแนนV3!$C264,[1]Proflile65!$D:$D,0))</f>
        <v>15</v>
      </c>
      <c r="G264" s="19" t="str">
        <f>INDEX([1]Proflile65!$K:$K,MATCH([1]ตารางคะแนนV3!$C264,[1]Proflile65!$D:$D,0))</f>
        <v>รพช.F3 P&lt;=15,000</v>
      </c>
      <c r="H264" s="75">
        <v>5845</v>
      </c>
      <c r="I264" s="76">
        <f>INDEX([1]RiskPlusY2565Q3!L:L,MATCH([1]ตารางคะแนนV3!$C264,[1]RiskPlusY2565Q3!$D:$D,0))</f>
        <v>35782522.619999997</v>
      </c>
      <c r="J264" s="76">
        <f>INDEX([1]RiskPlusY2565Q3!P:P,MATCH([1]ตารางคะแนนV3!$C264,[1]RiskPlusY2565Q3!$D:$D,0))</f>
        <v>25316522.109999999</v>
      </c>
      <c r="K264" s="76">
        <f>INDEX([1]RiskPlusY2565Q3!O:O,MATCH([1]ตารางคะแนนV3!$C264,[1]RiskPlusY2565Q3!$D:$D,0))</f>
        <v>9851802.3800000008</v>
      </c>
      <c r="L264" s="76">
        <f>INDEX([1]RiskPlusY2565Q3!M:M,MATCH([1]ตารางคะแนนV3!$C264,[1]RiskPlusY2565Q3!$D:$D,0))</f>
        <v>13775657.98</v>
      </c>
      <c r="M264" s="29">
        <f>INDEX([1]RiskPlusY2565Q3!N:N,MATCH([1]ตารางคะแนนV3!$C264,[1]RiskPlusY2565Q3!$D:$D,0))</f>
        <v>0</v>
      </c>
      <c r="N264" s="77">
        <f>INDEX([1]PlanfinY2565Q3!M:M,MATCH([1]ตารางคะแนนV3!$C264,[1]PlanfinY2565Q3!$C:$C,0))</f>
        <v>0</v>
      </c>
      <c r="O264" s="78">
        <f>INDEX([1]PlanfinY2565Q3!N:N,MATCH([1]ตารางคะแนนV3!$C264,[1]PlanfinY2565Q3!$C:$C,0))</f>
        <v>0</v>
      </c>
      <c r="P264" s="79">
        <f t="shared" ref="P264:P327" si="64">SUM(N264+O264)</f>
        <v>0</v>
      </c>
      <c r="Q264" s="80">
        <f>INDEX([1]Ratio!R:R,MATCH([1]ตารางคะแนนV3!$C264,[1]Ratio!$C:$C,0))</f>
        <v>183</v>
      </c>
      <c r="R264" s="81">
        <f>INDEX([1]RiskPlusY2565Q3!$S:$S,MATCH([1]ตารางคะแนนV3!C264,[1]RiskPlusY2565Q3!$D:$D,0))</f>
        <v>0</v>
      </c>
      <c r="S264" s="82">
        <f>INDEX([1]Ratio!$S:$S,MATCH([1]ตารางคะแนนV3!$C264,[1]Ratio!$C:$C,0))</f>
        <v>204</v>
      </c>
      <c r="T264" s="78">
        <f>VLOOKUP($C264,[1]RiskPlusY2565Q3!$D$2:$W$901,17,0)</f>
        <v>0</v>
      </c>
      <c r="U264" s="83">
        <f t="shared" ref="U264:U327" si="65">IF(T264=1,0.5,0)</f>
        <v>0</v>
      </c>
      <c r="V264" s="82">
        <f>INDEX([1]Ratio!$T:$T,MATCH([1]ตารางคะแนนV3!$C264,[1]Ratio!$C:$C,0))</f>
        <v>127</v>
      </c>
      <c r="W264" s="78">
        <f>VLOOKUP($C264,[1]RiskPlusY2565Q3!$D$2:$W$901,18,0)</f>
        <v>0</v>
      </c>
      <c r="X264" s="83">
        <f t="shared" ref="X264:X327" si="66">IF(W264=1,0.5,0)</f>
        <v>0</v>
      </c>
      <c r="Y264" s="82">
        <f>INDEX([1]Ratio!$V:$V,MATCH([1]ตารางคะแนนV3!$C264,[1]Ratio!$C:$C,0))</f>
        <v>70</v>
      </c>
      <c r="Z264" s="81">
        <f>INDEX([1]RiskPlusY2565Q3!$W:$W,MATCH([1]ตารางคะแนนV3!C264,[1]RiskPlusY2565Q3!$D:$D,0))</f>
        <v>0</v>
      </c>
      <c r="AA264" s="84">
        <f t="shared" ref="AA264:AA327" si="67">SUM(R264,U264,X264,Z264)</f>
        <v>0</v>
      </c>
      <c r="AB264" s="77" t="str">
        <f>INDEX('[1]Quick MethodY2565Q3'!P:P,MATCH([1]ตารางคะแนนV3!$C264,'[1]Quick MethodY2565Q3'!$C:$C,0))</f>
        <v>1</v>
      </c>
      <c r="AC264" s="78" t="str">
        <f>INDEX('[1]Quick MethodY2565Q3'!Q:Q,MATCH([1]ตารางคะแนนV3!$C264,'[1]Quick MethodY2565Q3'!$C:$C,0))</f>
        <v>1</v>
      </c>
      <c r="AD264" s="78">
        <f>INDEX([1]HGRY2565Q3!W:W,MATCH([1]ตารางคะแนนV3!$C264,[1]HGRY2565Q3!$C:$C,0))</f>
        <v>0</v>
      </c>
      <c r="AE264" s="78">
        <f>INDEX([1]HGRY2565Q3!X:X,MATCH([1]ตารางคะแนนV3!$C264,[1]HGRY2565Q3!$C:$C,0))</f>
        <v>0.5</v>
      </c>
      <c r="AF264" s="78">
        <f>INDEX([1]HGRY2565Q3!Y:Y,MATCH([1]ตารางคะแนนV3!$C264,[1]HGRY2565Q3!$C:$C,0))</f>
        <v>0</v>
      </c>
      <c r="AG264" s="78">
        <f>INDEX([1]HGRY2565Q3!Z:Z,MATCH([1]ตารางคะแนนV3!$C264,[1]HGRY2565Q3!$C:$C,0))</f>
        <v>0.5</v>
      </c>
      <c r="AH264" s="85">
        <f t="shared" ref="AH264:AH327" si="68">SUM(AB264+AC264+AD264+AE264+AF264+AG264)</f>
        <v>3</v>
      </c>
      <c r="AI264" s="79">
        <f t="shared" ref="AI264:AI327" si="69">IF(AH264&gt;=2,2,AH264)</f>
        <v>2</v>
      </c>
      <c r="AJ264" s="86">
        <f>INDEX([1]PointY2565Q3!J:J,MATCH([1]ตารางคะแนนV3!$C264,[1]PointY2565Q3!$C:$C,0))</f>
        <v>1</v>
      </c>
      <c r="AK264" s="87">
        <f>IFERROR(INDEX([1]อัตราการครองเตียง!O:O,MATCH([1]ตารางคะแนนV3!$C264,[1]อัตราการครองเตียง!$C:$C,0)),0)</f>
        <v>0</v>
      </c>
      <c r="AL264" s="88">
        <f>INDEX([1]SumAdjRw!R:R,MATCH([1]ตารางคะแนนV3!$C264,[1]SumAdjRw!$C:$C,0))</f>
        <v>0</v>
      </c>
      <c r="AM264" s="89">
        <f t="shared" ref="AM264:AM327" si="70">AK264+AL264</f>
        <v>0</v>
      </c>
      <c r="AN264" s="90">
        <f t="shared" ref="AN264:AN327" si="71">SUM(AI264,AJ264,AM264)</f>
        <v>3</v>
      </c>
      <c r="AO264" s="91">
        <f t="shared" ref="AO264:AO327" si="72">SUM(P264,AA264,AN264)</f>
        <v>3</v>
      </c>
      <c r="AP264" s="92">
        <f>INDEX([1]RiskPlusY2565Q3!Q:Q,MATCH([1]ตารางคะแนนV3!$C264,[1]RiskPlusY2565Q3!$D:$D,0))</f>
        <v>0</v>
      </c>
      <c r="AQ264" s="92">
        <f>INDEX([1]RiskPlusY2565Q3!R:R,MATCH([1]ตารางคะแนนV3!$C264,[1]RiskPlusY2565Q3!$D:$D,0))</f>
        <v>1</v>
      </c>
      <c r="AR264" s="92">
        <f>INDEX([1]RiskPlusY2565Q3!AB:AB,MATCH([1]ตารางคะแนนV3!$C264,[1]RiskPlusY2565Q3!$D:$D,0))</f>
        <v>1</v>
      </c>
      <c r="AS264" s="93">
        <f t="shared" ref="AS264:AS327" si="73">SUM(AP264:AR264)</f>
        <v>2</v>
      </c>
      <c r="AT264" s="92">
        <f>INDEX([1]RiskPlusY2565Q3!AA:AA,MATCH([1]ตารางคะแนนV3!$C264,[1]RiskPlusY2565Q3!$D:$D,0))</f>
        <v>1</v>
      </c>
      <c r="AU264" s="92">
        <f>INDEX([1]RiskPlusY2565Q3!AC:AC,MATCH([1]ตารางคะแนนV3!$C264,[1]RiskPlusY2565Q3!$D:$D,0))</f>
        <v>1</v>
      </c>
      <c r="AV264" s="94">
        <f t="shared" ref="AV264:AV327" si="74">SUM(AT264:AU264)</f>
        <v>2</v>
      </c>
      <c r="AW264" s="95">
        <f t="shared" ref="AW264:AW327" si="75">SUM(AV264,AS264)</f>
        <v>4</v>
      </c>
      <c r="AX264" s="96">
        <f t="shared" ref="AX264:AX327" si="76">SUM(AO264,AW264)</f>
        <v>7</v>
      </c>
      <c r="AY264" s="18" t="str">
        <f t="shared" ref="AY264:AY327" si="77">IF(AX264&lt;7.5,"F",IF(AX264&lt;9,"D",IF(AX264&lt;10.5,"C",IF(AX264&lt;12,"B","A"))))</f>
        <v>F</v>
      </c>
      <c r="AZ264" s="18"/>
      <c r="BA264" s="18" t="str">
        <f>INDEX([1]Proflile65!$L:$L,MATCH([1]ตารางคะแนนV3!$C264,[1]Proflile65!$D:$D,0))</f>
        <v>เดิม</v>
      </c>
      <c r="BB264" s="18"/>
      <c r="BC264" s="18"/>
      <c r="BD264" s="28" t="b">
        <f t="shared" ref="BD264:BD327" si="78">AX264=BE264</f>
        <v>1</v>
      </c>
      <c r="BE264" s="96">
        <v>7</v>
      </c>
      <c r="BF264" s="18" t="s">
        <v>2074</v>
      </c>
      <c r="BH264" s="17">
        <f t="shared" ref="BH264:BH327" si="79">IF(AY264=$BH$5,$BI$5,IF(AY264=$BH$6,$BI$6,0))</f>
        <v>0</v>
      </c>
    </row>
    <row r="265" spans="1:60">
      <c r="A265" s="18" t="s">
        <v>16</v>
      </c>
      <c r="B265" s="17" t="s">
        <v>141</v>
      </c>
      <c r="C265" s="18" t="s">
        <v>721</v>
      </c>
      <c r="D265" s="17" t="s">
        <v>722</v>
      </c>
      <c r="E265" s="18" t="str">
        <f>INDEX([1]Proflile65!$F:$F,MATCH([1]ตารางคะแนนV3!$C265,[1]Proflile65!$D:$D,0))</f>
        <v>รพช.</v>
      </c>
      <c r="F265" s="18">
        <f>INDEX([1]Proflile65!$H:$H,MATCH([1]ตารางคะแนนV3!$C265,[1]Proflile65!$D:$D,0))</f>
        <v>20</v>
      </c>
      <c r="G265" s="19" t="str">
        <f>INDEX([1]Proflile65!$K:$K,MATCH([1]ตารางคะแนนV3!$C265,[1]Proflile65!$D:$D,0))</f>
        <v>รพช.F3 P&lt;=15,000</v>
      </c>
      <c r="H265" s="75">
        <v>8182</v>
      </c>
      <c r="I265" s="76">
        <f>INDEX([1]RiskPlusY2565Q3!L:L,MATCH([1]ตารางคะแนนV3!$C265,[1]RiskPlusY2565Q3!$D:$D,0))</f>
        <v>26106009.420000002</v>
      </c>
      <c r="J265" s="76">
        <f>INDEX([1]RiskPlusY2565Q3!P:P,MATCH([1]ตารางคะแนนV3!$C265,[1]RiskPlusY2565Q3!$D:$D,0))</f>
        <v>10465734.869999999</v>
      </c>
      <c r="K265" s="76">
        <f>INDEX([1]RiskPlusY2565Q3!O:O,MATCH([1]ตารางคะแนนV3!$C265,[1]RiskPlusY2565Q3!$D:$D,0))</f>
        <v>12383053.16</v>
      </c>
      <c r="L265" s="76">
        <f>INDEX([1]RiskPlusY2565Q3!M:M,MATCH([1]ตารางคะแนนV3!$C265,[1]RiskPlusY2565Q3!$D:$D,0))</f>
        <v>11160287.810000001</v>
      </c>
      <c r="M265" s="29">
        <f>INDEX([1]RiskPlusY2565Q3!N:N,MATCH([1]ตารางคะแนนV3!$C265,[1]RiskPlusY2565Q3!$D:$D,0))</f>
        <v>0</v>
      </c>
      <c r="N265" s="77">
        <f>INDEX([1]PlanfinY2565Q3!M:M,MATCH([1]ตารางคะแนนV3!$C265,[1]PlanfinY2565Q3!$C:$C,0))</f>
        <v>0</v>
      </c>
      <c r="O265" s="78">
        <f>INDEX([1]PlanfinY2565Q3!N:N,MATCH([1]ตารางคะแนนV3!$C265,[1]PlanfinY2565Q3!$C:$C,0))</f>
        <v>0</v>
      </c>
      <c r="P265" s="79">
        <f t="shared" si="64"/>
        <v>0</v>
      </c>
      <c r="Q265" s="80">
        <f>INDEX([1]Ratio!R:R,MATCH([1]ตารางคะแนนV3!$C265,[1]Ratio!$C:$C,0))</f>
        <v>183</v>
      </c>
      <c r="R265" s="81">
        <f>INDEX([1]RiskPlusY2565Q3!$S:$S,MATCH([1]ตารางคะแนนV3!C265,[1]RiskPlusY2565Q3!$D:$D,0))</f>
        <v>0</v>
      </c>
      <c r="S265" s="82">
        <f>INDEX([1]Ratio!$S:$S,MATCH([1]ตารางคะแนนV3!$C265,[1]Ratio!$C:$C,0))</f>
        <v>67</v>
      </c>
      <c r="T265" s="78">
        <f>VLOOKUP($C265,[1]RiskPlusY2565Q3!$D$2:$W$901,17,0)</f>
        <v>0</v>
      </c>
      <c r="U265" s="83">
        <f t="shared" si="65"/>
        <v>0</v>
      </c>
      <c r="V265" s="82">
        <f>INDEX([1]Ratio!$T:$T,MATCH([1]ตารางคะแนนV3!$C265,[1]Ratio!$C:$C,0))</f>
        <v>103</v>
      </c>
      <c r="W265" s="78">
        <f>VLOOKUP($C265,[1]RiskPlusY2565Q3!$D$2:$W$901,18,0)</f>
        <v>0</v>
      </c>
      <c r="X265" s="83">
        <f t="shared" si="66"/>
        <v>0</v>
      </c>
      <c r="Y265" s="82">
        <f>INDEX([1]Ratio!$V:$V,MATCH([1]ตารางคะแนนV3!$C265,[1]Ratio!$C:$C,0))</f>
        <v>142</v>
      </c>
      <c r="Z265" s="81">
        <f>INDEX([1]RiskPlusY2565Q3!$W:$W,MATCH([1]ตารางคะแนนV3!C265,[1]RiskPlusY2565Q3!$D:$D,0))</f>
        <v>0</v>
      </c>
      <c r="AA265" s="84">
        <f t="shared" si="67"/>
        <v>0</v>
      </c>
      <c r="AB265" s="77" t="str">
        <f>INDEX('[1]Quick MethodY2565Q3'!P:P,MATCH([1]ตารางคะแนนV3!$C265,'[1]Quick MethodY2565Q3'!$C:$C,0))</f>
        <v>1</v>
      </c>
      <c r="AC265" s="78" t="str">
        <f>INDEX('[1]Quick MethodY2565Q3'!Q:Q,MATCH([1]ตารางคะแนนV3!$C265,'[1]Quick MethodY2565Q3'!$C:$C,0))</f>
        <v>0</v>
      </c>
      <c r="AD265" s="78">
        <f>INDEX([1]HGRY2565Q3!W:W,MATCH([1]ตารางคะแนนV3!$C265,[1]HGRY2565Q3!$C:$C,0))</f>
        <v>0</v>
      </c>
      <c r="AE265" s="78">
        <f>INDEX([1]HGRY2565Q3!X:X,MATCH([1]ตารางคะแนนV3!$C265,[1]HGRY2565Q3!$C:$C,0))</f>
        <v>0</v>
      </c>
      <c r="AF265" s="78">
        <f>INDEX([1]HGRY2565Q3!Y:Y,MATCH([1]ตารางคะแนนV3!$C265,[1]HGRY2565Q3!$C:$C,0))</f>
        <v>0.5</v>
      </c>
      <c r="AG265" s="78">
        <f>INDEX([1]HGRY2565Q3!Z:Z,MATCH([1]ตารางคะแนนV3!$C265,[1]HGRY2565Q3!$C:$C,0))</f>
        <v>0.5</v>
      </c>
      <c r="AH265" s="85">
        <f t="shared" si="68"/>
        <v>2</v>
      </c>
      <c r="AI265" s="79">
        <f t="shared" si="69"/>
        <v>2</v>
      </c>
      <c r="AJ265" s="86">
        <f>INDEX([1]PointY2565Q3!J:J,MATCH([1]ตารางคะแนนV3!$C265,[1]PointY2565Q3!$C:$C,0))</f>
        <v>1</v>
      </c>
      <c r="AK265" s="87">
        <f>IFERROR(INDEX([1]อัตราการครองเตียง!O:O,MATCH([1]ตารางคะแนนV3!$C265,[1]อัตราการครองเตียง!$C:$C,0)),0)</f>
        <v>0</v>
      </c>
      <c r="AL265" s="88">
        <f>INDEX([1]SumAdjRw!R:R,MATCH([1]ตารางคะแนนV3!$C265,[1]SumAdjRw!$C:$C,0))</f>
        <v>0</v>
      </c>
      <c r="AM265" s="89">
        <f t="shared" si="70"/>
        <v>0</v>
      </c>
      <c r="AN265" s="90">
        <f t="shared" si="71"/>
        <v>3</v>
      </c>
      <c r="AO265" s="91">
        <f t="shared" si="72"/>
        <v>3</v>
      </c>
      <c r="AP265" s="92">
        <f>INDEX([1]RiskPlusY2565Q3!Q:Q,MATCH([1]ตารางคะแนนV3!$C265,[1]RiskPlusY2565Q3!$D:$D,0))</f>
        <v>0</v>
      </c>
      <c r="AQ265" s="92">
        <f>INDEX([1]RiskPlusY2565Q3!R:R,MATCH([1]ตารางคะแนนV3!$C265,[1]RiskPlusY2565Q3!$D:$D,0))</f>
        <v>1</v>
      </c>
      <c r="AR265" s="92">
        <f>INDEX([1]RiskPlusY2565Q3!AB:AB,MATCH([1]ตารางคะแนนV3!$C265,[1]RiskPlusY2565Q3!$D:$D,0))</f>
        <v>1</v>
      </c>
      <c r="AS265" s="93">
        <f t="shared" si="73"/>
        <v>2</v>
      </c>
      <c r="AT265" s="92">
        <f>INDEX([1]RiskPlusY2565Q3!AA:AA,MATCH([1]ตารางคะแนนV3!$C265,[1]RiskPlusY2565Q3!$D:$D,0))</f>
        <v>1</v>
      </c>
      <c r="AU265" s="92">
        <f>INDEX([1]RiskPlusY2565Q3!AC:AC,MATCH([1]ตารางคะแนนV3!$C265,[1]RiskPlusY2565Q3!$D:$D,0))</f>
        <v>1</v>
      </c>
      <c r="AV265" s="94">
        <f t="shared" si="74"/>
        <v>2</v>
      </c>
      <c r="AW265" s="95">
        <f t="shared" si="75"/>
        <v>4</v>
      </c>
      <c r="AX265" s="96">
        <f t="shared" si="76"/>
        <v>7</v>
      </c>
      <c r="AY265" s="18" t="str">
        <f t="shared" si="77"/>
        <v>F</v>
      </c>
      <c r="AZ265" s="18"/>
      <c r="BA265" s="18" t="str">
        <f>INDEX([1]Proflile65!$L:$L,MATCH([1]ตารางคะแนนV3!$C265,[1]Proflile65!$D:$D,0))</f>
        <v>เดิม</v>
      </c>
      <c r="BB265" s="18"/>
      <c r="BC265" s="18"/>
      <c r="BD265" s="28" t="b">
        <f t="shared" si="78"/>
        <v>1</v>
      </c>
      <c r="BE265" s="96">
        <v>7</v>
      </c>
      <c r="BF265" s="18" t="s">
        <v>2074</v>
      </c>
      <c r="BH265" s="17">
        <f t="shared" si="79"/>
        <v>0</v>
      </c>
    </row>
    <row r="266" spans="1:60">
      <c r="A266" s="18" t="s">
        <v>16</v>
      </c>
      <c r="B266" s="17" t="s">
        <v>141</v>
      </c>
      <c r="C266" s="18" t="s">
        <v>723</v>
      </c>
      <c r="D266" s="17" t="s">
        <v>724</v>
      </c>
      <c r="E266" s="18" t="str">
        <f>INDEX([1]Proflile65!$F:$F,MATCH([1]ตารางคะแนนV3!$C266,[1]Proflile65!$D:$D,0))</f>
        <v>รพช.</v>
      </c>
      <c r="F266" s="18">
        <f>INDEX([1]Proflile65!$H:$H,MATCH([1]ตารางคะแนนV3!$C266,[1]Proflile65!$D:$D,0))</f>
        <v>30</v>
      </c>
      <c r="G266" s="19" t="str">
        <f>INDEX([1]Proflile65!$K:$K,MATCH([1]ตารางคะแนนV3!$C266,[1]Proflile65!$D:$D,0))</f>
        <v>รพช.F2 P&lt;=30,000</v>
      </c>
      <c r="H266" s="75">
        <v>19181</v>
      </c>
      <c r="I266" s="76">
        <f>INDEX([1]RiskPlusY2565Q3!L:L,MATCH([1]ตารางคะแนนV3!$C266,[1]RiskPlusY2565Q3!$D:$D,0))</f>
        <v>55244437.130000003</v>
      </c>
      <c r="J266" s="76">
        <f>INDEX([1]RiskPlusY2565Q3!P:P,MATCH([1]ตารางคะแนนV3!$C266,[1]RiskPlusY2565Q3!$D:$D,0))</f>
        <v>35365863.469999999</v>
      </c>
      <c r="K266" s="76">
        <f>INDEX([1]RiskPlusY2565Q3!O:O,MATCH([1]ตารางคะแนนV3!$C266,[1]RiskPlusY2565Q3!$D:$D,0))</f>
        <v>27684846.260000002</v>
      </c>
      <c r="L266" s="76">
        <f>INDEX([1]RiskPlusY2565Q3!M:M,MATCH([1]ตารางคะแนนV3!$C266,[1]RiskPlusY2565Q3!$D:$D,0))</f>
        <v>24288702.850000001</v>
      </c>
      <c r="M266" s="29">
        <f>INDEX([1]RiskPlusY2565Q3!N:N,MATCH([1]ตารางคะแนนV3!$C266,[1]RiskPlusY2565Q3!$D:$D,0))</f>
        <v>0</v>
      </c>
      <c r="N266" s="77">
        <f>INDEX([1]PlanfinY2565Q3!M:M,MATCH([1]ตารางคะแนนV3!$C266,[1]PlanfinY2565Q3!$C:$C,0))</f>
        <v>0</v>
      </c>
      <c r="O266" s="78">
        <f>INDEX([1]PlanfinY2565Q3!N:N,MATCH([1]ตารางคะแนนV3!$C266,[1]PlanfinY2565Q3!$C:$C,0))</f>
        <v>0</v>
      </c>
      <c r="P266" s="79">
        <f t="shared" si="64"/>
        <v>0</v>
      </c>
      <c r="Q266" s="80">
        <f>INDEX([1]Ratio!R:R,MATCH([1]ตารางคะแนนV3!$C266,[1]Ratio!$C:$C,0))</f>
        <v>150</v>
      </c>
      <c r="R266" s="81">
        <f>INDEX([1]RiskPlusY2565Q3!$S:$S,MATCH([1]ตารางคะแนนV3!C266,[1]RiskPlusY2565Q3!$D:$D,0))</f>
        <v>0</v>
      </c>
      <c r="S266" s="82">
        <f>INDEX([1]Ratio!$S:$S,MATCH([1]ตารางคะแนนV3!$C266,[1]Ratio!$C:$C,0))</f>
        <v>46</v>
      </c>
      <c r="T266" s="78">
        <f>VLOOKUP($C266,[1]RiskPlusY2565Q3!$D$2:$W$901,17,0)</f>
        <v>1</v>
      </c>
      <c r="U266" s="83">
        <f t="shared" si="65"/>
        <v>0.5</v>
      </c>
      <c r="V266" s="82">
        <f>INDEX([1]Ratio!$T:$T,MATCH([1]ตารางคะแนนV3!$C266,[1]Ratio!$C:$C,0))</f>
        <v>37</v>
      </c>
      <c r="W266" s="78">
        <f>VLOOKUP($C266,[1]RiskPlusY2565Q3!$D$2:$W$901,18,0)</f>
        <v>1</v>
      </c>
      <c r="X266" s="83">
        <f t="shared" si="66"/>
        <v>0.5</v>
      </c>
      <c r="Y266" s="82">
        <f>INDEX([1]Ratio!$V:$V,MATCH([1]ตารางคะแนนV3!$C266,[1]Ratio!$C:$C,0))</f>
        <v>52</v>
      </c>
      <c r="Z266" s="81">
        <f>INDEX([1]RiskPlusY2565Q3!$W:$W,MATCH([1]ตารางคะแนนV3!C266,[1]RiskPlusY2565Q3!$D:$D,0))</f>
        <v>1</v>
      </c>
      <c r="AA266" s="84">
        <f t="shared" si="67"/>
        <v>2</v>
      </c>
      <c r="AB266" s="77" t="str">
        <f>INDEX('[1]Quick MethodY2565Q3'!P:P,MATCH([1]ตารางคะแนนV3!$C266,'[1]Quick MethodY2565Q3'!$C:$C,0))</f>
        <v>1</v>
      </c>
      <c r="AC266" s="78" t="str">
        <f>INDEX('[1]Quick MethodY2565Q3'!Q:Q,MATCH([1]ตารางคะแนนV3!$C266,'[1]Quick MethodY2565Q3'!$C:$C,0))</f>
        <v>1</v>
      </c>
      <c r="AD266" s="78">
        <f>INDEX([1]HGRY2565Q3!W:W,MATCH([1]ตารางคะแนนV3!$C266,[1]HGRY2565Q3!$C:$C,0))</f>
        <v>0</v>
      </c>
      <c r="AE266" s="78">
        <f>INDEX([1]HGRY2565Q3!X:X,MATCH([1]ตารางคะแนนV3!$C266,[1]HGRY2565Q3!$C:$C,0))</f>
        <v>0</v>
      </c>
      <c r="AF266" s="78">
        <f>INDEX([1]HGRY2565Q3!Y:Y,MATCH([1]ตารางคะแนนV3!$C266,[1]HGRY2565Q3!$C:$C,0))</f>
        <v>0</v>
      </c>
      <c r="AG266" s="78">
        <f>INDEX([1]HGRY2565Q3!Z:Z,MATCH([1]ตารางคะแนนV3!$C266,[1]HGRY2565Q3!$C:$C,0))</f>
        <v>0</v>
      </c>
      <c r="AH266" s="85">
        <f t="shared" si="68"/>
        <v>2</v>
      </c>
      <c r="AI266" s="79">
        <f t="shared" si="69"/>
        <v>2</v>
      </c>
      <c r="AJ266" s="86">
        <f>INDEX([1]PointY2565Q3!J:J,MATCH([1]ตารางคะแนนV3!$C266,[1]PointY2565Q3!$C:$C,0))</f>
        <v>0</v>
      </c>
      <c r="AK266" s="87">
        <f>IFERROR(INDEX([1]อัตราการครองเตียง!O:O,MATCH([1]ตารางคะแนนV3!$C266,[1]อัตราการครองเตียง!$C:$C,0)),0)</f>
        <v>0</v>
      </c>
      <c r="AL266" s="88">
        <f>INDEX([1]SumAdjRw!R:R,MATCH([1]ตารางคะแนนV3!$C266,[1]SumAdjRw!$C:$C,0))</f>
        <v>1</v>
      </c>
      <c r="AM266" s="89">
        <f t="shared" si="70"/>
        <v>1</v>
      </c>
      <c r="AN266" s="90">
        <f t="shared" si="71"/>
        <v>3</v>
      </c>
      <c r="AO266" s="91">
        <f t="shared" si="72"/>
        <v>5</v>
      </c>
      <c r="AP266" s="92">
        <f>INDEX([1]RiskPlusY2565Q3!Q:Q,MATCH([1]ตารางคะแนนV3!$C266,[1]RiskPlusY2565Q3!$D:$D,0))</f>
        <v>0</v>
      </c>
      <c r="AQ266" s="92">
        <f>INDEX([1]RiskPlusY2565Q3!R:R,MATCH([1]ตารางคะแนนV3!$C266,[1]RiskPlusY2565Q3!$D:$D,0))</f>
        <v>0</v>
      </c>
      <c r="AR266" s="92">
        <f>INDEX([1]RiskPlusY2565Q3!AB:AB,MATCH([1]ตารางคะแนนV3!$C266,[1]RiskPlusY2565Q3!$D:$D,0))</f>
        <v>1</v>
      </c>
      <c r="AS266" s="93">
        <f t="shared" si="73"/>
        <v>1</v>
      </c>
      <c r="AT266" s="92">
        <f>INDEX([1]RiskPlusY2565Q3!AA:AA,MATCH([1]ตารางคะแนนV3!$C266,[1]RiskPlusY2565Q3!$D:$D,0))</f>
        <v>1</v>
      </c>
      <c r="AU266" s="92">
        <f>INDEX([1]RiskPlusY2565Q3!AC:AC,MATCH([1]ตารางคะแนนV3!$C266,[1]RiskPlusY2565Q3!$D:$D,0))</f>
        <v>1</v>
      </c>
      <c r="AV266" s="94">
        <f t="shared" si="74"/>
        <v>2</v>
      </c>
      <c r="AW266" s="95">
        <f t="shared" si="75"/>
        <v>3</v>
      </c>
      <c r="AX266" s="96">
        <f t="shared" si="76"/>
        <v>8</v>
      </c>
      <c r="AY266" s="18" t="str">
        <f t="shared" si="77"/>
        <v>D</v>
      </c>
      <c r="AZ266" s="18"/>
      <c r="BA266" s="18" t="str">
        <f>INDEX([1]Proflile65!$L:$L,MATCH([1]ตารางคะแนนV3!$C266,[1]Proflile65!$D:$D,0))</f>
        <v>เดิม</v>
      </c>
      <c r="BB266" s="18"/>
      <c r="BC266" s="18"/>
      <c r="BD266" s="28" t="b">
        <f t="shared" si="78"/>
        <v>1</v>
      </c>
      <c r="BE266" s="96">
        <v>8</v>
      </c>
      <c r="BF266" s="18" t="s">
        <v>2073</v>
      </c>
      <c r="BH266" s="17">
        <f t="shared" si="79"/>
        <v>0</v>
      </c>
    </row>
    <row r="267" spans="1:60">
      <c r="A267" s="18" t="s">
        <v>16</v>
      </c>
      <c r="B267" s="17" t="s">
        <v>141</v>
      </c>
      <c r="C267" s="18" t="s">
        <v>725</v>
      </c>
      <c r="D267" s="17" t="s">
        <v>726</v>
      </c>
      <c r="E267" s="18" t="str">
        <f>INDEX([1]Proflile65!$F:$F,MATCH([1]ตารางคะแนนV3!$C267,[1]Proflile65!$D:$D,0))</f>
        <v>รพช.</v>
      </c>
      <c r="F267" s="18">
        <f>INDEX([1]Proflile65!$H:$H,MATCH([1]ตารางคะแนนV3!$C267,[1]Proflile65!$D:$D,0))</f>
        <v>35</v>
      </c>
      <c r="G267" s="19" t="str">
        <f>INDEX([1]Proflile65!$K:$K,MATCH([1]ตารางคะแนนV3!$C267,[1]Proflile65!$D:$D,0))</f>
        <v>รพช.F2 P30,000-60,000</v>
      </c>
      <c r="H267" s="75">
        <v>43359</v>
      </c>
      <c r="I267" s="76">
        <f>INDEX([1]RiskPlusY2565Q3!L:L,MATCH([1]ตารางคะแนนV3!$C267,[1]RiskPlusY2565Q3!$D:$D,0))</f>
        <v>159375619.16</v>
      </c>
      <c r="J267" s="76">
        <f>INDEX([1]RiskPlusY2565Q3!P:P,MATCH([1]ตารางคะแนนV3!$C267,[1]RiskPlusY2565Q3!$D:$D,0))</f>
        <v>53515050.490000002</v>
      </c>
      <c r="K267" s="76">
        <f>INDEX([1]RiskPlusY2565Q3!O:O,MATCH([1]ตารางคะแนนV3!$C267,[1]RiskPlusY2565Q3!$D:$D,0))</f>
        <v>80193531.709999993</v>
      </c>
      <c r="L267" s="76">
        <f>INDEX([1]RiskPlusY2565Q3!M:M,MATCH([1]ตารางคะแนนV3!$C267,[1]RiskPlusY2565Q3!$D:$D,0))</f>
        <v>78908730.780000001</v>
      </c>
      <c r="M267" s="29">
        <f>INDEX([1]RiskPlusY2565Q3!N:N,MATCH([1]ตารางคะแนนV3!$C267,[1]RiskPlusY2565Q3!$D:$D,0))</f>
        <v>0</v>
      </c>
      <c r="N267" s="77">
        <f>INDEX([1]PlanfinY2565Q3!M:M,MATCH([1]ตารางคะแนนV3!$C267,[1]PlanfinY2565Q3!$C:$C,0))</f>
        <v>0</v>
      </c>
      <c r="O267" s="78">
        <f>INDEX([1]PlanfinY2565Q3!N:N,MATCH([1]ตารางคะแนนV3!$C267,[1]PlanfinY2565Q3!$C:$C,0))</f>
        <v>1</v>
      </c>
      <c r="P267" s="79">
        <f t="shared" si="64"/>
        <v>1</v>
      </c>
      <c r="Q267" s="80">
        <f>INDEX([1]Ratio!R:R,MATCH([1]ตารางคะแนนV3!$C267,[1]Ratio!$C:$C,0))</f>
        <v>253</v>
      </c>
      <c r="R267" s="81">
        <f>INDEX([1]RiskPlusY2565Q3!$S:$S,MATCH([1]ตารางคะแนนV3!C267,[1]RiskPlusY2565Q3!$D:$D,0))</f>
        <v>0</v>
      </c>
      <c r="S267" s="82">
        <f>INDEX([1]Ratio!$S:$S,MATCH([1]ตารางคะแนนV3!$C267,[1]Ratio!$C:$C,0))</f>
        <v>215</v>
      </c>
      <c r="T267" s="78">
        <f>VLOOKUP($C267,[1]RiskPlusY2565Q3!$D$2:$W$901,17,0)</f>
        <v>0</v>
      </c>
      <c r="U267" s="83">
        <f t="shared" si="65"/>
        <v>0</v>
      </c>
      <c r="V267" s="82">
        <f>INDEX([1]Ratio!$T:$T,MATCH([1]ตารางคะแนนV3!$C267,[1]Ratio!$C:$C,0))</f>
        <v>180</v>
      </c>
      <c r="W267" s="78">
        <f>VLOOKUP($C267,[1]RiskPlusY2565Q3!$D$2:$W$901,18,0)</f>
        <v>0</v>
      </c>
      <c r="X267" s="83">
        <f t="shared" si="66"/>
        <v>0</v>
      </c>
      <c r="Y267" s="82">
        <f>INDEX([1]Ratio!$V:$V,MATCH([1]ตารางคะแนนV3!$C267,[1]Ratio!$C:$C,0))</f>
        <v>62</v>
      </c>
      <c r="Z267" s="81">
        <f>INDEX([1]RiskPlusY2565Q3!$W:$W,MATCH([1]ตารางคะแนนV3!C267,[1]RiskPlusY2565Q3!$D:$D,0))</f>
        <v>0</v>
      </c>
      <c r="AA267" s="84">
        <f t="shared" si="67"/>
        <v>0</v>
      </c>
      <c r="AB267" s="77" t="str">
        <f>INDEX('[1]Quick MethodY2565Q3'!P:P,MATCH([1]ตารางคะแนนV3!$C267,'[1]Quick MethodY2565Q3'!$C:$C,0))</f>
        <v>1</v>
      </c>
      <c r="AC267" s="78" t="str">
        <f>INDEX('[1]Quick MethodY2565Q3'!Q:Q,MATCH([1]ตารางคะแนนV3!$C267,'[1]Quick MethodY2565Q3'!$C:$C,0))</f>
        <v>0</v>
      </c>
      <c r="AD267" s="78">
        <f>INDEX([1]HGRY2565Q3!W:W,MATCH([1]ตารางคะแนนV3!$C267,[1]HGRY2565Q3!$C:$C,0))</f>
        <v>0.5</v>
      </c>
      <c r="AE267" s="78">
        <f>INDEX([1]HGRY2565Q3!X:X,MATCH([1]ตารางคะแนนV3!$C267,[1]HGRY2565Q3!$C:$C,0))</f>
        <v>0.5</v>
      </c>
      <c r="AF267" s="78">
        <f>INDEX([1]HGRY2565Q3!Y:Y,MATCH([1]ตารางคะแนนV3!$C267,[1]HGRY2565Q3!$C:$C,0))</f>
        <v>0</v>
      </c>
      <c r="AG267" s="78">
        <f>INDEX([1]HGRY2565Q3!Z:Z,MATCH([1]ตารางคะแนนV3!$C267,[1]HGRY2565Q3!$C:$C,0))</f>
        <v>0.5</v>
      </c>
      <c r="AH267" s="85">
        <f t="shared" si="68"/>
        <v>2.5</v>
      </c>
      <c r="AI267" s="79">
        <f t="shared" si="69"/>
        <v>2</v>
      </c>
      <c r="AJ267" s="86">
        <f>INDEX([1]PointY2565Q3!J:J,MATCH([1]ตารางคะแนนV3!$C267,[1]PointY2565Q3!$C:$C,0))</f>
        <v>0</v>
      </c>
      <c r="AK267" s="87">
        <f>IFERROR(INDEX([1]อัตราการครองเตียง!O:O,MATCH([1]ตารางคะแนนV3!$C267,[1]อัตราการครองเตียง!$C:$C,0)),0)</f>
        <v>1</v>
      </c>
      <c r="AL267" s="88">
        <f>INDEX([1]SumAdjRw!R:R,MATCH([1]ตารางคะแนนV3!$C267,[1]SumAdjRw!$C:$C,0))</f>
        <v>1</v>
      </c>
      <c r="AM267" s="89">
        <f t="shared" si="70"/>
        <v>2</v>
      </c>
      <c r="AN267" s="90">
        <f t="shared" si="71"/>
        <v>4</v>
      </c>
      <c r="AO267" s="91">
        <f t="shared" si="72"/>
        <v>5</v>
      </c>
      <c r="AP267" s="92">
        <f>INDEX([1]RiskPlusY2565Q3!Q:Q,MATCH([1]ตารางคะแนนV3!$C267,[1]RiskPlusY2565Q3!$D:$D,0))</f>
        <v>1</v>
      </c>
      <c r="AQ267" s="92">
        <f>INDEX([1]RiskPlusY2565Q3!R:R,MATCH([1]ตารางคะแนนV3!$C267,[1]RiskPlusY2565Q3!$D:$D,0))</f>
        <v>1</v>
      </c>
      <c r="AR267" s="92">
        <f>INDEX([1]RiskPlusY2565Q3!AB:AB,MATCH([1]ตารางคะแนนV3!$C267,[1]RiskPlusY2565Q3!$D:$D,0))</f>
        <v>1</v>
      </c>
      <c r="AS267" s="93">
        <f t="shared" si="73"/>
        <v>3</v>
      </c>
      <c r="AT267" s="92">
        <f>INDEX([1]RiskPlusY2565Q3!AA:AA,MATCH([1]ตารางคะแนนV3!$C267,[1]RiskPlusY2565Q3!$D:$D,0))</f>
        <v>1</v>
      </c>
      <c r="AU267" s="92">
        <f>INDEX([1]RiskPlusY2565Q3!AC:AC,MATCH([1]ตารางคะแนนV3!$C267,[1]RiskPlusY2565Q3!$D:$D,0))</f>
        <v>1</v>
      </c>
      <c r="AV267" s="94">
        <f t="shared" si="74"/>
        <v>2</v>
      </c>
      <c r="AW267" s="95">
        <f t="shared" si="75"/>
        <v>5</v>
      </c>
      <c r="AX267" s="96">
        <f t="shared" si="76"/>
        <v>10</v>
      </c>
      <c r="AY267" s="18" t="str">
        <f t="shared" si="77"/>
        <v>C</v>
      </c>
      <c r="AZ267" s="18"/>
      <c r="BA267" s="18" t="str">
        <f>INDEX([1]Proflile65!$L:$L,MATCH([1]ตารางคะแนนV3!$C267,[1]Proflile65!$D:$D,0))</f>
        <v>เดิม</v>
      </c>
      <c r="BB267" s="18"/>
      <c r="BC267" s="18"/>
      <c r="BD267" s="28" t="b">
        <f t="shared" si="78"/>
        <v>1</v>
      </c>
      <c r="BE267" s="96">
        <v>10</v>
      </c>
      <c r="BF267" s="18" t="s">
        <v>2072</v>
      </c>
      <c r="BH267" s="17">
        <f t="shared" si="79"/>
        <v>0</v>
      </c>
    </row>
    <row r="268" spans="1:60">
      <c r="A268" s="18" t="s">
        <v>16</v>
      </c>
      <c r="B268" s="17" t="s">
        <v>141</v>
      </c>
      <c r="C268" s="18" t="s">
        <v>727</v>
      </c>
      <c r="D268" s="17" t="s">
        <v>728</v>
      </c>
      <c r="E268" s="18" t="str">
        <f>INDEX([1]Proflile65!$F:$F,MATCH([1]ตารางคะแนนV3!$C268,[1]Proflile65!$D:$D,0))</f>
        <v>รพช.</v>
      </c>
      <c r="F268" s="18">
        <f>INDEX([1]Proflile65!$H:$H,MATCH([1]ตารางคะแนนV3!$C268,[1]Proflile65!$D:$D,0))</f>
        <v>34</v>
      </c>
      <c r="G268" s="19" t="str">
        <f>INDEX([1]Proflile65!$K:$K,MATCH([1]ตารางคะแนนV3!$C268,[1]Proflile65!$D:$D,0))</f>
        <v>รพช.F2 P&lt;=30,000</v>
      </c>
      <c r="H268" s="75">
        <v>15877</v>
      </c>
      <c r="I268" s="76">
        <f>INDEX([1]RiskPlusY2565Q3!L:L,MATCH([1]ตารางคะแนนV3!$C268,[1]RiskPlusY2565Q3!$D:$D,0))</f>
        <v>27122759.449999999</v>
      </c>
      <c r="J268" s="76">
        <f>INDEX([1]RiskPlusY2565Q3!P:P,MATCH([1]ตารางคะแนนV3!$C268,[1]RiskPlusY2565Q3!$D:$D,0))</f>
        <v>1895002.38</v>
      </c>
      <c r="K268" s="76">
        <f>INDEX([1]RiskPlusY2565Q3!O:O,MATCH([1]ตารางคะแนนV3!$C268,[1]RiskPlusY2565Q3!$D:$D,0))</f>
        <v>15413257.550000001</v>
      </c>
      <c r="L268" s="76">
        <f>INDEX([1]RiskPlusY2565Q3!M:M,MATCH([1]ตารางคะแนนV3!$C268,[1]RiskPlusY2565Q3!$D:$D,0))</f>
        <v>14365937.720000001</v>
      </c>
      <c r="M268" s="29">
        <f>INDEX([1]RiskPlusY2565Q3!N:N,MATCH([1]ตารางคะแนนV3!$C268,[1]RiskPlusY2565Q3!$D:$D,0))</f>
        <v>0</v>
      </c>
      <c r="N268" s="77">
        <f>INDEX([1]PlanfinY2565Q3!M:M,MATCH([1]ตารางคะแนนV3!$C268,[1]PlanfinY2565Q3!$C:$C,0))</f>
        <v>1</v>
      </c>
      <c r="O268" s="78">
        <f>INDEX([1]PlanfinY2565Q3!N:N,MATCH([1]ตารางคะแนนV3!$C268,[1]PlanfinY2565Q3!$C:$C,0))</f>
        <v>0</v>
      </c>
      <c r="P268" s="79">
        <f t="shared" si="64"/>
        <v>1</v>
      </c>
      <c r="Q268" s="80">
        <f>INDEX([1]Ratio!R:R,MATCH([1]ตารางคะแนนV3!$C268,[1]Ratio!$C:$C,0))</f>
        <v>278</v>
      </c>
      <c r="R268" s="81">
        <f>INDEX([1]RiskPlusY2565Q3!$S:$S,MATCH([1]ตารางคะแนนV3!C268,[1]RiskPlusY2565Q3!$D:$D,0))</f>
        <v>0</v>
      </c>
      <c r="S268" s="82">
        <f>INDEX([1]Ratio!$S:$S,MATCH([1]ตารางคะแนนV3!$C268,[1]Ratio!$C:$C,0))</f>
        <v>220</v>
      </c>
      <c r="T268" s="78">
        <f>VLOOKUP($C268,[1]RiskPlusY2565Q3!$D$2:$W$901,17,0)</f>
        <v>0</v>
      </c>
      <c r="U268" s="83">
        <f t="shared" si="65"/>
        <v>0</v>
      </c>
      <c r="V268" s="82">
        <f>INDEX([1]Ratio!$T:$T,MATCH([1]ตารางคะแนนV3!$C268,[1]Ratio!$C:$C,0))</f>
        <v>115</v>
      </c>
      <c r="W268" s="78">
        <f>VLOOKUP($C268,[1]RiskPlusY2565Q3!$D$2:$W$901,18,0)</f>
        <v>0</v>
      </c>
      <c r="X268" s="83">
        <f t="shared" si="66"/>
        <v>0</v>
      </c>
      <c r="Y268" s="82">
        <f>INDEX([1]Ratio!$V:$V,MATCH([1]ตารางคะแนนV3!$C268,[1]Ratio!$C:$C,0))</f>
        <v>72</v>
      </c>
      <c r="Z268" s="81">
        <f>INDEX([1]RiskPlusY2565Q3!$W:$W,MATCH([1]ตารางคะแนนV3!C268,[1]RiskPlusY2565Q3!$D:$D,0))</f>
        <v>0</v>
      </c>
      <c r="AA268" s="84">
        <f t="shared" si="67"/>
        <v>0</v>
      </c>
      <c r="AB268" s="77" t="str">
        <f>INDEX('[1]Quick MethodY2565Q3'!P:P,MATCH([1]ตารางคะแนนV3!$C268,'[1]Quick MethodY2565Q3'!$C:$C,0))</f>
        <v>1</v>
      </c>
      <c r="AC268" s="78" t="str">
        <f>INDEX('[1]Quick MethodY2565Q3'!Q:Q,MATCH([1]ตารางคะแนนV3!$C268,'[1]Quick MethodY2565Q3'!$C:$C,0))</f>
        <v>1</v>
      </c>
      <c r="AD268" s="78">
        <f>INDEX([1]HGRY2565Q3!W:W,MATCH([1]ตารางคะแนนV3!$C268,[1]HGRY2565Q3!$C:$C,0))</f>
        <v>0.5</v>
      </c>
      <c r="AE268" s="78">
        <f>INDEX([1]HGRY2565Q3!X:X,MATCH([1]ตารางคะแนนV3!$C268,[1]HGRY2565Q3!$C:$C,0))</f>
        <v>0.5</v>
      </c>
      <c r="AF268" s="78">
        <f>INDEX([1]HGRY2565Q3!Y:Y,MATCH([1]ตารางคะแนนV3!$C268,[1]HGRY2565Q3!$C:$C,0))</f>
        <v>0.5</v>
      </c>
      <c r="AG268" s="78">
        <f>INDEX([1]HGRY2565Q3!Z:Z,MATCH([1]ตารางคะแนนV3!$C268,[1]HGRY2565Q3!$C:$C,0))</f>
        <v>0.5</v>
      </c>
      <c r="AH268" s="85">
        <f t="shared" si="68"/>
        <v>4</v>
      </c>
      <c r="AI268" s="79">
        <f t="shared" si="69"/>
        <v>2</v>
      </c>
      <c r="AJ268" s="86">
        <f>INDEX([1]PointY2565Q3!J:J,MATCH([1]ตารางคะแนนV3!$C268,[1]PointY2565Q3!$C:$C,0))</f>
        <v>1</v>
      </c>
      <c r="AK268" s="87">
        <f>IFERROR(INDEX([1]อัตราการครองเตียง!O:O,MATCH([1]ตารางคะแนนV3!$C268,[1]อัตราการครองเตียง!$C:$C,0)),0)</f>
        <v>0</v>
      </c>
      <c r="AL268" s="88">
        <f>INDEX([1]SumAdjRw!R:R,MATCH([1]ตารางคะแนนV3!$C268,[1]SumAdjRw!$C:$C,0))</f>
        <v>0</v>
      </c>
      <c r="AM268" s="89">
        <f t="shared" si="70"/>
        <v>0</v>
      </c>
      <c r="AN268" s="90">
        <f t="shared" si="71"/>
        <v>3</v>
      </c>
      <c r="AO268" s="91">
        <f t="shared" si="72"/>
        <v>4</v>
      </c>
      <c r="AP268" s="92">
        <f>INDEX([1]RiskPlusY2565Q3!Q:Q,MATCH([1]ตารางคะแนนV3!$C268,[1]RiskPlusY2565Q3!$D:$D,0))</f>
        <v>0</v>
      </c>
      <c r="AQ268" s="92">
        <f>INDEX([1]RiskPlusY2565Q3!R:R,MATCH([1]ตารางคะแนนV3!$C268,[1]RiskPlusY2565Q3!$D:$D,0))</f>
        <v>1</v>
      </c>
      <c r="AR268" s="92">
        <f>INDEX([1]RiskPlusY2565Q3!AB:AB,MATCH([1]ตารางคะแนนV3!$C268,[1]RiskPlusY2565Q3!$D:$D,0))</f>
        <v>1</v>
      </c>
      <c r="AS268" s="93">
        <f t="shared" si="73"/>
        <v>2</v>
      </c>
      <c r="AT268" s="92">
        <f>INDEX([1]RiskPlusY2565Q3!AA:AA,MATCH([1]ตารางคะแนนV3!$C268,[1]RiskPlusY2565Q3!$D:$D,0))</f>
        <v>1</v>
      </c>
      <c r="AU268" s="92">
        <f>INDEX([1]RiskPlusY2565Q3!AC:AC,MATCH([1]ตารางคะแนนV3!$C268,[1]RiskPlusY2565Q3!$D:$D,0))</f>
        <v>1</v>
      </c>
      <c r="AV268" s="94">
        <f t="shared" si="74"/>
        <v>2</v>
      </c>
      <c r="AW268" s="95">
        <f t="shared" si="75"/>
        <v>4</v>
      </c>
      <c r="AX268" s="96">
        <f t="shared" si="76"/>
        <v>8</v>
      </c>
      <c r="AY268" s="18" t="str">
        <f t="shared" si="77"/>
        <v>D</v>
      </c>
      <c r="AZ268" s="18"/>
      <c r="BA268" s="18" t="str">
        <f>INDEX([1]Proflile65!$L:$L,MATCH([1]ตารางคะแนนV3!$C268,[1]Proflile65!$D:$D,0))</f>
        <v>เดิม</v>
      </c>
      <c r="BB268" s="18"/>
      <c r="BC268" s="18"/>
      <c r="BD268" s="28" t="b">
        <f t="shared" si="78"/>
        <v>1</v>
      </c>
      <c r="BE268" s="96">
        <v>8</v>
      </c>
      <c r="BF268" s="18" t="s">
        <v>2073</v>
      </c>
      <c r="BH268" s="17">
        <f t="shared" si="79"/>
        <v>0</v>
      </c>
    </row>
    <row r="269" spans="1:60">
      <c r="A269" s="18" t="s">
        <v>16</v>
      </c>
      <c r="B269" s="17" t="s">
        <v>20</v>
      </c>
      <c r="C269" s="18" t="s">
        <v>693</v>
      </c>
      <c r="D269" s="17" t="s">
        <v>694</v>
      </c>
      <c r="E269" s="18" t="str">
        <f>INDEX([1]Proflile65!$F:$F,MATCH([1]ตารางคะแนนV3!$C269,[1]Proflile65!$D:$D,0))</f>
        <v>รพท.</v>
      </c>
      <c r="F269" s="18">
        <f>INDEX([1]Proflile65!$H:$H,MATCH([1]ตารางคะแนนV3!$C269,[1]Proflile65!$D:$D,0))</f>
        <v>282</v>
      </c>
      <c r="G269" s="19" t="str">
        <f>INDEX([1]Proflile65!$K:$K,MATCH([1]ตารางคะแนนV3!$C269,[1]Proflile65!$D:$D,0))</f>
        <v>รพท.S B&lt;=400</v>
      </c>
      <c r="H269" s="75">
        <v>42153</v>
      </c>
      <c r="I269" s="76">
        <f>INDEX([1]RiskPlusY2565Q3!L:L,MATCH([1]ตารางคะแนนV3!$C269,[1]RiskPlusY2565Q3!$D:$D,0))</f>
        <v>312326233.75</v>
      </c>
      <c r="J269" s="76">
        <f>INDEX([1]RiskPlusY2565Q3!P:P,MATCH([1]ตารางคะแนนV3!$C269,[1]RiskPlusY2565Q3!$D:$D,0))</f>
        <v>95592232.219999999</v>
      </c>
      <c r="K269" s="76">
        <f>INDEX([1]RiskPlusY2565Q3!O:O,MATCH([1]ตารางคะแนนV3!$C269,[1]RiskPlusY2565Q3!$D:$D,0))</f>
        <v>55939014.850000001</v>
      </c>
      <c r="L269" s="76">
        <f>INDEX([1]RiskPlusY2565Q3!M:M,MATCH([1]ตารางคะแนนV3!$C269,[1]RiskPlusY2565Q3!$D:$D,0))</f>
        <v>42651386.219999999</v>
      </c>
      <c r="M269" s="29">
        <f>INDEX([1]RiskPlusY2565Q3!N:N,MATCH([1]ตารางคะแนนV3!$C269,[1]RiskPlusY2565Q3!$D:$D,0))</f>
        <v>0</v>
      </c>
      <c r="N269" s="77">
        <f>INDEX([1]PlanfinY2565Q3!M:M,MATCH([1]ตารางคะแนนV3!$C269,[1]PlanfinY2565Q3!$C:$C,0))</f>
        <v>0</v>
      </c>
      <c r="O269" s="78">
        <f>INDEX([1]PlanfinY2565Q3!N:N,MATCH([1]ตารางคะแนนV3!$C269,[1]PlanfinY2565Q3!$C:$C,0))</f>
        <v>0</v>
      </c>
      <c r="P269" s="79">
        <f t="shared" si="64"/>
        <v>0</v>
      </c>
      <c r="Q269" s="80">
        <f>INDEX([1]Ratio!R:R,MATCH([1]ตารางคะแนนV3!$C269,[1]Ratio!$C:$C,0))</f>
        <v>75</v>
      </c>
      <c r="R269" s="81">
        <f>INDEX([1]RiskPlusY2565Q3!$S:$S,MATCH([1]ตารางคะแนนV3!C269,[1]RiskPlusY2565Q3!$D:$D,0))</f>
        <v>1</v>
      </c>
      <c r="S269" s="82">
        <f>INDEX([1]Ratio!$S:$S,MATCH([1]ตารางคะแนนV3!$C269,[1]Ratio!$C:$C,0))</f>
        <v>136</v>
      </c>
      <c r="T269" s="78">
        <f>VLOOKUP($C269,[1]RiskPlusY2565Q3!$D$2:$W$901,17,0)</f>
        <v>0</v>
      </c>
      <c r="U269" s="83">
        <f t="shared" si="65"/>
        <v>0</v>
      </c>
      <c r="V269" s="82">
        <f>INDEX([1]Ratio!$T:$T,MATCH([1]ตารางคะแนนV3!$C269,[1]Ratio!$C:$C,0))</f>
        <v>87</v>
      </c>
      <c r="W269" s="78">
        <f>VLOOKUP($C269,[1]RiskPlusY2565Q3!$D$2:$W$901,18,0)</f>
        <v>0</v>
      </c>
      <c r="X269" s="83">
        <f t="shared" si="66"/>
        <v>0</v>
      </c>
      <c r="Y269" s="82">
        <f>INDEX([1]Ratio!$V:$V,MATCH([1]ตารางคะแนนV3!$C269,[1]Ratio!$C:$C,0))</f>
        <v>47</v>
      </c>
      <c r="Z269" s="81">
        <f>INDEX([1]RiskPlusY2565Q3!$W:$W,MATCH([1]ตารางคะแนนV3!C269,[1]RiskPlusY2565Q3!$D:$D,0))</f>
        <v>1</v>
      </c>
      <c r="AA269" s="84">
        <f t="shared" si="67"/>
        <v>2</v>
      </c>
      <c r="AB269" s="77" t="str">
        <f>INDEX('[1]Quick MethodY2565Q3'!P:P,MATCH([1]ตารางคะแนนV3!$C269,'[1]Quick MethodY2565Q3'!$C:$C,0))</f>
        <v>1</v>
      </c>
      <c r="AC269" s="78" t="str">
        <f>INDEX('[1]Quick MethodY2565Q3'!Q:Q,MATCH([1]ตารางคะแนนV3!$C269,'[1]Quick MethodY2565Q3'!$C:$C,0))</f>
        <v>0</v>
      </c>
      <c r="AD269" s="78">
        <f>INDEX([1]HGRY2565Q3!W:W,MATCH([1]ตารางคะแนนV3!$C269,[1]HGRY2565Q3!$C:$C,0))</f>
        <v>0.5</v>
      </c>
      <c r="AE269" s="78">
        <f>INDEX([1]HGRY2565Q3!X:X,MATCH([1]ตารางคะแนนV3!$C269,[1]HGRY2565Q3!$C:$C,0))</f>
        <v>0</v>
      </c>
      <c r="AF269" s="78">
        <f>INDEX([1]HGRY2565Q3!Y:Y,MATCH([1]ตารางคะแนนV3!$C269,[1]HGRY2565Q3!$C:$C,0))</f>
        <v>0.5</v>
      </c>
      <c r="AG269" s="78">
        <f>INDEX([1]HGRY2565Q3!Z:Z,MATCH([1]ตารางคะแนนV3!$C269,[1]HGRY2565Q3!$C:$C,0))</f>
        <v>0.5</v>
      </c>
      <c r="AH269" s="85">
        <f t="shared" si="68"/>
        <v>2.5</v>
      </c>
      <c r="AI269" s="79">
        <f t="shared" si="69"/>
        <v>2</v>
      </c>
      <c r="AJ269" s="86">
        <f>INDEX([1]PointY2565Q3!J:J,MATCH([1]ตารางคะแนนV3!$C269,[1]PointY2565Q3!$C:$C,0))</f>
        <v>1</v>
      </c>
      <c r="AK269" s="87">
        <f>IFERROR(INDEX([1]อัตราการครองเตียง!O:O,MATCH([1]ตารางคะแนนV3!$C269,[1]อัตราการครองเตียง!$C:$C,0)),0)</f>
        <v>0</v>
      </c>
      <c r="AL269" s="88">
        <f>INDEX([1]SumAdjRw!R:R,MATCH([1]ตารางคะแนนV3!$C269,[1]SumAdjRw!$C:$C,0))</f>
        <v>0</v>
      </c>
      <c r="AM269" s="89">
        <f t="shared" si="70"/>
        <v>0</v>
      </c>
      <c r="AN269" s="90">
        <f t="shared" si="71"/>
        <v>3</v>
      </c>
      <c r="AO269" s="91">
        <f t="shared" si="72"/>
        <v>5</v>
      </c>
      <c r="AP269" s="92">
        <f>INDEX([1]RiskPlusY2565Q3!Q:Q,MATCH([1]ตารางคะแนนV3!$C269,[1]RiskPlusY2565Q3!$D:$D,0))</f>
        <v>0</v>
      </c>
      <c r="AQ269" s="92">
        <f>INDEX([1]RiskPlusY2565Q3!R:R,MATCH([1]ตารางคะแนนV3!$C269,[1]RiskPlusY2565Q3!$D:$D,0))</f>
        <v>0</v>
      </c>
      <c r="AR269" s="92">
        <f>INDEX([1]RiskPlusY2565Q3!AB:AB,MATCH([1]ตารางคะแนนV3!$C269,[1]RiskPlusY2565Q3!$D:$D,0))</f>
        <v>1</v>
      </c>
      <c r="AS269" s="93">
        <f t="shared" si="73"/>
        <v>1</v>
      </c>
      <c r="AT269" s="92">
        <f>INDEX([1]RiskPlusY2565Q3!AA:AA,MATCH([1]ตารางคะแนนV3!$C269,[1]RiskPlusY2565Q3!$D:$D,0))</f>
        <v>1</v>
      </c>
      <c r="AU269" s="92">
        <f>INDEX([1]RiskPlusY2565Q3!AC:AC,MATCH([1]ตารางคะแนนV3!$C269,[1]RiskPlusY2565Q3!$D:$D,0))</f>
        <v>1</v>
      </c>
      <c r="AV269" s="94">
        <f t="shared" si="74"/>
        <v>2</v>
      </c>
      <c r="AW269" s="95">
        <f t="shared" si="75"/>
        <v>3</v>
      </c>
      <c r="AX269" s="96">
        <f t="shared" si="76"/>
        <v>8</v>
      </c>
      <c r="AY269" s="18" t="str">
        <f t="shared" si="77"/>
        <v>D</v>
      </c>
      <c r="AZ269" s="18"/>
      <c r="BA269" s="18" t="str">
        <f>INDEX([1]Proflile65!$L:$L,MATCH([1]ตารางคะแนนV3!$C269,[1]Proflile65!$D:$D,0))</f>
        <v>เดิม</v>
      </c>
      <c r="BB269" s="18"/>
      <c r="BC269" s="18"/>
      <c r="BD269" s="28" t="b">
        <f t="shared" si="78"/>
        <v>1</v>
      </c>
      <c r="BE269" s="96">
        <v>8</v>
      </c>
      <c r="BF269" s="18" t="s">
        <v>2073</v>
      </c>
      <c r="BH269" s="17">
        <f t="shared" si="79"/>
        <v>0</v>
      </c>
    </row>
    <row r="270" spans="1:60">
      <c r="A270" s="18" t="s">
        <v>16</v>
      </c>
      <c r="B270" s="17" t="s">
        <v>20</v>
      </c>
      <c r="C270" s="18" t="s">
        <v>695</v>
      </c>
      <c r="D270" s="17" t="s">
        <v>696</v>
      </c>
      <c r="E270" s="18" t="str">
        <f>INDEX([1]Proflile65!$F:$F,MATCH([1]ตารางคะแนนV3!$C270,[1]Proflile65!$D:$D,0))</f>
        <v>รพท.</v>
      </c>
      <c r="F270" s="18">
        <f>INDEX([1]Proflile65!$H:$H,MATCH([1]ตารางคะแนนV3!$C270,[1]Proflile65!$D:$D,0))</f>
        <v>150</v>
      </c>
      <c r="G270" s="19" t="str">
        <f>INDEX([1]Proflile65!$K:$K,MATCH([1]ตารางคะแนนV3!$C270,[1]Proflile65!$D:$D,0))</f>
        <v>รพท.M1 B&lt;=200</v>
      </c>
      <c r="H270" s="75">
        <v>38128</v>
      </c>
      <c r="I270" s="76">
        <f>INDEX([1]RiskPlusY2565Q3!L:L,MATCH([1]ตารางคะแนนV3!$C270,[1]RiskPlusY2565Q3!$D:$D,0))</f>
        <v>97108038.489999995</v>
      </c>
      <c r="J270" s="76">
        <f>INDEX([1]RiskPlusY2565Q3!P:P,MATCH([1]ตารางคะแนนV3!$C270,[1]RiskPlusY2565Q3!$D:$D,0))</f>
        <v>15099079.77</v>
      </c>
      <c r="K270" s="76">
        <f>INDEX([1]RiskPlusY2565Q3!O:O,MATCH([1]ตารางคะแนนV3!$C270,[1]RiskPlusY2565Q3!$D:$D,0))</f>
        <v>47120281.109999999</v>
      </c>
      <c r="L270" s="76">
        <f>INDEX([1]RiskPlusY2565Q3!M:M,MATCH([1]ตารางคะแนนV3!$C270,[1]RiskPlusY2565Q3!$D:$D,0))</f>
        <v>59296423.109999999</v>
      </c>
      <c r="M270" s="29">
        <f>INDEX([1]RiskPlusY2565Q3!N:N,MATCH([1]ตารางคะแนนV3!$C270,[1]RiskPlusY2565Q3!$D:$D,0))</f>
        <v>0</v>
      </c>
      <c r="N270" s="77">
        <f>INDEX([1]PlanfinY2565Q3!M:M,MATCH([1]ตารางคะแนนV3!$C270,[1]PlanfinY2565Q3!$C:$C,0))</f>
        <v>0</v>
      </c>
      <c r="O270" s="78">
        <f>INDEX([1]PlanfinY2565Q3!N:N,MATCH([1]ตารางคะแนนV3!$C270,[1]PlanfinY2565Q3!$C:$C,0))</f>
        <v>1</v>
      </c>
      <c r="P270" s="79">
        <f t="shared" si="64"/>
        <v>1</v>
      </c>
      <c r="Q270" s="80">
        <f>INDEX([1]Ratio!R:R,MATCH([1]ตารางคะแนนV3!$C270,[1]Ratio!$C:$C,0))</f>
        <v>135</v>
      </c>
      <c r="R270" s="81">
        <f>INDEX([1]RiskPlusY2565Q3!$S:$S,MATCH([1]ตารางคะแนนV3!C270,[1]RiskPlusY2565Q3!$D:$D,0))</f>
        <v>0</v>
      </c>
      <c r="S270" s="82">
        <f>INDEX([1]Ratio!$S:$S,MATCH([1]ตารางคะแนนV3!$C270,[1]Ratio!$C:$C,0))</f>
        <v>117</v>
      </c>
      <c r="T270" s="78">
        <f>VLOOKUP($C270,[1]RiskPlusY2565Q3!$D$2:$W$901,17,0)</f>
        <v>0</v>
      </c>
      <c r="U270" s="83">
        <f t="shared" si="65"/>
        <v>0</v>
      </c>
      <c r="V270" s="82">
        <f>INDEX([1]Ratio!$T:$T,MATCH([1]ตารางคะแนนV3!$C270,[1]Ratio!$C:$C,0))</f>
        <v>79</v>
      </c>
      <c r="W270" s="78">
        <f>VLOOKUP($C270,[1]RiskPlusY2565Q3!$D$2:$W$901,18,0)</f>
        <v>0</v>
      </c>
      <c r="X270" s="83">
        <f t="shared" si="66"/>
        <v>0</v>
      </c>
      <c r="Y270" s="82">
        <f>INDEX([1]Ratio!$V:$V,MATCH([1]ตารางคะแนนV3!$C270,[1]Ratio!$C:$C,0))</f>
        <v>73</v>
      </c>
      <c r="Z270" s="81">
        <f>INDEX([1]RiskPlusY2565Q3!$W:$W,MATCH([1]ตารางคะแนนV3!C270,[1]RiskPlusY2565Q3!$D:$D,0))</f>
        <v>0</v>
      </c>
      <c r="AA270" s="84">
        <f t="shared" si="67"/>
        <v>0</v>
      </c>
      <c r="AB270" s="77" t="str">
        <f>INDEX('[1]Quick MethodY2565Q3'!P:P,MATCH([1]ตารางคะแนนV3!$C270,'[1]Quick MethodY2565Q3'!$C:$C,0))</f>
        <v>0</v>
      </c>
      <c r="AC270" s="78" t="str">
        <f>INDEX('[1]Quick MethodY2565Q3'!Q:Q,MATCH([1]ตารางคะแนนV3!$C270,'[1]Quick MethodY2565Q3'!$C:$C,0))</f>
        <v>1</v>
      </c>
      <c r="AD270" s="78">
        <f>INDEX([1]HGRY2565Q3!W:W,MATCH([1]ตารางคะแนนV3!$C270,[1]HGRY2565Q3!$C:$C,0))</f>
        <v>0.5</v>
      </c>
      <c r="AE270" s="78">
        <f>INDEX([1]HGRY2565Q3!X:X,MATCH([1]ตารางคะแนนV3!$C270,[1]HGRY2565Q3!$C:$C,0))</f>
        <v>0</v>
      </c>
      <c r="AF270" s="78">
        <f>INDEX([1]HGRY2565Q3!Y:Y,MATCH([1]ตารางคะแนนV3!$C270,[1]HGRY2565Q3!$C:$C,0))</f>
        <v>0.5</v>
      </c>
      <c r="AG270" s="78">
        <f>INDEX([1]HGRY2565Q3!Z:Z,MATCH([1]ตารางคะแนนV3!$C270,[1]HGRY2565Q3!$C:$C,0))</f>
        <v>0.5</v>
      </c>
      <c r="AH270" s="85">
        <f t="shared" si="68"/>
        <v>2.5</v>
      </c>
      <c r="AI270" s="79">
        <f t="shared" si="69"/>
        <v>2</v>
      </c>
      <c r="AJ270" s="86">
        <f>INDEX([1]PointY2565Q3!J:J,MATCH([1]ตารางคะแนนV3!$C270,[1]PointY2565Q3!$C:$C,0))</f>
        <v>1</v>
      </c>
      <c r="AK270" s="87">
        <f>IFERROR(INDEX([1]อัตราการครองเตียง!O:O,MATCH([1]ตารางคะแนนV3!$C270,[1]อัตราการครองเตียง!$C:$C,0)),0)</f>
        <v>0</v>
      </c>
      <c r="AL270" s="88">
        <f>INDEX([1]SumAdjRw!R:R,MATCH([1]ตารางคะแนนV3!$C270,[1]SumAdjRw!$C:$C,0))</f>
        <v>0</v>
      </c>
      <c r="AM270" s="89">
        <f t="shared" si="70"/>
        <v>0</v>
      </c>
      <c r="AN270" s="90">
        <f t="shared" si="71"/>
        <v>3</v>
      </c>
      <c r="AO270" s="91">
        <f t="shared" si="72"/>
        <v>4</v>
      </c>
      <c r="AP270" s="92">
        <f>INDEX([1]RiskPlusY2565Q3!Q:Q,MATCH([1]ตารางคะแนนV3!$C270,[1]RiskPlusY2565Q3!$D:$D,0))</f>
        <v>0</v>
      </c>
      <c r="AQ270" s="92">
        <f>INDEX([1]RiskPlusY2565Q3!R:R,MATCH([1]ตารางคะแนนV3!$C270,[1]RiskPlusY2565Q3!$D:$D,0))</f>
        <v>1</v>
      </c>
      <c r="AR270" s="92">
        <f>INDEX([1]RiskPlusY2565Q3!AB:AB,MATCH([1]ตารางคะแนนV3!$C270,[1]RiskPlusY2565Q3!$D:$D,0))</f>
        <v>1</v>
      </c>
      <c r="AS270" s="93">
        <f t="shared" si="73"/>
        <v>2</v>
      </c>
      <c r="AT270" s="92">
        <f>INDEX([1]RiskPlusY2565Q3!AA:AA,MATCH([1]ตารางคะแนนV3!$C270,[1]RiskPlusY2565Q3!$D:$D,0))</f>
        <v>1</v>
      </c>
      <c r="AU270" s="92">
        <f>INDEX([1]RiskPlusY2565Q3!AC:AC,MATCH([1]ตารางคะแนนV3!$C270,[1]RiskPlusY2565Q3!$D:$D,0))</f>
        <v>1</v>
      </c>
      <c r="AV270" s="94">
        <f t="shared" si="74"/>
        <v>2</v>
      </c>
      <c r="AW270" s="95">
        <f t="shared" si="75"/>
        <v>4</v>
      </c>
      <c r="AX270" s="96">
        <f t="shared" si="76"/>
        <v>8</v>
      </c>
      <c r="AY270" s="18" t="str">
        <f t="shared" si="77"/>
        <v>D</v>
      </c>
      <c r="AZ270" s="18"/>
      <c r="BA270" s="18" t="str">
        <f>INDEX([1]Proflile65!$L:$L,MATCH([1]ตารางคะแนนV3!$C270,[1]Proflile65!$D:$D,0))</f>
        <v>เดิม</v>
      </c>
      <c r="BB270" s="18"/>
      <c r="BC270" s="18"/>
      <c r="BD270" s="28" t="b">
        <f t="shared" si="78"/>
        <v>1</v>
      </c>
      <c r="BE270" s="96">
        <v>8</v>
      </c>
      <c r="BF270" s="18" t="s">
        <v>2073</v>
      </c>
      <c r="BH270" s="17">
        <f t="shared" si="79"/>
        <v>0</v>
      </c>
    </row>
    <row r="271" spans="1:60">
      <c r="A271" s="18" t="s">
        <v>16</v>
      </c>
      <c r="B271" s="17" t="s">
        <v>20</v>
      </c>
      <c r="C271" s="18" t="s">
        <v>697</v>
      </c>
      <c r="D271" s="17" t="s">
        <v>698</v>
      </c>
      <c r="E271" s="18" t="str">
        <f>INDEX([1]Proflile65!$F:$F,MATCH([1]ตารางคะแนนV3!$C271,[1]Proflile65!$D:$D,0))</f>
        <v>รพช.</v>
      </c>
      <c r="F271" s="18">
        <f>INDEX([1]Proflile65!$H:$H,MATCH([1]ตารางคะแนนV3!$C271,[1]Proflile65!$D:$D,0))</f>
        <v>30</v>
      </c>
      <c r="G271" s="19" t="str">
        <f>INDEX([1]Proflile65!$K:$K,MATCH([1]ตารางคะแนนV3!$C271,[1]Proflile65!$D:$D,0))</f>
        <v>รพช.F2 P&lt;=30,000</v>
      </c>
      <c r="H271" s="75">
        <v>21088</v>
      </c>
      <c r="I271" s="76">
        <f>INDEX([1]RiskPlusY2565Q3!L:L,MATCH([1]ตารางคะแนนV3!$C271,[1]RiskPlusY2565Q3!$D:$D,0))</f>
        <v>26222026.02</v>
      </c>
      <c r="J271" s="76">
        <f>INDEX([1]RiskPlusY2565Q3!P:P,MATCH([1]ตารางคะแนนV3!$C271,[1]RiskPlusY2565Q3!$D:$D,0))</f>
        <v>6572273.2599999998</v>
      </c>
      <c r="K271" s="76">
        <f>INDEX([1]RiskPlusY2565Q3!O:O,MATCH([1]ตารางคะแนนV3!$C271,[1]RiskPlusY2565Q3!$D:$D,0))</f>
        <v>19191376.809999999</v>
      </c>
      <c r="L271" s="76">
        <f>INDEX([1]RiskPlusY2565Q3!M:M,MATCH([1]ตารางคะแนนV3!$C271,[1]RiskPlusY2565Q3!$D:$D,0))</f>
        <v>18918389.530000001</v>
      </c>
      <c r="M271" s="29">
        <f>INDEX([1]RiskPlusY2565Q3!N:N,MATCH([1]ตารางคะแนนV3!$C271,[1]RiskPlusY2565Q3!$D:$D,0))</f>
        <v>0</v>
      </c>
      <c r="N271" s="77">
        <f>INDEX([1]PlanfinY2565Q3!M:M,MATCH([1]ตารางคะแนนV3!$C271,[1]PlanfinY2565Q3!$C:$C,0))</f>
        <v>0</v>
      </c>
      <c r="O271" s="78">
        <f>INDEX([1]PlanfinY2565Q3!N:N,MATCH([1]ตารางคะแนนV3!$C271,[1]PlanfinY2565Q3!$C:$C,0))</f>
        <v>1</v>
      </c>
      <c r="P271" s="79">
        <f t="shared" si="64"/>
        <v>1</v>
      </c>
      <c r="Q271" s="80">
        <f>INDEX([1]Ratio!R:R,MATCH([1]ตารางคะแนนV3!$C271,[1]Ratio!$C:$C,0))</f>
        <v>208</v>
      </c>
      <c r="R271" s="81">
        <f>INDEX([1]RiskPlusY2565Q3!$S:$S,MATCH([1]ตารางคะแนนV3!C271,[1]RiskPlusY2565Q3!$D:$D,0))</f>
        <v>0</v>
      </c>
      <c r="S271" s="82">
        <f>INDEX([1]Ratio!$S:$S,MATCH([1]ตารางคะแนนV3!$C271,[1]Ratio!$C:$C,0))</f>
        <v>84</v>
      </c>
      <c r="T271" s="78">
        <f>VLOOKUP($C271,[1]RiskPlusY2565Q3!$D$2:$W$901,17,0)</f>
        <v>0</v>
      </c>
      <c r="U271" s="83">
        <f t="shared" si="65"/>
        <v>0</v>
      </c>
      <c r="V271" s="82">
        <f>INDEX([1]Ratio!$T:$T,MATCH([1]ตารางคะแนนV3!$C271,[1]Ratio!$C:$C,0))</f>
        <v>152</v>
      </c>
      <c r="W271" s="78">
        <f>VLOOKUP($C271,[1]RiskPlusY2565Q3!$D$2:$W$901,18,0)</f>
        <v>0</v>
      </c>
      <c r="X271" s="83">
        <f t="shared" si="66"/>
        <v>0</v>
      </c>
      <c r="Y271" s="82">
        <f>INDEX([1]Ratio!$V:$V,MATCH([1]ตารางคะแนนV3!$C271,[1]Ratio!$C:$C,0))</f>
        <v>82</v>
      </c>
      <c r="Z271" s="81">
        <f>INDEX([1]RiskPlusY2565Q3!$W:$W,MATCH([1]ตารางคะแนนV3!C271,[1]RiskPlusY2565Q3!$D:$D,0))</f>
        <v>0</v>
      </c>
      <c r="AA271" s="84">
        <f t="shared" si="67"/>
        <v>0</v>
      </c>
      <c r="AB271" s="77" t="str">
        <f>INDEX('[1]Quick MethodY2565Q3'!P:P,MATCH([1]ตารางคะแนนV3!$C271,'[1]Quick MethodY2565Q3'!$C:$C,0))</f>
        <v>1</v>
      </c>
      <c r="AC271" s="78" t="str">
        <f>INDEX('[1]Quick MethodY2565Q3'!Q:Q,MATCH([1]ตารางคะแนนV3!$C271,'[1]Quick MethodY2565Q3'!$C:$C,0))</f>
        <v>1</v>
      </c>
      <c r="AD271" s="78">
        <f>INDEX([1]HGRY2565Q3!W:W,MATCH([1]ตารางคะแนนV3!$C271,[1]HGRY2565Q3!$C:$C,0))</f>
        <v>0.5</v>
      </c>
      <c r="AE271" s="78">
        <f>INDEX([1]HGRY2565Q3!X:X,MATCH([1]ตารางคะแนนV3!$C271,[1]HGRY2565Q3!$C:$C,0))</f>
        <v>0.5</v>
      </c>
      <c r="AF271" s="78">
        <f>INDEX([1]HGRY2565Q3!Y:Y,MATCH([1]ตารางคะแนนV3!$C271,[1]HGRY2565Q3!$C:$C,0))</f>
        <v>0.5</v>
      </c>
      <c r="AG271" s="78">
        <f>INDEX([1]HGRY2565Q3!Z:Z,MATCH([1]ตารางคะแนนV3!$C271,[1]HGRY2565Q3!$C:$C,0))</f>
        <v>0.5</v>
      </c>
      <c r="AH271" s="85">
        <f t="shared" si="68"/>
        <v>4</v>
      </c>
      <c r="AI271" s="79">
        <f t="shared" si="69"/>
        <v>2</v>
      </c>
      <c r="AJ271" s="86">
        <f>INDEX([1]PointY2565Q3!J:J,MATCH([1]ตารางคะแนนV3!$C271,[1]PointY2565Q3!$C:$C,0))</f>
        <v>1</v>
      </c>
      <c r="AK271" s="87">
        <f>IFERROR(INDEX([1]อัตราการครองเตียง!O:O,MATCH([1]ตารางคะแนนV3!$C271,[1]อัตราการครองเตียง!$C:$C,0)),0)</f>
        <v>0</v>
      </c>
      <c r="AL271" s="88">
        <f>INDEX([1]SumAdjRw!R:R,MATCH([1]ตารางคะแนนV3!$C271,[1]SumAdjRw!$C:$C,0))</f>
        <v>0</v>
      </c>
      <c r="AM271" s="89">
        <f t="shared" si="70"/>
        <v>0</v>
      </c>
      <c r="AN271" s="90">
        <f t="shared" si="71"/>
        <v>3</v>
      </c>
      <c r="AO271" s="91">
        <f t="shared" si="72"/>
        <v>4</v>
      </c>
      <c r="AP271" s="92">
        <f>INDEX([1]RiskPlusY2565Q3!Q:Q,MATCH([1]ตารางคะแนนV3!$C271,[1]RiskPlusY2565Q3!$D:$D,0))</f>
        <v>0</v>
      </c>
      <c r="AQ271" s="92">
        <f>INDEX([1]RiskPlusY2565Q3!R:R,MATCH([1]ตารางคะแนนV3!$C271,[1]RiskPlusY2565Q3!$D:$D,0))</f>
        <v>1</v>
      </c>
      <c r="AR271" s="92">
        <f>INDEX([1]RiskPlusY2565Q3!AB:AB,MATCH([1]ตารางคะแนนV3!$C271,[1]RiskPlusY2565Q3!$D:$D,0))</f>
        <v>1</v>
      </c>
      <c r="AS271" s="93">
        <f t="shared" si="73"/>
        <v>2</v>
      </c>
      <c r="AT271" s="92">
        <f>INDEX([1]RiskPlusY2565Q3!AA:AA,MATCH([1]ตารางคะแนนV3!$C271,[1]RiskPlusY2565Q3!$D:$D,0))</f>
        <v>1</v>
      </c>
      <c r="AU271" s="92">
        <f>INDEX([1]RiskPlusY2565Q3!AC:AC,MATCH([1]ตารางคะแนนV3!$C271,[1]RiskPlusY2565Q3!$D:$D,0))</f>
        <v>1</v>
      </c>
      <c r="AV271" s="94">
        <f t="shared" si="74"/>
        <v>2</v>
      </c>
      <c r="AW271" s="95">
        <f t="shared" si="75"/>
        <v>4</v>
      </c>
      <c r="AX271" s="96">
        <f t="shared" si="76"/>
        <v>8</v>
      </c>
      <c r="AY271" s="18" t="str">
        <f t="shared" si="77"/>
        <v>D</v>
      </c>
      <c r="AZ271" s="18"/>
      <c r="BA271" s="18" t="str">
        <f>INDEX([1]Proflile65!$L:$L,MATCH([1]ตารางคะแนนV3!$C271,[1]Proflile65!$D:$D,0))</f>
        <v>เดิม</v>
      </c>
      <c r="BB271" s="101"/>
      <c r="BC271" s="18"/>
      <c r="BD271" s="28" t="b">
        <f t="shared" si="78"/>
        <v>0</v>
      </c>
      <c r="BE271" s="96">
        <v>7</v>
      </c>
      <c r="BF271" s="18" t="s">
        <v>2074</v>
      </c>
      <c r="BH271" s="17">
        <f t="shared" si="79"/>
        <v>0</v>
      </c>
    </row>
    <row r="272" spans="1:60">
      <c r="A272" s="18" t="s">
        <v>16</v>
      </c>
      <c r="B272" s="17" t="s">
        <v>20</v>
      </c>
      <c r="C272" s="18" t="s">
        <v>699</v>
      </c>
      <c r="D272" s="17" t="s">
        <v>700</v>
      </c>
      <c r="E272" s="18" t="str">
        <f>INDEX([1]Proflile65!$F:$F,MATCH([1]ตารางคะแนนV3!$C272,[1]Proflile65!$D:$D,0))</f>
        <v>รพช.</v>
      </c>
      <c r="F272" s="18">
        <f>INDEX([1]Proflile65!$H:$H,MATCH([1]ตารางคะแนนV3!$C272,[1]Proflile65!$D:$D,0))</f>
        <v>30</v>
      </c>
      <c r="G272" s="19" t="str">
        <f>INDEX([1]Proflile65!$K:$K,MATCH([1]ตารางคะแนนV3!$C272,[1]Proflile65!$D:$D,0))</f>
        <v>รพช.F2 P&lt;=30,000</v>
      </c>
      <c r="H272" s="75">
        <v>19583</v>
      </c>
      <c r="I272" s="76">
        <f>INDEX([1]RiskPlusY2565Q3!L:L,MATCH([1]ตารางคะแนนV3!$C272,[1]RiskPlusY2565Q3!$D:$D,0))</f>
        <v>9651442.1799999997</v>
      </c>
      <c r="J272" s="76">
        <f>INDEX([1]RiskPlusY2565Q3!P:P,MATCH([1]ตารางคะแนนV3!$C272,[1]RiskPlusY2565Q3!$D:$D,0))</f>
        <v>-3553416.66</v>
      </c>
      <c r="K272" s="76">
        <f>INDEX([1]RiskPlusY2565Q3!O:O,MATCH([1]ตารางคะแนนV3!$C272,[1]RiskPlusY2565Q3!$D:$D,0))</f>
        <v>8475864.7400000002</v>
      </c>
      <c r="L272" s="76">
        <f>INDEX([1]RiskPlusY2565Q3!M:M,MATCH([1]ตารางคะแนนV3!$C272,[1]RiskPlusY2565Q3!$D:$D,0))</f>
        <v>8160027.0999999996</v>
      </c>
      <c r="M272" s="29">
        <f>INDEX([1]RiskPlusY2565Q3!N:N,MATCH([1]ตารางคะแนนV3!$C272,[1]RiskPlusY2565Q3!$D:$D,0))</f>
        <v>1</v>
      </c>
      <c r="N272" s="77">
        <f>INDEX([1]PlanfinY2565Q3!M:M,MATCH([1]ตารางคะแนนV3!$C272,[1]PlanfinY2565Q3!$C:$C,0))</f>
        <v>0</v>
      </c>
      <c r="O272" s="78">
        <f>INDEX([1]PlanfinY2565Q3!N:N,MATCH([1]ตารางคะแนนV3!$C272,[1]PlanfinY2565Q3!$C:$C,0))</f>
        <v>1</v>
      </c>
      <c r="P272" s="79">
        <f t="shared" si="64"/>
        <v>1</v>
      </c>
      <c r="Q272" s="80">
        <f>INDEX([1]Ratio!R:R,MATCH([1]ตารางคะแนนV3!$C272,[1]Ratio!$C:$C,0))</f>
        <v>329</v>
      </c>
      <c r="R272" s="81">
        <f>INDEX([1]RiskPlusY2565Q3!$S:$S,MATCH([1]ตารางคะแนนV3!C272,[1]RiskPlusY2565Q3!$D:$D,0))</f>
        <v>0</v>
      </c>
      <c r="S272" s="82">
        <f>INDEX([1]Ratio!$S:$S,MATCH([1]ตารางคะแนนV3!$C272,[1]Ratio!$C:$C,0))</f>
        <v>45</v>
      </c>
      <c r="T272" s="78">
        <f>VLOOKUP($C272,[1]RiskPlusY2565Q3!$D$2:$W$901,17,0)</f>
        <v>1</v>
      </c>
      <c r="U272" s="83">
        <f t="shared" si="65"/>
        <v>0.5</v>
      </c>
      <c r="V272" s="82">
        <f>INDEX([1]Ratio!$T:$T,MATCH([1]ตารางคะแนนV3!$C272,[1]Ratio!$C:$C,0))</f>
        <v>131</v>
      </c>
      <c r="W272" s="78">
        <f>VLOOKUP($C272,[1]RiskPlusY2565Q3!$D$2:$W$901,18,0)</f>
        <v>0</v>
      </c>
      <c r="X272" s="83">
        <f t="shared" si="66"/>
        <v>0</v>
      </c>
      <c r="Y272" s="82">
        <f>INDEX([1]Ratio!$V:$V,MATCH([1]ตารางคะแนนV3!$C272,[1]Ratio!$C:$C,0))</f>
        <v>56</v>
      </c>
      <c r="Z272" s="81">
        <f>INDEX([1]RiskPlusY2565Q3!$W:$W,MATCH([1]ตารางคะแนนV3!C272,[1]RiskPlusY2565Q3!$D:$D,0))</f>
        <v>1</v>
      </c>
      <c r="AA272" s="84">
        <f t="shared" si="67"/>
        <v>1.5</v>
      </c>
      <c r="AB272" s="77" t="str">
        <f>INDEX('[1]Quick MethodY2565Q3'!P:P,MATCH([1]ตารางคะแนนV3!$C272,'[1]Quick MethodY2565Q3'!$C:$C,0))</f>
        <v>1</v>
      </c>
      <c r="AC272" s="78" t="str">
        <f>INDEX('[1]Quick MethodY2565Q3'!Q:Q,MATCH([1]ตารางคะแนนV3!$C272,'[1]Quick MethodY2565Q3'!$C:$C,0))</f>
        <v>1</v>
      </c>
      <c r="AD272" s="78">
        <f>INDEX([1]HGRY2565Q3!W:W,MATCH([1]ตารางคะแนนV3!$C272,[1]HGRY2565Q3!$C:$C,0))</f>
        <v>0</v>
      </c>
      <c r="AE272" s="78">
        <f>INDEX([1]HGRY2565Q3!X:X,MATCH([1]ตารางคะแนนV3!$C272,[1]HGRY2565Q3!$C:$C,0))</f>
        <v>0.5</v>
      </c>
      <c r="AF272" s="78">
        <f>INDEX([1]HGRY2565Q3!Y:Y,MATCH([1]ตารางคะแนนV3!$C272,[1]HGRY2565Q3!$C:$C,0))</f>
        <v>0.5</v>
      </c>
      <c r="AG272" s="78">
        <f>INDEX([1]HGRY2565Q3!Z:Z,MATCH([1]ตารางคะแนนV3!$C272,[1]HGRY2565Q3!$C:$C,0))</f>
        <v>0.5</v>
      </c>
      <c r="AH272" s="85">
        <f t="shared" si="68"/>
        <v>3.5</v>
      </c>
      <c r="AI272" s="79">
        <f t="shared" si="69"/>
        <v>2</v>
      </c>
      <c r="AJ272" s="86">
        <f>INDEX([1]PointY2565Q3!J:J,MATCH([1]ตารางคะแนนV3!$C272,[1]PointY2565Q3!$C:$C,0))</f>
        <v>1</v>
      </c>
      <c r="AK272" s="87">
        <f>IFERROR(INDEX([1]อัตราการครองเตียง!O:O,MATCH([1]ตารางคะแนนV3!$C272,[1]อัตราการครองเตียง!$C:$C,0)),0)</f>
        <v>0</v>
      </c>
      <c r="AL272" s="88">
        <f>INDEX([1]SumAdjRw!R:R,MATCH([1]ตารางคะแนนV3!$C272,[1]SumAdjRw!$C:$C,0))</f>
        <v>1</v>
      </c>
      <c r="AM272" s="89">
        <f t="shared" si="70"/>
        <v>1</v>
      </c>
      <c r="AN272" s="90">
        <f t="shared" si="71"/>
        <v>4</v>
      </c>
      <c r="AO272" s="91">
        <f t="shared" si="72"/>
        <v>6.5</v>
      </c>
      <c r="AP272" s="92">
        <f>INDEX([1]RiskPlusY2565Q3!Q:Q,MATCH([1]ตารางคะแนนV3!$C272,[1]RiskPlusY2565Q3!$D:$D,0))</f>
        <v>0</v>
      </c>
      <c r="AQ272" s="92">
        <f>INDEX([1]RiskPlusY2565Q3!R:R,MATCH([1]ตารางคะแนนV3!$C272,[1]RiskPlusY2565Q3!$D:$D,0))</f>
        <v>0</v>
      </c>
      <c r="AR272" s="92">
        <f>INDEX([1]RiskPlusY2565Q3!AB:AB,MATCH([1]ตารางคะแนนV3!$C272,[1]RiskPlusY2565Q3!$D:$D,0))</f>
        <v>1</v>
      </c>
      <c r="AS272" s="93">
        <f t="shared" si="73"/>
        <v>1</v>
      </c>
      <c r="AT272" s="92">
        <f>INDEX([1]RiskPlusY2565Q3!AA:AA,MATCH([1]ตารางคะแนนV3!$C272,[1]RiskPlusY2565Q3!$D:$D,0))</f>
        <v>1</v>
      </c>
      <c r="AU272" s="92">
        <f>INDEX([1]RiskPlusY2565Q3!AC:AC,MATCH([1]ตารางคะแนนV3!$C272,[1]RiskPlusY2565Q3!$D:$D,0))</f>
        <v>0</v>
      </c>
      <c r="AV272" s="94">
        <f t="shared" si="74"/>
        <v>1</v>
      </c>
      <c r="AW272" s="95">
        <f t="shared" si="75"/>
        <v>2</v>
      </c>
      <c r="AX272" s="96">
        <f t="shared" si="76"/>
        <v>8.5</v>
      </c>
      <c r="AY272" s="18" t="str">
        <f t="shared" si="77"/>
        <v>D</v>
      </c>
      <c r="AZ272" s="18"/>
      <c r="BA272" s="18" t="str">
        <f>INDEX([1]Proflile65!$L:$L,MATCH([1]ตารางคะแนนV3!$C272,[1]Proflile65!$D:$D,0))</f>
        <v>เดิม</v>
      </c>
      <c r="BB272" s="18"/>
      <c r="BC272" s="18"/>
      <c r="BD272" s="28" t="b">
        <f t="shared" si="78"/>
        <v>1</v>
      </c>
      <c r="BE272" s="96">
        <v>8.5</v>
      </c>
      <c r="BF272" s="18" t="s">
        <v>2073</v>
      </c>
      <c r="BH272" s="17">
        <f t="shared" si="79"/>
        <v>0</v>
      </c>
    </row>
    <row r="273" spans="1:60">
      <c r="A273" s="18" t="s">
        <v>16</v>
      </c>
      <c r="B273" s="17" t="s">
        <v>20</v>
      </c>
      <c r="C273" s="18" t="s">
        <v>701</v>
      </c>
      <c r="D273" s="17" t="s">
        <v>702</v>
      </c>
      <c r="E273" s="18" t="str">
        <f>INDEX([1]Proflile65!$F:$F,MATCH([1]ตารางคะแนนV3!$C273,[1]Proflile65!$D:$D,0))</f>
        <v>รพช.</v>
      </c>
      <c r="F273" s="18">
        <f>INDEX([1]Proflile65!$H:$H,MATCH([1]ตารางคะแนนV3!$C273,[1]Proflile65!$D:$D,0))</f>
        <v>28</v>
      </c>
      <c r="G273" s="19" t="str">
        <f>INDEX([1]Proflile65!$K:$K,MATCH([1]ตารางคะแนนV3!$C273,[1]Proflile65!$D:$D,0))</f>
        <v>รพช.F3 P&lt;=15,000</v>
      </c>
      <c r="H273" s="75">
        <v>11575</v>
      </c>
      <c r="I273" s="76">
        <f>INDEX([1]RiskPlusY2565Q3!L:L,MATCH([1]ตารางคะแนนV3!$C273,[1]RiskPlusY2565Q3!$D:$D,0))</f>
        <v>23540943.57</v>
      </c>
      <c r="J273" s="76">
        <f>INDEX([1]RiskPlusY2565Q3!P:P,MATCH([1]ตารางคะแนนV3!$C273,[1]RiskPlusY2565Q3!$D:$D,0))</f>
        <v>7813305.4900000002</v>
      </c>
      <c r="K273" s="76">
        <f>INDEX([1]RiskPlusY2565Q3!O:O,MATCH([1]ตารางคะแนนV3!$C273,[1]RiskPlusY2565Q3!$D:$D,0))</f>
        <v>11098544.58</v>
      </c>
      <c r="L273" s="76">
        <f>INDEX([1]RiskPlusY2565Q3!M:M,MATCH([1]ตารางคะแนนV3!$C273,[1]RiskPlusY2565Q3!$D:$D,0))</f>
        <v>9524889.5099999998</v>
      </c>
      <c r="M273" s="29">
        <f>INDEX([1]RiskPlusY2565Q3!N:N,MATCH([1]ตารางคะแนนV3!$C273,[1]RiskPlusY2565Q3!$D:$D,0))</f>
        <v>0</v>
      </c>
      <c r="N273" s="77">
        <f>INDEX([1]PlanfinY2565Q3!M:M,MATCH([1]ตารางคะแนนV3!$C273,[1]PlanfinY2565Q3!$C:$C,0))</f>
        <v>0</v>
      </c>
      <c r="O273" s="78">
        <f>INDEX([1]PlanfinY2565Q3!N:N,MATCH([1]ตารางคะแนนV3!$C273,[1]PlanfinY2565Q3!$C:$C,0))</f>
        <v>0</v>
      </c>
      <c r="P273" s="79">
        <f t="shared" si="64"/>
        <v>0</v>
      </c>
      <c r="Q273" s="80">
        <f>INDEX([1]Ratio!R:R,MATCH([1]ตารางคะแนนV3!$C273,[1]Ratio!$C:$C,0))</f>
        <v>417</v>
      </c>
      <c r="R273" s="81">
        <f>INDEX([1]RiskPlusY2565Q3!$S:$S,MATCH([1]ตารางคะแนนV3!C273,[1]RiskPlusY2565Q3!$D:$D,0))</f>
        <v>0</v>
      </c>
      <c r="S273" s="82">
        <f>INDEX([1]Ratio!$S:$S,MATCH([1]ตารางคะแนนV3!$C273,[1]Ratio!$C:$C,0))</f>
        <v>160</v>
      </c>
      <c r="T273" s="78">
        <f>VLOOKUP($C273,[1]RiskPlusY2565Q3!$D$2:$W$901,17,0)</f>
        <v>0</v>
      </c>
      <c r="U273" s="83">
        <f t="shared" si="65"/>
        <v>0</v>
      </c>
      <c r="V273" s="82">
        <f>INDEX([1]Ratio!$T:$T,MATCH([1]ตารางคะแนนV3!$C273,[1]Ratio!$C:$C,0))</f>
        <v>90</v>
      </c>
      <c r="W273" s="78">
        <f>VLOOKUP($C273,[1]RiskPlusY2565Q3!$D$2:$W$901,18,0)</f>
        <v>0</v>
      </c>
      <c r="X273" s="83">
        <f t="shared" si="66"/>
        <v>0</v>
      </c>
      <c r="Y273" s="82">
        <f>INDEX([1]Ratio!$V:$V,MATCH([1]ตารางคะแนนV3!$C273,[1]Ratio!$C:$C,0))</f>
        <v>92</v>
      </c>
      <c r="Z273" s="81">
        <f>INDEX([1]RiskPlusY2565Q3!$W:$W,MATCH([1]ตารางคะแนนV3!C273,[1]RiskPlusY2565Q3!$D:$D,0))</f>
        <v>0</v>
      </c>
      <c r="AA273" s="84">
        <f t="shared" si="67"/>
        <v>0</v>
      </c>
      <c r="AB273" s="77" t="str">
        <f>INDEX('[1]Quick MethodY2565Q3'!P:P,MATCH([1]ตารางคะแนนV3!$C273,'[1]Quick MethodY2565Q3'!$C:$C,0))</f>
        <v>1</v>
      </c>
      <c r="AC273" s="78" t="str">
        <f>INDEX('[1]Quick MethodY2565Q3'!Q:Q,MATCH([1]ตารางคะแนนV3!$C273,'[1]Quick MethodY2565Q3'!$C:$C,0))</f>
        <v>1</v>
      </c>
      <c r="AD273" s="78">
        <f>INDEX([1]HGRY2565Q3!W:W,MATCH([1]ตารางคะแนนV3!$C273,[1]HGRY2565Q3!$C:$C,0))</f>
        <v>0</v>
      </c>
      <c r="AE273" s="78">
        <f>INDEX([1]HGRY2565Q3!X:X,MATCH([1]ตารางคะแนนV3!$C273,[1]HGRY2565Q3!$C:$C,0))</f>
        <v>0.5</v>
      </c>
      <c r="AF273" s="78">
        <f>INDEX([1]HGRY2565Q3!Y:Y,MATCH([1]ตารางคะแนนV3!$C273,[1]HGRY2565Q3!$C:$C,0))</f>
        <v>0.5</v>
      </c>
      <c r="AG273" s="78">
        <f>INDEX([1]HGRY2565Q3!Z:Z,MATCH([1]ตารางคะแนนV3!$C273,[1]HGRY2565Q3!$C:$C,0))</f>
        <v>0</v>
      </c>
      <c r="AH273" s="85">
        <f t="shared" si="68"/>
        <v>3</v>
      </c>
      <c r="AI273" s="79">
        <f t="shared" si="69"/>
        <v>2</v>
      </c>
      <c r="AJ273" s="86">
        <f>INDEX([1]PointY2565Q3!J:J,MATCH([1]ตารางคะแนนV3!$C273,[1]PointY2565Q3!$C:$C,0))</f>
        <v>1</v>
      </c>
      <c r="AK273" s="87">
        <f>IFERROR(INDEX([1]อัตราการครองเตียง!O:O,MATCH([1]ตารางคะแนนV3!$C273,[1]อัตราการครองเตียง!$C:$C,0)),0)</f>
        <v>0</v>
      </c>
      <c r="AL273" s="88">
        <f>INDEX([1]SumAdjRw!R:R,MATCH([1]ตารางคะแนนV3!$C273,[1]SumAdjRw!$C:$C,0))</f>
        <v>0</v>
      </c>
      <c r="AM273" s="89">
        <f t="shared" si="70"/>
        <v>0</v>
      </c>
      <c r="AN273" s="90">
        <f t="shared" si="71"/>
        <v>3</v>
      </c>
      <c r="AO273" s="91">
        <f t="shared" si="72"/>
        <v>3</v>
      </c>
      <c r="AP273" s="92">
        <f>INDEX([1]RiskPlusY2565Q3!Q:Q,MATCH([1]ตารางคะแนนV3!$C273,[1]RiskPlusY2565Q3!$D:$D,0))</f>
        <v>0</v>
      </c>
      <c r="AQ273" s="92">
        <f>INDEX([1]RiskPlusY2565Q3!R:R,MATCH([1]ตารางคะแนนV3!$C273,[1]RiskPlusY2565Q3!$D:$D,0))</f>
        <v>0</v>
      </c>
      <c r="AR273" s="92">
        <f>INDEX([1]RiskPlusY2565Q3!AB:AB,MATCH([1]ตารางคะแนนV3!$C273,[1]RiskPlusY2565Q3!$D:$D,0))</f>
        <v>1</v>
      </c>
      <c r="AS273" s="93">
        <f t="shared" si="73"/>
        <v>1</v>
      </c>
      <c r="AT273" s="92">
        <f>INDEX([1]RiskPlusY2565Q3!AA:AA,MATCH([1]ตารางคะแนนV3!$C273,[1]RiskPlusY2565Q3!$D:$D,0))</f>
        <v>1</v>
      </c>
      <c r="AU273" s="92">
        <f>INDEX([1]RiskPlusY2565Q3!AC:AC,MATCH([1]ตารางคะแนนV3!$C273,[1]RiskPlusY2565Q3!$D:$D,0))</f>
        <v>1</v>
      </c>
      <c r="AV273" s="94">
        <f t="shared" si="74"/>
        <v>2</v>
      </c>
      <c r="AW273" s="95">
        <f t="shared" si="75"/>
        <v>3</v>
      </c>
      <c r="AX273" s="96">
        <f t="shared" si="76"/>
        <v>6</v>
      </c>
      <c r="AY273" s="18" t="str">
        <f t="shared" si="77"/>
        <v>F</v>
      </c>
      <c r="AZ273" s="18"/>
      <c r="BA273" s="18" t="str">
        <f>INDEX([1]Proflile65!$L:$L,MATCH([1]ตารางคะแนนV3!$C273,[1]Proflile65!$D:$D,0))</f>
        <v>เดิม</v>
      </c>
      <c r="BB273" s="18"/>
      <c r="BC273" s="18"/>
      <c r="BD273" s="28" t="b">
        <f t="shared" si="78"/>
        <v>1</v>
      </c>
      <c r="BE273" s="96">
        <v>6</v>
      </c>
      <c r="BF273" s="18" t="s">
        <v>2074</v>
      </c>
      <c r="BH273" s="17">
        <f t="shared" si="79"/>
        <v>0</v>
      </c>
    </row>
    <row r="274" spans="1:60">
      <c r="A274" s="18" t="s">
        <v>16</v>
      </c>
      <c r="B274" s="17" t="s">
        <v>20</v>
      </c>
      <c r="C274" s="18" t="s">
        <v>703</v>
      </c>
      <c r="D274" s="17" t="s">
        <v>704</v>
      </c>
      <c r="E274" s="18" t="str">
        <f>INDEX([1]Proflile65!$F:$F,MATCH([1]ตารางคะแนนV3!$C274,[1]Proflile65!$D:$D,0))</f>
        <v>รพช.</v>
      </c>
      <c r="F274" s="18">
        <f>INDEX([1]Proflile65!$H:$H,MATCH([1]ตารางคะแนนV3!$C274,[1]Proflile65!$D:$D,0))</f>
        <v>36</v>
      </c>
      <c r="G274" s="19" t="str">
        <f>INDEX([1]Proflile65!$K:$K,MATCH([1]ตารางคะแนนV3!$C274,[1]Proflile65!$D:$D,0))</f>
        <v>รพช.F2 P&lt;=30,000</v>
      </c>
      <c r="H274" s="75">
        <v>9050</v>
      </c>
      <c r="I274" s="76">
        <f>INDEX([1]RiskPlusY2565Q3!L:L,MATCH([1]ตารางคะแนนV3!$C274,[1]RiskPlusY2565Q3!$D:$D,0))</f>
        <v>77553652.329999998</v>
      </c>
      <c r="J274" s="76">
        <f>INDEX([1]RiskPlusY2565Q3!P:P,MATCH([1]ตารางคะแนนV3!$C274,[1]RiskPlusY2565Q3!$D:$D,0))</f>
        <v>32617802.940000001</v>
      </c>
      <c r="K274" s="76">
        <f>INDEX([1]RiskPlusY2565Q3!O:O,MATCH([1]ตารางคะแนนV3!$C274,[1]RiskPlusY2565Q3!$D:$D,0))</f>
        <v>56791083.5</v>
      </c>
      <c r="L274" s="76">
        <f>INDEX([1]RiskPlusY2565Q3!M:M,MATCH([1]ตารางคะแนนV3!$C274,[1]RiskPlusY2565Q3!$D:$D,0))</f>
        <v>55748097.159999996</v>
      </c>
      <c r="M274" s="29">
        <f>INDEX([1]RiskPlusY2565Q3!N:N,MATCH([1]ตารางคะแนนV3!$C274,[1]RiskPlusY2565Q3!$D:$D,0))</f>
        <v>0</v>
      </c>
      <c r="N274" s="77">
        <f>INDEX([1]PlanfinY2565Q3!M:M,MATCH([1]ตารางคะแนนV3!$C274,[1]PlanfinY2565Q3!$C:$C,0))</f>
        <v>0</v>
      </c>
      <c r="O274" s="78">
        <f>INDEX([1]PlanfinY2565Q3!N:N,MATCH([1]ตารางคะแนนV3!$C274,[1]PlanfinY2565Q3!$C:$C,0))</f>
        <v>1</v>
      </c>
      <c r="P274" s="79">
        <f t="shared" si="64"/>
        <v>1</v>
      </c>
      <c r="Q274" s="80">
        <f>INDEX([1]Ratio!R:R,MATCH([1]ตารางคะแนนV3!$C274,[1]Ratio!$C:$C,0))</f>
        <v>175</v>
      </c>
      <c r="R274" s="81">
        <f>INDEX([1]RiskPlusY2565Q3!$S:$S,MATCH([1]ตารางคะแนนV3!C274,[1]RiskPlusY2565Q3!$D:$D,0))</f>
        <v>0</v>
      </c>
      <c r="S274" s="82">
        <f>INDEX([1]Ratio!$S:$S,MATCH([1]ตารางคะแนนV3!$C274,[1]Ratio!$C:$C,0))</f>
        <v>749</v>
      </c>
      <c r="T274" s="78">
        <f>VLOOKUP($C274,[1]RiskPlusY2565Q3!$D$2:$W$901,17,0)</f>
        <v>0</v>
      </c>
      <c r="U274" s="83">
        <f t="shared" si="65"/>
        <v>0</v>
      </c>
      <c r="V274" s="82">
        <f>INDEX([1]Ratio!$T:$T,MATCH([1]ตารางคะแนนV3!$C274,[1]Ratio!$C:$C,0))</f>
        <v>83</v>
      </c>
      <c r="W274" s="78">
        <f>VLOOKUP($C274,[1]RiskPlusY2565Q3!$D$2:$W$901,18,0)</f>
        <v>0</v>
      </c>
      <c r="X274" s="83">
        <f t="shared" si="66"/>
        <v>0</v>
      </c>
      <c r="Y274" s="82">
        <f>INDEX([1]Ratio!$V:$V,MATCH([1]ตารางคะแนนV3!$C274,[1]Ratio!$C:$C,0))</f>
        <v>83</v>
      </c>
      <c r="Z274" s="81">
        <f>INDEX([1]RiskPlusY2565Q3!$W:$W,MATCH([1]ตารางคะแนนV3!C274,[1]RiskPlusY2565Q3!$D:$D,0))</f>
        <v>0</v>
      </c>
      <c r="AA274" s="84">
        <f t="shared" si="67"/>
        <v>0</v>
      </c>
      <c r="AB274" s="77" t="str">
        <f>INDEX('[1]Quick MethodY2565Q3'!P:P,MATCH([1]ตารางคะแนนV3!$C274,'[1]Quick MethodY2565Q3'!$C:$C,0))</f>
        <v>1</v>
      </c>
      <c r="AC274" s="78" t="str">
        <f>INDEX('[1]Quick MethodY2565Q3'!Q:Q,MATCH([1]ตารางคะแนนV3!$C274,'[1]Quick MethodY2565Q3'!$C:$C,0))</f>
        <v>1</v>
      </c>
      <c r="AD274" s="78">
        <f>INDEX([1]HGRY2565Q3!W:W,MATCH([1]ตารางคะแนนV3!$C274,[1]HGRY2565Q3!$C:$C,0))</f>
        <v>0.5</v>
      </c>
      <c r="AE274" s="78">
        <f>INDEX([1]HGRY2565Q3!X:X,MATCH([1]ตารางคะแนนV3!$C274,[1]HGRY2565Q3!$C:$C,0))</f>
        <v>0.5</v>
      </c>
      <c r="AF274" s="78">
        <f>INDEX([1]HGRY2565Q3!Y:Y,MATCH([1]ตารางคะแนนV3!$C274,[1]HGRY2565Q3!$C:$C,0))</f>
        <v>0.5</v>
      </c>
      <c r="AG274" s="78">
        <f>INDEX([1]HGRY2565Q3!Z:Z,MATCH([1]ตารางคะแนนV3!$C274,[1]HGRY2565Q3!$C:$C,0))</f>
        <v>0.5</v>
      </c>
      <c r="AH274" s="85">
        <f t="shared" si="68"/>
        <v>4</v>
      </c>
      <c r="AI274" s="79">
        <f t="shared" si="69"/>
        <v>2</v>
      </c>
      <c r="AJ274" s="86">
        <f>INDEX([1]PointY2565Q3!J:J,MATCH([1]ตารางคะแนนV3!$C274,[1]PointY2565Q3!$C:$C,0))</f>
        <v>1</v>
      </c>
      <c r="AK274" s="87">
        <f>IFERROR(INDEX([1]อัตราการครองเตียง!O:O,MATCH([1]ตารางคะแนนV3!$C274,[1]อัตราการครองเตียง!$C:$C,0)),0)</f>
        <v>0</v>
      </c>
      <c r="AL274" s="88">
        <f>INDEX([1]SumAdjRw!R:R,MATCH([1]ตารางคะแนนV3!$C274,[1]SumAdjRw!$C:$C,0))</f>
        <v>1</v>
      </c>
      <c r="AM274" s="89">
        <f t="shared" si="70"/>
        <v>1</v>
      </c>
      <c r="AN274" s="90">
        <f t="shared" si="71"/>
        <v>4</v>
      </c>
      <c r="AO274" s="91">
        <f t="shared" si="72"/>
        <v>5</v>
      </c>
      <c r="AP274" s="92">
        <f>INDEX([1]RiskPlusY2565Q3!Q:Q,MATCH([1]ตารางคะแนนV3!$C274,[1]RiskPlusY2565Q3!$D:$D,0))</f>
        <v>1</v>
      </c>
      <c r="AQ274" s="92">
        <f>INDEX([1]RiskPlusY2565Q3!R:R,MATCH([1]ตารางคะแนนV3!$C274,[1]RiskPlusY2565Q3!$D:$D,0))</f>
        <v>1</v>
      </c>
      <c r="AR274" s="92">
        <f>INDEX([1]RiskPlusY2565Q3!AB:AB,MATCH([1]ตารางคะแนนV3!$C274,[1]RiskPlusY2565Q3!$D:$D,0))</f>
        <v>1</v>
      </c>
      <c r="AS274" s="93">
        <f t="shared" si="73"/>
        <v>3</v>
      </c>
      <c r="AT274" s="92">
        <f>INDEX([1]RiskPlusY2565Q3!AA:AA,MATCH([1]ตารางคะแนนV3!$C274,[1]RiskPlusY2565Q3!$D:$D,0))</f>
        <v>1</v>
      </c>
      <c r="AU274" s="92">
        <f>INDEX([1]RiskPlusY2565Q3!AC:AC,MATCH([1]ตารางคะแนนV3!$C274,[1]RiskPlusY2565Q3!$D:$D,0))</f>
        <v>1</v>
      </c>
      <c r="AV274" s="94">
        <f t="shared" si="74"/>
        <v>2</v>
      </c>
      <c r="AW274" s="95">
        <f t="shared" si="75"/>
        <v>5</v>
      </c>
      <c r="AX274" s="96">
        <f t="shared" si="76"/>
        <v>10</v>
      </c>
      <c r="AY274" s="18" t="str">
        <f t="shared" si="77"/>
        <v>C</v>
      </c>
      <c r="AZ274" s="18"/>
      <c r="BA274" s="18" t="str">
        <f>INDEX([1]Proflile65!$L:$L,MATCH([1]ตารางคะแนนV3!$C274,[1]Proflile65!$D:$D,0))</f>
        <v>เดิม</v>
      </c>
      <c r="BB274" s="18"/>
      <c r="BC274" s="18"/>
      <c r="BD274" s="28" t="b">
        <f t="shared" si="78"/>
        <v>1</v>
      </c>
      <c r="BE274" s="96">
        <v>10</v>
      </c>
      <c r="BF274" s="18" t="s">
        <v>2072</v>
      </c>
      <c r="BH274" s="17">
        <f t="shared" si="79"/>
        <v>0</v>
      </c>
    </row>
    <row r="275" spans="1:60">
      <c r="A275" s="18" t="s">
        <v>16</v>
      </c>
      <c r="B275" s="17" t="s">
        <v>18</v>
      </c>
      <c r="C275" s="18" t="s">
        <v>657</v>
      </c>
      <c r="D275" s="17" t="s">
        <v>658</v>
      </c>
      <c r="E275" s="18" t="str">
        <f>INDEX([1]Proflile65!$F:$F,MATCH([1]ตารางคะแนนV3!$C275,[1]Proflile65!$D:$D,0))</f>
        <v>รพท.</v>
      </c>
      <c r="F275" s="18">
        <f>INDEX([1]Proflile65!$H:$H,MATCH([1]ตารางคะแนนV3!$C275,[1]Proflile65!$D:$D,0))</f>
        <v>324</v>
      </c>
      <c r="G275" s="19" t="str">
        <f>INDEX([1]Proflile65!$K:$K,MATCH([1]ตารางคะแนนV3!$C275,[1]Proflile65!$D:$D,0))</f>
        <v>รพท.S B&lt;=400</v>
      </c>
      <c r="H275" s="75">
        <v>40518</v>
      </c>
      <c r="I275" s="76">
        <f>INDEX([1]RiskPlusY2565Q3!L:L,MATCH([1]ตารางคะแนนV3!$C275,[1]RiskPlusY2565Q3!$D:$D,0))</f>
        <v>441994469.08999997</v>
      </c>
      <c r="J275" s="76">
        <f>INDEX([1]RiskPlusY2565Q3!P:P,MATCH([1]ตารางคะแนนV3!$C275,[1]RiskPlusY2565Q3!$D:$D,0))</f>
        <v>84968986.390000001</v>
      </c>
      <c r="K275" s="76">
        <f>INDEX([1]RiskPlusY2565Q3!O:O,MATCH([1]ตารางคะแนนV3!$C275,[1]RiskPlusY2565Q3!$D:$D,0))</f>
        <v>247533721.90000001</v>
      </c>
      <c r="L275" s="76">
        <f>INDEX([1]RiskPlusY2565Q3!M:M,MATCH([1]ตารางคะแนนV3!$C275,[1]RiskPlusY2565Q3!$D:$D,0))</f>
        <v>234529090.99000001</v>
      </c>
      <c r="M275" s="29">
        <f>INDEX([1]RiskPlusY2565Q3!N:N,MATCH([1]ตารางคะแนนV3!$C275,[1]RiskPlusY2565Q3!$D:$D,0))</f>
        <v>0</v>
      </c>
      <c r="N275" s="77">
        <f>INDEX([1]PlanfinY2565Q3!M:M,MATCH([1]ตารางคะแนนV3!$C275,[1]PlanfinY2565Q3!$C:$C,0))</f>
        <v>0</v>
      </c>
      <c r="O275" s="78">
        <f>INDEX([1]PlanfinY2565Q3!N:N,MATCH([1]ตารางคะแนนV3!$C275,[1]PlanfinY2565Q3!$C:$C,0))</f>
        <v>0</v>
      </c>
      <c r="P275" s="79">
        <f t="shared" si="64"/>
        <v>0</v>
      </c>
      <c r="Q275" s="80">
        <f>INDEX([1]Ratio!R:R,MATCH([1]ตารางคะแนนV3!$C275,[1]Ratio!$C:$C,0))</f>
        <v>117</v>
      </c>
      <c r="R275" s="81">
        <f>INDEX([1]RiskPlusY2565Q3!$S:$S,MATCH([1]ตารางคะแนนV3!C275,[1]RiskPlusY2565Q3!$D:$D,0))</f>
        <v>0</v>
      </c>
      <c r="S275" s="82">
        <f>INDEX([1]Ratio!$S:$S,MATCH([1]ตารางคะแนนV3!$C275,[1]Ratio!$C:$C,0))</f>
        <v>117</v>
      </c>
      <c r="T275" s="78">
        <f>VLOOKUP($C275,[1]RiskPlusY2565Q3!$D$2:$W$901,17,0)</f>
        <v>0</v>
      </c>
      <c r="U275" s="83">
        <f t="shared" si="65"/>
        <v>0</v>
      </c>
      <c r="V275" s="82">
        <f>INDEX([1]Ratio!$T:$T,MATCH([1]ตารางคะแนนV3!$C275,[1]Ratio!$C:$C,0))</f>
        <v>112</v>
      </c>
      <c r="W275" s="78">
        <f>VLOOKUP($C275,[1]RiskPlusY2565Q3!$D$2:$W$901,18,0)</f>
        <v>0</v>
      </c>
      <c r="X275" s="83">
        <f t="shared" si="66"/>
        <v>0</v>
      </c>
      <c r="Y275" s="82">
        <f>INDEX([1]Ratio!$V:$V,MATCH([1]ตารางคะแนนV3!$C275,[1]Ratio!$C:$C,0))</f>
        <v>60</v>
      </c>
      <c r="Z275" s="81">
        <f>INDEX([1]RiskPlusY2565Q3!$W:$W,MATCH([1]ตารางคะแนนV3!C275,[1]RiskPlusY2565Q3!$D:$D,0))</f>
        <v>1</v>
      </c>
      <c r="AA275" s="84">
        <f t="shared" si="67"/>
        <v>1</v>
      </c>
      <c r="AB275" s="77" t="str">
        <f>INDEX('[1]Quick MethodY2565Q3'!P:P,MATCH([1]ตารางคะแนนV3!$C275,'[1]Quick MethodY2565Q3'!$C:$C,0))</f>
        <v>1</v>
      </c>
      <c r="AC275" s="78" t="str">
        <f>INDEX('[1]Quick MethodY2565Q3'!Q:Q,MATCH([1]ตารางคะแนนV3!$C275,'[1]Quick MethodY2565Q3'!$C:$C,0))</f>
        <v>1</v>
      </c>
      <c r="AD275" s="78">
        <f>INDEX([1]HGRY2565Q3!W:W,MATCH([1]ตารางคะแนนV3!$C275,[1]HGRY2565Q3!$C:$C,0))</f>
        <v>0</v>
      </c>
      <c r="AE275" s="78">
        <f>INDEX([1]HGRY2565Q3!X:X,MATCH([1]ตารางคะแนนV3!$C275,[1]HGRY2565Q3!$C:$C,0))</f>
        <v>0.5</v>
      </c>
      <c r="AF275" s="78">
        <f>INDEX([1]HGRY2565Q3!Y:Y,MATCH([1]ตารางคะแนนV3!$C275,[1]HGRY2565Q3!$C:$C,0))</f>
        <v>0.5</v>
      </c>
      <c r="AG275" s="78">
        <f>INDEX([1]HGRY2565Q3!Z:Z,MATCH([1]ตารางคะแนนV3!$C275,[1]HGRY2565Q3!$C:$C,0))</f>
        <v>0.5</v>
      </c>
      <c r="AH275" s="85">
        <f t="shared" si="68"/>
        <v>3.5</v>
      </c>
      <c r="AI275" s="79">
        <f t="shared" si="69"/>
        <v>2</v>
      </c>
      <c r="AJ275" s="86">
        <f>INDEX([1]PointY2565Q3!J:J,MATCH([1]ตารางคะแนนV3!$C275,[1]PointY2565Q3!$C:$C,0))</f>
        <v>0</v>
      </c>
      <c r="AK275" s="87">
        <f>IFERROR(INDEX([1]อัตราการครองเตียง!O:O,MATCH([1]ตารางคะแนนV3!$C275,[1]อัตราการครองเตียง!$C:$C,0)),0)</f>
        <v>0</v>
      </c>
      <c r="AL275" s="88">
        <f>INDEX([1]SumAdjRw!R:R,MATCH([1]ตารางคะแนนV3!$C275,[1]SumAdjRw!$C:$C,0))</f>
        <v>1</v>
      </c>
      <c r="AM275" s="89">
        <f t="shared" si="70"/>
        <v>1</v>
      </c>
      <c r="AN275" s="90">
        <f t="shared" si="71"/>
        <v>3</v>
      </c>
      <c r="AO275" s="91">
        <f t="shared" si="72"/>
        <v>4</v>
      </c>
      <c r="AP275" s="92">
        <f>INDEX([1]RiskPlusY2565Q3!Q:Q,MATCH([1]ตารางคะแนนV3!$C275,[1]RiskPlusY2565Q3!$D:$D,0))</f>
        <v>1</v>
      </c>
      <c r="AQ275" s="92">
        <f>INDEX([1]RiskPlusY2565Q3!R:R,MATCH([1]ตารางคะแนนV3!$C275,[1]RiskPlusY2565Q3!$D:$D,0))</f>
        <v>1</v>
      </c>
      <c r="AR275" s="92">
        <f>INDEX([1]RiskPlusY2565Q3!AB:AB,MATCH([1]ตารางคะแนนV3!$C275,[1]RiskPlusY2565Q3!$D:$D,0))</f>
        <v>1</v>
      </c>
      <c r="AS275" s="93">
        <f t="shared" si="73"/>
        <v>3</v>
      </c>
      <c r="AT275" s="92">
        <f>INDEX([1]RiskPlusY2565Q3!AA:AA,MATCH([1]ตารางคะแนนV3!$C275,[1]RiskPlusY2565Q3!$D:$D,0))</f>
        <v>1</v>
      </c>
      <c r="AU275" s="92">
        <f>INDEX([1]RiskPlusY2565Q3!AC:AC,MATCH([1]ตารางคะแนนV3!$C275,[1]RiskPlusY2565Q3!$D:$D,0))</f>
        <v>1</v>
      </c>
      <c r="AV275" s="94">
        <f t="shared" si="74"/>
        <v>2</v>
      </c>
      <c r="AW275" s="95">
        <f t="shared" si="75"/>
        <v>5</v>
      </c>
      <c r="AX275" s="96">
        <f t="shared" si="76"/>
        <v>9</v>
      </c>
      <c r="AY275" s="18" t="str">
        <f t="shared" si="77"/>
        <v>C</v>
      </c>
      <c r="AZ275" s="18"/>
      <c r="BA275" s="18" t="str">
        <f>INDEX([1]Proflile65!$L:$L,MATCH([1]ตารางคะแนนV3!$C275,[1]Proflile65!$D:$D,0))</f>
        <v>เดิม</v>
      </c>
      <c r="BB275" s="18"/>
      <c r="BC275" s="18"/>
      <c r="BD275" s="28" t="b">
        <f t="shared" si="78"/>
        <v>1</v>
      </c>
      <c r="BE275" s="96">
        <v>9</v>
      </c>
      <c r="BF275" s="18" t="s">
        <v>2072</v>
      </c>
      <c r="BH275" s="17">
        <f t="shared" si="79"/>
        <v>0</v>
      </c>
    </row>
    <row r="276" spans="1:60">
      <c r="A276" s="18" t="s">
        <v>16</v>
      </c>
      <c r="B276" s="17" t="s">
        <v>18</v>
      </c>
      <c r="C276" s="18" t="s">
        <v>659</v>
      </c>
      <c r="D276" s="17" t="s">
        <v>660</v>
      </c>
      <c r="E276" s="18" t="str">
        <f>INDEX([1]Proflile65!$F:$F,MATCH([1]ตารางคะแนนV3!$C276,[1]Proflile65!$D:$D,0))</f>
        <v>รพช.</v>
      </c>
      <c r="F276" s="18">
        <f>INDEX([1]Proflile65!$H:$H,MATCH([1]ตารางคะแนนV3!$C276,[1]Proflile65!$D:$D,0))</f>
        <v>36</v>
      </c>
      <c r="G276" s="19" t="str">
        <f>INDEX([1]Proflile65!$K:$K,MATCH([1]ตารางคะแนนV3!$C276,[1]Proflile65!$D:$D,0))</f>
        <v>รพช.F2 P&lt;=30,000</v>
      </c>
      <c r="H276" s="75">
        <v>14022</v>
      </c>
      <c r="I276" s="76">
        <f>INDEX([1]RiskPlusY2565Q3!L:L,MATCH([1]ตารางคะแนนV3!$C276,[1]RiskPlusY2565Q3!$D:$D,0))</f>
        <v>259253151.53999999</v>
      </c>
      <c r="J276" s="76">
        <f>INDEX([1]RiskPlusY2565Q3!P:P,MATCH([1]ตารางคะแนนV3!$C276,[1]RiskPlusY2565Q3!$D:$D,0))</f>
        <v>143903967</v>
      </c>
      <c r="K276" s="76">
        <f>INDEX([1]RiskPlusY2565Q3!O:O,MATCH([1]ตารางคะแนนV3!$C276,[1]RiskPlusY2565Q3!$D:$D,0))</f>
        <v>154620569.61000001</v>
      </c>
      <c r="L276" s="76">
        <f>INDEX([1]RiskPlusY2565Q3!M:M,MATCH([1]ตารางคะแนนV3!$C276,[1]RiskPlusY2565Q3!$D:$D,0))</f>
        <v>151719576.59</v>
      </c>
      <c r="M276" s="29">
        <f>INDEX([1]RiskPlusY2565Q3!N:N,MATCH([1]ตารางคะแนนV3!$C276,[1]RiskPlusY2565Q3!$D:$D,0))</f>
        <v>0</v>
      </c>
      <c r="N276" s="77">
        <f>INDEX([1]PlanfinY2565Q3!M:M,MATCH([1]ตารางคะแนนV3!$C276,[1]PlanfinY2565Q3!$C:$C,0))</f>
        <v>1</v>
      </c>
      <c r="O276" s="78">
        <f>INDEX([1]PlanfinY2565Q3!N:N,MATCH([1]ตารางคะแนนV3!$C276,[1]PlanfinY2565Q3!$C:$C,0))</f>
        <v>0</v>
      </c>
      <c r="P276" s="79">
        <f t="shared" si="64"/>
        <v>1</v>
      </c>
      <c r="Q276" s="80">
        <f>INDEX([1]Ratio!R:R,MATCH([1]ตารางคะแนนV3!$C276,[1]Ratio!$C:$C,0))</f>
        <v>305</v>
      </c>
      <c r="R276" s="81">
        <f>INDEX([1]RiskPlusY2565Q3!$S:$S,MATCH([1]ตารางคะแนนV3!C276,[1]RiskPlusY2565Q3!$D:$D,0))</f>
        <v>0</v>
      </c>
      <c r="S276" s="82">
        <f>INDEX([1]Ratio!$S:$S,MATCH([1]ตารางคะแนนV3!$C276,[1]Ratio!$C:$C,0))</f>
        <v>113</v>
      </c>
      <c r="T276" s="78">
        <f>VLOOKUP($C276,[1]RiskPlusY2565Q3!$D$2:$W$901,17,0)</f>
        <v>0</v>
      </c>
      <c r="U276" s="83">
        <f t="shared" si="65"/>
        <v>0</v>
      </c>
      <c r="V276" s="82">
        <f>INDEX([1]Ratio!$T:$T,MATCH([1]ตารางคะแนนV3!$C276,[1]Ratio!$C:$C,0))</f>
        <v>76</v>
      </c>
      <c r="W276" s="78">
        <f>VLOOKUP($C276,[1]RiskPlusY2565Q3!$D$2:$W$901,18,0)</f>
        <v>0</v>
      </c>
      <c r="X276" s="83">
        <f t="shared" si="66"/>
        <v>0</v>
      </c>
      <c r="Y276" s="82">
        <f>INDEX([1]Ratio!$V:$V,MATCH([1]ตารางคะแนนV3!$C276,[1]Ratio!$C:$C,0))</f>
        <v>45</v>
      </c>
      <c r="Z276" s="81">
        <f>INDEX([1]RiskPlusY2565Q3!$W:$W,MATCH([1]ตารางคะแนนV3!C276,[1]RiskPlusY2565Q3!$D:$D,0))</f>
        <v>1</v>
      </c>
      <c r="AA276" s="84">
        <f t="shared" si="67"/>
        <v>1</v>
      </c>
      <c r="AB276" s="77" t="str">
        <f>INDEX('[1]Quick MethodY2565Q3'!P:P,MATCH([1]ตารางคะแนนV3!$C276,'[1]Quick MethodY2565Q3'!$C:$C,0))</f>
        <v>1</v>
      </c>
      <c r="AC276" s="78" t="str">
        <f>INDEX('[1]Quick MethodY2565Q3'!Q:Q,MATCH([1]ตารางคะแนนV3!$C276,'[1]Quick MethodY2565Q3'!$C:$C,0))</f>
        <v>1</v>
      </c>
      <c r="AD276" s="78">
        <f>INDEX([1]HGRY2565Q3!W:W,MATCH([1]ตารางคะแนนV3!$C276,[1]HGRY2565Q3!$C:$C,0))</f>
        <v>0</v>
      </c>
      <c r="AE276" s="78">
        <f>INDEX([1]HGRY2565Q3!X:X,MATCH([1]ตารางคะแนนV3!$C276,[1]HGRY2565Q3!$C:$C,0))</f>
        <v>0.5</v>
      </c>
      <c r="AF276" s="78">
        <f>INDEX([1]HGRY2565Q3!Y:Y,MATCH([1]ตารางคะแนนV3!$C276,[1]HGRY2565Q3!$C:$C,0))</f>
        <v>0.5</v>
      </c>
      <c r="AG276" s="78">
        <f>INDEX([1]HGRY2565Q3!Z:Z,MATCH([1]ตารางคะแนนV3!$C276,[1]HGRY2565Q3!$C:$C,0))</f>
        <v>0.5</v>
      </c>
      <c r="AH276" s="85">
        <f t="shared" si="68"/>
        <v>3.5</v>
      </c>
      <c r="AI276" s="79">
        <f t="shared" si="69"/>
        <v>2</v>
      </c>
      <c r="AJ276" s="86">
        <f>INDEX([1]PointY2565Q3!J:J,MATCH([1]ตารางคะแนนV3!$C276,[1]PointY2565Q3!$C:$C,0))</f>
        <v>1</v>
      </c>
      <c r="AK276" s="87">
        <f>IFERROR(INDEX([1]อัตราการครองเตียง!O:O,MATCH([1]ตารางคะแนนV3!$C276,[1]อัตราการครองเตียง!$C:$C,0)),0)</f>
        <v>1</v>
      </c>
      <c r="AL276" s="88">
        <f>INDEX([1]SumAdjRw!R:R,MATCH([1]ตารางคะแนนV3!$C276,[1]SumAdjRw!$C:$C,0))</f>
        <v>1</v>
      </c>
      <c r="AM276" s="89">
        <f t="shared" si="70"/>
        <v>2</v>
      </c>
      <c r="AN276" s="90">
        <f t="shared" si="71"/>
        <v>5</v>
      </c>
      <c r="AO276" s="91">
        <f t="shared" si="72"/>
        <v>7</v>
      </c>
      <c r="AP276" s="92">
        <f>INDEX([1]RiskPlusY2565Q3!Q:Q,MATCH([1]ตารางคะแนนV3!$C276,[1]RiskPlusY2565Q3!$D:$D,0))</f>
        <v>1</v>
      </c>
      <c r="AQ276" s="92">
        <f>INDEX([1]RiskPlusY2565Q3!R:R,MATCH([1]ตารางคะแนนV3!$C276,[1]RiskPlusY2565Q3!$D:$D,0))</f>
        <v>1</v>
      </c>
      <c r="AR276" s="92">
        <f>INDEX([1]RiskPlusY2565Q3!AB:AB,MATCH([1]ตารางคะแนนV3!$C276,[1]RiskPlusY2565Q3!$D:$D,0))</f>
        <v>1</v>
      </c>
      <c r="AS276" s="93">
        <f t="shared" si="73"/>
        <v>3</v>
      </c>
      <c r="AT276" s="92">
        <f>INDEX([1]RiskPlusY2565Q3!AA:AA,MATCH([1]ตารางคะแนนV3!$C276,[1]RiskPlusY2565Q3!$D:$D,0))</f>
        <v>1</v>
      </c>
      <c r="AU276" s="92">
        <f>INDEX([1]RiskPlusY2565Q3!AC:AC,MATCH([1]ตารางคะแนนV3!$C276,[1]RiskPlusY2565Q3!$D:$D,0))</f>
        <v>1</v>
      </c>
      <c r="AV276" s="94">
        <f t="shared" si="74"/>
        <v>2</v>
      </c>
      <c r="AW276" s="95">
        <f t="shared" si="75"/>
        <v>5</v>
      </c>
      <c r="AX276" s="96">
        <f t="shared" si="76"/>
        <v>12</v>
      </c>
      <c r="AY276" s="18" t="str">
        <f t="shared" si="77"/>
        <v>A</v>
      </c>
      <c r="AZ276" s="18"/>
      <c r="BA276" s="18" t="str">
        <f>INDEX([1]Proflile65!$L:$L,MATCH([1]ตารางคะแนนV3!$C276,[1]Proflile65!$D:$D,0))</f>
        <v>เดิม</v>
      </c>
      <c r="BB276" s="18"/>
      <c r="BC276" s="18"/>
      <c r="BD276" s="28" t="b">
        <f t="shared" si="78"/>
        <v>1</v>
      </c>
      <c r="BE276" s="96">
        <v>12</v>
      </c>
      <c r="BF276" s="18" t="s">
        <v>2048</v>
      </c>
      <c r="BH276" s="17">
        <f t="shared" si="79"/>
        <v>300000</v>
      </c>
    </row>
    <row r="277" spans="1:60">
      <c r="A277" s="18" t="s">
        <v>16</v>
      </c>
      <c r="B277" s="17" t="s">
        <v>18</v>
      </c>
      <c r="C277" s="18" t="s">
        <v>661</v>
      </c>
      <c r="D277" s="17" t="s">
        <v>662</v>
      </c>
      <c r="E277" s="18" t="str">
        <f>INDEX([1]Proflile65!$F:$F,MATCH([1]ตารางคะแนนV3!$C277,[1]Proflile65!$D:$D,0))</f>
        <v>รพช.</v>
      </c>
      <c r="F277" s="18">
        <f>INDEX([1]Proflile65!$H:$H,MATCH([1]ตารางคะแนนV3!$C277,[1]Proflile65!$D:$D,0))</f>
        <v>54</v>
      </c>
      <c r="G277" s="19" t="str">
        <f>INDEX([1]Proflile65!$K:$K,MATCH([1]ตารางคะแนนV3!$C277,[1]Proflile65!$D:$D,0))</f>
        <v>รพช.F2 P&lt;=30,000</v>
      </c>
      <c r="H277" s="75">
        <v>19077</v>
      </c>
      <c r="I277" s="76">
        <f>INDEX([1]RiskPlusY2565Q3!L:L,MATCH([1]ตารางคะแนนV3!$C277,[1]RiskPlusY2565Q3!$D:$D,0))</f>
        <v>140622442.41999999</v>
      </c>
      <c r="J277" s="76">
        <f>INDEX([1]RiskPlusY2565Q3!P:P,MATCH([1]ตารางคะแนนV3!$C277,[1]RiskPlusY2565Q3!$D:$D,0))</f>
        <v>86815325.400000006</v>
      </c>
      <c r="K277" s="76">
        <f>INDEX([1]RiskPlusY2565Q3!O:O,MATCH([1]ตารางคะแนนV3!$C277,[1]RiskPlusY2565Q3!$D:$D,0))</f>
        <v>72577787.379999995</v>
      </c>
      <c r="L277" s="76">
        <f>INDEX([1]RiskPlusY2565Q3!M:M,MATCH([1]ตารางคะแนนV3!$C277,[1]RiskPlusY2565Q3!$D:$D,0))</f>
        <v>68278595.260000005</v>
      </c>
      <c r="M277" s="29">
        <f>INDEX([1]RiskPlusY2565Q3!N:N,MATCH([1]ตารางคะแนนV3!$C277,[1]RiskPlusY2565Q3!$D:$D,0))</f>
        <v>0</v>
      </c>
      <c r="N277" s="77">
        <f>INDEX([1]PlanfinY2565Q3!M:M,MATCH([1]ตารางคะแนนV3!$C277,[1]PlanfinY2565Q3!$C:$C,0))</f>
        <v>0</v>
      </c>
      <c r="O277" s="78">
        <f>INDEX([1]PlanfinY2565Q3!N:N,MATCH([1]ตารางคะแนนV3!$C277,[1]PlanfinY2565Q3!$C:$C,0))</f>
        <v>0</v>
      </c>
      <c r="P277" s="79">
        <f t="shared" si="64"/>
        <v>0</v>
      </c>
      <c r="Q277" s="80">
        <f>INDEX([1]Ratio!R:R,MATCH([1]ตารางคะแนนV3!$C277,[1]Ratio!$C:$C,0))</f>
        <v>429</v>
      </c>
      <c r="R277" s="81">
        <f>INDEX([1]RiskPlusY2565Q3!$S:$S,MATCH([1]ตารางคะแนนV3!C277,[1]RiskPlusY2565Q3!$D:$D,0))</f>
        <v>0</v>
      </c>
      <c r="S277" s="82">
        <f>INDEX([1]Ratio!$S:$S,MATCH([1]ตารางคะแนนV3!$C277,[1]Ratio!$C:$C,0))</f>
        <v>108</v>
      </c>
      <c r="T277" s="78">
        <f>VLOOKUP($C277,[1]RiskPlusY2565Q3!$D$2:$W$901,17,0)</f>
        <v>0</v>
      </c>
      <c r="U277" s="83">
        <f t="shared" si="65"/>
        <v>0</v>
      </c>
      <c r="V277" s="82">
        <f>INDEX([1]Ratio!$T:$T,MATCH([1]ตารางคะแนนV3!$C277,[1]Ratio!$C:$C,0))</f>
        <v>114</v>
      </c>
      <c r="W277" s="78">
        <f>VLOOKUP($C277,[1]RiskPlusY2565Q3!$D$2:$W$901,18,0)</f>
        <v>0</v>
      </c>
      <c r="X277" s="83">
        <f t="shared" si="66"/>
        <v>0</v>
      </c>
      <c r="Y277" s="82">
        <f>INDEX([1]Ratio!$V:$V,MATCH([1]ตารางคะแนนV3!$C277,[1]Ratio!$C:$C,0))</f>
        <v>71</v>
      </c>
      <c r="Z277" s="81">
        <f>INDEX([1]RiskPlusY2565Q3!$W:$W,MATCH([1]ตารางคะแนนV3!C277,[1]RiskPlusY2565Q3!$D:$D,0))</f>
        <v>0</v>
      </c>
      <c r="AA277" s="84">
        <f t="shared" si="67"/>
        <v>0</v>
      </c>
      <c r="AB277" s="77" t="str">
        <f>INDEX('[1]Quick MethodY2565Q3'!P:P,MATCH([1]ตารางคะแนนV3!$C277,'[1]Quick MethodY2565Q3'!$C:$C,0))</f>
        <v>1</v>
      </c>
      <c r="AC277" s="78" t="str">
        <f>INDEX('[1]Quick MethodY2565Q3'!Q:Q,MATCH([1]ตารางคะแนนV3!$C277,'[1]Quick MethodY2565Q3'!$C:$C,0))</f>
        <v>1</v>
      </c>
      <c r="AD277" s="78">
        <f>INDEX([1]HGRY2565Q3!W:W,MATCH([1]ตารางคะแนนV3!$C277,[1]HGRY2565Q3!$C:$C,0))</f>
        <v>0</v>
      </c>
      <c r="AE277" s="78">
        <f>INDEX([1]HGRY2565Q3!X:X,MATCH([1]ตารางคะแนนV3!$C277,[1]HGRY2565Q3!$C:$C,0))</f>
        <v>0</v>
      </c>
      <c r="AF277" s="78">
        <f>INDEX([1]HGRY2565Q3!Y:Y,MATCH([1]ตารางคะแนนV3!$C277,[1]HGRY2565Q3!$C:$C,0))</f>
        <v>0.5</v>
      </c>
      <c r="AG277" s="78">
        <f>INDEX([1]HGRY2565Q3!Z:Z,MATCH([1]ตารางคะแนนV3!$C277,[1]HGRY2565Q3!$C:$C,0))</f>
        <v>0</v>
      </c>
      <c r="AH277" s="85">
        <f t="shared" si="68"/>
        <v>2.5</v>
      </c>
      <c r="AI277" s="79">
        <f t="shared" si="69"/>
        <v>2</v>
      </c>
      <c r="AJ277" s="86">
        <f>INDEX([1]PointY2565Q3!J:J,MATCH([1]ตารางคะแนนV3!$C277,[1]PointY2565Q3!$C:$C,0))</f>
        <v>1</v>
      </c>
      <c r="AK277" s="87">
        <f>IFERROR(INDEX([1]อัตราการครองเตียง!O:O,MATCH([1]ตารางคะแนนV3!$C277,[1]อัตราการครองเตียง!$C:$C,0)),0)</f>
        <v>0</v>
      </c>
      <c r="AL277" s="88">
        <f>INDEX([1]SumAdjRw!R:R,MATCH([1]ตารางคะแนนV3!$C277,[1]SumAdjRw!$C:$C,0))</f>
        <v>0</v>
      </c>
      <c r="AM277" s="89">
        <f t="shared" si="70"/>
        <v>0</v>
      </c>
      <c r="AN277" s="90">
        <f t="shared" si="71"/>
        <v>3</v>
      </c>
      <c r="AO277" s="91">
        <f t="shared" si="72"/>
        <v>3</v>
      </c>
      <c r="AP277" s="92">
        <f>INDEX([1]RiskPlusY2565Q3!Q:Q,MATCH([1]ตารางคะแนนV3!$C277,[1]RiskPlusY2565Q3!$D:$D,0))</f>
        <v>1</v>
      </c>
      <c r="AQ277" s="92">
        <f>INDEX([1]RiskPlusY2565Q3!R:R,MATCH([1]ตารางคะแนนV3!$C277,[1]RiskPlusY2565Q3!$D:$D,0))</f>
        <v>1</v>
      </c>
      <c r="AR277" s="92">
        <f>INDEX([1]RiskPlusY2565Q3!AB:AB,MATCH([1]ตารางคะแนนV3!$C277,[1]RiskPlusY2565Q3!$D:$D,0))</f>
        <v>1</v>
      </c>
      <c r="AS277" s="93">
        <f t="shared" si="73"/>
        <v>3</v>
      </c>
      <c r="AT277" s="92">
        <f>INDEX([1]RiskPlusY2565Q3!AA:AA,MATCH([1]ตารางคะแนนV3!$C277,[1]RiskPlusY2565Q3!$D:$D,0))</f>
        <v>1</v>
      </c>
      <c r="AU277" s="92">
        <f>INDEX([1]RiskPlusY2565Q3!AC:AC,MATCH([1]ตารางคะแนนV3!$C277,[1]RiskPlusY2565Q3!$D:$D,0))</f>
        <v>1</v>
      </c>
      <c r="AV277" s="94">
        <f t="shared" si="74"/>
        <v>2</v>
      </c>
      <c r="AW277" s="95">
        <f t="shared" si="75"/>
        <v>5</v>
      </c>
      <c r="AX277" s="96">
        <f t="shared" si="76"/>
        <v>8</v>
      </c>
      <c r="AY277" s="18" t="str">
        <f t="shared" si="77"/>
        <v>D</v>
      </c>
      <c r="AZ277" s="18"/>
      <c r="BA277" s="18" t="str">
        <f>INDEX([1]Proflile65!$L:$L,MATCH([1]ตารางคะแนนV3!$C277,[1]Proflile65!$D:$D,0))</f>
        <v>เดิม</v>
      </c>
      <c r="BB277" s="18"/>
      <c r="BC277" s="18"/>
      <c r="BD277" s="28" t="b">
        <f t="shared" si="78"/>
        <v>1</v>
      </c>
      <c r="BE277" s="96">
        <v>8</v>
      </c>
      <c r="BF277" s="18" t="s">
        <v>2073</v>
      </c>
      <c r="BH277" s="17">
        <f t="shared" si="79"/>
        <v>0</v>
      </c>
    </row>
    <row r="278" spans="1:60">
      <c r="A278" s="18" t="s">
        <v>16</v>
      </c>
      <c r="B278" s="17" t="s">
        <v>18</v>
      </c>
      <c r="C278" s="18" t="s">
        <v>663</v>
      </c>
      <c r="D278" s="17" t="s">
        <v>664</v>
      </c>
      <c r="E278" s="18" t="str">
        <f>INDEX([1]Proflile65!$F:$F,MATCH([1]ตารางคะแนนV3!$C278,[1]Proflile65!$D:$D,0))</f>
        <v>รพช.</v>
      </c>
      <c r="F278" s="18">
        <f>INDEX([1]Proflile65!$H:$H,MATCH([1]ตารางคะแนนV3!$C278,[1]Proflile65!$D:$D,0))</f>
        <v>81</v>
      </c>
      <c r="G278" s="19" t="str">
        <f>INDEX([1]Proflile65!$K:$K,MATCH([1]ตารางคะแนนV3!$C278,[1]Proflile65!$D:$D,0))</f>
        <v>รพช.F2 P30,000-60,000</v>
      </c>
      <c r="H278" s="75">
        <v>34310</v>
      </c>
      <c r="I278" s="76">
        <f>INDEX([1]RiskPlusY2565Q3!L:L,MATCH([1]ตารางคะแนนV3!$C278,[1]RiskPlusY2565Q3!$D:$D,0))</f>
        <v>161851411.34</v>
      </c>
      <c r="J278" s="76">
        <f>INDEX([1]RiskPlusY2565Q3!P:P,MATCH([1]ตารางคะแนนV3!$C278,[1]RiskPlusY2565Q3!$D:$D,0))</f>
        <v>86212827.969999999</v>
      </c>
      <c r="K278" s="76">
        <f>INDEX([1]RiskPlusY2565Q3!O:O,MATCH([1]ตารางคะแนนV3!$C278,[1]RiskPlusY2565Q3!$D:$D,0))</f>
        <v>68449569.459999993</v>
      </c>
      <c r="L278" s="76">
        <f>INDEX([1]RiskPlusY2565Q3!M:M,MATCH([1]ตารางคะแนนV3!$C278,[1]RiskPlusY2565Q3!$D:$D,0))</f>
        <v>58885427.82</v>
      </c>
      <c r="M278" s="29">
        <f>INDEX([1]RiskPlusY2565Q3!N:N,MATCH([1]ตารางคะแนนV3!$C278,[1]RiskPlusY2565Q3!$D:$D,0))</f>
        <v>0</v>
      </c>
      <c r="N278" s="77">
        <f>INDEX([1]PlanfinY2565Q3!M:M,MATCH([1]ตารางคะแนนV3!$C278,[1]PlanfinY2565Q3!$C:$C,0))</f>
        <v>0</v>
      </c>
      <c r="O278" s="78">
        <f>INDEX([1]PlanfinY2565Q3!N:N,MATCH([1]ตารางคะแนนV3!$C278,[1]PlanfinY2565Q3!$C:$C,0))</f>
        <v>1</v>
      </c>
      <c r="P278" s="79">
        <f t="shared" si="64"/>
        <v>1</v>
      </c>
      <c r="Q278" s="80">
        <f>INDEX([1]Ratio!R:R,MATCH([1]ตารางคะแนนV3!$C278,[1]Ratio!$C:$C,0))</f>
        <v>182</v>
      </c>
      <c r="R278" s="81">
        <f>INDEX([1]RiskPlusY2565Q3!$S:$S,MATCH([1]ตารางคะแนนV3!C278,[1]RiskPlusY2565Q3!$D:$D,0))</f>
        <v>0</v>
      </c>
      <c r="S278" s="82">
        <f>INDEX([1]Ratio!$S:$S,MATCH([1]ตารางคะแนนV3!$C278,[1]Ratio!$C:$C,0))</f>
        <v>100</v>
      </c>
      <c r="T278" s="78">
        <f>VLOOKUP($C278,[1]RiskPlusY2565Q3!$D$2:$W$901,17,0)</f>
        <v>0</v>
      </c>
      <c r="U278" s="83">
        <f t="shared" si="65"/>
        <v>0</v>
      </c>
      <c r="V278" s="82">
        <f>INDEX([1]Ratio!$T:$T,MATCH([1]ตารางคะแนนV3!$C278,[1]Ratio!$C:$C,0))</f>
        <v>63</v>
      </c>
      <c r="W278" s="78">
        <f>VLOOKUP($C278,[1]RiskPlusY2565Q3!$D$2:$W$901,18,0)</f>
        <v>0</v>
      </c>
      <c r="X278" s="83">
        <f t="shared" si="66"/>
        <v>0</v>
      </c>
      <c r="Y278" s="82">
        <f>INDEX([1]Ratio!$V:$V,MATCH([1]ตารางคะแนนV3!$C278,[1]Ratio!$C:$C,0))</f>
        <v>21</v>
      </c>
      <c r="Z278" s="81">
        <f>INDEX([1]RiskPlusY2565Q3!$W:$W,MATCH([1]ตารางคะแนนV3!C278,[1]RiskPlusY2565Q3!$D:$D,0))</f>
        <v>1</v>
      </c>
      <c r="AA278" s="84">
        <f t="shared" si="67"/>
        <v>1</v>
      </c>
      <c r="AB278" s="77" t="str">
        <f>INDEX('[1]Quick MethodY2565Q3'!P:P,MATCH([1]ตารางคะแนนV3!$C278,'[1]Quick MethodY2565Q3'!$C:$C,0))</f>
        <v>1</v>
      </c>
      <c r="AC278" s="78" t="str">
        <f>INDEX('[1]Quick MethodY2565Q3'!Q:Q,MATCH([1]ตารางคะแนนV3!$C278,'[1]Quick MethodY2565Q3'!$C:$C,0))</f>
        <v>1</v>
      </c>
      <c r="AD278" s="78">
        <f>INDEX([1]HGRY2565Q3!W:W,MATCH([1]ตารางคะแนนV3!$C278,[1]HGRY2565Q3!$C:$C,0))</f>
        <v>0</v>
      </c>
      <c r="AE278" s="78">
        <f>INDEX([1]HGRY2565Q3!X:X,MATCH([1]ตารางคะแนนV3!$C278,[1]HGRY2565Q3!$C:$C,0))</f>
        <v>0</v>
      </c>
      <c r="AF278" s="78">
        <f>INDEX([1]HGRY2565Q3!Y:Y,MATCH([1]ตารางคะแนนV3!$C278,[1]HGRY2565Q3!$C:$C,0))</f>
        <v>0</v>
      </c>
      <c r="AG278" s="78">
        <f>INDEX([1]HGRY2565Q3!Z:Z,MATCH([1]ตารางคะแนนV3!$C278,[1]HGRY2565Q3!$C:$C,0))</f>
        <v>0</v>
      </c>
      <c r="AH278" s="85">
        <f t="shared" si="68"/>
        <v>2</v>
      </c>
      <c r="AI278" s="79">
        <f t="shared" si="69"/>
        <v>2</v>
      </c>
      <c r="AJ278" s="86">
        <f>INDEX([1]PointY2565Q3!J:J,MATCH([1]ตารางคะแนนV3!$C278,[1]PointY2565Q3!$C:$C,0))</f>
        <v>1</v>
      </c>
      <c r="AK278" s="87">
        <f>IFERROR(INDEX([1]อัตราการครองเตียง!O:O,MATCH([1]ตารางคะแนนV3!$C278,[1]อัตราการครองเตียง!$C:$C,0)),0)</f>
        <v>1</v>
      </c>
      <c r="AL278" s="88">
        <f>INDEX([1]SumAdjRw!R:R,MATCH([1]ตารางคะแนนV3!$C278,[1]SumAdjRw!$C:$C,0))</f>
        <v>1</v>
      </c>
      <c r="AM278" s="89">
        <f t="shared" si="70"/>
        <v>2</v>
      </c>
      <c r="AN278" s="90">
        <f t="shared" si="71"/>
        <v>5</v>
      </c>
      <c r="AO278" s="91">
        <f t="shared" si="72"/>
        <v>7</v>
      </c>
      <c r="AP278" s="92">
        <f>INDEX([1]RiskPlusY2565Q3!Q:Q,MATCH([1]ตารางคะแนนV3!$C278,[1]RiskPlusY2565Q3!$D:$D,0))</f>
        <v>1</v>
      </c>
      <c r="AQ278" s="92">
        <f>INDEX([1]RiskPlusY2565Q3!R:R,MATCH([1]ตารางคะแนนV3!$C278,[1]RiskPlusY2565Q3!$D:$D,0))</f>
        <v>0</v>
      </c>
      <c r="AR278" s="92">
        <f>INDEX([1]RiskPlusY2565Q3!AB:AB,MATCH([1]ตารางคะแนนV3!$C278,[1]RiskPlusY2565Q3!$D:$D,0))</f>
        <v>1</v>
      </c>
      <c r="AS278" s="93">
        <f t="shared" si="73"/>
        <v>2</v>
      </c>
      <c r="AT278" s="92">
        <f>INDEX([1]RiskPlusY2565Q3!AA:AA,MATCH([1]ตารางคะแนนV3!$C278,[1]RiskPlusY2565Q3!$D:$D,0))</f>
        <v>1</v>
      </c>
      <c r="AU278" s="92">
        <f>INDEX([1]RiskPlusY2565Q3!AC:AC,MATCH([1]ตารางคะแนนV3!$C278,[1]RiskPlusY2565Q3!$D:$D,0))</f>
        <v>1</v>
      </c>
      <c r="AV278" s="94">
        <f t="shared" si="74"/>
        <v>2</v>
      </c>
      <c r="AW278" s="95">
        <f t="shared" si="75"/>
        <v>4</v>
      </c>
      <c r="AX278" s="96">
        <f t="shared" si="76"/>
        <v>11</v>
      </c>
      <c r="AY278" s="18" t="str">
        <f t="shared" si="77"/>
        <v>B</v>
      </c>
      <c r="AZ278" s="18"/>
      <c r="BA278" s="18" t="str">
        <f>INDEX([1]Proflile65!$L:$L,MATCH([1]ตารางคะแนนV3!$C278,[1]Proflile65!$D:$D,0))</f>
        <v>เดิม</v>
      </c>
      <c r="BB278" s="18"/>
      <c r="BC278" s="18"/>
      <c r="BD278" s="28" t="b">
        <f t="shared" si="78"/>
        <v>1</v>
      </c>
      <c r="BE278" s="96">
        <v>11</v>
      </c>
      <c r="BF278" s="18" t="s">
        <v>2071</v>
      </c>
      <c r="BH278" s="17">
        <f t="shared" si="79"/>
        <v>150000</v>
      </c>
    </row>
    <row r="279" spans="1:60">
      <c r="A279" s="18" t="s">
        <v>16</v>
      </c>
      <c r="B279" s="17" t="s">
        <v>18</v>
      </c>
      <c r="C279" s="18" t="s">
        <v>665</v>
      </c>
      <c r="D279" s="17" t="s">
        <v>666</v>
      </c>
      <c r="E279" s="18" t="str">
        <f>INDEX([1]Proflile65!$F:$F,MATCH([1]ตารางคะแนนV3!$C279,[1]Proflile65!$D:$D,0))</f>
        <v>รพช.</v>
      </c>
      <c r="F279" s="18">
        <f>INDEX([1]Proflile65!$H:$H,MATCH([1]ตารางคะแนนV3!$C279,[1]Proflile65!$D:$D,0))</f>
        <v>48</v>
      </c>
      <c r="G279" s="19" t="str">
        <f>INDEX([1]Proflile65!$K:$K,MATCH([1]ตารางคะแนนV3!$C279,[1]Proflile65!$D:$D,0))</f>
        <v>รพช.F2 P&lt;=30,000</v>
      </c>
      <c r="H279" s="75">
        <v>23202</v>
      </c>
      <c r="I279" s="76">
        <f>INDEX([1]RiskPlusY2565Q3!L:L,MATCH([1]ตารางคะแนนV3!$C279,[1]RiskPlusY2565Q3!$D:$D,0))</f>
        <v>46385689.25</v>
      </c>
      <c r="J279" s="76">
        <f>INDEX([1]RiskPlusY2565Q3!P:P,MATCH([1]ตารางคะแนนV3!$C279,[1]RiskPlusY2565Q3!$D:$D,0))</f>
        <v>9553713.2899999991</v>
      </c>
      <c r="K279" s="76">
        <f>INDEX([1]RiskPlusY2565Q3!O:O,MATCH([1]ตารางคะแนนV3!$C279,[1]RiskPlusY2565Q3!$D:$D,0))</f>
        <v>17357756.440000001</v>
      </c>
      <c r="L279" s="76">
        <f>INDEX([1]RiskPlusY2565Q3!M:M,MATCH([1]ตารางคะแนนV3!$C279,[1]RiskPlusY2565Q3!$D:$D,0))</f>
        <v>16356294.890000001</v>
      </c>
      <c r="M279" s="29">
        <f>INDEX([1]RiskPlusY2565Q3!N:N,MATCH([1]ตารางคะแนนV3!$C279,[1]RiskPlusY2565Q3!$D:$D,0))</f>
        <v>0</v>
      </c>
      <c r="N279" s="77">
        <f>INDEX([1]PlanfinY2565Q3!M:M,MATCH([1]ตารางคะแนนV3!$C279,[1]PlanfinY2565Q3!$C:$C,0))</f>
        <v>0</v>
      </c>
      <c r="O279" s="78">
        <f>INDEX([1]PlanfinY2565Q3!N:N,MATCH([1]ตารางคะแนนV3!$C279,[1]PlanfinY2565Q3!$C:$C,0))</f>
        <v>0</v>
      </c>
      <c r="P279" s="79">
        <f t="shared" si="64"/>
        <v>0</v>
      </c>
      <c r="Q279" s="80">
        <f>INDEX([1]Ratio!R:R,MATCH([1]ตารางคะแนนV3!$C279,[1]Ratio!$C:$C,0))</f>
        <v>304</v>
      </c>
      <c r="R279" s="81">
        <f>INDEX([1]RiskPlusY2565Q3!$S:$S,MATCH([1]ตารางคะแนนV3!C279,[1]RiskPlusY2565Q3!$D:$D,0))</f>
        <v>0</v>
      </c>
      <c r="S279" s="82">
        <f>INDEX([1]Ratio!$S:$S,MATCH([1]ตารางคะแนนV3!$C279,[1]Ratio!$C:$C,0))</f>
        <v>53</v>
      </c>
      <c r="T279" s="78">
        <f>VLOOKUP($C279,[1]RiskPlusY2565Q3!$D$2:$W$901,17,0)</f>
        <v>1</v>
      </c>
      <c r="U279" s="83">
        <f t="shared" si="65"/>
        <v>0.5</v>
      </c>
      <c r="V279" s="82">
        <f>INDEX([1]Ratio!$T:$T,MATCH([1]ตารางคะแนนV3!$C279,[1]Ratio!$C:$C,0))</f>
        <v>80</v>
      </c>
      <c r="W279" s="78">
        <f>VLOOKUP($C279,[1]RiskPlusY2565Q3!$D$2:$W$901,18,0)</f>
        <v>0</v>
      </c>
      <c r="X279" s="83">
        <f t="shared" si="66"/>
        <v>0</v>
      </c>
      <c r="Y279" s="82">
        <f>INDEX([1]Ratio!$V:$V,MATCH([1]ตารางคะแนนV3!$C279,[1]Ratio!$C:$C,0))</f>
        <v>64</v>
      </c>
      <c r="Z279" s="81">
        <f>INDEX([1]RiskPlusY2565Q3!$W:$W,MATCH([1]ตารางคะแนนV3!C279,[1]RiskPlusY2565Q3!$D:$D,0))</f>
        <v>0</v>
      </c>
      <c r="AA279" s="84">
        <f t="shared" si="67"/>
        <v>0.5</v>
      </c>
      <c r="AB279" s="77" t="str">
        <f>INDEX('[1]Quick MethodY2565Q3'!P:P,MATCH([1]ตารางคะแนนV3!$C279,'[1]Quick MethodY2565Q3'!$C:$C,0))</f>
        <v>1</v>
      </c>
      <c r="AC279" s="78" t="str">
        <f>INDEX('[1]Quick MethodY2565Q3'!Q:Q,MATCH([1]ตารางคะแนนV3!$C279,'[1]Quick MethodY2565Q3'!$C:$C,0))</f>
        <v>1</v>
      </c>
      <c r="AD279" s="78">
        <f>INDEX([1]HGRY2565Q3!W:W,MATCH([1]ตารางคะแนนV3!$C279,[1]HGRY2565Q3!$C:$C,0))</f>
        <v>0</v>
      </c>
      <c r="AE279" s="78">
        <f>INDEX([1]HGRY2565Q3!X:X,MATCH([1]ตารางคะแนนV3!$C279,[1]HGRY2565Q3!$C:$C,0))</f>
        <v>0</v>
      </c>
      <c r="AF279" s="78">
        <f>INDEX([1]HGRY2565Q3!Y:Y,MATCH([1]ตารางคะแนนV3!$C279,[1]HGRY2565Q3!$C:$C,0))</f>
        <v>0.5</v>
      </c>
      <c r="AG279" s="78">
        <f>INDEX([1]HGRY2565Q3!Z:Z,MATCH([1]ตารางคะแนนV3!$C279,[1]HGRY2565Q3!$C:$C,0))</f>
        <v>0.5</v>
      </c>
      <c r="AH279" s="85">
        <f t="shared" si="68"/>
        <v>3</v>
      </c>
      <c r="AI279" s="79">
        <f t="shared" si="69"/>
        <v>2</v>
      </c>
      <c r="AJ279" s="86">
        <f>INDEX([1]PointY2565Q3!J:J,MATCH([1]ตารางคะแนนV3!$C279,[1]PointY2565Q3!$C:$C,0))</f>
        <v>0</v>
      </c>
      <c r="AK279" s="87">
        <f>IFERROR(INDEX([1]อัตราการครองเตียง!O:O,MATCH([1]ตารางคะแนนV3!$C279,[1]อัตราการครองเตียง!$C:$C,0)),0)</f>
        <v>0</v>
      </c>
      <c r="AL279" s="88">
        <f>INDEX([1]SumAdjRw!R:R,MATCH([1]ตารางคะแนนV3!$C279,[1]SumAdjRw!$C:$C,0))</f>
        <v>0</v>
      </c>
      <c r="AM279" s="89">
        <f t="shared" si="70"/>
        <v>0</v>
      </c>
      <c r="AN279" s="90">
        <f t="shared" si="71"/>
        <v>2</v>
      </c>
      <c r="AO279" s="91">
        <f t="shared" si="72"/>
        <v>2.5</v>
      </c>
      <c r="AP279" s="92">
        <f>INDEX([1]RiskPlusY2565Q3!Q:Q,MATCH([1]ตารางคะแนนV3!$C279,[1]RiskPlusY2565Q3!$D:$D,0))</f>
        <v>0</v>
      </c>
      <c r="AQ279" s="92">
        <f>INDEX([1]RiskPlusY2565Q3!R:R,MATCH([1]ตารางคะแนนV3!$C279,[1]RiskPlusY2565Q3!$D:$D,0))</f>
        <v>0</v>
      </c>
      <c r="AR279" s="92">
        <f>INDEX([1]RiskPlusY2565Q3!AB:AB,MATCH([1]ตารางคะแนนV3!$C279,[1]RiskPlusY2565Q3!$D:$D,0))</f>
        <v>1</v>
      </c>
      <c r="AS279" s="93">
        <f t="shared" si="73"/>
        <v>1</v>
      </c>
      <c r="AT279" s="92">
        <f>INDEX([1]RiskPlusY2565Q3!AA:AA,MATCH([1]ตารางคะแนนV3!$C279,[1]RiskPlusY2565Q3!$D:$D,0))</f>
        <v>1</v>
      </c>
      <c r="AU279" s="92">
        <f>INDEX([1]RiskPlusY2565Q3!AC:AC,MATCH([1]ตารางคะแนนV3!$C279,[1]RiskPlusY2565Q3!$D:$D,0))</f>
        <v>1</v>
      </c>
      <c r="AV279" s="94">
        <f t="shared" si="74"/>
        <v>2</v>
      </c>
      <c r="AW279" s="95">
        <f t="shared" si="75"/>
        <v>3</v>
      </c>
      <c r="AX279" s="96">
        <f t="shared" si="76"/>
        <v>5.5</v>
      </c>
      <c r="AY279" s="18" t="str">
        <f t="shared" si="77"/>
        <v>F</v>
      </c>
      <c r="AZ279" s="18"/>
      <c r="BA279" s="18" t="str">
        <f>INDEX([1]Proflile65!$L:$L,MATCH([1]ตารางคะแนนV3!$C279,[1]Proflile65!$D:$D,0))</f>
        <v>เดิม</v>
      </c>
      <c r="BB279" s="18"/>
      <c r="BC279" s="18"/>
      <c r="BD279" s="28" t="b">
        <f t="shared" si="78"/>
        <v>1</v>
      </c>
      <c r="BE279" s="96">
        <v>5.5</v>
      </c>
      <c r="BF279" s="18" t="s">
        <v>2074</v>
      </c>
      <c r="BH279" s="17">
        <f t="shared" si="79"/>
        <v>0</v>
      </c>
    </row>
    <row r="280" spans="1:60">
      <c r="A280" s="18" t="s">
        <v>16</v>
      </c>
      <c r="B280" s="17" t="s">
        <v>18</v>
      </c>
      <c r="C280" s="18" t="s">
        <v>667</v>
      </c>
      <c r="D280" s="17" t="s">
        <v>668</v>
      </c>
      <c r="E280" s="18" t="str">
        <f>INDEX([1]Proflile65!$F:$F,MATCH([1]ตารางคะแนนV3!$C280,[1]Proflile65!$D:$D,0))</f>
        <v>รพช.</v>
      </c>
      <c r="F280" s="18">
        <f>INDEX([1]Proflile65!$H:$H,MATCH([1]ตารางคะแนนV3!$C280,[1]Proflile65!$D:$D,0))</f>
        <v>95</v>
      </c>
      <c r="G280" s="19" t="str">
        <f>INDEX([1]Proflile65!$K:$K,MATCH([1]ตารางคะแนนV3!$C280,[1]Proflile65!$D:$D,0))</f>
        <v>รพช.F1 P&lt;=50,000</v>
      </c>
      <c r="H280" s="75">
        <v>43525</v>
      </c>
      <c r="I280" s="76">
        <f>INDEX([1]RiskPlusY2565Q3!L:L,MATCH([1]ตารางคะแนนV3!$C280,[1]RiskPlusY2565Q3!$D:$D,0))</f>
        <v>175349136.00999999</v>
      </c>
      <c r="J280" s="76">
        <f>INDEX([1]RiskPlusY2565Q3!P:P,MATCH([1]ตารางคะแนนV3!$C280,[1]RiskPlusY2565Q3!$D:$D,0))</f>
        <v>84081358.540000007</v>
      </c>
      <c r="K280" s="76">
        <f>INDEX([1]RiskPlusY2565Q3!O:O,MATCH([1]ตารางคะแนนV3!$C280,[1]RiskPlusY2565Q3!$D:$D,0))</f>
        <v>75398508.409999996</v>
      </c>
      <c r="L280" s="76">
        <f>INDEX([1]RiskPlusY2565Q3!M:M,MATCH([1]ตารางคะแนนV3!$C280,[1]RiskPlusY2565Q3!$D:$D,0))</f>
        <v>68150458.959999993</v>
      </c>
      <c r="M280" s="29">
        <f>INDEX([1]RiskPlusY2565Q3!N:N,MATCH([1]ตารางคะแนนV3!$C280,[1]RiskPlusY2565Q3!$D:$D,0))</f>
        <v>0</v>
      </c>
      <c r="N280" s="77">
        <f>INDEX([1]PlanfinY2565Q3!M:M,MATCH([1]ตารางคะแนนV3!$C280,[1]PlanfinY2565Q3!$C:$C,0))</f>
        <v>0</v>
      </c>
      <c r="O280" s="78">
        <f>INDEX([1]PlanfinY2565Q3!N:N,MATCH([1]ตารางคะแนนV3!$C280,[1]PlanfinY2565Q3!$C:$C,0))</f>
        <v>1</v>
      </c>
      <c r="P280" s="79">
        <f t="shared" si="64"/>
        <v>1</v>
      </c>
      <c r="Q280" s="80">
        <f>INDEX([1]Ratio!R:R,MATCH([1]ตารางคะแนนV3!$C280,[1]Ratio!$C:$C,0))</f>
        <v>352</v>
      </c>
      <c r="R280" s="81">
        <f>INDEX([1]RiskPlusY2565Q3!$S:$S,MATCH([1]ตารางคะแนนV3!C280,[1]RiskPlusY2565Q3!$D:$D,0))</f>
        <v>0</v>
      </c>
      <c r="S280" s="82">
        <f>INDEX([1]Ratio!$S:$S,MATCH([1]ตารางคะแนนV3!$C280,[1]Ratio!$C:$C,0))</f>
        <v>81</v>
      </c>
      <c r="T280" s="78">
        <f>VLOOKUP($C280,[1]RiskPlusY2565Q3!$D$2:$W$901,17,0)</f>
        <v>0</v>
      </c>
      <c r="U280" s="83">
        <f t="shared" si="65"/>
        <v>0</v>
      </c>
      <c r="V280" s="82">
        <f>INDEX([1]Ratio!$T:$T,MATCH([1]ตารางคะแนนV3!$C280,[1]Ratio!$C:$C,0))</f>
        <v>95</v>
      </c>
      <c r="W280" s="78">
        <f>VLOOKUP($C280,[1]RiskPlusY2565Q3!$D$2:$W$901,18,0)</f>
        <v>0</v>
      </c>
      <c r="X280" s="83">
        <f t="shared" si="66"/>
        <v>0</v>
      </c>
      <c r="Y280" s="82">
        <f>INDEX([1]Ratio!$V:$V,MATCH([1]ตารางคะแนนV3!$C280,[1]Ratio!$C:$C,0))</f>
        <v>59</v>
      </c>
      <c r="Z280" s="81">
        <f>INDEX([1]RiskPlusY2565Q3!$W:$W,MATCH([1]ตารางคะแนนV3!C280,[1]RiskPlusY2565Q3!$D:$D,0))</f>
        <v>1</v>
      </c>
      <c r="AA280" s="84">
        <f t="shared" si="67"/>
        <v>1</v>
      </c>
      <c r="AB280" s="77" t="str">
        <f>INDEX('[1]Quick MethodY2565Q3'!P:P,MATCH([1]ตารางคะแนนV3!$C280,'[1]Quick MethodY2565Q3'!$C:$C,0))</f>
        <v>1</v>
      </c>
      <c r="AC280" s="78" t="str">
        <f>INDEX('[1]Quick MethodY2565Q3'!Q:Q,MATCH([1]ตารางคะแนนV3!$C280,'[1]Quick MethodY2565Q3'!$C:$C,0))</f>
        <v>1</v>
      </c>
      <c r="AD280" s="78">
        <f>INDEX([1]HGRY2565Q3!W:W,MATCH([1]ตารางคะแนนV3!$C280,[1]HGRY2565Q3!$C:$C,0))</f>
        <v>0</v>
      </c>
      <c r="AE280" s="78">
        <f>INDEX([1]HGRY2565Q3!X:X,MATCH([1]ตารางคะแนนV3!$C280,[1]HGRY2565Q3!$C:$C,0))</f>
        <v>0.5</v>
      </c>
      <c r="AF280" s="78">
        <f>INDEX([1]HGRY2565Q3!Y:Y,MATCH([1]ตารางคะแนนV3!$C280,[1]HGRY2565Q3!$C:$C,0))</f>
        <v>0.5</v>
      </c>
      <c r="AG280" s="78">
        <f>INDEX([1]HGRY2565Q3!Z:Z,MATCH([1]ตารางคะแนนV3!$C280,[1]HGRY2565Q3!$C:$C,0))</f>
        <v>0</v>
      </c>
      <c r="AH280" s="85">
        <f t="shared" si="68"/>
        <v>3</v>
      </c>
      <c r="AI280" s="79">
        <f t="shared" si="69"/>
        <v>2</v>
      </c>
      <c r="AJ280" s="86">
        <f>INDEX([1]PointY2565Q3!J:J,MATCH([1]ตารางคะแนนV3!$C280,[1]PointY2565Q3!$C:$C,0))</f>
        <v>1</v>
      </c>
      <c r="AK280" s="87">
        <f>IFERROR(INDEX([1]อัตราการครองเตียง!O:O,MATCH([1]ตารางคะแนนV3!$C280,[1]อัตราการครองเตียง!$C:$C,0)),0)</f>
        <v>1</v>
      </c>
      <c r="AL280" s="88">
        <f>INDEX([1]SumAdjRw!R:R,MATCH([1]ตารางคะแนนV3!$C280,[1]SumAdjRw!$C:$C,0))</f>
        <v>1</v>
      </c>
      <c r="AM280" s="89">
        <f t="shared" si="70"/>
        <v>2</v>
      </c>
      <c r="AN280" s="90">
        <f t="shared" si="71"/>
        <v>5</v>
      </c>
      <c r="AO280" s="91">
        <f t="shared" si="72"/>
        <v>7</v>
      </c>
      <c r="AP280" s="92">
        <f>INDEX([1]RiskPlusY2565Q3!Q:Q,MATCH([1]ตารางคะแนนV3!$C280,[1]RiskPlusY2565Q3!$D:$D,0))</f>
        <v>1</v>
      </c>
      <c r="AQ280" s="92">
        <f>INDEX([1]RiskPlusY2565Q3!R:R,MATCH([1]ตารางคะแนนV3!$C280,[1]RiskPlusY2565Q3!$D:$D,0))</f>
        <v>1</v>
      </c>
      <c r="AR280" s="92">
        <f>INDEX([1]RiskPlusY2565Q3!AB:AB,MATCH([1]ตารางคะแนนV3!$C280,[1]RiskPlusY2565Q3!$D:$D,0))</f>
        <v>1</v>
      </c>
      <c r="AS280" s="93">
        <f t="shared" si="73"/>
        <v>3</v>
      </c>
      <c r="AT280" s="92">
        <f>INDEX([1]RiskPlusY2565Q3!AA:AA,MATCH([1]ตารางคะแนนV3!$C280,[1]RiskPlusY2565Q3!$D:$D,0))</f>
        <v>1</v>
      </c>
      <c r="AU280" s="92">
        <f>INDEX([1]RiskPlusY2565Q3!AC:AC,MATCH([1]ตารางคะแนนV3!$C280,[1]RiskPlusY2565Q3!$D:$D,0))</f>
        <v>1</v>
      </c>
      <c r="AV280" s="94">
        <f t="shared" si="74"/>
        <v>2</v>
      </c>
      <c r="AW280" s="95">
        <f t="shared" si="75"/>
        <v>5</v>
      </c>
      <c r="AX280" s="96">
        <f t="shared" si="76"/>
        <v>12</v>
      </c>
      <c r="AY280" s="18" t="str">
        <f t="shared" si="77"/>
        <v>A</v>
      </c>
      <c r="AZ280" s="18"/>
      <c r="BA280" s="18" t="str">
        <f>INDEX([1]Proflile65!$L:$L,MATCH([1]ตารางคะแนนV3!$C280,[1]Proflile65!$D:$D,0))</f>
        <v>เดิม</v>
      </c>
      <c r="BB280" s="18"/>
      <c r="BC280" s="18"/>
      <c r="BD280" s="28" t="b">
        <f t="shared" si="78"/>
        <v>1</v>
      </c>
      <c r="BE280" s="96">
        <v>12</v>
      </c>
      <c r="BF280" s="18" t="s">
        <v>2048</v>
      </c>
      <c r="BH280" s="17">
        <f t="shared" si="79"/>
        <v>300000</v>
      </c>
    </row>
    <row r="281" spans="1:60">
      <c r="A281" s="18" t="s">
        <v>16</v>
      </c>
      <c r="B281" s="17" t="s">
        <v>18</v>
      </c>
      <c r="C281" s="18" t="s">
        <v>669</v>
      </c>
      <c r="D281" s="17" t="s">
        <v>670</v>
      </c>
      <c r="E281" s="18" t="str">
        <f>INDEX([1]Proflile65!$F:$F,MATCH([1]ตารางคะแนนV3!$C281,[1]Proflile65!$D:$D,0))</f>
        <v>รพช.</v>
      </c>
      <c r="F281" s="18">
        <f>INDEX([1]Proflile65!$H:$H,MATCH([1]ตารางคะแนนV3!$C281,[1]Proflile65!$D:$D,0))</f>
        <v>33</v>
      </c>
      <c r="G281" s="19" t="str">
        <f>INDEX([1]Proflile65!$K:$K,MATCH([1]ตารางคะแนนV3!$C281,[1]Proflile65!$D:$D,0))</f>
        <v>รพช.F3 P&lt;=15,000</v>
      </c>
      <c r="H281" s="75">
        <v>13325</v>
      </c>
      <c r="I281" s="76">
        <f>INDEX([1]RiskPlusY2565Q3!L:L,MATCH([1]ตารางคะแนนV3!$C281,[1]RiskPlusY2565Q3!$D:$D,0))</f>
        <v>51047233.670000002</v>
      </c>
      <c r="J281" s="76">
        <f>INDEX([1]RiskPlusY2565Q3!P:P,MATCH([1]ตารางคะแนนV3!$C281,[1]RiskPlusY2565Q3!$D:$D,0))</f>
        <v>25101048.949999999</v>
      </c>
      <c r="K281" s="76">
        <f>INDEX([1]RiskPlusY2565Q3!O:O,MATCH([1]ตารางคะแนนV3!$C281,[1]RiskPlusY2565Q3!$D:$D,0))</f>
        <v>35227716.469999999</v>
      </c>
      <c r="L281" s="76">
        <f>INDEX([1]RiskPlusY2565Q3!M:M,MATCH([1]ตารางคะแนนV3!$C281,[1]RiskPlusY2565Q3!$D:$D,0))</f>
        <v>37713450.979999997</v>
      </c>
      <c r="M281" s="29">
        <f>INDEX([1]RiskPlusY2565Q3!N:N,MATCH([1]ตารางคะแนนV3!$C281,[1]RiskPlusY2565Q3!$D:$D,0))</f>
        <v>0</v>
      </c>
      <c r="N281" s="77">
        <f>INDEX([1]PlanfinY2565Q3!M:M,MATCH([1]ตารางคะแนนV3!$C281,[1]PlanfinY2565Q3!$C:$C,0))</f>
        <v>0</v>
      </c>
      <c r="O281" s="78">
        <f>INDEX([1]PlanfinY2565Q3!N:N,MATCH([1]ตารางคะแนนV3!$C281,[1]PlanfinY2565Q3!$C:$C,0))</f>
        <v>1</v>
      </c>
      <c r="P281" s="79">
        <f t="shared" si="64"/>
        <v>1</v>
      </c>
      <c r="Q281" s="80">
        <f>INDEX([1]Ratio!R:R,MATCH([1]ตารางคะแนนV3!$C281,[1]Ratio!$C:$C,0))</f>
        <v>235</v>
      </c>
      <c r="R281" s="81">
        <f>INDEX([1]RiskPlusY2565Q3!$S:$S,MATCH([1]ตารางคะแนนV3!C281,[1]RiskPlusY2565Q3!$D:$D,0))</f>
        <v>0</v>
      </c>
      <c r="S281" s="82">
        <f>INDEX([1]Ratio!$S:$S,MATCH([1]ตารางคะแนนV3!$C281,[1]Ratio!$C:$C,0))</f>
        <v>44</v>
      </c>
      <c r="T281" s="78">
        <f>VLOOKUP($C281,[1]RiskPlusY2565Q3!$D$2:$W$901,17,0)</f>
        <v>1</v>
      </c>
      <c r="U281" s="83">
        <f t="shared" si="65"/>
        <v>0.5</v>
      </c>
      <c r="V281" s="82">
        <f>INDEX([1]Ratio!$T:$T,MATCH([1]ตารางคะแนนV3!$C281,[1]Ratio!$C:$C,0))</f>
        <v>95</v>
      </c>
      <c r="W281" s="78">
        <f>VLOOKUP($C281,[1]RiskPlusY2565Q3!$D$2:$W$901,18,0)</f>
        <v>0</v>
      </c>
      <c r="X281" s="83">
        <f t="shared" si="66"/>
        <v>0</v>
      </c>
      <c r="Y281" s="82">
        <f>INDEX([1]Ratio!$V:$V,MATCH([1]ตารางคะแนนV3!$C281,[1]Ratio!$C:$C,0))</f>
        <v>49</v>
      </c>
      <c r="Z281" s="81">
        <f>INDEX([1]RiskPlusY2565Q3!$W:$W,MATCH([1]ตารางคะแนนV3!C281,[1]RiskPlusY2565Q3!$D:$D,0))</f>
        <v>1</v>
      </c>
      <c r="AA281" s="84">
        <f t="shared" si="67"/>
        <v>1.5</v>
      </c>
      <c r="AB281" s="77" t="str">
        <f>INDEX('[1]Quick MethodY2565Q3'!P:P,MATCH([1]ตารางคะแนนV3!$C281,'[1]Quick MethodY2565Q3'!$C:$C,0))</f>
        <v>1</v>
      </c>
      <c r="AC281" s="78" t="str">
        <f>INDEX('[1]Quick MethodY2565Q3'!Q:Q,MATCH([1]ตารางคะแนนV3!$C281,'[1]Quick MethodY2565Q3'!$C:$C,0))</f>
        <v>1</v>
      </c>
      <c r="AD281" s="78">
        <f>INDEX([1]HGRY2565Q3!W:W,MATCH([1]ตารางคะแนนV3!$C281,[1]HGRY2565Q3!$C:$C,0))</f>
        <v>0</v>
      </c>
      <c r="AE281" s="78">
        <f>INDEX([1]HGRY2565Q3!X:X,MATCH([1]ตารางคะแนนV3!$C281,[1]HGRY2565Q3!$C:$C,0))</f>
        <v>0</v>
      </c>
      <c r="AF281" s="78">
        <f>INDEX([1]HGRY2565Q3!Y:Y,MATCH([1]ตารางคะแนนV3!$C281,[1]HGRY2565Q3!$C:$C,0))</f>
        <v>0</v>
      </c>
      <c r="AG281" s="78">
        <f>INDEX([1]HGRY2565Q3!Z:Z,MATCH([1]ตารางคะแนนV3!$C281,[1]HGRY2565Q3!$C:$C,0))</f>
        <v>0</v>
      </c>
      <c r="AH281" s="85">
        <f t="shared" si="68"/>
        <v>2</v>
      </c>
      <c r="AI281" s="79">
        <f t="shared" si="69"/>
        <v>2</v>
      </c>
      <c r="AJ281" s="86">
        <f>INDEX([1]PointY2565Q3!J:J,MATCH([1]ตารางคะแนนV3!$C281,[1]PointY2565Q3!$C:$C,0))</f>
        <v>1</v>
      </c>
      <c r="AK281" s="87">
        <f>IFERROR(INDEX([1]อัตราการครองเตียง!O:O,MATCH([1]ตารางคะแนนV3!$C281,[1]อัตราการครองเตียง!$C:$C,0)),0)</f>
        <v>0</v>
      </c>
      <c r="AL281" s="88">
        <f>INDEX([1]SumAdjRw!R:R,MATCH([1]ตารางคะแนนV3!$C281,[1]SumAdjRw!$C:$C,0))</f>
        <v>0</v>
      </c>
      <c r="AM281" s="89">
        <f t="shared" si="70"/>
        <v>0</v>
      </c>
      <c r="AN281" s="90">
        <f t="shared" si="71"/>
        <v>3</v>
      </c>
      <c r="AO281" s="91">
        <f t="shared" si="72"/>
        <v>5.5</v>
      </c>
      <c r="AP281" s="92">
        <f>INDEX([1]RiskPlusY2565Q3!Q:Q,MATCH([1]ตารางคะแนนV3!$C281,[1]RiskPlusY2565Q3!$D:$D,0))</f>
        <v>1</v>
      </c>
      <c r="AQ281" s="92">
        <f>INDEX([1]RiskPlusY2565Q3!R:R,MATCH([1]ตารางคะแนนV3!$C281,[1]RiskPlusY2565Q3!$D:$D,0))</f>
        <v>1</v>
      </c>
      <c r="AR281" s="92">
        <f>INDEX([1]RiskPlusY2565Q3!AB:AB,MATCH([1]ตารางคะแนนV3!$C281,[1]RiskPlusY2565Q3!$D:$D,0))</f>
        <v>1</v>
      </c>
      <c r="AS281" s="93">
        <f t="shared" si="73"/>
        <v>3</v>
      </c>
      <c r="AT281" s="92">
        <f>INDEX([1]RiskPlusY2565Q3!AA:AA,MATCH([1]ตารางคะแนนV3!$C281,[1]RiskPlusY2565Q3!$D:$D,0))</f>
        <v>1</v>
      </c>
      <c r="AU281" s="92">
        <f>INDEX([1]RiskPlusY2565Q3!AC:AC,MATCH([1]ตารางคะแนนV3!$C281,[1]RiskPlusY2565Q3!$D:$D,0))</f>
        <v>1</v>
      </c>
      <c r="AV281" s="94">
        <f t="shared" si="74"/>
        <v>2</v>
      </c>
      <c r="AW281" s="95">
        <f t="shared" si="75"/>
        <v>5</v>
      </c>
      <c r="AX281" s="96">
        <f t="shared" si="76"/>
        <v>10.5</v>
      </c>
      <c r="AY281" s="18" t="str">
        <f t="shared" si="77"/>
        <v>B</v>
      </c>
      <c r="AZ281" s="18"/>
      <c r="BA281" s="18" t="str">
        <f>INDEX([1]Proflile65!$L:$L,MATCH([1]ตารางคะแนนV3!$C281,[1]Proflile65!$D:$D,0))</f>
        <v>เดิม</v>
      </c>
      <c r="BB281" s="18"/>
      <c r="BC281" s="18"/>
      <c r="BD281" s="28" t="b">
        <f t="shared" si="78"/>
        <v>1</v>
      </c>
      <c r="BE281" s="96">
        <v>10.5</v>
      </c>
      <c r="BF281" s="18" t="s">
        <v>2071</v>
      </c>
      <c r="BH281" s="17">
        <f t="shared" si="79"/>
        <v>150000</v>
      </c>
    </row>
    <row r="282" spans="1:60">
      <c r="A282" s="18" t="s">
        <v>23</v>
      </c>
      <c r="B282" s="17" t="s">
        <v>68</v>
      </c>
      <c r="C282" s="18" t="s">
        <v>839</v>
      </c>
      <c r="D282" s="17" t="s">
        <v>840</v>
      </c>
      <c r="E282" s="18" t="str">
        <f>INDEX([1]Proflile65!$F:$F,MATCH([1]ตารางคะแนนV3!$C282,[1]Proflile65!$D:$D,0))</f>
        <v>รพท.</v>
      </c>
      <c r="F282" s="18">
        <f>INDEX([1]Proflile65!$H:$H,MATCH([1]ตารางคะแนนV3!$C282,[1]Proflile65!$D:$D,0))</f>
        <v>447</v>
      </c>
      <c r="G282" s="19" t="str">
        <f>INDEX([1]Proflile65!$K:$K,MATCH([1]ตารางคะแนนV3!$C282,[1]Proflile65!$D:$D,0))</f>
        <v>รพท.S B&gt;400</v>
      </c>
      <c r="H282" s="75">
        <v>85693</v>
      </c>
      <c r="I282" s="76">
        <f>INDEX([1]RiskPlusY2565Q3!L:L,MATCH([1]ตารางคะแนนV3!$C282,[1]RiskPlusY2565Q3!$D:$D,0))</f>
        <v>962751765.21000004</v>
      </c>
      <c r="J282" s="76">
        <f>INDEX([1]RiskPlusY2565Q3!P:P,MATCH([1]ตารางคะแนนV3!$C282,[1]RiskPlusY2565Q3!$D:$D,0))</f>
        <v>528035418.75999999</v>
      </c>
      <c r="K282" s="76">
        <f>INDEX([1]RiskPlusY2565Q3!O:O,MATCH([1]ตารางคะแนนV3!$C282,[1]RiskPlusY2565Q3!$D:$D,0))</f>
        <v>303815466.10000002</v>
      </c>
      <c r="L282" s="76">
        <f>INDEX([1]RiskPlusY2565Q3!M:M,MATCH([1]ตารางคะแนนV3!$C282,[1]RiskPlusY2565Q3!$D:$D,0))</f>
        <v>234455117.71000001</v>
      </c>
      <c r="M282" s="29">
        <f>INDEX([1]RiskPlusY2565Q3!N:N,MATCH([1]ตารางคะแนนV3!$C282,[1]RiskPlusY2565Q3!$D:$D,0))</f>
        <v>0</v>
      </c>
      <c r="N282" s="77">
        <f>INDEX([1]PlanfinY2565Q3!M:M,MATCH([1]ตารางคะแนนV3!$C282,[1]PlanfinY2565Q3!$C:$C,0))</f>
        <v>0</v>
      </c>
      <c r="O282" s="78">
        <f>INDEX([1]PlanfinY2565Q3!N:N,MATCH([1]ตารางคะแนนV3!$C282,[1]PlanfinY2565Q3!$C:$C,0))</f>
        <v>0</v>
      </c>
      <c r="P282" s="79">
        <f t="shared" si="64"/>
        <v>0</v>
      </c>
      <c r="Q282" s="80">
        <f>INDEX([1]Ratio!R:R,MATCH([1]ตารางคะแนนV3!$C282,[1]Ratio!$C:$C,0))</f>
        <v>143</v>
      </c>
      <c r="R282" s="81">
        <f>INDEX([1]RiskPlusY2565Q3!$S:$S,MATCH([1]ตารางคะแนนV3!C282,[1]RiskPlusY2565Q3!$D:$D,0))</f>
        <v>0</v>
      </c>
      <c r="S282" s="82">
        <f>INDEX([1]Ratio!$S:$S,MATCH([1]ตารางคะแนนV3!$C282,[1]Ratio!$C:$C,0))</f>
        <v>100</v>
      </c>
      <c r="T282" s="78">
        <f>VLOOKUP($C282,[1]RiskPlusY2565Q3!$D$2:$W$901,17,0)</f>
        <v>0</v>
      </c>
      <c r="U282" s="83">
        <f t="shared" si="65"/>
        <v>0</v>
      </c>
      <c r="V282" s="82">
        <f>INDEX([1]Ratio!$T:$T,MATCH([1]ตารางคะแนนV3!$C282,[1]Ratio!$C:$C,0))</f>
        <v>74</v>
      </c>
      <c r="W282" s="78">
        <f>VLOOKUP($C282,[1]RiskPlusY2565Q3!$D$2:$W$901,18,0)</f>
        <v>0</v>
      </c>
      <c r="X282" s="83">
        <f t="shared" si="66"/>
        <v>0</v>
      </c>
      <c r="Y282" s="82">
        <f>INDEX([1]Ratio!$V:$V,MATCH([1]ตารางคะแนนV3!$C282,[1]Ratio!$C:$C,0))</f>
        <v>42</v>
      </c>
      <c r="Z282" s="81">
        <f>INDEX([1]RiskPlusY2565Q3!$W:$W,MATCH([1]ตารางคะแนนV3!C282,[1]RiskPlusY2565Q3!$D:$D,0))</f>
        <v>1</v>
      </c>
      <c r="AA282" s="84">
        <f t="shared" si="67"/>
        <v>1</v>
      </c>
      <c r="AB282" s="77" t="str">
        <f>INDEX('[1]Quick MethodY2565Q3'!P:P,MATCH([1]ตารางคะแนนV3!$C282,'[1]Quick MethodY2565Q3'!$C:$C,0))</f>
        <v>1</v>
      </c>
      <c r="AC282" s="78" t="str">
        <f>INDEX('[1]Quick MethodY2565Q3'!Q:Q,MATCH([1]ตารางคะแนนV3!$C282,'[1]Quick MethodY2565Q3'!$C:$C,0))</f>
        <v>0</v>
      </c>
      <c r="AD282" s="78">
        <f>INDEX([1]HGRY2565Q3!W:W,MATCH([1]ตารางคะแนนV3!$C282,[1]HGRY2565Q3!$C:$C,0))</f>
        <v>0.5</v>
      </c>
      <c r="AE282" s="78">
        <f>INDEX([1]HGRY2565Q3!X:X,MATCH([1]ตารางคะแนนV3!$C282,[1]HGRY2565Q3!$C:$C,0))</f>
        <v>0</v>
      </c>
      <c r="AF282" s="78">
        <f>INDEX([1]HGRY2565Q3!Y:Y,MATCH([1]ตารางคะแนนV3!$C282,[1]HGRY2565Q3!$C:$C,0))</f>
        <v>0.5</v>
      </c>
      <c r="AG282" s="78">
        <f>INDEX([1]HGRY2565Q3!Z:Z,MATCH([1]ตารางคะแนนV3!$C282,[1]HGRY2565Q3!$C:$C,0))</f>
        <v>0.5</v>
      </c>
      <c r="AH282" s="85">
        <f t="shared" si="68"/>
        <v>2.5</v>
      </c>
      <c r="AI282" s="79">
        <f t="shared" si="69"/>
        <v>2</v>
      </c>
      <c r="AJ282" s="86">
        <f>INDEX([1]PointY2565Q3!J:J,MATCH([1]ตารางคะแนนV3!$C282,[1]PointY2565Q3!$C:$C,0))</f>
        <v>1</v>
      </c>
      <c r="AK282" s="87">
        <f>IFERROR(INDEX([1]อัตราการครองเตียง!O:O,MATCH([1]ตารางคะแนนV3!$C282,[1]อัตราการครองเตียง!$C:$C,0)),0)</f>
        <v>1</v>
      </c>
      <c r="AL282" s="88">
        <f>INDEX([1]SumAdjRw!R:R,MATCH([1]ตารางคะแนนV3!$C282,[1]SumAdjRw!$C:$C,0))</f>
        <v>0</v>
      </c>
      <c r="AM282" s="89">
        <f t="shared" si="70"/>
        <v>1</v>
      </c>
      <c r="AN282" s="90">
        <f t="shared" si="71"/>
        <v>4</v>
      </c>
      <c r="AO282" s="91">
        <f t="shared" si="72"/>
        <v>5</v>
      </c>
      <c r="AP282" s="92">
        <f>INDEX([1]RiskPlusY2565Q3!Q:Q,MATCH([1]ตารางคะแนนV3!$C282,[1]RiskPlusY2565Q3!$D:$D,0))</f>
        <v>1</v>
      </c>
      <c r="AQ282" s="92">
        <f>INDEX([1]RiskPlusY2565Q3!R:R,MATCH([1]ตารางคะแนนV3!$C282,[1]RiskPlusY2565Q3!$D:$D,0))</f>
        <v>0</v>
      </c>
      <c r="AR282" s="92">
        <f>INDEX([1]RiskPlusY2565Q3!AB:AB,MATCH([1]ตารางคะแนนV3!$C282,[1]RiskPlusY2565Q3!$D:$D,0))</f>
        <v>1</v>
      </c>
      <c r="AS282" s="93">
        <f t="shared" si="73"/>
        <v>2</v>
      </c>
      <c r="AT282" s="92">
        <f>INDEX([1]RiskPlusY2565Q3!AA:AA,MATCH([1]ตารางคะแนนV3!$C282,[1]RiskPlusY2565Q3!$D:$D,0))</f>
        <v>1</v>
      </c>
      <c r="AU282" s="92">
        <f>INDEX([1]RiskPlusY2565Q3!AC:AC,MATCH([1]ตารางคะแนนV3!$C282,[1]RiskPlusY2565Q3!$D:$D,0))</f>
        <v>1</v>
      </c>
      <c r="AV282" s="94">
        <f t="shared" si="74"/>
        <v>2</v>
      </c>
      <c r="AW282" s="95">
        <f t="shared" si="75"/>
        <v>4</v>
      </c>
      <c r="AX282" s="96">
        <f t="shared" si="76"/>
        <v>9</v>
      </c>
      <c r="AY282" s="18" t="str">
        <f t="shared" si="77"/>
        <v>C</v>
      </c>
      <c r="AZ282" s="18"/>
      <c r="BA282" s="18" t="str">
        <f>INDEX([1]Proflile65!$L:$L,MATCH([1]ตารางคะแนนV3!$C282,[1]Proflile65!$D:$D,0))</f>
        <v>เดิม</v>
      </c>
      <c r="BB282" s="18"/>
      <c r="BC282" s="18"/>
      <c r="BD282" s="28" t="b">
        <f t="shared" si="78"/>
        <v>1</v>
      </c>
      <c r="BE282" s="96">
        <v>9</v>
      </c>
      <c r="BF282" s="18" t="s">
        <v>2072</v>
      </c>
      <c r="BH282" s="17">
        <f t="shared" si="79"/>
        <v>0</v>
      </c>
    </row>
    <row r="283" spans="1:60">
      <c r="A283" s="18" t="s">
        <v>23</v>
      </c>
      <c r="B283" s="17" t="s">
        <v>68</v>
      </c>
      <c r="C283" s="18" t="s">
        <v>841</v>
      </c>
      <c r="D283" s="17" t="s">
        <v>842</v>
      </c>
      <c r="E283" s="18" t="str">
        <f>INDEX([1]Proflile65!$F:$F,MATCH([1]ตารางคะแนนV3!$C283,[1]Proflile65!$D:$D,0))</f>
        <v>รพช.</v>
      </c>
      <c r="F283" s="18">
        <f>INDEX([1]Proflile65!$H:$H,MATCH([1]ตารางคะแนนV3!$C283,[1]Proflile65!$D:$D,0))</f>
        <v>33</v>
      </c>
      <c r="G283" s="19" t="str">
        <f>INDEX([1]Proflile65!$K:$K,MATCH([1]ตารางคะแนนV3!$C283,[1]Proflile65!$D:$D,0))</f>
        <v>รพช.F2 P&lt;=30,000</v>
      </c>
      <c r="H283" s="75">
        <v>24100</v>
      </c>
      <c r="I283" s="76">
        <f>INDEX([1]RiskPlusY2565Q3!L:L,MATCH([1]ตารางคะแนนV3!$C283,[1]RiskPlusY2565Q3!$D:$D,0))</f>
        <v>152917391.91</v>
      </c>
      <c r="J283" s="76">
        <f>INDEX([1]RiskPlusY2565Q3!P:P,MATCH([1]ตารางคะแนนV3!$C283,[1]RiskPlusY2565Q3!$D:$D,0))</f>
        <v>103297835.59</v>
      </c>
      <c r="K283" s="76">
        <f>INDEX([1]RiskPlusY2565Q3!O:O,MATCH([1]ตารางคะแนนV3!$C283,[1]RiskPlusY2565Q3!$D:$D,0))</f>
        <v>85870868.829999998</v>
      </c>
      <c r="L283" s="76">
        <f>INDEX([1]RiskPlusY2565Q3!M:M,MATCH([1]ตารางคะแนนV3!$C283,[1]RiskPlusY2565Q3!$D:$D,0))</f>
        <v>81357767.849999994</v>
      </c>
      <c r="M283" s="29">
        <f>INDEX([1]RiskPlusY2565Q3!N:N,MATCH([1]ตารางคะแนนV3!$C283,[1]RiskPlusY2565Q3!$D:$D,0))</f>
        <v>0</v>
      </c>
      <c r="N283" s="77">
        <f>INDEX([1]PlanfinY2565Q3!M:M,MATCH([1]ตารางคะแนนV3!$C283,[1]PlanfinY2565Q3!$C:$C,0))</f>
        <v>1</v>
      </c>
      <c r="O283" s="78">
        <f>INDEX([1]PlanfinY2565Q3!N:N,MATCH([1]ตารางคะแนนV3!$C283,[1]PlanfinY2565Q3!$C:$C,0))</f>
        <v>0</v>
      </c>
      <c r="P283" s="79">
        <f t="shared" si="64"/>
        <v>1</v>
      </c>
      <c r="Q283" s="80">
        <f>INDEX([1]Ratio!R:R,MATCH([1]ตารางคะแนนV3!$C283,[1]Ratio!$C:$C,0))</f>
        <v>112</v>
      </c>
      <c r="R283" s="81">
        <f>INDEX([1]RiskPlusY2565Q3!$S:$S,MATCH([1]ตารางคะแนนV3!C283,[1]RiskPlusY2565Q3!$D:$D,0))</f>
        <v>0</v>
      </c>
      <c r="S283" s="82">
        <f>INDEX([1]Ratio!$S:$S,MATCH([1]ตารางคะแนนV3!$C283,[1]Ratio!$C:$C,0))</f>
        <v>110</v>
      </c>
      <c r="T283" s="78">
        <f>VLOOKUP($C283,[1]RiskPlusY2565Q3!$D$2:$W$901,17,0)</f>
        <v>0</v>
      </c>
      <c r="U283" s="83">
        <f t="shared" si="65"/>
        <v>0</v>
      </c>
      <c r="V283" s="82">
        <f>INDEX([1]Ratio!$T:$T,MATCH([1]ตารางคะแนนV3!$C283,[1]Ratio!$C:$C,0))</f>
        <v>137</v>
      </c>
      <c r="W283" s="78">
        <f>VLOOKUP($C283,[1]RiskPlusY2565Q3!$D$2:$W$901,18,0)</f>
        <v>0</v>
      </c>
      <c r="X283" s="83">
        <f t="shared" si="66"/>
        <v>0</v>
      </c>
      <c r="Y283" s="82">
        <f>INDEX([1]Ratio!$V:$V,MATCH([1]ตารางคะแนนV3!$C283,[1]Ratio!$C:$C,0))</f>
        <v>55</v>
      </c>
      <c r="Z283" s="81">
        <f>INDEX([1]RiskPlusY2565Q3!$W:$W,MATCH([1]ตารางคะแนนV3!C283,[1]RiskPlusY2565Q3!$D:$D,0))</f>
        <v>1</v>
      </c>
      <c r="AA283" s="84">
        <f t="shared" si="67"/>
        <v>1</v>
      </c>
      <c r="AB283" s="77" t="str">
        <f>INDEX('[1]Quick MethodY2565Q3'!P:P,MATCH([1]ตารางคะแนนV3!$C283,'[1]Quick MethodY2565Q3'!$C:$C,0))</f>
        <v>0</v>
      </c>
      <c r="AC283" s="78" t="str">
        <f>INDEX('[1]Quick MethodY2565Q3'!Q:Q,MATCH([1]ตารางคะแนนV3!$C283,'[1]Quick MethodY2565Q3'!$C:$C,0))</f>
        <v>1</v>
      </c>
      <c r="AD283" s="78">
        <f>INDEX([1]HGRY2565Q3!W:W,MATCH([1]ตารางคะแนนV3!$C283,[1]HGRY2565Q3!$C:$C,0))</f>
        <v>0</v>
      </c>
      <c r="AE283" s="78">
        <f>INDEX([1]HGRY2565Q3!X:X,MATCH([1]ตารางคะแนนV3!$C283,[1]HGRY2565Q3!$C:$C,0))</f>
        <v>0</v>
      </c>
      <c r="AF283" s="78">
        <f>INDEX([1]HGRY2565Q3!Y:Y,MATCH([1]ตารางคะแนนV3!$C283,[1]HGRY2565Q3!$C:$C,0))</f>
        <v>0</v>
      </c>
      <c r="AG283" s="78">
        <f>INDEX([1]HGRY2565Q3!Z:Z,MATCH([1]ตารางคะแนนV3!$C283,[1]HGRY2565Q3!$C:$C,0))</f>
        <v>0.5</v>
      </c>
      <c r="AH283" s="85">
        <f t="shared" si="68"/>
        <v>1.5</v>
      </c>
      <c r="AI283" s="79">
        <f t="shared" si="69"/>
        <v>1.5</v>
      </c>
      <c r="AJ283" s="86">
        <f>INDEX([1]PointY2565Q3!J:J,MATCH([1]ตารางคะแนนV3!$C283,[1]PointY2565Q3!$C:$C,0))</f>
        <v>1</v>
      </c>
      <c r="AK283" s="87">
        <f>IFERROR(INDEX([1]อัตราการครองเตียง!O:O,MATCH([1]ตารางคะแนนV3!$C283,[1]อัตราการครองเตียง!$C:$C,0)),0)</f>
        <v>1</v>
      </c>
      <c r="AL283" s="88">
        <f>INDEX([1]SumAdjRw!R:R,MATCH([1]ตารางคะแนนV3!$C283,[1]SumAdjRw!$C:$C,0))</f>
        <v>1</v>
      </c>
      <c r="AM283" s="89">
        <f t="shared" si="70"/>
        <v>2</v>
      </c>
      <c r="AN283" s="90">
        <f t="shared" si="71"/>
        <v>4.5</v>
      </c>
      <c r="AO283" s="91">
        <f t="shared" si="72"/>
        <v>6.5</v>
      </c>
      <c r="AP283" s="92">
        <f>INDEX([1]RiskPlusY2565Q3!Q:Q,MATCH([1]ตารางคะแนนV3!$C283,[1]RiskPlusY2565Q3!$D:$D,0))</f>
        <v>1</v>
      </c>
      <c r="AQ283" s="92">
        <f>INDEX([1]RiskPlusY2565Q3!R:R,MATCH([1]ตารางคะแนนV3!$C283,[1]RiskPlusY2565Q3!$D:$D,0))</f>
        <v>1</v>
      </c>
      <c r="AR283" s="92">
        <f>INDEX([1]RiskPlusY2565Q3!AB:AB,MATCH([1]ตารางคะแนนV3!$C283,[1]RiskPlusY2565Q3!$D:$D,0))</f>
        <v>1</v>
      </c>
      <c r="AS283" s="93">
        <f t="shared" si="73"/>
        <v>3</v>
      </c>
      <c r="AT283" s="92">
        <f>INDEX([1]RiskPlusY2565Q3!AA:AA,MATCH([1]ตารางคะแนนV3!$C283,[1]RiskPlusY2565Q3!$D:$D,0))</f>
        <v>1</v>
      </c>
      <c r="AU283" s="92">
        <f>INDEX([1]RiskPlusY2565Q3!AC:AC,MATCH([1]ตารางคะแนนV3!$C283,[1]RiskPlusY2565Q3!$D:$D,0))</f>
        <v>1</v>
      </c>
      <c r="AV283" s="94">
        <f t="shared" si="74"/>
        <v>2</v>
      </c>
      <c r="AW283" s="95">
        <f t="shared" si="75"/>
        <v>5</v>
      </c>
      <c r="AX283" s="96">
        <f t="shared" si="76"/>
        <v>11.5</v>
      </c>
      <c r="AY283" s="18" t="str">
        <f t="shared" si="77"/>
        <v>B</v>
      </c>
      <c r="AZ283" s="18"/>
      <c r="BA283" s="18" t="str">
        <f>INDEX([1]Proflile65!$L:$L,MATCH([1]ตารางคะแนนV3!$C283,[1]Proflile65!$D:$D,0))</f>
        <v>เดิม</v>
      </c>
      <c r="BB283" s="18"/>
      <c r="BC283" s="18"/>
      <c r="BD283" s="28" t="b">
        <f t="shared" si="78"/>
        <v>1</v>
      </c>
      <c r="BE283" s="96">
        <v>11.5</v>
      </c>
      <c r="BF283" s="18" t="s">
        <v>2071</v>
      </c>
      <c r="BH283" s="17">
        <f t="shared" si="79"/>
        <v>150000</v>
      </c>
    </row>
    <row r="284" spans="1:60">
      <c r="A284" s="18" t="s">
        <v>23</v>
      </c>
      <c r="B284" s="17" t="s">
        <v>68</v>
      </c>
      <c r="C284" s="18" t="s">
        <v>843</v>
      </c>
      <c r="D284" s="17" t="s">
        <v>844</v>
      </c>
      <c r="E284" s="18" t="str">
        <f>INDEX([1]Proflile65!$F:$F,MATCH([1]ตารางคะแนนV3!$C284,[1]Proflile65!$D:$D,0))</f>
        <v>รพช.</v>
      </c>
      <c r="F284" s="18">
        <f>INDEX([1]Proflile65!$H:$H,MATCH([1]ตารางคะแนนV3!$C284,[1]Proflile65!$D:$D,0))</f>
        <v>30</v>
      </c>
      <c r="G284" s="19" t="str">
        <f>INDEX([1]Proflile65!$K:$K,MATCH([1]ตารางคะแนนV3!$C284,[1]Proflile65!$D:$D,0))</f>
        <v>รพช.F2 P&lt;=30,000</v>
      </c>
      <c r="H284" s="75">
        <v>12444</v>
      </c>
      <c r="I284" s="76">
        <f>INDEX([1]RiskPlusY2565Q3!L:L,MATCH([1]ตารางคะแนนV3!$C284,[1]RiskPlusY2565Q3!$D:$D,0))</f>
        <v>75725524.420000002</v>
      </c>
      <c r="J284" s="76">
        <f>INDEX([1]RiskPlusY2565Q3!P:P,MATCH([1]ตารางคะแนนV3!$C284,[1]RiskPlusY2565Q3!$D:$D,0))</f>
        <v>62957765.829999998</v>
      </c>
      <c r="K284" s="76">
        <f>INDEX([1]RiskPlusY2565Q3!O:O,MATCH([1]ตารางคะแนนV3!$C284,[1]RiskPlusY2565Q3!$D:$D,0))</f>
        <v>41099172.159999996</v>
      </c>
      <c r="L284" s="76">
        <f>INDEX([1]RiskPlusY2565Q3!M:M,MATCH([1]ตารางคะแนนV3!$C284,[1]RiskPlusY2565Q3!$D:$D,0))</f>
        <v>38625584.710000001</v>
      </c>
      <c r="M284" s="29">
        <f>INDEX([1]RiskPlusY2565Q3!N:N,MATCH([1]ตารางคะแนนV3!$C284,[1]RiskPlusY2565Q3!$D:$D,0))</f>
        <v>0</v>
      </c>
      <c r="N284" s="77">
        <f>INDEX([1]PlanfinY2565Q3!M:M,MATCH([1]ตารางคะแนนV3!$C284,[1]PlanfinY2565Q3!$C:$C,0))</f>
        <v>0</v>
      </c>
      <c r="O284" s="78">
        <f>INDEX([1]PlanfinY2565Q3!N:N,MATCH([1]ตารางคะแนนV3!$C284,[1]PlanfinY2565Q3!$C:$C,0))</f>
        <v>1</v>
      </c>
      <c r="P284" s="79">
        <f t="shared" si="64"/>
        <v>1</v>
      </c>
      <c r="Q284" s="80">
        <f>INDEX([1]Ratio!R:R,MATCH([1]ตารางคะแนนV3!$C284,[1]Ratio!$C:$C,0))</f>
        <v>140</v>
      </c>
      <c r="R284" s="81">
        <f>INDEX([1]RiskPlusY2565Q3!$S:$S,MATCH([1]ตารางคะแนนV3!C284,[1]RiskPlusY2565Q3!$D:$D,0))</f>
        <v>0</v>
      </c>
      <c r="S284" s="82">
        <f>INDEX([1]Ratio!$S:$S,MATCH([1]ตารางคะแนนV3!$C284,[1]Ratio!$C:$C,0))</f>
        <v>357</v>
      </c>
      <c r="T284" s="78">
        <f>VLOOKUP($C284,[1]RiskPlusY2565Q3!$D$2:$W$901,17,0)</f>
        <v>0</v>
      </c>
      <c r="U284" s="83">
        <f t="shared" si="65"/>
        <v>0</v>
      </c>
      <c r="V284" s="82">
        <f>INDEX([1]Ratio!$T:$T,MATCH([1]ตารางคะแนนV3!$C284,[1]Ratio!$C:$C,0))</f>
        <v>98</v>
      </c>
      <c r="W284" s="78">
        <f>VLOOKUP($C284,[1]RiskPlusY2565Q3!$D$2:$W$901,18,0)</f>
        <v>0</v>
      </c>
      <c r="X284" s="83">
        <f t="shared" si="66"/>
        <v>0</v>
      </c>
      <c r="Y284" s="82">
        <f>INDEX([1]Ratio!$V:$V,MATCH([1]ตารางคะแนนV3!$C284,[1]Ratio!$C:$C,0))</f>
        <v>47</v>
      </c>
      <c r="Z284" s="81">
        <f>INDEX([1]RiskPlusY2565Q3!$W:$W,MATCH([1]ตารางคะแนนV3!C284,[1]RiskPlusY2565Q3!$D:$D,0))</f>
        <v>1</v>
      </c>
      <c r="AA284" s="84">
        <f t="shared" si="67"/>
        <v>1</v>
      </c>
      <c r="AB284" s="77" t="str">
        <f>INDEX('[1]Quick MethodY2565Q3'!P:P,MATCH([1]ตารางคะแนนV3!$C284,'[1]Quick MethodY2565Q3'!$C:$C,0))</f>
        <v>1</v>
      </c>
      <c r="AC284" s="78" t="str">
        <f>INDEX('[1]Quick MethodY2565Q3'!Q:Q,MATCH([1]ตารางคะแนนV3!$C284,'[1]Quick MethodY2565Q3'!$C:$C,0))</f>
        <v>1</v>
      </c>
      <c r="AD284" s="78">
        <f>INDEX([1]HGRY2565Q3!W:W,MATCH([1]ตารางคะแนนV3!$C284,[1]HGRY2565Q3!$C:$C,0))</f>
        <v>0</v>
      </c>
      <c r="AE284" s="78">
        <f>INDEX([1]HGRY2565Q3!X:X,MATCH([1]ตารางคะแนนV3!$C284,[1]HGRY2565Q3!$C:$C,0))</f>
        <v>0.5</v>
      </c>
      <c r="AF284" s="78">
        <f>INDEX([1]HGRY2565Q3!Y:Y,MATCH([1]ตารางคะแนนV3!$C284,[1]HGRY2565Q3!$C:$C,0))</f>
        <v>0</v>
      </c>
      <c r="AG284" s="78">
        <f>INDEX([1]HGRY2565Q3!Z:Z,MATCH([1]ตารางคะแนนV3!$C284,[1]HGRY2565Q3!$C:$C,0))</f>
        <v>0.5</v>
      </c>
      <c r="AH284" s="85">
        <f t="shared" si="68"/>
        <v>3</v>
      </c>
      <c r="AI284" s="79">
        <f t="shared" si="69"/>
        <v>2</v>
      </c>
      <c r="AJ284" s="86">
        <f>INDEX([1]PointY2565Q3!J:J,MATCH([1]ตารางคะแนนV3!$C284,[1]PointY2565Q3!$C:$C,0))</f>
        <v>1</v>
      </c>
      <c r="AK284" s="87">
        <f>IFERROR(INDEX([1]อัตราการครองเตียง!O:O,MATCH([1]ตารางคะแนนV3!$C284,[1]อัตราการครองเตียง!$C:$C,0)),0)</f>
        <v>1</v>
      </c>
      <c r="AL284" s="88">
        <f>INDEX([1]SumAdjRw!R:R,MATCH([1]ตารางคะแนนV3!$C284,[1]SumAdjRw!$C:$C,0))</f>
        <v>1</v>
      </c>
      <c r="AM284" s="89">
        <f t="shared" si="70"/>
        <v>2</v>
      </c>
      <c r="AN284" s="90">
        <f t="shared" si="71"/>
        <v>5</v>
      </c>
      <c r="AO284" s="91">
        <f t="shared" si="72"/>
        <v>7</v>
      </c>
      <c r="AP284" s="92">
        <f>INDEX([1]RiskPlusY2565Q3!Q:Q,MATCH([1]ตารางคะแนนV3!$C284,[1]RiskPlusY2565Q3!$D:$D,0))</f>
        <v>1</v>
      </c>
      <c r="AQ284" s="92">
        <f>INDEX([1]RiskPlusY2565Q3!R:R,MATCH([1]ตารางคะแนนV3!$C284,[1]RiskPlusY2565Q3!$D:$D,0))</f>
        <v>1</v>
      </c>
      <c r="AR284" s="92">
        <f>INDEX([1]RiskPlusY2565Q3!AB:AB,MATCH([1]ตารางคะแนนV3!$C284,[1]RiskPlusY2565Q3!$D:$D,0))</f>
        <v>1</v>
      </c>
      <c r="AS284" s="93">
        <f t="shared" si="73"/>
        <v>3</v>
      </c>
      <c r="AT284" s="92">
        <f>INDEX([1]RiskPlusY2565Q3!AA:AA,MATCH([1]ตารางคะแนนV3!$C284,[1]RiskPlusY2565Q3!$D:$D,0))</f>
        <v>1</v>
      </c>
      <c r="AU284" s="92">
        <f>INDEX([1]RiskPlusY2565Q3!AC:AC,MATCH([1]ตารางคะแนนV3!$C284,[1]RiskPlusY2565Q3!$D:$D,0))</f>
        <v>1</v>
      </c>
      <c r="AV284" s="94">
        <f t="shared" si="74"/>
        <v>2</v>
      </c>
      <c r="AW284" s="95">
        <f t="shared" si="75"/>
        <v>5</v>
      </c>
      <c r="AX284" s="96">
        <f t="shared" si="76"/>
        <v>12</v>
      </c>
      <c r="AY284" s="18" t="str">
        <f t="shared" si="77"/>
        <v>A</v>
      </c>
      <c r="AZ284" s="18"/>
      <c r="BA284" s="18" t="str">
        <f>INDEX([1]Proflile65!$L:$L,MATCH([1]ตารางคะแนนV3!$C284,[1]Proflile65!$D:$D,0))</f>
        <v>เดิม</v>
      </c>
      <c r="BB284" s="18"/>
      <c r="BC284" s="18"/>
      <c r="BD284" s="28" t="b">
        <f t="shared" si="78"/>
        <v>1</v>
      </c>
      <c r="BE284" s="96">
        <v>12</v>
      </c>
      <c r="BF284" s="18" t="s">
        <v>2048</v>
      </c>
      <c r="BH284" s="17">
        <f t="shared" si="79"/>
        <v>300000</v>
      </c>
    </row>
    <row r="285" spans="1:60">
      <c r="A285" s="18" t="s">
        <v>23</v>
      </c>
      <c r="B285" s="17" t="s">
        <v>68</v>
      </c>
      <c r="C285" s="18" t="s">
        <v>845</v>
      </c>
      <c r="D285" s="17" t="s">
        <v>846</v>
      </c>
      <c r="E285" s="18" t="str">
        <f>INDEX([1]Proflile65!$F:$F,MATCH([1]ตารางคะแนนV3!$C285,[1]Proflile65!$D:$D,0))</f>
        <v>รพช.</v>
      </c>
      <c r="F285" s="18">
        <f>INDEX([1]Proflile65!$H:$H,MATCH([1]ตารางคะแนนV3!$C285,[1]Proflile65!$D:$D,0))</f>
        <v>114</v>
      </c>
      <c r="G285" s="19" t="str">
        <f>INDEX([1]Proflile65!$K:$K,MATCH([1]ตารางคะแนนV3!$C285,[1]Proflile65!$D:$D,0))</f>
        <v>รพช.M2 B&gt;100</v>
      </c>
      <c r="H285" s="75">
        <v>54792</v>
      </c>
      <c r="I285" s="76">
        <f>INDEX([1]RiskPlusY2565Q3!L:L,MATCH([1]ตารางคะแนนV3!$C285,[1]RiskPlusY2565Q3!$D:$D,0))</f>
        <v>227940677.52000001</v>
      </c>
      <c r="J285" s="76">
        <f>INDEX([1]RiskPlusY2565Q3!P:P,MATCH([1]ตารางคะแนนV3!$C285,[1]RiskPlusY2565Q3!$D:$D,0))</f>
        <v>128967169.73999999</v>
      </c>
      <c r="K285" s="76">
        <f>INDEX([1]RiskPlusY2565Q3!O:O,MATCH([1]ตารางคะแนนV3!$C285,[1]RiskPlusY2565Q3!$D:$D,0))</f>
        <v>136486682.97</v>
      </c>
      <c r="L285" s="76">
        <f>INDEX([1]RiskPlusY2565Q3!M:M,MATCH([1]ตารางคะแนนV3!$C285,[1]RiskPlusY2565Q3!$D:$D,0))</f>
        <v>129133228.28</v>
      </c>
      <c r="M285" s="29">
        <f>INDEX([1]RiskPlusY2565Q3!N:N,MATCH([1]ตารางคะแนนV3!$C285,[1]RiskPlusY2565Q3!$D:$D,0))</f>
        <v>0</v>
      </c>
      <c r="N285" s="77">
        <f>INDEX([1]PlanfinY2565Q3!M:M,MATCH([1]ตารางคะแนนV3!$C285,[1]PlanfinY2565Q3!$C:$C,0))</f>
        <v>0</v>
      </c>
      <c r="O285" s="78">
        <f>INDEX([1]PlanfinY2565Q3!N:N,MATCH([1]ตารางคะแนนV3!$C285,[1]PlanfinY2565Q3!$C:$C,0))</f>
        <v>1</v>
      </c>
      <c r="P285" s="79">
        <f t="shared" si="64"/>
        <v>1</v>
      </c>
      <c r="Q285" s="80">
        <f>INDEX([1]Ratio!R:R,MATCH([1]ตารางคะแนนV3!$C285,[1]Ratio!$C:$C,0))</f>
        <v>104</v>
      </c>
      <c r="R285" s="81">
        <f>INDEX([1]RiskPlusY2565Q3!$S:$S,MATCH([1]ตารางคะแนนV3!C285,[1]RiskPlusY2565Q3!$D:$D,0))</f>
        <v>0</v>
      </c>
      <c r="S285" s="82">
        <f>INDEX([1]Ratio!$S:$S,MATCH([1]ตารางคะแนนV3!$C285,[1]Ratio!$C:$C,0))</f>
        <v>90</v>
      </c>
      <c r="T285" s="78">
        <f>VLOOKUP($C285,[1]RiskPlusY2565Q3!$D$2:$W$901,17,0)</f>
        <v>0</v>
      </c>
      <c r="U285" s="83">
        <f t="shared" si="65"/>
        <v>0</v>
      </c>
      <c r="V285" s="82">
        <f>INDEX([1]Ratio!$T:$T,MATCH([1]ตารางคะแนนV3!$C285,[1]Ratio!$C:$C,0))</f>
        <v>83</v>
      </c>
      <c r="W285" s="78">
        <f>VLOOKUP($C285,[1]RiskPlusY2565Q3!$D$2:$W$901,18,0)</f>
        <v>0</v>
      </c>
      <c r="X285" s="83">
        <f t="shared" si="66"/>
        <v>0</v>
      </c>
      <c r="Y285" s="82">
        <f>INDEX([1]Ratio!$V:$V,MATCH([1]ตารางคะแนนV3!$C285,[1]Ratio!$C:$C,0))</f>
        <v>48</v>
      </c>
      <c r="Z285" s="81">
        <f>INDEX([1]RiskPlusY2565Q3!$W:$W,MATCH([1]ตารางคะแนนV3!C285,[1]RiskPlusY2565Q3!$D:$D,0))</f>
        <v>1</v>
      </c>
      <c r="AA285" s="84">
        <f t="shared" si="67"/>
        <v>1</v>
      </c>
      <c r="AB285" s="77" t="str">
        <f>INDEX('[1]Quick MethodY2565Q3'!P:P,MATCH([1]ตารางคะแนนV3!$C285,'[1]Quick MethodY2565Q3'!$C:$C,0))</f>
        <v>1</v>
      </c>
      <c r="AC285" s="78" t="str">
        <f>INDEX('[1]Quick MethodY2565Q3'!Q:Q,MATCH([1]ตารางคะแนนV3!$C285,'[1]Quick MethodY2565Q3'!$C:$C,0))</f>
        <v>1</v>
      </c>
      <c r="AD285" s="78">
        <f>INDEX([1]HGRY2565Q3!W:W,MATCH([1]ตารางคะแนนV3!$C285,[1]HGRY2565Q3!$C:$C,0))</f>
        <v>0.5</v>
      </c>
      <c r="AE285" s="78">
        <f>INDEX([1]HGRY2565Q3!X:X,MATCH([1]ตารางคะแนนV3!$C285,[1]HGRY2565Q3!$C:$C,0))</f>
        <v>0</v>
      </c>
      <c r="AF285" s="78">
        <f>INDEX([1]HGRY2565Q3!Y:Y,MATCH([1]ตารางคะแนนV3!$C285,[1]HGRY2565Q3!$C:$C,0))</f>
        <v>0.5</v>
      </c>
      <c r="AG285" s="78">
        <f>INDEX([1]HGRY2565Q3!Z:Z,MATCH([1]ตารางคะแนนV3!$C285,[1]HGRY2565Q3!$C:$C,0))</f>
        <v>0.5</v>
      </c>
      <c r="AH285" s="85">
        <f t="shared" si="68"/>
        <v>3.5</v>
      </c>
      <c r="AI285" s="79">
        <f t="shared" si="69"/>
        <v>2</v>
      </c>
      <c r="AJ285" s="86">
        <f>INDEX([1]PointY2565Q3!J:J,MATCH([1]ตารางคะแนนV3!$C285,[1]PointY2565Q3!$C:$C,0))</f>
        <v>1</v>
      </c>
      <c r="AK285" s="87">
        <f>IFERROR(INDEX([1]อัตราการครองเตียง!O:O,MATCH([1]ตารางคะแนนV3!$C285,[1]อัตราการครองเตียง!$C:$C,0)),0)</f>
        <v>1</v>
      </c>
      <c r="AL285" s="88">
        <f>INDEX([1]SumAdjRw!R:R,MATCH([1]ตารางคะแนนV3!$C285,[1]SumAdjRw!$C:$C,0))</f>
        <v>0</v>
      </c>
      <c r="AM285" s="89">
        <f t="shared" si="70"/>
        <v>1</v>
      </c>
      <c r="AN285" s="90">
        <f t="shared" si="71"/>
        <v>4</v>
      </c>
      <c r="AO285" s="91">
        <f t="shared" si="72"/>
        <v>6</v>
      </c>
      <c r="AP285" s="92">
        <f>INDEX([1]RiskPlusY2565Q3!Q:Q,MATCH([1]ตารางคะแนนV3!$C285,[1]RiskPlusY2565Q3!$D:$D,0))</f>
        <v>1</v>
      </c>
      <c r="AQ285" s="92">
        <f>INDEX([1]RiskPlusY2565Q3!R:R,MATCH([1]ตารางคะแนนV3!$C285,[1]RiskPlusY2565Q3!$D:$D,0))</f>
        <v>1</v>
      </c>
      <c r="AR285" s="92">
        <f>INDEX([1]RiskPlusY2565Q3!AB:AB,MATCH([1]ตารางคะแนนV3!$C285,[1]RiskPlusY2565Q3!$D:$D,0))</f>
        <v>1</v>
      </c>
      <c r="AS285" s="93">
        <f t="shared" si="73"/>
        <v>3</v>
      </c>
      <c r="AT285" s="92">
        <f>INDEX([1]RiskPlusY2565Q3!AA:AA,MATCH([1]ตารางคะแนนV3!$C285,[1]RiskPlusY2565Q3!$D:$D,0))</f>
        <v>1</v>
      </c>
      <c r="AU285" s="92">
        <f>INDEX([1]RiskPlusY2565Q3!AC:AC,MATCH([1]ตารางคะแนนV3!$C285,[1]RiskPlusY2565Q3!$D:$D,0))</f>
        <v>1</v>
      </c>
      <c r="AV285" s="94">
        <f t="shared" si="74"/>
        <v>2</v>
      </c>
      <c r="AW285" s="95">
        <f t="shared" si="75"/>
        <v>5</v>
      </c>
      <c r="AX285" s="96">
        <f t="shared" si="76"/>
        <v>11</v>
      </c>
      <c r="AY285" s="18" t="str">
        <f t="shared" si="77"/>
        <v>B</v>
      </c>
      <c r="AZ285" s="18"/>
      <c r="BA285" s="18" t="str">
        <f>INDEX([1]Proflile65!$L:$L,MATCH([1]ตารางคะแนนV3!$C285,[1]Proflile65!$D:$D,0))</f>
        <v>เดิม</v>
      </c>
      <c r="BB285" s="18"/>
      <c r="BC285" s="18"/>
      <c r="BD285" s="28" t="b">
        <f t="shared" si="78"/>
        <v>1</v>
      </c>
      <c r="BE285" s="96">
        <v>11</v>
      </c>
      <c r="BF285" s="18" t="s">
        <v>2071</v>
      </c>
      <c r="BH285" s="17">
        <f t="shared" si="79"/>
        <v>150000</v>
      </c>
    </row>
    <row r="286" spans="1:60">
      <c r="A286" s="18" t="s">
        <v>23</v>
      </c>
      <c r="B286" s="17" t="s">
        <v>68</v>
      </c>
      <c r="C286" s="18" t="s">
        <v>847</v>
      </c>
      <c r="D286" s="17" t="s">
        <v>848</v>
      </c>
      <c r="E286" s="18" t="str">
        <f>INDEX([1]Proflile65!$F:$F,MATCH([1]ตารางคะแนนV3!$C286,[1]Proflile65!$D:$D,0))</f>
        <v>รพช.</v>
      </c>
      <c r="F286" s="18">
        <f>INDEX([1]Proflile65!$H:$H,MATCH([1]ตารางคะแนนV3!$C286,[1]Proflile65!$D:$D,0))</f>
        <v>77</v>
      </c>
      <c r="G286" s="19" t="str">
        <f>INDEX([1]Proflile65!$K:$K,MATCH([1]ตารางคะแนนV3!$C286,[1]Proflile65!$D:$D,0))</f>
        <v>รพช.F1 P50,000-100,000</v>
      </c>
      <c r="H286" s="75">
        <v>64193</v>
      </c>
      <c r="I286" s="76">
        <f>INDEX([1]RiskPlusY2565Q3!L:L,MATCH([1]ตารางคะแนนV3!$C286,[1]RiskPlusY2565Q3!$D:$D,0))</f>
        <v>227253899.53999999</v>
      </c>
      <c r="J286" s="76">
        <f>INDEX([1]RiskPlusY2565Q3!P:P,MATCH([1]ตารางคะแนนV3!$C286,[1]RiskPlusY2565Q3!$D:$D,0))</f>
        <v>150792597.09999999</v>
      </c>
      <c r="K286" s="76">
        <f>INDEX([1]RiskPlusY2565Q3!O:O,MATCH([1]ตารางคะแนนV3!$C286,[1]RiskPlusY2565Q3!$D:$D,0))</f>
        <v>152536770.86000001</v>
      </c>
      <c r="L286" s="76">
        <f>INDEX([1]RiskPlusY2565Q3!M:M,MATCH([1]ตารางคะแนนV3!$C286,[1]RiskPlusY2565Q3!$D:$D,0))</f>
        <v>140901973.75999999</v>
      </c>
      <c r="M286" s="29">
        <f>INDEX([1]RiskPlusY2565Q3!N:N,MATCH([1]ตารางคะแนนV3!$C286,[1]RiskPlusY2565Q3!$D:$D,0))</f>
        <v>0</v>
      </c>
      <c r="N286" s="77">
        <f>INDEX([1]PlanfinY2565Q3!M:M,MATCH([1]ตารางคะแนนV3!$C286,[1]PlanfinY2565Q3!$C:$C,0))</f>
        <v>0</v>
      </c>
      <c r="O286" s="78">
        <f>INDEX([1]PlanfinY2565Q3!N:N,MATCH([1]ตารางคะแนนV3!$C286,[1]PlanfinY2565Q3!$C:$C,0))</f>
        <v>1</v>
      </c>
      <c r="P286" s="79">
        <f t="shared" si="64"/>
        <v>1</v>
      </c>
      <c r="Q286" s="80">
        <f>INDEX([1]Ratio!R:R,MATCH([1]ตารางคะแนนV3!$C286,[1]Ratio!$C:$C,0))</f>
        <v>94</v>
      </c>
      <c r="R286" s="81">
        <f>INDEX([1]RiskPlusY2565Q3!$S:$S,MATCH([1]ตารางคะแนนV3!C286,[1]RiskPlusY2565Q3!$D:$D,0))</f>
        <v>0</v>
      </c>
      <c r="S286" s="82">
        <f>INDEX([1]Ratio!$S:$S,MATCH([1]ตารางคะแนนV3!$C286,[1]Ratio!$C:$C,0))</f>
        <v>21</v>
      </c>
      <c r="T286" s="78">
        <f>VLOOKUP($C286,[1]RiskPlusY2565Q3!$D$2:$W$901,17,0)</f>
        <v>1</v>
      </c>
      <c r="U286" s="83">
        <f t="shared" si="65"/>
        <v>0.5</v>
      </c>
      <c r="V286" s="82">
        <f>INDEX([1]Ratio!$T:$T,MATCH([1]ตารางคะแนนV3!$C286,[1]Ratio!$C:$C,0))</f>
        <v>53</v>
      </c>
      <c r="W286" s="78">
        <f>VLOOKUP($C286,[1]RiskPlusY2565Q3!$D$2:$W$901,18,0)</f>
        <v>1</v>
      </c>
      <c r="X286" s="83">
        <f t="shared" si="66"/>
        <v>0.5</v>
      </c>
      <c r="Y286" s="82">
        <f>INDEX([1]Ratio!$V:$V,MATCH([1]ตารางคะแนนV3!$C286,[1]Ratio!$C:$C,0))</f>
        <v>48</v>
      </c>
      <c r="Z286" s="81">
        <f>INDEX([1]RiskPlusY2565Q3!$W:$W,MATCH([1]ตารางคะแนนV3!C286,[1]RiskPlusY2565Q3!$D:$D,0))</f>
        <v>1</v>
      </c>
      <c r="AA286" s="84">
        <f t="shared" si="67"/>
        <v>2</v>
      </c>
      <c r="AB286" s="77" t="str">
        <f>INDEX('[1]Quick MethodY2565Q3'!P:P,MATCH([1]ตารางคะแนนV3!$C286,'[1]Quick MethodY2565Q3'!$C:$C,0))</f>
        <v>1</v>
      </c>
      <c r="AC286" s="78" t="str">
        <f>INDEX('[1]Quick MethodY2565Q3'!Q:Q,MATCH([1]ตารางคะแนนV3!$C286,'[1]Quick MethodY2565Q3'!$C:$C,0))</f>
        <v>0</v>
      </c>
      <c r="AD286" s="78">
        <f>INDEX([1]HGRY2565Q3!W:W,MATCH([1]ตารางคะแนนV3!$C286,[1]HGRY2565Q3!$C:$C,0))</f>
        <v>0.5</v>
      </c>
      <c r="AE286" s="78">
        <f>INDEX([1]HGRY2565Q3!X:X,MATCH([1]ตารางคะแนนV3!$C286,[1]HGRY2565Q3!$C:$C,0))</f>
        <v>0</v>
      </c>
      <c r="AF286" s="78">
        <f>INDEX([1]HGRY2565Q3!Y:Y,MATCH([1]ตารางคะแนนV3!$C286,[1]HGRY2565Q3!$C:$C,0))</f>
        <v>0</v>
      </c>
      <c r="AG286" s="78">
        <f>INDEX([1]HGRY2565Q3!Z:Z,MATCH([1]ตารางคะแนนV3!$C286,[1]HGRY2565Q3!$C:$C,0))</f>
        <v>0.5</v>
      </c>
      <c r="AH286" s="85">
        <f t="shared" si="68"/>
        <v>2</v>
      </c>
      <c r="AI286" s="79">
        <f t="shared" si="69"/>
        <v>2</v>
      </c>
      <c r="AJ286" s="86">
        <f>INDEX([1]PointY2565Q3!J:J,MATCH([1]ตารางคะแนนV3!$C286,[1]PointY2565Q3!$C:$C,0))</f>
        <v>1</v>
      </c>
      <c r="AK286" s="87">
        <f>IFERROR(INDEX([1]อัตราการครองเตียง!O:O,MATCH([1]ตารางคะแนนV3!$C286,[1]อัตราการครองเตียง!$C:$C,0)),0)</f>
        <v>1</v>
      </c>
      <c r="AL286" s="88">
        <f>INDEX([1]SumAdjRw!R:R,MATCH([1]ตารางคะแนนV3!$C286,[1]SumAdjRw!$C:$C,0))</f>
        <v>1</v>
      </c>
      <c r="AM286" s="89">
        <f t="shared" si="70"/>
        <v>2</v>
      </c>
      <c r="AN286" s="90">
        <f t="shared" si="71"/>
        <v>5</v>
      </c>
      <c r="AO286" s="91">
        <f t="shared" si="72"/>
        <v>8</v>
      </c>
      <c r="AP286" s="92">
        <f>INDEX([1]RiskPlusY2565Q3!Q:Q,MATCH([1]ตารางคะแนนV3!$C286,[1]RiskPlusY2565Q3!$D:$D,0))</f>
        <v>1</v>
      </c>
      <c r="AQ286" s="92">
        <f>INDEX([1]RiskPlusY2565Q3!R:R,MATCH([1]ตารางคะแนนV3!$C286,[1]RiskPlusY2565Q3!$D:$D,0))</f>
        <v>1</v>
      </c>
      <c r="AR286" s="92">
        <f>INDEX([1]RiskPlusY2565Q3!AB:AB,MATCH([1]ตารางคะแนนV3!$C286,[1]RiskPlusY2565Q3!$D:$D,0))</f>
        <v>1</v>
      </c>
      <c r="AS286" s="93">
        <f t="shared" si="73"/>
        <v>3</v>
      </c>
      <c r="AT286" s="92">
        <f>INDEX([1]RiskPlusY2565Q3!AA:AA,MATCH([1]ตารางคะแนนV3!$C286,[1]RiskPlusY2565Q3!$D:$D,0))</f>
        <v>1</v>
      </c>
      <c r="AU286" s="92">
        <f>INDEX([1]RiskPlusY2565Q3!AC:AC,MATCH([1]ตารางคะแนนV3!$C286,[1]RiskPlusY2565Q3!$D:$D,0))</f>
        <v>1</v>
      </c>
      <c r="AV286" s="94">
        <f t="shared" si="74"/>
        <v>2</v>
      </c>
      <c r="AW286" s="95">
        <f t="shared" si="75"/>
        <v>5</v>
      </c>
      <c r="AX286" s="96">
        <f t="shared" si="76"/>
        <v>13</v>
      </c>
      <c r="AY286" s="18" t="str">
        <f t="shared" si="77"/>
        <v>A</v>
      </c>
      <c r="AZ286" s="18"/>
      <c r="BA286" s="18" t="str">
        <f>INDEX([1]Proflile65!$L:$L,MATCH([1]ตารางคะแนนV3!$C286,[1]Proflile65!$D:$D,0))</f>
        <v>เดิม</v>
      </c>
      <c r="BB286" s="18"/>
      <c r="BC286" s="18"/>
      <c r="BD286" s="28" t="b">
        <f t="shared" si="78"/>
        <v>1</v>
      </c>
      <c r="BE286" s="96">
        <v>13</v>
      </c>
      <c r="BF286" s="18" t="s">
        <v>2048</v>
      </c>
      <c r="BH286" s="17">
        <f t="shared" si="79"/>
        <v>300000</v>
      </c>
    </row>
    <row r="287" spans="1:60">
      <c r="A287" s="18" t="s">
        <v>23</v>
      </c>
      <c r="B287" s="17" t="s">
        <v>68</v>
      </c>
      <c r="C287" s="18" t="s">
        <v>849</v>
      </c>
      <c r="D287" s="17" t="s">
        <v>850</v>
      </c>
      <c r="E287" s="18" t="str">
        <f>INDEX([1]Proflile65!$F:$F,MATCH([1]ตารางคะแนนV3!$C287,[1]Proflile65!$D:$D,0))</f>
        <v>รพช.</v>
      </c>
      <c r="F287" s="18">
        <f>INDEX([1]Proflile65!$H:$H,MATCH([1]ตารางคะแนนV3!$C287,[1]Proflile65!$D:$D,0))</f>
        <v>35</v>
      </c>
      <c r="G287" s="19" t="str">
        <f>INDEX([1]Proflile65!$K:$K,MATCH([1]ตารางคะแนนV3!$C287,[1]Proflile65!$D:$D,0))</f>
        <v>รพช.F2 P30,000-60,000</v>
      </c>
      <c r="H287" s="75">
        <v>35081</v>
      </c>
      <c r="I287" s="76">
        <f>INDEX([1]RiskPlusY2565Q3!L:L,MATCH([1]ตารางคะแนนV3!$C287,[1]RiskPlusY2565Q3!$D:$D,0))</f>
        <v>116993689.01000001</v>
      </c>
      <c r="J287" s="76">
        <f>INDEX([1]RiskPlusY2565Q3!P:P,MATCH([1]ตารางคะแนนV3!$C287,[1]RiskPlusY2565Q3!$D:$D,0))</f>
        <v>86913223.810000002</v>
      </c>
      <c r="K287" s="76">
        <f>INDEX([1]RiskPlusY2565Q3!O:O,MATCH([1]ตารางคะแนนV3!$C287,[1]RiskPlusY2565Q3!$D:$D,0))</f>
        <v>57046618.600000001</v>
      </c>
      <c r="L287" s="76">
        <f>INDEX([1]RiskPlusY2565Q3!M:M,MATCH([1]ตารางคะแนนV3!$C287,[1]RiskPlusY2565Q3!$D:$D,0))</f>
        <v>53292640.299999997</v>
      </c>
      <c r="M287" s="29">
        <f>INDEX([1]RiskPlusY2565Q3!N:N,MATCH([1]ตารางคะแนนV3!$C287,[1]RiskPlusY2565Q3!$D:$D,0))</f>
        <v>0</v>
      </c>
      <c r="N287" s="77">
        <f>INDEX([1]PlanfinY2565Q3!M:M,MATCH([1]ตารางคะแนนV3!$C287,[1]PlanfinY2565Q3!$C:$C,0))</f>
        <v>1</v>
      </c>
      <c r="O287" s="78">
        <f>INDEX([1]PlanfinY2565Q3!N:N,MATCH([1]ตารางคะแนนV3!$C287,[1]PlanfinY2565Q3!$C:$C,0))</f>
        <v>0</v>
      </c>
      <c r="P287" s="79">
        <f t="shared" si="64"/>
        <v>1</v>
      </c>
      <c r="Q287" s="80">
        <f>INDEX([1]Ratio!R:R,MATCH([1]ตารางคะแนนV3!$C287,[1]Ratio!$C:$C,0))</f>
        <v>120</v>
      </c>
      <c r="R287" s="81">
        <f>INDEX([1]RiskPlusY2565Q3!$S:$S,MATCH([1]ตารางคะแนนV3!C287,[1]RiskPlusY2565Q3!$D:$D,0))</f>
        <v>0</v>
      </c>
      <c r="S287" s="82">
        <f>INDEX([1]Ratio!$S:$S,MATCH([1]ตารางคะแนนV3!$C287,[1]Ratio!$C:$C,0))</f>
        <v>15</v>
      </c>
      <c r="T287" s="78">
        <f>VLOOKUP($C287,[1]RiskPlusY2565Q3!$D$2:$W$901,17,0)</f>
        <v>1</v>
      </c>
      <c r="U287" s="83">
        <f t="shared" si="65"/>
        <v>0.5</v>
      </c>
      <c r="V287" s="82">
        <f>INDEX([1]Ratio!$T:$T,MATCH([1]ตารางคะแนนV3!$C287,[1]Ratio!$C:$C,0))</f>
        <v>174</v>
      </c>
      <c r="W287" s="78">
        <f>VLOOKUP($C287,[1]RiskPlusY2565Q3!$D$2:$W$901,18,0)</f>
        <v>0</v>
      </c>
      <c r="X287" s="83">
        <f t="shared" si="66"/>
        <v>0</v>
      </c>
      <c r="Y287" s="82">
        <f>INDEX([1]Ratio!$V:$V,MATCH([1]ตารางคะแนนV3!$C287,[1]Ratio!$C:$C,0))</f>
        <v>28</v>
      </c>
      <c r="Z287" s="81">
        <f>INDEX([1]RiskPlusY2565Q3!$W:$W,MATCH([1]ตารางคะแนนV3!C287,[1]RiskPlusY2565Q3!$D:$D,0))</f>
        <v>1</v>
      </c>
      <c r="AA287" s="84">
        <f t="shared" si="67"/>
        <v>1.5</v>
      </c>
      <c r="AB287" s="77" t="str">
        <f>INDEX('[1]Quick MethodY2565Q3'!P:P,MATCH([1]ตารางคะแนนV3!$C287,'[1]Quick MethodY2565Q3'!$C:$C,0))</f>
        <v>1</v>
      </c>
      <c r="AC287" s="78" t="str">
        <f>INDEX('[1]Quick MethodY2565Q3'!Q:Q,MATCH([1]ตารางคะแนนV3!$C287,'[1]Quick MethodY2565Q3'!$C:$C,0))</f>
        <v>0</v>
      </c>
      <c r="AD287" s="78">
        <f>INDEX([1]HGRY2565Q3!W:W,MATCH([1]ตารางคะแนนV3!$C287,[1]HGRY2565Q3!$C:$C,0))</f>
        <v>0</v>
      </c>
      <c r="AE287" s="78">
        <f>INDEX([1]HGRY2565Q3!X:X,MATCH([1]ตารางคะแนนV3!$C287,[1]HGRY2565Q3!$C:$C,0))</f>
        <v>0</v>
      </c>
      <c r="AF287" s="78">
        <f>INDEX([1]HGRY2565Q3!Y:Y,MATCH([1]ตารางคะแนนV3!$C287,[1]HGRY2565Q3!$C:$C,0))</f>
        <v>0</v>
      </c>
      <c r="AG287" s="78">
        <f>INDEX([1]HGRY2565Q3!Z:Z,MATCH([1]ตารางคะแนนV3!$C287,[1]HGRY2565Q3!$C:$C,0))</f>
        <v>0</v>
      </c>
      <c r="AH287" s="85">
        <f t="shared" si="68"/>
        <v>1</v>
      </c>
      <c r="AI287" s="79">
        <f t="shared" si="69"/>
        <v>1</v>
      </c>
      <c r="AJ287" s="86">
        <f>INDEX([1]PointY2565Q3!J:J,MATCH([1]ตารางคะแนนV3!$C287,[1]PointY2565Q3!$C:$C,0))</f>
        <v>1</v>
      </c>
      <c r="AK287" s="87">
        <f>IFERROR(INDEX([1]อัตราการครองเตียง!O:O,MATCH([1]ตารางคะแนนV3!$C287,[1]อัตราการครองเตียง!$C:$C,0)),0)</f>
        <v>1</v>
      </c>
      <c r="AL287" s="88">
        <f>INDEX([1]SumAdjRw!R:R,MATCH([1]ตารางคะแนนV3!$C287,[1]SumAdjRw!$C:$C,0))</f>
        <v>1</v>
      </c>
      <c r="AM287" s="89">
        <f t="shared" si="70"/>
        <v>2</v>
      </c>
      <c r="AN287" s="90">
        <f t="shared" si="71"/>
        <v>4</v>
      </c>
      <c r="AO287" s="91">
        <f t="shared" si="72"/>
        <v>6.5</v>
      </c>
      <c r="AP287" s="92">
        <f>INDEX([1]RiskPlusY2565Q3!Q:Q,MATCH([1]ตารางคะแนนV3!$C287,[1]RiskPlusY2565Q3!$D:$D,0))</f>
        <v>1</v>
      </c>
      <c r="AQ287" s="92">
        <f>INDEX([1]RiskPlusY2565Q3!R:R,MATCH([1]ตารางคะแนนV3!$C287,[1]RiskPlusY2565Q3!$D:$D,0))</f>
        <v>1</v>
      </c>
      <c r="AR287" s="92">
        <f>INDEX([1]RiskPlusY2565Q3!AB:AB,MATCH([1]ตารางคะแนนV3!$C287,[1]RiskPlusY2565Q3!$D:$D,0))</f>
        <v>1</v>
      </c>
      <c r="AS287" s="93">
        <f t="shared" si="73"/>
        <v>3</v>
      </c>
      <c r="AT287" s="92">
        <f>INDEX([1]RiskPlusY2565Q3!AA:AA,MATCH([1]ตารางคะแนนV3!$C287,[1]RiskPlusY2565Q3!$D:$D,0))</f>
        <v>1</v>
      </c>
      <c r="AU287" s="92">
        <f>INDEX([1]RiskPlusY2565Q3!AC:AC,MATCH([1]ตารางคะแนนV3!$C287,[1]RiskPlusY2565Q3!$D:$D,0))</f>
        <v>1</v>
      </c>
      <c r="AV287" s="94">
        <f t="shared" si="74"/>
        <v>2</v>
      </c>
      <c r="AW287" s="95">
        <f t="shared" si="75"/>
        <v>5</v>
      </c>
      <c r="AX287" s="96">
        <f t="shared" si="76"/>
        <v>11.5</v>
      </c>
      <c r="AY287" s="18" t="str">
        <f t="shared" si="77"/>
        <v>B</v>
      </c>
      <c r="AZ287" s="18"/>
      <c r="BA287" s="18" t="str">
        <f>INDEX([1]Proflile65!$L:$L,MATCH([1]ตารางคะแนนV3!$C287,[1]Proflile65!$D:$D,0))</f>
        <v>เดิม</v>
      </c>
      <c r="BB287" s="18"/>
      <c r="BC287" s="18"/>
      <c r="BD287" s="28" t="b">
        <f t="shared" si="78"/>
        <v>1</v>
      </c>
      <c r="BE287" s="96">
        <v>11.5</v>
      </c>
      <c r="BF287" s="18" t="s">
        <v>2071</v>
      </c>
      <c r="BH287" s="17">
        <f t="shared" si="79"/>
        <v>150000</v>
      </c>
    </row>
    <row r="288" spans="1:60">
      <c r="A288" s="18" t="s">
        <v>23</v>
      </c>
      <c r="B288" s="17" t="s">
        <v>68</v>
      </c>
      <c r="C288" s="18" t="s">
        <v>851</v>
      </c>
      <c r="D288" s="17" t="s">
        <v>852</v>
      </c>
      <c r="E288" s="18" t="str">
        <f>INDEX([1]Proflile65!$F:$F,MATCH([1]ตารางคะแนนV3!$C288,[1]Proflile65!$D:$D,0))</f>
        <v>รพช.</v>
      </c>
      <c r="F288" s="18">
        <f>INDEX([1]Proflile65!$H:$H,MATCH([1]ตารางคะแนนV3!$C288,[1]Proflile65!$D:$D,0))</f>
        <v>30</v>
      </c>
      <c r="G288" s="19" t="str">
        <f>INDEX([1]Proflile65!$K:$K,MATCH([1]ตารางคะแนนV3!$C288,[1]Proflile65!$D:$D,0))</f>
        <v>รพช.F2 P30,000-60,000</v>
      </c>
      <c r="H288" s="75">
        <v>40200</v>
      </c>
      <c r="I288" s="76">
        <f>INDEX([1]RiskPlusY2565Q3!L:L,MATCH([1]ตารางคะแนนV3!$C288,[1]RiskPlusY2565Q3!$D:$D,0))</f>
        <v>145274848.72</v>
      </c>
      <c r="J288" s="76">
        <f>INDEX([1]RiskPlusY2565Q3!P:P,MATCH([1]ตารางคะแนนV3!$C288,[1]RiskPlusY2565Q3!$D:$D,0))</f>
        <v>103559684.16</v>
      </c>
      <c r="K288" s="76">
        <f>INDEX([1]RiskPlusY2565Q3!O:O,MATCH([1]ตารางคะแนนV3!$C288,[1]RiskPlusY2565Q3!$D:$D,0))</f>
        <v>82402611.290000007</v>
      </c>
      <c r="L288" s="76">
        <f>INDEX([1]RiskPlusY2565Q3!M:M,MATCH([1]ตารางคะแนนV3!$C288,[1]RiskPlusY2565Q3!$D:$D,0))</f>
        <v>82240162.900000006</v>
      </c>
      <c r="M288" s="29">
        <f>INDEX([1]RiskPlusY2565Q3!N:N,MATCH([1]ตารางคะแนนV3!$C288,[1]RiskPlusY2565Q3!$D:$D,0))</f>
        <v>0</v>
      </c>
      <c r="N288" s="77">
        <f>INDEX([1]PlanfinY2565Q3!M:M,MATCH([1]ตารางคะแนนV3!$C288,[1]PlanfinY2565Q3!$C:$C,0))</f>
        <v>0</v>
      </c>
      <c r="O288" s="78">
        <f>INDEX([1]PlanfinY2565Q3!N:N,MATCH([1]ตารางคะแนนV3!$C288,[1]PlanfinY2565Q3!$C:$C,0))</f>
        <v>1</v>
      </c>
      <c r="P288" s="79">
        <f t="shared" si="64"/>
        <v>1</v>
      </c>
      <c r="Q288" s="80">
        <f>INDEX([1]Ratio!R:R,MATCH([1]ตารางคะแนนV3!$C288,[1]Ratio!$C:$C,0))</f>
        <v>129</v>
      </c>
      <c r="R288" s="81">
        <f>INDEX([1]RiskPlusY2565Q3!$S:$S,MATCH([1]ตารางคะแนนV3!C288,[1]RiskPlusY2565Q3!$D:$D,0))</f>
        <v>0</v>
      </c>
      <c r="S288" s="82">
        <f>INDEX([1]Ratio!$S:$S,MATCH([1]ตารางคะแนนV3!$C288,[1]Ratio!$C:$C,0))</f>
        <v>46</v>
      </c>
      <c r="T288" s="78">
        <f>VLOOKUP($C288,[1]RiskPlusY2565Q3!$D$2:$W$901,17,0)</f>
        <v>1</v>
      </c>
      <c r="U288" s="83">
        <f t="shared" si="65"/>
        <v>0.5</v>
      </c>
      <c r="V288" s="82">
        <f>INDEX([1]Ratio!$T:$T,MATCH([1]ตารางคะแนนV3!$C288,[1]Ratio!$C:$C,0))</f>
        <v>139</v>
      </c>
      <c r="W288" s="78">
        <f>VLOOKUP($C288,[1]RiskPlusY2565Q3!$D$2:$W$901,18,0)</f>
        <v>0</v>
      </c>
      <c r="X288" s="83">
        <f t="shared" si="66"/>
        <v>0</v>
      </c>
      <c r="Y288" s="82">
        <f>INDEX([1]Ratio!$V:$V,MATCH([1]ตารางคะแนนV3!$C288,[1]Ratio!$C:$C,0))</f>
        <v>35</v>
      </c>
      <c r="Z288" s="81">
        <f>INDEX([1]RiskPlusY2565Q3!$W:$W,MATCH([1]ตารางคะแนนV3!C288,[1]RiskPlusY2565Q3!$D:$D,0))</f>
        <v>1</v>
      </c>
      <c r="AA288" s="84">
        <f t="shared" si="67"/>
        <v>1.5</v>
      </c>
      <c r="AB288" s="77" t="str">
        <f>INDEX('[1]Quick MethodY2565Q3'!P:P,MATCH([1]ตารางคะแนนV3!$C288,'[1]Quick MethodY2565Q3'!$C:$C,0))</f>
        <v>1</v>
      </c>
      <c r="AC288" s="78" t="str">
        <f>INDEX('[1]Quick MethodY2565Q3'!Q:Q,MATCH([1]ตารางคะแนนV3!$C288,'[1]Quick MethodY2565Q3'!$C:$C,0))</f>
        <v>0</v>
      </c>
      <c r="AD288" s="78">
        <f>INDEX([1]HGRY2565Q3!W:W,MATCH([1]ตารางคะแนนV3!$C288,[1]HGRY2565Q3!$C:$C,0))</f>
        <v>0</v>
      </c>
      <c r="AE288" s="78">
        <f>INDEX([1]HGRY2565Q3!X:X,MATCH([1]ตารางคะแนนV3!$C288,[1]HGRY2565Q3!$C:$C,0))</f>
        <v>0</v>
      </c>
      <c r="AF288" s="78">
        <f>INDEX([1]HGRY2565Q3!Y:Y,MATCH([1]ตารางคะแนนV3!$C288,[1]HGRY2565Q3!$C:$C,0))</f>
        <v>0</v>
      </c>
      <c r="AG288" s="78">
        <f>INDEX([1]HGRY2565Q3!Z:Z,MATCH([1]ตารางคะแนนV3!$C288,[1]HGRY2565Q3!$C:$C,0))</f>
        <v>0.5</v>
      </c>
      <c r="AH288" s="85">
        <f t="shared" si="68"/>
        <v>1.5</v>
      </c>
      <c r="AI288" s="79">
        <f t="shared" si="69"/>
        <v>1.5</v>
      </c>
      <c r="AJ288" s="86">
        <f>INDEX([1]PointY2565Q3!J:J,MATCH([1]ตารางคะแนนV3!$C288,[1]PointY2565Q3!$C:$C,0))</f>
        <v>1</v>
      </c>
      <c r="AK288" s="87">
        <f>IFERROR(INDEX([1]อัตราการครองเตียง!O:O,MATCH([1]ตารางคะแนนV3!$C288,[1]อัตราการครองเตียง!$C:$C,0)),0)</f>
        <v>1</v>
      </c>
      <c r="AL288" s="88">
        <f>INDEX([1]SumAdjRw!R:R,MATCH([1]ตารางคะแนนV3!$C288,[1]SumAdjRw!$C:$C,0))</f>
        <v>1</v>
      </c>
      <c r="AM288" s="89">
        <f t="shared" si="70"/>
        <v>2</v>
      </c>
      <c r="AN288" s="90">
        <f t="shared" si="71"/>
        <v>4.5</v>
      </c>
      <c r="AO288" s="91">
        <f t="shared" si="72"/>
        <v>7</v>
      </c>
      <c r="AP288" s="92">
        <f>INDEX([1]RiskPlusY2565Q3!Q:Q,MATCH([1]ตารางคะแนนV3!$C288,[1]RiskPlusY2565Q3!$D:$D,0))</f>
        <v>1</v>
      </c>
      <c r="AQ288" s="92">
        <f>INDEX([1]RiskPlusY2565Q3!R:R,MATCH([1]ตารางคะแนนV3!$C288,[1]RiskPlusY2565Q3!$D:$D,0))</f>
        <v>1</v>
      </c>
      <c r="AR288" s="92">
        <f>INDEX([1]RiskPlusY2565Q3!AB:AB,MATCH([1]ตารางคะแนนV3!$C288,[1]RiskPlusY2565Q3!$D:$D,0))</f>
        <v>1</v>
      </c>
      <c r="AS288" s="93">
        <f t="shared" si="73"/>
        <v>3</v>
      </c>
      <c r="AT288" s="92">
        <f>INDEX([1]RiskPlusY2565Q3!AA:AA,MATCH([1]ตารางคะแนนV3!$C288,[1]RiskPlusY2565Q3!$D:$D,0))</f>
        <v>1</v>
      </c>
      <c r="AU288" s="92">
        <f>INDEX([1]RiskPlusY2565Q3!AC:AC,MATCH([1]ตารางคะแนนV3!$C288,[1]RiskPlusY2565Q3!$D:$D,0))</f>
        <v>1</v>
      </c>
      <c r="AV288" s="94">
        <f t="shared" si="74"/>
        <v>2</v>
      </c>
      <c r="AW288" s="95">
        <f t="shared" si="75"/>
        <v>5</v>
      </c>
      <c r="AX288" s="96">
        <f t="shared" si="76"/>
        <v>12</v>
      </c>
      <c r="AY288" s="18" t="str">
        <f t="shared" si="77"/>
        <v>A</v>
      </c>
      <c r="AZ288" s="18"/>
      <c r="BA288" s="18" t="str">
        <f>INDEX([1]Proflile65!$L:$L,MATCH([1]ตารางคะแนนV3!$C288,[1]Proflile65!$D:$D,0))</f>
        <v>เดิม</v>
      </c>
      <c r="BB288" s="18"/>
      <c r="BC288" s="18"/>
      <c r="BD288" s="28" t="b">
        <f t="shared" si="78"/>
        <v>1</v>
      </c>
      <c r="BE288" s="96">
        <v>12</v>
      </c>
      <c r="BF288" s="18" t="s">
        <v>2048</v>
      </c>
      <c r="BH288" s="17">
        <f t="shared" si="79"/>
        <v>300000</v>
      </c>
    </row>
    <row r="289" spans="1:60">
      <c r="A289" s="18" t="s">
        <v>23</v>
      </c>
      <c r="B289" s="17" t="s">
        <v>68</v>
      </c>
      <c r="C289" s="18" t="s">
        <v>853</v>
      </c>
      <c r="D289" s="17" t="s">
        <v>854</v>
      </c>
      <c r="E289" s="18" t="str">
        <f>INDEX([1]Proflile65!$F:$F,MATCH([1]ตารางคะแนนV3!$C289,[1]Proflile65!$D:$D,0))</f>
        <v>รพช.</v>
      </c>
      <c r="F289" s="18">
        <f>INDEX([1]Proflile65!$H:$H,MATCH([1]ตารางคะแนนV3!$C289,[1]Proflile65!$D:$D,0))</f>
        <v>30</v>
      </c>
      <c r="G289" s="19" t="str">
        <f>INDEX([1]Proflile65!$K:$K,MATCH([1]ตารางคะแนนV3!$C289,[1]Proflile65!$D:$D,0))</f>
        <v>รพช.F2 P&lt;=30,000</v>
      </c>
      <c r="H289" s="75">
        <v>26732</v>
      </c>
      <c r="I289" s="76">
        <f>INDEX([1]RiskPlusY2565Q3!L:L,MATCH([1]ตารางคะแนนV3!$C289,[1]RiskPlusY2565Q3!$D:$D,0))</f>
        <v>130522863.03</v>
      </c>
      <c r="J289" s="76">
        <f>INDEX([1]RiskPlusY2565Q3!P:P,MATCH([1]ตารางคะแนนV3!$C289,[1]RiskPlusY2565Q3!$D:$D,0))</f>
        <v>73316745.650000006</v>
      </c>
      <c r="K289" s="76">
        <f>INDEX([1]RiskPlusY2565Q3!O:O,MATCH([1]ตารางคะแนนV3!$C289,[1]RiskPlusY2565Q3!$D:$D,0))</f>
        <v>42622612.729999997</v>
      </c>
      <c r="L289" s="76">
        <f>INDEX([1]RiskPlusY2565Q3!M:M,MATCH([1]ตารางคะแนนV3!$C289,[1]RiskPlusY2565Q3!$D:$D,0))</f>
        <v>40326001.450000003</v>
      </c>
      <c r="M289" s="29">
        <f>INDEX([1]RiskPlusY2565Q3!N:N,MATCH([1]ตารางคะแนนV3!$C289,[1]RiskPlusY2565Q3!$D:$D,0))</f>
        <v>0</v>
      </c>
      <c r="N289" s="77">
        <f>INDEX([1]PlanfinY2565Q3!M:M,MATCH([1]ตารางคะแนนV3!$C289,[1]PlanfinY2565Q3!$C:$C,0))</f>
        <v>0</v>
      </c>
      <c r="O289" s="78">
        <f>INDEX([1]PlanfinY2565Q3!N:N,MATCH([1]ตารางคะแนนV3!$C289,[1]PlanfinY2565Q3!$C:$C,0))</f>
        <v>0</v>
      </c>
      <c r="P289" s="79">
        <f t="shared" si="64"/>
        <v>0</v>
      </c>
      <c r="Q289" s="80">
        <f>INDEX([1]Ratio!R:R,MATCH([1]ตารางคะแนนV3!$C289,[1]Ratio!$C:$C,0))</f>
        <v>172</v>
      </c>
      <c r="R289" s="81">
        <f>INDEX([1]RiskPlusY2565Q3!$S:$S,MATCH([1]ตารางคะแนนV3!C289,[1]RiskPlusY2565Q3!$D:$D,0))</f>
        <v>0</v>
      </c>
      <c r="S289" s="82">
        <f>INDEX([1]Ratio!$S:$S,MATCH([1]ตารางคะแนนV3!$C289,[1]Ratio!$C:$C,0))</f>
        <v>260</v>
      </c>
      <c r="T289" s="78">
        <f>VLOOKUP($C289,[1]RiskPlusY2565Q3!$D$2:$W$901,17,0)</f>
        <v>0</v>
      </c>
      <c r="U289" s="83">
        <f t="shared" si="65"/>
        <v>0</v>
      </c>
      <c r="V289" s="82">
        <f>INDEX([1]Ratio!$T:$T,MATCH([1]ตารางคะแนนV3!$C289,[1]Ratio!$C:$C,0))</f>
        <v>198</v>
      </c>
      <c r="W289" s="78">
        <f>VLOOKUP($C289,[1]RiskPlusY2565Q3!$D$2:$W$901,18,0)</f>
        <v>0</v>
      </c>
      <c r="X289" s="83">
        <f t="shared" si="66"/>
        <v>0</v>
      </c>
      <c r="Y289" s="82">
        <f>INDEX([1]Ratio!$V:$V,MATCH([1]ตารางคะแนนV3!$C289,[1]Ratio!$C:$C,0))</f>
        <v>54</v>
      </c>
      <c r="Z289" s="81">
        <f>INDEX([1]RiskPlusY2565Q3!$W:$W,MATCH([1]ตารางคะแนนV3!C289,[1]RiskPlusY2565Q3!$D:$D,0))</f>
        <v>1</v>
      </c>
      <c r="AA289" s="84">
        <f t="shared" si="67"/>
        <v>1</v>
      </c>
      <c r="AB289" s="77" t="str">
        <f>INDEX('[1]Quick MethodY2565Q3'!P:P,MATCH([1]ตารางคะแนนV3!$C289,'[1]Quick MethodY2565Q3'!$C:$C,0))</f>
        <v>1</v>
      </c>
      <c r="AC289" s="78" t="str">
        <f>INDEX('[1]Quick MethodY2565Q3'!Q:Q,MATCH([1]ตารางคะแนนV3!$C289,'[1]Quick MethodY2565Q3'!$C:$C,0))</f>
        <v>1</v>
      </c>
      <c r="AD289" s="78">
        <f>INDEX([1]HGRY2565Q3!W:W,MATCH([1]ตารางคะแนนV3!$C289,[1]HGRY2565Q3!$C:$C,0))</f>
        <v>0</v>
      </c>
      <c r="AE289" s="78">
        <f>INDEX([1]HGRY2565Q3!X:X,MATCH([1]ตารางคะแนนV3!$C289,[1]HGRY2565Q3!$C:$C,0))</f>
        <v>0</v>
      </c>
      <c r="AF289" s="78">
        <f>INDEX([1]HGRY2565Q3!Y:Y,MATCH([1]ตารางคะแนนV3!$C289,[1]HGRY2565Q3!$C:$C,0))</f>
        <v>0</v>
      </c>
      <c r="AG289" s="78">
        <f>INDEX([1]HGRY2565Q3!Z:Z,MATCH([1]ตารางคะแนนV3!$C289,[1]HGRY2565Q3!$C:$C,0))</f>
        <v>0.5</v>
      </c>
      <c r="AH289" s="85">
        <f t="shared" si="68"/>
        <v>2.5</v>
      </c>
      <c r="AI289" s="79">
        <f t="shared" si="69"/>
        <v>2</v>
      </c>
      <c r="AJ289" s="86">
        <f>INDEX([1]PointY2565Q3!J:J,MATCH([1]ตารางคะแนนV3!$C289,[1]PointY2565Q3!$C:$C,0))</f>
        <v>1</v>
      </c>
      <c r="AK289" s="87">
        <f>IFERROR(INDEX([1]อัตราการครองเตียง!O:O,MATCH([1]ตารางคะแนนV3!$C289,[1]อัตราการครองเตียง!$C:$C,0)),0)</f>
        <v>1</v>
      </c>
      <c r="AL289" s="88">
        <f>INDEX([1]SumAdjRw!R:R,MATCH([1]ตารางคะแนนV3!$C289,[1]SumAdjRw!$C:$C,0))</f>
        <v>1</v>
      </c>
      <c r="AM289" s="89">
        <f t="shared" si="70"/>
        <v>2</v>
      </c>
      <c r="AN289" s="90">
        <f t="shared" si="71"/>
        <v>5</v>
      </c>
      <c r="AO289" s="91">
        <f t="shared" si="72"/>
        <v>6</v>
      </c>
      <c r="AP289" s="92">
        <f>INDEX([1]RiskPlusY2565Q3!Q:Q,MATCH([1]ตารางคะแนนV3!$C289,[1]RiskPlusY2565Q3!$D:$D,0))</f>
        <v>1</v>
      </c>
      <c r="AQ289" s="92">
        <f>INDEX([1]RiskPlusY2565Q3!R:R,MATCH([1]ตารางคะแนนV3!$C289,[1]RiskPlusY2565Q3!$D:$D,0))</f>
        <v>0</v>
      </c>
      <c r="AR289" s="92">
        <f>INDEX([1]RiskPlusY2565Q3!AB:AB,MATCH([1]ตารางคะแนนV3!$C289,[1]RiskPlusY2565Q3!$D:$D,0))</f>
        <v>1</v>
      </c>
      <c r="AS289" s="93">
        <f t="shared" si="73"/>
        <v>2</v>
      </c>
      <c r="AT289" s="92">
        <f>INDEX([1]RiskPlusY2565Q3!AA:AA,MATCH([1]ตารางคะแนนV3!$C289,[1]RiskPlusY2565Q3!$D:$D,0))</f>
        <v>1</v>
      </c>
      <c r="AU289" s="92">
        <f>INDEX([1]RiskPlusY2565Q3!AC:AC,MATCH([1]ตารางคะแนนV3!$C289,[1]RiskPlusY2565Q3!$D:$D,0))</f>
        <v>1</v>
      </c>
      <c r="AV289" s="94">
        <f t="shared" si="74"/>
        <v>2</v>
      </c>
      <c r="AW289" s="95">
        <f t="shared" si="75"/>
        <v>4</v>
      </c>
      <c r="AX289" s="96">
        <f t="shared" si="76"/>
        <v>10</v>
      </c>
      <c r="AY289" s="18" t="str">
        <f t="shared" si="77"/>
        <v>C</v>
      </c>
      <c r="AZ289" s="18"/>
      <c r="BA289" s="18" t="str">
        <f>INDEX([1]Proflile65!$L:$L,MATCH([1]ตารางคะแนนV3!$C289,[1]Proflile65!$D:$D,0))</f>
        <v>เดิม</v>
      </c>
      <c r="BB289" s="18"/>
      <c r="BC289" s="18"/>
      <c r="BD289" s="28" t="b">
        <f t="shared" si="78"/>
        <v>1</v>
      </c>
      <c r="BE289" s="96">
        <v>10</v>
      </c>
      <c r="BF289" s="18" t="s">
        <v>2072</v>
      </c>
      <c r="BH289" s="17">
        <f t="shared" si="79"/>
        <v>0</v>
      </c>
    </row>
    <row r="290" spans="1:60">
      <c r="A290" s="18" t="s">
        <v>23</v>
      </c>
      <c r="B290" s="17" t="s">
        <v>107</v>
      </c>
      <c r="C290" s="18" t="s">
        <v>759</v>
      </c>
      <c r="D290" s="17" t="s">
        <v>760</v>
      </c>
      <c r="E290" s="18" t="str">
        <f>INDEX([1]Proflile65!$F:$F,MATCH([1]ตารางคะแนนV3!$C290,[1]Proflile65!$D:$D,0))</f>
        <v>รพท.</v>
      </c>
      <c r="F290" s="18">
        <f>INDEX([1]Proflile65!$H:$H,MATCH([1]ตารางคะแนนV3!$C290,[1]Proflile65!$D:$D,0))</f>
        <v>562</v>
      </c>
      <c r="G290" s="19" t="str">
        <f>INDEX([1]Proflile65!$K:$K,MATCH([1]ตารางคะแนนV3!$C290,[1]Proflile65!$D:$D,0))</f>
        <v>รพท.S B&gt;400</v>
      </c>
      <c r="H290" s="75">
        <v>108722</v>
      </c>
      <c r="I290" s="76">
        <f>INDEX([1]RiskPlusY2565Q3!L:L,MATCH([1]ตารางคะแนนV3!$C290,[1]RiskPlusY2565Q3!$D:$D,0))</f>
        <v>839290341.60000002</v>
      </c>
      <c r="J290" s="76">
        <f>INDEX([1]RiskPlusY2565Q3!P:P,MATCH([1]ตารางคะแนนV3!$C290,[1]RiskPlusY2565Q3!$D:$D,0))</f>
        <v>379753497.91000003</v>
      </c>
      <c r="K290" s="76">
        <f>INDEX([1]RiskPlusY2565Q3!O:O,MATCH([1]ตารางคะแนนV3!$C290,[1]RiskPlusY2565Q3!$D:$D,0))</f>
        <v>371465509.86000001</v>
      </c>
      <c r="L290" s="76">
        <f>INDEX([1]RiskPlusY2565Q3!M:M,MATCH([1]ตารางคะแนนV3!$C290,[1]RiskPlusY2565Q3!$D:$D,0))</f>
        <v>262596590.75999999</v>
      </c>
      <c r="M290" s="29">
        <f>INDEX([1]RiskPlusY2565Q3!N:N,MATCH([1]ตารางคะแนนV3!$C290,[1]RiskPlusY2565Q3!$D:$D,0))</f>
        <v>0</v>
      </c>
      <c r="N290" s="77">
        <f>INDEX([1]PlanfinY2565Q3!M:M,MATCH([1]ตารางคะแนนV3!$C290,[1]PlanfinY2565Q3!$C:$C,0))</f>
        <v>0</v>
      </c>
      <c r="O290" s="78">
        <f>INDEX([1]PlanfinY2565Q3!N:N,MATCH([1]ตารางคะแนนV3!$C290,[1]PlanfinY2565Q3!$C:$C,0))</f>
        <v>1</v>
      </c>
      <c r="P290" s="79">
        <f t="shared" si="64"/>
        <v>1</v>
      </c>
      <c r="Q290" s="80">
        <f>INDEX([1]Ratio!R:R,MATCH([1]ตารางคะแนนV3!$C290,[1]Ratio!$C:$C,0))</f>
        <v>79</v>
      </c>
      <c r="R290" s="81">
        <f>INDEX([1]RiskPlusY2565Q3!$S:$S,MATCH([1]ตารางคะแนนV3!C290,[1]RiskPlusY2565Q3!$D:$D,0))</f>
        <v>1</v>
      </c>
      <c r="S290" s="82">
        <f>INDEX([1]Ratio!$S:$S,MATCH([1]ตารางคะแนนV3!$C290,[1]Ratio!$C:$C,0))</f>
        <v>67</v>
      </c>
      <c r="T290" s="78">
        <f>VLOOKUP($C290,[1]RiskPlusY2565Q3!$D$2:$W$901,17,0)</f>
        <v>0</v>
      </c>
      <c r="U290" s="83">
        <f t="shared" si="65"/>
        <v>0</v>
      </c>
      <c r="V290" s="82">
        <f>INDEX([1]Ratio!$T:$T,MATCH([1]ตารางคะแนนV3!$C290,[1]Ratio!$C:$C,0))</f>
        <v>46</v>
      </c>
      <c r="W290" s="78">
        <f>VLOOKUP($C290,[1]RiskPlusY2565Q3!$D$2:$W$901,18,0)</f>
        <v>1</v>
      </c>
      <c r="X290" s="83">
        <f t="shared" si="66"/>
        <v>0.5</v>
      </c>
      <c r="Y290" s="82">
        <f>INDEX([1]Ratio!$V:$V,MATCH([1]ตารางคะแนนV3!$C290,[1]Ratio!$C:$C,0))</f>
        <v>30</v>
      </c>
      <c r="Z290" s="81">
        <f>INDEX([1]RiskPlusY2565Q3!$W:$W,MATCH([1]ตารางคะแนนV3!C290,[1]RiskPlusY2565Q3!$D:$D,0))</f>
        <v>1</v>
      </c>
      <c r="AA290" s="84">
        <f t="shared" si="67"/>
        <v>2.5</v>
      </c>
      <c r="AB290" s="77" t="str">
        <f>INDEX('[1]Quick MethodY2565Q3'!P:P,MATCH([1]ตารางคะแนนV3!$C290,'[1]Quick MethodY2565Q3'!$C:$C,0))</f>
        <v>1</v>
      </c>
      <c r="AC290" s="78" t="str">
        <f>INDEX('[1]Quick MethodY2565Q3'!Q:Q,MATCH([1]ตารางคะแนนV3!$C290,'[1]Quick MethodY2565Q3'!$C:$C,0))</f>
        <v>1</v>
      </c>
      <c r="AD290" s="78">
        <f>INDEX([1]HGRY2565Q3!W:W,MATCH([1]ตารางคะแนนV3!$C290,[1]HGRY2565Q3!$C:$C,0))</f>
        <v>0</v>
      </c>
      <c r="AE290" s="78">
        <f>INDEX([1]HGRY2565Q3!X:X,MATCH([1]ตารางคะแนนV3!$C290,[1]HGRY2565Q3!$C:$C,0))</f>
        <v>0</v>
      </c>
      <c r="AF290" s="78">
        <f>INDEX([1]HGRY2565Q3!Y:Y,MATCH([1]ตารางคะแนนV3!$C290,[1]HGRY2565Q3!$C:$C,0))</f>
        <v>0</v>
      </c>
      <c r="AG290" s="78">
        <f>INDEX([1]HGRY2565Q3!Z:Z,MATCH([1]ตารางคะแนนV3!$C290,[1]HGRY2565Q3!$C:$C,0))</f>
        <v>0</v>
      </c>
      <c r="AH290" s="85">
        <f t="shared" si="68"/>
        <v>2</v>
      </c>
      <c r="AI290" s="79">
        <f t="shared" si="69"/>
        <v>2</v>
      </c>
      <c r="AJ290" s="86">
        <f>INDEX([1]PointY2565Q3!J:J,MATCH([1]ตารางคะแนนV3!$C290,[1]PointY2565Q3!$C:$C,0))</f>
        <v>1</v>
      </c>
      <c r="AK290" s="87">
        <f>IFERROR(INDEX([1]อัตราการครองเตียง!O:O,MATCH([1]ตารางคะแนนV3!$C290,[1]อัตราการครองเตียง!$C:$C,0)),0)</f>
        <v>1</v>
      </c>
      <c r="AL290" s="88">
        <f>INDEX([1]SumAdjRw!R:R,MATCH([1]ตารางคะแนนV3!$C290,[1]SumAdjRw!$C:$C,0))</f>
        <v>1</v>
      </c>
      <c r="AM290" s="89">
        <f t="shared" si="70"/>
        <v>2</v>
      </c>
      <c r="AN290" s="90">
        <f t="shared" si="71"/>
        <v>5</v>
      </c>
      <c r="AO290" s="91">
        <f t="shared" si="72"/>
        <v>8.5</v>
      </c>
      <c r="AP290" s="92">
        <f>INDEX([1]RiskPlusY2565Q3!Q:Q,MATCH([1]ตารางคะแนนV3!$C290,[1]RiskPlusY2565Q3!$D:$D,0))</f>
        <v>1</v>
      </c>
      <c r="AQ290" s="92">
        <f>INDEX([1]RiskPlusY2565Q3!R:R,MATCH([1]ตารางคะแนนV3!$C290,[1]RiskPlusY2565Q3!$D:$D,0))</f>
        <v>0</v>
      </c>
      <c r="AR290" s="92">
        <f>INDEX([1]RiskPlusY2565Q3!AB:AB,MATCH([1]ตารางคะแนนV3!$C290,[1]RiskPlusY2565Q3!$D:$D,0))</f>
        <v>1</v>
      </c>
      <c r="AS290" s="93">
        <f t="shared" si="73"/>
        <v>2</v>
      </c>
      <c r="AT290" s="92">
        <f>INDEX([1]RiskPlusY2565Q3!AA:AA,MATCH([1]ตารางคะแนนV3!$C290,[1]RiskPlusY2565Q3!$D:$D,0))</f>
        <v>1</v>
      </c>
      <c r="AU290" s="92">
        <f>INDEX([1]RiskPlusY2565Q3!AC:AC,MATCH([1]ตารางคะแนนV3!$C290,[1]RiskPlusY2565Q3!$D:$D,0))</f>
        <v>1</v>
      </c>
      <c r="AV290" s="94">
        <f t="shared" si="74"/>
        <v>2</v>
      </c>
      <c r="AW290" s="95">
        <f t="shared" si="75"/>
        <v>4</v>
      </c>
      <c r="AX290" s="96">
        <f t="shared" si="76"/>
        <v>12.5</v>
      </c>
      <c r="AY290" s="18" t="str">
        <f t="shared" si="77"/>
        <v>A</v>
      </c>
      <c r="AZ290" s="18"/>
      <c r="BA290" s="18" t="str">
        <f>INDEX([1]Proflile65!$L:$L,MATCH([1]ตารางคะแนนV3!$C290,[1]Proflile65!$D:$D,0))</f>
        <v>เดิม</v>
      </c>
      <c r="BB290" s="101"/>
      <c r="BC290" s="18"/>
      <c r="BD290" s="28" t="b">
        <f t="shared" si="78"/>
        <v>0</v>
      </c>
      <c r="BE290" s="96">
        <v>11.5</v>
      </c>
      <c r="BF290" s="18" t="s">
        <v>2071</v>
      </c>
      <c r="BH290" s="17">
        <f t="shared" si="79"/>
        <v>300000</v>
      </c>
    </row>
    <row r="291" spans="1:60">
      <c r="A291" s="18" t="s">
        <v>23</v>
      </c>
      <c r="B291" s="17" t="s">
        <v>107</v>
      </c>
      <c r="C291" s="18" t="s">
        <v>761</v>
      </c>
      <c r="D291" s="17" t="s">
        <v>762</v>
      </c>
      <c r="E291" s="18" t="str">
        <f>INDEX([1]Proflile65!$F:$F,MATCH([1]ตารางคะแนนV3!$C291,[1]Proflile65!$D:$D,0))</f>
        <v>รพท.</v>
      </c>
      <c r="F291" s="18">
        <f>INDEX([1]Proflile65!$H:$H,MATCH([1]ตารางคะแนนV3!$C291,[1]Proflile65!$D:$D,0))</f>
        <v>298</v>
      </c>
      <c r="G291" s="19" t="str">
        <f>INDEX([1]Proflile65!$K:$K,MATCH([1]ตารางคะแนนV3!$C291,[1]Proflile65!$D:$D,0))</f>
        <v>รพท.M1 B&gt;200</v>
      </c>
      <c r="H291" s="75">
        <v>97689</v>
      </c>
      <c r="I291" s="76">
        <f>INDEX([1]RiskPlusY2565Q3!L:L,MATCH([1]ตารางคะแนนV3!$C291,[1]RiskPlusY2565Q3!$D:$D,0))</f>
        <v>637030419.16999996</v>
      </c>
      <c r="J291" s="76">
        <f>INDEX([1]RiskPlusY2565Q3!P:P,MATCH([1]ตารางคะแนนV3!$C291,[1]RiskPlusY2565Q3!$D:$D,0))</f>
        <v>436243528.56</v>
      </c>
      <c r="K291" s="76">
        <f>INDEX([1]RiskPlusY2565Q3!O:O,MATCH([1]ตารางคะแนนV3!$C291,[1]RiskPlusY2565Q3!$D:$D,0))</f>
        <v>291584813.44</v>
      </c>
      <c r="L291" s="76">
        <f>INDEX([1]RiskPlusY2565Q3!M:M,MATCH([1]ตารางคะแนนV3!$C291,[1]RiskPlusY2565Q3!$D:$D,0))</f>
        <v>281604290.57999998</v>
      </c>
      <c r="M291" s="29">
        <f>INDEX([1]RiskPlusY2565Q3!N:N,MATCH([1]ตารางคะแนนV3!$C291,[1]RiskPlusY2565Q3!$D:$D,0))</f>
        <v>0</v>
      </c>
      <c r="N291" s="77">
        <f>INDEX([1]PlanfinY2565Q3!M:M,MATCH([1]ตารางคะแนนV3!$C291,[1]PlanfinY2565Q3!$C:$C,0))</f>
        <v>1</v>
      </c>
      <c r="O291" s="78">
        <f>INDEX([1]PlanfinY2565Q3!N:N,MATCH([1]ตารางคะแนนV3!$C291,[1]PlanfinY2565Q3!$C:$C,0))</f>
        <v>0</v>
      </c>
      <c r="P291" s="79">
        <f t="shared" si="64"/>
        <v>1</v>
      </c>
      <c r="Q291" s="80">
        <f>INDEX([1]Ratio!R:R,MATCH([1]ตารางคะแนนV3!$C291,[1]Ratio!$C:$C,0))</f>
        <v>100</v>
      </c>
      <c r="R291" s="81">
        <f>INDEX([1]RiskPlusY2565Q3!$S:$S,MATCH([1]ตารางคะแนนV3!C291,[1]RiskPlusY2565Q3!$D:$D,0))</f>
        <v>0</v>
      </c>
      <c r="S291" s="82">
        <f>INDEX([1]Ratio!$S:$S,MATCH([1]ตารางคะแนนV3!$C291,[1]Ratio!$C:$C,0))</f>
        <v>59</v>
      </c>
      <c r="T291" s="78">
        <f>VLOOKUP($C291,[1]RiskPlusY2565Q3!$D$2:$W$901,17,0)</f>
        <v>1</v>
      </c>
      <c r="U291" s="83">
        <f t="shared" si="65"/>
        <v>0.5</v>
      </c>
      <c r="V291" s="82">
        <f>INDEX([1]Ratio!$T:$T,MATCH([1]ตารางคะแนนV3!$C291,[1]Ratio!$C:$C,0))</f>
        <v>103</v>
      </c>
      <c r="W291" s="78">
        <f>VLOOKUP($C291,[1]RiskPlusY2565Q3!$D$2:$W$901,18,0)</f>
        <v>0</v>
      </c>
      <c r="X291" s="83">
        <f t="shared" si="66"/>
        <v>0</v>
      </c>
      <c r="Y291" s="82">
        <f>INDEX([1]Ratio!$V:$V,MATCH([1]ตารางคะแนนV3!$C291,[1]Ratio!$C:$C,0))</f>
        <v>41</v>
      </c>
      <c r="Z291" s="81">
        <f>INDEX([1]RiskPlusY2565Q3!$W:$W,MATCH([1]ตารางคะแนนV3!C291,[1]RiskPlusY2565Q3!$D:$D,0))</f>
        <v>1</v>
      </c>
      <c r="AA291" s="84">
        <f t="shared" si="67"/>
        <v>1.5</v>
      </c>
      <c r="AB291" s="77" t="str">
        <f>INDEX('[1]Quick MethodY2565Q3'!P:P,MATCH([1]ตารางคะแนนV3!$C291,'[1]Quick MethodY2565Q3'!$C:$C,0))</f>
        <v>1</v>
      </c>
      <c r="AC291" s="78" t="str">
        <f>INDEX('[1]Quick MethodY2565Q3'!Q:Q,MATCH([1]ตารางคะแนนV3!$C291,'[1]Quick MethodY2565Q3'!$C:$C,0))</f>
        <v>1</v>
      </c>
      <c r="AD291" s="78">
        <f>INDEX([1]HGRY2565Q3!W:W,MATCH([1]ตารางคะแนนV3!$C291,[1]HGRY2565Q3!$C:$C,0))</f>
        <v>0</v>
      </c>
      <c r="AE291" s="78">
        <f>INDEX([1]HGRY2565Q3!X:X,MATCH([1]ตารางคะแนนV3!$C291,[1]HGRY2565Q3!$C:$C,0))</f>
        <v>0.5</v>
      </c>
      <c r="AF291" s="78">
        <f>INDEX([1]HGRY2565Q3!Y:Y,MATCH([1]ตารางคะแนนV3!$C291,[1]HGRY2565Q3!$C:$C,0))</f>
        <v>0</v>
      </c>
      <c r="AG291" s="78">
        <f>INDEX([1]HGRY2565Q3!Z:Z,MATCH([1]ตารางคะแนนV3!$C291,[1]HGRY2565Q3!$C:$C,0))</f>
        <v>0.5</v>
      </c>
      <c r="AH291" s="85">
        <f t="shared" si="68"/>
        <v>3</v>
      </c>
      <c r="AI291" s="79">
        <f t="shared" si="69"/>
        <v>2</v>
      </c>
      <c r="AJ291" s="86">
        <f>INDEX([1]PointY2565Q3!J:J,MATCH([1]ตารางคะแนนV3!$C291,[1]PointY2565Q3!$C:$C,0))</f>
        <v>1</v>
      </c>
      <c r="AK291" s="87">
        <f>IFERROR(INDEX([1]อัตราการครองเตียง!O:O,MATCH([1]ตารางคะแนนV3!$C291,[1]อัตราการครองเตียง!$C:$C,0)),0)</f>
        <v>1</v>
      </c>
      <c r="AL291" s="88">
        <f>INDEX([1]SumAdjRw!R:R,MATCH([1]ตารางคะแนนV3!$C291,[1]SumAdjRw!$C:$C,0))</f>
        <v>1</v>
      </c>
      <c r="AM291" s="89">
        <f t="shared" si="70"/>
        <v>2</v>
      </c>
      <c r="AN291" s="90">
        <f t="shared" si="71"/>
        <v>5</v>
      </c>
      <c r="AO291" s="91">
        <f t="shared" si="72"/>
        <v>7.5</v>
      </c>
      <c r="AP291" s="92">
        <f>INDEX([1]RiskPlusY2565Q3!Q:Q,MATCH([1]ตารางคะแนนV3!$C291,[1]RiskPlusY2565Q3!$D:$D,0))</f>
        <v>1</v>
      </c>
      <c r="AQ291" s="92">
        <f>INDEX([1]RiskPlusY2565Q3!R:R,MATCH([1]ตารางคะแนนV3!$C291,[1]RiskPlusY2565Q3!$D:$D,0))</f>
        <v>1</v>
      </c>
      <c r="AR291" s="92">
        <f>INDEX([1]RiskPlusY2565Q3!AB:AB,MATCH([1]ตารางคะแนนV3!$C291,[1]RiskPlusY2565Q3!$D:$D,0))</f>
        <v>1</v>
      </c>
      <c r="AS291" s="93">
        <f t="shared" si="73"/>
        <v>3</v>
      </c>
      <c r="AT291" s="92">
        <f>INDEX([1]RiskPlusY2565Q3!AA:AA,MATCH([1]ตารางคะแนนV3!$C291,[1]RiskPlusY2565Q3!$D:$D,0))</f>
        <v>1</v>
      </c>
      <c r="AU291" s="92">
        <f>INDEX([1]RiskPlusY2565Q3!AC:AC,MATCH([1]ตารางคะแนนV3!$C291,[1]RiskPlusY2565Q3!$D:$D,0))</f>
        <v>1</v>
      </c>
      <c r="AV291" s="94">
        <f t="shared" si="74"/>
        <v>2</v>
      </c>
      <c r="AW291" s="95">
        <f t="shared" si="75"/>
        <v>5</v>
      </c>
      <c r="AX291" s="96">
        <f t="shared" si="76"/>
        <v>12.5</v>
      </c>
      <c r="AY291" s="18" t="str">
        <f t="shared" si="77"/>
        <v>A</v>
      </c>
      <c r="AZ291" s="18"/>
      <c r="BA291" s="18" t="str">
        <f>INDEX([1]Proflile65!$L:$L,MATCH([1]ตารางคะแนนV3!$C291,[1]Proflile65!$D:$D,0))</f>
        <v>เดิม</v>
      </c>
      <c r="BB291" s="18"/>
      <c r="BC291" s="18"/>
      <c r="BD291" s="28" t="b">
        <f t="shared" si="78"/>
        <v>1</v>
      </c>
      <c r="BE291" s="96">
        <v>12.5</v>
      </c>
      <c r="BF291" s="18" t="s">
        <v>2048</v>
      </c>
      <c r="BH291" s="17">
        <f t="shared" si="79"/>
        <v>300000</v>
      </c>
    </row>
    <row r="292" spans="1:60">
      <c r="A292" s="18" t="s">
        <v>23</v>
      </c>
      <c r="B292" s="17" t="s">
        <v>107</v>
      </c>
      <c r="C292" s="18" t="s">
        <v>763</v>
      </c>
      <c r="D292" s="17" t="s">
        <v>764</v>
      </c>
      <c r="E292" s="18" t="str">
        <f>INDEX([1]Proflile65!$F:$F,MATCH([1]ตารางคะแนนV3!$C292,[1]Proflile65!$D:$D,0))</f>
        <v>รพช.</v>
      </c>
      <c r="F292" s="18">
        <f>INDEX([1]Proflile65!$H:$H,MATCH([1]ตารางคะแนนV3!$C292,[1]Proflile65!$D:$D,0))</f>
        <v>58</v>
      </c>
      <c r="G292" s="19" t="str">
        <f>INDEX([1]Proflile65!$K:$K,MATCH([1]ตารางคะแนนV3!$C292,[1]Proflile65!$D:$D,0))</f>
        <v>รพช.F2 P30,000-60,000</v>
      </c>
      <c r="H292" s="75">
        <v>30021</v>
      </c>
      <c r="I292" s="76">
        <f>INDEX([1]RiskPlusY2565Q3!L:L,MATCH([1]ตารางคะแนนV3!$C292,[1]RiskPlusY2565Q3!$D:$D,0))</f>
        <v>94086126.890000001</v>
      </c>
      <c r="J292" s="76">
        <f>INDEX([1]RiskPlusY2565Q3!P:P,MATCH([1]ตารางคะแนนV3!$C292,[1]RiskPlusY2565Q3!$D:$D,0))</f>
        <v>59232783.539999999</v>
      </c>
      <c r="K292" s="76">
        <f>INDEX([1]RiskPlusY2565Q3!O:O,MATCH([1]ตารางคะแนนV3!$C292,[1]RiskPlusY2565Q3!$D:$D,0))</f>
        <v>39284711.990000002</v>
      </c>
      <c r="L292" s="76">
        <f>INDEX([1]RiskPlusY2565Q3!M:M,MATCH([1]ตารางคะแนนV3!$C292,[1]RiskPlusY2565Q3!$D:$D,0))</f>
        <v>36651620.840000004</v>
      </c>
      <c r="M292" s="29">
        <f>INDEX([1]RiskPlusY2565Q3!N:N,MATCH([1]ตารางคะแนนV3!$C292,[1]RiskPlusY2565Q3!$D:$D,0))</f>
        <v>0</v>
      </c>
      <c r="N292" s="77">
        <f>INDEX([1]PlanfinY2565Q3!M:M,MATCH([1]ตารางคะแนนV3!$C292,[1]PlanfinY2565Q3!$C:$C,0))</f>
        <v>0</v>
      </c>
      <c r="O292" s="78">
        <f>INDEX([1]PlanfinY2565Q3!N:N,MATCH([1]ตารางคะแนนV3!$C292,[1]PlanfinY2565Q3!$C:$C,0))</f>
        <v>1</v>
      </c>
      <c r="P292" s="79">
        <f t="shared" si="64"/>
        <v>1</v>
      </c>
      <c r="Q292" s="80">
        <f>INDEX([1]Ratio!R:R,MATCH([1]ตารางคะแนนV3!$C292,[1]Ratio!$C:$C,0))</f>
        <v>70</v>
      </c>
      <c r="R292" s="81">
        <f>INDEX([1]RiskPlusY2565Q3!$S:$S,MATCH([1]ตารางคะแนนV3!C292,[1]RiskPlusY2565Q3!$D:$D,0))</f>
        <v>1</v>
      </c>
      <c r="S292" s="82">
        <f>INDEX([1]Ratio!$S:$S,MATCH([1]ตารางคะแนนV3!$C292,[1]Ratio!$C:$C,0))</f>
        <v>181</v>
      </c>
      <c r="T292" s="78">
        <f>VLOOKUP($C292,[1]RiskPlusY2565Q3!$D$2:$W$901,17,0)</f>
        <v>0</v>
      </c>
      <c r="U292" s="83">
        <f t="shared" si="65"/>
        <v>0</v>
      </c>
      <c r="V292" s="82">
        <f>INDEX([1]Ratio!$T:$T,MATCH([1]ตารางคะแนนV3!$C292,[1]Ratio!$C:$C,0))</f>
        <v>52</v>
      </c>
      <c r="W292" s="78">
        <f>VLOOKUP($C292,[1]RiskPlusY2565Q3!$D$2:$W$901,18,0)</f>
        <v>1</v>
      </c>
      <c r="X292" s="83">
        <f t="shared" si="66"/>
        <v>0.5</v>
      </c>
      <c r="Y292" s="82">
        <f>INDEX([1]Ratio!$V:$V,MATCH([1]ตารางคะแนนV3!$C292,[1]Ratio!$C:$C,0))</f>
        <v>81</v>
      </c>
      <c r="Z292" s="81">
        <f>INDEX([1]RiskPlusY2565Q3!$W:$W,MATCH([1]ตารางคะแนนV3!C292,[1]RiskPlusY2565Q3!$D:$D,0))</f>
        <v>0</v>
      </c>
      <c r="AA292" s="84">
        <f t="shared" si="67"/>
        <v>1.5</v>
      </c>
      <c r="AB292" s="77" t="str">
        <f>INDEX('[1]Quick MethodY2565Q3'!P:P,MATCH([1]ตารางคะแนนV3!$C292,'[1]Quick MethodY2565Q3'!$C:$C,0))</f>
        <v>1</v>
      </c>
      <c r="AC292" s="78" t="str">
        <f>INDEX('[1]Quick MethodY2565Q3'!Q:Q,MATCH([1]ตารางคะแนนV3!$C292,'[1]Quick MethodY2565Q3'!$C:$C,0))</f>
        <v>1</v>
      </c>
      <c r="AD292" s="78">
        <f>INDEX([1]HGRY2565Q3!W:W,MATCH([1]ตารางคะแนนV3!$C292,[1]HGRY2565Q3!$C:$C,0))</f>
        <v>0.5</v>
      </c>
      <c r="AE292" s="78">
        <f>INDEX([1]HGRY2565Q3!X:X,MATCH([1]ตารางคะแนนV3!$C292,[1]HGRY2565Q3!$C:$C,0))</f>
        <v>0.5</v>
      </c>
      <c r="AF292" s="78">
        <f>INDEX([1]HGRY2565Q3!Y:Y,MATCH([1]ตารางคะแนนV3!$C292,[1]HGRY2565Q3!$C:$C,0))</f>
        <v>0</v>
      </c>
      <c r="AG292" s="78">
        <f>INDEX([1]HGRY2565Q3!Z:Z,MATCH([1]ตารางคะแนนV3!$C292,[1]HGRY2565Q3!$C:$C,0))</f>
        <v>0.5</v>
      </c>
      <c r="AH292" s="85">
        <f t="shared" si="68"/>
        <v>3.5</v>
      </c>
      <c r="AI292" s="79">
        <f t="shared" si="69"/>
        <v>2</v>
      </c>
      <c r="AJ292" s="86">
        <f>INDEX([1]PointY2565Q3!J:J,MATCH([1]ตารางคะแนนV3!$C292,[1]PointY2565Q3!$C:$C,0))</f>
        <v>1</v>
      </c>
      <c r="AK292" s="87">
        <f>IFERROR(INDEX([1]อัตราการครองเตียง!O:O,MATCH([1]ตารางคะแนนV3!$C292,[1]อัตราการครองเตียง!$C:$C,0)),0)</f>
        <v>0</v>
      </c>
      <c r="AL292" s="88">
        <f>INDEX([1]SumAdjRw!R:R,MATCH([1]ตารางคะแนนV3!$C292,[1]SumAdjRw!$C:$C,0))</f>
        <v>0</v>
      </c>
      <c r="AM292" s="89">
        <f t="shared" si="70"/>
        <v>0</v>
      </c>
      <c r="AN292" s="90">
        <f t="shared" si="71"/>
        <v>3</v>
      </c>
      <c r="AO292" s="91">
        <f t="shared" si="72"/>
        <v>5.5</v>
      </c>
      <c r="AP292" s="92">
        <f>INDEX([1]RiskPlusY2565Q3!Q:Q,MATCH([1]ตารางคะแนนV3!$C292,[1]RiskPlusY2565Q3!$D:$D,0))</f>
        <v>1</v>
      </c>
      <c r="AQ292" s="92">
        <f>INDEX([1]RiskPlusY2565Q3!R:R,MATCH([1]ตารางคะแนนV3!$C292,[1]RiskPlusY2565Q3!$D:$D,0))</f>
        <v>1</v>
      </c>
      <c r="AR292" s="92">
        <f>INDEX([1]RiskPlusY2565Q3!AB:AB,MATCH([1]ตารางคะแนนV3!$C292,[1]RiskPlusY2565Q3!$D:$D,0))</f>
        <v>1</v>
      </c>
      <c r="AS292" s="93">
        <f t="shared" si="73"/>
        <v>3</v>
      </c>
      <c r="AT292" s="92">
        <f>INDEX([1]RiskPlusY2565Q3!AA:AA,MATCH([1]ตารางคะแนนV3!$C292,[1]RiskPlusY2565Q3!$D:$D,0))</f>
        <v>1</v>
      </c>
      <c r="AU292" s="92">
        <f>INDEX([1]RiskPlusY2565Q3!AC:AC,MATCH([1]ตารางคะแนนV3!$C292,[1]RiskPlusY2565Q3!$D:$D,0))</f>
        <v>1</v>
      </c>
      <c r="AV292" s="94">
        <f t="shared" si="74"/>
        <v>2</v>
      </c>
      <c r="AW292" s="95">
        <f t="shared" si="75"/>
        <v>5</v>
      </c>
      <c r="AX292" s="96">
        <f t="shared" si="76"/>
        <v>10.5</v>
      </c>
      <c r="AY292" s="18" t="str">
        <f t="shared" si="77"/>
        <v>B</v>
      </c>
      <c r="AZ292" s="18"/>
      <c r="BA292" s="18" t="str">
        <f>INDEX([1]Proflile65!$L:$L,MATCH([1]ตารางคะแนนV3!$C292,[1]Proflile65!$D:$D,0))</f>
        <v>เดิม</v>
      </c>
      <c r="BB292" s="18"/>
      <c r="BC292" s="18"/>
      <c r="BD292" s="28" t="b">
        <f t="shared" si="78"/>
        <v>1</v>
      </c>
      <c r="BE292" s="96">
        <v>10.5</v>
      </c>
      <c r="BF292" s="18" t="s">
        <v>2071</v>
      </c>
      <c r="BH292" s="17">
        <f t="shared" si="79"/>
        <v>150000</v>
      </c>
    </row>
    <row r="293" spans="1:60">
      <c r="A293" s="18" t="s">
        <v>23</v>
      </c>
      <c r="B293" s="17" t="s">
        <v>107</v>
      </c>
      <c r="C293" s="18" t="s">
        <v>765</v>
      </c>
      <c r="D293" s="17" t="s">
        <v>2079</v>
      </c>
      <c r="E293" s="18" t="str">
        <f>INDEX([1]Proflile65!$F:$F,MATCH([1]ตารางคะแนนV3!$C293,[1]Proflile65!$D:$D,0))</f>
        <v>รพช.</v>
      </c>
      <c r="F293" s="18">
        <f>INDEX([1]Proflile65!$H:$H,MATCH([1]ตารางคะแนนV3!$C293,[1]Proflile65!$D:$D,0))</f>
        <v>30</v>
      </c>
      <c r="G293" s="19" t="str">
        <f>INDEX([1]Proflile65!$K:$K,MATCH([1]ตารางคะแนนV3!$C293,[1]Proflile65!$D:$D,0))</f>
        <v>รพช.F2 P&lt;=30,000</v>
      </c>
      <c r="H293" s="75">
        <v>9496</v>
      </c>
      <c r="I293" s="76">
        <f>INDEX([1]RiskPlusY2565Q3!L:L,MATCH([1]ตารางคะแนนV3!$C293,[1]RiskPlusY2565Q3!$D:$D,0))</f>
        <v>26320052.059999999</v>
      </c>
      <c r="J293" s="76">
        <f>INDEX([1]RiskPlusY2565Q3!P:P,MATCH([1]ตารางคะแนนV3!$C293,[1]RiskPlusY2565Q3!$D:$D,0))</f>
        <v>9025697.3699999992</v>
      </c>
      <c r="K293" s="76">
        <f>INDEX([1]RiskPlusY2565Q3!O:O,MATCH([1]ตารางคะแนนV3!$C293,[1]RiskPlusY2565Q3!$D:$D,0))</f>
        <v>17143726.190000001</v>
      </c>
      <c r="L293" s="76">
        <f>INDEX([1]RiskPlusY2565Q3!M:M,MATCH([1]ตารางคะแนนV3!$C293,[1]RiskPlusY2565Q3!$D:$D,0))</f>
        <v>14978652.41</v>
      </c>
      <c r="M293" s="29">
        <f>INDEX([1]RiskPlusY2565Q3!N:N,MATCH([1]ตารางคะแนนV3!$C293,[1]RiskPlusY2565Q3!$D:$D,0))</f>
        <v>0</v>
      </c>
      <c r="N293" s="77">
        <f>INDEX([1]PlanfinY2565Q3!M:M,MATCH([1]ตารางคะแนนV3!$C293,[1]PlanfinY2565Q3!$C:$C,0))</f>
        <v>0</v>
      </c>
      <c r="O293" s="78">
        <f>INDEX([1]PlanfinY2565Q3!N:N,MATCH([1]ตารางคะแนนV3!$C293,[1]PlanfinY2565Q3!$C:$C,0))</f>
        <v>1</v>
      </c>
      <c r="P293" s="79">
        <f t="shared" si="64"/>
        <v>1</v>
      </c>
      <c r="Q293" s="80">
        <f>INDEX([1]Ratio!R:R,MATCH([1]ตารางคะแนนV3!$C293,[1]Ratio!$C:$C,0))</f>
        <v>128</v>
      </c>
      <c r="R293" s="81">
        <f>INDEX([1]RiskPlusY2565Q3!$S:$S,MATCH([1]ตารางคะแนนV3!C293,[1]RiskPlusY2565Q3!$D:$D,0))</f>
        <v>0</v>
      </c>
      <c r="S293" s="82">
        <f>INDEX([1]Ratio!$S:$S,MATCH([1]ตารางคะแนนV3!$C293,[1]Ratio!$C:$C,0))</f>
        <v>95</v>
      </c>
      <c r="T293" s="78">
        <f>VLOOKUP($C293,[1]RiskPlusY2565Q3!$D$2:$W$901,17,0)</f>
        <v>0</v>
      </c>
      <c r="U293" s="83">
        <f t="shared" si="65"/>
        <v>0</v>
      </c>
      <c r="V293" s="82">
        <f>INDEX([1]Ratio!$T:$T,MATCH([1]ตารางคะแนนV3!$C293,[1]Ratio!$C:$C,0))</f>
        <v>99</v>
      </c>
      <c r="W293" s="78">
        <f>VLOOKUP($C293,[1]RiskPlusY2565Q3!$D$2:$W$901,18,0)</f>
        <v>0</v>
      </c>
      <c r="X293" s="83">
        <f t="shared" si="66"/>
        <v>0</v>
      </c>
      <c r="Y293" s="82">
        <f>INDEX([1]Ratio!$V:$V,MATCH([1]ตารางคะแนนV3!$C293,[1]Ratio!$C:$C,0))</f>
        <v>55</v>
      </c>
      <c r="Z293" s="81">
        <f>INDEX([1]RiskPlusY2565Q3!$W:$W,MATCH([1]ตารางคะแนนV3!C293,[1]RiskPlusY2565Q3!$D:$D,0))</f>
        <v>1</v>
      </c>
      <c r="AA293" s="84">
        <f t="shared" si="67"/>
        <v>1</v>
      </c>
      <c r="AB293" s="77" t="str">
        <f>INDEX('[1]Quick MethodY2565Q3'!P:P,MATCH([1]ตารางคะแนนV3!$C293,'[1]Quick MethodY2565Q3'!$C:$C,0))</f>
        <v>1</v>
      </c>
      <c r="AC293" s="78" t="str">
        <f>INDEX('[1]Quick MethodY2565Q3'!Q:Q,MATCH([1]ตารางคะแนนV3!$C293,'[1]Quick MethodY2565Q3'!$C:$C,0))</f>
        <v>1</v>
      </c>
      <c r="AD293" s="78">
        <f>INDEX([1]HGRY2565Q3!W:W,MATCH([1]ตารางคะแนนV3!$C293,[1]HGRY2565Q3!$C:$C,0))</f>
        <v>0.5</v>
      </c>
      <c r="AE293" s="78">
        <f>INDEX([1]HGRY2565Q3!X:X,MATCH([1]ตารางคะแนนV3!$C293,[1]HGRY2565Q3!$C:$C,0))</f>
        <v>0.5</v>
      </c>
      <c r="AF293" s="78">
        <f>INDEX([1]HGRY2565Q3!Y:Y,MATCH([1]ตารางคะแนนV3!$C293,[1]HGRY2565Q3!$C:$C,0))</f>
        <v>0.5</v>
      </c>
      <c r="AG293" s="78">
        <f>INDEX([1]HGRY2565Q3!Z:Z,MATCH([1]ตารางคะแนนV3!$C293,[1]HGRY2565Q3!$C:$C,0))</f>
        <v>0.5</v>
      </c>
      <c r="AH293" s="85">
        <f t="shared" si="68"/>
        <v>4</v>
      </c>
      <c r="AI293" s="79">
        <f t="shared" si="69"/>
        <v>2</v>
      </c>
      <c r="AJ293" s="86">
        <f>INDEX([1]PointY2565Q3!J:J,MATCH([1]ตารางคะแนนV3!$C293,[1]PointY2565Q3!$C:$C,0))</f>
        <v>1</v>
      </c>
      <c r="AK293" s="87">
        <f>IFERROR(INDEX([1]อัตราการครองเตียง!O:O,MATCH([1]ตารางคะแนนV3!$C293,[1]อัตราการครองเตียง!$C:$C,0)),0)</f>
        <v>1</v>
      </c>
      <c r="AL293" s="88">
        <f>INDEX([1]SumAdjRw!R:R,MATCH([1]ตารางคะแนนV3!$C293,[1]SumAdjRw!$C:$C,0))</f>
        <v>1</v>
      </c>
      <c r="AM293" s="89">
        <f t="shared" si="70"/>
        <v>2</v>
      </c>
      <c r="AN293" s="90">
        <f t="shared" si="71"/>
        <v>5</v>
      </c>
      <c r="AO293" s="91">
        <f t="shared" si="72"/>
        <v>7</v>
      </c>
      <c r="AP293" s="92">
        <f>INDEX([1]RiskPlusY2565Q3!Q:Q,MATCH([1]ตารางคะแนนV3!$C293,[1]RiskPlusY2565Q3!$D:$D,0))</f>
        <v>1</v>
      </c>
      <c r="AQ293" s="92">
        <f>INDEX([1]RiskPlusY2565Q3!R:R,MATCH([1]ตารางคะแนนV3!$C293,[1]RiskPlusY2565Q3!$D:$D,0))</f>
        <v>0</v>
      </c>
      <c r="AR293" s="92">
        <f>INDEX([1]RiskPlusY2565Q3!AB:AB,MATCH([1]ตารางคะแนนV3!$C293,[1]RiskPlusY2565Q3!$D:$D,0))</f>
        <v>1</v>
      </c>
      <c r="AS293" s="93">
        <f t="shared" si="73"/>
        <v>2</v>
      </c>
      <c r="AT293" s="92">
        <f>INDEX([1]RiskPlusY2565Q3!AA:AA,MATCH([1]ตารางคะแนนV3!$C293,[1]RiskPlusY2565Q3!$D:$D,0))</f>
        <v>1</v>
      </c>
      <c r="AU293" s="92">
        <f>INDEX([1]RiskPlusY2565Q3!AC:AC,MATCH([1]ตารางคะแนนV3!$C293,[1]RiskPlusY2565Q3!$D:$D,0))</f>
        <v>1</v>
      </c>
      <c r="AV293" s="94">
        <f t="shared" si="74"/>
        <v>2</v>
      </c>
      <c r="AW293" s="95">
        <f t="shared" si="75"/>
        <v>4</v>
      </c>
      <c r="AX293" s="96">
        <f t="shared" si="76"/>
        <v>11</v>
      </c>
      <c r="AY293" s="18" t="str">
        <f t="shared" si="77"/>
        <v>B</v>
      </c>
      <c r="AZ293" s="18"/>
      <c r="BA293" s="18" t="str">
        <f>INDEX([1]Proflile65!$L:$L,MATCH([1]ตารางคะแนนV3!$C293,[1]Proflile65!$D:$D,0))</f>
        <v>เดิม</v>
      </c>
      <c r="BB293" s="18"/>
      <c r="BC293" s="18"/>
      <c r="BD293" s="28" t="b">
        <f t="shared" si="78"/>
        <v>1</v>
      </c>
      <c r="BE293" s="96">
        <v>11</v>
      </c>
      <c r="BF293" s="18" t="s">
        <v>2071</v>
      </c>
      <c r="BH293" s="17">
        <f t="shared" si="79"/>
        <v>150000</v>
      </c>
    </row>
    <row r="294" spans="1:60">
      <c r="A294" s="18" t="s">
        <v>23</v>
      </c>
      <c r="B294" s="17" t="s">
        <v>107</v>
      </c>
      <c r="C294" s="18" t="s">
        <v>767</v>
      </c>
      <c r="D294" s="17" t="s">
        <v>768</v>
      </c>
      <c r="E294" s="18" t="str">
        <f>INDEX([1]Proflile65!$F:$F,MATCH([1]ตารางคะแนนV3!$C294,[1]Proflile65!$D:$D,0))</f>
        <v>รพช.</v>
      </c>
      <c r="F294" s="18">
        <f>INDEX([1]Proflile65!$H:$H,MATCH([1]ตารางคะแนนV3!$C294,[1]Proflile65!$D:$D,0))</f>
        <v>70</v>
      </c>
      <c r="G294" s="19" t="str">
        <f>INDEX([1]Proflile65!$K:$K,MATCH([1]ตารางคะแนนV3!$C294,[1]Proflile65!$D:$D,0))</f>
        <v>รพช.F1 P&lt;=50,000</v>
      </c>
      <c r="H294" s="75">
        <v>44761</v>
      </c>
      <c r="I294" s="76">
        <f>INDEX([1]RiskPlusY2565Q3!L:L,MATCH([1]ตารางคะแนนV3!$C294,[1]RiskPlusY2565Q3!$D:$D,0))</f>
        <v>87907846.189999998</v>
      </c>
      <c r="J294" s="76">
        <f>INDEX([1]RiskPlusY2565Q3!P:P,MATCH([1]ตารางคะแนนV3!$C294,[1]RiskPlusY2565Q3!$D:$D,0))</f>
        <v>52818429.630000003</v>
      </c>
      <c r="K294" s="76">
        <f>INDEX([1]RiskPlusY2565Q3!O:O,MATCH([1]ตารางคะแนนV3!$C294,[1]RiskPlusY2565Q3!$D:$D,0))</f>
        <v>6220201.0599999996</v>
      </c>
      <c r="L294" s="76">
        <f>INDEX([1]RiskPlusY2565Q3!M:M,MATCH([1]ตารางคะแนนV3!$C294,[1]RiskPlusY2565Q3!$D:$D,0))</f>
        <v>149281.37</v>
      </c>
      <c r="M294" s="29">
        <f>INDEX([1]RiskPlusY2565Q3!N:N,MATCH([1]ตารางคะแนนV3!$C294,[1]RiskPlusY2565Q3!$D:$D,0))</f>
        <v>0</v>
      </c>
      <c r="N294" s="77">
        <f>INDEX([1]PlanfinY2565Q3!M:M,MATCH([1]ตารางคะแนนV3!$C294,[1]PlanfinY2565Q3!$C:$C,0))</f>
        <v>1</v>
      </c>
      <c r="O294" s="78">
        <f>INDEX([1]PlanfinY2565Q3!N:N,MATCH([1]ตารางคะแนนV3!$C294,[1]PlanfinY2565Q3!$C:$C,0))</f>
        <v>1</v>
      </c>
      <c r="P294" s="79">
        <f t="shared" si="64"/>
        <v>2</v>
      </c>
      <c r="Q294" s="80">
        <f>INDEX([1]Ratio!R:R,MATCH([1]ตารางคะแนนV3!$C294,[1]Ratio!$C:$C,0))</f>
        <v>87</v>
      </c>
      <c r="R294" s="81">
        <f>INDEX([1]RiskPlusY2565Q3!$S:$S,MATCH([1]ตารางคะแนนV3!C294,[1]RiskPlusY2565Q3!$D:$D,0))</f>
        <v>1</v>
      </c>
      <c r="S294" s="82">
        <f>INDEX([1]Ratio!$S:$S,MATCH([1]ตารางคะแนนV3!$C294,[1]Ratio!$C:$C,0))</f>
        <v>63</v>
      </c>
      <c r="T294" s="78">
        <f>VLOOKUP($C294,[1]RiskPlusY2565Q3!$D$2:$W$901,17,0)</f>
        <v>0</v>
      </c>
      <c r="U294" s="83">
        <f t="shared" si="65"/>
        <v>0</v>
      </c>
      <c r="V294" s="82">
        <f>INDEX([1]Ratio!$T:$T,MATCH([1]ตารางคะแนนV3!$C294,[1]Ratio!$C:$C,0))</f>
        <v>62</v>
      </c>
      <c r="W294" s="78">
        <f>VLOOKUP($C294,[1]RiskPlusY2565Q3!$D$2:$W$901,18,0)</f>
        <v>0</v>
      </c>
      <c r="X294" s="83">
        <f t="shared" si="66"/>
        <v>0</v>
      </c>
      <c r="Y294" s="82">
        <f>INDEX([1]Ratio!$V:$V,MATCH([1]ตารางคะแนนV3!$C294,[1]Ratio!$C:$C,0))</f>
        <v>71</v>
      </c>
      <c r="Z294" s="81">
        <f>INDEX([1]RiskPlusY2565Q3!$W:$W,MATCH([1]ตารางคะแนนV3!C294,[1]RiskPlusY2565Q3!$D:$D,0))</f>
        <v>0</v>
      </c>
      <c r="AA294" s="84">
        <f t="shared" si="67"/>
        <v>1</v>
      </c>
      <c r="AB294" s="77" t="str">
        <f>INDEX('[1]Quick MethodY2565Q3'!P:P,MATCH([1]ตารางคะแนนV3!$C294,'[1]Quick MethodY2565Q3'!$C:$C,0))</f>
        <v>1</v>
      </c>
      <c r="AC294" s="78" t="str">
        <f>INDEX('[1]Quick MethodY2565Q3'!Q:Q,MATCH([1]ตารางคะแนนV3!$C294,'[1]Quick MethodY2565Q3'!$C:$C,0))</f>
        <v>0</v>
      </c>
      <c r="AD294" s="78">
        <f>INDEX([1]HGRY2565Q3!W:W,MATCH([1]ตารางคะแนนV3!$C294,[1]HGRY2565Q3!$C:$C,0))</f>
        <v>0.5</v>
      </c>
      <c r="AE294" s="78">
        <f>INDEX([1]HGRY2565Q3!X:X,MATCH([1]ตารางคะแนนV3!$C294,[1]HGRY2565Q3!$C:$C,0))</f>
        <v>0.5</v>
      </c>
      <c r="AF294" s="78">
        <f>INDEX([1]HGRY2565Q3!Y:Y,MATCH([1]ตารางคะแนนV3!$C294,[1]HGRY2565Q3!$C:$C,0))</f>
        <v>0.5</v>
      </c>
      <c r="AG294" s="78">
        <f>INDEX([1]HGRY2565Q3!Z:Z,MATCH([1]ตารางคะแนนV3!$C294,[1]HGRY2565Q3!$C:$C,0))</f>
        <v>0.5</v>
      </c>
      <c r="AH294" s="85">
        <f t="shared" si="68"/>
        <v>3</v>
      </c>
      <c r="AI294" s="79">
        <f t="shared" si="69"/>
        <v>2</v>
      </c>
      <c r="AJ294" s="86">
        <f>INDEX([1]PointY2565Q3!J:J,MATCH([1]ตารางคะแนนV3!$C294,[1]PointY2565Q3!$C:$C,0))</f>
        <v>1</v>
      </c>
      <c r="AK294" s="87">
        <f>IFERROR(INDEX([1]อัตราการครองเตียง!O:O,MATCH([1]ตารางคะแนนV3!$C294,[1]อัตราการครองเตียง!$C:$C,0)),0)</f>
        <v>0</v>
      </c>
      <c r="AL294" s="88">
        <f>INDEX([1]SumAdjRw!R:R,MATCH([1]ตารางคะแนนV3!$C294,[1]SumAdjRw!$C:$C,0))</f>
        <v>0</v>
      </c>
      <c r="AM294" s="89">
        <f t="shared" si="70"/>
        <v>0</v>
      </c>
      <c r="AN294" s="90">
        <f t="shared" si="71"/>
        <v>3</v>
      </c>
      <c r="AO294" s="91">
        <f t="shared" si="72"/>
        <v>6</v>
      </c>
      <c r="AP294" s="92">
        <f>INDEX([1]RiskPlusY2565Q3!Q:Q,MATCH([1]ตารางคะแนนV3!$C294,[1]RiskPlusY2565Q3!$D:$D,0))</f>
        <v>0</v>
      </c>
      <c r="AQ294" s="92">
        <f>INDEX([1]RiskPlusY2565Q3!R:R,MATCH([1]ตารางคะแนนV3!$C294,[1]RiskPlusY2565Q3!$D:$D,0))</f>
        <v>0</v>
      </c>
      <c r="AR294" s="92">
        <f>INDEX([1]RiskPlusY2565Q3!AB:AB,MATCH([1]ตารางคะแนนV3!$C294,[1]RiskPlusY2565Q3!$D:$D,0))</f>
        <v>1</v>
      </c>
      <c r="AS294" s="93">
        <f t="shared" si="73"/>
        <v>1</v>
      </c>
      <c r="AT294" s="92">
        <f>INDEX([1]RiskPlusY2565Q3!AA:AA,MATCH([1]ตารางคะแนนV3!$C294,[1]RiskPlusY2565Q3!$D:$D,0))</f>
        <v>1</v>
      </c>
      <c r="AU294" s="92">
        <f>INDEX([1]RiskPlusY2565Q3!AC:AC,MATCH([1]ตารางคะแนนV3!$C294,[1]RiskPlusY2565Q3!$D:$D,0))</f>
        <v>1</v>
      </c>
      <c r="AV294" s="94">
        <f t="shared" si="74"/>
        <v>2</v>
      </c>
      <c r="AW294" s="95">
        <f t="shared" si="75"/>
        <v>3</v>
      </c>
      <c r="AX294" s="96">
        <f t="shared" si="76"/>
        <v>9</v>
      </c>
      <c r="AY294" s="18" t="str">
        <f t="shared" si="77"/>
        <v>C</v>
      </c>
      <c r="AZ294" s="18"/>
      <c r="BA294" s="18" t="str">
        <f>INDEX([1]Proflile65!$L:$L,MATCH([1]ตารางคะแนนV3!$C294,[1]Proflile65!$D:$D,0))</f>
        <v>เดิม</v>
      </c>
      <c r="BB294" s="18"/>
      <c r="BC294" s="18"/>
      <c r="BD294" s="28" t="b">
        <f t="shared" si="78"/>
        <v>1</v>
      </c>
      <c r="BE294" s="96">
        <v>9</v>
      </c>
      <c r="BF294" s="18" t="s">
        <v>2072</v>
      </c>
      <c r="BH294" s="17">
        <f t="shared" si="79"/>
        <v>0</v>
      </c>
    </row>
    <row r="295" spans="1:60">
      <c r="A295" s="18" t="s">
        <v>23</v>
      </c>
      <c r="B295" s="17" t="s">
        <v>107</v>
      </c>
      <c r="C295" s="18" t="s">
        <v>769</v>
      </c>
      <c r="D295" s="17" t="s">
        <v>770</v>
      </c>
      <c r="E295" s="18" t="str">
        <f>INDEX([1]Proflile65!$F:$F,MATCH([1]ตารางคะแนนV3!$C295,[1]Proflile65!$D:$D,0))</f>
        <v>รพช.</v>
      </c>
      <c r="F295" s="18">
        <f>INDEX([1]Proflile65!$H:$H,MATCH([1]ตารางคะแนนV3!$C295,[1]Proflile65!$D:$D,0))</f>
        <v>31</v>
      </c>
      <c r="G295" s="19" t="str">
        <f>INDEX([1]Proflile65!$K:$K,MATCH([1]ตารางคะแนนV3!$C295,[1]Proflile65!$D:$D,0))</f>
        <v>รพช.F2 P&lt;=30,000</v>
      </c>
      <c r="H295" s="75">
        <v>10308</v>
      </c>
      <c r="I295" s="76">
        <f>INDEX([1]RiskPlusY2565Q3!L:L,MATCH([1]ตารางคะแนนV3!$C295,[1]RiskPlusY2565Q3!$D:$D,0))</f>
        <v>12854477.140000001</v>
      </c>
      <c r="J295" s="76">
        <f>INDEX([1]RiskPlusY2565Q3!P:P,MATCH([1]ตารางคะแนนV3!$C295,[1]RiskPlusY2565Q3!$D:$D,0))</f>
        <v>8125952.9500000002</v>
      </c>
      <c r="K295" s="76">
        <f>INDEX([1]RiskPlusY2565Q3!O:O,MATCH([1]ตารางคะแนนV3!$C295,[1]RiskPlusY2565Q3!$D:$D,0))</f>
        <v>302179.95</v>
      </c>
      <c r="L295" s="76">
        <f>INDEX([1]RiskPlusY2565Q3!M:M,MATCH([1]ตารางคะแนนV3!$C295,[1]RiskPlusY2565Q3!$D:$D,0))</f>
        <v>-687281.43</v>
      </c>
      <c r="M295" s="29">
        <f>INDEX([1]RiskPlusY2565Q3!N:N,MATCH([1]ตารางคะแนนV3!$C295,[1]RiskPlusY2565Q3!$D:$D,0))</f>
        <v>1</v>
      </c>
      <c r="N295" s="77">
        <f>INDEX([1]PlanfinY2565Q3!M:M,MATCH([1]ตารางคะแนนV3!$C295,[1]PlanfinY2565Q3!$C:$C,0))</f>
        <v>1</v>
      </c>
      <c r="O295" s="78">
        <f>INDEX([1]PlanfinY2565Q3!N:N,MATCH([1]ตารางคะแนนV3!$C295,[1]PlanfinY2565Q3!$C:$C,0))</f>
        <v>1</v>
      </c>
      <c r="P295" s="79">
        <f t="shared" si="64"/>
        <v>2</v>
      </c>
      <c r="Q295" s="80">
        <f>INDEX([1]Ratio!R:R,MATCH([1]ตารางคะแนนV3!$C295,[1]Ratio!$C:$C,0))</f>
        <v>64</v>
      </c>
      <c r="R295" s="81">
        <f>INDEX([1]RiskPlusY2565Q3!$S:$S,MATCH([1]ตารางคะแนนV3!C295,[1]RiskPlusY2565Q3!$D:$D,0))</f>
        <v>1</v>
      </c>
      <c r="S295" s="82">
        <f>INDEX([1]Ratio!$S:$S,MATCH([1]ตารางคะแนนV3!$C295,[1]Ratio!$C:$C,0))</f>
        <v>55</v>
      </c>
      <c r="T295" s="78">
        <f>VLOOKUP($C295,[1]RiskPlusY2565Q3!$D$2:$W$901,17,0)</f>
        <v>1</v>
      </c>
      <c r="U295" s="83">
        <f t="shared" si="65"/>
        <v>0.5</v>
      </c>
      <c r="V295" s="82">
        <f>INDEX([1]Ratio!$T:$T,MATCH([1]ตารางคะแนนV3!$C295,[1]Ratio!$C:$C,0))</f>
        <v>102</v>
      </c>
      <c r="W295" s="78">
        <f>VLOOKUP($C295,[1]RiskPlusY2565Q3!$D$2:$W$901,18,0)</f>
        <v>0</v>
      </c>
      <c r="X295" s="83">
        <f t="shared" si="66"/>
        <v>0</v>
      </c>
      <c r="Y295" s="82">
        <f>INDEX([1]Ratio!$V:$V,MATCH([1]ตารางคะแนนV3!$C295,[1]Ratio!$C:$C,0))</f>
        <v>57</v>
      </c>
      <c r="Z295" s="81">
        <f>INDEX([1]RiskPlusY2565Q3!$W:$W,MATCH([1]ตารางคะแนนV3!C295,[1]RiskPlusY2565Q3!$D:$D,0))</f>
        <v>1</v>
      </c>
      <c r="AA295" s="84">
        <f t="shared" si="67"/>
        <v>2.5</v>
      </c>
      <c r="AB295" s="77" t="str">
        <f>INDEX('[1]Quick MethodY2565Q3'!P:P,MATCH([1]ตารางคะแนนV3!$C295,'[1]Quick MethodY2565Q3'!$C:$C,0))</f>
        <v>1</v>
      </c>
      <c r="AC295" s="78" t="str">
        <f>INDEX('[1]Quick MethodY2565Q3'!Q:Q,MATCH([1]ตารางคะแนนV3!$C295,'[1]Quick MethodY2565Q3'!$C:$C,0))</f>
        <v>1</v>
      </c>
      <c r="AD295" s="78">
        <f>INDEX([1]HGRY2565Q3!W:W,MATCH([1]ตารางคะแนนV3!$C295,[1]HGRY2565Q3!$C:$C,0))</f>
        <v>0.5</v>
      </c>
      <c r="AE295" s="78">
        <f>INDEX([1]HGRY2565Q3!X:X,MATCH([1]ตารางคะแนนV3!$C295,[1]HGRY2565Q3!$C:$C,0))</f>
        <v>0.5</v>
      </c>
      <c r="AF295" s="78">
        <f>INDEX([1]HGRY2565Q3!Y:Y,MATCH([1]ตารางคะแนนV3!$C295,[1]HGRY2565Q3!$C:$C,0))</f>
        <v>0.5</v>
      </c>
      <c r="AG295" s="78">
        <f>INDEX([1]HGRY2565Q3!Z:Z,MATCH([1]ตารางคะแนนV3!$C295,[1]HGRY2565Q3!$C:$C,0))</f>
        <v>0.5</v>
      </c>
      <c r="AH295" s="85">
        <f t="shared" si="68"/>
        <v>4</v>
      </c>
      <c r="AI295" s="79">
        <f t="shared" si="69"/>
        <v>2</v>
      </c>
      <c r="AJ295" s="86">
        <f>INDEX([1]PointY2565Q3!J:J,MATCH([1]ตารางคะแนนV3!$C295,[1]PointY2565Q3!$C:$C,0))</f>
        <v>1</v>
      </c>
      <c r="AK295" s="87">
        <f>IFERROR(INDEX([1]อัตราการครองเตียง!O:O,MATCH([1]ตารางคะแนนV3!$C295,[1]อัตราการครองเตียง!$C:$C,0)),0)</f>
        <v>0</v>
      </c>
      <c r="AL295" s="88">
        <f>INDEX([1]SumAdjRw!R:R,MATCH([1]ตารางคะแนนV3!$C295,[1]SumAdjRw!$C:$C,0))</f>
        <v>0</v>
      </c>
      <c r="AM295" s="89">
        <f t="shared" si="70"/>
        <v>0</v>
      </c>
      <c r="AN295" s="90">
        <f t="shared" si="71"/>
        <v>3</v>
      </c>
      <c r="AO295" s="91">
        <f t="shared" si="72"/>
        <v>7.5</v>
      </c>
      <c r="AP295" s="92">
        <f>INDEX([1]RiskPlusY2565Q3!Q:Q,MATCH([1]ตารางคะแนนV3!$C295,[1]RiskPlusY2565Q3!$D:$D,0))</f>
        <v>0</v>
      </c>
      <c r="AQ295" s="92">
        <f>INDEX([1]RiskPlusY2565Q3!R:R,MATCH([1]ตารางคะแนนV3!$C295,[1]RiskPlusY2565Q3!$D:$D,0))</f>
        <v>0</v>
      </c>
      <c r="AR295" s="92">
        <f>INDEX([1]RiskPlusY2565Q3!AB:AB,MATCH([1]ตารางคะแนนV3!$C295,[1]RiskPlusY2565Q3!$D:$D,0))</f>
        <v>1</v>
      </c>
      <c r="AS295" s="93">
        <f t="shared" si="73"/>
        <v>1</v>
      </c>
      <c r="AT295" s="92">
        <f>INDEX([1]RiskPlusY2565Q3!AA:AA,MATCH([1]ตารางคะแนนV3!$C295,[1]RiskPlusY2565Q3!$D:$D,0))</f>
        <v>1</v>
      </c>
      <c r="AU295" s="92">
        <f>INDEX([1]RiskPlusY2565Q3!AC:AC,MATCH([1]ตารางคะแนนV3!$C295,[1]RiskPlusY2565Q3!$D:$D,0))</f>
        <v>1</v>
      </c>
      <c r="AV295" s="94">
        <f t="shared" si="74"/>
        <v>2</v>
      </c>
      <c r="AW295" s="95">
        <f t="shared" si="75"/>
        <v>3</v>
      </c>
      <c r="AX295" s="96">
        <f t="shared" si="76"/>
        <v>10.5</v>
      </c>
      <c r="AY295" s="18" t="str">
        <f t="shared" si="77"/>
        <v>B</v>
      </c>
      <c r="AZ295" s="18"/>
      <c r="BA295" s="18" t="str">
        <f>INDEX([1]Proflile65!$L:$L,MATCH([1]ตารางคะแนนV3!$C295,[1]Proflile65!$D:$D,0))</f>
        <v>เดิม</v>
      </c>
      <c r="BB295" s="18"/>
      <c r="BC295" s="18"/>
      <c r="BD295" s="28" t="b">
        <f t="shared" si="78"/>
        <v>1</v>
      </c>
      <c r="BE295" s="96">
        <v>10.5</v>
      </c>
      <c r="BF295" s="18" t="s">
        <v>2071</v>
      </c>
      <c r="BH295" s="17">
        <f t="shared" si="79"/>
        <v>150000</v>
      </c>
    </row>
    <row r="296" spans="1:60">
      <c r="A296" s="18" t="s">
        <v>23</v>
      </c>
      <c r="B296" s="17" t="s">
        <v>107</v>
      </c>
      <c r="C296" s="18" t="s">
        <v>771</v>
      </c>
      <c r="D296" s="17" t="s">
        <v>2080</v>
      </c>
      <c r="E296" s="18" t="str">
        <f>INDEX([1]Proflile65!$F:$F,MATCH([1]ตารางคะแนนV3!$C296,[1]Proflile65!$D:$D,0))</f>
        <v>รพช.</v>
      </c>
      <c r="F296" s="18">
        <f>INDEX([1]Proflile65!$H:$H,MATCH([1]ตารางคะแนนV3!$C296,[1]Proflile65!$D:$D,0))</f>
        <v>141</v>
      </c>
      <c r="G296" s="19" t="str">
        <f>INDEX([1]Proflile65!$K:$K,MATCH([1]ตารางคะแนนV3!$C296,[1]Proflile65!$D:$D,0))</f>
        <v>รพช.M2 B&gt;100</v>
      </c>
      <c r="H296" s="75">
        <v>73380</v>
      </c>
      <c r="I296" s="76">
        <f>INDEX([1]RiskPlusY2565Q3!L:L,MATCH([1]ตารางคะแนนV3!$C296,[1]RiskPlusY2565Q3!$D:$D,0))</f>
        <v>95703957.890000001</v>
      </c>
      <c r="J296" s="76">
        <f>INDEX([1]RiskPlusY2565Q3!P:P,MATCH([1]ตารางคะแนนV3!$C296,[1]RiskPlusY2565Q3!$D:$D,0))</f>
        <v>15367220.220000001</v>
      </c>
      <c r="K296" s="76">
        <f>INDEX([1]RiskPlusY2565Q3!O:O,MATCH([1]ตารางคะแนนV3!$C296,[1]RiskPlusY2565Q3!$D:$D,0))</f>
        <v>44874495.259999998</v>
      </c>
      <c r="L296" s="76">
        <f>INDEX([1]RiskPlusY2565Q3!M:M,MATCH([1]ตารางคะแนนV3!$C296,[1]RiskPlusY2565Q3!$D:$D,0))</f>
        <v>23557865.609999999</v>
      </c>
      <c r="M296" s="29">
        <f>INDEX([1]RiskPlusY2565Q3!N:N,MATCH([1]ตารางคะแนนV3!$C296,[1]RiskPlusY2565Q3!$D:$D,0))</f>
        <v>0</v>
      </c>
      <c r="N296" s="77">
        <f>INDEX([1]PlanfinY2565Q3!M:M,MATCH([1]ตารางคะแนนV3!$C296,[1]PlanfinY2565Q3!$C:$C,0))</f>
        <v>1</v>
      </c>
      <c r="O296" s="78">
        <f>INDEX([1]PlanfinY2565Q3!N:N,MATCH([1]ตารางคะแนนV3!$C296,[1]PlanfinY2565Q3!$C:$C,0))</f>
        <v>1</v>
      </c>
      <c r="P296" s="79">
        <f t="shared" si="64"/>
        <v>2</v>
      </c>
      <c r="Q296" s="80">
        <f>INDEX([1]Ratio!R:R,MATCH([1]ตารางคะแนนV3!$C296,[1]Ratio!$C:$C,0))</f>
        <v>132</v>
      </c>
      <c r="R296" s="81">
        <f>INDEX([1]RiskPlusY2565Q3!$S:$S,MATCH([1]ตารางคะแนนV3!C296,[1]RiskPlusY2565Q3!$D:$D,0))</f>
        <v>0</v>
      </c>
      <c r="S296" s="82">
        <f>INDEX([1]Ratio!$S:$S,MATCH([1]ตารางคะแนนV3!$C296,[1]Ratio!$C:$C,0))</f>
        <v>98</v>
      </c>
      <c r="T296" s="78">
        <f>VLOOKUP($C296,[1]RiskPlusY2565Q3!$D$2:$W$901,17,0)</f>
        <v>0</v>
      </c>
      <c r="U296" s="83">
        <f t="shared" si="65"/>
        <v>0</v>
      </c>
      <c r="V296" s="82">
        <f>INDEX([1]Ratio!$T:$T,MATCH([1]ตารางคะแนนV3!$C296,[1]Ratio!$C:$C,0))</f>
        <v>82</v>
      </c>
      <c r="W296" s="78">
        <f>VLOOKUP($C296,[1]RiskPlusY2565Q3!$D$2:$W$901,18,0)</f>
        <v>0</v>
      </c>
      <c r="X296" s="83">
        <f t="shared" si="66"/>
        <v>0</v>
      </c>
      <c r="Y296" s="82">
        <f>INDEX([1]Ratio!$V:$V,MATCH([1]ตารางคะแนนV3!$C296,[1]Ratio!$C:$C,0))</f>
        <v>41</v>
      </c>
      <c r="Z296" s="81">
        <f>INDEX([1]RiskPlusY2565Q3!$W:$W,MATCH([1]ตารางคะแนนV3!C296,[1]RiskPlusY2565Q3!$D:$D,0))</f>
        <v>1</v>
      </c>
      <c r="AA296" s="84">
        <f t="shared" si="67"/>
        <v>1</v>
      </c>
      <c r="AB296" s="77" t="str">
        <f>INDEX('[1]Quick MethodY2565Q3'!P:P,MATCH([1]ตารางคะแนนV3!$C296,'[1]Quick MethodY2565Q3'!$C:$C,0))</f>
        <v>1</v>
      </c>
      <c r="AC296" s="78" t="str">
        <f>INDEX('[1]Quick MethodY2565Q3'!Q:Q,MATCH([1]ตารางคะแนนV3!$C296,'[1]Quick MethodY2565Q3'!$C:$C,0))</f>
        <v>1</v>
      </c>
      <c r="AD296" s="78">
        <f>INDEX([1]HGRY2565Q3!W:W,MATCH([1]ตารางคะแนนV3!$C296,[1]HGRY2565Q3!$C:$C,0))</f>
        <v>0</v>
      </c>
      <c r="AE296" s="78">
        <f>INDEX([1]HGRY2565Q3!X:X,MATCH([1]ตารางคะแนนV3!$C296,[1]HGRY2565Q3!$C:$C,0))</f>
        <v>0</v>
      </c>
      <c r="AF296" s="78">
        <f>INDEX([1]HGRY2565Q3!Y:Y,MATCH([1]ตารางคะแนนV3!$C296,[1]HGRY2565Q3!$C:$C,0))</f>
        <v>0.5</v>
      </c>
      <c r="AG296" s="78">
        <f>INDEX([1]HGRY2565Q3!Z:Z,MATCH([1]ตารางคะแนนV3!$C296,[1]HGRY2565Q3!$C:$C,0))</f>
        <v>0.5</v>
      </c>
      <c r="AH296" s="85">
        <f t="shared" si="68"/>
        <v>3</v>
      </c>
      <c r="AI296" s="79">
        <f t="shared" si="69"/>
        <v>2</v>
      </c>
      <c r="AJ296" s="86">
        <f>INDEX([1]PointY2565Q3!J:J,MATCH([1]ตารางคะแนนV3!$C296,[1]PointY2565Q3!$C:$C,0))</f>
        <v>1</v>
      </c>
      <c r="AK296" s="87">
        <f>IFERROR(INDEX([1]อัตราการครองเตียง!O:O,MATCH([1]ตารางคะแนนV3!$C296,[1]อัตราการครองเตียง!$C:$C,0)),0)</f>
        <v>1</v>
      </c>
      <c r="AL296" s="88">
        <f>INDEX([1]SumAdjRw!R:R,MATCH([1]ตารางคะแนนV3!$C296,[1]SumAdjRw!$C:$C,0))</f>
        <v>1</v>
      </c>
      <c r="AM296" s="89">
        <f t="shared" si="70"/>
        <v>2</v>
      </c>
      <c r="AN296" s="90">
        <f t="shared" si="71"/>
        <v>5</v>
      </c>
      <c r="AO296" s="91">
        <f t="shared" si="72"/>
        <v>8</v>
      </c>
      <c r="AP296" s="92">
        <f>INDEX([1]RiskPlusY2565Q3!Q:Q,MATCH([1]ตารางคะแนนV3!$C296,[1]RiskPlusY2565Q3!$D:$D,0))</f>
        <v>0</v>
      </c>
      <c r="AQ296" s="92">
        <f>INDEX([1]RiskPlusY2565Q3!R:R,MATCH([1]ตารางคะแนนV3!$C296,[1]RiskPlusY2565Q3!$D:$D,0))</f>
        <v>0</v>
      </c>
      <c r="AR296" s="92">
        <f>INDEX([1]RiskPlusY2565Q3!AB:AB,MATCH([1]ตารางคะแนนV3!$C296,[1]RiskPlusY2565Q3!$D:$D,0))</f>
        <v>1</v>
      </c>
      <c r="AS296" s="93">
        <f t="shared" si="73"/>
        <v>1</v>
      </c>
      <c r="AT296" s="92">
        <f>INDEX([1]RiskPlusY2565Q3!AA:AA,MATCH([1]ตารางคะแนนV3!$C296,[1]RiskPlusY2565Q3!$D:$D,0))</f>
        <v>1</v>
      </c>
      <c r="AU296" s="92">
        <f>INDEX([1]RiskPlusY2565Q3!AC:AC,MATCH([1]ตารางคะแนนV3!$C296,[1]RiskPlusY2565Q3!$D:$D,0))</f>
        <v>1</v>
      </c>
      <c r="AV296" s="94">
        <f t="shared" si="74"/>
        <v>2</v>
      </c>
      <c r="AW296" s="95">
        <f t="shared" si="75"/>
        <v>3</v>
      </c>
      <c r="AX296" s="96">
        <f t="shared" si="76"/>
        <v>11</v>
      </c>
      <c r="AY296" s="18" t="str">
        <f t="shared" si="77"/>
        <v>B</v>
      </c>
      <c r="AZ296" s="18"/>
      <c r="BA296" s="18" t="str">
        <f>INDEX([1]Proflile65!$L:$L,MATCH([1]ตารางคะแนนV3!$C296,[1]Proflile65!$D:$D,0))</f>
        <v>เดิม</v>
      </c>
      <c r="BB296" s="18"/>
      <c r="BC296" s="18"/>
      <c r="BD296" s="28" t="b">
        <f t="shared" si="78"/>
        <v>1</v>
      </c>
      <c r="BE296" s="96">
        <v>11</v>
      </c>
      <c r="BF296" s="18" t="s">
        <v>2071</v>
      </c>
      <c r="BH296" s="17">
        <f t="shared" si="79"/>
        <v>150000</v>
      </c>
    </row>
    <row r="297" spans="1:60">
      <c r="A297" s="18" t="s">
        <v>23</v>
      </c>
      <c r="B297" s="17" t="s">
        <v>107</v>
      </c>
      <c r="C297" s="18" t="s">
        <v>773</v>
      </c>
      <c r="D297" s="17" t="s">
        <v>774</v>
      </c>
      <c r="E297" s="18" t="str">
        <f>INDEX([1]Proflile65!$F:$F,MATCH([1]ตารางคะแนนV3!$C297,[1]Proflile65!$D:$D,0))</f>
        <v>รพช.</v>
      </c>
      <c r="F297" s="18">
        <f>INDEX([1]Proflile65!$H:$H,MATCH([1]ตารางคะแนนV3!$C297,[1]Proflile65!$D:$D,0))</f>
        <v>97</v>
      </c>
      <c r="G297" s="19" t="str">
        <f>INDEX([1]Proflile65!$K:$K,MATCH([1]ตารางคะแนนV3!$C297,[1]Proflile65!$D:$D,0))</f>
        <v>รพช.M2 B&lt;=100</v>
      </c>
      <c r="H297" s="75">
        <v>35075</v>
      </c>
      <c r="I297" s="76">
        <f>INDEX([1]RiskPlusY2565Q3!L:L,MATCH([1]ตารางคะแนนV3!$C297,[1]RiskPlusY2565Q3!$D:$D,0))</f>
        <v>84624051.5</v>
      </c>
      <c r="J297" s="76">
        <f>INDEX([1]RiskPlusY2565Q3!P:P,MATCH([1]ตารางคะแนนV3!$C297,[1]RiskPlusY2565Q3!$D:$D,0))</f>
        <v>44668319.119999997</v>
      </c>
      <c r="K297" s="76">
        <f>INDEX([1]RiskPlusY2565Q3!O:O,MATCH([1]ตารางคะแนนV3!$C297,[1]RiskPlusY2565Q3!$D:$D,0))</f>
        <v>15097820.9</v>
      </c>
      <c r="L297" s="76">
        <f>INDEX([1]RiskPlusY2565Q3!M:M,MATCH([1]ตารางคะแนนV3!$C297,[1]RiskPlusY2565Q3!$D:$D,0))</f>
        <v>1605513.57</v>
      </c>
      <c r="M297" s="29">
        <f>INDEX([1]RiskPlusY2565Q3!N:N,MATCH([1]ตารางคะแนนV3!$C297,[1]RiskPlusY2565Q3!$D:$D,0))</f>
        <v>0</v>
      </c>
      <c r="N297" s="77">
        <f>INDEX([1]PlanfinY2565Q3!M:M,MATCH([1]ตารางคะแนนV3!$C297,[1]PlanfinY2565Q3!$C:$C,0))</f>
        <v>1</v>
      </c>
      <c r="O297" s="78">
        <f>INDEX([1]PlanfinY2565Q3!N:N,MATCH([1]ตารางคะแนนV3!$C297,[1]PlanfinY2565Q3!$C:$C,0))</f>
        <v>0</v>
      </c>
      <c r="P297" s="79">
        <f t="shared" si="64"/>
        <v>1</v>
      </c>
      <c r="Q297" s="80">
        <f>INDEX([1]Ratio!R:R,MATCH([1]ตารางคะแนนV3!$C297,[1]Ratio!$C:$C,0))</f>
        <v>85</v>
      </c>
      <c r="R297" s="81">
        <f>INDEX([1]RiskPlusY2565Q3!$S:$S,MATCH([1]ตารางคะแนนV3!C297,[1]RiskPlusY2565Q3!$D:$D,0))</f>
        <v>1</v>
      </c>
      <c r="S297" s="82">
        <f>INDEX([1]Ratio!$S:$S,MATCH([1]ตารางคะแนนV3!$C297,[1]Ratio!$C:$C,0))</f>
        <v>629</v>
      </c>
      <c r="T297" s="78">
        <f>VLOOKUP($C297,[1]RiskPlusY2565Q3!$D$2:$W$901,17,0)</f>
        <v>0</v>
      </c>
      <c r="U297" s="83">
        <f t="shared" si="65"/>
        <v>0</v>
      </c>
      <c r="V297" s="82">
        <f>INDEX([1]Ratio!$T:$T,MATCH([1]ตารางคะแนนV3!$C297,[1]Ratio!$C:$C,0))</f>
        <v>51</v>
      </c>
      <c r="W297" s="78">
        <f>VLOOKUP($C297,[1]RiskPlusY2565Q3!$D$2:$W$901,18,0)</f>
        <v>1</v>
      </c>
      <c r="X297" s="83">
        <f t="shared" si="66"/>
        <v>0.5</v>
      </c>
      <c r="Y297" s="82">
        <f>INDEX([1]Ratio!$V:$V,MATCH([1]ตารางคะแนนV3!$C297,[1]Ratio!$C:$C,0))</f>
        <v>76</v>
      </c>
      <c r="Z297" s="81">
        <f>INDEX([1]RiskPlusY2565Q3!$W:$W,MATCH([1]ตารางคะแนนV3!C297,[1]RiskPlusY2565Q3!$D:$D,0))</f>
        <v>0</v>
      </c>
      <c r="AA297" s="84">
        <f t="shared" si="67"/>
        <v>1.5</v>
      </c>
      <c r="AB297" s="77" t="str">
        <f>INDEX('[1]Quick MethodY2565Q3'!P:P,MATCH([1]ตารางคะแนนV3!$C297,'[1]Quick MethodY2565Q3'!$C:$C,0))</f>
        <v>1</v>
      </c>
      <c r="AC297" s="78" t="str">
        <f>INDEX('[1]Quick MethodY2565Q3'!Q:Q,MATCH([1]ตารางคะแนนV3!$C297,'[1]Quick MethodY2565Q3'!$C:$C,0))</f>
        <v>1</v>
      </c>
      <c r="AD297" s="78">
        <f>INDEX([1]HGRY2565Q3!W:W,MATCH([1]ตารางคะแนนV3!$C297,[1]HGRY2565Q3!$C:$C,0))</f>
        <v>0.5</v>
      </c>
      <c r="AE297" s="78">
        <f>INDEX([1]HGRY2565Q3!X:X,MATCH([1]ตารางคะแนนV3!$C297,[1]HGRY2565Q3!$C:$C,0))</f>
        <v>0.5</v>
      </c>
      <c r="AF297" s="78">
        <f>INDEX([1]HGRY2565Q3!Y:Y,MATCH([1]ตารางคะแนนV3!$C297,[1]HGRY2565Q3!$C:$C,0))</f>
        <v>0.5</v>
      </c>
      <c r="AG297" s="78">
        <f>INDEX([1]HGRY2565Q3!Z:Z,MATCH([1]ตารางคะแนนV3!$C297,[1]HGRY2565Q3!$C:$C,0))</f>
        <v>0.5</v>
      </c>
      <c r="AH297" s="85">
        <f t="shared" si="68"/>
        <v>4</v>
      </c>
      <c r="AI297" s="79">
        <f t="shared" si="69"/>
        <v>2</v>
      </c>
      <c r="AJ297" s="86">
        <f>INDEX([1]PointY2565Q3!J:J,MATCH([1]ตารางคะแนนV3!$C297,[1]PointY2565Q3!$C:$C,0))</f>
        <v>1</v>
      </c>
      <c r="AK297" s="87">
        <f>IFERROR(INDEX([1]อัตราการครองเตียง!O:O,MATCH([1]ตารางคะแนนV3!$C297,[1]อัตราการครองเตียง!$C:$C,0)),0)</f>
        <v>1</v>
      </c>
      <c r="AL297" s="88">
        <f>INDEX([1]SumAdjRw!R:R,MATCH([1]ตารางคะแนนV3!$C297,[1]SumAdjRw!$C:$C,0))</f>
        <v>0</v>
      </c>
      <c r="AM297" s="89">
        <f t="shared" si="70"/>
        <v>1</v>
      </c>
      <c r="AN297" s="90">
        <f t="shared" si="71"/>
        <v>4</v>
      </c>
      <c r="AO297" s="91">
        <f t="shared" si="72"/>
        <v>6.5</v>
      </c>
      <c r="AP297" s="92">
        <f>INDEX([1]RiskPlusY2565Q3!Q:Q,MATCH([1]ตารางคะแนนV3!$C297,[1]RiskPlusY2565Q3!$D:$D,0))</f>
        <v>0</v>
      </c>
      <c r="AQ297" s="92">
        <f>INDEX([1]RiskPlusY2565Q3!R:R,MATCH([1]ตารางคะแนนV3!$C297,[1]RiskPlusY2565Q3!$D:$D,0))</f>
        <v>0</v>
      </c>
      <c r="AR297" s="92">
        <f>INDEX([1]RiskPlusY2565Q3!AB:AB,MATCH([1]ตารางคะแนนV3!$C297,[1]RiskPlusY2565Q3!$D:$D,0))</f>
        <v>1</v>
      </c>
      <c r="AS297" s="93">
        <f t="shared" si="73"/>
        <v>1</v>
      </c>
      <c r="AT297" s="92">
        <f>INDEX([1]RiskPlusY2565Q3!AA:AA,MATCH([1]ตารางคะแนนV3!$C297,[1]RiskPlusY2565Q3!$D:$D,0))</f>
        <v>1</v>
      </c>
      <c r="AU297" s="92">
        <f>INDEX([1]RiskPlusY2565Q3!AC:AC,MATCH([1]ตารางคะแนนV3!$C297,[1]RiskPlusY2565Q3!$D:$D,0))</f>
        <v>1</v>
      </c>
      <c r="AV297" s="94">
        <f t="shared" si="74"/>
        <v>2</v>
      </c>
      <c r="AW297" s="95">
        <f t="shared" si="75"/>
        <v>3</v>
      </c>
      <c r="AX297" s="96">
        <f t="shared" si="76"/>
        <v>9.5</v>
      </c>
      <c r="AY297" s="18" t="str">
        <f t="shared" si="77"/>
        <v>C</v>
      </c>
      <c r="AZ297" s="18"/>
      <c r="BA297" s="18" t="str">
        <f>INDEX([1]Proflile65!$L:$L,MATCH([1]ตารางคะแนนV3!$C297,[1]Proflile65!$D:$D,0))</f>
        <v>เดิม</v>
      </c>
      <c r="BB297" s="18"/>
      <c r="BC297" s="18"/>
      <c r="BD297" s="28" t="b">
        <f t="shared" si="78"/>
        <v>1</v>
      </c>
      <c r="BE297" s="96">
        <v>9.5</v>
      </c>
      <c r="BF297" s="18" t="s">
        <v>2072</v>
      </c>
      <c r="BH297" s="17">
        <f t="shared" si="79"/>
        <v>0</v>
      </c>
    </row>
    <row r="298" spans="1:60">
      <c r="A298" s="18" t="s">
        <v>23</v>
      </c>
      <c r="B298" s="17" t="s">
        <v>107</v>
      </c>
      <c r="C298" s="18" t="s">
        <v>775</v>
      </c>
      <c r="D298" s="17" t="s">
        <v>776</v>
      </c>
      <c r="E298" s="18" t="str">
        <f>INDEX([1]Proflile65!$F:$F,MATCH([1]ตารางคะแนนV3!$C298,[1]Proflile65!$D:$D,0))</f>
        <v>รพช.</v>
      </c>
      <c r="F298" s="18">
        <f>INDEX([1]Proflile65!$H:$H,MATCH([1]ตารางคะแนนV3!$C298,[1]Proflile65!$D:$D,0))</f>
        <v>58</v>
      </c>
      <c r="G298" s="19" t="str">
        <f>INDEX([1]Proflile65!$K:$K,MATCH([1]ตารางคะแนนV3!$C298,[1]Proflile65!$D:$D,0))</f>
        <v>รพช.F2 P&lt;=30,000</v>
      </c>
      <c r="H298" s="75">
        <v>18196</v>
      </c>
      <c r="I298" s="76">
        <f>INDEX([1]RiskPlusY2565Q3!L:L,MATCH([1]ตารางคะแนนV3!$C298,[1]RiskPlusY2565Q3!$D:$D,0))</f>
        <v>73702018.25</v>
      </c>
      <c r="J298" s="76">
        <f>INDEX([1]RiskPlusY2565Q3!P:P,MATCH([1]ตารางคะแนนV3!$C298,[1]RiskPlusY2565Q3!$D:$D,0))</f>
        <v>32293915.690000001</v>
      </c>
      <c r="K298" s="76">
        <f>INDEX([1]RiskPlusY2565Q3!O:O,MATCH([1]ตารางคะแนนV3!$C298,[1]RiskPlusY2565Q3!$D:$D,0))</f>
        <v>59757099.939999998</v>
      </c>
      <c r="L298" s="76">
        <f>INDEX([1]RiskPlusY2565Q3!M:M,MATCH([1]ตารางคะแนนV3!$C298,[1]RiskPlusY2565Q3!$D:$D,0))</f>
        <v>51986520.619999997</v>
      </c>
      <c r="M298" s="29">
        <f>INDEX([1]RiskPlusY2565Q3!N:N,MATCH([1]ตารางคะแนนV3!$C298,[1]RiskPlusY2565Q3!$D:$D,0))</f>
        <v>0</v>
      </c>
      <c r="N298" s="77">
        <f>INDEX([1]PlanfinY2565Q3!M:M,MATCH([1]ตารางคะแนนV3!$C298,[1]PlanfinY2565Q3!$C:$C,0))</f>
        <v>0</v>
      </c>
      <c r="O298" s="78">
        <f>INDEX([1]PlanfinY2565Q3!N:N,MATCH([1]ตารางคะแนนV3!$C298,[1]PlanfinY2565Q3!$C:$C,0))</f>
        <v>1</v>
      </c>
      <c r="P298" s="79">
        <f t="shared" si="64"/>
        <v>1</v>
      </c>
      <c r="Q298" s="80">
        <f>INDEX([1]Ratio!R:R,MATCH([1]ตารางคะแนนV3!$C298,[1]Ratio!$C:$C,0))</f>
        <v>138</v>
      </c>
      <c r="R298" s="81">
        <f>INDEX([1]RiskPlusY2565Q3!$S:$S,MATCH([1]ตารางคะแนนV3!C298,[1]RiskPlusY2565Q3!$D:$D,0))</f>
        <v>0</v>
      </c>
      <c r="S298" s="82">
        <f>INDEX([1]Ratio!$S:$S,MATCH([1]ตารางคะแนนV3!$C298,[1]Ratio!$C:$C,0))</f>
        <v>25</v>
      </c>
      <c r="T298" s="78">
        <f>VLOOKUP($C298,[1]RiskPlusY2565Q3!$D$2:$W$901,17,0)</f>
        <v>1</v>
      </c>
      <c r="U298" s="83">
        <f t="shared" si="65"/>
        <v>0.5</v>
      </c>
      <c r="V298" s="82">
        <f>INDEX([1]Ratio!$T:$T,MATCH([1]ตารางคะแนนV3!$C298,[1]Ratio!$C:$C,0))</f>
        <v>39</v>
      </c>
      <c r="W298" s="78">
        <f>VLOOKUP($C298,[1]RiskPlusY2565Q3!$D$2:$W$901,18,0)</f>
        <v>1</v>
      </c>
      <c r="X298" s="83">
        <f t="shared" si="66"/>
        <v>0.5</v>
      </c>
      <c r="Y298" s="82">
        <f>INDEX([1]Ratio!$V:$V,MATCH([1]ตารางคะแนนV3!$C298,[1]Ratio!$C:$C,0))</f>
        <v>240</v>
      </c>
      <c r="Z298" s="81">
        <f>INDEX([1]RiskPlusY2565Q3!$W:$W,MATCH([1]ตารางคะแนนV3!C298,[1]RiskPlusY2565Q3!$D:$D,0))</f>
        <v>0</v>
      </c>
      <c r="AA298" s="84">
        <f t="shared" si="67"/>
        <v>1</v>
      </c>
      <c r="AB298" s="77" t="str">
        <f>INDEX('[1]Quick MethodY2565Q3'!P:P,MATCH([1]ตารางคะแนนV3!$C298,'[1]Quick MethodY2565Q3'!$C:$C,0))</f>
        <v>1</v>
      </c>
      <c r="AC298" s="78" t="str">
        <f>INDEX('[1]Quick MethodY2565Q3'!Q:Q,MATCH([1]ตารางคะแนนV3!$C298,'[1]Quick MethodY2565Q3'!$C:$C,0))</f>
        <v>1</v>
      </c>
      <c r="AD298" s="78">
        <f>INDEX([1]HGRY2565Q3!W:W,MATCH([1]ตารางคะแนนV3!$C298,[1]HGRY2565Q3!$C:$C,0))</f>
        <v>0</v>
      </c>
      <c r="AE298" s="78">
        <f>INDEX([1]HGRY2565Q3!X:X,MATCH([1]ตารางคะแนนV3!$C298,[1]HGRY2565Q3!$C:$C,0))</f>
        <v>0</v>
      </c>
      <c r="AF298" s="78">
        <f>INDEX([1]HGRY2565Q3!Y:Y,MATCH([1]ตารางคะแนนV3!$C298,[1]HGRY2565Q3!$C:$C,0))</f>
        <v>0.5</v>
      </c>
      <c r="AG298" s="78">
        <f>INDEX([1]HGRY2565Q3!Z:Z,MATCH([1]ตารางคะแนนV3!$C298,[1]HGRY2565Q3!$C:$C,0))</f>
        <v>0.5</v>
      </c>
      <c r="AH298" s="85">
        <f t="shared" si="68"/>
        <v>3</v>
      </c>
      <c r="AI298" s="79">
        <f t="shared" si="69"/>
        <v>2</v>
      </c>
      <c r="AJ298" s="86">
        <f>INDEX([1]PointY2565Q3!J:J,MATCH([1]ตารางคะแนนV3!$C298,[1]PointY2565Q3!$C:$C,0))</f>
        <v>1</v>
      </c>
      <c r="AK298" s="87">
        <f>IFERROR(INDEX([1]อัตราการครองเตียง!O:O,MATCH([1]ตารางคะแนนV3!$C298,[1]อัตราการครองเตียง!$C:$C,0)),0)</f>
        <v>1</v>
      </c>
      <c r="AL298" s="88">
        <f>INDEX([1]SumAdjRw!R:R,MATCH([1]ตารางคะแนนV3!$C298,[1]SumAdjRw!$C:$C,0))</f>
        <v>1</v>
      </c>
      <c r="AM298" s="89">
        <f t="shared" si="70"/>
        <v>2</v>
      </c>
      <c r="AN298" s="90">
        <f t="shared" si="71"/>
        <v>5</v>
      </c>
      <c r="AO298" s="91">
        <f t="shared" si="72"/>
        <v>7</v>
      </c>
      <c r="AP298" s="92">
        <f>INDEX([1]RiskPlusY2565Q3!Q:Q,MATCH([1]ตารางคะแนนV3!$C298,[1]RiskPlusY2565Q3!$D:$D,0))</f>
        <v>1</v>
      </c>
      <c r="AQ298" s="92">
        <f>INDEX([1]RiskPlusY2565Q3!R:R,MATCH([1]ตารางคะแนนV3!$C298,[1]RiskPlusY2565Q3!$D:$D,0))</f>
        <v>1</v>
      </c>
      <c r="AR298" s="92">
        <f>INDEX([1]RiskPlusY2565Q3!AB:AB,MATCH([1]ตารางคะแนนV3!$C298,[1]RiskPlusY2565Q3!$D:$D,0))</f>
        <v>1</v>
      </c>
      <c r="AS298" s="93">
        <f t="shared" si="73"/>
        <v>3</v>
      </c>
      <c r="AT298" s="92">
        <f>INDEX([1]RiskPlusY2565Q3!AA:AA,MATCH([1]ตารางคะแนนV3!$C298,[1]RiskPlusY2565Q3!$D:$D,0))</f>
        <v>1</v>
      </c>
      <c r="AU298" s="92">
        <f>INDEX([1]RiskPlusY2565Q3!AC:AC,MATCH([1]ตารางคะแนนV3!$C298,[1]RiskPlusY2565Q3!$D:$D,0))</f>
        <v>1</v>
      </c>
      <c r="AV298" s="94">
        <f t="shared" si="74"/>
        <v>2</v>
      </c>
      <c r="AW298" s="95">
        <f t="shared" si="75"/>
        <v>5</v>
      </c>
      <c r="AX298" s="96">
        <f t="shared" si="76"/>
        <v>12</v>
      </c>
      <c r="AY298" s="18" t="str">
        <f t="shared" si="77"/>
        <v>A</v>
      </c>
      <c r="AZ298" s="18"/>
      <c r="BA298" s="18" t="str">
        <f>INDEX([1]Proflile65!$L:$L,MATCH([1]ตารางคะแนนV3!$C298,[1]Proflile65!$D:$D,0))</f>
        <v>เดิม</v>
      </c>
      <c r="BB298" s="18"/>
      <c r="BC298" s="18"/>
      <c r="BD298" s="28" t="b">
        <f t="shared" si="78"/>
        <v>1</v>
      </c>
      <c r="BE298" s="96">
        <v>12</v>
      </c>
      <c r="BF298" s="18" t="s">
        <v>2048</v>
      </c>
      <c r="BH298" s="17">
        <f t="shared" si="79"/>
        <v>300000</v>
      </c>
    </row>
    <row r="299" spans="1:60">
      <c r="A299" s="18" t="s">
        <v>23</v>
      </c>
      <c r="B299" s="17" t="s">
        <v>107</v>
      </c>
      <c r="C299" s="18" t="s">
        <v>777</v>
      </c>
      <c r="D299" s="17" t="s">
        <v>778</v>
      </c>
      <c r="E299" s="18" t="str">
        <f>INDEX([1]Proflile65!$F:$F,MATCH([1]ตารางคะแนนV3!$C299,[1]Proflile65!$D:$D,0))</f>
        <v>รพช.</v>
      </c>
      <c r="F299" s="18">
        <f>INDEX([1]Proflile65!$H:$H,MATCH([1]ตารางคะแนนV3!$C299,[1]Proflile65!$D:$D,0))</f>
        <v>59</v>
      </c>
      <c r="G299" s="19" t="str">
        <f>INDEX([1]Proflile65!$K:$K,MATCH([1]ตารางคะแนนV3!$C299,[1]Proflile65!$D:$D,0))</f>
        <v>รพช.F2 P30,000-60,000</v>
      </c>
      <c r="H299" s="75">
        <v>37490</v>
      </c>
      <c r="I299" s="76">
        <f>INDEX([1]RiskPlusY2565Q3!L:L,MATCH([1]ตารางคะแนนV3!$C299,[1]RiskPlusY2565Q3!$D:$D,0))</f>
        <v>34720048.359999999</v>
      </c>
      <c r="J299" s="76">
        <f>INDEX([1]RiskPlusY2565Q3!P:P,MATCH([1]ตารางคะแนนV3!$C299,[1]RiskPlusY2565Q3!$D:$D,0))</f>
        <v>10386694.800000001</v>
      </c>
      <c r="K299" s="76">
        <f>INDEX([1]RiskPlusY2565Q3!O:O,MATCH([1]ตารางคะแนนV3!$C299,[1]RiskPlusY2565Q3!$D:$D,0))</f>
        <v>17860976.460000001</v>
      </c>
      <c r="L299" s="76">
        <f>INDEX([1]RiskPlusY2565Q3!M:M,MATCH([1]ตารางคะแนนV3!$C299,[1]RiskPlusY2565Q3!$D:$D,0))</f>
        <v>11773008.84</v>
      </c>
      <c r="M299" s="29">
        <f>INDEX([1]RiskPlusY2565Q3!N:N,MATCH([1]ตารางคะแนนV3!$C299,[1]RiskPlusY2565Q3!$D:$D,0))</f>
        <v>0</v>
      </c>
      <c r="N299" s="77">
        <f>INDEX([1]PlanfinY2565Q3!M:M,MATCH([1]ตารางคะแนนV3!$C299,[1]PlanfinY2565Q3!$C:$C,0))</f>
        <v>0</v>
      </c>
      <c r="O299" s="78">
        <f>INDEX([1]PlanfinY2565Q3!N:N,MATCH([1]ตารางคะแนนV3!$C299,[1]PlanfinY2565Q3!$C:$C,0))</f>
        <v>1</v>
      </c>
      <c r="P299" s="79">
        <f t="shared" si="64"/>
        <v>1</v>
      </c>
      <c r="Q299" s="80">
        <f>INDEX([1]Ratio!R:R,MATCH([1]ตารางคะแนนV3!$C299,[1]Ratio!$C:$C,0))</f>
        <v>148</v>
      </c>
      <c r="R299" s="81">
        <f>INDEX([1]RiskPlusY2565Q3!$S:$S,MATCH([1]ตารางคะแนนV3!C299,[1]RiskPlusY2565Q3!$D:$D,0))</f>
        <v>0</v>
      </c>
      <c r="S299" s="82">
        <f>INDEX([1]Ratio!$S:$S,MATCH([1]ตารางคะแนนV3!$C299,[1]Ratio!$C:$C,0))</f>
        <v>53</v>
      </c>
      <c r="T299" s="78">
        <f>VLOOKUP($C299,[1]RiskPlusY2565Q3!$D$2:$W$901,17,0)</f>
        <v>1</v>
      </c>
      <c r="U299" s="83">
        <f t="shared" si="65"/>
        <v>0.5</v>
      </c>
      <c r="V299" s="82">
        <f>INDEX([1]Ratio!$T:$T,MATCH([1]ตารางคะแนนV3!$C299,[1]Ratio!$C:$C,0))</f>
        <v>45</v>
      </c>
      <c r="W299" s="78">
        <f>VLOOKUP($C299,[1]RiskPlusY2565Q3!$D$2:$W$901,18,0)</f>
        <v>1</v>
      </c>
      <c r="X299" s="83">
        <f t="shared" si="66"/>
        <v>0.5</v>
      </c>
      <c r="Y299" s="82">
        <f>INDEX([1]Ratio!$V:$V,MATCH([1]ตารางคะแนนV3!$C299,[1]Ratio!$C:$C,0))</f>
        <v>64</v>
      </c>
      <c r="Z299" s="81">
        <f>INDEX([1]RiskPlusY2565Q3!$W:$W,MATCH([1]ตารางคะแนนV3!C299,[1]RiskPlusY2565Q3!$D:$D,0))</f>
        <v>0</v>
      </c>
      <c r="AA299" s="84">
        <f t="shared" si="67"/>
        <v>1</v>
      </c>
      <c r="AB299" s="77" t="str">
        <f>INDEX('[1]Quick MethodY2565Q3'!P:P,MATCH([1]ตารางคะแนนV3!$C299,'[1]Quick MethodY2565Q3'!$C:$C,0))</f>
        <v>1</v>
      </c>
      <c r="AC299" s="78" t="str">
        <f>INDEX('[1]Quick MethodY2565Q3'!Q:Q,MATCH([1]ตารางคะแนนV3!$C299,'[1]Quick MethodY2565Q3'!$C:$C,0))</f>
        <v>1</v>
      </c>
      <c r="AD299" s="78">
        <f>INDEX([1]HGRY2565Q3!W:W,MATCH([1]ตารางคะแนนV3!$C299,[1]HGRY2565Q3!$C:$C,0))</f>
        <v>0</v>
      </c>
      <c r="AE299" s="78">
        <f>INDEX([1]HGRY2565Q3!X:X,MATCH([1]ตารางคะแนนV3!$C299,[1]HGRY2565Q3!$C:$C,0))</f>
        <v>0</v>
      </c>
      <c r="AF299" s="78">
        <f>INDEX([1]HGRY2565Q3!Y:Y,MATCH([1]ตารางคะแนนV3!$C299,[1]HGRY2565Q3!$C:$C,0))</f>
        <v>0.5</v>
      </c>
      <c r="AG299" s="78">
        <f>INDEX([1]HGRY2565Q3!Z:Z,MATCH([1]ตารางคะแนนV3!$C299,[1]HGRY2565Q3!$C:$C,0))</f>
        <v>0</v>
      </c>
      <c r="AH299" s="85">
        <f t="shared" si="68"/>
        <v>2.5</v>
      </c>
      <c r="AI299" s="79">
        <f t="shared" si="69"/>
        <v>2</v>
      </c>
      <c r="AJ299" s="86">
        <f>INDEX([1]PointY2565Q3!J:J,MATCH([1]ตารางคะแนนV3!$C299,[1]PointY2565Q3!$C:$C,0))</f>
        <v>1</v>
      </c>
      <c r="AK299" s="87">
        <f>IFERROR(INDEX([1]อัตราการครองเตียง!O:O,MATCH([1]ตารางคะแนนV3!$C299,[1]อัตราการครองเตียง!$C:$C,0)),0)</f>
        <v>1</v>
      </c>
      <c r="AL299" s="88">
        <f>INDEX([1]SumAdjRw!R:R,MATCH([1]ตารางคะแนนV3!$C299,[1]SumAdjRw!$C:$C,0))</f>
        <v>0</v>
      </c>
      <c r="AM299" s="89">
        <f t="shared" si="70"/>
        <v>1</v>
      </c>
      <c r="AN299" s="90">
        <f t="shared" si="71"/>
        <v>4</v>
      </c>
      <c r="AO299" s="91">
        <f t="shared" si="72"/>
        <v>6</v>
      </c>
      <c r="AP299" s="92">
        <f>INDEX([1]RiskPlusY2565Q3!Q:Q,MATCH([1]ตารางคะแนนV3!$C299,[1]RiskPlusY2565Q3!$D:$D,0))</f>
        <v>0</v>
      </c>
      <c r="AQ299" s="92">
        <f>INDEX([1]RiskPlusY2565Q3!R:R,MATCH([1]ตารางคะแนนV3!$C299,[1]RiskPlusY2565Q3!$D:$D,0))</f>
        <v>0</v>
      </c>
      <c r="AR299" s="92">
        <f>INDEX([1]RiskPlusY2565Q3!AB:AB,MATCH([1]ตารางคะแนนV3!$C299,[1]RiskPlusY2565Q3!$D:$D,0))</f>
        <v>1</v>
      </c>
      <c r="AS299" s="93">
        <f t="shared" si="73"/>
        <v>1</v>
      </c>
      <c r="AT299" s="92">
        <f>INDEX([1]RiskPlusY2565Q3!AA:AA,MATCH([1]ตารางคะแนนV3!$C299,[1]RiskPlusY2565Q3!$D:$D,0))</f>
        <v>1</v>
      </c>
      <c r="AU299" s="92">
        <f>INDEX([1]RiskPlusY2565Q3!AC:AC,MATCH([1]ตารางคะแนนV3!$C299,[1]RiskPlusY2565Q3!$D:$D,0))</f>
        <v>1</v>
      </c>
      <c r="AV299" s="94">
        <f t="shared" si="74"/>
        <v>2</v>
      </c>
      <c r="AW299" s="95">
        <f t="shared" si="75"/>
        <v>3</v>
      </c>
      <c r="AX299" s="96">
        <f t="shared" si="76"/>
        <v>9</v>
      </c>
      <c r="AY299" s="18" t="str">
        <f t="shared" si="77"/>
        <v>C</v>
      </c>
      <c r="AZ299" s="18"/>
      <c r="BA299" s="18" t="str">
        <f>INDEX([1]Proflile65!$L:$L,MATCH([1]ตารางคะแนนV3!$C299,[1]Proflile65!$D:$D,0))</f>
        <v>เดิม</v>
      </c>
      <c r="BB299" s="18"/>
      <c r="BC299" s="18"/>
      <c r="BD299" s="28" t="b">
        <f t="shared" si="78"/>
        <v>1</v>
      </c>
      <c r="BE299" s="96">
        <v>9</v>
      </c>
      <c r="BF299" s="18" t="s">
        <v>2072</v>
      </c>
      <c r="BH299" s="17">
        <f t="shared" si="79"/>
        <v>0</v>
      </c>
    </row>
    <row r="300" spans="1:60">
      <c r="A300" s="18" t="s">
        <v>23</v>
      </c>
      <c r="B300" s="17" t="s">
        <v>107</v>
      </c>
      <c r="C300" s="18" t="s">
        <v>779</v>
      </c>
      <c r="D300" s="17" t="s">
        <v>780</v>
      </c>
      <c r="E300" s="18" t="str">
        <f>INDEX([1]Proflile65!$F:$F,MATCH([1]ตารางคะแนนV3!$C300,[1]Proflile65!$D:$D,0))</f>
        <v>รพช.</v>
      </c>
      <c r="F300" s="18">
        <f>INDEX([1]Proflile65!$H:$H,MATCH([1]ตารางคะแนนV3!$C300,[1]Proflile65!$D:$D,0))</f>
        <v>44</v>
      </c>
      <c r="G300" s="19" t="str">
        <f>INDEX([1]Proflile65!$K:$K,MATCH([1]ตารางคะแนนV3!$C300,[1]Proflile65!$D:$D,0))</f>
        <v>รพช.F2 P30,000-60,000</v>
      </c>
      <c r="H300" s="75">
        <v>41839</v>
      </c>
      <c r="I300" s="76">
        <f>INDEX([1]RiskPlusY2565Q3!L:L,MATCH([1]ตารางคะแนนV3!$C300,[1]RiskPlusY2565Q3!$D:$D,0))</f>
        <v>81059169.290000007</v>
      </c>
      <c r="J300" s="76">
        <f>INDEX([1]RiskPlusY2565Q3!P:P,MATCH([1]ตารางคะแนนV3!$C300,[1]RiskPlusY2565Q3!$D:$D,0))</f>
        <v>60083001.759999998</v>
      </c>
      <c r="K300" s="76">
        <f>INDEX([1]RiskPlusY2565Q3!O:O,MATCH([1]ตารางคะแนนV3!$C300,[1]RiskPlusY2565Q3!$D:$D,0))</f>
        <v>33280468.079999998</v>
      </c>
      <c r="L300" s="76">
        <f>INDEX([1]RiskPlusY2565Q3!M:M,MATCH([1]ตารางคะแนนV3!$C300,[1]RiskPlusY2565Q3!$D:$D,0))</f>
        <v>32315141.32</v>
      </c>
      <c r="M300" s="29">
        <f>INDEX([1]RiskPlusY2565Q3!N:N,MATCH([1]ตารางคะแนนV3!$C300,[1]RiskPlusY2565Q3!$D:$D,0))</f>
        <v>0</v>
      </c>
      <c r="N300" s="77">
        <f>INDEX([1]PlanfinY2565Q3!M:M,MATCH([1]ตารางคะแนนV3!$C300,[1]PlanfinY2565Q3!$C:$C,0))</f>
        <v>1</v>
      </c>
      <c r="O300" s="78">
        <f>INDEX([1]PlanfinY2565Q3!N:N,MATCH([1]ตารางคะแนนV3!$C300,[1]PlanfinY2565Q3!$C:$C,0))</f>
        <v>0</v>
      </c>
      <c r="P300" s="79">
        <f t="shared" si="64"/>
        <v>1</v>
      </c>
      <c r="Q300" s="80">
        <f>INDEX([1]Ratio!R:R,MATCH([1]ตารางคะแนนV3!$C300,[1]Ratio!$C:$C,0))</f>
        <v>82</v>
      </c>
      <c r="R300" s="81">
        <f>INDEX([1]RiskPlusY2565Q3!$S:$S,MATCH([1]ตารางคะแนนV3!C300,[1]RiskPlusY2565Q3!$D:$D,0))</f>
        <v>1</v>
      </c>
      <c r="S300" s="82">
        <f>INDEX([1]Ratio!$S:$S,MATCH([1]ตารางคะแนนV3!$C300,[1]Ratio!$C:$C,0))</f>
        <v>39</v>
      </c>
      <c r="T300" s="78">
        <f>VLOOKUP($C300,[1]RiskPlusY2565Q3!$D$2:$W$901,17,0)</f>
        <v>1</v>
      </c>
      <c r="U300" s="83">
        <f t="shared" si="65"/>
        <v>0.5</v>
      </c>
      <c r="V300" s="82">
        <f>INDEX([1]Ratio!$T:$T,MATCH([1]ตารางคะแนนV3!$C300,[1]Ratio!$C:$C,0))</f>
        <v>75</v>
      </c>
      <c r="W300" s="78">
        <f>VLOOKUP($C300,[1]RiskPlusY2565Q3!$D$2:$W$901,18,0)</f>
        <v>0</v>
      </c>
      <c r="X300" s="83">
        <f t="shared" si="66"/>
        <v>0</v>
      </c>
      <c r="Y300" s="82">
        <f>INDEX([1]Ratio!$V:$V,MATCH([1]ตารางคะแนนV3!$C300,[1]Ratio!$C:$C,0))</f>
        <v>91</v>
      </c>
      <c r="Z300" s="81">
        <f>INDEX([1]RiskPlusY2565Q3!$W:$W,MATCH([1]ตารางคะแนนV3!C300,[1]RiskPlusY2565Q3!$D:$D,0))</f>
        <v>0</v>
      </c>
      <c r="AA300" s="84">
        <f t="shared" si="67"/>
        <v>1.5</v>
      </c>
      <c r="AB300" s="77" t="str">
        <f>INDEX('[1]Quick MethodY2565Q3'!P:P,MATCH([1]ตารางคะแนนV3!$C300,'[1]Quick MethodY2565Q3'!$C:$C,0))</f>
        <v>1</v>
      </c>
      <c r="AC300" s="78" t="str">
        <f>INDEX('[1]Quick MethodY2565Q3'!Q:Q,MATCH([1]ตารางคะแนนV3!$C300,'[1]Quick MethodY2565Q3'!$C:$C,0))</f>
        <v>1</v>
      </c>
      <c r="AD300" s="78">
        <f>INDEX([1]HGRY2565Q3!W:W,MATCH([1]ตารางคะแนนV3!$C300,[1]HGRY2565Q3!$C:$C,0))</f>
        <v>0.5</v>
      </c>
      <c r="AE300" s="78">
        <f>INDEX([1]HGRY2565Q3!X:X,MATCH([1]ตารางคะแนนV3!$C300,[1]HGRY2565Q3!$C:$C,0))</f>
        <v>0.5</v>
      </c>
      <c r="AF300" s="78">
        <f>INDEX([1]HGRY2565Q3!Y:Y,MATCH([1]ตารางคะแนนV3!$C300,[1]HGRY2565Q3!$C:$C,0))</f>
        <v>0.5</v>
      </c>
      <c r="AG300" s="78">
        <f>INDEX([1]HGRY2565Q3!Z:Z,MATCH([1]ตารางคะแนนV3!$C300,[1]HGRY2565Q3!$C:$C,0))</f>
        <v>0.5</v>
      </c>
      <c r="AH300" s="85">
        <f t="shared" si="68"/>
        <v>4</v>
      </c>
      <c r="AI300" s="79">
        <f t="shared" si="69"/>
        <v>2</v>
      </c>
      <c r="AJ300" s="86">
        <f>INDEX([1]PointY2565Q3!J:J,MATCH([1]ตารางคะแนนV3!$C300,[1]PointY2565Q3!$C:$C,0))</f>
        <v>1</v>
      </c>
      <c r="AK300" s="87">
        <f>IFERROR(INDEX([1]อัตราการครองเตียง!O:O,MATCH([1]ตารางคะแนนV3!$C300,[1]อัตราการครองเตียง!$C:$C,0)),0)</f>
        <v>0</v>
      </c>
      <c r="AL300" s="88">
        <f>INDEX([1]SumAdjRw!R:R,MATCH([1]ตารางคะแนนV3!$C300,[1]SumAdjRw!$C:$C,0))</f>
        <v>1</v>
      </c>
      <c r="AM300" s="89">
        <f t="shared" si="70"/>
        <v>1</v>
      </c>
      <c r="AN300" s="90">
        <f t="shared" si="71"/>
        <v>4</v>
      </c>
      <c r="AO300" s="91">
        <f t="shared" si="72"/>
        <v>6.5</v>
      </c>
      <c r="AP300" s="92">
        <f>INDEX([1]RiskPlusY2565Q3!Q:Q,MATCH([1]ตารางคะแนนV3!$C300,[1]RiskPlusY2565Q3!$D:$D,0))</f>
        <v>1</v>
      </c>
      <c r="AQ300" s="92">
        <f>INDEX([1]RiskPlusY2565Q3!R:R,MATCH([1]ตารางคะแนนV3!$C300,[1]RiskPlusY2565Q3!$D:$D,0))</f>
        <v>1</v>
      </c>
      <c r="AR300" s="92">
        <f>INDEX([1]RiskPlusY2565Q3!AB:AB,MATCH([1]ตารางคะแนนV3!$C300,[1]RiskPlusY2565Q3!$D:$D,0))</f>
        <v>1</v>
      </c>
      <c r="AS300" s="93">
        <f t="shared" si="73"/>
        <v>3</v>
      </c>
      <c r="AT300" s="92">
        <f>INDEX([1]RiskPlusY2565Q3!AA:AA,MATCH([1]ตารางคะแนนV3!$C300,[1]RiskPlusY2565Q3!$D:$D,0))</f>
        <v>1</v>
      </c>
      <c r="AU300" s="92">
        <f>INDEX([1]RiskPlusY2565Q3!AC:AC,MATCH([1]ตารางคะแนนV3!$C300,[1]RiskPlusY2565Q3!$D:$D,0))</f>
        <v>1</v>
      </c>
      <c r="AV300" s="94">
        <f t="shared" si="74"/>
        <v>2</v>
      </c>
      <c r="AW300" s="95">
        <f t="shared" si="75"/>
        <v>5</v>
      </c>
      <c r="AX300" s="96">
        <f t="shared" si="76"/>
        <v>11.5</v>
      </c>
      <c r="AY300" s="18" t="str">
        <f t="shared" si="77"/>
        <v>B</v>
      </c>
      <c r="AZ300" s="18"/>
      <c r="BA300" s="18" t="str">
        <f>INDEX([1]Proflile65!$L:$L,MATCH([1]ตารางคะแนนV3!$C300,[1]Proflile65!$D:$D,0))</f>
        <v>เดิม</v>
      </c>
      <c r="BB300" s="18"/>
      <c r="BC300" s="18"/>
      <c r="BD300" s="28" t="b">
        <f t="shared" si="78"/>
        <v>1</v>
      </c>
      <c r="BE300" s="96">
        <v>11.5</v>
      </c>
      <c r="BF300" s="18" t="s">
        <v>2071</v>
      </c>
      <c r="BH300" s="17">
        <f t="shared" si="79"/>
        <v>150000</v>
      </c>
    </row>
    <row r="301" spans="1:60">
      <c r="A301" s="18" t="s">
        <v>23</v>
      </c>
      <c r="B301" s="17" t="s">
        <v>107</v>
      </c>
      <c r="C301" s="18" t="s">
        <v>781</v>
      </c>
      <c r="D301" s="17" t="s">
        <v>782</v>
      </c>
      <c r="E301" s="18" t="str">
        <f>INDEX([1]Proflile65!$F:$F,MATCH([1]ตารางคะแนนV3!$C301,[1]Proflile65!$D:$D,0))</f>
        <v>รพช.</v>
      </c>
      <c r="F301" s="18">
        <f>INDEX([1]Proflile65!$H:$H,MATCH([1]ตารางคะแนนV3!$C301,[1]Proflile65!$D:$D,0))</f>
        <v>56</v>
      </c>
      <c r="G301" s="19" t="str">
        <f>INDEX([1]Proflile65!$K:$K,MATCH([1]ตารางคะแนนV3!$C301,[1]Proflile65!$D:$D,0))</f>
        <v>รพช.F2 P&lt;=30,000</v>
      </c>
      <c r="H301" s="75">
        <v>27860</v>
      </c>
      <c r="I301" s="76">
        <f>INDEX([1]RiskPlusY2565Q3!L:L,MATCH([1]ตารางคะแนนV3!$C301,[1]RiskPlusY2565Q3!$D:$D,0))</f>
        <v>70483913.310000002</v>
      </c>
      <c r="J301" s="76">
        <f>INDEX([1]RiskPlusY2565Q3!P:P,MATCH([1]ตารางคะแนนV3!$C301,[1]RiskPlusY2565Q3!$D:$D,0))</f>
        <v>41015202.899999999</v>
      </c>
      <c r="K301" s="76">
        <f>INDEX([1]RiskPlusY2565Q3!O:O,MATCH([1]ตารางคะแนนV3!$C301,[1]RiskPlusY2565Q3!$D:$D,0))</f>
        <v>30471218.030000001</v>
      </c>
      <c r="L301" s="76">
        <f>INDEX([1]RiskPlusY2565Q3!M:M,MATCH([1]ตารางคะแนนV3!$C301,[1]RiskPlusY2565Q3!$D:$D,0))</f>
        <v>24720340.059999999</v>
      </c>
      <c r="M301" s="29">
        <f>INDEX([1]RiskPlusY2565Q3!N:N,MATCH([1]ตารางคะแนนV3!$C301,[1]RiskPlusY2565Q3!$D:$D,0))</f>
        <v>0</v>
      </c>
      <c r="N301" s="77">
        <f>INDEX([1]PlanfinY2565Q3!M:M,MATCH([1]ตารางคะแนนV3!$C301,[1]PlanfinY2565Q3!$C:$C,0))</f>
        <v>0</v>
      </c>
      <c r="O301" s="78">
        <f>INDEX([1]PlanfinY2565Q3!N:N,MATCH([1]ตารางคะแนนV3!$C301,[1]PlanfinY2565Q3!$C:$C,0))</f>
        <v>0</v>
      </c>
      <c r="P301" s="79">
        <f t="shared" si="64"/>
        <v>0</v>
      </c>
      <c r="Q301" s="80">
        <f>INDEX([1]Ratio!R:R,MATCH([1]ตารางคะแนนV3!$C301,[1]Ratio!$C:$C,0))</f>
        <v>85</v>
      </c>
      <c r="R301" s="81">
        <f>INDEX([1]RiskPlusY2565Q3!$S:$S,MATCH([1]ตารางคะแนนV3!C301,[1]RiskPlusY2565Q3!$D:$D,0))</f>
        <v>1</v>
      </c>
      <c r="S301" s="82">
        <f>INDEX([1]Ratio!$S:$S,MATCH([1]ตารางคะแนนV3!$C301,[1]Ratio!$C:$C,0))</f>
        <v>84</v>
      </c>
      <c r="T301" s="78">
        <f>VLOOKUP($C301,[1]RiskPlusY2565Q3!$D$2:$W$901,17,0)</f>
        <v>0</v>
      </c>
      <c r="U301" s="83">
        <f t="shared" si="65"/>
        <v>0</v>
      </c>
      <c r="V301" s="82">
        <f>INDEX([1]Ratio!$T:$T,MATCH([1]ตารางคะแนนV3!$C301,[1]Ratio!$C:$C,0))</f>
        <v>52</v>
      </c>
      <c r="W301" s="78">
        <f>VLOOKUP($C301,[1]RiskPlusY2565Q3!$D$2:$W$901,18,0)</f>
        <v>1</v>
      </c>
      <c r="X301" s="83">
        <f t="shared" si="66"/>
        <v>0.5</v>
      </c>
      <c r="Y301" s="82">
        <f>INDEX([1]Ratio!$V:$V,MATCH([1]ตารางคะแนนV3!$C301,[1]Ratio!$C:$C,0))</f>
        <v>61</v>
      </c>
      <c r="Z301" s="81">
        <f>INDEX([1]RiskPlusY2565Q3!$W:$W,MATCH([1]ตารางคะแนนV3!C301,[1]RiskPlusY2565Q3!$D:$D,0))</f>
        <v>0</v>
      </c>
      <c r="AA301" s="84">
        <f t="shared" si="67"/>
        <v>1.5</v>
      </c>
      <c r="AB301" s="77" t="str">
        <f>INDEX('[1]Quick MethodY2565Q3'!P:P,MATCH([1]ตารางคะแนนV3!$C301,'[1]Quick MethodY2565Q3'!$C:$C,0))</f>
        <v>1</v>
      </c>
      <c r="AC301" s="78" t="str">
        <f>INDEX('[1]Quick MethodY2565Q3'!Q:Q,MATCH([1]ตารางคะแนนV3!$C301,'[1]Quick MethodY2565Q3'!$C:$C,0))</f>
        <v>1</v>
      </c>
      <c r="AD301" s="78">
        <f>INDEX([1]HGRY2565Q3!W:W,MATCH([1]ตารางคะแนนV3!$C301,[1]HGRY2565Q3!$C:$C,0))</f>
        <v>0</v>
      </c>
      <c r="AE301" s="78">
        <f>INDEX([1]HGRY2565Q3!X:X,MATCH([1]ตารางคะแนนV3!$C301,[1]HGRY2565Q3!$C:$C,0))</f>
        <v>0</v>
      </c>
      <c r="AF301" s="78">
        <f>INDEX([1]HGRY2565Q3!Y:Y,MATCH([1]ตารางคะแนนV3!$C301,[1]HGRY2565Q3!$C:$C,0))</f>
        <v>0</v>
      </c>
      <c r="AG301" s="78">
        <f>INDEX([1]HGRY2565Q3!Z:Z,MATCH([1]ตารางคะแนนV3!$C301,[1]HGRY2565Q3!$C:$C,0))</f>
        <v>0</v>
      </c>
      <c r="AH301" s="85">
        <f t="shared" si="68"/>
        <v>2</v>
      </c>
      <c r="AI301" s="79">
        <f t="shared" si="69"/>
        <v>2</v>
      </c>
      <c r="AJ301" s="86">
        <f>INDEX([1]PointY2565Q3!J:J,MATCH([1]ตารางคะแนนV3!$C301,[1]PointY2565Q3!$C:$C,0))</f>
        <v>1</v>
      </c>
      <c r="AK301" s="87">
        <f>IFERROR(INDEX([1]อัตราการครองเตียง!O:O,MATCH([1]ตารางคะแนนV3!$C301,[1]อัตราการครองเตียง!$C:$C,0)),0)</f>
        <v>1</v>
      </c>
      <c r="AL301" s="88">
        <f>INDEX([1]SumAdjRw!R:R,MATCH([1]ตารางคะแนนV3!$C301,[1]SumAdjRw!$C:$C,0))</f>
        <v>1</v>
      </c>
      <c r="AM301" s="89">
        <f t="shared" si="70"/>
        <v>2</v>
      </c>
      <c r="AN301" s="90">
        <f t="shared" si="71"/>
        <v>5</v>
      </c>
      <c r="AO301" s="91">
        <f t="shared" si="72"/>
        <v>6.5</v>
      </c>
      <c r="AP301" s="92">
        <f>INDEX([1]RiskPlusY2565Q3!Q:Q,MATCH([1]ตารางคะแนนV3!$C301,[1]RiskPlusY2565Q3!$D:$D,0))</f>
        <v>0</v>
      </c>
      <c r="AQ301" s="92">
        <f>INDEX([1]RiskPlusY2565Q3!R:R,MATCH([1]ตารางคะแนนV3!$C301,[1]RiskPlusY2565Q3!$D:$D,0))</f>
        <v>0</v>
      </c>
      <c r="AR301" s="92">
        <f>INDEX([1]RiskPlusY2565Q3!AB:AB,MATCH([1]ตารางคะแนนV3!$C301,[1]RiskPlusY2565Q3!$D:$D,0))</f>
        <v>1</v>
      </c>
      <c r="AS301" s="93">
        <f t="shared" si="73"/>
        <v>1</v>
      </c>
      <c r="AT301" s="92">
        <f>INDEX([1]RiskPlusY2565Q3!AA:AA,MATCH([1]ตารางคะแนนV3!$C301,[1]RiskPlusY2565Q3!$D:$D,0))</f>
        <v>1</v>
      </c>
      <c r="AU301" s="92">
        <f>INDEX([1]RiskPlusY2565Q3!AC:AC,MATCH([1]ตารางคะแนนV3!$C301,[1]RiskPlusY2565Q3!$D:$D,0))</f>
        <v>1</v>
      </c>
      <c r="AV301" s="94">
        <f t="shared" si="74"/>
        <v>2</v>
      </c>
      <c r="AW301" s="95">
        <f t="shared" si="75"/>
        <v>3</v>
      </c>
      <c r="AX301" s="96">
        <f t="shared" si="76"/>
        <v>9.5</v>
      </c>
      <c r="AY301" s="18" t="str">
        <f t="shared" si="77"/>
        <v>C</v>
      </c>
      <c r="AZ301" s="18"/>
      <c r="BA301" s="18" t="str">
        <f>INDEX([1]Proflile65!$L:$L,MATCH([1]ตารางคะแนนV3!$C301,[1]Proflile65!$D:$D,0))</f>
        <v>เดิม</v>
      </c>
      <c r="BB301" s="18"/>
      <c r="BC301" s="18"/>
      <c r="BD301" s="28" t="b">
        <f t="shared" si="78"/>
        <v>1</v>
      </c>
      <c r="BE301" s="96">
        <v>9.5</v>
      </c>
      <c r="BF301" s="18" t="s">
        <v>2072</v>
      </c>
      <c r="BH301" s="17">
        <f t="shared" si="79"/>
        <v>0</v>
      </c>
    </row>
    <row r="302" spans="1:60">
      <c r="A302" s="18" t="s">
        <v>23</v>
      </c>
      <c r="B302" s="17" t="s">
        <v>107</v>
      </c>
      <c r="C302" s="18" t="s">
        <v>783</v>
      </c>
      <c r="D302" s="17" t="s">
        <v>784</v>
      </c>
      <c r="E302" s="18" t="str">
        <f>INDEX([1]Proflile65!$F:$F,MATCH([1]ตารางคะแนนV3!$C302,[1]Proflile65!$D:$D,0))</f>
        <v>รพช.</v>
      </c>
      <c r="F302" s="18">
        <f>INDEX([1]Proflile65!$H:$H,MATCH([1]ตารางคะแนนV3!$C302,[1]Proflile65!$D:$D,0))</f>
        <v>33</v>
      </c>
      <c r="G302" s="19" t="str">
        <f>INDEX([1]Proflile65!$K:$K,MATCH([1]ตารางคะแนนV3!$C302,[1]Proflile65!$D:$D,0))</f>
        <v>รพช.F2 P&lt;=30,000</v>
      </c>
      <c r="H302" s="75">
        <v>14175</v>
      </c>
      <c r="I302" s="76">
        <f>INDEX([1]RiskPlusY2565Q3!L:L,MATCH([1]ตารางคะแนนV3!$C302,[1]RiskPlusY2565Q3!$D:$D,0))</f>
        <v>16860238.41</v>
      </c>
      <c r="J302" s="76">
        <f>INDEX([1]RiskPlusY2565Q3!P:P,MATCH([1]ตารางคะแนนV3!$C302,[1]RiskPlusY2565Q3!$D:$D,0))</f>
        <v>12463127.6</v>
      </c>
      <c r="K302" s="76">
        <f>INDEX([1]RiskPlusY2565Q3!O:O,MATCH([1]ตารางคะแนนV3!$C302,[1]RiskPlusY2565Q3!$D:$D,0))</f>
        <v>7442283.4699999997</v>
      </c>
      <c r="L302" s="76">
        <f>INDEX([1]RiskPlusY2565Q3!M:M,MATCH([1]ตารางคะแนนV3!$C302,[1]RiskPlusY2565Q3!$D:$D,0))</f>
        <v>6156575.7800000003</v>
      </c>
      <c r="M302" s="29">
        <f>INDEX([1]RiskPlusY2565Q3!N:N,MATCH([1]ตารางคะแนนV3!$C302,[1]RiskPlusY2565Q3!$D:$D,0))</f>
        <v>0</v>
      </c>
      <c r="N302" s="77">
        <f>INDEX([1]PlanfinY2565Q3!M:M,MATCH([1]ตารางคะแนนV3!$C302,[1]PlanfinY2565Q3!$C:$C,0))</f>
        <v>0</v>
      </c>
      <c r="O302" s="78">
        <f>INDEX([1]PlanfinY2565Q3!N:N,MATCH([1]ตารางคะแนนV3!$C302,[1]PlanfinY2565Q3!$C:$C,0))</f>
        <v>1</v>
      </c>
      <c r="P302" s="79">
        <f t="shared" si="64"/>
        <v>1</v>
      </c>
      <c r="Q302" s="80">
        <f>INDEX([1]Ratio!R:R,MATCH([1]ตารางคะแนนV3!$C302,[1]Ratio!$C:$C,0))</f>
        <v>140</v>
      </c>
      <c r="R302" s="81">
        <f>INDEX([1]RiskPlusY2565Q3!$S:$S,MATCH([1]ตารางคะแนนV3!C302,[1]RiskPlusY2565Q3!$D:$D,0))</f>
        <v>0</v>
      </c>
      <c r="S302" s="82">
        <f>INDEX([1]Ratio!$S:$S,MATCH([1]ตารางคะแนนV3!$C302,[1]Ratio!$C:$C,0))</f>
        <v>26</v>
      </c>
      <c r="T302" s="78">
        <f>VLOOKUP($C302,[1]RiskPlusY2565Q3!$D$2:$W$901,17,0)</f>
        <v>1</v>
      </c>
      <c r="U302" s="83">
        <f t="shared" si="65"/>
        <v>0.5</v>
      </c>
      <c r="V302" s="82">
        <f>INDEX([1]Ratio!$T:$T,MATCH([1]ตารางคะแนนV3!$C302,[1]Ratio!$C:$C,0))</f>
        <v>57</v>
      </c>
      <c r="W302" s="78">
        <f>VLOOKUP($C302,[1]RiskPlusY2565Q3!$D$2:$W$901,18,0)</f>
        <v>1</v>
      </c>
      <c r="X302" s="83">
        <f t="shared" si="66"/>
        <v>0.5</v>
      </c>
      <c r="Y302" s="82">
        <f>INDEX([1]Ratio!$V:$V,MATCH([1]ตารางคะแนนV3!$C302,[1]Ratio!$C:$C,0))</f>
        <v>76</v>
      </c>
      <c r="Z302" s="81">
        <f>INDEX([1]RiskPlusY2565Q3!$W:$W,MATCH([1]ตารางคะแนนV3!C302,[1]RiskPlusY2565Q3!$D:$D,0))</f>
        <v>0</v>
      </c>
      <c r="AA302" s="84">
        <f t="shared" si="67"/>
        <v>1</v>
      </c>
      <c r="AB302" s="77" t="str">
        <f>INDEX('[1]Quick MethodY2565Q3'!P:P,MATCH([1]ตารางคะแนนV3!$C302,'[1]Quick MethodY2565Q3'!$C:$C,0))</f>
        <v>1</v>
      </c>
      <c r="AC302" s="78" t="str">
        <f>INDEX('[1]Quick MethodY2565Q3'!Q:Q,MATCH([1]ตารางคะแนนV3!$C302,'[1]Quick MethodY2565Q3'!$C:$C,0))</f>
        <v>0</v>
      </c>
      <c r="AD302" s="78">
        <f>INDEX([1]HGRY2565Q3!W:W,MATCH([1]ตารางคะแนนV3!$C302,[1]HGRY2565Q3!$C:$C,0))</f>
        <v>0.5</v>
      </c>
      <c r="AE302" s="78">
        <f>INDEX([1]HGRY2565Q3!X:X,MATCH([1]ตารางคะแนนV3!$C302,[1]HGRY2565Q3!$C:$C,0))</f>
        <v>0.5</v>
      </c>
      <c r="AF302" s="78">
        <f>INDEX([1]HGRY2565Q3!Y:Y,MATCH([1]ตารางคะแนนV3!$C302,[1]HGRY2565Q3!$C:$C,0))</f>
        <v>0.5</v>
      </c>
      <c r="AG302" s="78">
        <f>INDEX([1]HGRY2565Q3!Z:Z,MATCH([1]ตารางคะแนนV3!$C302,[1]HGRY2565Q3!$C:$C,0))</f>
        <v>0.5</v>
      </c>
      <c r="AH302" s="85">
        <f t="shared" si="68"/>
        <v>3</v>
      </c>
      <c r="AI302" s="79">
        <f t="shared" si="69"/>
        <v>2</v>
      </c>
      <c r="AJ302" s="86">
        <f>INDEX([1]PointY2565Q3!J:J,MATCH([1]ตารางคะแนนV3!$C302,[1]PointY2565Q3!$C:$C,0))</f>
        <v>1</v>
      </c>
      <c r="AK302" s="87">
        <f>IFERROR(INDEX([1]อัตราการครองเตียง!O:O,MATCH([1]ตารางคะแนนV3!$C302,[1]อัตราการครองเตียง!$C:$C,0)),0)</f>
        <v>0</v>
      </c>
      <c r="AL302" s="88">
        <f>INDEX([1]SumAdjRw!R:R,MATCH([1]ตารางคะแนนV3!$C302,[1]SumAdjRw!$C:$C,0))</f>
        <v>0</v>
      </c>
      <c r="AM302" s="89">
        <f t="shared" si="70"/>
        <v>0</v>
      </c>
      <c r="AN302" s="90">
        <f t="shared" si="71"/>
        <v>3</v>
      </c>
      <c r="AO302" s="91">
        <f t="shared" si="72"/>
        <v>5</v>
      </c>
      <c r="AP302" s="92">
        <f>INDEX([1]RiskPlusY2565Q3!Q:Q,MATCH([1]ตารางคะแนนV3!$C302,[1]RiskPlusY2565Q3!$D:$D,0))</f>
        <v>0</v>
      </c>
      <c r="AQ302" s="92">
        <f>INDEX([1]RiskPlusY2565Q3!R:R,MATCH([1]ตารางคะแนนV3!$C302,[1]RiskPlusY2565Q3!$D:$D,0))</f>
        <v>0</v>
      </c>
      <c r="AR302" s="92">
        <f>INDEX([1]RiskPlusY2565Q3!AB:AB,MATCH([1]ตารางคะแนนV3!$C302,[1]RiskPlusY2565Q3!$D:$D,0))</f>
        <v>1</v>
      </c>
      <c r="AS302" s="93">
        <f t="shared" si="73"/>
        <v>1</v>
      </c>
      <c r="AT302" s="92">
        <f>INDEX([1]RiskPlusY2565Q3!AA:AA,MATCH([1]ตารางคะแนนV3!$C302,[1]RiskPlusY2565Q3!$D:$D,0))</f>
        <v>1</v>
      </c>
      <c r="AU302" s="92">
        <f>INDEX([1]RiskPlusY2565Q3!AC:AC,MATCH([1]ตารางคะแนนV3!$C302,[1]RiskPlusY2565Q3!$D:$D,0))</f>
        <v>1</v>
      </c>
      <c r="AV302" s="94">
        <f t="shared" si="74"/>
        <v>2</v>
      </c>
      <c r="AW302" s="95">
        <f t="shared" si="75"/>
        <v>3</v>
      </c>
      <c r="AX302" s="96">
        <f t="shared" si="76"/>
        <v>8</v>
      </c>
      <c r="AY302" s="18" t="str">
        <f t="shared" si="77"/>
        <v>D</v>
      </c>
      <c r="AZ302" s="18"/>
      <c r="BA302" s="18" t="str">
        <f>INDEX([1]Proflile65!$L:$L,MATCH([1]ตารางคะแนนV3!$C302,[1]Proflile65!$D:$D,0))</f>
        <v>เดิม</v>
      </c>
      <c r="BB302" s="18"/>
      <c r="BC302" s="18"/>
      <c r="BD302" s="28" t="b">
        <f t="shared" si="78"/>
        <v>1</v>
      </c>
      <c r="BE302" s="96">
        <v>8</v>
      </c>
      <c r="BF302" s="18" t="s">
        <v>2073</v>
      </c>
      <c r="BH302" s="17">
        <f t="shared" si="79"/>
        <v>0</v>
      </c>
    </row>
    <row r="303" spans="1:60">
      <c r="A303" s="18" t="s">
        <v>23</v>
      </c>
      <c r="B303" s="17" t="s">
        <v>107</v>
      </c>
      <c r="C303" s="18" t="s">
        <v>785</v>
      </c>
      <c r="D303" s="17" t="s">
        <v>786</v>
      </c>
      <c r="E303" s="18" t="str">
        <f>INDEX([1]Proflile65!$F:$F,MATCH([1]ตารางคะแนนV3!$C303,[1]Proflile65!$D:$D,0))</f>
        <v>รพช.</v>
      </c>
      <c r="F303" s="18">
        <f>INDEX([1]Proflile65!$H:$H,MATCH([1]ตารางคะแนนV3!$C303,[1]Proflile65!$D:$D,0))</f>
        <v>10</v>
      </c>
      <c r="G303" s="19" t="str">
        <f>INDEX([1]Proflile65!$K:$K,MATCH([1]ตารางคะแนนV3!$C303,[1]Proflile65!$D:$D,0))</f>
        <v>รพช.F3 P&lt;=15,000</v>
      </c>
      <c r="H303" s="75">
        <v>5107</v>
      </c>
      <c r="I303" s="76">
        <f>INDEX([1]RiskPlusY2565Q3!L:L,MATCH([1]ตารางคะแนนV3!$C303,[1]RiskPlusY2565Q3!$D:$D,0))</f>
        <v>20355968.379999999</v>
      </c>
      <c r="J303" s="76">
        <f>INDEX([1]RiskPlusY2565Q3!P:P,MATCH([1]ตารางคะแนนV3!$C303,[1]RiskPlusY2565Q3!$D:$D,0))</f>
        <v>14335645.59</v>
      </c>
      <c r="K303" s="76">
        <f>INDEX([1]RiskPlusY2565Q3!O:O,MATCH([1]ตารางคะแนนV3!$C303,[1]RiskPlusY2565Q3!$D:$D,0))</f>
        <v>6123152.9299999997</v>
      </c>
      <c r="L303" s="76">
        <f>INDEX([1]RiskPlusY2565Q3!M:M,MATCH([1]ตารางคะแนนV3!$C303,[1]RiskPlusY2565Q3!$D:$D,0))</f>
        <v>3443908.14</v>
      </c>
      <c r="M303" s="29">
        <f>INDEX([1]RiskPlusY2565Q3!N:N,MATCH([1]ตารางคะแนนV3!$C303,[1]RiskPlusY2565Q3!$D:$D,0))</f>
        <v>0</v>
      </c>
      <c r="N303" s="77">
        <f>INDEX([1]PlanfinY2565Q3!M:M,MATCH([1]ตารางคะแนนV3!$C303,[1]PlanfinY2565Q3!$C:$C,0))</f>
        <v>1</v>
      </c>
      <c r="O303" s="78">
        <f>INDEX([1]PlanfinY2565Q3!N:N,MATCH([1]ตารางคะแนนV3!$C303,[1]PlanfinY2565Q3!$C:$C,0))</f>
        <v>1</v>
      </c>
      <c r="P303" s="79">
        <f t="shared" si="64"/>
        <v>2</v>
      </c>
      <c r="Q303" s="80">
        <f>INDEX([1]Ratio!R:R,MATCH([1]ตารางคะแนนV3!$C303,[1]Ratio!$C:$C,0))</f>
        <v>132</v>
      </c>
      <c r="R303" s="81">
        <f>INDEX([1]RiskPlusY2565Q3!$S:$S,MATCH([1]ตารางคะแนนV3!C303,[1]RiskPlusY2565Q3!$D:$D,0))</f>
        <v>0</v>
      </c>
      <c r="S303" s="82">
        <f>INDEX([1]Ratio!$S:$S,MATCH([1]ตารางคะแนนV3!$C303,[1]Ratio!$C:$C,0))</f>
        <v>60</v>
      </c>
      <c r="T303" s="78">
        <f>VLOOKUP($C303,[1]RiskPlusY2565Q3!$D$2:$W$901,17,0)</f>
        <v>1</v>
      </c>
      <c r="U303" s="83">
        <f t="shared" si="65"/>
        <v>0.5</v>
      </c>
      <c r="V303" s="82">
        <f>INDEX([1]Ratio!$T:$T,MATCH([1]ตารางคะแนนV3!$C303,[1]Ratio!$C:$C,0))</f>
        <v>95</v>
      </c>
      <c r="W303" s="78">
        <f>VLOOKUP($C303,[1]RiskPlusY2565Q3!$D$2:$W$901,18,0)</f>
        <v>0</v>
      </c>
      <c r="X303" s="83">
        <f t="shared" si="66"/>
        <v>0</v>
      </c>
      <c r="Y303" s="82">
        <f>INDEX([1]Ratio!$V:$V,MATCH([1]ตารางคะแนนV3!$C303,[1]Ratio!$C:$C,0))</f>
        <v>115</v>
      </c>
      <c r="Z303" s="81">
        <f>INDEX([1]RiskPlusY2565Q3!$W:$W,MATCH([1]ตารางคะแนนV3!C303,[1]RiskPlusY2565Q3!$D:$D,0))</f>
        <v>0</v>
      </c>
      <c r="AA303" s="84">
        <f t="shared" si="67"/>
        <v>0.5</v>
      </c>
      <c r="AB303" s="77" t="str">
        <f>INDEX('[1]Quick MethodY2565Q3'!P:P,MATCH([1]ตารางคะแนนV3!$C303,'[1]Quick MethodY2565Q3'!$C:$C,0))</f>
        <v>1</v>
      </c>
      <c r="AC303" s="78" t="str">
        <f>INDEX('[1]Quick MethodY2565Q3'!Q:Q,MATCH([1]ตารางคะแนนV3!$C303,'[1]Quick MethodY2565Q3'!$C:$C,0))</f>
        <v>1</v>
      </c>
      <c r="AD303" s="78">
        <f>INDEX([1]HGRY2565Q3!W:W,MATCH([1]ตารางคะแนนV3!$C303,[1]HGRY2565Q3!$C:$C,0))</f>
        <v>0.5</v>
      </c>
      <c r="AE303" s="78">
        <f>INDEX([1]HGRY2565Q3!X:X,MATCH([1]ตารางคะแนนV3!$C303,[1]HGRY2565Q3!$C:$C,0))</f>
        <v>0.5</v>
      </c>
      <c r="AF303" s="78">
        <f>INDEX([1]HGRY2565Q3!Y:Y,MATCH([1]ตารางคะแนนV3!$C303,[1]HGRY2565Q3!$C:$C,0))</f>
        <v>0.5</v>
      </c>
      <c r="AG303" s="78">
        <f>INDEX([1]HGRY2565Q3!Z:Z,MATCH([1]ตารางคะแนนV3!$C303,[1]HGRY2565Q3!$C:$C,0))</f>
        <v>0.5</v>
      </c>
      <c r="AH303" s="85">
        <f t="shared" si="68"/>
        <v>4</v>
      </c>
      <c r="AI303" s="79">
        <f t="shared" si="69"/>
        <v>2</v>
      </c>
      <c r="AJ303" s="86">
        <f>INDEX([1]PointY2565Q3!J:J,MATCH([1]ตารางคะแนนV3!$C303,[1]PointY2565Q3!$C:$C,0))</f>
        <v>1</v>
      </c>
      <c r="AK303" s="87">
        <f>IFERROR(INDEX([1]อัตราการครองเตียง!O:O,MATCH([1]ตารางคะแนนV3!$C303,[1]อัตราการครองเตียง!$C:$C,0)),0)</f>
        <v>0</v>
      </c>
      <c r="AL303" s="88">
        <f>INDEX([1]SumAdjRw!R:R,MATCH([1]ตารางคะแนนV3!$C303,[1]SumAdjRw!$C:$C,0))</f>
        <v>1</v>
      </c>
      <c r="AM303" s="89">
        <f t="shared" si="70"/>
        <v>1</v>
      </c>
      <c r="AN303" s="90">
        <f t="shared" si="71"/>
        <v>4</v>
      </c>
      <c r="AO303" s="91">
        <f t="shared" si="72"/>
        <v>6.5</v>
      </c>
      <c r="AP303" s="92">
        <f>INDEX([1]RiskPlusY2565Q3!Q:Q,MATCH([1]ตารางคะแนนV3!$C303,[1]RiskPlusY2565Q3!$D:$D,0))</f>
        <v>0</v>
      </c>
      <c r="AQ303" s="92">
        <f>INDEX([1]RiskPlusY2565Q3!R:R,MATCH([1]ตารางคะแนนV3!$C303,[1]RiskPlusY2565Q3!$D:$D,0))</f>
        <v>0</v>
      </c>
      <c r="AR303" s="92">
        <f>INDEX([1]RiskPlusY2565Q3!AB:AB,MATCH([1]ตารางคะแนนV3!$C303,[1]RiskPlusY2565Q3!$D:$D,0))</f>
        <v>1</v>
      </c>
      <c r="AS303" s="93">
        <f t="shared" si="73"/>
        <v>1</v>
      </c>
      <c r="AT303" s="92">
        <f>INDEX([1]RiskPlusY2565Q3!AA:AA,MATCH([1]ตารางคะแนนV3!$C303,[1]RiskPlusY2565Q3!$D:$D,0))</f>
        <v>1</v>
      </c>
      <c r="AU303" s="92">
        <f>INDEX([1]RiskPlusY2565Q3!AC:AC,MATCH([1]ตารางคะแนนV3!$C303,[1]RiskPlusY2565Q3!$D:$D,0))</f>
        <v>1</v>
      </c>
      <c r="AV303" s="94">
        <f t="shared" si="74"/>
        <v>2</v>
      </c>
      <c r="AW303" s="95">
        <f t="shared" si="75"/>
        <v>3</v>
      </c>
      <c r="AX303" s="96">
        <f t="shared" si="76"/>
        <v>9.5</v>
      </c>
      <c r="AY303" s="18" t="str">
        <f t="shared" si="77"/>
        <v>C</v>
      </c>
      <c r="AZ303" s="18"/>
      <c r="BA303" s="18" t="str">
        <f>INDEX([1]Proflile65!$L:$L,MATCH([1]ตารางคะแนนV3!$C303,[1]Proflile65!$D:$D,0))</f>
        <v>เดิม</v>
      </c>
      <c r="BB303" s="18"/>
      <c r="BC303" s="18"/>
      <c r="BD303" s="28" t="b">
        <f t="shared" si="78"/>
        <v>1</v>
      </c>
      <c r="BE303" s="96">
        <v>9.5</v>
      </c>
      <c r="BF303" s="18" t="s">
        <v>2072</v>
      </c>
      <c r="BH303" s="17">
        <f t="shared" si="79"/>
        <v>0</v>
      </c>
    </row>
    <row r="304" spans="1:60">
      <c r="A304" s="18" t="s">
        <v>23</v>
      </c>
      <c r="B304" s="17" t="s">
        <v>107</v>
      </c>
      <c r="C304" s="18" t="s">
        <v>787</v>
      </c>
      <c r="D304" s="17" t="s">
        <v>788</v>
      </c>
      <c r="E304" s="18" t="str">
        <f>INDEX([1]Proflile65!$F:$F,MATCH([1]ตารางคะแนนV3!$C304,[1]Proflile65!$D:$D,0))</f>
        <v>รพช.</v>
      </c>
      <c r="F304" s="18">
        <f>INDEX([1]Proflile65!$H:$H,MATCH([1]ตารางคะแนนV3!$C304,[1]Proflile65!$D:$D,0))</f>
        <v>44</v>
      </c>
      <c r="G304" s="19" t="str">
        <f>INDEX([1]Proflile65!$K:$K,MATCH([1]ตารางคะแนนV3!$C304,[1]Proflile65!$D:$D,0))</f>
        <v>รพช.F2 P&lt;=30,000</v>
      </c>
      <c r="H304" s="75">
        <v>25388</v>
      </c>
      <c r="I304" s="76">
        <f>INDEX([1]RiskPlusY2565Q3!L:L,MATCH([1]ตารางคะแนนV3!$C304,[1]RiskPlusY2565Q3!$D:$D,0))</f>
        <v>41499400.969999999</v>
      </c>
      <c r="J304" s="76">
        <f>INDEX([1]RiskPlusY2565Q3!P:P,MATCH([1]ตารางคะแนนV3!$C304,[1]RiskPlusY2565Q3!$D:$D,0))</f>
        <v>30129472.050000001</v>
      </c>
      <c r="K304" s="76">
        <f>INDEX([1]RiskPlusY2565Q3!O:O,MATCH([1]ตารางคะแนนV3!$C304,[1]RiskPlusY2565Q3!$D:$D,0))</f>
        <v>20121910.75</v>
      </c>
      <c r="L304" s="76">
        <f>INDEX([1]RiskPlusY2565Q3!M:M,MATCH([1]ตารางคะแนนV3!$C304,[1]RiskPlusY2565Q3!$D:$D,0))</f>
        <v>15327826.449999999</v>
      </c>
      <c r="M304" s="29">
        <f>INDEX([1]RiskPlusY2565Q3!N:N,MATCH([1]ตารางคะแนนV3!$C304,[1]RiskPlusY2565Q3!$D:$D,0))</f>
        <v>0</v>
      </c>
      <c r="N304" s="77">
        <f>INDEX([1]PlanfinY2565Q3!M:M,MATCH([1]ตารางคะแนนV3!$C304,[1]PlanfinY2565Q3!$C:$C,0))</f>
        <v>0</v>
      </c>
      <c r="O304" s="78">
        <f>INDEX([1]PlanfinY2565Q3!N:N,MATCH([1]ตารางคะแนนV3!$C304,[1]PlanfinY2565Q3!$C:$C,0))</f>
        <v>0</v>
      </c>
      <c r="P304" s="79">
        <f t="shared" si="64"/>
        <v>0</v>
      </c>
      <c r="Q304" s="80">
        <f>INDEX([1]Ratio!R:R,MATCH([1]ตารางคะแนนV3!$C304,[1]Ratio!$C:$C,0))</f>
        <v>84</v>
      </c>
      <c r="R304" s="81">
        <f>INDEX([1]RiskPlusY2565Q3!$S:$S,MATCH([1]ตารางคะแนนV3!C304,[1]RiskPlusY2565Q3!$D:$D,0))</f>
        <v>1</v>
      </c>
      <c r="S304" s="82">
        <f>INDEX([1]Ratio!$S:$S,MATCH([1]ตารางคะแนนV3!$C304,[1]Ratio!$C:$C,0))</f>
        <v>12</v>
      </c>
      <c r="T304" s="78">
        <f>VLOOKUP($C304,[1]RiskPlusY2565Q3!$D$2:$W$901,17,0)</f>
        <v>1</v>
      </c>
      <c r="U304" s="83">
        <f t="shared" si="65"/>
        <v>0.5</v>
      </c>
      <c r="V304" s="82">
        <f>INDEX([1]Ratio!$T:$T,MATCH([1]ตารางคะแนนV3!$C304,[1]Ratio!$C:$C,0))</f>
        <v>43</v>
      </c>
      <c r="W304" s="78">
        <f>VLOOKUP($C304,[1]RiskPlusY2565Q3!$D$2:$W$901,18,0)</f>
        <v>1</v>
      </c>
      <c r="X304" s="83">
        <f t="shared" si="66"/>
        <v>0.5</v>
      </c>
      <c r="Y304" s="82">
        <f>INDEX([1]Ratio!$V:$V,MATCH([1]ตารางคะแนนV3!$C304,[1]Ratio!$C:$C,0))</f>
        <v>55</v>
      </c>
      <c r="Z304" s="81">
        <f>INDEX([1]RiskPlusY2565Q3!$W:$W,MATCH([1]ตารางคะแนนV3!C304,[1]RiskPlusY2565Q3!$D:$D,0))</f>
        <v>1</v>
      </c>
      <c r="AA304" s="84">
        <f t="shared" si="67"/>
        <v>3</v>
      </c>
      <c r="AB304" s="77" t="str">
        <f>INDEX('[1]Quick MethodY2565Q3'!P:P,MATCH([1]ตารางคะแนนV3!$C304,'[1]Quick MethodY2565Q3'!$C:$C,0))</f>
        <v>1</v>
      </c>
      <c r="AC304" s="78" t="str">
        <f>INDEX('[1]Quick MethodY2565Q3'!Q:Q,MATCH([1]ตารางคะแนนV3!$C304,'[1]Quick MethodY2565Q3'!$C:$C,0))</f>
        <v>1</v>
      </c>
      <c r="AD304" s="78">
        <f>INDEX([1]HGRY2565Q3!W:W,MATCH([1]ตารางคะแนนV3!$C304,[1]HGRY2565Q3!$C:$C,0))</f>
        <v>0.5</v>
      </c>
      <c r="AE304" s="78">
        <f>INDEX([1]HGRY2565Q3!X:X,MATCH([1]ตารางคะแนนV3!$C304,[1]HGRY2565Q3!$C:$C,0))</f>
        <v>0.5</v>
      </c>
      <c r="AF304" s="78">
        <f>INDEX([1]HGRY2565Q3!Y:Y,MATCH([1]ตารางคะแนนV3!$C304,[1]HGRY2565Q3!$C:$C,0))</f>
        <v>0</v>
      </c>
      <c r="AG304" s="78">
        <f>INDEX([1]HGRY2565Q3!Z:Z,MATCH([1]ตารางคะแนนV3!$C304,[1]HGRY2565Q3!$C:$C,0))</f>
        <v>0</v>
      </c>
      <c r="AH304" s="85">
        <f t="shared" si="68"/>
        <v>3</v>
      </c>
      <c r="AI304" s="79">
        <f t="shared" si="69"/>
        <v>2</v>
      </c>
      <c r="AJ304" s="86">
        <f>INDEX([1]PointY2565Q3!J:J,MATCH([1]ตารางคะแนนV3!$C304,[1]PointY2565Q3!$C:$C,0))</f>
        <v>1</v>
      </c>
      <c r="AK304" s="87">
        <f>IFERROR(INDEX([1]อัตราการครองเตียง!O:O,MATCH([1]ตารางคะแนนV3!$C304,[1]อัตราการครองเตียง!$C:$C,0)),0)</f>
        <v>1</v>
      </c>
      <c r="AL304" s="88">
        <f>INDEX([1]SumAdjRw!R:R,MATCH([1]ตารางคะแนนV3!$C304,[1]SumAdjRw!$C:$C,0))</f>
        <v>1</v>
      </c>
      <c r="AM304" s="89">
        <f t="shared" si="70"/>
        <v>2</v>
      </c>
      <c r="AN304" s="90">
        <f t="shared" si="71"/>
        <v>5</v>
      </c>
      <c r="AO304" s="91">
        <f t="shared" si="72"/>
        <v>8</v>
      </c>
      <c r="AP304" s="92">
        <f>INDEX([1]RiskPlusY2565Q3!Q:Q,MATCH([1]ตารางคะแนนV3!$C304,[1]RiskPlusY2565Q3!$D:$D,0))</f>
        <v>0</v>
      </c>
      <c r="AQ304" s="92">
        <f>INDEX([1]RiskPlusY2565Q3!R:R,MATCH([1]ตารางคะแนนV3!$C304,[1]RiskPlusY2565Q3!$D:$D,0))</f>
        <v>0</v>
      </c>
      <c r="AR304" s="92">
        <f>INDEX([1]RiskPlusY2565Q3!AB:AB,MATCH([1]ตารางคะแนนV3!$C304,[1]RiskPlusY2565Q3!$D:$D,0))</f>
        <v>1</v>
      </c>
      <c r="AS304" s="93">
        <f t="shared" si="73"/>
        <v>1</v>
      </c>
      <c r="AT304" s="92">
        <f>INDEX([1]RiskPlusY2565Q3!AA:AA,MATCH([1]ตารางคะแนนV3!$C304,[1]RiskPlusY2565Q3!$D:$D,0))</f>
        <v>1</v>
      </c>
      <c r="AU304" s="92">
        <f>INDEX([1]RiskPlusY2565Q3!AC:AC,MATCH([1]ตารางคะแนนV3!$C304,[1]RiskPlusY2565Q3!$D:$D,0))</f>
        <v>1</v>
      </c>
      <c r="AV304" s="94">
        <f t="shared" si="74"/>
        <v>2</v>
      </c>
      <c r="AW304" s="95">
        <f t="shared" si="75"/>
        <v>3</v>
      </c>
      <c r="AX304" s="96">
        <f t="shared" si="76"/>
        <v>11</v>
      </c>
      <c r="AY304" s="18" t="str">
        <f t="shared" si="77"/>
        <v>B</v>
      </c>
      <c r="AZ304" s="18"/>
      <c r="BA304" s="18" t="str">
        <f>INDEX([1]Proflile65!$L:$L,MATCH([1]ตารางคะแนนV3!$C304,[1]Proflile65!$D:$D,0))</f>
        <v>เดิม</v>
      </c>
      <c r="BB304" s="18"/>
      <c r="BC304" s="18"/>
      <c r="BD304" s="28" t="b">
        <f t="shared" si="78"/>
        <v>1</v>
      </c>
      <c r="BE304" s="96">
        <v>11</v>
      </c>
      <c r="BF304" s="18" t="s">
        <v>2071</v>
      </c>
      <c r="BH304" s="17">
        <f t="shared" si="79"/>
        <v>150000</v>
      </c>
    </row>
    <row r="305" spans="1:60">
      <c r="A305" s="18" t="s">
        <v>23</v>
      </c>
      <c r="B305" s="17" t="s">
        <v>107</v>
      </c>
      <c r="C305" s="18" t="s">
        <v>789</v>
      </c>
      <c r="D305" s="17" t="s">
        <v>790</v>
      </c>
      <c r="E305" s="18" t="str">
        <f>INDEX([1]Proflile65!$F:$F,MATCH([1]ตารางคะแนนV3!$C305,[1]Proflile65!$D:$D,0))</f>
        <v>รพช.</v>
      </c>
      <c r="F305" s="18">
        <f>INDEX([1]Proflile65!$H:$H,MATCH([1]ตารางคะแนนV3!$C305,[1]Proflile65!$D:$D,0))</f>
        <v>33</v>
      </c>
      <c r="G305" s="19" t="str">
        <f>INDEX([1]Proflile65!$K:$K,MATCH([1]ตารางคะแนนV3!$C305,[1]Proflile65!$D:$D,0))</f>
        <v>รพช.F3 P&lt;=15,000</v>
      </c>
      <c r="H305" s="75">
        <v>14455</v>
      </c>
      <c r="I305" s="76">
        <f>INDEX([1]RiskPlusY2565Q3!L:L,MATCH([1]ตารางคะแนนV3!$C305,[1]RiskPlusY2565Q3!$D:$D,0))</f>
        <v>11002388.76</v>
      </c>
      <c r="J305" s="76">
        <f>INDEX([1]RiskPlusY2565Q3!P:P,MATCH([1]ตารางคะแนนV3!$C305,[1]RiskPlusY2565Q3!$D:$D,0))</f>
        <v>-546814.39</v>
      </c>
      <c r="K305" s="76">
        <f>INDEX([1]RiskPlusY2565Q3!O:O,MATCH([1]ตารางคะแนนV3!$C305,[1]RiskPlusY2565Q3!$D:$D,0))</f>
        <v>-1714148.18</v>
      </c>
      <c r="L305" s="76">
        <f>INDEX([1]RiskPlusY2565Q3!M:M,MATCH([1]ตารางคะแนนV3!$C305,[1]RiskPlusY2565Q3!$D:$D,0))</f>
        <v>-6070387.9900000002</v>
      </c>
      <c r="M305" s="29">
        <f>INDEX([1]RiskPlusY2565Q3!N:N,MATCH([1]ตารางคะแนนV3!$C305,[1]RiskPlusY2565Q3!$D:$D,0))</f>
        <v>1</v>
      </c>
      <c r="N305" s="77">
        <f>INDEX([1]PlanfinY2565Q3!M:M,MATCH([1]ตารางคะแนนV3!$C305,[1]PlanfinY2565Q3!$C:$C,0))</f>
        <v>0</v>
      </c>
      <c r="O305" s="78">
        <f>INDEX([1]PlanfinY2565Q3!N:N,MATCH([1]ตารางคะแนนV3!$C305,[1]PlanfinY2565Q3!$C:$C,0))</f>
        <v>0</v>
      </c>
      <c r="P305" s="79">
        <f t="shared" si="64"/>
        <v>0</v>
      </c>
      <c r="Q305" s="80">
        <f>INDEX([1]Ratio!R:R,MATCH([1]ตารางคะแนนV3!$C305,[1]Ratio!$C:$C,0))</f>
        <v>125</v>
      </c>
      <c r="R305" s="81">
        <f>INDEX([1]RiskPlusY2565Q3!$S:$S,MATCH([1]ตารางคะแนนV3!C305,[1]RiskPlusY2565Q3!$D:$D,0))</f>
        <v>0</v>
      </c>
      <c r="S305" s="82">
        <f>INDEX([1]Ratio!$S:$S,MATCH([1]ตารางคะแนนV3!$C305,[1]Ratio!$C:$C,0))</f>
        <v>32</v>
      </c>
      <c r="T305" s="78">
        <f>VLOOKUP($C305,[1]RiskPlusY2565Q3!$D$2:$W$901,17,0)</f>
        <v>1</v>
      </c>
      <c r="U305" s="83">
        <f t="shared" si="65"/>
        <v>0.5</v>
      </c>
      <c r="V305" s="82">
        <f>INDEX([1]Ratio!$T:$T,MATCH([1]ตารางคะแนนV3!$C305,[1]Ratio!$C:$C,0))</f>
        <v>202</v>
      </c>
      <c r="W305" s="78">
        <f>VLOOKUP($C305,[1]RiskPlusY2565Q3!$D$2:$W$901,18,0)</f>
        <v>0</v>
      </c>
      <c r="X305" s="83">
        <f t="shared" si="66"/>
        <v>0</v>
      </c>
      <c r="Y305" s="82">
        <f>INDEX([1]Ratio!$V:$V,MATCH([1]ตารางคะแนนV3!$C305,[1]Ratio!$C:$C,0))</f>
        <v>76</v>
      </c>
      <c r="Z305" s="81">
        <f>INDEX([1]RiskPlusY2565Q3!$W:$W,MATCH([1]ตารางคะแนนV3!C305,[1]RiskPlusY2565Q3!$D:$D,0))</f>
        <v>0</v>
      </c>
      <c r="AA305" s="84">
        <f t="shared" si="67"/>
        <v>0.5</v>
      </c>
      <c r="AB305" s="77" t="str">
        <f>INDEX('[1]Quick MethodY2565Q3'!P:P,MATCH([1]ตารางคะแนนV3!$C305,'[1]Quick MethodY2565Q3'!$C:$C,0))</f>
        <v>1</v>
      </c>
      <c r="AC305" s="78" t="str">
        <f>INDEX('[1]Quick MethodY2565Q3'!Q:Q,MATCH([1]ตารางคะแนนV3!$C305,'[1]Quick MethodY2565Q3'!$C:$C,0))</f>
        <v>1</v>
      </c>
      <c r="AD305" s="78">
        <f>INDEX([1]HGRY2565Q3!W:W,MATCH([1]ตารางคะแนนV3!$C305,[1]HGRY2565Q3!$C:$C,0))</f>
        <v>0.5</v>
      </c>
      <c r="AE305" s="78">
        <f>INDEX([1]HGRY2565Q3!X:X,MATCH([1]ตารางคะแนนV3!$C305,[1]HGRY2565Q3!$C:$C,0))</f>
        <v>0</v>
      </c>
      <c r="AF305" s="78">
        <f>INDEX([1]HGRY2565Q3!Y:Y,MATCH([1]ตารางคะแนนV3!$C305,[1]HGRY2565Q3!$C:$C,0))</f>
        <v>0</v>
      </c>
      <c r="AG305" s="78">
        <f>INDEX([1]HGRY2565Q3!Z:Z,MATCH([1]ตารางคะแนนV3!$C305,[1]HGRY2565Q3!$C:$C,0))</f>
        <v>0</v>
      </c>
      <c r="AH305" s="85">
        <f t="shared" si="68"/>
        <v>2.5</v>
      </c>
      <c r="AI305" s="79">
        <f t="shared" si="69"/>
        <v>2</v>
      </c>
      <c r="AJ305" s="86">
        <f>INDEX([1]PointY2565Q3!J:J,MATCH([1]ตารางคะแนนV3!$C305,[1]PointY2565Q3!$C:$C,0))</f>
        <v>1</v>
      </c>
      <c r="AK305" s="87">
        <f>IFERROR(INDEX([1]อัตราการครองเตียง!O:O,MATCH([1]ตารางคะแนนV3!$C305,[1]อัตราการครองเตียง!$C:$C,0)),0)</f>
        <v>0</v>
      </c>
      <c r="AL305" s="88">
        <f>INDEX([1]SumAdjRw!R:R,MATCH([1]ตารางคะแนนV3!$C305,[1]SumAdjRw!$C:$C,0))</f>
        <v>1</v>
      </c>
      <c r="AM305" s="89">
        <f t="shared" si="70"/>
        <v>1</v>
      </c>
      <c r="AN305" s="90">
        <f t="shared" si="71"/>
        <v>4</v>
      </c>
      <c r="AO305" s="91">
        <f t="shared" si="72"/>
        <v>4.5</v>
      </c>
      <c r="AP305" s="92">
        <f>INDEX([1]RiskPlusY2565Q3!Q:Q,MATCH([1]ตารางคะแนนV3!$C305,[1]RiskPlusY2565Q3!$D:$D,0))</f>
        <v>0</v>
      </c>
      <c r="AQ305" s="92">
        <f>INDEX([1]RiskPlusY2565Q3!R:R,MATCH([1]ตารางคะแนนV3!$C305,[1]RiskPlusY2565Q3!$D:$D,0))</f>
        <v>0</v>
      </c>
      <c r="AR305" s="92">
        <f>INDEX([1]RiskPlusY2565Q3!AB:AB,MATCH([1]ตารางคะแนนV3!$C305,[1]RiskPlusY2565Q3!$D:$D,0))</f>
        <v>0</v>
      </c>
      <c r="AS305" s="93">
        <f t="shared" si="73"/>
        <v>0</v>
      </c>
      <c r="AT305" s="92">
        <f>INDEX([1]RiskPlusY2565Q3!AA:AA,MATCH([1]ตารางคะแนนV3!$C305,[1]RiskPlusY2565Q3!$D:$D,0))</f>
        <v>1</v>
      </c>
      <c r="AU305" s="92">
        <f>INDEX([1]RiskPlusY2565Q3!AC:AC,MATCH([1]ตารางคะแนนV3!$C305,[1]RiskPlusY2565Q3!$D:$D,0))</f>
        <v>1</v>
      </c>
      <c r="AV305" s="94">
        <f t="shared" si="74"/>
        <v>2</v>
      </c>
      <c r="AW305" s="95">
        <f t="shared" si="75"/>
        <v>2</v>
      </c>
      <c r="AX305" s="96">
        <f t="shared" si="76"/>
        <v>6.5</v>
      </c>
      <c r="AY305" s="18" t="str">
        <f t="shared" si="77"/>
        <v>F</v>
      </c>
      <c r="AZ305" s="18"/>
      <c r="BA305" s="18" t="str">
        <f>INDEX([1]Proflile65!$L:$L,MATCH([1]ตารางคะแนนV3!$C305,[1]Proflile65!$D:$D,0))</f>
        <v>เดิม</v>
      </c>
      <c r="BB305" s="18"/>
      <c r="BC305" s="18"/>
      <c r="BD305" s="28" t="b">
        <f t="shared" si="78"/>
        <v>1</v>
      </c>
      <c r="BE305" s="96">
        <v>6.5</v>
      </c>
      <c r="BF305" s="18" t="s">
        <v>2074</v>
      </c>
      <c r="BH305" s="17">
        <f t="shared" si="79"/>
        <v>0</v>
      </c>
    </row>
    <row r="306" spans="1:60">
      <c r="A306" s="18" t="s">
        <v>23</v>
      </c>
      <c r="B306" s="17" t="s">
        <v>89</v>
      </c>
      <c r="C306" s="18" t="s">
        <v>811</v>
      </c>
      <c r="D306" s="17" t="s">
        <v>812</v>
      </c>
      <c r="E306" s="18" t="str">
        <f>INDEX([1]Proflile65!$F:$F,MATCH([1]ตารางคะแนนV3!$C306,[1]Proflile65!$D:$D,0))</f>
        <v>รพศ.</v>
      </c>
      <c r="F306" s="18">
        <f>INDEX([1]Proflile65!$H:$H,MATCH([1]ตารางคะแนนV3!$C306,[1]Proflile65!$D:$D,0))</f>
        <v>860</v>
      </c>
      <c r="G306" s="19" t="str">
        <f>INDEX([1]Proflile65!$K:$K,MATCH([1]ตารางคะแนนV3!$C306,[1]Proflile65!$D:$D,0))</f>
        <v>รพศ.A B&gt;700to1000</v>
      </c>
      <c r="H306" s="75">
        <v>217486</v>
      </c>
      <c r="I306" s="76">
        <f>INDEX([1]RiskPlusY2565Q3!L:L,MATCH([1]ตารางคะแนนV3!$C306,[1]RiskPlusY2565Q3!$D:$D,0))</f>
        <v>1627703035.0899999</v>
      </c>
      <c r="J306" s="76">
        <f>INDEX([1]RiskPlusY2565Q3!P:P,MATCH([1]ตารางคะแนนV3!$C306,[1]RiskPlusY2565Q3!$D:$D,0))</f>
        <v>780594473.70000005</v>
      </c>
      <c r="K306" s="76">
        <f>INDEX([1]RiskPlusY2565Q3!O:O,MATCH([1]ตารางคะแนนV3!$C306,[1]RiskPlusY2565Q3!$D:$D,0))</f>
        <v>554880187.5</v>
      </c>
      <c r="L306" s="76">
        <f>INDEX([1]RiskPlusY2565Q3!M:M,MATCH([1]ตารางคะแนนV3!$C306,[1]RiskPlusY2565Q3!$D:$D,0))</f>
        <v>558917462.20000005</v>
      </c>
      <c r="M306" s="29">
        <f>INDEX([1]RiskPlusY2565Q3!N:N,MATCH([1]ตารางคะแนนV3!$C306,[1]RiskPlusY2565Q3!$D:$D,0))</f>
        <v>0</v>
      </c>
      <c r="N306" s="77">
        <f>INDEX([1]PlanfinY2565Q3!M:M,MATCH([1]ตารางคะแนนV3!$C306,[1]PlanfinY2565Q3!$C:$C,0))</f>
        <v>0</v>
      </c>
      <c r="O306" s="78">
        <f>INDEX([1]PlanfinY2565Q3!N:N,MATCH([1]ตารางคะแนนV3!$C306,[1]PlanfinY2565Q3!$C:$C,0))</f>
        <v>0</v>
      </c>
      <c r="P306" s="79">
        <f t="shared" si="64"/>
        <v>0</v>
      </c>
      <c r="Q306" s="80">
        <f>INDEX([1]Ratio!R:R,MATCH([1]ตารางคะแนนV3!$C306,[1]Ratio!$C:$C,0))</f>
        <v>119</v>
      </c>
      <c r="R306" s="81">
        <f>INDEX([1]RiskPlusY2565Q3!$S:$S,MATCH([1]ตารางคะแนนV3!C306,[1]RiskPlusY2565Q3!$D:$D,0))</f>
        <v>0</v>
      </c>
      <c r="S306" s="82">
        <f>INDEX([1]Ratio!$S:$S,MATCH([1]ตารางคะแนนV3!$C306,[1]Ratio!$C:$C,0))</f>
        <v>95</v>
      </c>
      <c r="T306" s="78">
        <f>VLOOKUP($C306,[1]RiskPlusY2565Q3!$D$2:$W$901,17,0)</f>
        <v>0</v>
      </c>
      <c r="U306" s="83">
        <f t="shared" si="65"/>
        <v>0</v>
      </c>
      <c r="V306" s="82">
        <f>INDEX([1]Ratio!$T:$T,MATCH([1]ตารางคะแนนV3!$C306,[1]Ratio!$C:$C,0))</f>
        <v>69</v>
      </c>
      <c r="W306" s="78">
        <f>VLOOKUP($C306,[1]RiskPlusY2565Q3!$D$2:$W$901,18,0)</f>
        <v>0</v>
      </c>
      <c r="X306" s="83">
        <f t="shared" si="66"/>
        <v>0</v>
      </c>
      <c r="Y306" s="82">
        <f>INDEX([1]Ratio!$V:$V,MATCH([1]ตารางคะแนนV3!$C306,[1]Ratio!$C:$C,0))</f>
        <v>37</v>
      </c>
      <c r="Z306" s="81">
        <f>INDEX([1]RiskPlusY2565Q3!$W:$W,MATCH([1]ตารางคะแนนV3!C306,[1]RiskPlusY2565Q3!$D:$D,0))</f>
        <v>1</v>
      </c>
      <c r="AA306" s="84">
        <f t="shared" si="67"/>
        <v>1</v>
      </c>
      <c r="AB306" s="77" t="str">
        <f>INDEX('[1]Quick MethodY2565Q3'!P:P,MATCH([1]ตารางคะแนนV3!$C306,'[1]Quick MethodY2565Q3'!$C:$C,0))</f>
        <v>1</v>
      </c>
      <c r="AC306" s="78" t="str">
        <f>INDEX('[1]Quick MethodY2565Q3'!Q:Q,MATCH([1]ตารางคะแนนV3!$C306,'[1]Quick MethodY2565Q3'!$C:$C,0))</f>
        <v>1</v>
      </c>
      <c r="AD306" s="78">
        <f>INDEX([1]HGRY2565Q3!W:W,MATCH([1]ตารางคะแนนV3!$C306,[1]HGRY2565Q3!$C:$C,0))</f>
        <v>0.5</v>
      </c>
      <c r="AE306" s="78">
        <f>INDEX([1]HGRY2565Q3!X:X,MATCH([1]ตารางคะแนนV3!$C306,[1]HGRY2565Q3!$C:$C,0))</f>
        <v>0.5</v>
      </c>
      <c r="AF306" s="78">
        <f>INDEX([1]HGRY2565Q3!Y:Y,MATCH([1]ตารางคะแนนV3!$C306,[1]HGRY2565Q3!$C:$C,0))</f>
        <v>0.5</v>
      </c>
      <c r="AG306" s="78">
        <f>INDEX([1]HGRY2565Q3!Z:Z,MATCH([1]ตารางคะแนนV3!$C306,[1]HGRY2565Q3!$C:$C,0))</f>
        <v>0.5</v>
      </c>
      <c r="AH306" s="85">
        <f t="shared" si="68"/>
        <v>4</v>
      </c>
      <c r="AI306" s="79">
        <f t="shared" si="69"/>
        <v>2</v>
      </c>
      <c r="AJ306" s="86">
        <f>INDEX([1]PointY2565Q3!J:J,MATCH([1]ตารางคะแนนV3!$C306,[1]PointY2565Q3!$C:$C,0))</f>
        <v>1</v>
      </c>
      <c r="AK306" s="87">
        <f>IFERROR(INDEX([1]อัตราการครองเตียง!O:O,MATCH([1]ตารางคะแนนV3!$C306,[1]อัตราการครองเตียง!$C:$C,0)),0)</f>
        <v>1</v>
      </c>
      <c r="AL306" s="88">
        <f>INDEX([1]SumAdjRw!R:R,MATCH([1]ตารางคะแนนV3!$C306,[1]SumAdjRw!$C:$C,0))</f>
        <v>0</v>
      </c>
      <c r="AM306" s="89">
        <f t="shared" si="70"/>
        <v>1</v>
      </c>
      <c r="AN306" s="90">
        <f t="shared" si="71"/>
        <v>4</v>
      </c>
      <c r="AO306" s="91">
        <f t="shared" si="72"/>
        <v>5</v>
      </c>
      <c r="AP306" s="92">
        <f>INDEX([1]RiskPlusY2565Q3!Q:Q,MATCH([1]ตารางคะแนนV3!$C306,[1]RiskPlusY2565Q3!$D:$D,0))</f>
        <v>1</v>
      </c>
      <c r="AQ306" s="92">
        <f>INDEX([1]RiskPlusY2565Q3!R:R,MATCH([1]ตารางคะแนนV3!$C306,[1]RiskPlusY2565Q3!$D:$D,0))</f>
        <v>1</v>
      </c>
      <c r="AR306" s="92">
        <f>INDEX([1]RiskPlusY2565Q3!AB:AB,MATCH([1]ตารางคะแนนV3!$C306,[1]RiskPlusY2565Q3!$D:$D,0))</f>
        <v>1</v>
      </c>
      <c r="AS306" s="93">
        <f t="shared" si="73"/>
        <v>3</v>
      </c>
      <c r="AT306" s="92">
        <f>INDEX([1]RiskPlusY2565Q3!AA:AA,MATCH([1]ตารางคะแนนV3!$C306,[1]RiskPlusY2565Q3!$D:$D,0))</f>
        <v>1</v>
      </c>
      <c r="AU306" s="92">
        <f>INDEX([1]RiskPlusY2565Q3!AC:AC,MATCH([1]ตารางคะแนนV3!$C306,[1]RiskPlusY2565Q3!$D:$D,0))</f>
        <v>1</v>
      </c>
      <c r="AV306" s="94">
        <f t="shared" si="74"/>
        <v>2</v>
      </c>
      <c r="AW306" s="95">
        <f t="shared" si="75"/>
        <v>5</v>
      </c>
      <c r="AX306" s="96">
        <f t="shared" si="76"/>
        <v>10</v>
      </c>
      <c r="AY306" s="18" t="str">
        <f t="shared" si="77"/>
        <v>C</v>
      </c>
      <c r="AZ306" s="18"/>
      <c r="BA306" s="18" t="str">
        <f>INDEX([1]Proflile65!$L:$L,MATCH([1]ตารางคะแนนV3!$C306,[1]Proflile65!$D:$D,0))</f>
        <v>เดิม</v>
      </c>
      <c r="BB306" s="18"/>
      <c r="BC306" s="18"/>
      <c r="BD306" s="28" t="b">
        <f t="shared" si="78"/>
        <v>1</v>
      </c>
      <c r="BE306" s="96">
        <v>10</v>
      </c>
      <c r="BF306" s="18" t="s">
        <v>2072</v>
      </c>
      <c r="BH306" s="17">
        <f t="shared" si="79"/>
        <v>0</v>
      </c>
    </row>
    <row r="307" spans="1:60">
      <c r="A307" s="18" t="s">
        <v>23</v>
      </c>
      <c r="B307" s="17" t="s">
        <v>89</v>
      </c>
      <c r="C307" s="18" t="s">
        <v>813</v>
      </c>
      <c r="D307" s="17" t="s">
        <v>814</v>
      </c>
      <c r="E307" s="18" t="str">
        <f>INDEX([1]Proflile65!$F:$F,MATCH([1]ตารางคะแนนV3!$C307,[1]Proflile65!$D:$D,0))</f>
        <v>รพช.</v>
      </c>
      <c r="F307" s="18">
        <f>INDEX([1]Proflile65!$H:$H,MATCH([1]ตารางคะแนนV3!$C307,[1]Proflile65!$D:$D,0))</f>
        <v>120</v>
      </c>
      <c r="G307" s="19" t="str">
        <f>INDEX([1]Proflile65!$K:$K,MATCH([1]ตารางคะแนนV3!$C307,[1]Proflile65!$D:$D,0))</f>
        <v>รพช.M2 B&gt;100</v>
      </c>
      <c r="H307" s="75">
        <v>87775</v>
      </c>
      <c r="I307" s="76">
        <f>INDEX([1]RiskPlusY2565Q3!L:L,MATCH([1]ตารางคะแนนV3!$C307,[1]RiskPlusY2565Q3!$D:$D,0))</f>
        <v>99945172.659999996</v>
      </c>
      <c r="J307" s="76">
        <f>INDEX([1]RiskPlusY2565Q3!P:P,MATCH([1]ตารางคะแนนV3!$C307,[1]RiskPlusY2565Q3!$D:$D,0))</f>
        <v>-248971.61</v>
      </c>
      <c r="K307" s="76">
        <f>INDEX([1]RiskPlusY2565Q3!O:O,MATCH([1]ตารางคะแนนV3!$C307,[1]RiskPlusY2565Q3!$D:$D,0))</f>
        <v>83845945.799999997</v>
      </c>
      <c r="L307" s="76">
        <f>INDEX([1]RiskPlusY2565Q3!M:M,MATCH([1]ตารางคะแนนV3!$C307,[1]RiskPlusY2565Q3!$D:$D,0))</f>
        <v>46770879</v>
      </c>
      <c r="M307" s="29">
        <f>INDEX([1]RiskPlusY2565Q3!N:N,MATCH([1]ตารางคะแนนV3!$C307,[1]RiskPlusY2565Q3!$D:$D,0))</f>
        <v>0</v>
      </c>
      <c r="N307" s="77">
        <f>INDEX([1]PlanfinY2565Q3!M:M,MATCH([1]ตารางคะแนนV3!$C307,[1]PlanfinY2565Q3!$C:$C,0))</f>
        <v>0</v>
      </c>
      <c r="O307" s="78">
        <f>INDEX([1]PlanfinY2565Q3!N:N,MATCH([1]ตารางคะแนนV3!$C307,[1]PlanfinY2565Q3!$C:$C,0))</f>
        <v>0</v>
      </c>
      <c r="P307" s="79">
        <f t="shared" si="64"/>
        <v>0</v>
      </c>
      <c r="Q307" s="80">
        <f>INDEX([1]Ratio!R:R,MATCH([1]ตารางคะแนนV3!$C307,[1]Ratio!$C:$C,0))</f>
        <v>199</v>
      </c>
      <c r="R307" s="81">
        <f>INDEX([1]RiskPlusY2565Q3!$S:$S,MATCH([1]ตารางคะแนนV3!C307,[1]RiskPlusY2565Q3!$D:$D,0))</f>
        <v>0</v>
      </c>
      <c r="S307" s="82">
        <f>INDEX([1]Ratio!$S:$S,MATCH([1]ตารางคะแนนV3!$C307,[1]Ratio!$C:$C,0))</f>
        <v>93</v>
      </c>
      <c r="T307" s="78">
        <f>VLOOKUP($C307,[1]RiskPlusY2565Q3!$D$2:$W$901,17,0)</f>
        <v>0</v>
      </c>
      <c r="U307" s="83">
        <f t="shared" si="65"/>
        <v>0</v>
      </c>
      <c r="V307" s="82">
        <f>INDEX([1]Ratio!$T:$T,MATCH([1]ตารางคะแนนV3!$C307,[1]Ratio!$C:$C,0))</f>
        <v>248</v>
      </c>
      <c r="W307" s="78">
        <f>VLOOKUP($C307,[1]RiskPlusY2565Q3!$D$2:$W$901,18,0)</f>
        <v>0</v>
      </c>
      <c r="X307" s="83">
        <f t="shared" si="66"/>
        <v>0</v>
      </c>
      <c r="Y307" s="82">
        <f>INDEX([1]Ratio!$V:$V,MATCH([1]ตารางคะแนนV3!$C307,[1]Ratio!$C:$C,0))</f>
        <v>50</v>
      </c>
      <c r="Z307" s="81">
        <f>INDEX([1]RiskPlusY2565Q3!$W:$W,MATCH([1]ตารางคะแนนV3!C307,[1]RiskPlusY2565Q3!$D:$D,0))</f>
        <v>1</v>
      </c>
      <c r="AA307" s="84">
        <f t="shared" si="67"/>
        <v>1</v>
      </c>
      <c r="AB307" s="77" t="str">
        <f>INDEX('[1]Quick MethodY2565Q3'!P:P,MATCH([1]ตารางคะแนนV3!$C307,'[1]Quick MethodY2565Q3'!$C:$C,0))</f>
        <v>1</v>
      </c>
      <c r="AC307" s="78" t="str">
        <f>INDEX('[1]Quick MethodY2565Q3'!Q:Q,MATCH([1]ตารางคะแนนV3!$C307,'[1]Quick MethodY2565Q3'!$C:$C,0))</f>
        <v>1</v>
      </c>
      <c r="AD307" s="78">
        <f>INDEX([1]HGRY2565Q3!W:W,MATCH([1]ตารางคะแนนV3!$C307,[1]HGRY2565Q3!$C:$C,0))</f>
        <v>0.5</v>
      </c>
      <c r="AE307" s="78">
        <f>INDEX([1]HGRY2565Q3!X:X,MATCH([1]ตารางคะแนนV3!$C307,[1]HGRY2565Q3!$C:$C,0))</f>
        <v>0</v>
      </c>
      <c r="AF307" s="78">
        <f>INDEX([1]HGRY2565Q3!Y:Y,MATCH([1]ตารางคะแนนV3!$C307,[1]HGRY2565Q3!$C:$C,0))</f>
        <v>0.5</v>
      </c>
      <c r="AG307" s="78">
        <f>INDEX([1]HGRY2565Q3!Z:Z,MATCH([1]ตารางคะแนนV3!$C307,[1]HGRY2565Q3!$C:$C,0))</f>
        <v>0.5</v>
      </c>
      <c r="AH307" s="85">
        <f t="shared" si="68"/>
        <v>3.5</v>
      </c>
      <c r="AI307" s="79">
        <f t="shared" si="69"/>
        <v>2</v>
      </c>
      <c r="AJ307" s="86">
        <f>INDEX([1]PointY2565Q3!J:J,MATCH([1]ตารางคะแนนV3!$C307,[1]PointY2565Q3!$C:$C,0))</f>
        <v>1</v>
      </c>
      <c r="AK307" s="87">
        <f>IFERROR(INDEX([1]อัตราการครองเตียง!O:O,MATCH([1]ตารางคะแนนV3!$C307,[1]อัตราการครองเตียง!$C:$C,0)),0)</f>
        <v>0</v>
      </c>
      <c r="AL307" s="88">
        <f>INDEX([1]SumAdjRw!R:R,MATCH([1]ตารางคะแนนV3!$C307,[1]SumAdjRw!$C:$C,0))</f>
        <v>0</v>
      </c>
      <c r="AM307" s="89">
        <f t="shared" si="70"/>
        <v>0</v>
      </c>
      <c r="AN307" s="90">
        <f t="shared" si="71"/>
        <v>3</v>
      </c>
      <c r="AO307" s="91">
        <f t="shared" si="72"/>
        <v>4</v>
      </c>
      <c r="AP307" s="92">
        <f>INDEX([1]RiskPlusY2565Q3!Q:Q,MATCH([1]ตารางคะแนนV3!$C307,[1]RiskPlusY2565Q3!$D:$D,0))</f>
        <v>0</v>
      </c>
      <c r="AQ307" s="92">
        <f>INDEX([1]RiskPlusY2565Q3!R:R,MATCH([1]ตารางคะแนนV3!$C307,[1]RiskPlusY2565Q3!$D:$D,0))</f>
        <v>0</v>
      </c>
      <c r="AR307" s="92">
        <f>INDEX([1]RiskPlusY2565Q3!AB:AB,MATCH([1]ตารางคะแนนV3!$C307,[1]RiskPlusY2565Q3!$D:$D,0))</f>
        <v>1</v>
      </c>
      <c r="AS307" s="93">
        <f t="shared" si="73"/>
        <v>1</v>
      </c>
      <c r="AT307" s="92">
        <f>INDEX([1]RiskPlusY2565Q3!AA:AA,MATCH([1]ตารางคะแนนV3!$C307,[1]RiskPlusY2565Q3!$D:$D,0))</f>
        <v>1</v>
      </c>
      <c r="AU307" s="92">
        <f>INDEX([1]RiskPlusY2565Q3!AC:AC,MATCH([1]ตารางคะแนนV3!$C307,[1]RiskPlusY2565Q3!$D:$D,0))</f>
        <v>1</v>
      </c>
      <c r="AV307" s="94">
        <f t="shared" si="74"/>
        <v>2</v>
      </c>
      <c r="AW307" s="95">
        <f t="shared" si="75"/>
        <v>3</v>
      </c>
      <c r="AX307" s="96">
        <f t="shared" si="76"/>
        <v>7</v>
      </c>
      <c r="AY307" s="18" t="str">
        <f t="shared" si="77"/>
        <v>F</v>
      </c>
      <c r="AZ307" s="18"/>
      <c r="BA307" s="18" t="str">
        <f>INDEX([1]Proflile65!$L:$L,MATCH([1]ตารางคะแนนV3!$C307,[1]Proflile65!$D:$D,0))</f>
        <v>เปลี่ยน</v>
      </c>
      <c r="BB307" s="18"/>
      <c r="BC307" s="18"/>
      <c r="BD307" s="28" t="b">
        <f t="shared" si="78"/>
        <v>1</v>
      </c>
      <c r="BE307" s="96">
        <v>7</v>
      </c>
      <c r="BF307" s="18" t="s">
        <v>2074</v>
      </c>
      <c r="BH307" s="17">
        <f t="shared" si="79"/>
        <v>0</v>
      </c>
    </row>
    <row r="308" spans="1:60">
      <c r="A308" s="18" t="s">
        <v>23</v>
      </c>
      <c r="B308" s="17" t="s">
        <v>89</v>
      </c>
      <c r="C308" s="18" t="s">
        <v>815</v>
      </c>
      <c r="D308" s="17" t="s">
        <v>816</v>
      </c>
      <c r="E308" s="18" t="str">
        <f>INDEX([1]Proflile65!$F:$F,MATCH([1]ตารางคะแนนV3!$C308,[1]Proflile65!$D:$D,0))</f>
        <v>รพช.</v>
      </c>
      <c r="F308" s="18">
        <f>INDEX([1]Proflile65!$H:$H,MATCH([1]ตารางคะแนนV3!$C308,[1]Proflile65!$D:$D,0))</f>
        <v>60</v>
      </c>
      <c r="G308" s="19" t="str">
        <f>INDEX([1]Proflile65!$K:$K,MATCH([1]ตารางคะแนนV3!$C308,[1]Proflile65!$D:$D,0))</f>
        <v>รพช.F2 P30,000-60,000</v>
      </c>
      <c r="H308" s="75">
        <v>37695</v>
      </c>
      <c r="I308" s="76">
        <f>INDEX([1]RiskPlusY2565Q3!L:L,MATCH([1]ตารางคะแนนV3!$C308,[1]RiskPlusY2565Q3!$D:$D,0))</f>
        <v>87935947.450000003</v>
      </c>
      <c r="J308" s="76">
        <f>INDEX([1]RiskPlusY2565Q3!P:P,MATCH([1]ตารางคะแนนV3!$C308,[1]RiskPlusY2565Q3!$D:$D,0))</f>
        <v>53546342.159999996</v>
      </c>
      <c r="K308" s="76">
        <f>INDEX([1]RiskPlusY2565Q3!O:O,MATCH([1]ตารางคะแนนV3!$C308,[1]RiskPlusY2565Q3!$D:$D,0))</f>
        <v>38156322.329999998</v>
      </c>
      <c r="L308" s="76">
        <f>INDEX([1]RiskPlusY2565Q3!M:M,MATCH([1]ตารางคะแนนV3!$C308,[1]RiskPlusY2565Q3!$D:$D,0))</f>
        <v>37479653.25</v>
      </c>
      <c r="M308" s="29">
        <f>INDEX([1]RiskPlusY2565Q3!N:N,MATCH([1]ตารางคะแนนV3!$C308,[1]RiskPlusY2565Q3!$D:$D,0))</f>
        <v>0</v>
      </c>
      <c r="N308" s="77">
        <f>INDEX([1]PlanfinY2565Q3!M:M,MATCH([1]ตารางคะแนนV3!$C308,[1]PlanfinY2565Q3!$C:$C,0))</f>
        <v>0</v>
      </c>
      <c r="O308" s="78">
        <f>INDEX([1]PlanfinY2565Q3!N:N,MATCH([1]ตารางคะแนนV3!$C308,[1]PlanfinY2565Q3!$C:$C,0))</f>
        <v>0</v>
      </c>
      <c r="P308" s="79">
        <f t="shared" si="64"/>
        <v>0</v>
      </c>
      <c r="Q308" s="80">
        <f>INDEX([1]Ratio!R:R,MATCH([1]ตารางคะแนนV3!$C308,[1]Ratio!$C:$C,0))</f>
        <v>51</v>
      </c>
      <c r="R308" s="81">
        <f>INDEX([1]RiskPlusY2565Q3!$S:$S,MATCH([1]ตารางคะแนนV3!C308,[1]RiskPlusY2565Q3!$D:$D,0))</f>
        <v>1</v>
      </c>
      <c r="S308" s="82">
        <f>INDEX([1]Ratio!$S:$S,MATCH([1]ตารางคะแนนV3!$C308,[1]Ratio!$C:$C,0))</f>
        <v>39</v>
      </c>
      <c r="T308" s="78">
        <f>VLOOKUP($C308,[1]RiskPlusY2565Q3!$D$2:$W$901,17,0)</f>
        <v>1</v>
      </c>
      <c r="U308" s="83">
        <f t="shared" si="65"/>
        <v>0.5</v>
      </c>
      <c r="V308" s="82">
        <f>INDEX([1]Ratio!$T:$T,MATCH([1]ตารางคะแนนV3!$C308,[1]Ratio!$C:$C,0))</f>
        <v>122</v>
      </c>
      <c r="W308" s="78">
        <f>VLOOKUP($C308,[1]RiskPlusY2565Q3!$D$2:$W$901,18,0)</f>
        <v>0</v>
      </c>
      <c r="X308" s="83">
        <f t="shared" si="66"/>
        <v>0</v>
      </c>
      <c r="Y308" s="82">
        <f>INDEX([1]Ratio!$V:$V,MATCH([1]ตารางคะแนนV3!$C308,[1]Ratio!$C:$C,0))</f>
        <v>44</v>
      </c>
      <c r="Z308" s="81">
        <f>INDEX([1]RiskPlusY2565Q3!$W:$W,MATCH([1]ตารางคะแนนV3!C308,[1]RiskPlusY2565Q3!$D:$D,0))</f>
        <v>1</v>
      </c>
      <c r="AA308" s="84">
        <f t="shared" si="67"/>
        <v>2.5</v>
      </c>
      <c r="AB308" s="77" t="str">
        <f>INDEX('[1]Quick MethodY2565Q3'!P:P,MATCH([1]ตารางคะแนนV3!$C308,'[1]Quick MethodY2565Q3'!$C:$C,0))</f>
        <v>1</v>
      </c>
      <c r="AC308" s="78" t="str">
        <f>INDEX('[1]Quick MethodY2565Q3'!Q:Q,MATCH([1]ตารางคะแนนV3!$C308,'[1]Quick MethodY2565Q3'!$C:$C,0))</f>
        <v>1</v>
      </c>
      <c r="AD308" s="78">
        <f>INDEX([1]HGRY2565Q3!W:W,MATCH([1]ตารางคะแนนV3!$C308,[1]HGRY2565Q3!$C:$C,0))</f>
        <v>0</v>
      </c>
      <c r="AE308" s="78">
        <f>INDEX([1]HGRY2565Q3!X:X,MATCH([1]ตารางคะแนนV3!$C308,[1]HGRY2565Q3!$C:$C,0))</f>
        <v>0</v>
      </c>
      <c r="AF308" s="78">
        <f>INDEX([1]HGRY2565Q3!Y:Y,MATCH([1]ตารางคะแนนV3!$C308,[1]HGRY2565Q3!$C:$C,0))</f>
        <v>0</v>
      </c>
      <c r="AG308" s="78">
        <f>INDEX([1]HGRY2565Q3!Z:Z,MATCH([1]ตารางคะแนนV3!$C308,[1]HGRY2565Q3!$C:$C,0))</f>
        <v>0.5</v>
      </c>
      <c r="AH308" s="85">
        <f t="shared" si="68"/>
        <v>2.5</v>
      </c>
      <c r="AI308" s="79">
        <f t="shared" si="69"/>
        <v>2</v>
      </c>
      <c r="AJ308" s="86">
        <f>INDEX([1]PointY2565Q3!J:J,MATCH([1]ตารางคะแนนV3!$C308,[1]PointY2565Q3!$C:$C,0))</f>
        <v>1</v>
      </c>
      <c r="AK308" s="87">
        <f>IFERROR(INDEX([1]อัตราการครองเตียง!O:O,MATCH([1]ตารางคะแนนV3!$C308,[1]อัตราการครองเตียง!$C:$C,0)),0)</f>
        <v>0</v>
      </c>
      <c r="AL308" s="88">
        <f>INDEX([1]SumAdjRw!R:R,MATCH([1]ตารางคะแนนV3!$C308,[1]SumAdjRw!$C:$C,0))</f>
        <v>0</v>
      </c>
      <c r="AM308" s="89">
        <f t="shared" si="70"/>
        <v>0</v>
      </c>
      <c r="AN308" s="90">
        <f t="shared" si="71"/>
        <v>3</v>
      </c>
      <c r="AO308" s="91">
        <f t="shared" si="72"/>
        <v>5.5</v>
      </c>
      <c r="AP308" s="92">
        <f>INDEX([1]RiskPlusY2565Q3!Q:Q,MATCH([1]ตารางคะแนนV3!$C308,[1]RiskPlusY2565Q3!$D:$D,0))</f>
        <v>0</v>
      </c>
      <c r="AQ308" s="92">
        <f>INDEX([1]RiskPlusY2565Q3!R:R,MATCH([1]ตารางคะแนนV3!$C308,[1]RiskPlusY2565Q3!$D:$D,0))</f>
        <v>0</v>
      </c>
      <c r="AR308" s="92">
        <f>INDEX([1]RiskPlusY2565Q3!AB:AB,MATCH([1]ตารางคะแนนV3!$C308,[1]RiskPlusY2565Q3!$D:$D,0))</f>
        <v>1</v>
      </c>
      <c r="AS308" s="93">
        <f t="shared" si="73"/>
        <v>1</v>
      </c>
      <c r="AT308" s="92">
        <f>INDEX([1]RiskPlusY2565Q3!AA:AA,MATCH([1]ตารางคะแนนV3!$C308,[1]RiskPlusY2565Q3!$D:$D,0))</f>
        <v>1</v>
      </c>
      <c r="AU308" s="92">
        <f>INDEX([1]RiskPlusY2565Q3!AC:AC,MATCH([1]ตารางคะแนนV3!$C308,[1]RiskPlusY2565Q3!$D:$D,0))</f>
        <v>1</v>
      </c>
      <c r="AV308" s="94">
        <f t="shared" si="74"/>
        <v>2</v>
      </c>
      <c r="AW308" s="95">
        <f t="shared" si="75"/>
        <v>3</v>
      </c>
      <c r="AX308" s="96">
        <f t="shared" si="76"/>
        <v>8.5</v>
      </c>
      <c r="AY308" s="18" t="str">
        <f t="shared" si="77"/>
        <v>D</v>
      </c>
      <c r="AZ308" s="18"/>
      <c r="BA308" s="18" t="str">
        <f>INDEX([1]Proflile65!$L:$L,MATCH([1]ตารางคะแนนV3!$C308,[1]Proflile65!$D:$D,0))</f>
        <v>เดิม</v>
      </c>
      <c r="BB308" s="18"/>
      <c r="BC308" s="18"/>
      <c r="BD308" s="28" t="b">
        <f t="shared" si="78"/>
        <v>1</v>
      </c>
      <c r="BE308" s="96">
        <v>8.5</v>
      </c>
      <c r="BF308" s="18" t="s">
        <v>2073</v>
      </c>
      <c r="BH308" s="17">
        <f t="shared" si="79"/>
        <v>0</v>
      </c>
    </row>
    <row r="309" spans="1:60">
      <c r="A309" s="18" t="s">
        <v>23</v>
      </c>
      <c r="B309" s="17" t="s">
        <v>89</v>
      </c>
      <c r="C309" s="18" t="s">
        <v>817</v>
      </c>
      <c r="D309" s="17" t="s">
        <v>818</v>
      </c>
      <c r="E309" s="18" t="str">
        <f>INDEX([1]Proflile65!$F:$F,MATCH([1]ตารางคะแนนV3!$C309,[1]Proflile65!$D:$D,0))</f>
        <v>รพช.</v>
      </c>
      <c r="F309" s="18">
        <f>INDEX([1]Proflile65!$H:$H,MATCH([1]ตารางคะแนนV3!$C309,[1]Proflile65!$D:$D,0))</f>
        <v>58</v>
      </c>
      <c r="G309" s="19" t="str">
        <f>INDEX([1]Proflile65!$K:$K,MATCH([1]ตารางคะแนนV3!$C309,[1]Proflile65!$D:$D,0))</f>
        <v>รพช.F2 P30,000-60,000</v>
      </c>
      <c r="H309" s="75">
        <v>32889</v>
      </c>
      <c r="I309" s="76">
        <f>INDEX([1]RiskPlusY2565Q3!L:L,MATCH([1]ตารางคะแนนV3!$C309,[1]RiskPlusY2565Q3!$D:$D,0))</f>
        <v>124721001.94</v>
      </c>
      <c r="J309" s="76">
        <f>INDEX([1]RiskPlusY2565Q3!P:P,MATCH([1]ตารางคะแนนV3!$C309,[1]RiskPlusY2565Q3!$D:$D,0))</f>
        <v>40537083.759999998</v>
      </c>
      <c r="K309" s="76">
        <f>INDEX([1]RiskPlusY2565Q3!O:O,MATCH([1]ตารางคะแนนV3!$C309,[1]RiskPlusY2565Q3!$D:$D,0))</f>
        <v>95241845.700000003</v>
      </c>
      <c r="L309" s="76">
        <f>INDEX([1]RiskPlusY2565Q3!M:M,MATCH([1]ตารางคะแนนV3!$C309,[1]RiskPlusY2565Q3!$D:$D,0))</f>
        <v>92383943.290000007</v>
      </c>
      <c r="M309" s="29">
        <f>INDEX([1]RiskPlusY2565Q3!N:N,MATCH([1]ตารางคะแนนV3!$C309,[1]RiskPlusY2565Q3!$D:$D,0))</f>
        <v>0</v>
      </c>
      <c r="N309" s="77">
        <f>INDEX([1]PlanfinY2565Q3!M:M,MATCH([1]ตารางคะแนนV3!$C309,[1]PlanfinY2565Q3!$C:$C,0))</f>
        <v>0</v>
      </c>
      <c r="O309" s="78">
        <f>INDEX([1]PlanfinY2565Q3!N:N,MATCH([1]ตารางคะแนนV3!$C309,[1]PlanfinY2565Q3!$C:$C,0))</f>
        <v>1</v>
      </c>
      <c r="P309" s="79">
        <f t="shared" si="64"/>
        <v>1</v>
      </c>
      <c r="Q309" s="80">
        <f>INDEX([1]Ratio!R:R,MATCH([1]ตารางคะแนนV3!$C309,[1]Ratio!$C:$C,0))</f>
        <v>132</v>
      </c>
      <c r="R309" s="81">
        <f>INDEX([1]RiskPlusY2565Q3!$S:$S,MATCH([1]ตารางคะแนนV3!C309,[1]RiskPlusY2565Q3!$D:$D,0))</f>
        <v>0</v>
      </c>
      <c r="S309" s="82">
        <f>INDEX([1]Ratio!$S:$S,MATCH([1]ตารางคะแนนV3!$C309,[1]Ratio!$C:$C,0))</f>
        <v>179</v>
      </c>
      <c r="T309" s="78">
        <f>VLOOKUP($C309,[1]RiskPlusY2565Q3!$D$2:$W$901,17,0)</f>
        <v>0</v>
      </c>
      <c r="U309" s="83">
        <f t="shared" si="65"/>
        <v>0</v>
      </c>
      <c r="V309" s="82">
        <f>INDEX([1]Ratio!$T:$T,MATCH([1]ตารางคะแนนV3!$C309,[1]Ratio!$C:$C,0))</f>
        <v>90</v>
      </c>
      <c r="W309" s="78">
        <f>VLOOKUP($C309,[1]RiskPlusY2565Q3!$D$2:$W$901,18,0)</f>
        <v>0</v>
      </c>
      <c r="X309" s="83">
        <f t="shared" si="66"/>
        <v>0</v>
      </c>
      <c r="Y309" s="82">
        <f>INDEX([1]Ratio!$V:$V,MATCH([1]ตารางคะแนนV3!$C309,[1]Ratio!$C:$C,0))</f>
        <v>66</v>
      </c>
      <c r="Z309" s="81">
        <f>INDEX([1]RiskPlusY2565Q3!$W:$W,MATCH([1]ตารางคะแนนV3!C309,[1]RiskPlusY2565Q3!$D:$D,0))</f>
        <v>0</v>
      </c>
      <c r="AA309" s="84">
        <f t="shared" si="67"/>
        <v>0</v>
      </c>
      <c r="AB309" s="77" t="str">
        <f>INDEX('[1]Quick MethodY2565Q3'!P:P,MATCH([1]ตารางคะแนนV3!$C309,'[1]Quick MethodY2565Q3'!$C:$C,0))</f>
        <v>1</v>
      </c>
      <c r="AC309" s="78" t="str">
        <f>INDEX('[1]Quick MethodY2565Q3'!Q:Q,MATCH([1]ตารางคะแนนV3!$C309,'[1]Quick MethodY2565Q3'!$C:$C,0))</f>
        <v>1</v>
      </c>
      <c r="AD309" s="78">
        <f>INDEX([1]HGRY2565Q3!W:W,MATCH([1]ตารางคะแนนV3!$C309,[1]HGRY2565Q3!$C:$C,0))</f>
        <v>0</v>
      </c>
      <c r="AE309" s="78">
        <f>INDEX([1]HGRY2565Q3!X:X,MATCH([1]ตารางคะแนนV3!$C309,[1]HGRY2565Q3!$C:$C,0))</f>
        <v>0.5</v>
      </c>
      <c r="AF309" s="78">
        <f>INDEX([1]HGRY2565Q3!Y:Y,MATCH([1]ตารางคะแนนV3!$C309,[1]HGRY2565Q3!$C:$C,0))</f>
        <v>0.5</v>
      </c>
      <c r="AG309" s="78">
        <f>INDEX([1]HGRY2565Q3!Z:Z,MATCH([1]ตารางคะแนนV3!$C309,[1]HGRY2565Q3!$C:$C,0))</f>
        <v>0.5</v>
      </c>
      <c r="AH309" s="85">
        <f t="shared" si="68"/>
        <v>3.5</v>
      </c>
      <c r="AI309" s="79">
        <f t="shared" si="69"/>
        <v>2</v>
      </c>
      <c r="AJ309" s="86">
        <f>INDEX([1]PointY2565Q3!J:J,MATCH([1]ตารางคะแนนV3!$C309,[1]PointY2565Q3!$C:$C,0))</f>
        <v>1</v>
      </c>
      <c r="AK309" s="87">
        <f>IFERROR(INDEX([1]อัตราการครองเตียง!O:O,MATCH([1]ตารางคะแนนV3!$C309,[1]อัตราการครองเตียง!$C:$C,0)),0)</f>
        <v>1</v>
      </c>
      <c r="AL309" s="88">
        <f>INDEX([1]SumAdjRw!R:R,MATCH([1]ตารางคะแนนV3!$C309,[1]SumAdjRw!$C:$C,0))</f>
        <v>1</v>
      </c>
      <c r="AM309" s="89">
        <f t="shared" si="70"/>
        <v>2</v>
      </c>
      <c r="AN309" s="90">
        <f t="shared" si="71"/>
        <v>5</v>
      </c>
      <c r="AO309" s="91">
        <f t="shared" si="72"/>
        <v>6</v>
      </c>
      <c r="AP309" s="92">
        <f>INDEX([1]RiskPlusY2565Q3!Q:Q,MATCH([1]ตารางคะแนนV3!$C309,[1]RiskPlusY2565Q3!$D:$D,0))</f>
        <v>1</v>
      </c>
      <c r="AQ309" s="92">
        <f>INDEX([1]RiskPlusY2565Q3!R:R,MATCH([1]ตารางคะแนนV3!$C309,[1]RiskPlusY2565Q3!$D:$D,0))</f>
        <v>1</v>
      </c>
      <c r="AR309" s="92">
        <f>INDEX([1]RiskPlusY2565Q3!AB:AB,MATCH([1]ตารางคะแนนV3!$C309,[1]RiskPlusY2565Q3!$D:$D,0))</f>
        <v>1</v>
      </c>
      <c r="AS309" s="93">
        <f t="shared" si="73"/>
        <v>3</v>
      </c>
      <c r="AT309" s="92">
        <f>INDEX([1]RiskPlusY2565Q3!AA:AA,MATCH([1]ตารางคะแนนV3!$C309,[1]RiskPlusY2565Q3!$D:$D,0))</f>
        <v>1</v>
      </c>
      <c r="AU309" s="92">
        <f>INDEX([1]RiskPlusY2565Q3!AC:AC,MATCH([1]ตารางคะแนนV3!$C309,[1]RiskPlusY2565Q3!$D:$D,0))</f>
        <v>1</v>
      </c>
      <c r="AV309" s="94">
        <f t="shared" si="74"/>
        <v>2</v>
      </c>
      <c r="AW309" s="95">
        <f t="shared" si="75"/>
        <v>5</v>
      </c>
      <c r="AX309" s="96">
        <f t="shared" si="76"/>
        <v>11</v>
      </c>
      <c r="AY309" s="18" t="str">
        <f t="shared" si="77"/>
        <v>B</v>
      </c>
      <c r="AZ309" s="18"/>
      <c r="BA309" s="18" t="str">
        <f>INDEX([1]Proflile65!$L:$L,MATCH([1]ตารางคะแนนV3!$C309,[1]Proflile65!$D:$D,0))</f>
        <v>เดิม</v>
      </c>
      <c r="BB309" s="18"/>
      <c r="BC309" s="18"/>
      <c r="BD309" s="28" t="b">
        <f t="shared" si="78"/>
        <v>1</v>
      </c>
      <c r="BE309" s="96">
        <v>11</v>
      </c>
      <c r="BF309" s="18" t="s">
        <v>2071</v>
      </c>
      <c r="BH309" s="17">
        <f t="shared" si="79"/>
        <v>150000</v>
      </c>
    </row>
    <row r="310" spans="1:60">
      <c r="A310" s="18" t="s">
        <v>23</v>
      </c>
      <c r="B310" s="17" t="s">
        <v>89</v>
      </c>
      <c r="C310" s="18" t="s">
        <v>819</v>
      </c>
      <c r="D310" s="17" t="s">
        <v>820</v>
      </c>
      <c r="E310" s="18" t="str">
        <f>INDEX([1]Proflile65!$F:$F,MATCH([1]ตารางคะแนนV3!$C310,[1]Proflile65!$D:$D,0))</f>
        <v>รพช.</v>
      </c>
      <c r="F310" s="18">
        <f>INDEX([1]Proflile65!$H:$H,MATCH([1]ตารางคะแนนV3!$C310,[1]Proflile65!$D:$D,0))</f>
        <v>38</v>
      </c>
      <c r="G310" s="19" t="str">
        <f>INDEX([1]Proflile65!$K:$K,MATCH([1]ตารางคะแนนV3!$C310,[1]Proflile65!$D:$D,0))</f>
        <v>รพช.F2 P30,000-60,000</v>
      </c>
      <c r="H310" s="75">
        <v>30223</v>
      </c>
      <c r="I310" s="76">
        <f>INDEX([1]RiskPlusY2565Q3!L:L,MATCH([1]ตารางคะแนนV3!$C310,[1]RiskPlusY2565Q3!$D:$D,0))</f>
        <v>155976016.91999999</v>
      </c>
      <c r="J310" s="76">
        <f>INDEX([1]RiskPlusY2565Q3!P:P,MATCH([1]ตารางคะแนนV3!$C310,[1]RiskPlusY2565Q3!$D:$D,0))</f>
        <v>130430685.62</v>
      </c>
      <c r="K310" s="76">
        <f>INDEX([1]RiskPlusY2565Q3!O:O,MATCH([1]ตารางคะแนนV3!$C310,[1]RiskPlusY2565Q3!$D:$D,0))</f>
        <v>89778638.170000002</v>
      </c>
      <c r="L310" s="76">
        <f>INDEX([1]RiskPlusY2565Q3!M:M,MATCH([1]ตารางคะแนนV3!$C310,[1]RiskPlusY2565Q3!$D:$D,0))</f>
        <v>79730248.150000006</v>
      </c>
      <c r="M310" s="29">
        <f>INDEX([1]RiskPlusY2565Q3!N:N,MATCH([1]ตารางคะแนนV3!$C310,[1]RiskPlusY2565Q3!$D:$D,0))</f>
        <v>0</v>
      </c>
      <c r="N310" s="77">
        <f>INDEX([1]PlanfinY2565Q3!M:M,MATCH([1]ตารางคะแนนV3!$C310,[1]PlanfinY2565Q3!$C:$C,0))</f>
        <v>0</v>
      </c>
      <c r="O310" s="78">
        <f>INDEX([1]PlanfinY2565Q3!N:N,MATCH([1]ตารางคะแนนV3!$C310,[1]PlanfinY2565Q3!$C:$C,0))</f>
        <v>1</v>
      </c>
      <c r="P310" s="79">
        <f t="shared" si="64"/>
        <v>1</v>
      </c>
      <c r="Q310" s="80">
        <f>INDEX([1]Ratio!R:R,MATCH([1]ตารางคะแนนV3!$C310,[1]Ratio!$C:$C,0))</f>
        <v>43</v>
      </c>
      <c r="R310" s="81">
        <f>INDEX([1]RiskPlusY2565Q3!$S:$S,MATCH([1]ตารางคะแนนV3!C310,[1]RiskPlusY2565Q3!$D:$D,0))</f>
        <v>1</v>
      </c>
      <c r="S310" s="82">
        <f>INDEX([1]Ratio!$S:$S,MATCH([1]ตารางคะแนนV3!$C310,[1]Ratio!$C:$C,0))</f>
        <v>163</v>
      </c>
      <c r="T310" s="78">
        <f>VLOOKUP($C310,[1]RiskPlusY2565Q3!$D$2:$W$901,17,0)</f>
        <v>0</v>
      </c>
      <c r="U310" s="83">
        <f t="shared" si="65"/>
        <v>0</v>
      </c>
      <c r="V310" s="82">
        <f>INDEX([1]Ratio!$T:$T,MATCH([1]ตารางคะแนนV3!$C310,[1]Ratio!$C:$C,0))</f>
        <v>48</v>
      </c>
      <c r="W310" s="78">
        <f>VLOOKUP($C310,[1]RiskPlusY2565Q3!$D$2:$W$901,18,0)</f>
        <v>1</v>
      </c>
      <c r="X310" s="83">
        <f t="shared" si="66"/>
        <v>0.5</v>
      </c>
      <c r="Y310" s="82">
        <f>INDEX([1]Ratio!$V:$V,MATCH([1]ตารางคะแนนV3!$C310,[1]Ratio!$C:$C,0))</f>
        <v>46</v>
      </c>
      <c r="Z310" s="81">
        <f>INDEX([1]RiskPlusY2565Q3!$W:$W,MATCH([1]ตารางคะแนนV3!C310,[1]RiskPlusY2565Q3!$D:$D,0))</f>
        <v>1</v>
      </c>
      <c r="AA310" s="84">
        <f t="shared" si="67"/>
        <v>2.5</v>
      </c>
      <c r="AB310" s="77" t="str">
        <f>INDEX('[1]Quick MethodY2565Q3'!P:P,MATCH([1]ตารางคะแนนV3!$C310,'[1]Quick MethodY2565Q3'!$C:$C,0))</f>
        <v>1</v>
      </c>
      <c r="AC310" s="78" t="str">
        <f>INDEX('[1]Quick MethodY2565Q3'!Q:Q,MATCH([1]ตารางคะแนนV3!$C310,'[1]Quick MethodY2565Q3'!$C:$C,0))</f>
        <v>1</v>
      </c>
      <c r="AD310" s="78">
        <f>INDEX([1]HGRY2565Q3!W:W,MATCH([1]ตารางคะแนนV3!$C310,[1]HGRY2565Q3!$C:$C,0))</f>
        <v>0</v>
      </c>
      <c r="AE310" s="78">
        <f>INDEX([1]HGRY2565Q3!X:X,MATCH([1]ตารางคะแนนV3!$C310,[1]HGRY2565Q3!$C:$C,0))</f>
        <v>0</v>
      </c>
      <c r="AF310" s="78">
        <f>INDEX([1]HGRY2565Q3!Y:Y,MATCH([1]ตารางคะแนนV3!$C310,[1]HGRY2565Q3!$C:$C,0))</f>
        <v>0.5</v>
      </c>
      <c r="AG310" s="78">
        <f>INDEX([1]HGRY2565Q3!Z:Z,MATCH([1]ตารางคะแนนV3!$C310,[1]HGRY2565Q3!$C:$C,0))</f>
        <v>0</v>
      </c>
      <c r="AH310" s="85">
        <f t="shared" si="68"/>
        <v>2.5</v>
      </c>
      <c r="AI310" s="79">
        <f t="shared" si="69"/>
        <v>2</v>
      </c>
      <c r="AJ310" s="86">
        <f>INDEX([1]PointY2565Q3!J:J,MATCH([1]ตารางคะแนนV3!$C310,[1]PointY2565Q3!$C:$C,0))</f>
        <v>1</v>
      </c>
      <c r="AK310" s="87">
        <f>IFERROR(INDEX([1]อัตราการครองเตียง!O:O,MATCH([1]ตารางคะแนนV3!$C310,[1]อัตราการครองเตียง!$C:$C,0)),0)</f>
        <v>1</v>
      </c>
      <c r="AL310" s="88">
        <f>INDEX([1]SumAdjRw!R:R,MATCH([1]ตารางคะแนนV3!$C310,[1]SumAdjRw!$C:$C,0))</f>
        <v>1</v>
      </c>
      <c r="AM310" s="89">
        <f t="shared" si="70"/>
        <v>2</v>
      </c>
      <c r="AN310" s="90">
        <f t="shared" si="71"/>
        <v>5</v>
      </c>
      <c r="AO310" s="91">
        <f t="shared" si="72"/>
        <v>8.5</v>
      </c>
      <c r="AP310" s="92">
        <f>INDEX([1]RiskPlusY2565Q3!Q:Q,MATCH([1]ตารางคะแนนV3!$C310,[1]RiskPlusY2565Q3!$D:$D,0))</f>
        <v>1</v>
      </c>
      <c r="AQ310" s="92">
        <f>INDEX([1]RiskPlusY2565Q3!R:R,MATCH([1]ตารางคะแนนV3!$C310,[1]RiskPlusY2565Q3!$D:$D,0))</f>
        <v>1</v>
      </c>
      <c r="AR310" s="92">
        <f>INDEX([1]RiskPlusY2565Q3!AB:AB,MATCH([1]ตารางคะแนนV3!$C310,[1]RiskPlusY2565Q3!$D:$D,0))</f>
        <v>1</v>
      </c>
      <c r="AS310" s="93">
        <f t="shared" si="73"/>
        <v>3</v>
      </c>
      <c r="AT310" s="92">
        <f>INDEX([1]RiskPlusY2565Q3!AA:AA,MATCH([1]ตารางคะแนนV3!$C310,[1]RiskPlusY2565Q3!$D:$D,0))</f>
        <v>1</v>
      </c>
      <c r="AU310" s="92">
        <f>INDEX([1]RiskPlusY2565Q3!AC:AC,MATCH([1]ตารางคะแนนV3!$C310,[1]RiskPlusY2565Q3!$D:$D,0))</f>
        <v>1</v>
      </c>
      <c r="AV310" s="94">
        <f t="shared" si="74"/>
        <v>2</v>
      </c>
      <c r="AW310" s="95">
        <f t="shared" si="75"/>
        <v>5</v>
      </c>
      <c r="AX310" s="96">
        <f t="shared" si="76"/>
        <v>13.5</v>
      </c>
      <c r="AY310" s="18" t="str">
        <f t="shared" si="77"/>
        <v>A</v>
      </c>
      <c r="AZ310" s="18"/>
      <c r="BA310" s="18" t="str">
        <f>INDEX([1]Proflile65!$L:$L,MATCH([1]ตารางคะแนนV3!$C310,[1]Proflile65!$D:$D,0))</f>
        <v>เดิม</v>
      </c>
      <c r="BB310" s="18"/>
      <c r="BC310" s="18"/>
      <c r="BD310" s="28" t="b">
        <f t="shared" si="78"/>
        <v>1</v>
      </c>
      <c r="BE310" s="96">
        <v>13.5</v>
      </c>
      <c r="BF310" s="18" t="s">
        <v>2048</v>
      </c>
      <c r="BH310" s="17">
        <f t="shared" si="79"/>
        <v>300000</v>
      </c>
    </row>
    <row r="311" spans="1:60">
      <c r="A311" s="18" t="s">
        <v>23</v>
      </c>
      <c r="B311" s="17" t="s">
        <v>89</v>
      </c>
      <c r="C311" s="18" t="s">
        <v>821</v>
      </c>
      <c r="D311" s="17" t="s">
        <v>822</v>
      </c>
      <c r="E311" s="18" t="str">
        <f>INDEX([1]Proflile65!$F:$F,MATCH([1]ตารางคะแนนV3!$C311,[1]Proflile65!$D:$D,0))</f>
        <v>รพช.</v>
      </c>
      <c r="F311" s="18">
        <f>INDEX([1]Proflile65!$H:$H,MATCH([1]ตารางคะแนนV3!$C311,[1]Proflile65!$D:$D,0))</f>
        <v>79</v>
      </c>
      <c r="G311" s="19" t="str">
        <f>INDEX([1]Proflile65!$K:$K,MATCH([1]ตารางคะแนนV3!$C311,[1]Proflile65!$D:$D,0))</f>
        <v>รพช.F1 P&lt;=50,000</v>
      </c>
      <c r="H311" s="75">
        <v>47110</v>
      </c>
      <c r="I311" s="76">
        <f>INDEX([1]RiskPlusY2565Q3!L:L,MATCH([1]ตารางคะแนนV3!$C311,[1]RiskPlusY2565Q3!$D:$D,0))</f>
        <v>122805161.31</v>
      </c>
      <c r="J311" s="76">
        <f>INDEX([1]RiskPlusY2565Q3!P:P,MATCH([1]ตารางคะแนนV3!$C311,[1]RiskPlusY2565Q3!$D:$D,0))</f>
        <v>94540840.700000003</v>
      </c>
      <c r="K311" s="76">
        <f>INDEX([1]RiskPlusY2565Q3!O:O,MATCH([1]ตารางคะแนนV3!$C311,[1]RiskPlusY2565Q3!$D:$D,0))</f>
        <v>11670548.050000001</v>
      </c>
      <c r="L311" s="76">
        <f>INDEX([1]RiskPlusY2565Q3!M:M,MATCH([1]ตารางคะแนนV3!$C311,[1]RiskPlusY2565Q3!$D:$D,0))</f>
        <v>8675150.7400000002</v>
      </c>
      <c r="M311" s="29">
        <f>INDEX([1]RiskPlusY2565Q3!N:N,MATCH([1]ตารางคะแนนV3!$C311,[1]RiskPlusY2565Q3!$D:$D,0))</f>
        <v>0</v>
      </c>
      <c r="N311" s="77">
        <f>INDEX([1]PlanfinY2565Q3!M:M,MATCH([1]ตารางคะแนนV3!$C311,[1]PlanfinY2565Q3!$C:$C,0))</f>
        <v>0</v>
      </c>
      <c r="O311" s="78">
        <f>INDEX([1]PlanfinY2565Q3!N:N,MATCH([1]ตารางคะแนนV3!$C311,[1]PlanfinY2565Q3!$C:$C,0))</f>
        <v>0</v>
      </c>
      <c r="P311" s="79">
        <f t="shared" si="64"/>
        <v>0</v>
      </c>
      <c r="Q311" s="80">
        <f>INDEX([1]Ratio!R:R,MATCH([1]ตารางคะแนนV3!$C311,[1]Ratio!$C:$C,0))</f>
        <v>85</v>
      </c>
      <c r="R311" s="81">
        <f>INDEX([1]RiskPlusY2565Q3!$S:$S,MATCH([1]ตารางคะแนนV3!C311,[1]RiskPlusY2565Q3!$D:$D,0))</f>
        <v>1</v>
      </c>
      <c r="S311" s="82">
        <f>INDEX([1]Ratio!$S:$S,MATCH([1]ตารางคะแนนV3!$C311,[1]Ratio!$C:$C,0))</f>
        <v>146</v>
      </c>
      <c r="T311" s="78">
        <f>VLOOKUP($C311,[1]RiskPlusY2565Q3!$D$2:$W$901,17,0)</f>
        <v>0</v>
      </c>
      <c r="U311" s="83">
        <f t="shared" si="65"/>
        <v>0</v>
      </c>
      <c r="V311" s="82">
        <f>INDEX([1]Ratio!$T:$T,MATCH([1]ตารางคะแนนV3!$C311,[1]Ratio!$C:$C,0))</f>
        <v>124</v>
      </c>
      <c r="W311" s="78">
        <f>VLOOKUP($C311,[1]RiskPlusY2565Q3!$D$2:$W$901,18,0)</f>
        <v>0</v>
      </c>
      <c r="X311" s="83">
        <f t="shared" si="66"/>
        <v>0</v>
      </c>
      <c r="Y311" s="82">
        <f>INDEX([1]Ratio!$V:$V,MATCH([1]ตารางคะแนนV3!$C311,[1]Ratio!$C:$C,0))</f>
        <v>69</v>
      </c>
      <c r="Z311" s="81">
        <f>INDEX([1]RiskPlusY2565Q3!$W:$W,MATCH([1]ตารางคะแนนV3!C311,[1]RiskPlusY2565Q3!$D:$D,0))</f>
        <v>0</v>
      </c>
      <c r="AA311" s="84">
        <f t="shared" si="67"/>
        <v>1</v>
      </c>
      <c r="AB311" s="77" t="str">
        <f>INDEX('[1]Quick MethodY2565Q3'!P:P,MATCH([1]ตารางคะแนนV3!$C311,'[1]Quick MethodY2565Q3'!$C:$C,0))</f>
        <v>1</v>
      </c>
      <c r="AC311" s="78" t="str">
        <f>INDEX('[1]Quick MethodY2565Q3'!Q:Q,MATCH([1]ตารางคะแนนV3!$C311,'[1]Quick MethodY2565Q3'!$C:$C,0))</f>
        <v>1</v>
      </c>
      <c r="AD311" s="78">
        <f>INDEX([1]HGRY2565Q3!W:W,MATCH([1]ตารางคะแนนV3!$C311,[1]HGRY2565Q3!$C:$C,0))</f>
        <v>0.5</v>
      </c>
      <c r="AE311" s="78">
        <f>INDEX([1]HGRY2565Q3!X:X,MATCH([1]ตารางคะแนนV3!$C311,[1]HGRY2565Q3!$C:$C,0))</f>
        <v>0.5</v>
      </c>
      <c r="AF311" s="78">
        <f>INDEX([1]HGRY2565Q3!Y:Y,MATCH([1]ตารางคะแนนV3!$C311,[1]HGRY2565Q3!$C:$C,0))</f>
        <v>0.5</v>
      </c>
      <c r="AG311" s="78">
        <f>INDEX([1]HGRY2565Q3!Z:Z,MATCH([1]ตารางคะแนนV3!$C311,[1]HGRY2565Q3!$C:$C,0))</f>
        <v>0.5</v>
      </c>
      <c r="AH311" s="85">
        <f t="shared" si="68"/>
        <v>4</v>
      </c>
      <c r="AI311" s="79">
        <f t="shared" si="69"/>
        <v>2</v>
      </c>
      <c r="AJ311" s="86">
        <f>INDEX([1]PointY2565Q3!J:J,MATCH([1]ตารางคะแนนV3!$C311,[1]PointY2565Q3!$C:$C,0))</f>
        <v>1</v>
      </c>
      <c r="AK311" s="87">
        <f>IFERROR(INDEX([1]อัตราการครองเตียง!O:O,MATCH([1]ตารางคะแนนV3!$C311,[1]อัตราการครองเตียง!$C:$C,0)),0)</f>
        <v>0</v>
      </c>
      <c r="AL311" s="88">
        <f>INDEX([1]SumAdjRw!R:R,MATCH([1]ตารางคะแนนV3!$C311,[1]SumAdjRw!$C:$C,0))</f>
        <v>1</v>
      </c>
      <c r="AM311" s="89">
        <f t="shared" si="70"/>
        <v>1</v>
      </c>
      <c r="AN311" s="90">
        <f t="shared" si="71"/>
        <v>4</v>
      </c>
      <c r="AO311" s="91">
        <f t="shared" si="72"/>
        <v>5</v>
      </c>
      <c r="AP311" s="92">
        <f>INDEX([1]RiskPlusY2565Q3!Q:Q,MATCH([1]ตารางคะแนนV3!$C311,[1]RiskPlusY2565Q3!$D:$D,0))</f>
        <v>0</v>
      </c>
      <c r="AQ311" s="92">
        <f>INDEX([1]RiskPlusY2565Q3!R:R,MATCH([1]ตารางคะแนนV3!$C311,[1]RiskPlusY2565Q3!$D:$D,0))</f>
        <v>0</v>
      </c>
      <c r="AR311" s="92">
        <f>INDEX([1]RiskPlusY2565Q3!AB:AB,MATCH([1]ตารางคะแนนV3!$C311,[1]RiskPlusY2565Q3!$D:$D,0))</f>
        <v>1</v>
      </c>
      <c r="AS311" s="93">
        <f t="shared" si="73"/>
        <v>1</v>
      </c>
      <c r="AT311" s="92">
        <f>INDEX([1]RiskPlusY2565Q3!AA:AA,MATCH([1]ตารางคะแนนV3!$C311,[1]RiskPlusY2565Q3!$D:$D,0))</f>
        <v>1</v>
      </c>
      <c r="AU311" s="92">
        <f>INDEX([1]RiskPlusY2565Q3!AC:AC,MATCH([1]ตารางคะแนนV3!$C311,[1]RiskPlusY2565Q3!$D:$D,0))</f>
        <v>1</v>
      </c>
      <c r="AV311" s="94">
        <f t="shared" si="74"/>
        <v>2</v>
      </c>
      <c r="AW311" s="95">
        <f t="shared" si="75"/>
        <v>3</v>
      </c>
      <c r="AX311" s="96">
        <f t="shared" si="76"/>
        <v>8</v>
      </c>
      <c r="AY311" s="18" t="str">
        <f t="shared" si="77"/>
        <v>D</v>
      </c>
      <c r="AZ311" s="18"/>
      <c r="BA311" s="18" t="str">
        <f>INDEX([1]Proflile65!$L:$L,MATCH([1]ตารางคะแนนV3!$C311,[1]Proflile65!$D:$D,0))</f>
        <v>เดิม</v>
      </c>
      <c r="BB311" s="18"/>
      <c r="BC311" s="18"/>
      <c r="BD311" s="28" t="b">
        <f t="shared" si="78"/>
        <v>1</v>
      </c>
      <c r="BE311" s="96">
        <v>8</v>
      </c>
      <c r="BF311" s="18" t="s">
        <v>2073</v>
      </c>
      <c r="BH311" s="17">
        <f t="shared" si="79"/>
        <v>0</v>
      </c>
    </row>
    <row r="312" spans="1:60">
      <c r="A312" s="18" t="s">
        <v>23</v>
      </c>
      <c r="B312" s="17" t="s">
        <v>89</v>
      </c>
      <c r="C312" s="18" t="s">
        <v>823</v>
      </c>
      <c r="D312" s="17" t="s">
        <v>824</v>
      </c>
      <c r="E312" s="18" t="str">
        <f>INDEX([1]Proflile65!$F:$F,MATCH([1]ตารางคะแนนV3!$C312,[1]Proflile65!$D:$D,0))</f>
        <v>รพช.</v>
      </c>
      <c r="F312" s="18">
        <f>INDEX([1]Proflile65!$H:$H,MATCH([1]ตารางคะแนนV3!$C312,[1]Proflile65!$D:$D,0))</f>
        <v>136</v>
      </c>
      <c r="G312" s="19" t="str">
        <f>INDEX([1]Proflile65!$K:$K,MATCH([1]ตารางคะแนนV3!$C312,[1]Proflile65!$D:$D,0))</f>
        <v>รพช.M2 B&gt;100</v>
      </c>
      <c r="H312" s="75">
        <v>115697</v>
      </c>
      <c r="I312" s="76">
        <f>INDEX([1]RiskPlusY2565Q3!L:L,MATCH([1]ตารางคะแนนV3!$C312,[1]RiskPlusY2565Q3!$D:$D,0))</f>
        <v>49733570.670000002</v>
      </c>
      <c r="J312" s="76">
        <f>INDEX([1]RiskPlusY2565Q3!P:P,MATCH([1]ตารางคะแนนV3!$C312,[1]RiskPlusY2565Q3!$D:$D,0))</f>
        <v>3322148.66</v>
      </c>
      <c r="K312" s="76">
        <f>INDEX([1]RiskPlusY2565Q3!O:O,MATCH([1]ตารางคะแนนV3!$C312,[1]RiskPlusY2565Q3!$D:$D,0))</f>
        <v>34951262.189999998</v>
      </c>
      <c r="L312" s="76">
        <f>INDEX([1]RiskPlusY2565Q3!M:M,MATCH([1]ตารางคะแนนV3!$C312,[1]RiskPlusY2565Q3!$D:$D,0))</f>
        <v>16436474.82</v>
      </c>
      <c r="M312" s="29">
        <f>INDEX([1]RiskPlusY2565Q3!N:N,MATCH([1]ตารางคะแนนV3!$C312,[1]RiskPlusY2565Q3!$D:$D,0))</f>
        <v>0</v>
      </c>
      <c r="N312" s="77">
        <f>INDEX([1]PlanfinY2565Q3!M:M,MATCH([1]ตารางคะแนนV3!$C312,[1]PlanfinY2565Q3!$C:$C,0))</f>
        <v>0</v>
      </c>
      <c r="O312" s="78">
        <f>INDEX([1]PlanfinY2565Q3!N:N,MATCH([1]ตารางคะแนนV3!$C312,[1]PlanfinY2565Q3!$C:$C,0))</f>
        <v>0</v>
      </c>
      <c r="P312" s="79">
        <f t="shared" si="64"/>
        <v>0</v>
      </c>
      <c r="Q312" s="80">
        <f>INDEX([1]Ratio!R:R,MATCH([1]ตารางคะแนนV3!$C312,[1]Ratio!$C:$C,0))</f>
        <v>179</v>
      </c>
      <c r="R312" s="81">
        <f>INDEX([1]RiskPlusY2565Q3!$S:$S,MATCH([1]ตารางคะแนนV3!C312,[1]RiskPlusY2565Q3!$D:$D,0))</f>
        <v>0</v>
      </c>
      <c r="S312" s="82">
        <f>INDEX([1]Ratio!$S:$S,MATCH([1]ตารางคะแนนV3!$C312,[1]Ratio!$C:$C,0))</f>
        <v>18</v>
      </c>
      <c r="T312" s="78">
        <f>VLOOKUP($C312,[1]RiskPlusY2565Q3!$D$2:$W$901,17,0)</f>
        <v>1</v>
      </c>
      <c r="U312" s="83">
        <f t="shared" si="65"/>
        <v>0.5</v>
      </c>
      <c r="V312" s="82">
        <f>INDEX([1]Ratio!$T:$T,MATCH([1]ตารางคะแนนV3!$C312,[1]Ratio!$C:$C,0))</f>
        <v>67</v>
      </c>
      <c r="W312" s="78">
        <f>VLOOKUP($C312,[1]RiskPlusY2565Q3!$D$2:$W$901,18,0)</f>
        <v>0</v>
      </c>
      <c r="X312" s="83">
        <f t="shared" si="66"/>
        <v>0</v>
      </c>
      <c r="Y312" s="82">
        <f>INDEX([1]Ratio!$V:$V,MATCH([1]ตารางคะแนนV3!$C312,[1]Ratio!$C:$C,0))</f>
        <v>34</v>
      </c>
      <c r="Z312" s="81">
        <f>INDEX([1]RiskPlusY2565Q3!$W:$W,MATCH([1]ตารางคะแนนV3!C312,[1]RiskPlusY2565Q3!$D:$D,0))</f>
        <v>1</v>
      </c>
      <c r="AA312" s="84">
        <f t="shared" si="67"/>
        <v>1.5</v>
      </c>
      <c r="AB312" s="77" t="str">
        <f>INDEX('[1]Quick MethodY2565Q3'!P:P,MATCH([1]ตารางคะแนนV3!$C312,'[1]Quick MethodY2565Q3'!$C:$C,0))</f>
        <v>1</v>
      </c>
      <c r="AC312" s="78" t="str">
        <f>INDEX('[1]Quick MethodY2565Q3'!Q:Q,MATCH([1]ตารางคะแนนV3!$C312,'[1]Quick MethodY2565Q3'!$C:$C,0))</f>
        <v>1</v>
      </c>
      <c r="AD312" s="78">
        <f>INDEX([1]HGRY2565Q3!W:W,MATCH([1]ตารางคะแนนV3!$C312,[1]HGRY2565Q3!$C:$C,0))</f>
        <v>0</v>
      </c>
      <c r="AE312" s="78">
        <f>INDEX([1]HGRY2565Q3!X:X,MATCH([1]ตารางคะแนนV3!$C312,[1]HGRY2565Q3!$C:$C,0))</f>
        <v>0</v>
      </c>
      <c r="AF312" s="78">
        <f>INDEX([1]HGRY2565Q3!Y:Y,MATCH([1]ตารางคะแนนV3!$C312,[1]HGRY2565Q3!$C:$C,0))</f>
        <v>0.5</v>
      </c>
      <c r="AG312" s="78">
        <f>INDEX([1]HGRY2565Q3!Z:Z,MATCH([1]ตารางคะแนนV3!$C312,[1]HGRY2565Q3!$C:$C,0))</f>
        <v>0</v>
      </c>
      <c r="AH312" s="85">
        <f t="shared" si="68"/>
        <v>2.5</v>
      </c>
      <c r="AI312" s="79">
        <f t="shared" si="69"/>
        <v>2</v>
      </c>
      <c r="AJ312" s="86">
        <f>INDEX([1]PointY2565Q3!J:J,MATCH([1]ตารางคะแนนV3!$C312,[1]PointY2565Q3!$C:$C,0))</f>
        <v>1</v>
      </c>
      <c r="AK312" s="87">
        <f>IFERROR(INDEX([1]อัตราการครองเตียง!O:O,MATCH([1]ตารางคะแนนV3!$C312,[1]อัตราการครองเตียง!$C:$C,0)),0)</f>
        <v>1</v>
      </c>
      <c r="AL312" s="88">
        <f>INDEX([1]SumAdjRw!R:R,MATCH([1]ตารางคะแนนV3!$C312,[1]SumAdjRw!$C:$C,0))</f>
        <v>1</v>
      </c>
      <c r="AM312" s="89">
        <f t="shared" si="70"/>
        <v>2</v>
      </c>
      <c r="AN312" s="90">
        <f t="shared" si="71"/>
        <v>5</v>
      </c>
      <c r="AO312" s="91">
        <f t="shared" si="72"/>
        <v>6.5</v>
      </c>
      <c r="AP312" s="92">
        <f>INDEX([1]RiskPlusY2565Q3!Q:Q,MATCH([1]ตารางคะแนนV3!$C312,[1]RiskPlusY2565Q3!$D:$D,0))</f>
        <v>0</v>
      </c>
      <c r="AQ312" s="92">
        <f>INDEX([1]RiskPlusY2565Q3!R:R,MATCH([1]ตารางคะแนนV3!$C312,[1]RiskPlusY2565Q3!$D:$D,0))</f>
        <v>0</v>
      </c>
      <c r="AR312" s="92">
        <f>INDEX([1]RiskPlusY2565Q3!AB:AB,MATCH([1]ตารางคะแนนV3!$C312,[1]RiskPlusY2565Q3!$D:$D,0))</f>
        <v>1</v>
      </c>
      <c r="AS312" s="93">
        <f t="shared" si="73"/>
        <v>1</v>
      </c>
      <c r="AT312" s="92">
        <f>INDEX([1]RiskPlusY2565Q3!AA:AA,MATCH([1]ตารางคะแนนV3!$C312,[1]RiskPlusY2565Q3!$D:$D,0))</f>
        <v>1</v>
      </c>
      <c r="AU312" s="92">
        <f>INDEX([1]RiskPlusY2565Q3!AC:AC,MATCH([1]ตารางคะแนนV3!$C312,[1]RiskPlusY2565Q3!$D:$D,0))</f>
        <v>1</v>
      </c>
      <c r="AV312" s="94">
        <f t="shared" si="74"/>
        <v>2</v>
      </c>
      <c r="AW312" s="95">
        <f t="shared" si="75"/>
        <v>3</v>
      </c>
      <c r="AX312" s="96">
        <f t="shared" si="76"/>
        <v>9.5</v>
      </c>
      <c r="AY312" s="18" t="str">
        <f t="shared" si="77"/>
        <v>C</v>
      </c>
      <c r="AZ312" s="18"/>
      <c r="BA312" s="18" t="str">
        <f>INDEX([1]Proflile65!$L:$L,MATCH([1]ตารางคะแนนV3!$C312,[1]Proflile65!$D:$D,0))</f>
        <v>เดิม</v>
      </c>
      <c r="BB312" s="18"/>
      <c r="BC312" s="18"/>
      <c r="BD312" s="28" t="b">
        <f t="shared" si="78"/>
        <v>1</v>
      </c>
      <c r="BE312" s="96">
        <v>9.5</v>
      </c>
      <c r="BF312" s="18" t="s">
        <v>2072</v>
      </c>
      <c r="BH312" s="17">
        <f t="shared" si="79"/>
        <v>0</v>
      </c>
    </row>
    <row r="313" spans="1:60">
      <c r="A313" s="18" t="s">
        <v>23</v>
      </c>
      <c r="B313" s="17" t="s">
        <v>89</v>
      </c>
      <c r="C313" s="18" t="s">
        <v>825</v>
      </c>
      <c r="D313" s="17" t="s">
        <v>826</v>
      </c>
      <c r="E313" s="18" t="str">
        <f>INDEX([1]Proflile65!$F:$F,MATCH([1]ตารางคะแนนV3!$C313,[1]Proflile65!$D:$D,0))</f>
        <v>รพช.</v>
      </c>
      <c r="F313" s="18">
        <f>INDEX([1]Proflile65!$H:$H,MATCH([1]ตารางคะแนนV3!$C313,[1]Proflile65!$D:$D,0))</f>
        <v>34</v>
      </c>
      <c r="G313" s="19" t="str">
        <f>INDEX([1]Proflile65!$K:$K,MATCH([1]ตารางคะแนนV3!$C313,[1]Proflile65!$D:$D,0))</f>
        <v>รพช.F2 P&lt;=30,000</v>
      </c>
      <c r="H313" s="75">
        <v>23947</v>
      </c>
      <c r="I313" s="76">
        <f>INDEX([1]RiskPlusY2565Q3!L:L,MATCH([1]ตารางคะแนนV3!$C313,[1]RiskPlusY2565Q3!$D:$D,0))</f>
        <v>136160415.61000001</v>
      </c>
      <c r="J313" s="76">
        <f>INDEX([1]RiskPlusY2565Q3!P:P,MATCH([1]ตารางคะแนนV3!$C313,[1]RiskPlusY2565Q3!$D:$D,0))</f>
        <v>83316087.170000002</v>
      </c>
      <c r="K313" s="76">
        <f>INDEX([1]RiskPlusY2565Q3!O:O,MATCH([1]ตารางคะแนนV3!$C313,[1]RiskPlusY2565Q3!$D:$D,0))</f>
        <v>75068932.140000001</v>
      </c>
      <c r="L313" s="76">
        <f>INDEX([1]RiskPlusY2565Q3!M:M,MATCH([1]ตารางคะแนนV3!$C313,[1]RiskPlusY2565Q3!$D:$D,0))</f>
        <v>71544169.329999998</v>
      </c>
      <c r="M313" s="29">
        <f>INDEX([1]RiskPlusY2565Q3!N:N,MATCH([1]ตารางคะแนนV3!$C313,[1]RiskPlusY2565Q3!$D:$D,0))</f>
        <v>0</v>
      </c>
      <c r="N313" s="77">
        <f>INDEX([1]PlanfinY2565Q3!M:M,MATCH([1]ตารางคะแนนV3!$C313,[1]PlanfinY2565Q3!$C:$C,0))</f>
        <v>0</v>
      </c>
      <c r="O313" s="78">
        <f>INDEX([1]PlanfinY2565Q3!N:N,MATCH([1]ตารางคะแนนV3!$C313,[1]PlanfinY2565Q3!$C:$C,0))</f>
        <v>0</v>
      </c>
      <c r="P313" s="79">
        <f t="shared" si="64"/>
        <v>0</v>
      </c>
      <c r="Q313" s="80">
        <f>INDEX([1]Ratio!R:R,MATCH([1]ตารางคะแนนV3!$C313,[1]Ratio!$C:$C,0))</f>
        <v>94</v>
      </c>
      <c r="R313" s="81">
        <f>INDEX([1]RiskPlusY2565Q3!$S:$S,MATCH([1]ตารางคะแนนV3!C313,[1]RiskPlusY2565Q3!$D:$D,0))</f>
        <v>0</v>
      </c>
      <c r="S313" s="82">
        <f>INDEX([1]Ratio!$S:$S,MATCH([1]ตารางคะแนนV3!$C313,[1]Ratio!$C:$C,0))</f>
        <v>107</v>
      </c>
      <c r="T313" s="78">
        <f>VLOOKUP($C313,[1]RiskPlusY2565Q3!$D$2:$W$901,17,0)</f>
        <v>0</v>
      </c>
      <c r="U313" s="83">
        <f t="shared" si="65"/>
        <v>0</v>
      </c>
      <c r="V313" s="82">
        <f>INDEX([1]Ratio!$T:$T,MATCH([1]ตารางคะแนนV3!$C313,[1]Ratio!$C:$C,0))</f>
        <v>120</v>
      </c>
      <c r="W313" s="78">
        <f>VLOOKUP($C313,[1]RiskPlusY2565Q3!$D$2:$W$901,18,0)</f>
        <v>0</v>
      </c>
      <c r="X313" s="83">
        <f t="shared" si="66"/>
        <v>0</v>
      </c>
      <c r="Y313" s="82">
        <f>INDEX([1]Ratio!$V:$V,MATCH([1]ตารางคะแนนV3!$C313,[1]Ratio!$C:$C,0))</f>
        <v>92</v>
      </c>
      <c r="Z313" s="81">
        <f>INDEX([1]RiskPlusY2565Q3!$W:$W,MATCH([1]ตารางคะแนนV3!C313,[1]RiskPlusY2565Q3!$D:$D,0))</f>
        <v>0</v>
      </c>
      <c r="AA313" s="84">
        <f t="shared" si="67"/>
        <v>0</v>
      </c>
      <c r="AB313" s="77" t="str">
        <f>INDEX('[1]Quick MethodY2565Q3'!P:P,MATCH([1]ตารางคะแนนV3!$C313,'[1]Quick MethodY2565Q3'!$C:$C,0))</f>
        <v>1</v>
      </c>
      <c r="AC313" s="78" t="str">
        <f>INDEX('[1]Quick MethodY2565Q3'!Q:Q,MATCH([1]ตารางคะแนนV3!$C313,'[1]Quick MethodY2565Q3'!$C:$C,0))</f>
        <v>1</v>
      </c>
      <c r="AD313" s="78">
        <f>INDEX([1]HGRY2565Q3!W:W,MATCH([1]ตารางคะแนนV3!$C313,[1]HGRY2565Q3!$C:$C,0))</f>
        <v>0</v>
      </c>
      <c r="AE313" s="78">
        <f>INDEX([1]HGRY2565Q3!X:X,MATCH([1]ตารางคะแนนV3!$C313,[1]HGRY2565Q3!$C:$C,0))</f>
        <v>0</v>
      </c>
      <c r="AF313" s="78">
        <f>INDEX([1]HGRY2565Q3!Y:Y,MATCH([1]ตารางคะแนนV3!$C313,[1]HGRY2565Q3!$C:$C,0))</f>
        <v>0</v>
      </c>
      <c r="AG313" s="78">
        <f>INDEX([1]HGRY2565Q3!Z:Z,MATCH([1]ตารางคะแนนV3!$C313,[1]HGRY2565Q3!$C:$C,0))</f>
        <v>0.5</v>
      </c>
      <c r="AH313" s="85">
        <f t="shared" si="68"/>
        <v>2.5</v>
      </c>
      <c r="AI313" s="79">
        <f t="shared" si="69"/>
        <v>2</v>
      </c>
      <c r="AJ313" s="86">
        <f>INDEX([1]PointY2565Q3!J:J,MATCH([1]ตารางคะแนนV3!$C313,[1]PointY2565Q3!$C:$C,0))</f>
        <v>1</v>
      </c>
      <c r="AK313" s="87">
        <f>IFERROR(INDEX([1]อัตราการครองเตียง!O:O,MATCH([1]ตารางคะแนนV3!$C313,[1]อัตราการครองเตียง!$C:$C,0)),0)</f>
        <v>1</v>
      </c>
      <c r="AL313" s="88">
        <f>INDEX([1]SumAdjRw!R:R,MATCH([1]ตารางคะแนนV3!$C313,[1]SumAdjRw!$C:$C,0))</f>
        <v>1</v>
      </c>
      <c r="AM313" s="89">
        <f t="shared" si="70"/>
        <v>2</v>
      </c>
      <c r="AN313" s="90">
        <f t="shared" si="71"/>
        <v>5</v>
      </c>
      <c r="AO313" s="91">
        <f t="shared" si="72"/>
        <v>5</v>
      </c>
      <c r="AP313" s="92">
        <f>INDEX([1]RiskPlusY2565Q3!Q:Q,MATCH([1]ตารางคะแนนV3!$C313,[1]RiskPlusY2565Q3!$D:$D,0))</f>
        <v>1</v>
      </c>
      <c r="AQ313" s="92">
        <f>INDEX([1]RiskPlusY2565Q3!R:R,MATCH([1]ตารางคะแนนV3!$C313,[1]RiskPlusY2565Q3!$D:$D,0))</f>
        <v>1</v>
      </c>
      <c r="AR313" s="92">
        <f>INDEX([1]RiskPlusY2565Q3!AB:AB,MATCH([1]ตารางคะแนนV3!$C313,[1]RiskPlusY2565Q3!$D:$D,0))</f>
        <v>1</v>
      </c>
      <c r="AS313" s="93">
        <f t="shared" si="73"/>
        <v>3</v>
      </c>
      <c r="AT313" s="92">
        <f>INDEX([1]RiskPlusY2565Q3!AA:AA,MATCH([1]ตารางคะแนนV3!$C313,[1]RiskPlusY2565Q3!$D:$D,0))</f>
        <v>1</v>
      </c>
      <c r="AU313" s="92">
        <f>INDEX([1]RiskPlusY2565Q3!AC:AC,MATCH([1]ตารางคะแนนV3!$C313,[1]RiskPlusY2565Q3!$D:$D,0))</f>
        <v>1</v>
      </c>
      <c r="AV313" s="94">
        <f t="shared" si="74"/>
        <v>2</v>
      </c>
      <c r="AW313" s="95">
        <f t="shared" si="75"/>
        <v>5</v>
      </c>
      <c r="AX313" s="96">
        <f t="shared" si="76"/>
        <v>10</v>
      </c>
      <c r="AY313" s="18" t="str">
        <f t="shared" si="77"/>
        <v>C</v>
      </c>
      <c r="AZ313" s="18"/>
      <c r="BA313" s="18" t="str">
        <f>INDEX([1]Proflile65!$L:$L,MATCH([1]ตารางคะแนนV3!$C313,[1]Proflile65!$D:$D,0))</f>
        <v>เดิม</v>
      </c>
      <c r="BB313" s="18"/>
      <c r="BC313" s="18"/>
      <c r="BD313" s="28" t="b">
        <f t="shared" si="78"/>
        <v>1</v>
      </c>
      <c r="BE313" s="96">
        <v>10</v>
      </c>
      <c r="BF313" s="18" t="s">
        <v>2072</v>
      </c>
      <c r="BH313" s="17">
        <f t="shared" si="79"/>
        <v>0</v>
      </c>
    </row>
    <row r="314" spans="1:60">
      <c r="A314" s="18" t="s">
        <v>23</v>
      </c>
      <c r="B314" s="17" t="s">
        <v>89</v>
      </c>
      <c r="C314" s="18" t="s">
        <v>827</v>
      </c>
      <c r="D314" s="17" t="s">
        <v>828</v>
      </c>
      <c r="E314" s="18" t="str">
        <f>INDEX([1]Proflile65!$F:$F,MATCH([1]ตารางคะแนนV3!$C314,[1]Proflile65!$D:$D,0))</f>
        <v>รพช.</v>
      </c>
      <c r="F314" s="18">
        <f>INDEX([1]Proflile65!$H:$H,MATCH([1]ตารางคะแนนV3!$C314,[1]Proflile65!$D:$D,0))</f>
        <v>30</v>
      </c>
      <c r="G314" s="19" t="str">
        <f>INDEX([1]Proflile65!$K:$K,MATCH([1]ตารางคะแนนV3!$C314,[1]Proflile65!$D:$D,0))</f>
        <v>รพช.F2 P&lt;=30,000</v>
      </c>
      <c r="H314" s="75">
        <v>14393</v>
      </c>
      <c r="I314" s="76">
        <f>INDEX([1]RiskPlusY2565Q3!L:L,MATCH([1]ตารางคะแนนV3!$C314,[1]RiskPlusY2565Q3!$D:$D,0))</f>
        <v>100862550.40000001</v>
      </c>
      <c r="J314" s="76">
        <f>INDEX([1]RiskPlusY2565Q3!P:P,MATCH([1]ตารางคะแนนV3!$C314,[1]RiskPlusY2565Q3!$D:$D,0))</f>
        <v>62772333.289999999</v>
      </c>
      <c r="K314" s="76">
        <f>INDEX([1]RiskPlusY2565Q3!O:O,MATCH([1]ตารางคะแนนV3!$C314,[1]RiskPlusY2565Q3!$D:$D,0))</f>
        <v>55799774.259999998</v>
      </c>
      <c r="L314" s="76">
        <f>INDEX([1]RiskPlusY2565Q3!M:M,MATCH([1]ตารางคะแนนV3!$C314,[1]RiskPlusY2565Q3!$D:$D,0))</f>
        <v>57053507.75</v>
      </c>
      <c r="M314" s="29">
        <f>INDEX([1]RiskPlusY2565Q3!N:N,MATCH([1]ตารางคะแนนV3!$C314,[1]RiskPlusY2565Q3!$D:$D,0))</f>
        <v>0</v>
      </c>
      <c r="N314" s="77">
        <f>INDEX([1]PlanfinY2565Q3!M:M,MATCH([1]ตารางคะแนนV3!$C314,[1]PlanfinY2565Q3!$C:$C,0))</f>
        <v>0</v>
      </c>
      <c r="O314" s="78">
        <f>INDEX([1]PlanfinY2565Q3!N:N,MATCH([1]ตารางคะแนนV3!$C314,[1]PlanfinY2565Q3!$C:$C,0))</f>
        <v>1</v>
      </c>
      <c r="P314" s="79">
        <f t="shared" si="64"/>
        <v>1</v>
      </c>
      <c r="Q314" s="80">
        <f>INDEX([1]Ratio!R:R,MATCH([1]ตารางคะแนนV3!$C314,[1]Ratio!$C:$C,0))</f>
        <v>130</v>
      </c>
      <c r="R314" s="81">
        <f>INDEX([1]RiskPlusY2565Q3!$S:$S,MATCH([1]ตารางคะแนนV3!C314,[1]RiskPlusY2565Q3!$D:$D,0))</f>
        <v>0</v>
      </c>
      <c r="S314" s="82">
        <f>INDEX([1]Ratio!$S:$S,MATCH([1]ตารางคะแนนV3!$C314,[1]Ratio!$C:$C,0))</f>
        <v>260</v>
      </c>
      <c r="T314" s="78">
        <f>VLOOKUP($C314,[1]RiskPlusY2565Q3!$D$2:$W$901,17,0)</f>
        <v>0</v>
      </c>
      <c r="U314" s="83">
        <f t="shared" si="65"/>
        <v>0</v>
      </c>
      <c r="V314" s="82">
        <f>INDEX([1]Ratio!$T:$T,MATCH([1]ตารางคะแนนV3!$C314,[1]Ratio!$C:$C,0))</f>
        <v>72</v>
      </c>
      <c r="W314" s="78">
        <f>VLOOKUP($C314,[1]RiskPlusY2565Q3!$D$2:$W$901,18,0)</f>
        <v>0</v>
      </c>
      <c r="X314" s="83">
        <f t="shared" si="66"/>
        <v>0</v>
      </c>
      <c r="Y314" s="82">
        <f>INDEX([1]Ratio!$V:$V,MATCH([1]ตารางคะแนนV3!$C314,[1]Ratio!$C:$C,0))</f>
        <v>48</v>
      </c>
      <c r="Z314" s="81">
        <f>INDEX([1]RiskPlusY2565Q3!$W:$W,MATCH([1]ตารางคะแนนV3!C314,[1]RiskPlusY2565Q3!$D:$D,0))</f>
        <v>1</v>
      </c>
      <c r="AA314" s="84">
        <f t="shared" si="67"/>
        <v>1</v>
      </c>
      <c r="AB314" s="77" t="str">
        <f>INDEX('[1]Quick MethodY2565Q3'!P:P,MATCH([1]ตารางคะแนนV3!$C314,'[1]Quick MethodY2565Q3'!$C:$C,0))</f>
        <v>1</v>
      </c>
      <c r="AC314" s="78" t="str">
        <f>INDEX('[1]Quick MethodY2565Q3'!Q:Q,MATCH([1]ตารางคะแนนV3!$C314,'[1]Quick MethodY2565Q3'!$C:$C,0))</f>
        <v>1</v>
      </c>
      <c r="AD314" s="78">
        <f>INDEX([1]HGRY2565Q3!W:W,MATCH([1]ตารางคะแนนV3!$C314,[1]HGRY2565Q3!$C:$C,0))</f>
        <v>0</v>
      </c>
      <c r="AE314" s="78">
        <f>INDEX([1]HGRY2565Q3!X:X,MATCH([1]ตารางคะแนนV3!$C314,[1]HGRY2565Q3!$C:$C,0))</f>
        <v>0.5</v>
      </c>
      <c r="AF314" s="78">
        <f>INDEX([1]HGRY2565Q3!Y:Y,MATCH([1]ตารางคะแนนV3!$C314,[1]HGRY2565Q3!$C:$C,0))</f>
        <v>0</v>
      </c>
      <c r="AG314" s="78">
        <f>INDEX([1]HGRY2565Q3!Z:Z,MATCH([1]ตารางคะแนนV3!$C314,[1]HGRY2565Q3!$C:$C,0))</f>
        <v>0.5</v>
      </c>
      <c r="AH314" s="85">
        <f t="shared" si="68"/>
        <v>3</v>
      </c>
      <c r="AI314" s="79">
        <f t="shared" si="69"/>
        <v>2</v>
      </c>
      <c r="AJ314" s="86">
        <f>INDEX([1]PointY2565Q3!J:J,MATCH([1]ตารางคะแนนV3!$C314,[1]PointY2565Q3!$C:$C,0))</f>
        <v>1</v>
      </c>
      <c r="AK314" s="87">
        <f>IFERROR(INDEX([1]อัตราการครองเตียง!O:O,MATCH([1]ตารางคะแนนV3!$C314,[1]อัตราการครองเตียง!$C:$C,0)),0)</f>
        <v>1</v>
      </c>
      <c r="AL314" s="88">
        <f>INDEX([1]SumAdjRw!R:R,MATCH([1]ตารางคะแนนV3!$C314,[1]SumAdjRw!$C:$C,0))</f>
        <v>1</v>
      </c>
      <c r="AM314" s="89">
        <f t="shared" si="70"/>
        <v>2</v>
      </c>
      <c r="AN314" s="90">
        <f t="shared" si="71"/>
        <v>5</v>
      </c>
      <c r="AO314" s="91">
        <f t="shared" si="72"/>
        <v>7</v>
      </c>
      <c r="AP314" s="92">
        <f>INDEX([1]RiskPlusY2565Q3!Q:Q,MATCH([1]ตารางคะแนนV3!$C314,[1]RiskPlusY2565Q3!$D:$D,0))</f>
        <v>1</v>
      </c>
      <c r="AQ314" s="92">
        <f>INDEX([1]RiskPlusY2565Q3!R:R,MATCH([1]ตารางคะแนนV3!$C314,[1]RiskPlusY2565Q3!$D:$D,0))</f>
        <v>1</v>
      </c>
      <c r="AR314" s="92">
        <f>INDEX([1]RiskPlusY2565Q3!AB:AB,MATCH([1]ตารางคะแนนV3!$C314,[1]RiskPlusY2565Q3!$D:$D,0))</f>
        <v>1</v>
      </c>
      <c r="AS314" s="93">
        <f t="shared" si="73"/>
        <v>3</v>
      </c>
      <c r="AT314" s="92">
        <f>INDEX([1]RiskPlusY2565Q3!AA:AA,MATCH([1]ตารางคะแนนV3!$C314,[1]RiskPlusY2565Q3!$D:$D,0))</f>
        <v>1</v>
      </c>
      <c r="AU314" s="92">
        <f>INDEX([1]RiskPlusY2565Q3!AC:AC,MATCH([1]ตารางคะแนนV3!$C314,[1]RiskPlusY2565Q3!$D:$D,0))</f>
        <v>1</v>
      </c>
      <c r="AV314" s="94">
        <f t="shared" si="74"/>
        <v>2</v>
      </c>
      <c r="AW314" s="95">
        <f t="shared" si="75"/>
        <v>5</v>
      </c>
      <c r="AX314" s="96">
        <f t="shared" si="76"/>
        <v>12</v>
      </c>
      <c r="AY314" s="18" t="str">
        <f t="shared" si="77"/>
        <v>A</v>
      </c>
      <c r="AZ314" s="18"/>
      <c r="BA314" s="18" t="str">
        <f>INDEX([1]Proflile65!$L:$L,MATCH([1]ตารางคะแนนV3!$C314,[1]Proflile65!$D:$D,0))</f>
        <v>เดิม</v>
      </c>
      <c r="BB314" s="18"/>
      <c r="BC314" s="18"/>
      <c r="BD314" s="28" t="b">
        <f t="shared" si="78"/>
        <v>1</v>
      </c>
      <c r="BE314" s="96">
        <v>12</v>
      </c>
      <c r="BF314" s="18" t="s">
        <v>2048</v>
      </c>
      <c r="BH314" s="17">
        <f t="shared" si="79"/>
        <v>300000</v>
      </c>
    </row>
    <row r="315" spans="1:60">
      <c r="A315" s="18" t="s">
        <v>23</v>
      </c>
      <c r="B315" s="17" t="s">
        <v>25</v>
      </c>
      <c r="C315" s="18" t="s">
        <v>855</v>
      </c>
      <c r="D315" s="17" t="s">
        <v>856</v>
      </c>
      <c r="E315" s="18" t="str">
        <f>INDEX([1]Proflile65!$F:$F,MATCH([1]ตารางคะแนนV3!$C315,[1]Proflile65!$D:$D,0))</f>
        <v>รพท.</v>
      </c>
      <c r="F315" s="18">
        <f>INDEX([1]Proflile65!$H:$H,MATCH([1]ตารางคะแนนV3!$C315,[1]Proflile65!$D:$D,0))</f>
        <v>278</v>
      </c>
      <c r="G315" s="19" t="str">
        <f>INDEX([1]Proflile65!$K:$K,MATCH([1]ตารางคะแนนV3!$C315,[1]Proflile65!$D:$D,0))</f>
        <v>รพท.S B&lt;=400</v>
      </c>
      <c r="H315" s="75">
        <v>67812</v>
      </c>
      <c r="I315" s="76">
        <f>INDEX([1]RiskPlusY2565Q3!L:L,MATCH([1]ตารางคะแนนV3!$C315,[1]RiskPlusY2565Q3!$D:$D,0))</f>
        <v>226181668.63999999</v>
      </c>
      <c r="J315" s="76">
        <f>INDEX([1]RiskPlusY2565Q3!P:P,MATCH([1]ตารางคะแนนV3!$C315,[1]RiskPlusY2565Q3!$D:$D,0))</f>
        <v>29633858.68</v>
      </c>
      <c r="K315" s="76">
        <f>INDEX([1]RiskPlusY2565Q3!O:O,MATCH([1]ตารางคะแนนV3!$C315,[1]RiskPlusY2565Q3!$D:$D,0))</f>
        <v>122257227.83</v>
      </c>
      <c r="L315" s="76">
        <f>INDEX([1]RiskPlusY2565Q3!M:M,MATCH([1]ตารางคะแนนV3!$C315,[1]RiskPlusY2565Q3!$D:$D,0))</f>
        <v>91620205.180000007</v>
      </c>
      <c r="M315" s="29">
        <f>INDEX([1]RiskPlusY2565Q3!N:N,MATCH([1]ตารางคะแนนV3!$C315,[1]RiskPlusY2565Q3!$D:$D,0))</f>
        <v>0</v>
      </c>
      <c r="N315" s="77">
        <f>INDEX([1]PlanfinY2565Q3!M:M,MATCH([1]ตารางคะแนนV3!$C315,[1]PlanfinY2565Q3!$C:$C,0))</f>
        <v>0</v>
      </c>
      <c r="O315" s="78">
        <f>INDEX([1]PlanfinY2565Q3!N:N,MATCH([1]ตารางคะแนนV3!$C315,[1]PlanfinY2565Q3!$C:$C,0))</f>
        <v>1</v>
      </c>
      <c r="P315" s="79">
        <f t="shared" si="64"/>
        <v>1</v>
      </c>
      <c r="Q315" s="80">
        <f>INDEX([1]Ratio!R:R,MATCH([1]ตารางคะแนนV3!$C315,[1]Ratio!$C:$C,0))</f>
        <v>217</v>
      </c>
      <c r="R315" s="81">
        <f>INDEX([1]RiskPlusY2565Q3!$S:$S,MATCH([1]ตารางคะแนนV3!C315,[1]RiskPlusY2565Q3!$D:$D,0))</f>
        <v>0</v>
      </c>
      <c r="S315" s="82">
        <f>INDEX([1]Ratio!$S:$S,MATCH([1]ตารางคะแนนV3!$C315,[1]Ratio!$C:$C,0))</f>
        <v>83</v>
      </c>
      <c r="T315" s="78">
        <f>VLOOKUP($C315,[1]RiskPlusY2565Q3!$D$2:$W$901,17,0)</f>
        <v>0</v>
      </c>
      <c r="U315" s="83">
        <f t="shared" si="65"/>
        <v>0</v>
      </c>
      <c r="V315" s="82">
        <f>INDEX([1]Ratio!$T:$T,MATCH([1]ตารางคะแนนV3!$C315,[1]Ratio!$C:$C,0))</f>
        <v>179</v>
      </c>
      <c r="W315" s="78">
        <f>VLOOKUP($C315,[1]RiskPlusY2565Q3!$D$2:$W$901,18,0)</f>
        <v>0</v>
      </c>
      <c r="X315" s="83">
        <f t="shared" si="66"/>
        <v>0</v>
      </c>
      <c r="Y315" s="82">
        <f>INDEX([1]Ratio!$V:$V,MATCH([1]ตารางคะแนนV3!$C315,[1]Ratio!$C:$C,0))</f>
        <v>39</v>
      </c>
      <c r="Z315" s="81">
        <f>INDEX([1]RiskPlusY2565Q3!$W:$W,MATCH([1]ตารางคะแนนV3!C315,[1]RiskPlusY2565Q3!$D:$D,0))</f>
        <v>1</v>
      </c>
      <c r="AA315" s="84">
        <f t="shared" si="67"/>
        <v>1</v>
      </c>
      <c r="AB315" s="77" t="str">
        <f>INDEX('[1]Quick MethodY2565Q3'!P:P,MATCH([1]ตารางคะแนนV3!$C315,'[1]Quick MethodY2565Q3'!$C:$C,0))</f>
        <v>1</v>
      </c>
      <c r="AC315" s="78" t="str">
        <f>INDEX('[1]Quick MethodY2565Q3'!Q:Q,MATCH([1]ตารางคะแนนV3!$C315,'[1]Quick MethodY2565Q3'!$C:$C,0))</f>
        <v>0</v>
      </c>
      <c r="AD315" s="78">
        <f>INDEX([1]HGRY2565Q3!W:W,MATCH([1]ตารางคะแนนV3!$C315,[1]HGRY2565Q3!$C:$C,0))</f>
        <v>0.5</v>
      </c>
      <c r="AE315" s="78">
        <f>INDEX([1]HGRY2565Q3!X:X,MATCH([1]ตารางคะแนนV3!$C315,[1]HGRY2565Q3!$C:$C,0))</f>
        <v>0.5</v>
      </c>
      <c r="AF315" s="78">
        <f>INDEX([1]HGRY2565Q3!Y:Y,MATCH([1]ตารางคะแนนV3!$C315,[1]HGRY2565Q3!$C:$C,0))</f>
        <v>0.5</v>
      </c>
      <c r="AG315" s="78">
        <f>INDEX([1]HGRY2565Q3!Z:Z,MATCH([1]ตารางคะแนนV3!$C315,[1]HGRY2565Q3!$C:$C,0))</f>
        <v>0.5</v>
      </c>
      <c r="AH315" s="85">
        <f t="shared" si="68"/>
        <v>3</v>
      </c>
      <c r="AI315" s="79">
        <f t="shared" si="69"/>
        <v>2</v>
      </c>
      <c r="AJ315" s="86">
        <f>INDEX([1]PointY2565Q3!J:J,MATCH([1]ตารางคะแนนV3!$C315,[1]PointY2565Q3!$C:$C,0))</f>
        <v>1</v>
      </c>
      <c r="AK315" s="87">
        <f>IFERROR(INDEX([1]อัตราการครองเตียง!O:O,MATCH([1]ตารางคะแนนV3!$C315,[1]อัตราการครองเตียง!$C:$C,0)),0)</f>
        <v>1</v>
      </c>
      <c r="AL315" s="88">
        <f>INDEX([1]SumAdjRw!R:R,MATCH([1]ตารางคะแนนV3!$C315,[1]SumAdjRw!$C:$C,0))</f>
        <v>0</v>
      </c>
      <c r="AM315" s="89">
        <f t="shared" si="70"/>
        <v>1</v>
      </c>
      <c r="AN315" s="90">
        <f t="shared" si="71"/>
        <v>4</v>
      </c>
      <c r="AO315" s="91">
        <f t="shared" si="72"/>
        <v>6</v>
      </c>
      <c r="AP315" s="92">
        <f>INDEX([1]RiskPlusY2565Q3!Q:Q,MATCH([1]ตารางคะแนนV3!$C315,[1]RiskPlusY2565Q3!$D:$D,0))</f>
        <v>0</v>
      </c>
      <c r="AQ315" s="92">
        <f>INDEX([1]RiskPlusY2565Q3!R:R,MATCH([1]ตารางคะแนนV3!$C315,[1]RiskPlusY2565Q3!$D:$D,0))</f>
        <v>0</v>
      </c>
      <c r="AR315" s="92">
        <f>INDEX([1]RiskPlusY2565Q3!AB:AB,MATCH([1]ตารางคะแนนV3!$C315,[1]RiskPlusY2565Q3!$D:$D,0))</f>
        <v>1</v>
      </c>
      <c r="AS315" s="93">
        <f t="shared" si="73"/>
        <v>1</v>
      </c>
      <c r="AT315" s="92">
        <f>INDEX([1]RiskPlusY2565Q3!AA:AA,MATCH([1]ตารางคะแนนV3!$C315,[1]RiskPlusY2565Q3!$D:$D,0))</f>
        <v>1</v>
      </c>
      <c r="AU315" s="92">
        <f>INDEX([1]RiskPlusY2565Q3!AC:AC,MATCH([1]ตารางคะแนนV3!$C315,[1]RiskPlusY2565Q3!$D:$D,0))</f>
        <v>1</v>
      </c>
      <c r="AV315" s="94">
        <f t="shared" si="74"/>
        <v>2</v>
      </c>
      <c r="AW315" s="95">
        <f t="shared" si="75"/>
        <v>3</v>
      </c>
      <c r="AX315" s="96">
        <f t="shared" si="76"/>
        <v>9</v>
      </c>
      <c r="AY315" s="18" t="str">
        <f t="shared" si="77"/>
        <v>C</v>
      </c>
      <c r="AZ315" s="18"/>
      <c r="BA315" s="18" t="str">
        <f>INDEX([1]Proflile65!$L:$L,MATCH([1]ตารางคะแนนV3!$C315,[1]Proflile65!$D:$D,0))</f>
        <v>เดิม</v>
      </c>
      <c r="BB315" s="18"/>
      <c r="BC315" s="18"/>
      <c r="BD315" s="28" t="b">
        <f t="shared" si="78"/>
        <v>1</v>
      </c>
      <c r="BE315" s="96">
        <v>9</v>
      </c>
      <c r="BF315" s="18" t="s">
        <v>2072</v>
      </c>
      <c r="BH315" s="17">
        <f t="shared" si="79"/>
        <v>0</v>
      </c>
    </row>
    <row r="316" spans="1:60">
      <c r="A316" s="18" t="s">
        <v>23</v>
      </c>
      <c r="B316" s="17" t="s">
        <v>25</v>
      </c>
      <c r="C316" s="18" t="s">
        <v>857</v>
      </c>
      <c r="D316" s="17" t="s">
        <v>858</v>
      </c>
      <c r="E316" s="18" t="str">
        <f>INDEX([1]Proflile65!$F:$F,MATCH([1]ตารางคะแนนV3!$C316,[1]Proflile65!$D:$D,0))</f>
        <v>รพช.</v>
      </c>
      <c r="F316" s="18">
        <f>INDEX([1]Proflile65!$H:$H,MATCH([1]ตารางคะแนนV3!$C316,[1]Proflile65!$D:$D,0))</f>
        <v>30</v>
      </c>
      <c r="G316" s="19" t="str">
        <f>INDEX([1]Proflile65!$K:$K,MATCH([1]ตารางคะแนนV3!$C316,[1]Proflile65!$D:$D,0))</f>
        <v>รพช.F2 P30,000-60,000</v>
      </c>
      <c r="H316" s="75">
        <v>32958</v>
      </c>
      <c r="I316" s="76">
        <f>INDEX([1]RiskPlusY2565Q3!L:L,MATCH([1]ตารางคะแนนV3!$C316,[1]RiskPlusY2565Q3!$D:$D,0))</f>
        <v>90673300.090000004</v>
      </c>
      <c r="J316" s="76">
        <f>INDEX([1]RiskPlusY2565Q3!P:P,MATCH([1]ตารางคะแนนV3!$C316,[1]RiskPlusY2565Q3!$D:$D,0))</f>
        <v>59230084.619999997</v>
      </c>
      <c r="K316" s="76">
        <f>INDEX([1]RiskPlusY2565Q3!O:O,MATCH([1]ตารางคะแนนV3!$C316,[1]RiskPlusY2565Q3!$D:$D,0))</f>
        <v>40712038.32</v>
      </c>
      <c r="L316" s="76">
        <f>INDEX([1]RiskPlusY2565Q3!M:M,MATCH([1]ตารางคะแนนV3!$C316,[1]RiskPlusY2565Q3!$D:$D,0))</f>
        <v>38386646.920000002</v>
      </c>
      <c r="M316" s="29">
        <f>INDEX([1]RiskPlusY2565Q3!N:N,MATCH([1]ตารางคะแนนV3!$C316,[1]RiskPlusY2565Q3!$D:$D,0))</f>
        <v>0</v>
      </c>
      <c r="N316" s="77">
        <f>INDEX([1]PlanfinY2565Q3!M:M,MATCH([1]ตารางคะแนนV3!$C316,[1]PlanfinY2565Q3!$C:$C,0))</f>
        <v>0</v>
      </c>
      <c r="O316" s="78">
        <f>INDEX([1]PlanfinY2565Q3!N:N,MATCH([1]ตารางคะแนนV3!$C316,[1]PlanfinY2565Q3!$C:$C,0))</f>
        <v>1</v>
      </c>
      <c r="P316" s="79">
        <f t="shared" si="64"/>
        <v>1</v>
      </c>
      <c r="Q316" s="80">
        <f>INDEX([1]Ratio!R:R,MATCH([1]ตารางคะแนนV3!$C316,[1]Ratio!$C:$C,0))</f>
        <v>212</v>
      </c>
      <c r="R316" s="81">
        <f>INDEX([1]RiskPlusY2565Q3!$S:$S,MATCH([1]ตารางคะแนนV3!C316,[1]RiskPlusY2565Q3!$D:$D,0))</f>
        <v>0</v>
      </c>
      <c r="S316" s="82">
        <f>INDEX([1]Ratio!$S:$S,MATCH([1]ตารางคะแนนV3!$C316,[1]Ratio!$C:$C,0))</f>
        <v>66</v>
      </c>
      <c r="T316" s="78">
        <f>VLOOKUP($C316,[1]RiskPlusY2565Q3!$D$2:$W$901,17,0)</f>
        <v>0</v>
      </c>
      <c r="U316" s="83">
        <f t="shared" si="65"/>
        <v>0</v>
      </c>
      <c r="V316" s="82">
        <f>INDEX([1]Ratio!$T:$T,MATCH([1]ตารางคะแนนV3!$C316,[1]Ratio!$C:$C,0))</f>
        <v>73</v>
      </c>
      <c r="W316" s="78">
        <f>VLOOKUP($C316,[1]RiskPlusY2565Q3!$D$2:$W$901,18,0)</f>
        <v>0</v>
      </c>
      <c r="X316" s="83">
        <f t="shared" si="66"/>
        <v>0</v>
      </c>
      <c r="Y316" s="82">
        <f>INDEX([1]Ratio!$V:$V,MATCH([1]ตารางคะแนนV3!$C316,[1]Ratio!$C:$C,0))</f>
        <v>49</v>
      </c>
      <c r="Z316" s="81">
        <f>INDEX([1]RiskPlusY2565Q3!$W:$W,MATCH([1]ตารางคะแนนV3!C316,[1]RiskPlusY2565Q3!$D:$D,0))</f>
        <v>1</v>
      </c>
      <c r="AA316" s="84">
        <f t="shared" si="67"/>
        <v>1</v>
      </c>
      <c r="AB316" s="77" t="str">
        <f>INDEX('[1]Quick MethodY2565Q3'!P:P,MATCH([1]ตารางคะแนนV3!$C316,'[1]Quick MethodY2565Q3'!$C:$C,0))</f>
        <v>1</v>
      </c>
      <c r="AC316" s="78" t="str">
        <f>INDEX('[1]Quick MethodY2565Q3'!Q:Q,MATCH([1]ตารางคะแนนV3!$C316,'[1]Quick MethodY2565Q3'!$C:$C,0))</f>
        <v>1</v>
      </c>
      <c r="AD316" s="78">
        <f>INDEX([1]HGRY2565Q3!W:W,MATCH([1]ตารางคะแนนV3!$C316,[1]HGRY2565Q3!$C:$C,0))</f>
        <v>0.5</v>
      </c>
      <c r="AE316" s="78">
        <f>INDEX([1]HGRY2565Q3!X:X,MATCH([1]ตารางคะแนนV3!$C316,[1]HGRY2565Q3!$C:$C,0))</f>
        <v>0.5</v>
      </c>
      <c r="AF316" s="78">
        <f>INDEX([1]HGRY2565Q3!Y:Y,MATCH([1]ตารางคะแนนV3!$C316,[1]HGRY2565Q3!$C:$C,0))</f>
        <v>0.5</v>
      </c>
      <c r="AG316" s="78">
        <f>INDEX([1]HGRY2565Q3!Z:Z,MATCH([1]ตารางคะแนนV3!$C316,[1]HGRY2565Q3!$C:$C,0))</f>
        <v>0.5</v>
      </c>
      <c r="AH316" s="85">
        <f t="shared" si="68"/>
        <v>4</v>
      </c>
      <c r="AI316" s="79">
        <f t="shared" si="69"/>
        <v>2</v>
      </c>
      <c r="AJ316" s="86">
        <f>INDEX([1]PointY2565Q3!J:J,MATCH([1]ตารางคะแนนV3!$C316,[1]PointY2565Q3!$C:$C,0))</f>
        <v>1</v>
      </c>
      <c r="AK316" s="87">
        <f>IFERROR(INDEX([1]อัตราการครองเตียง!O:O,MATCH([1]ตารางคะแนนV3!$C316,[1]อัตราการครองเตียง!$C:$C,0)),0)</f>
        <v>1</v>
      </c>
      <c r="AL316" s="88">
        <f>INDEX([1]SumAdjRw!R:R,MATCH([1]ตารางคะแนนV3!$C316,[1]SumAdjRw!$C:$C,0))</f>
        <v>1</v>
      </c>
      <c r="AM316" s="89">
        <f t="shared" si="70"/>
        <v>2</v>
      </c>
      <c r="AN316" s="90">
        <f t="shared" si="71"/>
        <v>5</v>
      </c>
      <c r="AO316" s="91">
        <f t="shared" si="72"/>
        <v>7</v>
      </c>
      <c r="AP316" s="92">
        <f>INDEX([1]RiskPlusY2565Q3!Q:Q,MATCH([1]ตารางคะแนนV3!$C316,[1]RiskPlusY2565Q3!$D:$D,0))</f>
        <v>1</v>
      </c>
      <c r="AQ316" s="92">
        <f>INDEX([1]RiskPlusY2565Q3!R:R,MATCH([1]ตารางคะแนนV3!$C316,[1]RiskPlusY2565Q3!$D:$D,0))</f>
        <v>1</v>
      </c>
      <c r="AR316" s="92">
        <f>INDEX([1]RiskPlusY2565Q3!AB:AB,MATCH([1]ตารางคะแนนV3!$C316,[1]RiskPlusY2565Q3!$D:$D,0))</f>
        <v>1</v>
      </c>
      <c r="AS316" s="93">
        <f t="shared" si="73"/>
        <v>3</v>
      </c>
      <c r="AT316" s="92">
        <f>INDEX([1]RiskPlusY2565Q3!AA:AA,MATCH([1]ตารางคะแนนV3!$C316,[1]RiskPlusY2565Q3!$D:$D,0))</f>
        <v>1</v>
      </c>
      <c r="AU316" s="92">
        <f>INDEX([1]RiskPlusY2565Q3!AC:AC,MATCH([1]ตารางคะแนนV3!$C316,[1]RiskPlusY2565Q3!$D:$D,0))</f>
        <v>1</v>
      </c>
      <c r="AV316" s="94">
        <f t="shared" si="74"/>
        <v>2</v>
      </c>
      <c r="AW316" s="95">
        <f t="shared" si="75"/>
        <v>5</v>
      </c>
      <c r="AX316" s="96">
        <f t="shared" si="76"/>
        <v>12</v>
      </c>
      <c r="AY316" s="18" t="str">
        <f t="shared" si="77"/>
        <v>A</v>
      </c>
      <c r="AZ316" s="18"/>
      <c r="BA316" s="18" t="str">
        <f>INDEX([1]Proflile65!$L:$L,MATCH([1]ตารางคะแนนV3!$C316,[1]Proflile65!$D:$D,0))</f>
        <v>เดิม</v>
      </c>
      <c r="BB316" s="18"/>
      <c r="BC316" s="18"/>
      <c r="BD316" s="28" t="b">
        <f t="shared" si="78"/>
        <v>1</v>
      </c>
      <c r="BE316" s="96">
        <v>12</v>
      </c>
      <c r="BF316" s="18" t="s">
        <v>2048</v>
      </c>
      <c r="BH316" s="17">
        <f t="shared" si="79"/>
        <v>300000</v>
      </c>
    </row>
    <row r="317" spans="1:60">
      <c r="A317" s="18" t="s">
        <v>23</v>
      </c>
      <c r="B317" s="17" t="s">
        <v>25</v>
      </c>
      <c r="C317" s="18" t="s">
        <v>859</v>
      </c>
      <c r="D317" s="17" t="s">
        <v>860</v>
      </c>
      <c r="E317" s="18" t="str">
        <f>INDEX([1]Proflile65!$F:$F,MATCH([1]ตารางคะแนนV3!$C317,[1]Proflile65!$D:$D,0))</f>
        <v>รพช.</v>
      </c>
      <c r="F317" s="18">
        <f>INDEX([1]Proflile65!$H:$H,MATCH([1]ตารางคะแนนV3!$C317,[1]Proflile65!$D:$D,0))</f>
        <v>60</v>
      </c>
      <c r="G317" s="19" t="str">
        <f>INDEX([1]Proflile65!$K:$K,MATCH([1]ตารางคะแนนV3!$C317,[1]Proflile65!$D:$D,0))</f>
        <v>รพช.F2 P30,000-60,000</v>
      </c>
      <c r="H317" s="75">
        <v>35916</v>
      </c>
      <c r="I317" s="76">
        <f>INDEX([1]RiskPlusY2565Q3!L:L,MATCH([1]ตารางคะแนนV3!$C317,[1]RiskPlusY2565Q3!$D:$D,0))</f>
        <v>57854909.859999999</v>
      </c>
      <c r="J317" s="76">
        <f>INDEX([1]RiskPlusY2565Q3!P:P,MATCH([1]ตารางคะแนนV3!$C317,[1]RiskPlusY2565Q3!$D:$D,0))</f>
        <v>36771573.100000001</v>
      </c>
      <c r="K317" s="76">
        <f>INDEX([1]RiskPlusY2565Q3!O:O,MATCH([1]ตารางคะแนนV3!$C317,[1]RiskPlusY2565Q3!$D:$D,0))</f>
        <v>29346462.98</v>
      </c>
      <c r="L317" s="76">
        <f>INDEX([1]RiskPlusY2565Q3!M:M,MATCH([1]ตารางคะแนนV3!$C317,[1]RiskPlusY2565Q3!$D:$D,0))</f>
        <v>35751378.68</v>
      </c>
      <c r="M317" s="29">
        <f>INDEX([1]RiskPlusY2565Q3!N:N,MATCH([1]ตารางคะแนนV3!$C317,[1]RiskPlusY2565Q3!$D:$D,0))</f>
        <v>0</v>
      </c>
      <c r="N317" s="77">
        <f>INDEX([1]PlanfinY2565Q3!M:M,MATCH([1]ตารางคะแนนV3!$C317,[1]PlanfinY2565Q3!$C:$C,0))</f>
        <v>0</v>
      </c>
      <c r="O317" s="78">
        <f>INDEX([1]PlanfinY2565Q3!N:N,MATCH([1]ตารางคะแนนV3!$C317,[1]PlanfinY2565Q3!$C:$C,0))</f>
        <v>1</v>
      </c>
      <c r="P317" s="79">
        <f t="shared" si="64"/>
        <v>1</v>
      </c>
      <c r="Q317" s="80">
        <f>INDEX([1]Ratio!R:R,MATCH([1]ตารางคะแนนV3!$C317,[1]Ratio!$C:$C,0))</f>
        <v>147</v>
      </c>
      <c r="R317" s="81">
        <f>INDEX([1]RiskPlusY2565Q3!$S:$S,MATCH([1]ตารางคะแนนV3!C317,[1]RiskPlusY2565Q3!$D:$D,0))</f>
        <v>0</v>
      </c>
      <c r="S317" s="82">
        <f>INDEX([1]Ratio!$S:$S,MATCH([1]ตารางคะแนนV3!$C317,[1]Ratio!$C:$C,0))</f>
        <v>56</v>
      </c>
      <c r="T317" s="78">
        <f>VLOOKUP($C317,[1]RiskPlusY2565Q3!$D$2:$W$901,17,0)</f>
        <v>1</v>
      </c>
      <c r="U317" s="83">
        <f t="shared" si="65"/>
        <v>0.5</v>
      </c>
      <c r="V317" s="82">
        <f>INDEX([1]Ratio!$T:$T,MATCH([1]ตารางคะแนนV3!$C317,[1]Ratio!$C:$C,0))</f>
        <v>55</v>
      </c>
      <c r="W317" s="78">
        <f>VLOOKUP($C317,[1]RiskPlusY2565Q3!$D$2:$W$901,18,0)</f>
        <v>1</v>
      </c>
      <c r="X317" s="83">
        <f t="shared" si="66"/>
        <v>0.5</v>
      </c>
      <c r="Y317" s="82">
        <f>INDEX([1]Ratio!$V:$V,MATCH([1]ตารางคะแนนV3!$C317,[1]Ratio!$C:$C,0))</f>
        <v>29</v>
      </c>
      <c r="Z317" s="81">
        <f>INDEX([1]RiskPlusY2565Q3!$W:$W,MATCH([1]ตารางคะแนนV3!C317,[1]RiskPlusY2565Q3!$D:$D,0))</f>
        <v>1</v>
      </c>
      <c r="AA317" s="84">
        <f t="shared" si="67"/>
        <v>2</v>
      </c>
      <c r="AB317" s="77" t="str">
        <f>INDEX('[1]Quick MethodY2565Q3'!P:P,MATCH([1]ตารางคะแนนV3!$C317,'[1]Quick MethodY2565Q3'!$C:$C,0))</f>
        <v>1</v>
      </c>
      <c r="AC317" s="78" t="str">
        <f>INDEX('[1]Quick MethodY2565Q3'!Q:Q,MATCH([1]ตารางคะแนนV3!$C317,'[1]Quick MethodY2565Q3'!$C:$C,0))</f>
        <v>1</v>
      </c>
      <c r="AD317" s="78">
        <f>INDEX([1]HGRY2565Q3!W:W,MATCH([1]ตารางคะแนนV3!$C317,[1]HGRY2565Q3!$C:$C,0))</f>
        <v>0</v>
      </c>
      <c r="AE317" s="78">
        <f>INDEX([1]HGRY2565Q3!X:X,MATCH([1]ตารางคะแนนV3!$C317,[1]HGRY2565Q3!$C:$C,0))</f>
        <v>0.5</v>
      </c>
      <c r="AF317" s="78">
        <f>INDEX([1]HGRY2565Q3!Y:Y,MATCH([1]ตารางคะแนนV3!$C317,[1]HGRY2565Q3!$C:$C,0))</f>
        <v>0.5</v>
      </c>
      <c r="AG317" s="78">
        <f>INDEX([1]HGRY2565Q3!Z:Z,MATCH([1]ตารางคะแนนV3!$C317,[1]HGRY2565Q3!$C:$C,0))</f>
        <v>0.5</v>
      </c>
      <c r="AH317" s="85">
        <f t="shared" si="68"/>
        <v>3.5</v>
      </c>
      <c r="AI317" s="79">
        <f t="shared" si="69"/>
        <v>2</v>
      </c>
      <c r="AJ317" s="86">
        <f>INDEX([1]PointY2565Q3!J:J,MATCH([1]ตารางคะแนนV3!$C317,[1]PointY2565Q3!$C:$C,0))</f>
        <v>1</v>
      </c>
      <c r="AK317" s="87">
        <f>IFERROR(INDEX([1]อัตราการครองเตียง!O:O,MATCH([1]ตารางคะแนนV3!$C317,[1]อัตราการครองเตียง!$C:$C,0)),0)</f>
        <v>1</v>
      </c>
      <c r="AL317" s="88">
        <f>INDEX([1]SumAdjRw!R:R,MATCH([1]ตารางคะแนนV3!$C317,[1]SumAdjRw!$C:$C,0))</f>
        <v>1</v>
      </c>
      <c r="AM317" s="89">
        <f t="shared" si="70"/>
        <v>2</v>
      </c>
      <c r="AN317" s="90">
        <f t="shared" si="71"/>
        <v>5</v>
      </c>
      <c r="AO317" s="91">
        <f t="shared" si="72"/>
        <v>8</v>
      </c>
      <c r="AP317" s="92">
        <f>INDEX([1]RiskPlusY2565Q3!Q:Q,MATCH([1]ตารางคะแนนV3!$C317,[1]RiskPlusY2565Q3!$D:$D,0))</f>
        <v>0</v>
      </c>
      <c r="AQ317" s="92">
        <f>INDEX([1]RiskPlusY2565Q3!R:R,MATCH([1]ตารางคะแนนV3!$C317,[1]RiskPlusY2565Q3!$D:$D,0))</f>
        <v>0</v>
      </c>
      <c r="AR317" s="92">
        <f>INDEX([1]RiskPlusY2565Q3!AB:AB,MATCH([1]ตารางคะแนนV3!$C317,[1]RiskPlusY2565Q3!$D:$D,0))</f>
        <v>1</v>
      </c>
      <c r="AS317" s="93">
        <f t="shared" si="73"/>
        <v>1</v>
      </c>
      <c r="AT317" s="92">
        <f>INDEX([1]RiskPlusY2565Q3!AA:AA,MATCH([1]ตารางคะแนนV3!$C317,[1]RiskPlusY2565Q3!$D:$D,0))</f>
        <v>1</v>
      </c>
      <c r="AU317" s="92">
        <f>INDEX([1]RiskPlusY2565Q3!AC:AC,MATCH([1]ตารางคะแนนV3!$C317,[1]RiskPlusY2565Q3!$D:$D,0))</f>
        <v>1</v>
      </c>
      <c r="AV317" s="94">
        <f t="shared" si="74"/>
        <v>2</v>
      </c>
      <c r="AW317" s="95">
        <f t="shared" si="75"/>
        <v>3</v>
      </c>
      <c r="AX317" s="96">
        <f t="shared" si="76"/>
        <v>11</v>
      </c>
      <c r="AY317" s="18" t="str">
        <f t="shared" si="77"/>
        <v>B</v>
      </c>
      <c r="AZ317" s="18"/>
      <c r="BA317" s="18" t="str">
        <f>INDEX([1]Proflile65!$L:$L,MATCH([1]ตารางคะแนนV3!$C317,[1]Proflile65!$D:$D,0))</f>
        <v>เดิม</v>
      </c>
      <c r="BB317" s="18"/>
      <c r="BC317" s="18"/>
      <c r="BD317" s="28" t="b">
        <f t="shared" si="78"/>
        <v>1</v>
      </c>
      <c r="BE317" s="96">
        <v>11</v>
      </c>
      <c r="BF317" s="18" t="s">
        <v>2071</v>
      </c>
      <c r="BH317" s="17">
        <f t="shared" si="79"/>
        <v>150000</v>
      </c>
    </row>
    <row r="318" spans="1:60">
      <c r="A318" s="18" t="s">
        <v>23</v>
      </c>
      <c r="B318" s="17" t="s">
        <v>25</v>
      </c>
      <c r="C318" s="18" t="s">
        <v>861</v>
      </c>
      <c r="D318" s="17" t="s">
        <v>862</v>
      </c>
      <c r="E318" s="18" t="str">
        <f>INDEX([1]Proflile65!$F:$F,MATCH([1]ตารางคะแนนV3!$C318,[1]Proflile65!$D:$D,0))</f>
        <v>รพช.</v>
      </c>
      <c r="F318" s="18">
        <f>INDEX([1]Proflile65!$H:$H,MATCH([1]ตารางคะแนนV3!$C318,[1]Proflile65!$D:$D,0))</f>
        <v>134</v>
      </c>
      <c r="G318" s="19" t="str">
        <f>INDEX([1]Proflile65!$K:$K,MATCH([1]ตารางคะแนนV3!$C318,[1]Proflile65!$D:$D,0))</f>
        <v>รพช.M2 B&gt;100</v>
      </c>
      <c r="H318" s="75">
        <v>60878</v>
      </c>
      <c r="I318" s="76">
        <f>INDEX([1]RiskPlusY2565Q3!L:L,MATCH([1]ตารางคะแนนV3!$C318,[1]RiskPlusY2565Q3!$D:$D,0))</f>
        <v>303473735.47000003</v>
      </c>
      <c r="J318" s="76">
        <f>INDEX([1]RiskPlusY2565Q3!P:P,MATCH([1]ตารางคะแนนV3!$C318,[1]RiskPlusY2565Q3!$D:$D,0))</f>
        <v>71062249.719999999</v>
      </c>
      <c r="K318" s="76">
        <f>INDEX([1]RiskPlusY2565Q3!O:O,MATCH([1]ตารางคะแนนV3!$C318,[1]RiskPlusY2565Q3!$D:$D,0))</f>
        <v>285276808.81</v>
      </c>
      <c r="L318" s="76">
        <f>INDEX([1]RiskPlusY2565Q3!M:M,MATCH([1]ตารางคะแนนV3!$C318,[1]RiskPlusY2565Q3!$D:$D,0))</f>
        <v>261528340.00999999</v>
      </c>
      <c r="M318" s="29">
        <f>INDEX([1]RiskPlusY2565Q3!N:N,MATCH([1]ตารางคะแนนV3!$C318,[1]RiskPlusY2565Q3!$D:$D,0))</f>
        <v>0</v>
      </c>
      <c r="N318" s="77">
        <f>INDEX([1]PlanfinY2565Q3!M:M,MATCH([1]ตารางคะแนนV3!$C318,[1]PlanfinY2565Q3!$C:$C,0))</f>
        <v>0</v>
      </c>
      <c r="O318" s="78">
        <f>INDEX([1]PlanfinY2565Q3!N:N,MATCH([1]ตารางคะแนนV3!$C318,[1]PlanfinY2565Q3!$C:$C,0))</f>
        <v>1</v>
      </c>
      <c r="P318" s="79">
        <f t="shared" si="64"/>
        <v>1</v>
      </c>
      <c r="Q318" s="80">
        <f>INDEX([1]Ratio!R:R,MATCH([1]ตารางคะแนนV3!$C318,[1]Ratio!$C:$C,0))</f>
        <v>137</v>
      </c>
      <c r="R318" s="81">
        <f>INDEX([1]RiskPlusY2565Q3!$S:$S,MATCH([1]ตารางคะแนนV3!C318,[1]RiskPlusY2565Q3!$D:$D,0))</f>
        <v>0</v>
      </c>
      <c r="S318" s="82">
        <f>INDEX([1]Ratio!$S:$S,MATCH([1]ตารางคะแนนV3!$C318,[1]Ratio!$C:$C,0))</f>
        <v>105</v>
      </c>
      <c r="T318" s="78">
        <f>VLOOKUP($C318,[1]RiskPlusY2565Q3!$D$2:$W$901,17,0)</f>
        <v>0</v>
      </c>
      <c r="U318" s="83">
        <f t="shared" si="65"/>
        <v>0</v>
      </c>
      <c r="V318" s="82">
        <f>INDEX([1]Ratio!$T:$T,MATCH([1]ตารางคะแนนV3!$C318,[1]Ratio!$C:$C,0))</f>
        <v>59</v>
      </c>
      <c r="W318" s="78">
        <f>VLOOKUP($C318,[1]RiskPlusY2565Q3!$D$2:$W$901,18,0)</f>
        <v>1</v>
      </c>
      <c r="X318" s="83">
        <f t="shared" si="66"/>
        <v>0.5</v>
      </c>
      <c r="Y318" s="82">
        <f>INDEX([1]Ratio!$V:$V,MATCH([1]ตารางคะแนนV3!$C318,[1]Ratio!$C:$C,0))</f>
        <v>39</v>
      </c>
      <c r="Z318" s="81">
        <f>INDEX([1]RiskPlusY2565Q3!$W:$W,MATCH([1]ตารางคะแนนV3!C318,[1]RiskPlusY2565Q3!$D:$D,0))</f>
        <v>1</v>
      </c>
      <c r="AA318" s="84">
        <f t="shared" si="67"/>
        <v>1.5</v>
      </c>
      <c r="AB318" s="77" t="str">
        <f>INDEX('[1]Quick MethodY2565Q3'!P:P,MATCH([1]ตารางคะแนนV3!$C318,'[1]Quick MethodY2565Q3'!$C:$C,0))</f>
        <v>1</v>
      </c>
      <c r="AC318" s="78" t="str">
        <f>INDEX('[1]Quick MethodY2565Q3'!Q:Q,MATCH([1]ตารางคะแนนV3!$C318,'[1]Quick MethodY2565Q3'!$C:$C,0))</f>
        <v>1</v>
      </c>
      <c r="AD318" s="78">
        <f>INDEX([1]HGRY2565Q3!W:W,MATCH([1]ตารางคะแนนV3!$C318,[1]HGRY2565Q3!$C:$C,0))</f>
        <v>0</v>
      </c>
      <c r="AE318" s="78">
        <f>INDEX([1]HGRY2565Q3!X:X,MATCH([1]ตารางคะแนนV3!$C318,[1]HGRY2565Q3!$C:$C,0))</f>
        <v>0</v>
      </c>
      <c r="AF318" s="78">
        <f>INDEX([1]HGRY2565Q3!Y:Y,MATCH([1]ตารางคะแนนV3!$C318,[1]HGRY2565Q3!$C:$C,0))</f>
        <v>0</v>
      </c>
      <c r="AG318" s="78">
        <f>INDEX([1]HGRY2565Q3!Z:Z,MATCH([1]ตารางคะแนนV3!$C318,[1]HGRY2565Q3!$C:$C,0))</f>
        <v>0</v>
      </c>
      <c r="AH318" s="85">
        <f t="shared" si="68"/>
        <v>2</v>
      </c>
      <c r="AI318" s="79">
        <f t="shared" si="69"/>
        <v>2</v>
      </c>
      <c r="AJ318" s="86">
        <f>INDEX([1]PointY2565Q3!J:J,MATCH([1]ตารางคะแนนV3!$C318,[1]PointY2565Q3!$C:$C,0))</f>
        <v>1</v>
      </c>
      <c r="AK318" s="87">
        <f>IFERROR(INDEX([1]อัตราการครองเตียง!O:O,MATCH([1]ตารางคะแนนV3!$C318,[1]อัตราการครองเตียง!$C:$C,0)),0)</f>
        <v>1</v>
      </c>
      <c r="AL318" s="88">
        <f>INDEX([1]SumAdjRw!R:R,MATCH([1]ตารางคะแนนV3!$C318,[1]SumAdjRw!$C:$C,0))</f>
        <v>1</v>
      </c>
      <c r="AM318" s="89">
        <f t="shared" si="70"/>
        <v>2</v>
      </c>
      <c r="AN318" s="90">
        <f t="shared" si="71"/>
        <v>5</v>
      </c>
      <c r="AO318" s="91">
        <f t="shared" si="72"/>
        <v>7.5</v>
      </c>
      <c r="AP318" s="92">
        <f>INDEX([1]RiskPlusY2565Q3!Q:Q,MATCH([1]ตารางคะแนนV3!$C318,[1]RiskPlusY2565Q3!$D:$D,0))</f>
        <v>1</v>
      </c>
      <c r="AQ318" s="92">
        <f>INDEX([1]RiskPlusY2565Q3!R:R,MATCH([1]ตารางคะแนนV3!$C318,[1]RiskPlusY2565Q3!$D:$D,0))</f>
        <v>1</v>
      </c>
      <c r="AR318" s="92">
        <f>INDEX([1]RiskPlusY2565Q3!AB:AB,MATCH([1]ตารางคะแนนV3!$C318,[1]RiskPlusY2565Q3!$D:$D,0))</f>
        <v>1</v>
      </c>
      <c r="AS318" s="93">
        <f t="shared" si="73"/>
        <v>3</v>
      </c>
      <c r="AT318" s="92">
        <f>INDEX([1]RiskPlusY2565Q3!AA:AA,MATCH([1]ตารางคะแนนV3!$C318,[1]RiskPlusY2565Q3!$D:$D,0))</f>
        <v>1</v>
      </c>
      <c r="AU318" s="92">
        <f>INDEX([1]RiskPlusY2565Q3!AC:AC,MATCH([1]ตารางคะแนนV3!$C318,[1]RiskPlusY2565Q3!$D:$D,0))</f>
        <v>1</v>
      </c>
      <c r="AV318" s="94">
        <f t="shared" si="74"/>
        <v>2</v>
      </c>
      <c r="AW318" s="95">
        <f t="shared" si="75"/>
        <v>5</v>
      </c>
      <c r="AX318" s="96">
        <f t="shared" si="76"/>
        <v>12.5</v>
      </c>
      <c r="AY318" s="18" t="str">
        <f t="shared" si="77"/>
        <v>A</v>
      </c>
      <c r="AZ318" s="18"/>
      <c r="BA318" s="18" t="str">
        <f>INDEX([1]Proflile65!$L:$L,MATCH([1]ตารางคะแนนV3!$C318,[1]Proflile65!$D:$D,0))</f>
        <v>เดิม</v>
      </c>
      <c r="BB318" s="18"/>
      <c r="BC318" s="18"/>
      <c r="BD318" s="28" t="b">
        <f t="shared" si="78"/>
        <v>1</v>
      </c>
      <c r="BE318" s="96">
        <v>12.5</v>
      </c>
      <c r="BF318" s="18" t="s">
        <v>2048</v>
      </c>
      <c r="BH318" s="17">
        <f t="shared" si="79"/>
        <v>300000</v>
      </c>
    </row>
    <row r="319" spans="1:60">
      <c r="A319" s="18" t="s">
        <v>23</v>
      </c>
      <c r="B319" s="17" t="s">
        <v>25</v>
      </c>
      <c r="C319" s="18" t="s">
        <v>863</v>
      </c>
      <c r="D319" s="17" t="s">
        <v>864</v>
      </c>
      <c r="E319" s="18" t="str">
        <f>INDEX([1]Proflile65!$F:$F,MATCH([1]ตารางคะแนนV3!$C319,[1]Proflile65!$D:$D,0))</f>
        <v>รพช.</v>
      </c>
      <c r="F319" s="18">
        <f>INDEX([1]Proflile65!$H:$H,MATCH([1]ตารางคะแนนV3!$C319,[1]Proflile65!$D:$D,0))</f>
        <v>30</v>
      </c>
      <c r="G319" s="19" t="str">
        <f>INDEX([1]Proflile65!$K:$K,MATCH([1]ตารางคะแนนV3!$C319,[1]Proflile65!$D:$D,0))</f>
        <v>รพช.F2 P&lt;=30,000</v>
      </c>
      <c r="H319" s="75">
        <v>29424</v>
      </c>
      <c r="I319" s="76">
        <f>INDEX([1]RiskPlusY2565Q3!L:L,MATCH([1]ตารางคะแนนV3!$C319,[1]RiskPlusY2565Q3!$D:$D,0))</f>
        <v>57452005.509999998</v>
      </c>
      <c r="J319" s="76">
        <f>INDEX([1]RiskPlusY2565Q3!P:P,MATCH([1]ตารางคะแนนV3!$C319,[1]RiskPlusY2565Q3!$D:$D,0))</f>
        <v>24063245.129999999</v>
      </c>
      <c r="K319" s="76">
        <f>INDEX([1]RiskPlusY2565Q3!O:O,MATCH([1]ตารางคะแนนV3!$C319,[1]RiskPlusY2565Q3!$D:$D,0))</f>
        <v>37058109.960000001</v>
      </c>
      <c r="L319" s="76">
        <f>INDEX([1]RiskPlusY2565Q3!M:M,MATCH([1]ตารางคะแนนV3!$C319,[1]RiskPlusY2565Q3!$D:$D,0))</f>
        <v>32923435.879999999</v>
      </c>
      <c r="M319" s="29">
        <f>INDEX([1]RiskPlusY2565Q3!N:N,MATCH([1]ตารางคะแนนV3!$C319,[1]RiskPlusY2565Q3!$D:$D,0))</f>
        <v>0</v>
      </c>
      <c r="N319" s="77">
        <f>INDEX([1]PlanfinY2565Q3!M:M,MATCH([1]ตารางคะแนนV3!$C319,[1]PlanfinY2565Q3!$C:$C,0))</f>
        <v>0</v>
      </c>
      <c r="O319" s="78">
        <f>INDEX([1]PlanfinY2565Q3!N:N,MATCH([1]ตารางคะแนนV3!$C319,[1]PlanfinY2565Q3!$C:$C,0))</f>
        <v>1</v>
      </c>
      <c r="P319" s="79">
        <f t="shared" si="64"/>
        <v>1</v>
      </c>
      <c r="Q319" s="80">
        <f>INDEX([1]Ratio!R:R,MATCH([1]ตารางคะแนนV3!$C319,[1]Ratio!$C:$C,0))</f>
        <v>136</v>
      </c>
      <c r="R319" s="81">
        <f>INDEX([1]RiskPlusY2565Q3!$S:$S,MATCH([1]ตารางคะแนนV3!C319,[1]RiskPlusY2565Q3!$D:$D,0))</f>
        <v>0</v>
      </c>
      <c r="S319" s="82">
        <f>INDEX([1]Ratio!$S:$S,MATCH([1]ตารางคะแนนV3!$C319,[1]Ratio!$C:$C,0))</f>
        <v>39</v>
      </c>
      <c r="T319" s="78">
        <f>VLOOKUP($C319,[1]RiskPlusY2565Q3!$D$2:$W$901,17,0)</f>
        <v>1</v>
      </c>
      <c r="U319" s="83">
        <f t="shared" si="65"/>
        <v>0.5</v>
      </c>
      <c r="V319" s="82">
        <f>INDEX([1]Ratio!$T:$T,MATCH([1]ตารางคะแนนV3!$C319,[1]Ratio!$C:$C,0))</f>
        <v>66</v>
      </c>
      <c r="W319" s="78">
        <f>VLOOKUP($C319,[1]RiskPlusY2565Q3!$D$2:$W$901,18,0)</f>
        <v>0</v>
      </c>
      <c r="X319" s="83">
        <f t="shared" si="66"/>
        <v>0</v>
      </c>
      <c r="Y319" s="82">
        <f>INDEX([1]Ratio!$V:$V,MATCH([1]ตารางคะแนนV3!$C319,[1]Ratio!$C:$C,0))</f>
        <v>56</v>
      </c>
      <c r="Z319" s="81">
        <f>INDEX([1]RiskPlusY2565Q3!$W:$W,MATCH([1]ตารางคะแนนV3!C319,[1]RiskPlusY2565Q3!$D:$D,0))</f>
        <v>1</v>
      </c>
      <c r="AA319" s="84">
        <f t="shared" si="67"/>
        <v>1.5</v>
      </c>
      <c r="AB319" s="77" t="str">
        <f>INDEX('[1]Quick MethodY2565Q3'!P:P,MATCH([1]ตารางคะแนนV3!$C319,'[1]Quick MethodY2565Q3'!$C:$C,0))</f>
        <v>1</v>
      </c>
      <c r="AC319" s="78" t="str">
        <f>INDEX('[1]Quick MethodY2565Q3'!Q:Q,MATCH([1]ตารางคะแนนV3!$C319,'[1]Quick MethodY2565Q3'!$C:$C,0))</f>
        <v>1</v>
      </c>
      <c r="AD319" s="78">
        <f>INDEX([1]HGRY2565Q3!W:W,MATCH([1]ตารางคะแนนV3!$C319,[1]HGRY2565Q3!$C:$C,0))</f>
        <v>0</v>
      </c>
      <c r="AE319" s="78">
        <f>INDEX([1]HGRY2565Q3!X:X,MATCH([1]ตารางคะแนนV3!$C319,[1]HGRY2565Q3!$C:$C,0))</f>
        <v>0</v>
      </c>
      <c r="AF319" s="78">
        <f>INDEX([1]HGRY2565Q3!Y:Y,MATCH([1]ตารางคะแนนV3!$C319,[1]HGRY2565Q3!$C:$C,0))</f>
        <v>0.5</v>
      </c>
      <c r="AG319" s="78">
        <f>INDEX([1]HGRY2565Q3!Z:Z,MATCH([1]ตารางคะแนนV3!$C319,[1]HGRY2565Q3!$C:$C,0))</f>
        <v>0.5</v>
      </c>
      <c r="AH319" s="85">
        <f t="shared" si="68"/>
        <v>3</v>
      </c>
      <c r="AI319" s="79">
        <f t="shared" si="69"/>
        <v>2</v>
      </c>
      <c r="AJ319" s="86">
        <f>INDEX([1]PointY2565Q3!J:J,MATCH([1]ตารางคะแนนV3!$C319,[1]PointY2565Q3!$C:$C,0))</f>
        <v>1</v>
      </c>
      <c r="AK319" s="87">
        <f>IFERROR(INDEX([1]อัตราการครองเตียง!O:O,MATCH([1]ตารางคะแนนV3!$C319,[1]อัตราการครองเตียง!$C:$C,0)),0)</f>
        <v>1</v>
      </c>
      <c r="AL319" s="88">
        <f>INDEX([1]SumAdjRw!R:R,MATCH([1]ตารางคะแนนV3!$C319,[1]SumAdjRw!$C:$C,0))</f>
        <v>1</v>
      </c>
      <c r="AM319" s="89">
        <f t="shared" si="70"/>
        <v>2</v>
      </c>
      <c r="AN319" s="90">
        <f t="shared" si="71"/>
        <v>5</v>
      </c>
      <c r="AO319" s="91">
        <f t="shared" si="72"/>
        <v>7.5</v>
      </c>
      <c r="AP319" s="92">
        <f>INDEX([1]RiskPlusY2565Q3!Q:Q,MATCH([1]ตารางคะแนนV3!$C319,[1]RiskPlusY2565Q3!$D:$D,0))</f>
        <v>1</v>
      </c>
      <c r="AQ319" s="92">
        <f>INDEX([1]RiskPlusY2565Q3!R:R,MATCH([1]ตารางคะแนนV3!$C319,[1]RiskPlusY2565Q3!$D:$D,0))</f>
        <v>1</v>
      </c>
      <c r="AR319" s="92">
        <f>INDEX([1]RiskPlusY2565Q3!AB:AB,MATCH([1]ตารางคะแนนV3!$C319,[1]RiskPlusY2565Q3!$D:$D,0))</f>
        <v>1</v>
      </c>
      <c r="AS319" s="93">
        <f t="shared" si="73"/>
        <v>3</v>
      </c>
      <c r="AT319" s="92">
        <f>INDEX([1]RiskPlusY2565Q3!AA:AA,MATCH([1]ตารางคะแนนV3!$C319,[1]RiskPlusY2565Q3!$D:$D,0))</f>
        <v>1</v>
      </c>
      <c r="AU319" s="92">
        <f>INDEX([1]RiskPlusY2565Q3!AC:AC,MATCH([1]ตารางคะแนนV3!$C319,[1]RiskPlusY2565Q3!$D:$D,0))</f>
        <v>1</v>
      </c>
      <c r="AV319" s="94">
        <f t="shared" si="74"/>
        <v>2</v>
      </c>
      <c r="AW319" s="95">
        <f t="shared" si="75"/>
        <v>5</v>
      </c>
      <c r="AX319" s="96">
        <f t="shared" si="76"/>
        <v>12.5</v>
      </c>
      <c r="AY319" s="18" t="str">
        <f t="shared" si="77"/>
        <v>A</v>
      </c>
      <c r="AZ319" s="18"/>
      <c r="BA319" s="18" t="str">
        <f>INDEX([1]Proflile65!$L:$L,MATCH([1]ตารางคะแนนV3!$C319,[1]Proflile65!$D:$D,0))</f>
        <v>เดิม</v>
      </c>
      <c r="BB319" s="18"/>
      <c r="BC319" s="18"/>
      <c r="BD319" s="28" t="b">
        <f t="shared" si="78"/>
        <v>1</v>
      </c>
      <c r="BE319" s="96">
        <v>12.5</v>
      </c>
      <c r="BF319" s="18" t="s">
        <v>2048</v>
      </c>
      <c r="BH319" s="17">
        <f t="shared" si="79"/>
        <v>300000</v>
      </c>
    </row>
    <row r="320" spans="1:60">
      <c r="A320" s="18" t="s">
        <v>23</v>
      </c>
      <c r="B320" s="17" t="s">
        <v>25</v>
      </c>
      <c r="C320" s="18" t="s">
        <v>865</v>
      </c>
      <c r="D320" s="17" t="s">
        <v>866</v>
      </c>
      <c r="E320" s="18" t="str">
        <f>INDEX([1]Proflile65!$F:$F,MATCH([1]ตารางคะแนนV3!$C320,[1]Proflile65!$D:$D,0))</f>
        <v>รพช.</v>
      </c>
      <c r="F320" s="18">
        <f>INDEX([1]Proflile65!$H:$H,MATCH([1]ตารางคะแนนV3!$C320,[1]Proflile65!$D:$D,0))</f>
        <v>60</v>
      </c>
      <c r="G320" s="19" t="str">
        <f>INDEX([1]Proflile65!$K:$K,MATCH([1]ตารางคะแนนV3!$C320,[1]Proflile65!$D:$D,0))</f>
        <v>รพช.F2 P30,000-60,000</v>
      </c>
      <c r="H320" s="75">
        <v>46269</v>
      </c>
      <c r="I320" s="76">
        <f>INDEX([1]RiskPlusY2565Q3!L:L,MATCH([1]ตารางคะแนนV3!$C320,[1]RiskPlusY2565Q3!$D:$D,0))</f>
        <v>185929341.33000001</v>
      </c>
      <c r="J320" s="76">
        <f>INDEX([1]RiskPlusY2565Q3!P:P,MATCH([1]ตารางคะแนนV3!$C320,[1]RiskPlusY2565Q3!$D:$D,0))</f>
        <v>95851640.480000004</v>
      </c>
      <c r="K320" s="76">
        <f>INDEX([1]RiskPlusY2565Q3!O:O,MATCH([1]ตารางคะแนนV3!$C320,[1]RiskPlusY2565Q3!$D:$D,0))</f>
        <v>141988245.25999999</v>
      </c>
      <c r="L320" s="76">
        <f>INDEX([1]RiskPlusY2565Q3!M:M,MATCH([1]ตารางคะแนนV3!$C320,[1]RiskPlusY2565Q3!$D:$D,0))</f>
        <v>137345136.30000001</v>
      </c>
      <c r="M320" s="29">
        <f>INDEX([1]RiskPlusY2565Q3!N:N,MATCH([1]ตารางคะแนนV3!$C320,[1]RiskPlusY2565Q3!$D:$D,0))</f>
        <v>0</v>
      </c>
      <c r="N320" s="77">
        <f>INDEX([1]PlanfinY2565Q3!M:M,MATCH([1]ตารางคะแนนV3!$C320,[1]PlanfinY2565Q3!$C:$C,0))</f>
        <v>0</v>
      </c>
      <c r="O320" s="78">
        <f>INDEX([1]PlanfinY2565Q3!N:N,MATCH([1]ตารางคะแนนV3!$C320,[1]PlanfinY2565Q3!$C:$C,0))</f>
        <v>1</v>
      </c>
      <c r="P320" s="79">
        <f t="shared" si="64"/>
        <v>1</v>
      </c>
      <c r="Q320" s="80">
        <f>INDEX([1]Ratio!R:R,MATCH([1]ตารางคะแนนV3!$C320,[1]Ratio!$C:$C,0))</f>
        <v>166</v>
      </c>
      <c r="R320" s="81">
        <f>INDEX([1]RiskPlusY2565Q3!$S:$S,MATCH([1]ตารางคะแนนV3!C320,[1]RiskPlusY2565Q3!$D:$D,0))</f>
        <v>0</v>
      </c>
      <c r="S320" s="82">
        <f>INDEX([1]Ratio!$S:$S,MATCH([1]ตารางคะแนนV3!$C320,[1]Ratio!$C:$C,0))</f>
        <v>47</v>
      </c>
      <c r="T320" s="78">
        <f>VLOOKUP($C320,[1]RiskPlusY2565Q3!$D$2:$W$901,17,0)</f>
        <v>1</v>
      </c>
      <c r="U320" s="83">
        <f t="shared" si="65"/>
        <v>0.5</v>
      </c>
      <c r="V320" s="82">
        <f>INDEX([1]Ratio!$T:$T,MATCH([1]ตารางคะแนนV3!$C320,[1]Ratio!$C:$C,0))</f>
        <v>95</v>
      </c>
      <c r="W320" s="78">
        <f>VLOOKUP($C320,[1]RiskPlusY2565Q3!$D$2:$W$901,18,0)</f>
        <v>0</v>
      </c>
      <c r="X320" s="83">
        <f t="shared" si="66"/>
        <v>0</v>
      </c>
      <c r="Y320" s="82">
        <f>INDEX([1]Ratio!$V:$V,MATCH([1]ตารางคะแนนV3!$C320,[1]Ratio!$C:$C,0))</f>
        <v>38</v>
      </c>
      <c r="Z320" s="81">
        <f>INDEX([1]RiskPlusY2565Q3!$W:$W,MATCH([1]ตารางคะแนนV3!C320,[1]RiskPlusY2565Q3!$D:$D,0))</f>
        <v>1</v>
      </c>
      <c r="AA320" s="84">
        <f t="shared" si="67"/>
        <v>1.5</v>
      </c>
      <c r="AB320" s="77" t="str">
        <f>INDEX('[1]Quick MethodY2565Q3'!P:P,MATCH([1]ตารางคะแนนV3!$C320,'[1]Quick MethodY2565Q3'!$C:$C,0))</f>
        <v>1</v>
      </c>
      <c r="AC320" s="78" t="str">
        <f>INDEX('[1]Quick MethodY2565Q3'!Q:Q,MATCH([1]ตารางคะแนนV3!$C320,'[1]Quick MethodY2565Q3'!$C:$C,0))</f>
        <v>1</v>
      </c>
      <c r="AD320" s="78">
        <f>INDEX([1]HGRY2565Q3!W:W,MATCH([1]ตารางคะแนนV3!$C320,[1]HGRY2565Q3!$C:$C,0))</f>
        <v>0</v>
      </c>
      <c r="AE320" s="78">
        <f>INDEX([1]HGRY2565Q3!X:X,MATCH([1]ตารางคะแนนV3!$C320,[1]HGRY2565Q3!$C:$C,0))</f>
        <v>0</v>
      </c>
      <c r="AF320" s="78">
        <f>INDEX([1]HGRY2565Q3!Y:Y,MATCH([1]ตารางคะแนนV3!$C320,[1]HGRY2565Q3!$C:$C,0))</f>
        <v>0</v>
      </c>
      <c r="AG320" s="78">
        <f>INDEX([1]HGRY2565Q3!Z:Z,MATCH([1]ตารางคะแนนV3!$C320,[1]HGRY2565Q3!$C:$C,0))</f>
        <v>0</v>
      </c>
      <c r="AH320" s="85">
        <f t="shared" si="68"/>
        <v>2</v>
      </c>
      <c r="AI320" s="79">
        <f t="shared" si="69"/>
        <v>2</v>
      </c>
      <c r="AJ320" s="86">
        <f>INDEX([1]PointY2565Q3!J:J,MATCH([1]ตารางคะแนนV3!$C320,[1]PointY2565Q3!$C:$C,0))</f>
        <v>1</v>
      </c>
      <c r="AK320" s="87">
        <f>IFERROR(INDEX([1]อัตราการครองเตียง!O:O,MATCH([1]ตารางคะแนนV3!$C320,[1]อัตราการครองเตียง!$C:$C,0)),0)</f>
        <v>1</v>
      </c>
      <c r="AL320" s="88">
        <f>INDEX([1]SumAdjRw!R:R,MATCH([1]ตารางคะแนนV3!$C320,[1]SumAdjRw!$C:$C,0))</f>
        <v>1</v>
      </c>
      <c r="AM320" s="89">
        <f t="shared" si="70"/>
        <v>2</v>
      </c>
      <c r="AN320" s="90">
        <f t="shared" si="71"/>
        <v>5</v>
      </c>
      <c r="AO320" s="91">
        <f t="shared" si="72"/>
        <v>7.5</v>
      </c>
      <c r="AP320" s="92">
        <f>INDEX([1]RiskPlusY2565Q3!Q:Q,MATCH([1]ตารางคะแนนV3!$C320,[1]RiskPlusY2565Q3!$D:$D,0))</f>
        <v>1</v>
      </c>
      <c r="AQ320" s="92">
        <f>INDEX([1]RiskPlusY2565Q3!R:R,MATCH([1]ตารางคะแนนV3!$C320,[1]RiskPlusY2565Q3!$D:$D,0))</f>
        <v>1</v>
      </c>
      <c r="AR320" s="92">
        <f>INDEX([1]RiskPlusY2565Q3!AB:AB,MATCH([1]ตารางคะแนนV3!$C320,[1]RiskPlusY2565Q3!$D:$D,0))</f>
        <v>1</v>
      </c>
      <c r="AS320" s="93">
        <f t="shared" si="73"/>
        <v>3</v>
      </c>
      <c r="AT320" s="92">
        <f>INDEX([1]RiskPlusY2565Q3!AA:AA,MATCH([1]ตารางคะแนนV3!$C320,[1]RiskPlusY2565Q3!$D:$D,0))</f>
        <v>1</v>
      </c>
      <c r="AU320" s="92">
        <f>INDEX([1]RiskPlusY2565Q3!AC:AC,MATCH([1]ตารางคะแนนV3!$C320,[1]RiskPlusY2565Q3!$D:$D,0))</f>
        <v>1</v>
      </c>
      <c r="AV320" s="94">
        <f t="shared" si="74"/>
        <v>2</v>
      </c>
      <c r="AW320" s="95">
        <f t="shared" si="75"/>
        <v>5</v>
      </c>
      <c r="AX320" s="96">
        <f t="shared" si="76"/>
        <v>12.5</v>
      </c>
      <c r="AY320" s="18" t="str">
        <f t="shared" si="77"/>
        <v>A</v>
      </c>
      <c r="AZ320" s="18"/>
      <c r="BA320" s="18" t="str">
        <f>INDEX([1]Proflile65!$L:$L,MATCH([1]ตารางคะแนนV3!$C320,[1]Proflile65!$D:$D,0))</f>
        <v>เดิม</v>
      </c>
      <c r="BB320" s="18"/>
      <c r="BC320" s="18"/>
      <c r="BD320" s="28" t="b">
        <f t="shared" si="78"/>
        <v>1</v>
      </c>
      <c r="BE320" s="96">
        <v>12.5</v>
      </c>
      <c r="BF320" s="18" t="s">
        <v>2048</v>
      </c>
      <c r="BH320" s="17">
        <f t="shared" si="79"/>
        <v>300000</v>
      </c>
    </row>
    <row r="321" spans="1:60">
      <c r="A321" s="18" t="s">
        <v>23</v>
      </c>
      <c r="B321" s="17" t="s">
        <v>25</v>
      </c>
      <c r="C321" s="18" t="s">
        <v>867</v>
      </c>
      <c r="D321" s="17" t="s">
        <v>868</v>
      </c>
      <c r="E321" s="18" t="str">
        <f>INDEX([1]Proflile65!$F:$F,MATCH([1]ตารางคะแนนV3!$C321,[1]Proflile65!$D:$D,0))</f>
        <v>รพท.</v>
      </c>
      <c r="F321" s="18">
        <f>INDEX([1]Proflile65!$H:$H,MATCH([1]ตารางคะแนนV3!$C321,[1]Proflile65!$D:$D,0))</f>
        <v>395</v>
      </c>
      <c r="G321" s="19" t="str">
        <f>INDEX([1]Proflile65!$K:$K,MATCH([1]ตารางคะแนนV3!$C321,[1]Proflile65!$D:$D,0))</f>
        <v>รพท.S B&lt;=400</v>
      </c>
      <c r="H321" s="75">
        <v>91812</v>
      </c>
      <c r="I321" s="76">
        <f>INDEX([1]RiskPlusY2565Q3!L:L,MATCH([1]ตารางคะแนนV3!$C321,[1]RiskPlusY2565Q3!$D:$D,0))</f>
        <v>659037637.14999998</v>
      </c>
      <c r="J321" s="76">
        <f>INDEX([1]RiskPlusY2565Q3!P:P,MATCH([1]ตารางคะแนนV3!$C321,[1]RiskPlusY2565Q3!$D:$D,0))</f>
        <v>358561344.54000002</v>
      </c>
      <c r="K321" s="76">
        <f>INDEX([1]RiskPlusY2565Q3!O:O,MATCH([1]ตารางคะแนนV3!$C321,[1]RiskPlusY2565Q3!$D:$D,0))</f>
        <v>270544552.60000002</v>
      </c>
      <c r="L321" s="76">
        <f>INDEX([1]RiskPlusY2565Q3!M:M,MATCH([1]ตารางคะแนนV3!$C321,[1]RiskPlusY2565Q3!$D:$D,0))</f>
        <v>226972283.38</v>
      </c>
      <c r="M321" s="29">
        <f>INDEX([1]RiskPlusY2565Q3!N:N,MATCH([1]ตารางคะแนนV3!$C321,[1]RiskPlusY2565Q3!$D:$D,0))</f>
        <v>0</v>
      </c>
      <c r="N321" s="77">
        <f>INDEX([1]PlanfinY2565Q3!M:M,MATCH([1]ตารางคะแนนV3!$C321,[1]PlanfinY2565Q3!$C:$C,0))</f>
        <v>1</v>
      </c>
      <c r="O321" s="78">
        <f>INDEX([1]PlanfinY2565Q3!N:N,MATCH([1]ตารางคะแนนV3!$C321,[1]PlanfinY2565Q3!$C:$C,0))</f>
        <v>1</v>
      </c>
      <c r="P321" s="79">
        <f t="shared" si="64"/>
        <v>2</v>
      </c>
      <c r="Q321" s="80">
        <f>INDEX([1]Ratio!R:R,MATCH([1]ตารางคะแนนV3!$C321,[1]Ratio!$C:$C,0))</f>
        <v>103</v>
      </c>
      <c r="R321" s="81">
        <f>INDEX([1]RiskPlusY2565Q3!$S:$S,MATCH([1]ตารางคะแนนV3!C321,[1]RiskPlusY2565Q3!$D:$D,0))</f>
        <v>0</v>
      </c>
      <c r="S321" s="82">
        <f>INDEX([1]Ratio!$S:$S,MATCH([1]ตารางคะแนนV3!$C321,[1]Ratio!$C:$C,0))</f>
        <v>37</v>
      </c>
      <c r="T321" s="78">
        <f>VLOOKUP($C321,[1]RiskPlusY2565Q3!$D$2:$W$901,17,0)</f>
        <v>1</v>
      </c>
      <c r="U321" s="83">
        <f t="shared" si="65"/>
        <v>0.5</v>
      </c>
      <c r="V321" s="82">
        <f>INDEX([1]Ratio!$T:$T,MATCH([1]ตารางคะแนนV3!$C321,[1]Ratio!$C:$C,0))</f>
        <v>32</v>
      </c>
      <c r="W321" s="78">
        <f>VLOOKUP($C321,[1]RiskPlusY2565Q3!$D$2:$W$901,18,0)</f>
        <v>1</v>
      </c>
      <c r="X321" s="83">
        <f t="shared" si="66"/>
        <v>0.5</v>
      </c>
      <c r="Y321" s="82">
        <f>INDEX([1]Ratio!$V:$V,MATCH([1]ตารางคะแนนV3!$C321,[1]Ratio!$C:$C,0))</f>
        <v>43</v>
      </c>
      <c r="Z321" s="81">
        <f>INDEX([1]RiskPlusY2565Q3!$W:$W,MATCH([1]ตารางคะแนนV3!C321,[1]RiskPlusY2565Q3!$D:$D,0))</f>
        <v>1</v>
      </c>
      <c r="AA321" s="84">
        <f t="shared" si="67"/>
        <v>2</v>
      </c>
      <c r="AB321" s="77" t="str">
        <f>INDEX('[1]Quick MethodY2565Q3'!P:P,MATCH([1]ตารางคะแนนV3!$C321,'[1]Quick MethodY2565Q3'!$C:$C,0))</f>
        <v>1</v>
      </c>
      <c r="AC321" s="78" t="str">
        <f>INDEX('[1]Quick MethodY2565Q3'!Q:Q,MATCH([1]ตารางคะแนนV3!$C321,'[1]Quick MethodY2565Q3'!$C:$C,0))</f>
        <v>0</v>
      </c>
      <c r="AD321" s="78">
        <f>INDEX([1]HGRY2565Q3!W:W,MATCH([1]ตารางคะแนนV3!$C321,[1]HGRY2565Q3!$C:$C,0))</f>
        <v>0</v>
      </c>
      <c r="AE321" s="78">
        <f>INDEX([1]HGRY2565Q3!X:X,MATCH([1]ตารางคะแนนV3!$C321,[1]HGRY2565Q3!$C:$C,0))</f>
        <v>0</v>
      </c>
      <c r="AF321" s="78">
        <f>INDEX([1]HGRY2565Q3!Y:Y,MATCH([1]ตารางคะแนนV3!$C321,[1]HGRY2565Q3!$C:$C,0))</f>
        <v>0</v>
      </c>
      <c r="AG321" s="78">
        <f>INDEX([1]HGRY2565Q3!Z:Z,MATCH([1]ตารางคะแนนV3!$C321,[1]HGRY2565Q3!$C:$C,0))</f>
        <v>0</v>
      </c>
      <c r="AH321" s="85">
        <f t="shared" si="68"/>
        <v>1</v>
      </c>
      <c r="AI321" s="79">
        <f t="shared" si="69"/>
        <v>1</v>
      </c>
      <c r="AJ321" s="86">
        <f>INDEX([1]PointY2565Q3!J:J,MATCH([1]ตารางคะแนนV3!$C321,[1]PointY2565Q3!$C:$C,0))</f>
        <v>1</v>
      </c>
      <c r="AK321" s="87">
        <f>IFERROR(INDEX([1]อัตราการครองเตียง!O:O,MATCH([1]ตารางคะแนนV3!$C321,[1]อัตราการครองเตียง!$C:$C,0)),0)</f>
        <v>1</v>
      </c>
      <c r="AL321" s="88">
        <f>INDEX([1]SumAdjRw!R:R,MATCH([1]ตารางคะแนนV3!$C321,[1]SumAdjRw!$C:$C,0))</f>
        <v>1</v>
      </c>
      <c r="AM321" s="89">
        <f t="shared" si="70"/>
        <v>2</v>
      </c>
      <c r="AN321" s="90">
        <f t="shared" si="71"/>
        <v>4</v>
      </c>
      <c r="AO321" s="91">
        <f t="shared" si="72"/>
        <v>8</v>
      </c>
      <c r="AP321" s="92">
        <f>INDEX([1]RiskPlusY2565Q3!Q:Q,MATCH([1]ตารางคะแนนV3!$C321,[1]RiskPlusY2565Q3!$D:$D,0))</f>
        <v>1</v>
      </c>
      <c r="AQ321" s="92">
        <f>INDEX([1]RiskPlusY2565Q3!R:R,MATCH([1]ตารางคะแนนV3!$C321,[1]RiskPlusY2565Q3!$D:$D,0))</f>
        <v>0</v>
      </c>
      <c r="AR321" s="92">
        <f>INDEX([1]RiskPlusY2565Q3!AB:AB,MATCH([1]ตารางคะแนนV3!$C321,[1]RiskPlusY2565Q3!$D:$D,0))</f>
        <v>1</v>
      </c>
      <c r="AS321" s="93">
        <f t="shared" si="73"/>
        <v>2</v>
      </c>
      <c r="AT321" s="92">
        <f>INDEX([1]RiskPlusY2565Q3!AA:AA,MATCH([1]ตารางคะแนนV3!$C321,[1]RiskPlusY2565Q3!$D:$D,0))</f>
        <v>1</v>
      </c>
      <c r="AU321" s="92">
        <f>INDEX([1]RiskPlusY2565Q3!AC:AC,MATCH([1]ตารางคะแนนV3!$C321,[1]RiskPlusY2565Q3!$D:$D,0))</f>
        <v>1</v>
      </c>
      <c r="AV321" s="94">
        <f t="shared" si="74"/>
        <v>2</v>
      </c>
      <c r="AW321" s="95">
        <f t="shared" si="75"/>
        <v>4</v>
      </c>
      <c r="AX321" s="96">
        <f t="shared" si="76"/>
        <v>12</v>
      </c>
      <c r="AY321" s="18" t="str">
        <f t="shared" si="77"/>
        <v>A</v>
      </c>
      <c r="AZ321" s="18"/>
      <c r="BA321" s="18" t="str">
        <f>INDEX([1]Proflile65!$L:$L,MATCH([1]ตารางคะแนนV3!$C321,[1]Proflile65!$D:$D,0))</f>
        <v>เดิม</v>
      </c>
      <c r="BB321" s="102"/>
      <c r="BC321" s="18"/>
      <c r="BD321" s="28" t="b">
        <f t="shared" si="78"/>
        <v>0</v>
      </c>
      <c r="BE321" s="96">
        <v>13</v>
      </c>
      <c r="BF321" s="18" t="s">
        <v>2048</v>
      </c>
      <c r="BH321" s="17">
        <f t="shared" si="79"/>
        <v>300000</v>
      </c>
    </row>
    <row r="322" spans="1:60">
      <c r="A322" s="18" t="s">
        <v>23</v>
      </c>
      <c r="B322" s="17" t="s">
        <v>25</v>
      </c>
      <c r="C322" s="18" t="s">
        <v>869</v>
      </c>
      <c r="D322" s="17" t="s">
        <v>870</v>
      </c>
      <c r="E322" s="18" t="str">
        <f>INDEX([1]Proflile65!$F:$F,MATCH([1]ตารางคะแนนV3!$C322,[1]Proflile65!$D:$D,0))</f>
        <v>รพช.</v>
      </c>
      <c r="F322" s="18">
        <f>INDEX([1]Proflile65!$H:$H,MATCH([1]ตารางคะแนนV3!$C322,[1]Proflile65!$D:$D,0))</f>
        <v>75</v>
      </c>
      <c r="G322" s="19" t="str">
        <f>INDEX([1]Proflile65!$K:$K,MATCH([1]ตารางคะแนนV3!$C322,[1]Proflile65!$D:$D,0))</f>
        <v>รพช.F1 P&lt;=50,000</v>
      </c>
      <c r="H322" s="75">
        <v>36947</v>
      </c>
      <c r="I322" s="76">
        <f>INDEX([1]RiskPlusY2565Q3!L:L,MATCH([1]ตารางคะแนนV3!$C322,[1]RiskPlusY2565Q3!$D:$D,0))</f>
        <v>215114342.69</v>
      </c>
      <c r="J322" s="76">
        <f>INDEX([1]RiskPlusY2565Q3!P:P,MATCH([1]ตารางคะแนนV3!$C322,[1]RiskPlusY2565Q3!$D:$D,0))</f>
        <v>170332842.56</v>
      </c>
      <c r="K322" s="76">
        <f>INDEX([1]RiskPlusY2565Q3!O:O,MATCH([1]ตารางคะแนนV3!$C322,[1]RiskPlusY2565Q3!$D:$D,0))</f>
        <v>85103369.719999999</v>
      </c>
      <c r="L322" s="76">
        <f>INDEX([1]RiskPlusY2565Q3!M:M,MATCH([1]ตารางคะแนนV3!$C322,[1]RiskPlusY2565Q3!$D:$D,0))</f>
        <v>81702948.299999997</v>
      </c>
      <c r="M322" s="29">
        <f>INDEX([1]RiskPlusY2565Q3!N:N,MATCH([1]ตารางคะแนนV3!$C322,[1]RiskPlusY2565Q3!$D:$D,0))</f>
        <v>0</v>
      </c>
      <c r="N322" s="77">
        <f>INDEX([1]PlanfinY2565Q3!M:M,MATCH([1]ตารางคะแนนV3!$C322,[1]PlanfinY2565Q3!$C:$C,0))</f>
        <v>0</v>
      </c>
      <c r="O322" s="78">
        <f>INDEX([1]PlanfinY2565Q3!N:N,MATCH([1]ตารางคะแนนV3!$C322,[1]PlanfinY2565Q3!$C:$C,0))</f>
        <v>1</v>
      </c>
      <c r="P322" s="79">
        <f t="shared" si="64"/>
        <v>1</v>
      </c>
      <c r="Q322" s="80">
        <f>INDEX([1]Ratio!R:R,MATCH([1]ตารางคะแนนV3!$C322,[1]Ratio!$C:$C,0))</f>
        <v>129</v>
      </c>
      <c r="R322" s="81">
        <f>INDEX([1]RiskPlusY2565Q3!$S:$S,MATCH([1]ตารางคะแนนV3!C322,[1]RiskPlusY2565Q3!$D:$D,0))</f>
        <v>0</v>
      </c>
      <c r="S322" s="82">
        <f>INDEX([1]Ratio!$S:$S,MATCH([1]ตารางคะแนนV3!$C322,[1]Ratio!$C:$C,0))</f>
        <v>43</v>
      </c>
      <c r="T322" s="78">
        <f>VLOOKUP($C322,[1]RiskPlusY2565Q3!$D$2:$W$901,17,0)</f>
        <v>1</v>
      </c>
      <c r="U322" s="83">
        <f t="shared" si="65"/>
        <v>0.5</v>
      </c>
      <c r="V322" s="82">
        <f>INDEX([1]Ratio!$T:$T,MATCH([1]ตารางคะแนนV3!$C322,[1]Ratio!$C:$C,0))</f>
        <v>43</v>
      </c>
      <c r="W322" s="78">
        <f>VLOOKUP($C322,[1]RiskPlusY2565Q3!$D$2:$W$901,18,0)</f>
        <v>1</v>
      </c>
      <c r="X322" s="83">
        <f t="shared" si="66"/>
        <v>0.5</v>
      </c>
      <c r="Y322" s="82">
        <f>INDEX([1]Ratio!$V:$V,MATCH([1]ตารางคะแนนV3!$C322,[1]Ratio!$C:$C,0))</f>
        <v>48</v>
      </c>
      <c r="Z322" s="81">
        <f>INDEX([1]RiskPlusY2565Q3!$W:$W,MATCH([1]ตารางคะแนนV3!C322,[1]RiskPlusY2565Q3!$D:$D,0))</f>
        <v>1</v>
      </c>
      <c r="AA322" s="84">
        <f t="shared" si="67"/>
        <v>2</v>
      </c>
      <c r="AB322" s="77" t="str">
        <f>INDEX('[1]Quick MethodY2565Q3'!P:P,MATCH([1]ตารางคะแนนV3!$C322,'[1]Quick MethodY2565Q3'!$C:$C,0))</f>
        <v>1</v>
      </c>
      <c r="AC322" s="78" t="str">
        <f>INDEX('[1]Quick MethodY2565Q3'!Q:Q,MATCH([1]ตารางคะแนนV3!$C322,'[1]Quick MethodY2565Q3'!$C:$C,0))</f>
        <v>1</v>
      </c>
      <c r="AD322" s="78">
        <f>INDEX([1]HGRY2565Q3!W:W,MATCH([1]ตารางคะแนนV3!$C322,[1]HGRY2565Q3!$C:$C,0))</f>
        <v>0</v>
      </c>
      <c r="AE322" s="78">
        <f>INDEX([1]HGRY2565Q3!X:X,MATCH([1]ตารางคะแนนV3!$C322,[1]HGRY2565Q3!$C:$C,0))</f>
        <v>0.5</v>
      </c>
      <c r="AF322" s="78">
        <f>INDEX([1]HGRY2565Q3!Y:Y,MATCH([1]ตารางคะแนนV3!$C322,[1]HGRY2565Q3!$C:$C,0))</f>
        <v>0.5</v>
      </c>
      <c r="AG322" s="78">
        <f>INDEX([1]HGRY2565Q3!Z:Z,MATCH([1]ตารางคะแนนV3!$C322,[1]HGRY2565Q3!$C:$C,0))</f>
        <v>0.5</v>
      </c>
      <c r="AH322" s="85">
        <f t="shared" si="68"/>
        <v>3.5</v>
      </c>
      <c r="AI322" s="79">
        <f t="shared" si="69"/>
        <v>2</v>
      </c>
      <c r="AJ322" s="86">
        <f>INDEX([1]PointY2565Q3!J:J,MATCH([1]ตารางคะแนนV3!$C322,[1]PointY2565Q3!$C:$C,0))</f>
        <v>1</v>
      </c>
      <c r="AK322" s="87">
        <f>IFERROR(INDEX([1]อัตราการครองเตียง!O:O,MATCH([1]ตารางคะแนนV3!$C322,[1]อัตราการครองเตียง!$C:$C,0)),0)</f>
        <v>1</v>
      </c>
      <c r="AL322" s="88">
        <f>INDEX([1]SumAdjRw!R:R,MATCH([1]ตารางคะแนนV3!$C322,[1]SumAdjRw!$C:$C,0))</f>
        <v>1</v>
      </c>
      <c r="AM322" s="89">
        <f t="shared" si="70"/>
        <v>2</v>
      </c>
      <c r="AN322" s="90">
        <f t="shared" si="71"/>
        <v>5</v>
      </c>
      <c r="AO322" s="91">
        <f t="shared" si="72"/>
        <v>8</v>
      </c>
      <c r="AP322" s="92">
        <f>INDEX([1]RiskPlusY2565Q3!Q:Q,MATCH([1]ตารางคะแนนV3!$C322,[1]RiskPlusY2565Q3!$D:$D,0))</f>
        <v>1</v>
      </c>
      <c r="AQ322" s="92">
        <f>INDEX([1]RiskPlusY2565Q3!R:R,MATCH([1]ตารางคะแนนV3!$C322,[1]RiskPlusY2565Q3!$D:$D,0))</f>
        <v>1</v>
      </c>
      <c r="AR322" s="92">
        <f>INDEX([1]RiskPlusY2565Q3!AB:AB,MATCH([1]ตารางคะแนนV3!$C322,[1]RiskPlusY2565Q3!$D:$D,0))</f>
        <v>1</v>
      </c>
      <c r="AS322" s="93">
        <f t="shared" si="73"/>
        <v>3</v>
      </c>
      <c r="AT322" s="92">
        <f>INDEX([1]RiskPlusY2565Q3!AA:AA,MATCH([1]ตารางคะแนนV3!$C322,[1]RiskPlusY2565Q3!$D:$D,0))</f>
        <v>1</v>
      </c>
      <c r="AU322" s="92">
        <f>INDEX([1]RiskPlusY2565Q3!AC:AC,MATCH([1]ตารางคะแนนV3!$C322,[1]RiskPlusY2565Q3!$D:$D,0))</f>
        <v>1</v>
      </c>
      <c r="AV322" s="94">
        <f t="shared" si="74"/>
        <v>2</v>
      </c>
      <c r="AW322" s="95">
        <f t="shared" si="75"/>
        <v>5</v>
      </c>
      <c r="AX322" s="96">
        <f t="shared" si="76"/>
        <v>13</v>
      </c>
      <c r="AY322" s="18" t="str">
        <f t="shared" si="77"/>
        <v>A</v>
      </c>
      <c r="AZ322" s="18"/>
      <c r="BA322" s="18" t="str">
        <f>INDEX([1]Proflile65!$L:$L,MATCH([1]ตารางคะแนนV3!$C322,[1]Proflile65!$D:$D,0))</f>
        <v>เดิม</v>
      </c>
      <c r="BB322" s="18"/>
      <c r="BC322" s="18"/>
      <c r="BD322" s="28" t="b">
        <f t="shared" si="78"/>
        <v>1</v>
      </c>
      <c r="BE322" s="96">
        <v>13</v>
      </c>
      <c r="BF322" s="18" t="s">
        <v>2048</v>
      </c>
      <c r="BH322" s="17">
        <f t="shared" si="79"/>
        <v>300000</v>
      </c>
    </row>
    <row r="323" spans="1:60">
      <c r="A323" s="18" t="s">
        <v>23</v>
      </c>
      <c r="B323" s="17" t="s">
        <v>143</v>
      </c>
      <c r="C323" s="18" t="s">
        <v>737</v>
      </c>
      <c r="D323" s="17" t="s">
        <v>738</v>
      </c>
      <c r="E323" s="18" t="str">
        <f>INDEX([1]Proflile65!$F:$F,MATCH([1]ตารางคะแนนV3!$C323,[1]Proflile65!$D:$D,0))</f>
        <v>รพศ.</v>
      </c>
      <c r="F323" s="18">
        <f>INDEX([1]Proflile65!$H:$H,MATCH([1]ตารางคะแนนV3!$C323,[1]Proflile65!$D:$D,0))</f>
        <v>855</v>
      </c>
      <c r="G323" s="19" t="str">
        <f>INDEX([1]Proflile65!$K:$K,MATCH([1]ตารางคะแนนV3!$C323,[1]Proflile65!$D:$D,0))</f>
        <v>รพศ.A B&gt;700to1000</v>
      </c>
      <c r="H323" s="75">
        <v>141564</v>
      </c>
      <c r="I323" s="76">
        <f>INDEX([1]RiskPlusY2565Q3!L:L,MATCH([1]ตารางคะแนนV3!$C323,[1]RiskPlusY2565Q3!$D:$D,0))</f>
        <v>1641063644.52</v>
      </c>
      <c r="J323" s="76">
        <f>INDEX([1]RiskPlusY2565Q3!P:P,MATCH([1]ตารางคะแนนV3!$C323,[1]RiskPlusY2565Q3!$D:$D,0))</f>
        <v>313767102.04000002</v>
      </c>
      <c r="K323" s="76">
        <f>INDEX([1]RiskPlusY2565Q3!O:O,MATCH([1]ตารางคะแนนV3!$C323,[1]RiskPlusY2565Q3!$D:$D,0))</f>
        <v>929927445.50999999</v>
      </c>
      <c r="L323" s="76">
        <f>INDEX([1]RiskPlusY2565Q3!M:M,MATCH([1]ตารางคะแนนV3!$C323,[1]RiskPlusY2565Q3!$D:$D,0))</f>
        <v>1212110051.8099999</v>
      </c>
      <c r="M323" s="29">
        <f>INDEX([1]RiskPlusY2565Q3!N:N,MATCH([1]ตารางคะแนนV3!$C323,[1]RiskPlusY2565Q3!$D:$D,0))</f>
        <v>0</v>
      </c>
      <c r="N323" s="77">
        <f>INDEX([1]PlanfinY2565Q3!M:M,MATCH([1]ตารางคะแนนV3!$C323,[1]PlanfinY2565Q3!$C:$C,0))</f>
        <v>0</v>
      </c>
      <c r="O323" s="78">
        <f>INDEX([1]PlanfinY2565Q3!N:N,MATCH([1]ตารางคะแนนV3!$C323,[1]PlanfinY2565Q3!$C:$C,0))</f>
        <v>0</v>
      </c>
      <c r="P323" s="79">
        <f t="shared" si="64"/>
        <v>0</v>
      </c>
      <c r="Q323" s="80">
        <f>INDEX([1]Ratio!R:R,MATCH([1]ตารางคะแนนV3!$C323,[1]Ratio!$C:$C,0))</f>
        <v>103</v>
      </c>
      <c r="R323" s="81">
        <f>INDEX([1]RiskPlusY2565Q3!$S:$S,MATCH([1]ตารางคะแนนV3!C323,[1]RiskPlusY2565Q3!$D:$D,0))</f>
        <v>0</v>
      </c>
      <c r="S323" s="82">
        <f>INDEX([1]Ratio!$S:$S,MATCH([1]ตารางคะแนนV3!$C323,[1]Ratio!$C:$C,0))</f>
        <v>171</v>
      </c>
      <c r="T323" s="78">
        <f>VLOOKUP($C323,[1]RiskPlusY2565Q3!$D$2:$W$901,17,0)</f>
        <v>0</v>
      </c>
      <c r="U323" s="83">
        <f t="shared" si="65"/>
        <v>0</v>
      </c>
      <c r="V323" s="82">
        <f>INDEX([1]Ratio!$T:$T,MATCH([1]ตารางคะแนนV3!$C323,[1]Ratio!$C:$C,0))</f>
        <v>193</v>
      </c>
      <c r="W323" s="78">
        <f>VLOOKUP($C323,[1]RiskPlusY2565Q3!$D$2:$W$901,18,0)</f>
        <v>0</v>
      </c>
      <c r="X323" s="83">
        <f t="shared" si="66"/>
        <v>0</v>
      </c>
      <c r="Y323" s="82">
        <f>INDEX([1]Ratio!$V:$V,MATCH([1]ตารางคะแนนV3!$C323,[1]Ratio!$C:$C,0))</f>
        <v>50</v>
      </c>
      <c r="Z323" s="81">
        <f>INDEX([1]RiskPlusY2565Q3!$W:$W,MATCH([1]ตารางคะแนนV3!C323,[1]RiskPlusY2565Q3!$D:$D,0))</f>
        <v>1</v>
      </c>
      <c r="AA323" s="84">
        <f t="shared" si="67"/>
        <v>1</v>
      </c>
      <c r="AB323" s="77" t="str">
        <f>INDEX('[1]Quick MethodY2565Q3'!P:P,MATCH([1]ตารางคะแนนV3!$C323,'[1]Quick MethodY2565Q3'!$C:$C,0))</f>
        <v>1</v>
      </c>
      <c r="AC323" s="78" t="str">
        <f>INDEX('[1]Quick MethodY2565Q3'!Q:Q,MATCH([1]ตารางคะแนนV3!$C323,'[1]Quick MethodY2565Q3'!$C:$C,0))</f>
        <v>1</v>
      </c>
      <c r="AD323" s="78">
        <f>INDEX([1]HGRY2565Q3!W:W,MATCH([1]ตารางคะแนนV3!$C323,[1]HGRY2565Q3!$C:$C,0))</f>
        <v>0.5</v>
      </c>
      <c r="AE323" s="78">
        <f>INDEX([1]HGRY2565Q3!X:X,MATCH([1]ตารางคะแนนV3!$C323,[1]HGRY2565Q3!$C:$C,0))</f>
        <v>0</v>
      </c>
      <c r="AF323" s="78">
        <f>INDEX([1]HGRY2565Q3!Y:Y,MATCH([1]ตารางคะแนนV3!$C323,[1]HGRY2565Q3!$C:$C,0))</f>
        <v>0</v>
      </c>
      <c r="AG323" s="78">
        <f>INDEX([1]HGRY2565Q3!Z:Z,MATCH([1]ตารางคะแนนV3!$C323,[1]HGRY2565Q3!$C:$C,0))</f>
        <v>0.5</v>
      </c>
      <c r="AH323" s="85">
        <f t="shared" si="68"/>
        <v>3</v>
      </c>
      <c r="AI323" s="79">
        <f t="shared" si="69"/>
        <v>2</v>
      </c>
      <c r="AJ323" s="86">
        <f>INDEX([1]PointY2565Q3!J:J,MATCH([1]ตารางคะแนนV3!$C323,[1]PointY2565Q3!$C:$C,0))</f>
        <v>1</v>
      </c>
      <c r="AK323" s="87">
        <f>IFERROR(INDEX([1]อัตราการครองเตียง!O:O,MATCH([1]ตารางคะแนนV3!$C323,[1]อัตราการครองเตียง!$C:$C,0)),0)</f>
        <v>1</v>
      </c>
      <c r="AL323" s="88">
        <f>INDEX([1]SumAdjRw!R:R,MATCH([1]ตารางคะแนนV3!$C323,[1]SumAdjRw!$C:$C,0))</f>
        <v>0</v>
      </c>
      <c r="AM323" s="89">
        <f t="shared" si="70"/>
        <v>1</v>
      </c>
      <c r="AN323" s="90">
        <f t="shared" si="71"/>
        <v>4</v>
      </c>
      <c r="AO323" s="91">
        <f t="shared" si="72"/>
        <v>5</v>
      </c>
      <c r="AP323" s="92">
        <f>INDEX([1]RiskPlusY2565Q3!Q:Q,MATCH([1]ตารางคะแนนV3!$C323,[1]RiskPlusY2565Q3!$D:$D,0))</f>
        <v>1</v>
      </c>
      <c r="AQ323" s="92">
        <f>INDEX([1]RiskPlusY2565Q3!R:R,MATCH([1]ตารางคะแนนV3!$C323,[1]RiskPlusY2565Q3!$D:$D,0))</f>
        <v>1</v>
      </c>
      <c r="AR323" s="92">
        <f>INDEX([1]RiskPlusY2565Q3!AB:AB,MATCH([1]ตารางคะแนนV3!$C323,[1]RiskPlusY2565Q3!$D:$D,0))</f>
        <v>1</v>
      </c>
      <c r="AS323" s="93">
        <f t="shared" si="73"/>
        <v>3</v>
      </c>
      <c r="AT323" s="92">
        <f>INDEX([1]RiskPlusY2565Q3!AA:AA,MATCH([1]ตารางคะแนนV3!$C323,[1]RiskPlusY2565Q3!$D:$D,0))</f>
        <v>1</v>
      </c>
      <c r="AU323" s="92">
        <f>INDEX([1]RiskPlusY2565Q3!AC:AC,MATCH([1]ตารางคะแนนV3!$C323,[1]RiskPlusY2565Q3!$D:$D,0))</f>
        <v>1</v>
      </c>
      <c r="AV323" s="94">
        <f t="shared" si="74"/>
        <v>2</v>
      </c>
      <c r="AW323" s="95">
        <f t="shared" si="75"/>
        <v>5</v>
      </c>
      <c r="AX323" s="96">
        <f t="shared" si="76"/>
        <v>10</v>
      </c>
      <c r="AY323" s="18" t="str">
        <f t="shared" si="77"/>
        <v>C</v>
      </c>
      <c r="AZ323" s="18"/>
      <c r="BA323" s="18" t="str">
        <f>INDEX([1]Proflile65!$L:$L,MATCH([1]ตารางคะแนนV3!$C323,[1]Proflile65!$D:$D,0))</f>
        <v>เดิม</v>
      </c>
      <c r="BB323" s="18"/>
      <c r="BC323" s="18"/>
      <c r="BD323" s="28" t="b">
        <f t="shared" si="78"/>
        <v>1</v>
      </c>
      <c r="BE323" s="96">
        <v>10</v>
      </c>
      <c r="BF323" s="18" t="s">
        <v>2072</v>
      </c>
      <c r="BH323" s="17">
        <f t="shared" si="79"/>
        <v>0</v>
      </c>
    </row>
    <row r="324" spans="1:60">
      <c r="A324" s="18" t="s">
        <v>23</v>
      </c>
      <c r="B324" s="17" t="s">
        <v>143</v>
      </c>
      <c r="C324" s="18" t="s">
        <v>739</v>
      </c>
      <c r="D324" s="17" t="s">
        <v>740</v>
      </c>
      <c r="E324" s="18" t="str">
        <f>INDEX([1]Proflile65!$F:$F,MATCH([1]ตารางคะแนนV3!$C324,[1]Proflile65!$D:$D,0))</f>
        <v>รพท.</v>
      </c>
      <c r="F324" s="18">
        <f>INDEX([1]Proflile65!$H:$H,MATCH([1]ตารางคะแนนV3!$C324,[1]Proflile65!$D:$D,0))</f>
        <v>272</v>
      </c>
      <c r="G324" s="19" t="str">
        <f>INDEX([1]Proflile65!$K:$K,MATCH([1]ตารางคะแนนV3!$C324,[1]Proflile65!$D:$D,0))</f>
        <v>รพท.M1 B&gt;200</v>
      </c>
      <c r="H324" s="75">
        <v>74237</v>
      </c>
      <c r="I324" s="76">
        <f>INDEX([1]RiskPlusY2565Q3!L:L,MATCH([1]ตารางคะแนนV3!$C324,[1]RiskPlusY2565Q3!$D:$D,0))</f>
        <v>239716261.03</v>
      </c>
      <c r="J324" s="76">
        <f>INDEX([1]RiskPlusY2565Q3!P:P,MATCH([1]ตารางคะแนนV3!$C324,[1]RiskPlusY2565Q3!$D:$D,0))</f>
        <v>98213098.260000005</v>
      </c>
      <c r="K324" s="76">
        <f>INDEX([1]RiskPlusY2565Q3!O:O,MATCH([1]ตารางคะแนนV3!$C324,[1]RiskPlusY2565Q3!$D:$D,0))</f>
        <v>111521546.98999999</v>
      </c>
      <c r="L324" s="76">
        <f>INDEX([1]RiskPlusY2565Q3!M:M,MATCH([1]ตารางคะแนนV3!$C324,[1]RiskPlusY2565Q3!$D:$D,0))</f>
        <v>93685730.920000002</v>
      </c>
      <c r="M324" s="29">
        <f>INDEX([1]RiskPlusY2565Q3!N:N,MATCH([1]ตารางคะแนนV3!$C324,[1]RiskPlusY2565Q3!$D:$D,0))</f>
        <v>0</v>
      </c>
      <c r="N324" s="77">
        <f>INDEX([1]PlanfinY2565Q3!M:M,MATCH([1]ตารางคะแนนV3!$C324,[1]PlanfinY2565Q3!$C:$C,0))</f>
        <v>0</v>
      </c>
      <c r="O324" s="78">
        <f>INDEX([1]PlanfinY2565Q3!N:N,MATCH([1]ตารางคะแนนV3!$C324,[1]PlanfinY2565Q3!$C:$C,0))</f>
        <v>1</v>
      </c>
      <c r="P324" s="79">
        <f t="shared" si="64"/>
        <v>1</v>
      </c>
      <c r="Q324" s="80">
        <f>INDEX([1]Ratio!R:R,MATCH([1]ตารางคะแนนV3!$C324,[1]Ratio!$C:$C,0))</f>
        <v>268</v>
      </c>
      <c r="R324" s="81">
        <f>INDEX([1]RiskPlusY2565Q3!$S:$S,MATCH([1]ตารางคะแนนV3!C324,[1]RiskPlusY2565Q3!$D:$D,0))</f>
        <v>0</v>
      </c>
      <c r="S324" s="82">
        <f>INDEX([1]Ratio!$S:$S,MATCH([1]ตารางคะแนนV3!$C324,[1]Ratio!$C:$C,0))</f>
        <v>788</v>
      </c>
      <c r="T324" s="78">
        <f>VLOOKUP($C324,[1]RiskPlusY2565Q3!$D$2:$W$901,17,0)</f>
        <v>0</v>
      </c>
      <c r="U324" s="83">
        <f t="shared" si="65"/>
        <v>0</v>
      </c>
      <c r="V324" s="82">
        <f>INDEX([1]Ratio!$T:$T,MATCH([1]ตารางคะแนนV3!$C324,[1]Ratio!$C:$C,0))</f>
        <v>111</v>
      </c>
      <c r="W324" s="78">
        <f>VLOOKUP($C324,[1]RiskPlusY2565Q3!$D$2:$W$901,18,0)</f>
        <v>0</v>
      </c>
      <c r="X324" s="83">
        <f t="shared" si="66"/>
        <v>0</v>
      </c>
      <c r="Y324" s="82">
        <f>INDEX([1]Ratio!$V:$V,MATCH([1]ตารางคะแนนV3!$C324,[1]Ratio!$C:$C,0))</f>
        <v>48</v>
      </c>
      <c r="Z324" s="81">
        <f>INDEX([1]RiskPlusY2565Q3!$W:$W,MATCH([1]ตารางคะแนนV3!C324,[1]RiskPlusY2565Q3!$D:$D,0))</f>
        <v>1</v>
      </c>
      <c r="AA324" s="84">
        <f t="shared" si="67"/>
        <v>1</v>
      </c>
      <c r="AB324" s="77" t="str">
        <f>INDEX('[1]Quick MethodY2565Q3'!P:P,MATCH([1]ตารางคะแนนV3!$C324,'[1]Quick MethodY2565Q3'!$C:$C,0))</f>
        <v>1</v>
      </c>
      <c r="AC324" s="78" t="str">
        <f>INDEX('[1]Quick MethodY2565Q3'!Q:Q,MATCH([1]ตารางคะแนนV3!$C324,'[1]Quick MethodY2565Q3'!$C:$C,0))</f>
        <v>1</v>
      </c>
      <c r="AD324" s="78">
        <f>INDEX([1]HGRY2565Q3!W:W,MATCH([1]ตารางคะแนนV3!$C324,[1]HGRY2565Q3!$C:$C,0))</f>
        <v>0.5</v>
      </c>
      <c r="AE324" s="78">
        <f>INDEX([1]HGRY2565Q3!X:X,MATCH([1]ตารางคะแนนV3!$C324,[1]HGRY2565Q3!$C:$C,0))</f>
        <v>0.5</v>
      </c>
      <c r="AF324" s="78">
        <f>INDEX([1]HGRY2565Q3!Y:Y,MATCH([1]ตารางคะแนนV3!$C324,[1]HGRY2565Q3!$C:$C,0))</f>
        <v>0.5</v>
      </c>
      <c r="AG324" s="78">
        <f>INDEX([1]HGRY2565Q3!Z:Z,MATCH([1]ตารางคะแนนV3!$C324,[1]HGRY2565Q3!$C:$C,0))</f>
        <v>0.5</v>
      </c>
      <c r="AH324" s="85">
        <f t="shared" si="68"/>
        <v>4</v>
      </c>
      <c r="AI324" s="79">
        <f t="shared" si="69"/>
        <v>2</v>
      </c>
      <c r="AJ324" s="86">
        <f>INDEX([1]PointY2565Q3!J:J,MATCH([1]ตารางคะแนนV3!$C324,[1]PointY2565Q3!$C:$C,0))</f>
        <v>0</v>
      </c>
      <c r="AK324" s="87">
        <f>IFERROR(INDEX([1]อัตราการครองเตียง!O:O,MATCH([1]ตารางคะแนนV3!$C324,[1]อัตราการครองเตียง!$C:$C,0)),0)</f>
        <v>0</v>
      </c>
      <c r="AL324" s="88">
        <f>INDEX([1]SumAdjRw!R:R,MATCH([1]ตารางคะแนนV3!$C324,[1]SumAdjRw!$C:$C,0))</f>
        <v>1</v>
      </c>
      <c r="AM324" s="89">
        <f t="shared" si="70"/>
        <v>1</v>
      </c>
      <c r="AN324" s="90">
        <f t="shared" si="71"/>
        <v>3</v>
      </c>
      <c r="AO324" s="91">
        <f t="shared" si="72"/>
        <v>5</v>
      </c>
      <c r="AP324" s="92">
        <f>INDEX([1]RiskPlusY2565Q3!Q:Q,MATCH([1]ตารางคะแนนV3!$C324,[1]RiskPlusY2565Q3!$D:$D,0))</f>
        <v>0</v>
      </c>
      <c r="AQ324" s="92">
        <f>INDEX([1]RiskPlusY2565Q3!R:R,MATCH([1]ตารางคะแนนV3!$C324,[1]RiskPlusY2565Q3!$D:$D,0))</f>
        <v>0</v>
      </c>
      <c r="AR324" s="92">
        <f>INDEX([1]RiskPlusY2565Q3!AB:AB,MATCH([1]ตารางคะแนนV3!$C324,[1]RiskPlusY2565Q3!$D:$D,0))</f>
        <v>1</v>
      </c>
      <c r="AS324" s="93">
        <f t="shared" si="73"/>
        <v>1</v>
      </c>
      <c r="AT324" s="92">
        <f>INDEX([1]RiskPlusY2565Q3!AA:AA,MATCH([1]ตารางคะแนนV3!$C324,[1]RiskPlusY2565Q3!$D:$D,0))</f>
        <v>1</v>
      </c>
      <c r="AU324" s="92">
        <f>INDEX([1]RiskPlusY2565Q3!AC:AC,MATCH([1]ตารางคะแนนV3!$C324,[1]RiskPlusY2565Q3!$D:$D,0))</f>
        <v>1</v>
      </c>
      <c r="AV324" s="94">
        <f t="shared" si="74"/>
        <v>2</v>
      </c>
      <c r="AW324" s="95">
        <f t="shared" si="75"/>
        <v>3</v>
      </c>
      <c r="AX324" s="96">
        <f t="shared" si="76"/>
        <v>8</v>
      </c>
      <c r="AY324" s="18" t="str">
        <f t="shared" si="77"/>
        <v>D</v>
      </c>
      <c r="AZ324" s="18"/>
      <c r="BA324" s="18" t="str">
        <f>INDEX([1]Proflile65!$L:$L,MATCH([1]ตารางคะแนนV3!$C324,[1]Proflile65!$D:$D,0))</f>
        <v>เดิม</v>
      </c>
      <c r="BB324" s="18"/>
      <c r="BC324" s="18"/>
      <c r="BD324" s="28" t="b">
        <f t="shared" si="78"/>
        <v>1</v>
      </c>
      <c r="BE324" s="96">
        <v>8</v>
      </c>
      <c r="BF324" s="18" t="s">
        <v>2073</v>
      </c>
      <c r="BH324" s="17">
        <f t="shared" si="79"/>
        <v>0</v>
      </c>
    </row>
    <row r="325" spans="1:60">
      <c r="A325" s="18" t="s">
        <v>23</v>
      </c>
      <c r="B325" s="17" t="s">
        <v>143</v>
      </c>
      <c r="C325" s="18" t="s">
        <v>741</v>
      </c>
      <c r="D325" s="17" t="s">
        <v>742</v>
      </c>
      <c r="E325" s="18" t="str">
        <f>INDEX([1]Proflile65!$F:$F,MATCH([1]ตารางคะแนนV3!$C325,[1]Proflile65!$D:$D,0))</f>
        <v>รพท.</v>
      </c>
      <c r="F325" s="18">
        <f>INDEX([1]Proflile65!$H:$H,MATCH([1]ตารางคะแนนV3!$C325,[1]Proflile65!$D:$D,0))</f>
        <v>340</v>
      </c>
      <c r="G325" s="19" t="str">
        <f>INDEX([1]Proflile65!$K:$K,MATCH([1]ตารางคะแนนV3!$C325,[1]Proflile65!$D:$D,0))</f>
        <v>รพท.S B&lt;=400</v>
      </c>
      <c r="H325" s="75">
        <v>118237</v>
      </c>
      <c r="I325" s="76">
        <f>INDEX([1]RiskPlusY2565Q3!L:L,MATCH([1]ตารางคะแนนV3!$C325,[1]RiskPlusY2565Q3!$D:$D,0))</f>
        <v>714995697.05999994</v>
      </c>
      <c r="J325" s="76">
        <f>INDEX([1]RiskPlusY2565Q3!P:P,MATCH([1]ตารางคะแนนV3!$C325,[1]RiskPlusY2565Q3!$D:$D,0))</f>
        <v>386156313.75999999</v>
      </c>
      <c r="K325" s="76">
        <f>INDEX([1]RiskPlusY2565Q3!O:O,MATCH([1]ตารางคะแนนV3!$C325,[1]RiskPlusY2565Q3!$D:$D,0))</f>
        <v>375238602.74000001</v>
      </c>
      <c r="L325" s="76">
        <f>INDEX([1]RiskPlusY2565Q3!M:M,MATCH([1]ตารางคะแนนV3!$C325,[1]RiskPlusY2565Q3!$D:$D,0))</f>
        <v>371509452.73000002</v>
      </c>
      <c r="M325" s="29">
        <f>INDEX([1]RiskPlusY2565Q3!N:N,MATCH([1]ตารางคะแนนV3!$C325,[1]RiskPlusY2565Q3!$D:$D,0))</f>
        <v>0</v>
      </c>
      <c r="N325" s="77">
        <f>INDEX([1]PlanfinY2565Q3!M:M,MATCH([1]ตารางคะแนนV3!$C325,[1]PlanfinY2565Q3!$C:$C,0))</f>
        <v>1</v>
      </c>
      <c r="O325" s="78">
        <f>INDEX([1]PlanfinY2565Q3!N:N,MATCH([1]ตารางคะแนนV3!$C325,[1]PlanfinY2565Q3!$C:$C,0))</f>
        <v>1</v>
      </c>
      <c r="P325" s="79">
        <f t="shared" si="64"/>
        <v>2</v>
      </c>
      <c r="Q325" s="80">
        <f>INDEX([1]Ratio!R:R,MATCH([1]ตารางคะแนนV3!$C325,[1]Ratio!$C:$C,0))</f>
        <v>66</v>
      </c>
      <c r="R325" s="81">
        <f>INDEX([1]RiskPlusY2565Q3!$S:$S,MATCH([1]ตารางคะแนนV3!C325,[1]RiskPlusY2565Q3!$D:$D,0))</f>
        <v>1</v>
      </c>
      <c r="S325" s="82">
        <f>INDEX([1]Ratio!$S:$S,MATCH([1]ตารางคะแนนV3!$C325,[1]Ratio!$C:$C,0))</f>
        <v>52</v>
      </c>
      <c r="T325" s="78">
        <f>VLOOKUP($C325,[1]RiskPlusY2565Q3!$D$2:$W$901,17,0)</f>
        <v>1</v>
      </c>
      <c r="U325" s="83">
        <f t="shared" si="65"/>
        <v>0.5</v>
      </c>
      <c r="V325" s="82">
        <f>INDEX([1]Ratio!$T:$T,MATCH([1]ตารางคะแนนV3!$C325,[1]Ratio!$C:$C,0))</f>
        <v>95</v>
      </c>
      <c r="W325" s="78">
        <f>VLOOKUP($C325,[1]RiskPlusY2565Q3!$D$2:$W$901,18,0)</f>
        <v>0</v>
      </c>
      <c r="X325" s="83">
        <f t="shared" si="66"/>
        <v>0</v>
      </c>
      <c r="Y325" s="82">
        <f>INDEX([1]Ratio!$V:$V,MATCH([1]ตารางคะแนนV3!$C325,[1]Ratio!$C:$C,0))</f>
        <v>45</v>
      </c>
      <c r="Z325" s="81">
        <f>INDEX([1]RiskPlusY2565Q3!$W:$W,MATCH([1]ตารางคะแนนV3!C325,[1]RiskPlusY2565Q3!$D:$D,0))</f>
        <v>1</v>
      </c>
      <c r="AA325" s="84">
        <f t="shared" si="67"/>
        <v>2.5</v>
      </c>
      <c r="AB325" s="77" t="str">
        <f>INDEX('[1]Quick MethodY2565Q3'!P:P,MATCH([1]ตารางคะแนนV3!$C325,'[1]Quick MethodY2565Q3'!$C:$C,0))</f>
        <v>1</v>
      </c>
      <c r="AC325" s="78" t="str">
        <f>INDEX('[1]Quick MethodY2565Q3'!Q:Q,MATCH([1]ตารางคะแนนV3!$C325,'[1]Quick MethodY2565Q3'!$C:$C,0))</f>
        <v>1</v>
      </c>
      <c r="AD325" s="78">
        <f>INDEX([1]HGRY2565Q3!W:W,MATCH([1]ตารางคะแนนV3!$C325,[1]HGRY2565Q3!$C:$C,0))</f>
        <v>0</v>
      </c>
      <c r="AE325" s="78">
        <f>INDEX([1]HGRY2565Q3!X:X,MATCH([1]ตารางคะแนนV3!$C325,[1]HGRY2565Q3!$C:$C,0))</f>
        <v>0.5</v>
      </c>
      <c r="AF325" s="78">
        <f>INDEX([1]HGRY2565Q3!Y:Y,MATCH([1]ตารางคะแนนV3!$C325,[1]HGRY2565Q3!$C:$C,0))</f>
        <v>0.5</v>
      </c>
      <c r="AG325" s="78">
        <f>INDEX([1]HGRY2565Q3!Z:Z,MATCH([1]ตารางคะแนนV3!$C325,[1]HGRY2565Q3!$C:$C,0))</f>
        <v>0.5</v>
      </c>
      <c r="AH325" s="85">
        <f t="shared" si="68"/>
        <v>3.5</v>
      </c>
      <c r="AI325" s="79">
        <f t="shared" si="69"/>
        <v>2</v>
      </c>
      <c r="AJ325" s="86">
        <f>INDEX([1]PointY2565Q3!J:J,MATCH([1]ตารางคะแนนV3!$C325,[1]PointY2565Q3!$C:$C,0))</f>
        <v>1</v>
      </c>
      <c r="AK325" s="87">
        <f>IFERROR(INDEX([1]อัตราการครองเตียง!O:O,MATCH([1]ตารางคะแนนV3!$C325,[1]อัตราการครองเตียง!$C:$C,0)),0)</f>
        <v>1</v>
      </c>
      <c r="AL325" s="88">
        <f>INDEX([1]SumAdjRw!R:R,MATCH([1]ตารางคะแนนV3!$C325,[1]SumAdjRw!$C:$C,0))</f>
        <v>1</v>
      </c>
      <c r="AM325" s="89">
        <f t="shared" si="70"/>
        <v>2</v>
      </c>
      <c r="AN325" s="90">
        <f t="shared" si="71"/>
        <v>5</v>
      </c>
      <c r="AO325" s="91">
        <f t="shared" si="72"/>
        <v>9.5</v>
      </c>
      <c r="AP325" s="92">
        <f>INDEX([1]RiskPlusY2565Q3!Q:Q,MATCH([1]ตารางคะแนนV3!$C325,[1]RiskPlusY2565Q3!$D:$D,0))</f>
        <v>1</v>
      </c>
      <c r="AQ325" s="92">
        <f>INDEX([1]RiskPlusY2565Q3!R:R,MATCH([1]ตารางคะแนนV3!$C325,[1]RiskPlusY2565Q3!$D:$D,0))</f>
        <v>1</v>
      </c>
      <c r="AR325" s="92">
        <f>INDEX([1]RiskPlusY2565Q3!AB:AB,MATCH([1]ตารางคะแนนV3!$C325,[1]RiskPlusY2565Q3!$D:$D,0))</f>
        <v>1</v>
      </c>
      <c r="AS325" s="93">
        <f t="shared" si="73"/>
        <v>3</v>
      </c>
      <c r="AT325" s="92">
        <f>INDEX([1]RiskPlusY2565Q3!AA:AA,MATCH([1]ตารางคะแนนV3!$C325,[1]RiskPlusY2565Q3!$D:$D,0))</f>
        <v>1</v>
      </c>
      <c r="AU325" s="92">
        <f>INDEX([1]RiskPlusY2565Q3!AC:AC,MATCH([1]ตารางคะแนนV3!$C325,[1]RiskPlusY2565Q3!$D:$D,0))</f>
        <v>1</v>
      </c>
      <c r="AV325" s="94">
        <f t="shared" si="74"/>
        <v>2</v>
      </c>
      <c r="AW325" s="95">
        <f t="shared" si="75"/>
        <v>5</v>
      </c>
      <c r="AX325" s="96">
        <f t="shared" si="76"/>
        <v>14.5</v>
      </c>
      <c r="AY325" s="18" t="str">
        <f t="shared" si="77"/>
        <v>A</v>
      </c>
      <c r="AZ325" s="18"/>
      <c r="BA325" s="18" t="str">
        <f>INDEX([1]Proflile65!$L:$L,MATCH([1]ตารางคะแนนV3!$C325,[1]Proflile65!$D:$D,0))</f>
        <v>เดิม</v>
      </c>
      <c r="BB325" s="18"/>
      <c r="BC325" s="18"/>
      <c r="BD325" s="28" t="b">
        <f t="shared" si="78"/>
        <v>1</v>
      </c>
      <c r="BE325" s="96">
        <v>14.5</v>
      </c>
      <c r="BF325" s="18" t="s">
        <v>2048</v>
      </c>
      <c r="BH325" s="17">
        <f t="shared" si="79"/>
        <v>300000</v>
      </c>
    </row>
    <row r="326" spans="1:60">
      <c r="A326" s="18" t="s">
        <v>23</v>
      </c>
      <c r="B326" s="17" t="s">
        <v>143</v>
      </c>
      <c r="C326" s="18" t="s">
        <v>743</v>
      </c>
      <c r="D326" s="17" t="s">
        <v>744</v>
      </c>
      <c r="E326" s="18" t="str">
        <f>INDEX([1]Proflile65!$F:$F,MATCH([1]ตารางคะแนนV3!$C326,[1]Proflile65!$D:$D,0))</f>
        <v>รพท.</v>
      </c>
      <c r="F326" s="18">
        <f>INDEX([1]Proflile65!$H:$H,MATCH([1]ตารางคะแนนV3!$C326,[1]Proflile65!$D:$D,0))</f>
        <v>340</v>
      </c>
      <c r="G326" s="19" t="str">
        <f>INDEX([1]Proflile65!$K:$K,MATCH([1]ตารางคะแนนV3!$C326,[1]Proflile65!$D:$D,0))</f>
        <v>รพท.M1 B&gt;200</v>
      </c>
      <c r="H326" s="75">
        <v>84405</v>
      </c>
      <c r="I326" s="76">
        <f>INDEX([1]RiskPlusY2565Q3!L:L,MATCH([1]ตารางคะแนนV3!$C326,[1]RiskPlusY2565Q3!$D:$D,0))</f>
        <v>433573905.87</v>
      </c>
      <c r="J326" s="76">
        <f>INDEX([1]RiskPlusY2565Q3!P:P,MATCH([1]ตารางคะแนนV3!$C326,[1]RiskPlusY2565Q3!$D:$D,0))</f>
        <v>165357048.81</v>
      </c>
      <c r="K326" s="76">
        <f>INDEX([1]RiskPlusY2565Q3!O:O,MATCH([1]ตารางคะแนนV3!$C326,[1]RiskPlusY2565Q3!$D:$D,0))</f>
        <v>276832386.41000003</v>
      </c>
      <c r="L326" s="76">
        <f>INDEX([1]RiskPlusY2565Q3!M:M,MATCH([1]ตารางคะแนนV3!$C326,[1]RiskPlusY2565Q3!$D:$D,0))</f>
        <v>301491933.85000002</v>
      </c>
      <c r="M326" s="29">
        <f>INDEX([1]RiskPlusY2565Q3!N:N,MATCH([1]ตารางคะแนนV3!$C326,[1]RiskPlusY2565Q3!$D:$D,0))</f>
        <v>0</v>
      </c>
      <c r="N326" s="77">
        <f>INDEX([1]PlanfinY2565Q3!M:M,MATCH([1]ตารางคะแนนV3!$C326,[1]PlanfinY2565Q3!$C:$C,0))</f>
        <v>0</v>
      </c>
      <c r="O326" s="78">
        <f>INDEX([1]PlanfinY2565Q3!N:N,MATCH([1]ตารางคะแนนV3!$C326,[1]PlanfinY2565Q3!$C:$C,0))</f>
        <v>1</v>
      </c>
      <c r="P326" s="79">
        <f t="shared" si="64"/>
        <v>1</v>
      </c>
      <c r="Q326" s="80">
        <f>INDEX([1]Ratio!R:R,MATCH([1]ตารางคะแนนV3!$C326,[1]Ratio!$C:$C,0))</f>
        <v>144</v>
      </c>
      <c r="R326" s="81">
        <f>INDEX([1]RiskPlusY2565Q3!$S:$S,MATCH([1]ตารางคะแนนV3!C326,[1]RiskPlusY2565Q3!$D:$D,0))</f>
        <v>0</v>
      </c>
      <c r="S326" s="82">
        <f>INDEX([1]Ratio!$S:$S,MATCH([1]ตารางคะแนนV3!$C326,[1]Ratio!$C:$C,0))</f>
        <v>297</v>
      </c>
      <c r="T326" s="78">
        <f>VLOOKUP($C326,[1]RiskPlusY2565Q3!$D$2:$W$901,17,0)</f>
        <v>0</v>
      </c>
      <c r="U326" s="83">
        <f t="shared" si="65"/>
        <v>0</v>
      </c>
      <c r="V326" s="82">
        <f>INDEX([1]Ratio!$T:$T,MATCH([1]ตารางคะแนนV3!$C326,[1]Ratio!$C:$C,0))</f>
        <v>71</v>
      </c>
      <c r="W326" s="78">
        <f>VLOOKUP($C326,[1]RiskPlusY2565Q3!$D$2:$W$901,18,0)</f>
        <v>0</v>
      </c>
      <c r="X326" s="83">
        <f t="shared" si="66"/>
        <v>0</v>
      </c>
      <c r="Y326" s="82">
        <f>INDEX([1]Ratio!$V:$V,MATCH([1]ตารางคะแนนV3!$C326,[1]Ratio!$C:$C,0))</f>
        <v>53</v>
      </c>
      <c r="Z326" s="81">
        <f>INDEX([1]RiskPlusY2565Q3!$W:$W,MATCH([1]ตารางคะแนนV3!C326,[1]RiskPlusY2565Q3!$D:$D,0))</f>
        <v>1</v>
      </c>
      <c r="AA326" s="84">
        <f t="shared" si="67"/>
        <v>1</v>
      </c>
      <c r="AB326" s="77" t="str">
        <f>INDEX('[1]Quick MethodY2565Q3'!P:P,MATCH([1]ตารางคะแนนV3!$C326,'[1]Quick MethodY2565Q3'!$C:$C,0))</f>
        <v>1</v>
      </c>
      <c r="AC326" s="78" t="str">
        <f>INDEX('[1]Quick MethodY2565Q3'!Q:Q,MATCH([1]ตารางคะแนนV3!$C326,'[1]Quick MethodY2565Q3'!$C:$C,0))</f>
        <v>1</v>
      </c>
      <c r="AD326" s="78">
        <f>INDEX([1]HGRY2565Q3!W:W,MATCH([1]ตารางคะแนนV3!$C326,[1]HGRY2565Q3!$C:$C,0))</f>
        <v>0</v>
      </c>
      <c r="AE326" s="78">
        <f>INDEX([1]HGRY2565Q3!X:X,MATCH([1]ตารางคะแนนV3!$C326,[1]HGRY2565Q3!$C:$C,0))</f>
        <v>0</v>
      </c>
      <c r="AF326" s="78">
        <f>INDEX([1]HGRY2565Q3!Y:Y,MATCH([1]ตารางคะแนนV3!$C326,[1]HGRY2565Q3!$C:$C,0))</f>
        <v>0.5</v>
      </c>
      <c r="AG326" s="78">
        <f>INDEX([1]HGRY2565Q3!Z:Z,MATCH([1]ตารางคะแนนV3!$C326,[1]HGRY2565Q3!$C:$C,0))</f>
        <v>0.5</v>
      </c>
      <c r="AH326" s="85">
        <f t="shared" si="68"/>
        <v>3</v>
      </c>
      <c r="AI326" s="79">
        <f t="shared" si="69"/>
        <v>2</v>
      </c>
      <c r="AJ326" s="86">
        <f>INDEX([1]PointY2565Q3!J:J,MATCH([1]ตารางคะแนนV3!$C326,[1]PointY2565Q3!$C:$C,0))</f>
        <v>1</v>
      </c>
      <c r="AK326" s="87">
        <f>IFERROR(INDEX([1]อัตราการครองเตียง!O:O,MATCH([1]ตารางคะแนนV3!$C326,[1]อัตราการครองเตียง!$C:$C,0)),0)</f>
        <v>0</v>
      </c>
      <c r="AL326" s="88">
        <f>INDEX([1]SumAdjRw!R:R,MATCH([1]ตารางคะแนนV3!$C326,[1]SumAdjRw!$C:$C,0))</f>
        <v>1</v>
      </c>
      <c r="AM326" s="89">
        <f t="shared" si="70"/>
        <v>1</v>
      </c>
      <c r="AN326" s="90">
        <f t="shared" si="71"/>
        <v>4</v>
      </c>
      <c r="AO326" s="91">
        <f t="shared" si="72"/>
        <v>6</v>
      </c>
      <c r="AP326" s="92">
        <f>INDEX([1]RiskPlusY2565Q3!Q:Q,MATCH([1]ตารางคะแนนV3!$C326,[1]RiskPlusY2565Q3!$D:$D,0))</f>
        <v>1</v>
      </c>
      <c r="AQ326" s="92">
        <f>INDEX([1]RiskPlusY2565Q3!R:R,MATCH([1]ตารางคะแนนV3!$C326,[1]RiskPlusY2565Q3!$D:$D,0))</f>
        <v>1</v>
      </c>
      <c r="AR326" s="92">
        <f>INDEX([1]RiskPlusY2565Q3!AB:AB,MATCH([1]ตารางคะแนนV3!$C326,[1]RiskPlusY2565Q3!$D:$D,0))</f>
        <v>1</v>
      </c>
      <c r="AS326" s="93">
        <f t="shared" si="73"/>
        <v>3</v>
      </c>
      <c r="AT326" s="92">
        <f>INDEX([1]RiskPlusY2565Q3!AA:AA,MATCH([1]ตารางคะแนนV3!$C326,[1]RiskPlusY2565Q3!$D:$D,0))</f>
        <v>1</v>
      </c>
      <c r="AU326" s="92">
        <f>INDEX([1]RiskPlusY2565Q3!AC:AC,MATCH([1]ตารางคะแนนV3!$C326,[1]RiskPlusY2565Q3!$D:$D,0))</f>
        <v>1</v>
      </c>
      <c r="AV326" s="94">
        <f t="shared" si="74"/>
        <v>2</v>
      </c>
      <c r="AW326" s="95">
        <f t="shared" si="75"/>
        <v>5</v>
      </c>
      <c r="AX326" s="96">
        <f t="shared" si="76"/>
        <v>11</v>
      </c>
      <c r="AY326" s="18" t="str">
        <f t="shared" si="77"/>
        <v>B</v>
      </c>
      <c r="AZ326" s="18"/>
      <c r="BA326" s="18" t="str">
        <f>INDEX([1]Proflile65!$L:$L,MATCH([1]ตารางคะแนนV3!$C326,[1]Proflile65!$D:$D,0))</f>
        <v>เดิม</v>
      </c>
      <c r="BB326" s="18"/>
      <c r="BC326" s="18"/>
      <c r="BD326" s="28" t="b">
        <f t="shared" si="78"/>
        <v>1</v>
      </c>
      <c r="BE326" s="96">
        <v>11</v>
      </c>
      <c r="BF326" s="18" t="s">
        <v>2071</v>
      </c>
      <c r="BH326" s="17">
        <f t="shared" si="79"/>
        <v>150000</v>
      </c>
    </row>
    <row r="327" spans="1:60">
      <c r="A327" s="18" t="s">
        <v>23</v>
      </c>
      <c r="B327" s="17" t="s">
        <v>143</v>
      </c>
      <c r="C327" s="18" t="s">
        <v>745</v>
      </c>
      <c r="D327" s="17" t="s">
        <v>746</v>
      </c>
      <c r="E327" s="18" t="str">
        <f>INDEX([1]Proflile65!$F:$F,MATCH([1]ตารางคะแนนV3!$C327,[1]Proflile65!$D:$D,0))</f>
        <v>รพช.</v>
      </c>
      <c r="F327" s="18">
        <f>INDEX([1]Proflile65!$H:$H,MATCH([1]ตารางคะแนนV3!$C327,[1]Proflile65!$D:$D,0))</f>
        <v>60</v>
      </c>
      <c r="G327" s="19" t="str">
        <f>INDEX([1]Proflile65!$K:$K,MATCH([1]ตารางคะแนนV3!$C327,[1]Proflile65!$D:$D,0))</f>
        <v>รพช.F2 P&lt;=30,000</v>
      </c>
      <c r="H327" s="75">
        <v>27457</v>
      </c>
      <c r="I327" s="76">
        <f>INDEX([1]RiskPlusY2565Q3!L:L,MATCH([1]ตารางคะแนนV3!$C327,[1]RiskPlusY2565Q3!$D:$D,0))</f>
        <v>93755942.879999995</v>
      </c>
      <c r="J327" s="76">
        <f>INDEX([1]RiskPlusY2565Q3!P:P,MATCH([1]ตารางคะแนนV3!$C327,[1]RiskPlusY2565Q3!$D:$D,0))</f>
        <v>17242321.350000001</v>
      </c>
      <c r="K327" s="76">
        <f>INDEX([1]RiskPlusY2565Q3!O:O,MATCH([1]ตารางคะแนนV3!$C327,[1]RiskPlusY2565Q3!$D:$D,0))</f>
        <v>68674435.180000007</v>
      </c>
      <c r="L327" s="76">
        <f>INDEX([1]RiskPlusY2565Q3!M:M,MATCH([1]ตารางคะแนนV3!$C327,[1]RiskPlusY2565Q3!$D:$D,0))</f>
        <v>63505720.890000001</v>
      </c>
      <c r="M327" s="29">
        <f>INDEX([1]RiskPlusY2565Q3!N:N,MATCH([1]ตารางคะแนนV3!$C327,[1]RiskPlusY2565Q3!$D:$D,0))</f>
        <v>0</v>
      </c>
      <c r="N327" s="77">
        <f>INDEX([1]PlanfinY2565Q3!M:M,MATCH([1]ตารางคะแนนV3!$C327,[1]PlanfinY2565Q3!$C:$C,0))</f>
        <v>0</v>
      </c>
      <c r="O327" s="78">
        <f>INDEX([1]PlanfinY2565Q3!N:N,MATCH([1]ตารางคะแนนV3!$C327,[1]PlanfinY2565Q3!$C:$C,0))</f>
        <v>1</v>
      </c>
      <c r="P327" s="79">
        <f t="shared" si="64"/>
        <v>1</v>
      </c>
      <c r="Q327" s="80">
        <f>INDEX([1]Ratio!R:R,MATCH([1]ตารางคะแนนV3!$C327,[1]Ratio!$C:$C,0))</f>
        <v>107</v>
      </c>
      <c r="R327" s="81">
        <f>INDEX([1]RiskPlusY2565Q3!$S:$S,MATCH([1]ตารางคะแนนV3!C327,[1]RiskPlusY2565Q3!$D:$D,0))</f>
        <v>0</v>
      </c>
      <c r="S327" s="82">
        <f>INDEX([1]Ratio!$S:$S,MATCH([1]ตารางคะแนนV3!$C327,[1]Ratio!$C:$C,0))</f>
        <v>187</v>
      </c>
      <c r="T327" s="78">
        <f>VLOOKUP($C327,[1]RiskPlusY2565Q3!$D$2:$W$901,17,0)</f>
        <v>0</v>
      </c>
      <c r="U327" s="83">
        <f t="shared" si="65"/>
        <v>0</v>
      </c>
      <c r="V327" s="82">
        <f>INDEX([1]Ratio!$T:$T,MATCH([1]ตารางคะแนนV3!$C327,[1]Ratio!$C:$C,0))</f>
        <v>111</v>
      </c>
      <c r="W327" s="78">
        <f>VLOOKUP($C327,[1]RiskPlusY2565Q3!$D$2:$W$901,18,0)</f>
        <v>0</v>
      </c>
      <c r="X327" s="83">
        <f t="shared" si="66"/>
        <v>0</v>
      </c>
      <c r="Y327" s="82">
        <f>INDEX([1]Ratio!$V:$V,MATCH([1]ตารางคะแนนV3!$C327,[1]Ratio!$C:$C,0))</f>
        <v>21</v>
      </c>
      <c r="Z327" s="81">
        <f>INDEX([1]RiskPlusY2565Q3!$W:$W,MATCH([1]ตารางคะแนนV3!C327,[1]RiskPlusY2565Q3!$D:$D,0))</f>
        <v>1</v>
      </c>
      <c r="AA327" s="84">
        <f t="shared" si="67"/>
        <v>1</v>
      </c>
      <c r="AB327" s="77" t="str">
        <f>INDEX('[1]Quick MethodY2565Q3'!P:P,MATCH([1]ตารางคะแนนV3!$C327,'[1]Quick MethodY2565Q3'!$C:$C,0))</f>
        <v>0</v>
      </c>
      <c r="AC327" s="78" t="str">
        <f>INDEX('[1]Quick MethodY2565Q3'!Q:Q,MATCH([1]ตารางคะแนนV3!$C327,'[1]Quick MethodY2565Q3'!$C:$C,0))</f>
        <v>1</v>
      </c>
      <c r="AD327" s="78">
        <f>INDEX([1]HGRY2565Q3!W:W,MATCH([1]ตารางคะแนนV3!$C327,[1]HGRY2565Q3!$C:$C,0))</f>
        <v>0</v>
      </c>
      <c r="AE327" s="78">
        <f>INDEX([1]HGRY2565Q3!X:X,MATCH([1]ตารางคะแนนV3!$C327,[1]HGRY2565Q3!$C:$C,0))</f>
        <v>0</v>
      </c>
      <c r="AF327" s="78">
        <f>INDEX([1]HGRY2565Q3!Y:Y,MATCH([1]ตารางคะแนนV3!$C327,[1]HGRY2565Q3!$C:$C,0))</f>
        <v>0</v>
      </c>
      <c r="AG327" s="78">
        <f>INDEX([1]HGRY2565Q3!Z:Z,MATCH([1]ตารางคะแนนV3!$C327,[1]HGRY2565Q3!$C:$C,0))</f>
        <v>0</v>
      </c>
      <c r="AH327" s="85">
        <f t="shared" si="68"/>
        <v>1</v>
      </c>
      <c r="AI327" s="79">
        <f t="shared" si="69"/>
        <v>1</v>
      </c>
      <c r="AJ327" s="86">
        <f>INDEX([1]PointY2565Q3!J:J,MATCH([1]ตารางคะแนนV3!$C327,[1]PointY2565Q3!$C:$C,0))</f>
        <v>0</v>
      </c>
      <c r="AK327" s="87">
        <f>IFERROR(INDEX([1]อัตราการครองเตียง!O:O,MATCH([1]ตารางคะแนนV3!$C327,[1]อัตราการครองเตียง!$C:$C,0)),0)</f>
        <v>1</v>
      </c>
      <c r="AL327" s="88">
        <f>INDEX([1]SumAdjRw!R:R,MATCH([1]ตารางคะแนนV3!$C327,[1]SumAdjRw!$C:$C,0))</f>
        <v>1</v>
      </c>
      <c r="AM327" s="89">
        <f t="shared" si="70"/>
        <v>2</v>
      </c>
      <c r="AN327" s="90">
        <f t="shared" si="71"/>
        <v>3</v>
      </c>
      <c r="AO327" s="91">
        <f t="shared" si="72"/>
        <v>5</v>
      </c>
      <c r="AP327" s="92">
        <f>INDEX([1]RiskPlusY2565Q3!Q:Q,MATCH([1]ตารางคะแนนV3!$C327,[1]RiskPlusY2565Q3!$D:$D,0))</f>
        <v>1</v>
      </c>
      <c r="AQ327" s="92">
        <f>INDEX([1]RiskPlusY2565Q3!R:R,MATCH([1]ตารางคะแนนV3!$C327,[1]RiskPlusY2565Q3!$D:$D,0))</f>
        <v>1</v>
      </c>
      <c r="AR327" s="92">
        <f>INDEX([1]RiskPlusY2565Q3!AB:AB,MATCH([1]ตารางคะแนนV3!$C327,[1]RiskPlusY2565Q3!$D:$D,0))</f>
        <v>1</v>
      </c>
      <c r="AS327" s="93">
        <f t="shared" si="73"/>
        <v>3</v>
      </c>
      <c r="AT327" s="92">
        <f>INDEX([1]RiskPlusY2565Q3!AA:AA,MATCH([1]ตารางคะแนนV3!$C327,[1]RiskPlusY2565Q3!$D:$D,0))</f>
        <v>1</v>
      </c>
      <c r="AU327" s="92">
        <f>INDEX([1]RiskPlusY2565Q3!AC:AC,MATCH([1]ตารางคะแนนV3!$C327,[1]RiskPlusY2565Q3!$D:$D,0))</f>
        <v>1</v>
      </c>
      <c r="AV327" s="94">
        <f t="shared" si="74"/>
        <v>2</v>
      </c>
      <c r="AW327" s="95">
        <f t="shared" si="75"/>
        <v>5</v>
      </c>
      <c r="AX327" s="96">
        <f t="shared" si="76"/>
        <v>10</v>
      </c>
      <c r="AY327" s="18" t="str">
        <f t="shared" si="77"/>
        <v>C</v>
      </c>
      <c r="AZ327" s="18"/>
      <c r="BA327" s="18" t="str">
        <f>INDEX([1]Proflile65!$L:$L,MATCH([1]ตารางคะแนนV3!$C327,[1]Proflile65!$D:$D,0))</f>
        <v>เดิม</v>
      </c>
      <c r="BB327" s="18"/>
      <c r="BC327" s="18"/>
      <c r="BD327" s="28" t="b">
        <f t="shared" si="78"/>
        <v>1</v>
      </c>
      <c r="BE327" s="96">
        <v>10</v>
      </c>
      <c r="BF327" s="18" t="s">
        <v>2072</v>
      </c>
      <c r="BH327" s="17">
        <f t="shared" si="79"/>
        <v>0</v>
      </c>
    </row>
    <row r="328" spans="1:60">
      <c r="A328" s="18" t="s">
        <v>23</v>
      </c>
      <c r="B328" s="17" t="s">
        <v>143</v>
      </c>
      <c r="C328" s="18" t="s">
        <v>747</v>
      </c>
      <c r="D328" s="17" t="s">
        <v>748</v>
      </c>
      <c r="E328" s="18" t="str">
        <f>INDEX([1]Proflile65!$F:$F,MATCH([1]ตารางคะแนนV3!$C328,[1]Proflile65!$D:$D,0))</f>
        <v>รพช.</v>
      </c>
      <c r="F328" s="18">
        <f>INDEX([1]Proflile65!$H:$H,MATCH([1]ตารางคะแนนV3!$C328,[1]Proflile65!$D:$D,0))</f>
        <v>48</v>
      </c>
      <c r="G328" s="19" t="str">
        <f>INDEX([1]Proflile65!$K:$K,MATCH([1]ตารางคะแนนV3!$C328,[1]Proflile65!$D:$D,0))</f>
        <v>รพช.F2 P&lt;=30,000</v>
      </c>
      <c r="H328" s="75">
        <v>27978</v>
      </c>
      <c r="I328" s="76">
        <f>INDEX([1]RiskPlusY2565Q3!L:L,MATCH([1]ตารางคะแนนV3!$C328,[1]RiskPlusY2565Q3!$D:$D,0))</f>
        <v>50097534.799999997</v>
      </c>
      <c r="J328" s="76">
        <f>INDEX([1]RiskPlusY2565Q3!P:P,MATCH([1]ตารางคะแนนV3!$C328,[1]RiskPlusY2565Q3!$D:$D,0))</f>
        <v>25419671.59</v>
      </c>
      <c r="K328" s="76">
        <f>INDEX([1]RiskPlusY2565Q3!O:O,MATCH([1]ตารางคะแนนV3!$C328,[1]RiskPlusY2565Q3!$D:$D,0))</f>
        <v>58556147.649999999</v>
      </c>
      <c r="L328" s="76">
        <f>INDEX([1]RiskPlusY2565Q3!M:M,MATCH([1]ตารางคะแนนV3!$C328,[1]RiskPlusY2565Q3!$D:$D,0))</f>
        <v>56624092.920000002</v>
      </c>
      <c r="M328" s="29">
        <f>INDEX([1]RiskPlusY2565Q3!N:N,MATCH([1]ตารางคะแนนV3!$C328,[1]RiskPlusY2565Q3!$D:$D,0))</f>
        <v>0</v>
      </c>
      <c r="N328" s="77">
        <f>INDEX([1]PlanfinY2565Q3!M:M,MATCH([1]ตารางคะแนนV3!$C328,[1]PlanfinY2565Q3!$C:$C,0))</f>
        <v>0</v>
      </c>
      <c r="O328" s="78">
        <f>INDEX([1]PlanfinY2565Q3!N:N,MATCH([1]ตารางคะแนนV3!$C328,[1]PlanfinY2565Q3!$C:$C,0))</f>
        <v>0</v>
      </c>
      <c r="P328" s="79">
        <f t="shared" ref="P328:P391" si="80">SUM(N328+O328)</f>
        <v>0</v>
      </c>
      <c r="Q328" s="80">
        <f>INDEX([1]Ratio!R:R,MATCH([1]ตารางคะแนนV3!$C328,[1]Ratio!$C:$C,0))</f>
        <v>154</v>
      </c>
      <c r="R328" s="81">
        <f>INDEX([1]RiskPlusY2565Q3!$S:$S,MATCH([1]ตารางคะแนนV3!C328,[1]RiskPlusY2565Q3!$D:$D,0))</f>
        <v>0</v>
      </c>
      <c r="S328" s="82">
        <f>INDEX([1]Ratio!$S:$S,MATCH([1]ตารางคะแนนV3!$C328,[1]Ratio!$C:$C,0))</f>
        <v>61</v>
      </c>
      <c r="T328" s="78">
        <f>VLOOKUP($C328,[1]RiskPlusY2565Q3!$D$2:$W$901,17,0)</f>
        <v>0</v>
      </c>
      <c r="U328" s="83">
        <f t="shared" ref="U328:U391" si="81">IF(T328=1,0.5,0)</f>
        <v>0</v>
      </c>
      <c r="V328" s="82">
        <f>INDEX([1]Ratio!$T:$T,MATCH([1]ตารางคะแนนV3!$C328,[1]Ratio!$C:$C,0))</f>
        <v>138</v>
      </c>
      <c r="W328" s="78">
        <f>VLOOKUP($C328,[1]RiskPlusY2565Q3!$D$2:$W$901,18,0)</f>
        <v>0</v>
      </c>
      <c r="X328" s="83">
        <f t="shared" ref="X328:X391" si="82">IF(W328=1,0.5,0)</f>
        <v>0</v>
      </c>
      <c r="Y328" s="82">
        <f>INDEX([1]Ratio!$V:$V,MATCH([1]ตารางคะแนนV3!$C328,[1]Ratio!$C:$C,0))</f>
        <v>66</v>
      </c>
      <c r="Z328" s="81">
        <f>INDEX([1]RiskPlusY2565Q3!$W:$W,MATCH([1]ตารางคะแนนV3!C328,[1]RiskPlusY2565Q3!$D:$D,0))</f>
        <v>0</v>
      </c>
      <c r="AA328" s="84">
        <f t="shared" ref="AA328:AA391" si="83">SUM(R328,U328,X328,Z328)</f>
        <v>0</v>
      </c>
      <c r="AB328" s="77" t="str">
        <f>INDEX('[1]Quick MethodY2565Q3'!P:P,MATCH([1]ตารางคะแนนV3!$C328,'[1]Quick MethodY2565Q3'!$C:$C,0))</f>
        <v>1</v>
      </c>
      <c r="AC328" s="78" t="str">
        <f>INDEX('[1]Quick MethodY2565Q3'!Q:Q,MATCH([1]ตารางคะแนนV3!$C328,'[1]Quick MethodY2565Q3'!$C:$C,0))</f>
        <v>1</v>
      </c>
      <c r="AD328" s="78">
        <f>INDEX([1]HGRY2565Q3!W:W,MATCH([1]ตารางคะแนนV3!$C328,[1]HGRY2565Q3!$C:$C,0))</f>
        <v>0</v>
      </c>
      <c r="AE328" s="78">
        <f>INDEX([1]HGRY2565Q3!X:X,MATCH([1]ตารางคะแนนV3!$C328,[1]HGRY2565Q3!$C:$C,0))</f>
        <v>0</v>
      </c>
      <c r="AF328" s="78">
        <f>INDEX([1]HGRY2565Q3!Y:Y,MATCH([1]ตารางคะแนนV3!$C328,[1]HGRY2565Q3!$C:$C,0))</f>
        <v>0</v>
      </c>
      <c r="AG328" s="78">
        <f>INDEX([1]HGRY2565Q3!Z:Z,MATCH([1]ตารางคะแนนV3!$C328,[1]HGRY2565Q3!$C:$C,0))</f>
        <v>0</v>
      </c>
      <c r="AH328" s="85">
        <f t="shared" ref="AH328:AH391" si="84">SUM(AB328+AC328+AD328+AE328+AF328+AG328)</f>
        <v>2</v>
      </c>
      <c r="AI328" s="79">
        <f t="shared" ref="AI328:AI391" si="85">IF(AH328&gt;=2,2,AH328)</f>
        <v>2</v>
      </c>
      <c r="AJ328" s="86">
        <f>INDEX([1]PointY2565Q3!J:J,MATCH([1]ตารางคะแนนV3!$C328,[1]PointY2565Q3!$C:$C,0))</f>
        <v>1</v>
      </c>
      <c r="AK328" s="87">
        <f>IFERROR(INDEX([1]อัตราการครองเตียง!O:O,MATCH([1]ตารางคะแนนV3!$C328,[1]อัตราการครองเตียง!$C:$C,0)),0)</f>
        <v>0</v>
      </c>
      <c r="AL328" s="88">
        <f>INDEX([1]SumAdjRw!R:R,MATCH([1]ตารางคะแนนV3!$C328,[1]SumAdjRw!$C:$C,0))</f>
        <v>1</v>
      </c>
      <c r="AM328" s="89">
        <f t="shared" ref="AM328:AM391" si="86">AK328+AL328</f>
        <v>1</v>
      </c>
      <c r="AN328" s="90">
        <f t="shared" ref="AN328:AN391" si="87">SUM(AI328,AJ328,AM328)</f>
        <v>4</v>
      </c>
      <c r="AO328" s="91">
        <f t="shared" ref="AO328:AO391" si="88">SUM(P328,AA328,AN328)</f>
        <v>4</v>
      </c>
      <c r="AP328" s="92">
        <f>INDEX([1]RiskPlusY2565Q3!Q:Q,MATCH([1]ตารางคะแนนV3!$C328,[1]RiskPlusY2565Q3!$D:$D,0))</f>
        <v>1</v>
      </c>
      <c r="AQ328" s="92">
        <f>INDEX([1]RiskPlusY2565Q3!R:R,MATCH([1]ตารางคะแนนV3!$C328,[1]RiskPlusY2565Q3!$D:$D,0))</f>
        <v>1</v>
      </c>
      <c r="AR328" s="92">
        <f>INDEX([1]RiskPlusY2565Q3!AB:AB,MATCH([1]ตารางคะแนนV3!$C328,[1]RiskPlusY2565Q3!$D:$D,0))</f>
        <v>1</v>
      </c>
      <c r="AS328" s="93">
        <f t="shared" ref="AS328:AS391" si="89">SUM(AP328:AR328)</f>
        <v>3</v>
      </c>
      <c r="AT328" s="92">
        <f>INDEX([1]RiskPlusY2565Q3!AA:AA,MATCH([1]ตารางคะแนนV3!$C328,[1]RiskPlusY2565Q3!$D:$D,0))</f>
        <v>1</v>
      </c>
      <c r="AU328" s="92">
        <f>INDEX([1]RiskPlusY2565Q3!AC:AC,MATCH([1]ตารางคะแนนV3!$C328,[1]RiskPlusY2565Q3!$D:$D,0))</f>
        <v>1</v>
      </c>
      <c r="AV328" s="94">
        <f t="shared" ref="AV328:AV391" si="90">SUM(AT328:AU328)</f>
        <v>2</v>
      </c>
      <c r="AW328" s="95">
        <f t="shared" ref="AW328:AW391" si="91">SUM(AV328,AS328)</f>
        <v>5</v>
      </c>
      <c r="AX328" s="96">
        <f t="shared" ref="AX328:AX391" si="92">SUM(AO328,AW328)</f>
        <v>9</v>
      </c>
      <c r="AY328" s="18" t="str">
        <f t="shared" ref="AY328:AY391" si="93">IF(AX328&lt;7.5,"F",IF(AX328&lt;9,"D",IF(AX328&lt;10.5,"C",IF(AX328&lt;12,"B","A"))))</f>
        <v>C</v>
      </c>
      <c r="AZ328" s="18"/>
      <c r="BA328" s="18" t="str">
        <f>INDEX([1]Proflile65!$L:$L,MATCH([1]ตารางคะแนนV3!$C328,[1]Proflile65!$D:$D,0))</f>
        <v>เดิม</v>
      </c>
      <c r="BB328" s="18"/>
      <c r="BC328" s="18"/>
      <c r="BD328" s="28" t="b">
        <f t="shared" ref="BD328:BD391" si="94">AX328=BE328</f>
        <v>1</v>
      </c>
      <c r="BE328" s="96">
        <v>9</v>
      </c>
      <c r="BF328" s="18" t="s">
        <v>2072</v>
      </c>
      <c r="BH328" s="17">
        <f t="shared" ref="BH328:BH391" si="95">IF(AY328=$BH$5,$BI$5,IF(AY328=$BH$6,$BI$6,0))</f>
        <v>0</v>
      </c>
    </row>
    <row r="329" spans="1:60">
      <c r="A329" s="18" t="s">
        <v>23</v>
      </c>
      <c r="B329" s="17" t="s">
        <v>143</v>
      </c>
      <c r="C329" s="18" t="s">
        <v>749</v>
      </c>
      <c r="D329" s="17" t="s">
        <v>750</v>
      </c>
      <c r="E329" s="18" t="str">
        <f>INDEX([1]Proflile65!$F:$F,MATCH([1]ตารางคะแนนV3!$C329,[1]Proflile65!$D:$D,0))</f>
        <v>รพช.</v>
      </c>
      <c r="F329" s="18">
        <f>INDEX([1]Proflile65!$H:$H,MATCH([1]ตารางคะแนนV3!$C329,[1]Proflile65!$D:$D,0))</f>
        <v>30</v>
      </c>
      <c r="G329" s="19" t="str">
        <f>INDEX([1]Proflile65!$K:$K,MATCH([1]ตารางคะแนนV3!$C329,[1]Proflile65!$D:$D,0))</f>
        <v>รพช.F2 P&lt;=30,000</v>
      </c>
      <c r="H329" s="75">
        <v>9466</v>
      </c>
      <c r="I329" s="76">
        <f>INDEX([1]RiskPlusY2565Q3!L:L,MATCH([1]ตารางคะแนนV3!$C329,[1]RiskPlusY2565Q3!$D:$D,0))</f>
        <v>44862847.229999997</v>
      </c>
      <c r="J329" s="76">
        <f>INDEX([1]RiskPlusY2565Q3!P:P,MATCH([1]ตารางคะแนนV3!$C329,[1]RiskPlusY2565Q3!$D:$D,0))</f>
        <v>1409596.84</v>
      </c>
      <c r="K329" s="76">
        <f>INDEX([1]RiskPlusY2565Q3!O:O,MATCH([1]ตารางคะแนนV3!$C329,[1]RiskPlusY2565Q3!$D:$D,0))</f>
        <v>35838426.960000001</v>
      </c>
      <c r="L329" s="76">
        <f>INDEX([1]RiskPlusY2565Q3!M:M,MATCH([1]ตารางคะแนนV3!$C329,[1]RiskPlusY2565Q3!$D:$D,0))</f>
        <v>33204628.350000001</v>
      </c>
      <c r="M329" s="29">
        <f>INDEX([1]RiskPlusY2565Q3!N:N,MATCH([1]ตารางคะแนนV3!$C329,[1]RiskPlusY2565Q3!$D:$D,0))</f>
        <v>0</v>
      </c>
      <c r="N329" s="77">
        <f>INDEX([1]PlanfinY2565Q3!M:M,MATCH([1]ตารางคะแนนV3!$C329,[1]PlanfinY2565Q3!$C:$C,0))</f>
        <v>0</v>
      </c>
      <c r="O329" s="78">
        <f>INDEX([1]PlanfinY2565Q3!N:N,MATCH([1]ตารางคะแนนV3!$C329,[1]PlanfinY2565Q3!$C:$C,0))</f>
        <v>1</v>
      </c>
      <c r="P329" s="79">
        <f t="shared" si="80"/>
        <v>1</v>
      </c>
      <c r="Q329" s="80">
        <f>INDEX([1]Ratio!R:R,MATCH([1]ตารางคะแนนV3!$C329,[1]Ratio!$C:$C,0))</f>
        <v>217</v>
      </c>
      <c r="R329" s="81">
        <f>INDEX([1]RiskPlusY2565Q3!$S:$S,MATCH([1]ตารางคะแนนV3!C329,[1]RiskPlusY2565Q3!$D:$D,0))</f>
        <v>0</v>
      </c>
      <c r="S329" s="82">
        <f>INDEX([1]Ratio!$S:$S,MATCH([1]ตารางคะแนนV3!$C329,[1]Ratio!$C:$C,0))</f>
        <v>92</v>
      </c>
      <c r="T329" s="78">
        <f>VLOOKUP($C329,[1]RiskPlusY2565Q3!$D$2:$W$901,17,0)</f>
        <v>0</v>
      </c>
      <c r="U329" s="83">
        <f t="shared" si="81"/>
        <v>0</v>
      </c>
      <c r="V329" s="82">
        <f>INDEX([1]Ratio!$T:$T,MATCH([1]ตารางคะแนนV3!$C329,[1]Ratio!$C:$C,0))</f>
        <v>338</v>
      </c>
      <c r="W329" s="78">
        <f>VLOOKUP($C329,[1]RiskPlusY2565Q3!$D$2:$W$901,18,0)</f>
        <v>0</v>
      </c>
      <c r="X329" s="83">
        <f t="shared" si="82"/>
        <v>0</v>
      </c>
      <c r="Y329" s="82">
        <f>INDEX([1]Ratio!$V:$V,MATCH([1]ตารางคะแนนV3!$C329,[1]Ratio!$C:$C,0))</f>
        <v>53</v>
      </c>
      <c r="Z329" s="81">
        <f>INDEX([1]RiskPlusY2565Q3!$W:$W,MATCH([1]ตารางคะแนนV3!C329,[1]RiskPlusY2565Q3!$D:$D,0))</f>
        <v>1</v>
      </c>
      <c r="AA329" s="84">
        <f t="shared" si="83"/>
        <v>1</v>
      </c>
      <c r="AB329" s="77" t="str">
        <f>INDEX('[1]Quick MethodY2565Q3'!P:P,MATCH([1]ตารางคะแนนV3!$C329,'[1]Quick MethodY2565Q3'!$C:$C,0))</f>
        <v>1</v>
      </c>
      <c r="AC329" s="78" t="str">
        <f>INDEX('[1]Quick MethodY2565Q3'!Q:Q,MATCH([1]ตารางคะแนนV3!$C329,'[1]Quick MethodY2565Q3'!$C:$C,0))</f>
        <v>0</v>
      </c>
      <c r="AD329" s="78">
        <f>INDEX([1]HGRY2565Q3!W:W,MATCH([1]ตารางคะแนนV3!$C329,[1]HGRY2565Q3!$C:$C,0))</f>
        <v>0.5</v>
      </c>
      <c r="AE329" s="78">
        <f>INDEX([1]HGRY2565Q3!X:X,MATCH([1]ตารางคะแนนV3!$C329,[1]HGRY2565Q3!$C:$C,0))</f>
        <v>0</v>
      </c>
      <c r="AF329" s="78">
        <f>INDEX([1]HGRY2565Q3!Y:Y,MATCH([1]ตารางคะแนนV3!$C329,[1]HGRY2565Q3!$C:$C,0))</f>
        <v>0.5</v>
      </c>
      <c r="AG329" s="78">
        <f>INDEX([1]HGRY2565Q3!Z:Z,MATCH([1]ตารางคะแนนV3!$C329,[1]HGRY2565Q3!$C:$C,0))</f>
        <v>0.5</v>
      </c>
      <c r="AH329" s="85">
        <f t="shared" si="84"/>
        <v>2.5</v>
      </c>
      <c r="AI329" s="79">
        <f t="shared" si="85"/>
        <v>2</v>
      </c>
      <c r="AJ329" s="86">
        <f>INDEX([1]PointY2565Q3!J:J,MATCH([1]ตารางคะแนนV3!$C329,[1]PointY2565Q3!$C:$C,0))</f>
        <v>1</v>
      </c>
      <c r="AK329" s="87">
        <f>IFERROR(INDEX([1]อัตราการครองเตียง!O:O,MATCH([1]ตารางคะแนนV3!$C329,[1]อัตราการครองเตียง!$C:$C,0)),0)</f>
        <v>0</v>
      </c>
      <c r="AL329" s="88">
        <f>INDEX([1]SumAdjRw!R:R,MATCH([1]ตารางคะแนนV3!$C329,[1]SumAdjRw!$C:$C,0))</f>
        <v>1</v>
      </c>
      <c r="AM329" s="89">
        <f t="shared" si="86"/>
        <v>1</v>
      </c>
      <c r="AN329" s="90">
        <f t="shared" si="87"/>
        <v>4</v>
      </c>
      <c r="AO329" s="91">
        <f t="shared" si="88"/>
        <v>6</v>
      </c>
      <c r="AP329" s="92">
        <f>INDEX([1]RiskPlusY2565Q3!Q:Q,MATCH([1]ตารางคะแนนV3!$C329,[1]RiskPlusY2565Q3!$D:$D,0))</f>
        <v>1</v>
      </c>
      <c r="AQ329" s="92">
        <f>INDEX([1]RiskPlusY2565Q3!R:R,MATCH([1]ตารางคะแนนV3!$C329,[1]RiskPlusY2565Q3!$D:$D,0))</f>
        <v>1</v>
      </c>
      <c r="AR329" s="92">
        <f>INDEX([1]RiskPlusY2565Q3!AB:AB,MATCH([1]ตารางคะแนนV3!$C329,[1]RiskPlusY2565Q3!$D:$D,0))</f>
        <v>1</v>
      </c>
      <c r="AS329" s="93">
        <f t="shared" si="89"/>
        <v>3</v>
      </c>
      <c r="AT329" s="92">
        <f>INDEX([1]RiskPlusY2565Q3!AA:AA,MATCH([1]ตารางคะแนนV3!$C329,[1]RiskPlusY2565Q3!$D:$D,0))</f>
        <v>1</v>
      </c>
      <c r="AU329" s="92">
        <f>INDEX([1]RiskPlusY2565Q3!AC:AC,MATCH([1]ตารางคะแนนV3!$C329,[1]RiskPlusY2565Q3!$D:$D,0))</f>
        <v>1</v>
      </c>
      <c r="AV329" s="94">
        <f t="shared" si="90"/>
        <v>2</v>
      </c>
      <c r="AW329" s="95">
        <f t="shared" si="91"/>
        <v>5</v>
      </c>
      <c r="AX329" s="96">
        <f t="shared" si="92"/>
        <v>11</v>
      </c>
      <c r="AY329" s="18" t="str">
        <f t="shared" si="93"/>
        <v>B</v>
      </c>
      <c r="AZ329" s="18"/>
      <c r="BA329" s="18" t="str">
        <f>INDEX([1]Proflile65!$L:$L,MATCH([1]ตารางคะแนนV3!$C329,[1]Proflile65!$D:$D,0))</f>
        <v>เดิม</v>
      </c>
      <c r="BB329" s="18"/>
      <c r="BC329" s="18"/>
      <c r="BD329" s="28" t="b">
        <f t="shared" si="94"/>
        <v>1</v>
      </c>
      <c r="BE329" s="96">
        <v>11</v>
      </c>
      <c r="BF329" s="18" t="s">
        <v>2071</v>
      </c>
      <c r="BH329" s="17">
        <f t="shared" si="95"/>
        <v>150000</v>
      </c>
    </row>
    <row r="330" spans="1:60">
      <c r="A330" s="18" t="s">
        <v>23</v>
      </c>
      <c r="B330" s="17" t="s">
        <v>143</v>
      </c>
      <c r="C330" s="18" t="s">
        <v>751</v>
      </c>
      <c r="D330" s="17" t="s">
        <v>752</v>
      </c>
      <c r="E330" s="18" t="str">
        <f>INDEX([1]Proflile65!$F:$F,MATCH([1]ตารางคะแนนV3!$C330,[1]Proflile65!$D:$D,0))</f>
        <v>รพช.</v>
      </c>
      <c r="F330" s="18">
        <f>INDEX([1]Proflile65!$H:$H,MATCH([1]ตารางคะแนนV3!$C330,[1]Proflile65!$D:$D,0))</f>
        <v>60</v>
      </c>
      <c r="G330" s="19" t="str">
        <f>INDEX([1]Proflile65!$K:$K,MATCH([1]ตารางคะแนนV3!$C330,[1]Proflile65!$D:$D,0))</f>
        <v>รพช.F2 P30,000-60,000</v>
      </c>
      <c r="H330" s="75">
        <v>47049</v>
      </c>
      <c r="I330" s="76">
        <f>INDEX([1]RiskPlusY2565Q3!L:L,MATCH([1]ตารางคะแนนV3!$C330,[1]RiskPlusY2565Q3!$D:$D,0))</f>
        <v>87202101.329999998</v>
      </c>
      <c r="J330" s="76">
        <f>INDEX([1]RiskPlusY2565Q3!P:P,MATCH([1]ตารางคะแนนV3!$C330,[1]RiskPlusY2565Q3!$D:$D,0))</f>
        <v>70640790.25</v>
      </c>
      <c r="K330" s="76">
        <f>INDEX([1]RiskPlusY2565Q3!O:O,MATCH([1]ตารางคะแนนV3!$C330,[1]RiskPlusY2565Q3!$D:$D,0))</f>
        <v>61601930.030000001</v>
      </c>
      <c r="L330" s="76">
        <f>INDEX([1]RiskPlusY2565Q3!M:M,MATCH([1]ตารางคะแนนV3!$C330,[1]RiskPlusY2565Q3!$D:$D,0))</f>
        <v>59503333.369999997</v>
      </c>
      <c r="M330" s="29">
        <f>INDEX([1]RiskPlusY2565Q3!N:N,MATCH([1]ตารางคะแนนV3!$C330,[1]RiskPlusY2565Q3!$D:$D,0))</f>
        <v>0</v>
      </c>
      <c r="N330" s="77">
        <f>INDEX([1]PlanfinY2565Q3!M:M,MATCH([1]ตารางคะแนนV3!$C330,[1]PlanfinY2565Q3!$C:$C,0))</f>
        <v>0</v>
      </c>
      <c r="O330" s="78">
        <f>INDEX([1]PlanfinY2565Q3!N:N,MATCH([1]ตารางคะแนนV3!$C330,[1]PlanfinY2565Q3!$C:$C,0))</f>
        <v>0</v>
      </c>
      <c r="P330" s="79">
        <f t="shared" si="80"/>
        <v>0</v>
      </c>
      <c r="Q330" s="80">
        <f>INDEX([1]Ratio!R:R,MATCH([1]ตารางคะแนนV3!$C330,[1]Ratio!$C:$C,0))</f>
        <v>64</v>
      </c>
      <c r="R330" s="81">
        <f>INDEX([1]RiskPlusY2565Q3!$S:$S,MATCH([1]ตารางคะแนนV3!C330,[1]RiskPlusY2565Q3!$D:$D,0))</f>
        <v>1</v>
      </c>
      <c r="S330" s="82">
        <f>INDEX([1]Ratio!$S:$S,MATCH([1]ตารางคะแนนV3!$C330,[1]Ratio!$C:$C,0))</f>
        <v>-415</v>
      </c>
      <c r="T330" s="78">
        <f>VLOOKUP($C330,[1]RiskPlusY2565Q3!$D$2:$W$901,17,0)</f>
        <v>0</v>
      </c>
      <c r="U330" s="83">
        <f t="shared" si="81"/>
        <v>0</v>
      </c>
      <c r="V330" s="82">
        <f>INDEX([1]Ratio!$T:$T,MATCH([1]ตารางคะแนนV3!$C330,[1]Ratio!$C:$C,0))</f>
        <v>24</v>
      </c>
      <c r="W330" s="78">
        <f>VLOOKUP($C330,[1]RiskPlusY2565Q3!$D$2:$W$901,18,0)</f>
        <v>1</v>
      </c>
      <c r="X330" s="83">
        <f t="shared" si="82"/>
        <v>0.5</v>
      </c>
      <c r="Y330" s="82">
        <f>INDEX([1]Ratio!$V:$V,MATCH([1]ตารางคะแนนV3!$C330,[1]Ratio!$C:$C,0))</f>
        <v>40</v>
      </c>
      <c r="Z330" s="81">
        <f>INDEX([1]RiskPlusY2565Q3!$W:$W,MATCH([1]ตารางคะแนนV3!C330,[1]RiskPlusY2565Q3!$D:$D,0))</f>
        <v>1</v>
      </c>
      <c r="AA330" s="84">
        <f t="shared" si="83"/>
        <v>2.5</v>
      </c>
      <c r="AB330" s="77" t="str">
        <f>INDEX('[1]Quick MethodY2565Q3'!P:P,MATCH([1]ตารางคะแนนV3!$C330,'[1]Quick MethodY2565Q3'!$C:$C,0))</f>
        <v>1</v>
      </c>
      <c r="AC330" s="78" t="str">
        <f>INDEX('[1]Quick MethodY2565Q3'!Q:Q,MATCH([1]ตารางคะแนนV3!$C330,'[1]Quick MethodY2565Q3'!$C:$C,0))</f>
        <v>1</v>
      </c>
      <c r="AD330" s="78">
        <f>INDEX([1]HGRY2565Q3!W:W,MATCH([1]ตารางคะแนนV3!$C330,[1]HGRY2565Q3!$C:$C,0))</f>
        <v>0.5</v>
      </c>
      <c r="AE330" s="78">
        <f>INDEX([1]HGRY2565Q3!X:X,MATCH([1]ตารางคะแนนV3!$C330,[1]HGRY2565Q3!$C:$C,0))</f>
        <v>0.5</v>
      </c>
      <c r="AF330" s="78">
        <f>INDEX([1]HGRY2565Q3!Y:Y,MATCH([1]ตารางคะแนนV3!$C330,[1]HGRY2565Q3!$C:$C,0))</f>
        <v>0</v>
      </c>
      <c r="AG330" s="78">
        <f>INDEX([1]HGRY2565Q3!Z:Z,MATCH([1]ตารางคะแนนV3!$C330,[1]HGRY2565Q3!$C:$C,0))</f>
        <v>0</v>
      </c>
      <c r="AH330" s="85">
        <f t="shared" si="84"/>
        <v>3</v>
      </c>
      <c r="AI330" s="79">
        <f t="shared" si="85"/>
        <v>2</v>
      </c>
      <c r="AJ330" s="86">
        <f>INDEX([1]PointY2565Q3!J:J,MATCH([1]ตารางคะแนนV3!$C330,[1]PointY2565Q3!$C:$C,0))</f>
        <v>0</v>
      </c>
      <c r="AK330" s="87">
        <f>IFERROR(INDEX([1]อัตราการครองเตียง!O:O,MATCH([1]ตารางคะแนนV3!$C330,[1]อัตราการครองเตียง!$C:$C,0)),0)</f>
        <v>0</v>
      </c>
      <c r="AL330" s="88">
        <f>INDEX([1]SumAdjRw!R:R,MATCH([1]ตารางคะแนนV3!$C330,[1]SumAdjRw!$C:$C,0))</f>
        <v>1</v>
      </c>
      <c r="AM330" s="89">
        <f t="shared" si="86"/>
        <v>1</v>
      </c>
      <c r="AN330" s="90">
        <f t="shared" si="87"/>
        <v>3</v>
      </c>
      <c r="AO330" s="91">
        <f t="shared" si="88"/>
        <v>5.5</v>
      </c>
      <c r="AP330" s="92">
        <f>INDEX([1]RiskPlusY2565Q3!Q:Q,MATCH([1]ตารางคะแนนV3!$C330,[1]RiskPlusY2565Q3!$D:$D,0))</f>
        <v>1</v>
      </c>
      <c r="AQ330" s="92">
        <f>INDEX([1]RiskPlusY2565Q3!R:R,MATCH([1]ตารางคะแนนV3!$C330,[1]RiskPlusY2565Q3!$D:$D,0))</f>
        <v>1</v>
      </c>
      <c r="AR330" s="92">
        <f>INDEX([1]RiskPlusY2565Q3!AB:AB,MATCH([1]ตารางคะแนนV3!$C330,[1]RiskPlusY2565Q3!$D:$D,0))</f>
        <v>1</v>
      </c>
      <c r="AS330" s="93">
        <f t="shared" si="89"/>
        <v>3</v>
      </c>
      <c r="AT330" s="92">
        <f>INDEX([1]RiskPlusY2565Q3!AA:AA,MATCH([1]ตารางคะแนนV3!$C330,[1]RiskPlusY2565Q3!$D:$D,0))</f>
        <v>1</v>
      </c>
      <c r="AU330" s="92">
        <f>INDEX([1]RiskPlusY2565Q3!AC:AC,MATCH([1]ตารางคะแนนV3!$C330,[1]RiskPlusY2565Q3!$D:$D,0))</f>
        <v>1</v>
      </c>
      <c r="AV330" s="94">
        <f t="shared" si="90"/>
        <v>2</v>
      </c>
      <c r="AW330" s="95">
        <f t="shared" si="91"/>
        <v>5</v>
      </c>
      <c r="AX330" s="96">
        <f t="shared" si="92"/>
        <v>10.5</v>
      </c>
      <c r="AY330" s="18" t="str">
        <f t="shared" si="93"/>
        <v>B</v>
      </c>
      <c r="AZ330" s="18"/>
      <c r="BA330" s="18" t="str">
        <f>INDEX([1]Proflile65!$L:$L,MATCH([1]ตารางคะแนนV3!$C330,[1]Proflile65!$D:$D,0))</f>
        <v>เดิม</v>
      </c>
      <c r="BB330" s="18"/>
      <c r="BC330" s="18"/>
      <c r="BD330" s="28" t="b">
        <f t="shared" si="94"/>
        <v>1</v>
      </c>
      <c r="BE330" s="96">
        <v>10.5</v>
      </c>
      <c r="BF330" s="18" t="s">
        <v>2071</v>
      </c>
      <c r="BH330" s="17">
        <f t="shared" si="95"/>
        <v>150000</v>
      </c>
    </row>
    <row r="331" spans="1:60">
      <c r="A331" s="18" t="s">
        <v>23</v>
      </c>
      <c r="B331" s="17" t="s">
        <v>143</v>
      </c>
      <c r="C331" s="18" t="s">
        <v>753</v>
      </c>
      <c r="D331" s="17" t="s">
        <v>754</v>
      </c>
      <c r="E331" s="18" t="str">
        <f>INDEX([1]Proflile65!$F:$F,MATCH([1]ตารางคะแนนV3!$C331,[1]Proflile65!$D:$D,0))</f>
        <v>รพช.</v>
      </c>
      <c r="F331" s="18">
        <f>INDEX([1]Proflile65!$H:$H,MATCH([1]ตารางคะแนนV3!$C331,[1]Proflile65!$D:$D,0))</f>
        <v>38</v>
      </c>
      <c r="G331" s="19" t="str">
        <f>INDEX([1]Proflile65!$K:$K,MATCH([1]ตารางคะแนนV3!$C331,[1]Proflile65!$D:$D,0))</f>
        <v>รพช.F2 P&lt;=30,000</v>
      </c>
      <c r="H331" s="75">
        <v>8794</v>
      </c>
      <c r="I331" s="76">
        <f>INDEX([1]RiskPlusY2565Q3!L:L,MATCH([1]ตารางคะแนนV3!$C331,[1]RiskPlusY2565Q3!$D:$D,0))</f>
        <v>22098686.239999998</v>
      </c>
      <c r="J331" s="76">
        <f>INDEX([1]RiskPlusY2565Q3!P:P,MATCH([1]ตารางคะแนนV3!$C331,[1]RiskPlusY2565Q3!$D:$D,0))</f>
        <v>12591115.73</v>
      </c>
      <c r="K331" s="76">
        <f>INDEX([1]RiskPlusY2565Q3!O:O,MATCH([1]ตารางคะแนนV3!$C331,[1]RiskPlusY2565Q3!$D:$D,0))</f>
        <v>13982546.550000001</v>
      </c>
      <c r="L331" s="76">
        <f>INDEX([1]RiskPlusY2565Q3!M:M,MATCH([1]ตารางคะแนนV3!$C331,[1]RiskPlusY2565Q3!$D:$D,0))</f>
        <v>14101594.17</v>
      </c>
      <c r="M331" s="29">
        <f>INDEX([1]RiskPlusY2565Q3!N:N,MATCH([1]ตารางคะแนนV3!$C331,[1]RiskPlusY2565Q3!$D:$D,0))</f>
        <v>0</v>
      </c>
      <c r="N331" s="77">
        <f>INDEX([1]PlanfinY2565Q3!M:M,MATCH([1]ตารางคะแนนV3!$C331,[1]PlanfinY2565Q3!$C:$C,0))</f>
        <v>0</v>
      </c>
      <c r="O331" s="78">
        <f>INDEX([1]PlanfinY2565Q3!N:N,MATCH([1]ตารางคะแนนV3!$C331,[1]PlanfinY2565Q3!$C:$C,0))</f>
        <v>0</v>
      </c>
      <c r="P331" s="79">
        <f t="shared" si="80"/>
        <v>0</v>
      </c>
      <c r="Q331" s="80">
        <f>INDEX([1]Ratio!R:R,MATCH([1]ตารางคะแนนV3!$C331,[1]Ratio!$C:$C,0))</f>
        <v>183</v>
      </c>
      <c r="R331" s="81">
        <f>INDEX([1]RiskPlusY2565Q3!$S:$S,MATCH([1]ตารางคะแนนV3!C331,[1]RiskPlusY2565Q3!$D:$D,0))</f>
        <v>0</v>
      </c>
      <c r="S331" s="82">
        <f>INDEX([1]Ratio!$S:$S,MATCH([1]ตารางคะแนนV3!$C331,[1]Ratio!$C:$C,0))</f>
        <v>207</v>
      </c>
      <c r="T331" s="78">
        <f>VLOOKUP($C331,[1]RiskPlusY2565Q3!$D$2:$W$901,17,0)</f>
        <v>0</v>
      </c>
      <c r="U331" s="83">
        <f t="shared" si="81"/>
        <v>0</v>
      </c>
      <c r="V331" s="82">
        <f>INDEX([1]Ratio!$T:$T,MATCH([1]ตารางคะแนนV3!$C331,[1]Ratio!$C:$C,0))</f>
        <v>26</v>
      </c>
      <c r="W331" s="78">
        <f>VLOOKUP($C331,[1]RiskPlusY2565Q3!$D$2:$W$901,18,0)</f>
        <v>1</v>
      </c>
      <c r="X331" s="83">
        <f t="shared" si="82"/>
        <v>0.5</v>
      </c>
      <c r="Y331" s="82">
        <f>INDEX([1]Ratio!$V:$V,MATCH([1]ตารางคะแนนV3!$C331,[1]Ratio!$C:$C,0))</f>
        <v>105</v>
      </c>
      <c r="Z331" s="81">
        <f>INDEX([1]RiskPlusY2565Q3!$W:$W,MATCH([1]ตารางคะแนนV3!C331,[1]RiskPlusY2565Q3!$D:$D,0))</f>
        <v>0</v>
      </c>
      <c r="AA331" s="84">
        <f t="shared" si="83"/>
        <v>0.5</v>
      </c>
      <c r="AB331" s="77" t="str">
        <f>INDEX('[1]Quick MethodY2565Q3'!P:P,MATCH([1]ตารางคะแนนV3!$C331,'[1]Quick MethodY2565Q3'!$C:$C,0))</f>
        <v>1</v>
      </c>
      <c r="AC331" s="78" t="str">
        <f>INDEX('[1]Quick MethodY2565Q3'!Q:Q,MATCH([1]ตารางคะแนนV3!$C331,'[1]Quick MethodY2565Q3'!$C:$C,0))</f>
        <v>1</v>
      </c>
      <c r="AD331" s="78">
        <f>INDEX([1]HGRY2565Q3!W:W,MATCH([1]ตารางคะแนนV3!$C331,[1]HGRY2565Q3!$C:$C,0))</f>
        <v>0.5</v>
      </c>
      <c r="AE331" s="78">
        <f>INDEX([1]HGRY2565Q3!X:X,MATCH([1]ตารางคะแนนV3!$C331,[1]HGRY2565Q3!$C:$C,0))</f>
        <v>0.5</v>
      </c>
      <c r="AF331" s="78">
        <f>INDEX([1]HGRY2565Q3!Y:Y,MATCH([1]ตารางคะแนนV3!$C331,[1]HGRY2565Q3!$C:$C,0))</f>
        <v>0.5</v>
      </c>
      <c r="AG331" s="78">
        <f>INDEX([1]HGRY2565Q3!Z:Z,MATCH([1]ตารางคะแนนV3!$C331,[1]HGRY2565Q3!$C:$C,0))</f>
        <v>0</v>
      </c>
      <c r="AH331" s="85">
        <f t="shared" si="84"/>
        <v>3.5</v>
      </c>
      <c r="AI331" s="79">
        <f t="shared" si="85"/>
        <v>2</v>
      </c>
      <c r="AJ331" s="86">
        <f>INDEX([1]PointY2565Q3!J:J,MATCH([1]ตารางคะแนนV3!$C331,[1]PointY2565Q3!$C:$C,0))</f>
        <v>0</v>
      </c>
      <c r="AK331" s="87">
        <f>IFERROR(INDEX([1]อัตราการครองเตียง!O:O,MATCH([1]ตารางคะแนนV3!$C331,[1]อัตราการครองเตียง!$C:$C,0)),0)</f>
        <v>0</v>
      </c>
      <c r="AL331" s="88">
        <f>INDEX([1]SumAdjRw!R:R,MATCH([1]ตารางคะแนนV3!$C331,[1]SumAdjRw!$C:$C,0))</f>
        <v>1</v>
      </c>
      <c r="AM331" s="89">
        <f t="shared" si="86"/>
        <v>1</v>
      </c>
      <c r="AN331" s="90">
        <f t="shared" si="87"/>
        <v>3</v>
      </c>
      <c r="AO331" s="91">
        <f t="shared" si="88"/>
        <v>3.5</v>
      </c>
      <c r="AP331" s="92">
        <f>INDEX([1]RiskPlusY2565Q3!Q:Q,MATCH([1]ตารางคะแนนV3!$C331,[1]RiskPlusY2565Q3!$D:$D,0))</f>
        <v>0</v>
      </c>
      <c r="AQ331" s="92">
        <f>INDEX([1]RiskPlusY2565Q3!R:R,MATCH([1]ตารางคะแนนV3!$C331,[1]RiskPlusY2565Q3!$D:$D,0))</f>
        <v>0</v>
      </c>
      <c r="AR331" s="92">
        <f>INDEX([1]RiskPlusY2565Q3!AB:AB,MATCH([1]ตารางคะแนนV3!$C331,[1]RiskPlusY2565Q3!$D:$D,0))</f>
        <v>1</v>
      </c>
      <c r="AS331" s="93">
        <f t="shared" si="89"/>
        <v>1</v>
      </c>
      <c r="AT331" s="92">
        <f>INDEX([1]RiskPlusY2565Q3!AA:AA,MATCH([1]ตารางคะแนนV3!$C331,[1]RiskPlusY2565Q3!$D:$D,0))</f>
        <v>1</v>
      </c>
      <c r="AU331" s="92">
        <f>INDEX([1]RiskPlusY2565Q3!AC:AC,MATCH([1]ตารางคะแนนV3!$C331,[1]RiskPlusY2565Q3!$D:$D,0))</f>
        <v>1</v>
      </c>
      <c r="AV331" s="94">
        <f t="shared" si="90"/>
        <v>2</v>
      </c>
      <c r="AW331" s="95">
        <f t="shared" si="91"/>
        <v>3</v>
      </c>
      <c r="AX331" s="96">
        <f t="shared" si="92"/>
        <v>6.5</v>
      </c>
      <c r="AY331" s="18" t="str">
        <f t="shared" si="93"/>
        <v>F</v>
      </c>
      <c r="AZ331" s="18"/>
      <c r="BA331" s="18" t="str">
        <f>INDEX([1]Proflile65!$L:$L,MATCH([1]ตารางคะแนนV3!$C331,[1]Proflile65!$D:$D,0))</f>
        <v>เดิม</v>
      </c>
      <c r="BB331" s="18"/>
      <c r="BC331" s="18"/>
      <c r="BD331" s="28" t="b">
        <f t="shared" si="94"/>
        <v>1</v>
      </c>
      <c r="BE331" s="96">
        <v>6.5</v>
      </c>
      <c r="BF331" s="18" t="s">
        <v>2074</v>
      </c>
      <c r="BH331" s="17">
        <f t="shared" si="95"/>
        <v>0</v>
      </c>
    </row>
    <row r="332" spans="1:60">
      <c r="A332" s="18" t="s">
        <v>23</v>
      </c>
      <c r="B332" s="17" t="s">
        <v>143</v>
      </c>
      <c r="C332" s="18" t="s">
        <v>755</v>
      </c>
      <c r="D332" s="17" t="s">
        <v>756</v>
      </c>
      <c r="E332" s="18" t="str">
        <f>INDEX([1]Proflile65!$F:$F,MATCH([1]ตารางคะแนนV3!$C332,[1]Proflile65!$D:$D,0))</f>
        <v>รพช.</v>
      </c>
      <c r="F332" s="18">
        <f>INDEX([1]Proflile65!$H:$H,MATCH([1]ตารางคะแนนV3!$C332,[1]Proflile65!$D:$D,0))</f>
        <v>60</v>
      </c>
      <c r="G332" s="19" t="str">
        <f>INDEX([1]Proflile65!$K:$K,MATCH([1]ตารางคะแนนV3!$C332,[1]Proflile65!$D:$D,0))</f>
        <v>รพช.F1 P&lt;=50,000</v>
      </c>
      <c r="H332" s="75">
        <v>49947</v>
      </c>
      <c r="I332" s="76">
        <f>INDEX([1]RiskPlusY2565Q3!L:L,MATCH([1]ตารางคะแนนV3!$C332,[1]RiskPlusY2565Q3!$D:$D,0))</f>
        <v>124189258.72</v>
      </c>
      <c r="J332" s="76">
        <f>INDEX([1]RiskPlusY2565Q3!P:P,MATCH([1]ตารางคะแนนV3!$C332,[1]RiskPlusY2565Q3!$D:$D,0))</f>
        <v>31560789.57</v>
      </c>
      <c r="K332" s="76">
        <f>INDEX([1]RiskPlusY2565Q3!O:O,MATCH([1]ตารางคะแนนV3!$C332,[1]RiskPlusY2565Q3!$D:$D,0))</f>
        <v>102577098.65000001</v>
      </c>
      <c r="L332" s="76">
        <f>INDEX([1]RiskPlusY2565Q3!M:M,MATCH([1]ตารางคะแนนV3!$C332,[1]RiskPlusY2565Q3!$D:$D,0))</f>
        <v>143208085.22999999</v>
      </c>
      <c r="M332" s="29">
        <f>INDEX([1]RiskPlusY2565Q3!N:N,MATCH([1]ตารางคะแนนV3!$C332,[1]RiskPlusY2565Q3!$D:$D,0))</f>
        <v>0</v>
      </c>
      <c r="N332" s="77">
        <f>INDEX([1]PlanfinY2565Q3!M:M,MATCH([1]ตารางคะแนนV3!$C332,[1]PlanfinY2565Q3!$C:$C,0))</f>
        <v>0</v>
      </c>
      <c r="O332" s="78">
        <f>INDEX([1]PlanfinY2565Q3!N:N,MATCH([1]ตารางคะแนนV3!$C332,[1]PlanfinY2565Q3!$C:$C,0))</f>
        <v>0</v>
      </c>
      <c r="P332" s="79">
        <f t="shared" si="80"/>
        <v>0</v>
      </c>
      <c r="Q332" s="80">
        <f>INDEX([1]Ratio!R:R,MATCH([1]ตารางคะแนนV3!$C332,[1]Ratio!$C:$C,0))</f>
        <v>126</v>
      </c>
      <c r="R332" s="81">
        <f>INDEX([1]RiskPlusY2565Q3!$S:$S,MATCH([1]ตารางคะแนนV3!C332,[1]RiskPlusY2565Q3!$D:$D,0))</f>
        <v>0</v>
      </c>
      <c r="S332" s="82">
        <f>INDEX([1]Ratio!$S:$S,MATCH([1]ตารางคะแนนV3!$C332,[1]Ratio!$C:$C,0))</f>
        <v>69</v>
      </c>
      <c r="T332" s="78">
        <f>VLOOKUP($C332,[1]RiskPlusY2565Q3!$D$2:$W$901,17,0)</f>
        <v>0</v>
      </c>
      <c r="U332" s="83">
        <f t="shared" si="81"/>
        <v>0</v>
      </c>
      <c r="V332" s="82">
        <f>INDEX([1]Ratio!$T:$T,MATCH([1]ตารางคะแนนV3!$C332,[1]Ratio!$C:$C,0))</f>
        <v>108</v>
      </c>
      <c r="W332" s="78">
        <f>VLOOKUP($C332,[1]RiskPlusY2565Q3!$D$2:$W$901,18,0)</f>
        <v>0</v>
      </c>
      <c r="X332" s="83">
        <f t="shared" si="82"/>
        <v>0</v>
      </c>
      <c r="Y332" s="82">
        <f>INDEX([1]Ratio!$V:$V,MATCH([1]ตารางคะแนนV3!$C332,[1]Ratio!$C:$C,0))</f>
        <v>59</v>
      </c>
      <c r="Z332" s="81">
        <f>INDEX([1]RiskPlusY2565Q3!$W:$W,MATCH([1]ตารางคะแนนV3!C332,[1]RiskPlusY2565Q3!$D:$D,0))</f>
        <v>1</v>
      </c>
      <c r="AA332" s="84">
        <f t="shared" si="83"/>
        <v>1</v>
      </c>
      <c r="AB332" s="77" t="str">
        <f>INDEX('[1]Quick MethodY2565Q3'!P:P,MATCH([1]ตารางคะแนนV3!$C332,'[1]Quick MethodY2565Q3'!$C:$C,0))</f>
        <v>1</v>
      </c>
      <c r="AC332" s="78" t="str">
        <f>INDEX('[1]Quick MethodY2565Q3'!Q:Q,MATCH([1]ตารางคะแนนV3!$C332,'[1]Quick MethodY2565Q3'!$C:$C,0))</f>
        <v>1</v>
      </c>
      <c r="AD332" s="78">
        <f>INDEX([1]HGRY2565Q3!W:W,MATCH([1]ตารางคะแนนV3!$C332,[1]HGRY2565Q3!$C:$C,0))</f>
        <v>0</v>
      </c>
      <c r="AE332" s="78">
        <f>INDEX([1]HGRY2565Q3!X:X,MATCH([1]ตารางคะแนนV3!$C332,[1]HGRY2565Q3!$C:$C,0))</f>
        <v>0</v>
      </c>
      <c r="AF332" s="78">
        <f>INDEX([1]HGRY2565Q3!Y:Y,MATCH([1]ตารางคะแนนV3!$C332,[1]HGRY2565Q3!$C:$C,0))</f>
        <v>0</v>
      </c>
      <c r="AG332" s="78">
        <f>INDEX([1]HGRY2565Q3!Z:Z,MATCH([1]ตารางคะแนนV3!$C332,[1]HGRY2565Q3!$C:$C,0))</f>
        <v>0</v>
      </c>
      <c r="AH332" s="85">
        <f t="shared" si="84"/>
        <v>2</v>
      </c>
      <c r="AI332" s="79">
        <f t="shared" si="85"/>
        <v>2</v>
      </c>
      <c r="AJ332" s="86">
        <f>INDEX([1]PointY2565Q3!J:J,MATCH([1]ตารางคะแนนV3!$C332,[1]PointY2565Q3!$C:$C,0))</f>
        <v>1</v>
      </c>
      <c r="AK332" s="87">
        <f>IFERROR(INDEX([1]อัตราการครองเตียง!O:O,MATCH([1]ตารางคะแนนV3!$C332,[1]อัตราการครองเตียง!$C:$C,0)),0)</f>
        <v>1</v>
      </c>
      <c r="AL332" s="88">
        <f>INDEX([1]SumAdjRw!R:R,MATCH([1]ตารางคะแนนV3!$C332,[1]SumAdjRw!$C:$C,0))</f>
        <v>1</v>
      </c>
      <c r="AM332" s="89">
        <f t="shared" si="86"/>
        <v>2</v>
      </c>
      <c r="AN332" s="90">
        <f t="shared" si="87"/>
        <v>5</v>
      </c>
      <c r="AO332" s="91">
        <f t="shared" si="88"/>
        <v>6</v>
      </c>
      <c r="AP332" s="92">
        <f>INDEX([1]RiskPlusY2565Q3!Q:Q,MATCH([1]ตารางคะแนนV3!$C332,[1]RiskPlusY2565Q3!$D:$D,0))</f>
        <v>1</v>
      </c>
      <c r="AQ332" s="92">
        <f>INDEX([1]RiskPlusY2565Q3!R:R,MATCH([1]ตารางคะแนนV3!$C332,[1]RiskPlusY2565Q3!$D:$D,0))</f>
        <v>1</v>
      </c>
      <c r="AR332" s="92">
        <f>INDEX([1]RiskPlusY2565Q3!AB:AB,MATCH([1]ตารางคะแนนV3!$C332,[1]RiskPlusY2565Q3!$D:$D,0))</f>
        <v>1</v>
      </c>
      <c r="AS332" s="93">
        <f t="shared" si="89"/>
        <v>3</v>
      </c>
      <c r="AT332" s="92">
        <f>INDEX([1]RiskPlusY2565Q3!AA:AA,MATCH([1]ตารางคะแนนV3!$C332,[1]RiskPlusY2565Q3!$D:$D,0))</f>
        <v>1</v>
      </c>
      <c r="AU332" s="92">
        <f>INDEX([1]RiskPlusY2565Q3!AC:AC,MATCH([1]ตารางคะแนนV3!$C332,[1]RiskPlusY2565Q3!$D:$D,0))</f>
        <v>1</v>
      </c>
      <c r="AV332" s="94">
        <f t="shared" si="90"/>
        <v>2</v>
      </c>
      <c r="AW332" s="95">
        <f t="shared" si="91"/>
        <v>5</v>
      </c>
      <c r="AX332" s="96">
        <f t="shared" si="92"/>
        <v>11</v>
      </c>
      <c r="AY332" s="18" t="str">
        <f t="shared" si="93"/>
        <v>B</v>
      </c>
      <c r="AZ332" s="18"/>
      <c r="BA332" s="18" t="str">
        <f>INDEX([1]Proflile65!$L:$L,MATCH([1]ตารางคะแนนV3!$C332,[1]Proflile65!$D:$D,0))</f>
        <v>เดิม</v>
      </c>
      <c r="BB332" s="18"/>
      <c r="BC332" s="18"/>
      <c r="BD332" s="28" t="b">
        <f t="shared" si="94"/>
        <v>1</v>
      </c>
      <c r="BE332" s="96">
        <v>11</v>
      </c>
      <c r="BF332" s="18" t="s">
        <v>2071</v>
      </c>
      <c r="BH332" s="17">
        <f t="shared" si="95"/>
        <v>150000</v>
      </c>
    </row>
    <row r="333" spans="1:60">
      <c r="A333" s="18" t="s">
        <v>23</v>
      </c>
      <c r="B333" s="17" t="s">
        <v>143</v>
      </c>
      <c r="C333" s="18" t="s">
        <v>757</v>
      </c>
      <c r="D333" s="17" t="s">
        <v>758</v>
      </c>
      <c r="E333" s="18" t="str">
        <f>INDEX([1]Proflile65!$F:$F,MATCH([1]ตารางคะแนนV3!$C333,[1]Proflile65!$D:$D,0))</f>
        <v>รพช.</v>
      </c>
      <c r="F333" s="18">
        <f>INDEX([1]Proflile65!$H:$H,MATCH([1]ตารางคะแนนV3!$C333,[1]Proflile65!$D:$D,0))</f>
        <v>30</v>
      </c>
      <c r="G333" s="19" t="str">
        <f>INDEX([1]Proflile65!$K:$K,MATCH([1]ตารางคะแนนV3!$C333,[1]Proflile65!$D:$D,0))</f>
        <v>รพช.F3 P15,000-25,000</v>
      </c>
      <c r="H333" s="75">
        <v>18664</v>
      </c>
      <c r="I333" s="76">
        <f>INDEX([1]RiskPlusY2565Q3!L:L,MATCH([1]ตารางคะแนนV3!$C333,[1]RiskPlusY2565Q3!$D:$D,0))</f>
        <v>26191411.59</v>
      </c>
      <c r="J333" s="76">
        <f>INDEX([1]RiskPlusY2565Q3!P:P,MATCH([1]ตารางคะแนนV3!$C333,[1]RiskPlusY2565Q3!$D:$D,0))</f>
        <v>9795492.5600000005</v>
      </c>
      <c r="K333" s="76">
        <f>INDEX([1]RiskPlusY2565Q3!O:O,MATCH([1]ตารางคะแนนV3!$C333,[1]RiskPlusY2565Q3!$D:$D,0))</f>
        <v>23354931.699999999</v>
      </c>
      <c r="L333" s="76">
        <f>INDEX([1]RiskPlusY2565Q3!M:M,MATCH([1]ตารางคะแนนV3!$C333,[1]RiskPlusY2565Q3!$D:$D,0))</f>
        <v>21435099.030000001</v>
      </c>
      <c r="M333" s="29">
        <f>INDEX([1]RiskPlusY2565Q3!N:N,MATCH([1]ตารางคะแนนV3!$C333,[1]RiskPlusY2565Q3!$D:$D,0))</f>
        <v>0</v>
      </c>
      <c r="N333" s="77">
        <f>INDEX([1]PlanfinY2565Q3!M:M,MATCH([1]ตารางคะแนนV3!$C333,[1]PlanfinY2565Q3!$C:$C,0))</f>
        <v>1</v>
      </c>
      <c r="O333" s="78">
        <f>INDEX([1]PlanfinY2565Q3!N:N,MATCH([1]ตารางคะแนนV3!$C333,[1]PlanfinY2565Q3!$C:$C,0))</f>
        <v>0</v>
      </c>
      <c r="P333" s="79">
        <f t="shared" si="80"/>
        <v>1</v>
      </c>
      <c r="Q333" s="80">
        <f>INDEX([1]Ratio!R:R,MATCH([1]ตารางคะแนนV3!$C333,[1]Ratio!$C:$C,0))</f>
        <v>79</v>
      </c>
      <c r="R333" s="81">
        <f>INDEX([1]RiskPlusY2565Q3!$S:$S,MATCH([1]ตารางคะแนนV3!C333,[1]RiskPlusY2565Q3!$D:$D,0))</f>
        <v>1</v>
      </c>
      <c r="S333" s="82">
        <f>INDEX([1]Ratio!$S:$S,MATCH([1]ตารางคะแนนV3!$C333,[1]Ratio!$C:$C,0))</f>
        <v>25</v>
      </c>
      <c r="T333" s="78">
        <f>VLOOKUP($C333,[1]RiskPlusY2565Q3!$D$2:$W$901,17,0)</f>
        <v>1</v>
      </c>
      <c r="U333" s="83">
        <f t="shared" si="81"/>
        <v>0.5</v>
      </c>
      <c r="V333" s="82">
        <f>INDEX([1]Ratio!$T:$T,MATCH([1]ตารางคะแนนV3!$C333,[1]Ratio!$C:$C,0))</f>
        <v>134</v>
      </c>
      <c r="W333" s="78">
        <f>VLOOKUP($C333,[1]RiskPlusY2565Q3!$D$2:$W$901,18,0)</f>
        <v>0</v>
      </c>
      <c r="X333" s="83">
        <f t="shared" si="82"/>
        <v>0</v>
      </c>
      <c r="Y333" s="82">
        <f>INDEX([1]Ratio!$V:$V,MATCH([1]ตารางคะแนนV3!$C333,[1]Ratio!$C:$C,0))</f>
        <v>67</v>
      </c>
      <c r="Z333" s="81">
        <f>INDEX([1]RiskPlusY2565Q3!$W:$W,MATCH([1]ตารางคะแนนV3!C333,[1]RiskPlusY2565Q3!$D:$D,0))</f>
        <v>0</v>
      </c>
      <c r="AA333" s="84">
        <f t="shared" si="83"/>
        <v>1.5</v>
      </c>
      <c r="AB333" s="77" t="str">
        <f>INDEX('[1]Quick MethodY2565Q3'!P:P,MATCH([1]ตารางคะแนนV3!$C333,'[1]Quick MethodY2565Q3'!$C:$C,0))</f>
        <v>1</v>
      </c>
      <c r="AC333" s="78" t="str">
        <f>INDEX('[1]Quick MethodY2565Q3'!Q:Q,MATCH([1]ตารางคะแนนV3!$C333,'[1]Quick MethodY2565Q3'!$C:$C,0))</f>
        <v>1</v>
      </c>
      <c r="AD333" s="78">
        <f>INDEX([1]HGRY2565Q3!W:W,MATCH([1]ตารางคะแนนV3!$C333,[1]HGRY2565Q3!$C:$C,0))</f>
        <v>0.5</v>
      </c>
      <c r="AE333" s="78">
        <f>INDEX([1]HGRY2565Q3!X:X,MATCH([1]ตารางคะแนนV3!$C333,[1]HGRY2565Q3!$C:$C,0))</f>
        <v>0.5</v>
      </c>
      <c r="AF333" s="78">
        <f>INDEX([1]HGRY2565Q3!Y:Y,MATCH([1]ตารางคะแนนV3!$C333,[1]HGRY2565Q3!$C:$C,0))</f>
        <v>0.5</v>
      </c>
      <c r="AG333" s="78">
        <f>INDEX([1]HGRY2565Q3!Z:Z,MATCH([1]ตารางคะแนนV3!$C333,[1]HGRY2565Q3!$C:$C,0))</f>
        <v>0.5</v>
      </c>
      <c r="AH333" s="85">
        <f t="shared" si="84"/>
        <v>4</v>
      </c>
      <c r="AI333" s="79">
        <f t="shared" si="85"/>
        <v>2</v>
      </c>
      <c r="AJ333" s="86">
        <f>INDEX([1]PointY2565Q3!J:J,MATCH([1]ตารางคะแนนV3!$C333,[1]PointY2565Q3!$C:$C,0))</f>
        <v>0</v>
      </c>
      <c r="AK333" s="87">
        <f>IFERROR(INDEX([1]อัตราการครองเตียง!O:O,MATCH([1]ตารางคะแนนV3!$C333,[1]อัตราการครองเตียง!$C:$C,0)),0)</f>
        <v>0</v>
      </c>
      <c r="AL333" s="88">
        <f>INDEX([1]SumAdjRw!R:R,MATCH([1]ตารางคะแนนV3!$C333,[1]SumAdjRw!$C:$C,0))</f>
        <v>1</v>
      </c>
      <c r="AM333" s="89">
        <f t="shared" si="86"/>
        <v>1</v>
      </c>
      <c r="AN333" s="90">
        <f t="shared" si="87"/>
        <v>3</v>
      </c>
      <c r="AO333" s="91">
        <f t="shared" si="88"/>
        <v>5.5</v>
      </c>
      <c r="AP333" s="92">
        <f>INDEX([1]RiskPlusY2565Q3!Q:Q,MATCH([1]ตารางคะแนนV3!$C333,[1]RiskPlusY2565Q3!$D:$D,0))</f>
        <v>1</v>
      </c>
      <c r="AQ333" s="92">
        <f>INDEX([1]RiskPlusY2565Q3!R:R,MATCH([1]ตารางคะแนนV3!$C333,[1]RiskPlusY2565Q3!$D:$D,0))</f>
        <v>1</v>
      </c>
      <c r="AR333" s="92">
        <f>INDEX([1]RiskPlusY2565Q3!AB:AB,MATCH([1]ตารางคะแนนV3!$C333,[1]RiskPlusY2565Q3!$D:$D,0))</f>
        <v>1</v>
      </c>
      <c r="AS333" s="93">
        <f t="shared" si="89"/>
        <v>3</v>
      </c>
      <c r="AT333" s="92">
        <f>INDEX([1]RiskPlusY2565Q3!AA:AA,MATCH([1]ตารางคะแนนV3!$C333,[1]RiskPlusY2565Q3!$D:$D,0))</f>
        <v>1</v>
      </c>
      <c r="AU333" s="92">
        <f>INDEX([1]RiskPlusY2565Q3!AC:AC,MATCH([1]ตารางคะแนนV3!$C333,[1]RiskPlusY2565Q3!$D:$D,0))</f>
        <v>1</v>
      </c>
      <c r="AV333" s="94">
        <f t="shared" si="90"/>
        <v>2</v>
      </c>
      <c r="AW333" s="95">
        <f t="shared" si="91"/>
        <v>5</v>
      </c>
      <c r="AX333" s="96">
        <f t="shared" si="92"/>
        <v>10.5</v>
      </c>
      <c r="AY333" s="18" t="str">
        <f t="shared" si="93"/>
        <v>B</v>
      </c>
      <c r="AZ333" s="18"/>
      <c r="BA333" s="18" t="str">
        <f>INDEX([1]Proflile65!$L:$L,MATCH([1]ตารางคะแนนV3!$C333,[1]Proflile65!$D:$D,0))</f>
        <v>เดิม</v>
      </c>
      <c r="BB333" s="18"/>
      <c r="BC333" s="18"/>
      <c r="BD333" s="28" t="b">
        <f t="shared" si="94"/>
        <v>1</v>
      </c>
      <c r="BE333" s="96">
        <v>10.5</v>
      </c>
      <c r="BF333" s="18" t="s">
        <v>2071</v>
      </c>
      <c r="BH333" s="17">
        <f t="shared" si="95"/>
        <v>150000</v>
      </c>
    </row>
    <row r="334" spans="1:60">
      <c r="A334" s="18" t="s">
        <v>23</v>
      </c>
      <c r="B334" s="17" t="s">
        <v>52</v>
      </c>
      <c r="C334" s="18" t="s">
        <v>833</v>
      </c>
      <c r="D334" s="17" t="s">
        <v>834</v>
      </c>
      <c r="E334" s="18" t="str">
        <f>INDEX([1]Proflile65!$F:$F,MATCH([1]ตารางคะแนนV3!$C334,[1]Proflile65!$D:$D,0))</f>
        <v>รพท.</v>
      </c>
      <c r="F334" s="18">
        <f>INDEX([1]Proflile65!$H:$H,MATCH([1]ตารางคะแนนV3!$C334,[1]Proflile65!$D:$D,0))</f>
        <v>284</v>
      </c>
      <c r="G334" s="19" t="str">
        <f>INDEX([1]Proflile65!$K:$K,MATCH([1]ตารางคะแนนV3!$C334,[1]Proflile65!$D:$D,0))</f>
        <v>รพท.S B&lt;=400</v>
      </c>
      <c r="H334" s="75">
        <v>79214</v>
      </c>
      <c r="I334" s="76">
        <f>INDEX([1]RiskPlusY2565Q3!L:L,MATCH([1]ตารางคะแนนV3!$C334,[1]RiskPlusY2565Q3!$D:$D,0))</f>
        <v>267625739.77000001</v>
      </c>
      <c r="J334" s="76">
        <f>INDEX([1]RiskPlusY2565Q3!P:P,MATCH([1]ตารางคะแนนV3!$C334,[1]RiskPlusY2565Q3!$D:$D,0))</f>
        <v>101923995.29000001</v>
      </c>
      <c r="K334" s="76">
        <f>INDEX([1]RiskPlusY2565Q3!O:O,MATCH([1]ตารางคะแนนV3!$C334,[1]RiskPlusY2565Q3!$D:$D,0))</f>
        <v>91832235.159999996</v>
      </c>
      <c r="L334" s="76">
        <f>INDEX([1]RiskPlusY2565Q3!M:M,MATCH([1]ตารางคะแนนV3!$C334,[1]RiskPlusY2565Q3!$D:$D,0))</f>
        <v>63544262.140000001</v>
      </c>
      <c r="M334" s="29">
        <f>INDEX([1]RiskPlusY2565Q3!N:N,MATCH([1]ตารางคะแนนV3!$C334,[1]RiskPlusY2565Q3!$D:$D,0))</f>
        <v>0</v>
      </c>
      <c r="N334" s="77">
        <f>INDEX([1]PlanfinY2565Q3!M:M,MATCH([1]ตารางคะแนนV3!$C334,[1]PlanfinY2565Q3!$C:$C,0))</f>
        <v>0</v>
      </c>
      <c r="O334" s="78">
        <f>INDEX([1]PlanfinY2565Q3!N:N,MATCH([1]ตารางคะแนนV3!$C334,[1]PlanfinY2565Q3!$C:$C,0))</f>
        <v>0</v>
      </c>
      <c r="P334" s="79">
        <f t="shared" si="80"/>
        <v>0</v>
      </c>
      <c r="Q334" s="80">
        <f>INDEX([1]Ratio!R:R,MATCH([1]ตารางคะแนนV3!$C334,[1]Ratio!$C:$C,0))</f>
        <v>120</v>
      </c>
      <c r="R334" s="81">
        <f>INDEX([1]RiskPlusY2565Q3!$S:$S,MATCH([1]ตารางคะแนนV3!C334,[1]RiskPlusY2565Q3!$D:$D,0))</f>
        <v>0</v>
      </c>
      <c r="S334" s="82">
        <f>INDEX([1]Ratio!$S:$S,MATCH([1]ตารางคะแนนV3!$C334,[1]Ratio!$C:$C,0))</f>
        <v>46</v>
      </c>
      <c r="T334" s="78">
        <f>VLOOKUP($C334,[1]RiskPlusY2565Q3!$D$2:$W$901,17,0)</f>
        <v>1</v>
      </c>
      <c r="U334" s="83">
        <f t="shared" si="81"/>
        <v>0.5</v>
      </c>
      <c r="V334" s="82">
        <f>INDEX([1]Ratio!$T:$T,MATCH([1]ตารางคะแนนV3!$C334,[1]Ratio!$C:$C,0))</f>
        <v>238</v>
      </c>
      <c r="W334" s="78">
        <f>VLOOKUP($C334,[1]RiskPlusY2565Q3!$D$2:$W$901,18,0)</f>
        <v>0</v>
      </c>
      <c r="X334" s="83">
        <f t="shared" si="82"/>
        <v>0</v>
      </c>
      <c r="Y334" s="82">
        <f>INDEX([1]Ratio!$V:$V,MATCH([1]ตารางคะแนนV3!$C334,[1]Ratio!$C:$C,0))</f>
        <v>71</v>
      </c>
      <c r="Z334" s="81">
        <f>INDEX([1]RiskPlusY2565Q3!$W:$W,MATCH([1]ตารางคะแนนV3!C334,[1]RiskPlusY2565Q3!$D:$D,0))</f>
        <v>0</v>
      </c>
      <c r="AA334" s="84">
        <f t="shared" si="83"/>
        <v>0.5</v>
      </c>
      <c r="AB334" s="77" t="str">
        <f>INDEX('[1]Quick MethodY2565Q3'!P:P,MATCH([1]ตารางคะแนนV3!$C334,'[1]Quick MethodY2565Q3'!$C:$C,0))</f>
        <v>0</v>
      </c>
      <c r="AC334" s="78" t="str">
        <f>INDEX('[1]Quick MethodY2565Q3'!Q:Q,MATCH([1]ตารางคะแนนV3!$C334,'[1]Quick MethodY2565Q3'!$C:$C,0))</f>
        <v>1</v>
      </c>
      <c r="AD334" s="78">
        <f>INDEX([1]HGRY2565Q3!W:W,MATCH([1]ตารางคะแนนV3!$C334,[1]HGRY2565Q3!$C:$C,0))</f>
        <v>0</v>
      </c>
      <c r="AE334" s="78">
        <f>INDEX([1]HGRY2565Q3!X:X,MATCH([1]ตารางคะแนนV3!$C334,[1]HGRY2565Q3!$C:$C,0))</f>
        <v>0</v>
      </c>
      <c r="AF334" s="78">
        <f>INDEX([1]HGRY2565Q3!Y:Y,MATCH([1]ตารางคะแนนV3!$C334,[1]HGRY2565Q3!$C:$C,0))</f>
        <v>0.5</v>
      </c>
      <c r="AG334" s="78">
        <f>INDEX([1]HGRY2565Q3!Z:Z,MATCH([1]ตารางคะแนนV3!$C334,[1]HGRY2565Q3!$C:$C,0))</f>
        <v>0.5</v>
      </c>
      <c r="AH334" s="85">
        <f t="shared" si="84"/>
        <v>2</v>
      </c>
      <c r="AI334" s="79">
        <f t="shared" si="85"/>
        <v>2</v>
      </c>
      <c r="AJ334" s="86">
        <f>INDEX([1]PointY2565Q3!J:J,MATCH([1]ตารางคะแนนV3!$C334,[1]PointY2565Q3!$C:$C,0))</f>
        <v>1</v>
      </c>
      <c r="AK334" s="87">
        <f>IFERROR(INDEX([1]อัตราการครองเตียง!O:O,MATCH([1]ตารางคะแนนV3!$C334,[1]อัตราการครองเตียง!$C:$C,0)),0)</f>
        <v>1</v>
      </c>
      <c r="AL334" s="88">
        <f>INDEX([1]SumAdjRw!R:R,MATCH([1]ตารางคะแนนV3!$C334,[1]SumAdjRw!$C:$C,0))</f>
        <v>0</v>
      </c>
      <c r="AM334" s="89">
        <f t="shared" si="86"/>
        <v>1</v>
      </c>
      <c r="AN334" s="90">
        <f t="shared" si="87"/>
        <v>4</v>
      </c>
      <c r="AO334" s="91">
        <f t="shared" si="88"/>
        <v>4.5</v>
      </c>
      <c r="AP334" s="92">
        <f>INDEX([1]RiskPlusY2565Q3!Q:Q,MATCH([1]ตารางคะแนนV3!$C334,[1]RiskPlusY2565Q3!$D:$D,0))</f>
        <v>0</v>
      </c>
      <c r="AQ334" s="92">
        <f>INDEX([1]RiskPlusY2565Q3!R:R,MATCH([1]ตารางคะแนนV3!$C334,[1]RiskPlusY2565Q3!$D:$D,0))</f>
        <v>0</v>
      </c>
      <c r="AR334" s="92">
        <f>INDEX([1]RiskPlusY2565Q3!AB:AB,MATCH([1]ตารางคะแนนV3!$C334,[1]RiskPlusY2565Q3!$D:$D,0))</f>
        <v>1</v>
      </c>
      <c r="AS334" s="93">
        <f t="shared" si="89"/>
        <v>1</v>
      </c>
      <c r="AT334" s="92">
        <f>INDEX([1]RiskPlusY2565Q3!AA:AA,MATCH([1]ตารางคะแนนV3!$C334,[1]RiskPlusY2565Q3!$D:$D,0))</f>
        <v>1</v>
      </c>
      <c r="AU334" s="92">
        <f>INDEX([1]RiskPlusY2565Q3!AC:AC,MATCH([1]ตารางคะแนนV3!$C334,[1]RiskPlusY2565Q3!$D:$D,0))</f>
        <v>1</v>
      </c>
      <c r="AV334" s="94">
        <f t="shared" si="90"/>
        <v>2</v>
      </c>
      <c r="AW334" s="95">
        <f t="shared" si="91"/>
        <v>3</v>
      </c>
      <c r="AX334" s="96">
        <f t="shared" si="92"/>
        <v>7.5</v>
      </c>
      <c r="AY334" s="18" t="str">
        <f t="shared" si="93"/>
        <v>D</v>
      </c>
      <c r="AZ334" s="18"/>
      <c r="BA334" s="18" t="str">
        <f>INDEX([1]Proflile65!$L:$L,MATCH([1]ตารางคะแนนV3!$C334,[1]Proflile65!$D:$D,0))</f>
        <v>เดิม</v>
      </c>
      <c r="BB334" s="101"/>
      <c r="BC334" s="18"/>
      <c r="BD334" s="28" t="b">
        <f t="shared" si="94"/>
        <v>0</v>
      </c>
      <c r="BE334" s="96">
        <v>5.5</v>
      </c>
      <c r="BF334" s="18" t="s">
        <v>2074</v>
      </c>
      <c r="BH334" s="17">
        <f t="shared" si="95"/>
        <v>0</v>
      </c>
    </row>
    <row r="335" spans="1:60">
      <c r="A335" s="18" t="s">
        <v>23</v>
      </c>
      <c r="B335" s="17" t="s">
        <v>52</v>
      </c>
      <c r="C335" s="18" t="s">
        <v>835</v>
      </c>
      <c r="D335" s="17" t="s">
        <v>836</v>
      </c>
      <c r="E335" s="18" t="str">
        <f>INDEX([1]Proflile65!$F:$F,MATCH([1]ตารางคะแนนV3!$C335,[1]Proflile65!$D:$D,0))</f>
        <v>รพช.</v>
      </c>
      <c r="F335" s="18">
        <f>INDEX([1]Proflile65!$H:$H,MATCH([1]ตารางคะแนนV3!$C335,[1]Proflile65!$D:$D,0))</f>
        <v>90</v>
      </c>
      <c r="G335" s="19" t="str">
        <f>INDEX([1]Proflile65!$K:$K,MATCH([1]ตารางคะแนนV3!$C335,[1]Proflile65!$D:$D,0))</f>
        <v>รพช.F1 P&lt;=50,000</v>
      </c>
      <c r="H335" s="75">
        <v>22020</v>
      </c>
      <c r="I335" s="76">
        <f>INDEX([1]RiskPlusY2565Q3!L:L,MATCH([1]ตารางคะแนนV3!$C335,[1]RiskPlusY2565Q3!$D:$D,0))</f>
        <v>101636270.31999999</v>
      </c>
      <c r="J335" s="76">
        <f>INDEX([1]RiskPlusY2565Q3!P:P,MATCH([1]ตารางคะแนนV3!$C335,[1]RiskPlusY2565Q3!$D:$D,0))</f>
        <v>49032159.810000002</v>
      </c>
      <c r="K335" s="76">
        <f>INDEX([1]RiskPlusY2565Q3!O:O,MATCH([1]ตารางคะแนนV3!$C335,[1]RiskPlusY2565Q3!$D:$D,0))</f>
        <v>56647555.670000002</v>
      </c>
      <c r="L335" s="76">
        <f>INDEX([1]RiskPlusY2565Q3!M:M,MATCH([1]ตารางคะแนนV3!$C335,[1]RiskPlusY2565Q3!$D:$D,0))</f>
        <v>49801452.189999998</v>
      </c>
      <c r="M335" s="29">
        <f>INDEX([1]RiskPlusY2565Q3!N:N,MATCH([1]ตารางคะแนนV3!$C335,[1]RiskPlusY2565Q3!$D:$D,0))</f>
        <v>0</v>
      </c>
      <c r="N335" s="77">
        <f>INDEX([1]PlanfinY2565Q3!M:M,MATCH([1]ตารางคะแนนV3!$C335,[1]PlanfinY2565Q3!$C:$C,0))</f>
        <v>0</v>
      </c>
      <c r="O335" s="78">
        <f>INDEX([1]PlanfinY2565Q3!N:N,MATCH([1]ตารางคะแนนV3!$C335,[1]PlanfinY2565Q3!$C:$C,0))</f>
        <v>1</v>
      </c>
      <c r="P335" s="79">
        <f t="shared" si="80"/>
        <v>1</v>
      </c>
      <c r="Q335" s="80">
        <f>INDEX([1]Ratio!R:R,MATCH([1]ตารางคะแนนV3!$C335,[1]Ratio!$C:$C,0))</f>
        <v>148</v>
      </c>
      <c r="R335" s="81">
        <f>INDEX([1]RiskPlusY2565Q3!$S:$S,MATCH([1]ตารางคะแนนV3!C335,[1]RiskPlusY2565Q3!$D:$D,0))</f>
        <v>0</v>
      </c>
      <c r="S335" s="82">
        <f>INDEX([1]Ratio!$S:$S,MATCH([1]ตารางคะแนนV3!$C335,[1]Ratio!$C:$C,0))</f>
        <v>171</v>
      </c>
      <c r="T335" s="78">
        <f>VLOOKUP($C335,[1]RiskPlusY2565Q3!$D$2:$W$901,17,0)</f>
        <v>0</v>
      </c>
      <c r="U335" s="83">
        <f t="shared" si="81"/>
        <v>0</v>
      </c>
      <c r="V335" s="82">
        <f>INDEX([1]Ratio!$T:$T,MATCH([1]ตารางคะแนนV3!$C335,[1]Ratio!$C:$C,0))</f>
        <v>55</v>
      </c>
      <c r="W335" s="78">
        <f>VLOOKUP($C335,[1]RiskPlusY2565Q3!$D$2:$W$901,18,0)</f>
        <v>1</v>
      </c>
      <c r="X335" s="83">
        <f t="shared" si="82"/>
        <v>0.5</v>
      </c>
      <c r="Y335" s="82">
        <f>INDEX([1]Ratio!$V:$V,MATCH([1]ตารางคะแนนV3!$C335,[1]Ratio!$C:$C,0))</f>
        <v>105</v>
      </c>
      <c r="Z335" s="81">
        <f>INDEX([1]RiskPlusY2565Q3!$W:$W,MATCH([1]ตารางคะแนนV3!C335,[1]RiskPlusY2565Q3!$D:$D,0))</f>
        <v>0</v>
      </c>
      <c r="AA335" s="84">
        <f t="shared" si="83"/>
        <v>0.5</v>
      </c>
      <c r="AB335" s="77" t="str">
        <f>INDEX('[1]Quick MethodY2565Q3'!P:P,MATCH([1]ตารางคะแนนV3!$C335,'[1]Quick MethodY2565Q3'!$C:$C,0))</f>
        <v>1</v>
      </c>
      <c r="AC335" s="78" t="str">
        <f>INDEX('[1]Quick MethodY2565Q3'!Q:Q,MATCH([1]ตารางคะแนนV3!$C335,'[1]Quick MethodY2565Q3'!$C:$C,0))</f>
        <v>1</v>
      </c>
      <c r="AD335" s="78">
        <f>INDEX([1]HGRY2565Q3!W:W,MATCH([1]ตารางคะแนนV3!$C335,[1]HGRY2565Q3!$C:$C,0))</f>
        <v>0</v>
      </c>
      <c r="AE335" s="78">
        <f>INDEX([1]HGRY2565Q3!X:X,MATCH([1]ตารางคะแนนV3!$C335,[1]HGRY2565Q3!$C:$C,0))</f>
        <v>0.5</v>
      </c>
      <c r="AF335" s="78">
        <f>INDEX([1]HGRY2565Q3!Y:Y,MATCH([1]ตารางคะแนนV3!$C335,[1]HGRY2565Q3!$C:$C,0))</f>
        <v>0.5</v>
      </c>
      <c r="AG335" s="78">
        <f>INDEX([1]HGRY2565Q3!Z:Z,MATCH([1]ตารางคะแนนV3!$C335,[1]HGRY2565Q3!$C:$C,0))</f>
        <v>0.5</v>
      </c>
      <c r="AH335" s="85">
        <f t="shared" si="84"/>
        <v>3.5</v>
      </c>
      <c r="AI335" s="79">
        <f t="shared" si="85"/>
        <v>2</v>
      </c>
      <c r="AJ335" s="86">
        <f>INDEX([1]PointY2565Q3!J:J,MATCH([1]ตารางคะแนนV3!$C335,[1]PointY2565Q3!$C:$C,0))</f>
        <v>1</v>
      </c>
      <c r="AK335" s="87">
        <f>IFERROR(INDEX([1]อัตราการครองเตียง!O:O,MATCH([1]ตารางคะแนนV3!$C335,[1]อัตราการครองเตียง!$C:$C,0)),0)</f>
        <v>0</v>
      </c>
      <c r="AL335" s="88">
        <f>INDEX([1]SumAdjRw!R:R,MATCH([1]ตารางคะแนนV3!$C335,[1]SumAdjRw!$C:$C,0))</f>
        <v>1</v>
      </c>
      <c r="AM335" s="89">
        <f t="shared" si="86"/>
        <v>1</v>
      </c>
      <c r="AN335" s="90">
        <f t="shared" si="87"/>
        <v>4</v>
      </c>
      <c r="AO335" s="91">
        <f t="shared" si="88"/>
        <v>5.5</v>
      </c>
      <c r="AP335" s="92">
        <f>INDEX([1]RiskPlusY2565Q3!Q:Q,MATCH([1]ตารางคะแนนV3!$C335,[1]RiskPlusY2565Q3!$D:$D,0))</f>
        <v>1</v>
      </c>
      <c r="AQ335" s="92">
        <f>INDEX([1]RiskPlusY2565Q3!R:R,MATCH([1]ตารางคะแนนV3!$C335,[1]RiskPlusY2565Q3!$D:$D,0))</f>
        <v>1</v>
      </c>
      <c r="AR335" s="92">
        <f>INDEX([1]RiskPlusY2565Q3!AB:AB,MATCH([1]ตารางคะแนนV3!$C335,[1]RiskPlusY2565Q3!$D:$D,0))</f>
        <v>1</v>
      </c>
      <c r="AS335" s="93">
        <f t="shared" si="89"/>
        <v>3</v>
      </c>
      <c r="AT335" s="92">
        <f>INDEX([1]RiskPlusY2565Q3!AA:AA,MATCH([1]ตารางคะแนนV3!$C335,[1]RiskPlusY2565Q3!$D:$D,0))</f>
        <v>1</v>
      </c>
      <c r="AU335" s="92">
        <f>INDEX([1]RiskPlusY2565Q3!AC:AC,MATCH([1]ตารางคะแนนV3!$C335,[1]RiskPlusY2565Q3!$D:$D,0))</f>
        <v>1</v>
      </c>
      <c r="AV335" s="94">
        <f t="shared" si="90"/>
        <v>2</v>
      </c>
      <c r="AW335" s="95">
        <f t="shared" si="91"/>
        <v>5</v>
      </c>
      <c r="AX335" s="96">
        <f t="shared" si="92"/>
        <v>10.5</v>
      </c>
      <c r="AY335" s="18" t="str">
        <f t="shared" si="93"/>
        <v>B</v>
      </c>
      <c r="AZ335" s="18"/>
      <c r="BA335" s="18" t="str">
        <f>INDEX([1]Proflile65!$L:$L,MATCH([1]ตารางคะแนนV3!$C335,[1]Proflile65!$D:$D,0))</f>
        <v>เดิม</v>
      </c>
      <c r="BB335" s="18"/>
      <c r="BC335" s="18"/>
      <c r="BD335" s="28" t="b">
        <f t="shared" si="94"/>
        <v>1</v>
      </c>
      <c r="BE335" s="96">
        <v>10.5</v>
      </c>
      <c r="BF335" s="18" t="s">
        <v>2071</v>
      </c>
      <c r="BH335" s="17">
        <f t="shared" si="95"/>
        <v>150000</v>
      </c>
    </row>
    <row r="336" spans="1:60">
      <c r="A336" s="18" t="s">
        <v>23</v>
      </c>
      <c r="B336" s="17" t="s">
        <v>52</v>
      </c>
      <c r="C336" s="18" t="s">
        <v>837</v>
      </c>
      <c r="D336" s="17" t="s">
        <v>838</v>
      </c>
      <c r="E336" s="18" t="str">
        <f>INDEX([1]Proflile65!$F:$F,MATCH([1]ตารางคะแนนV3!$C336,[1]Proflile65!$D:$D,0))</f>
        <v>รพช.</v>
      </c>
      <c r="F336" s="18">
        <f>INDEX([1]Proflile65!$H:$H,MATCH([1]ตารางคะแนนV3!$C336,[1]Proflile65!$D:$D,0))</f>
        <v>30</v>
      </c>
      <c r="G336" s="19" t="str">
        <f>INDEX([1]Proflile65!$K:$K,MATCH([1]ตารางคะแนนV3!$C336,[1]Proflile65!$D:$D,0))</f>
        <v>รพช.F2 P30,000-60,000</v>
      </c>
      <c r="H336" s="75">
        <v>31701</v>
      </c>
      <c r="I336" s="76">
        <f>INDEX([1]RiskPlusY2565Q3!L:L,MATCH([1]ตารางคะแนนV3!$C336,[1]RiskPlusY2565Q3!$D:$D,0))</f>
        <v>70768327.090000004</v>
      </c>
      <c r="J336" s="76">
        <f>INDEX([1]RiskPlusY2565Q3!P:P,MATCH([1]ตารางคะแนนV3!$C336,[1]RiskPlusY2565Q3!$D:$D,0))</f>
        <v>25748246.48</v>
      </c>
      <c r="K336" s="76">
        <f>INDEX([1]RiskPlusY2565Q3!O:O,MATCH([1]ตารางคะแนนV3!$C336,[1]RiskPlusY2565Q3!$D:$D,0))</f>
        <v>37623342.32</v>
      </c>
      <c r="L336" s="76">
        <f>INDEX([1]RiskPlusY2565Q3!M:M,MATCH([1]ตารางคะแนนV3!$C336,[1]RiskPlusY2565Q3!$D:$D,0))</f>
        <v>34163788.850000001</v>
      </c>
      <c r="M336" s="29">
        <f>INDEX([1]RiskPlusY2565Q3!N:N,MATCH([1]ตารางคะแนนV3!$C336,[1]RiskPlusY2565Q3!$D:$D,0))</f>
        <v>0</v>
      </c>
      <c r="N336" s="77">
        <f>INDEX([1]PlanfinY2565Q3!M:M,MATCH([1]ตารางคะแนนV3!$C336,[1]PlanfinY2565Q3!$C:$C,0))</f>
        <v>0</v>
      </c>
      <c r="O336" s="78">
        <f>INDEX([1]PlanfinY2565Q3!N:N,MATCH([1]ตารางคะแนนV3!$C336,[1]PlanfinY2565Q3!$C:$C,0))</f>
        <v>0</v>
      </c>
      <c r="P336" s="79">
        <f t="shared" si="80"/>
        <v>0</v>
      </c>
      <c r="Q336" s="80">
        <f>INDEX([1]Ratio!R:R,MATCH([1]ตารางคะแนนV3!$C336,[1]Ratio!$C:$C,0))</f>
        <v>89</v>
      </c>
      <c r="R336" s="81">
        <f>INDEX([1]RiskPlusY2565Q3!$S:$S,MATCH([1]ตารางคะแนนV3!C336,[1]RiskPlusY2565Q3!$D:$D,0))</f>
        <v>1</v>
      </c>
      <c r="S336" s="82">
        <f>INDEX([1]Ratio!$S:$S,MATCH([1]ตารางคะแนนV3!$C336,[1]Ratio!$C:$C,0))</f>
        <v>3</v>
      </c>
      <c r="T336" s="78">
        <f>VLOOKUP($C336,[1]RiskPlusY2565Q3!$D$2:$W$901,17,0)</f>
        <v>0</v>
      </c>
      <c r="U336" s="83">
        <f t="shared" si="81"/>
        <v>0</v>
      </c>
      <c r="V336" s="82">
        <f>INDEX([1]Ratio!$T:$T,MATCH([1]ตารางคะแนนV3!$C336,[1]Ratio!$C:$C,0))</f>
        <v>84</v>
      </c>
      <c r="W336" s="78">
        <f>VLOOKUP($C336,[1]RiskPlusY2565Q3!$D$2:$W$901,18,0)</f>
        <v>0</v>
      </c>
      <c r="X336" s="83">
        <f t="shared" si="82"/>
        <v>0</v>
      </c>
      <c r="Y336" s="82">
        <f>INDEX([1]Ratio!$V:$V,MATCH([1]ตารางคะแนนV3!$C336,[1]Ratio!$C:$C,0))</f>
        <v>121</v>
      </c>
      <c r="Z336" s="81">
        <f>INDEX([1]RiskPlusY2565Q3!$W:$W,MATCH([1]ตารางคะแนนV3!C336,[1]RiskPlusY2565Q3!$D:$D,0))</f>
        <v>0</v>
      </c>
      <c r="AA336" s="84">
        <f t="shared" si="83"/>
        <v>1</v>
      </c>
      <c r="AB336" s="77" t="str">
        <f>INDEX('[1]Quick MethodY2565Q3'!P:P,MATCH([1]ตารางคะแนนV3!$C336,'[1]Quick MethodY2565Q3'!$C:$C,0))</f>
        <v>0</v>
      </c>
      <c r="AC336" s="78" t="str">
        <f>INDEX('[1]Quick MethodY2565Q3'!Q:Q,MATCH([1]ตารางคะแนนV3!$C336,'[1]Quick MethodY2565Q3'!$C:$C,0))</f>
        <v>0</v>
      </c>
      <c r="AD336" s="78">
        <f>INDEX([1]HGRY2565Q3!W:W,MATCH([1]ตารางคะแนนV3!$C336,[1]HGRY2565Q3!$C:$C,0))</f>
        <v>0.5</v>
      </c>
      <c r="AE336" s="78">
        <f>INDEX([1]HGRY2565Q3!X:X,MATCH([1]ตารางคะแนนV3!$C336,[1]HGRY2565Q3!$C:$C,0))</f>
        <v>0.5</v>
      </c>
      <c r="AF336" s="78">
        <f>INDEX([1]HGRY2565Q3!Y:Y,MATCH([1]ตารางคะแนนV3!$C336,[1]HGRY2565Q3!$C:$C,0))</f>
        <v>0.5</v>
      </c>
      <c r="AG336" s="78">
        <f>INDEX([1]HGRY2565Q3!Z:Z,MATCH([1]ตารางคะแนนV3!$C336,[1]HGRY2565Q3!$C:$C,0))</f>
        <v>0.5</v>
      </c>
      <c r="AH336" s="85">
        <f t="shared" si="84"/>
        <v>2</v>
      </c>
      <c r="AI336" s="79">
        <f t="shared" si="85"/>
        <v>2</v>
      </c>
      <c r="AJ336" s="86">
        <f>INDEX([1]PointY2565Q3!J:J,MATCH([1]ตารางคะแนนV3!$C336,[1]PointY2565Q3!$C:$C,0))</f>
        <v>1</v>
      </c>
      <c r="AK336" s="87">
        <f>IFERROR(INDEX([1]อัตราการครองเตียง!O:O,MATCH([1]ตารางคะแนนV3!$C336,[1]อัตราการครองเตียง!$C:$C,0)),0)</f>
        <v>0</v>
      </c>
      <c r="AL336" s="88">
        <f>INDEX([1]SumAdjRw!R:R,MATCH([1]ตารางคะแนนV3!$C336,[1]SumAdjRw!$C:$C,0))</f>
        <v>0</v>
      </c>
      <c r="AM336" s="89">
        <f t="shared" si="86"/>
        <v>0</v>
      </c>
      <c r="AN336" s="90">
        <f t="shared" si="87"/>
        <v>3</v>
      </c>
      <c r="AO336" s="91">
        <f t="shared" si="88"/>
        <v>4</v>
      </c>
      <c r="AP336" s="92">
        <f>INDEX([1]RiskPlusY2565Q3!Q:Q,MATCH([1]ตารางคะแนนV3!$C336,[1]RiskPlusY2565Q3!$D:$D,0))</f>
        <v>1</v>
      </c>
      <c r="AQ336" s="92">
        <f>INDEX([1]RiskPlusY2565Q3!R:R,MATCH([1]ตารางคะแนนV3!$C336,[1]RiskPlusY2565Q3!$D:$D,0))</f>
        <v>0</v>
      </c>
      <c r="AR336" s="92">
        <f>INDEX([1]RiskPlusY2565Q3!AB:AB,MATCH([1]ตารางคะแนนV3!$C336,[1]RiskPlusY2565Q3!$D:$D,0))</f>
        <v>1</v>
      </c>
      <c r="AS336" s="93">
        <f t="shared" si="89"/>
        <v>2</v>
      </c>
      <c r="AT336" s="92">
        <f>INDEX([1]RiskPlusY2565Q3!AA:AA,MATCH([1]ตารางคะแนนV3!$C336,[1]RiskPlusY2565Q3!$D:$D,0))</f>
        <v>1</v>
      </c>
      <c r="AU336" s="92">
        <f>INDEX([1]RiskPlusY2565Q3!AC:AC,MATCH([1]ตารางคะแนนV3!$C336,[1]RiskPlusY2565Q3!$D:$D,0))</f>
        <v>1</v>
      </c>
      <c r="AV336" s="94">
        <f t="shared" si="90"/>
        <v>2</v>
      </c>
      <c r="AW336" s="95">
        <f t="shared" si="91"/>
        <v>4</v>
      </c>
      <c r="AX336" s="96">
        <f t="shared" si="92"/>
        <v>8</v>
      </c>
      <c r="AY336" s="18" t="str">
        <f t="shared" si="93"/>
        <v>D</v>
      </c>
      <c r="AZ336" s="18"/>
      <c r="BA336" s="18" t="str">
        <f>INDEX([1]Proflile65!$L:$L,MATCH([1]ตารางคะแนนV3!$C336,[1]Proflile65!$D:$D,0))</f>
        <v>เดิม</v>
      </c>
      <c r="BB336" s="18"/>
      <c r="BC336" s="18"/>
      <c r="BD336" s="28" t="b">
        <f t="shared" si="94"/>
        <v>1</v>
      </c>
      <c r="BE336" s="96">
        <v>8</v>
      </c>
      <c r="BF336" s="18" t="s">
        <v>2073</v>
      </c>
      <c r="BH336" s="17">
        <f t="shared" si="95"/>
        <v>0</v>
      </c>
    </row>
    <row r="337" spans="1:60">
      <c r="A337" s="18" t="s">
        <v>23</v>
      </c>
      <c r="B337" s="17" t="s">
        <v>66</v>
      </c>
      <c r="C337" s="18" t="s">
        <v>829</v>
      </c>
      <c r="D337" s="17" t="s">
        <v>830</v>
      </c>
      <c r="E337" s="18" t="str">
        <f>INDEX([1]Proflile65!$F:$F,MATCH([1]ตารางคะแนนV3!$C337,[1]Proflile65!$D:$D,0))</f>
        <v>รพศ.</v>
      </c>
      <c r="F337" s="18">
        <f>INDEX([1]Proflile65!$H:$H,MATCH([1]ตารางคะแนนV3!$C337,[1]Proflile65!$D:$D,0))</f>
        <v>626</v>
      </c>
      <c r="G337" s="19" t="str">
        <f>INDEX([1]Proflile65!$K:$K,MATCH([1]ตารางคะแนนV3!$C337,[1]Proflile65!$D:$D,0))</f>
        <v>รพศ.A B&lt;=700</v>
      </c>
      <c r="H337" s="75">
        <v>180089</v>
      </c>
      <c r="I337" s="76">
        <f>INDEX([1]RiskPlusY2565Q3!L:L,MATCH([1]ตารางคะแนนV3!$C337,[1]RiskPlusY2565Q3!$D:$D,0))</f>
        <v>2009588342.3</v>
      </c>
      <c r="J337" s="76">
        <f>INDEX([1]RiskPlusY2565Q3!P:P,MATCH([1]ตารางคะแนนV3!$C337,[1]RiskPlusY2565Q3!$D:$D,0))</f>
        <v>1478622775.6600001</v>
      </c>
      <c r="K337" s="76">
        <f>INDEX([1]RiskPlusY2565Q3!O:O,MATCH([1]ตารางคะแนนV3!$C337,[1]RiskPlusY2565Q3!$D:$D,0))</f>
        <v>1008054884.02</v>
      </c>
      <c r="L337" s="76">
        <f>INDEX([1]RiskPlusY2565Q3!M:M,MATCH([1]ตารางคะแนนV3!$C337,[1]RiskPlusY2565Q3!$D:$D,0))</f>
        <v>1178449266.8800001</v>
      </c>
      <c r="M337" s="29">
        <f>INDEX([1]RiskPlusY2565Q3!N:N,MATCH([1]ตารางคะแนนV3!$C337,[1]RiskPlusY2565Q3!$D:$D,0))</f>
        <v>0</v>
      </c>
      <c r="N337" s="77">
        <f>INDEX([1]PlanfinY2565Q3!M:M,MATCH([1]ตารางคะแนนV3!$C337,[1]PlanfinY2565Q3!$C:$C,0))</f>
        <v>0</v>
      </c>
      <c r="O337" s="78">
        <f>INDEX([1]PlanfinY2565Q3!N:N,MATCH([1]ตารางคะแนนV3!$C337,[1]PlanfinY2565Q3!$C:$C,0))</f>
        <v>1</v>
      </c>
      <c r="P337" s="79">
        <f t="shared" si="80"/>
        <v>1</v>
      </c>
      <c r="Q337" s="80">
        <f>INDEX([1]Ratio!R:R,MATCH([1]ตารางคะแนนV3!$C337,[1]Ratio!$C:$C,0))</f>
        <v>117</v>
      </c>
      <c r="R337" s="81">
        <f>INDEX([1]RiskPlusY2565Q3!$S:$S,MATCH([1]ตารางคะแนนV3!C337,[1]RiskPlusY2565Q3!$D:$D,0))</f>
        <v>0</v>
      </c>
      <c r="S337" s="82">
        <f>INDEX([1]Ratio!$S:$S,MATCH([1]ตารางคะแนนV3!$C337,[1]Ratio!$C:$C,0))</f>
        <v>14</v>
      </c>
      <c r="T337" s="78">
        <f>VLOOKUP($C337,[1]RiskPlusY2565Q3!$D$2:$W$901,17,0)</f>
        <v>1</v>
      </c>
      <c r="U337" s="83">
        <f t="shared" si="81"/>
        <v>0.5</v>
      </c>
      <c r="V337" s="82">
        <f>INDEX([1]Ratio!$T:$T,MATCH([1]ตารางคะแนนV3!$C337,[1]Ratio!$C:$C,0))</f>
        <v>60</v>
      </c>
      <c r="W337" s="78">
        <f>VLOOKUP($C337,[1]RiskPlusY2565Q3!$D$2:$W$901,18,0)</f>
        <v>1</v>
      </c>
      <c r="X337" s="83">
        <f t="shared" si="82"/>
        <v>0.5</v>
      </c>
      <c r="Y337" s="82">
        <f>INDEX([1]Ratio!$V:$V,MATCH([1]ตารางคะแนนV3!$C337,[1]Ratio!$C:$C,0))</f>
        <v>35</v>
      </c>
      <c r="Z337" s="81">
        <f>INDEX([1]RiskPlusY2565Q3!$W:$W,MATCH([1]ตารางคะแนนV3!C337,[1]RiskPlusY2565Q3!$D:$D,0))</f>
        <v>1</v>
      </c>
      <c r="AA337" s="84">
        <f t="shared" si="83"/>
        <v>2</v>
      </c>
      <c r="AB337" s="77" t="str">
        <f>INDEX('[1]Quick MethodY2565Q3'!P:P,MATCH([1]ตารางคะแนนV3!$C337,'[1]Quick MethodY2565Q3'!$C:$C,0))</f>
        <v>1</v>
      </c>
      <c r="AC337" s="78" t="str">
        <f>INDEX('[1]Quick MethodY2565Q3'!Q:Q,MATCH([1]ตารางคะแนนV3!$C337,'[1]Quick MethodY2565Q3'!$C:$C,0))</f>
        <v>1</v>
      </c>
      <c r="AD337" s="78">
        <f>INDEX([1]HGRY2565Q3!W:W,MATCH([1]ตารางคะแนนV3!$C337,[1]HGRY2565Q3!$C:$C,0))</f>
        <v>0</v>
      </c>
      <c r="AE337" s="78">
        <f>INDEX([1]HGRY2565Q3!X:X,MATCH([1]ตารางคะแนนV3!$C337,[1]HGRY2565Q3!$C:$C,0))</f>
        <v>0.5</v>
      </c>
      <c r="AF337" s="78">
        <f>INDEX([1]HGRY2565Q3!Y:Y,MATCH([1]ตารางคะแนนV3!$C337,[1]HGRY2565Q3!$C:$C,0))</f>
        <v>0.5</v>
      </c>
      <c r="AG337" s="78">
        <f>INDEX([1]HGRY2565Q3!Z:Z,MATCH([1]ตารางคะแนนV3!$C337,[1]HGRY2565Q3!$C:$C,0))</f>
        <v>0.5</v>
      </c>
      <c r="AH337" s="85">
        <f t="shared" si="84"/>
        <v>3.5</v>
      </c>
      <c r="AI337" s="79">
        <f t="shared" si="85"/>
        <v>2</v>
      </c>
      <c r="AJ337" s="86">
        <f>INDEX([1]PointY2565Q3!J:J,MATCH([1]ตารางคะแนนV3!$C337,[1]PointY2565Q3!$C:$C,0))</f>
        <v>0</v>
      </c>
      <c r="AK337" s="87">
        <f>IFERROR(INDEX([1]อัตราการครองเตียง!O:O,MATCH([1]ตารางคะแนนV3!$C337,[1]อัตราการครองเตียง!$C:$C,0)),0)</f>
        <v>1</v>
      </c>
      <c r="AL337" s="88">
        <f>INDEX([1]SumAdjRw!R:R,MATCH([1]ตารางคะแนนV3!$C337,[1]SumAdjRw!$C:$C,0))</f>
        <v>0</v>
      </c>
      <c r="AM337" s="89">
        <f t="shared" si="86"/>
        <v>1</v>
      </c>
      <c r="AN337" s="90">
        <f t="shared" si="87"/>
        <v>3</v>
      </c>
      <c r="AO337" s="91">
        <f t="shared" si="88"/>
        <v>6</v>
      </c>
      <c r="AP337" s="92">
        <f>INDEX([1]RiskPlusY2565Q3!Q:Q,MATCH([1]ตารางคะแนนV3!$C337,[1]RiskPlusY2565Q3!$D:$D,0))</f>
        <v>1</v>
      </c>
      <c r="AQ337" s="92">
        <f>INDEX([1]RiskPlusY2565Q3!R:R,MATCH([1]ตารางคะแนนV3!$C337,[1]RiskPlusY2565Q3!$D:$D,0))</f>
        <v>1</v>
      </c>
      <c r="AR337" s="92">
        <f>INDEX([1]RiskPlusY2565Q3!AB:AB,MATCH([1]ตารางคะแนนV3!$C337,[1]RiskPlusY2565Q3!$D:$D,0))</f>
        <v>1</v>
      </c>
      <c r="AS337" s="93">
        <f t="shared" si="89"/>
        <v>3</v>
      </c>
      <c r="AT337" s="92">
        <f>INDEX([1]RiskPlusY2565Q3!AA:AA,MATCH([1]ตารางคะแนนV3!$C337,[1]RiskPlusY2565Q3!$D:$D,0))</f>
        <v>1</v>
      </c>
      <c r="AU337" s="92">
        <f>INDEX([1]RiskPlusY2565Q3!AC:AC,MATCH([1]ตารางคะแนนV3!$C337,[1]RiskPlusY2565Q3!$D:$D,0))</f>
        <v>1</v>
      </c>
      <c r="AV337" s="94">
        <f t="shared" si="90"/>
        <v>2</v>
      </c>
      <c r="AW337" s="95">
        <f t="shared" si="91"/>
        <v>5</v>
      </c>
      <c r="AX337" s="96">
        <f t="shared" si="92"/>
        <v>11</v>
      </c>
      <c r="AY337" s="18" t="str">
        <f t="shared" si="93"/>
        <v>B</v>
      </c>
      <c r="AZ337" s="18"/>
      <c r="BA337" s="18" t="str">
        <f>INDEX([1]Proflile65!$L:$L,MATCH([1]ตารางคะแนนV3!$C337,[1]Proflile65!$D:$D,0))</f>
        <v>เดิม</v>
      </c>
      <c r="BB337" s="18"/>
      <c r="BC337" s="18"/>
      <c r="BD337" s="28" t="b">
        <f t="shared" si="94"/>
        <v>1</v>
      </c>
      <c r="BE337" s="96">
        <v>11</v>
      </c>
      <c r="BF337" s="18" t="s">
        <v>2071</v>
      </c>
      <c r="BH337" s="17">
        <f t="shared" si="95"/>
        <v>150000</v>
      </c>
    </row>
    <row r="338" spans="1:60">
      <c r="A338" s="18" t="s">
        <v>23</v>
      </c>
      <c r="B338" s="17" t="s">
        <v>66</v>
      </c>
      <c r="C338" s="18" t="s">
        <v>831</v>
      </c>
      <c r="D338" s="17" t="s">
        <v>832</v>
      </c>
      <c r="E338" s="18" t="str">
        <f>INDEX([1]Proflile65!$F:$F,MATCH([1]ตารางคะแนนV3!$C338,[1]Proflile65!$D:$D,0))</f>
        <v>รพท.</v>
      </c>
      <c r="F338" s="18">
        <f>INDEX([1]Proflile65!$H:$H,MATCH([1]ตารางคะแนนV3!$C338,[1]Proflile65!$D:$D,0))</f>
        <v>300</v>
      </c>
      <c r="G338" s="19" t="str">
        <f>INDEX([1]Proflile65!$K:$K,MATCH([1]ตารางคะแนนV3!$C338,[1]Proflile65!$D:$D,0))</f>
        <v>รพท.M1 B&gt;200</v>
      </c>
      <c r="H338" s="75">
        <v>115679</v>
      </c>
      <c r="I338" s="76">
        <f>INDEX([1]RiskPlusY2565Q3!L:L,MATCH([1]ตารางคะแนนV3!$C338,[1]RiskPlusY2565Q3!$D:$D,0))</f>
        <v>727237769.92999995</v>
      </c>
      <c r="J338" s="76">
        <f>INDEX([1]RiskPlusY2565Q3!P:P,MATCH([1]ตารางคะแนนV3!$C338,[1]RiskPlusY2565Q3!$D:$D,0))</f>
        <v>480413924.69999999</v>
      </c>
      <c r="K338" s="76">
        <f>INDEX([1]RiskPlusY2565Q3!O:O,MATCH([1]ตารางคะแนนV3!$C338,[1]RiskPlusY2565Q3!$D:$D,0))</f>
        <v>95383734.010000005</v>
      </c>
      <c r="L338" s="76">
        <f>INDEX([1]RiskPlusY2565Q3!M:M,MATCH([1]ตารางคะแนนV3!$C338,[1]RiskPlusY2565Q3!$D:$D,0))</f>
        <v>83794690.859999999</v>
      </c>
      <c r="M338" s="29">
        <f>INDEX([1]RiskPlusY2565Q3!N:N,MATCH([1]ตารางคะแนนV3!$C338,[1]RiskPlusY2565Q3!$D:$D,0))</f>
        <v>0</v>
      </c>
      <c r="N338" s="77">
        <f>INDEX([1]PlanfinY2565Q3!M:M,MATCH([1]ตารางคะแนนV3!$C338,[1]PlanfinY2565Q3!$C:$C,0))</f>
        <v>0</v>
      </c>
      <c r="O338" s="78">
        <f>INDEX([1]PlanfinY2565Q3!N:N,MATCH([1]ตารางคะแนนV3!$C338,[1]PlanfinY2565Q3!$C:$C,0))</f>
        <v>1</v>
      </c>
      <c r="P338" s="79">
        <f t="shared" si="80"/>
        <v>1</v>
      </c>
      <c r="Q338" s="80">
        <f>INDEX([1]Ratio!R:R,MATCH([1]ตารางคะแนนV3!$C338,[1]Ratio!$C:$C,0))</f>
        <v>65</v>
      </c>
      <c r="R338" s="81">
        <f>INDEX([1]RiskPlusY2565Q3!$S:$S,MATCH([1]ตารางคะแนนV3!C338,[1]RiskPlusY2565Q3!$D:$D,0))</f>
        <v>1</v>
      </c>
      <c r="S338" s="82">
        <f>INDEX([1]Ratio!$S:$S,MATCH([1]ตารางคะแนนV3!$C338,[1]Ratio!$C:$C,0))</f>
        <v>252</v>
      </c>
      <c r="T338" s="78">
        <f>VLOOKUP($C338,[1]RiskPlusY2565Q3!$D$2:$W$901,17,0)</f>
        <v>0</v>
      </c>
      <c r="U338" s="83">
        <f t="shared" si="81"/>
        <v>0</v>
      </c>
      <c r="V338" s="82">
        <f>INDEX([1]Ratio!$T:$T,MATCH([1]ตารางคะแนนV3!$C338,[1]Ratio!$C:$C,0))</f>
        <v>84</v>
      </c>
      <c r="W338" s="78">
        <f>VLOOKUP($C338,[1]RiskPlusY2565Q3!$D$2:$W$901,18,0)</f>
        <v>0</v>
      </c>
      <c r="X338" s="83">
        <f t="shared" si="82"/>
        <v>0</v>
      </c>
      <c r="Y338" s="82">
        <f>INDEX([1]Ratio!$V:$V,MATCH([1]ตารางคะแนนV3!$C338,[1]Ratio!$C:$C,0))</f>
        <v>35</v>
      </c>
      <c r="Z338" s="81">
        <f>INDEX([1]RiskPlusY2565Q3!$W:$W,MATCH([1]ตารางคะแนนV3!C338,[1]RiskPlusY2565Q3!$D:$D,0))</f>
        <v>1</v>
      </c>
      <c r="AA338" s="84">
        <f t="shared" si="83"/>
        <v>2</v>
      </c>
      <c r="AB338" s="77" t="str">
        <f>INDEX('[1]Quick MethodY2565Q3'!P:P,MATCH([1]ตารางคะแนนV3!$C338,'[1]Quick MethodY2565Q3'!$C:$C,0))</f>
        <v>1</v>
      </c>
      <c r="AC338" s="78" t="str">
        <f>INDEX('[1]Quick MethodY2565Q3'!Q:Q,MATCH([1]ตารางคะแนนV3!$C338,'[1]Quick MethodY2565Q3'!$C:$C,0))</f>
        <v>1</v>
      </c>
      <c r="AD338" s="78">
        <f>INDEX([1]HGRY2565Q3!W:W,MATCH([1]ตารางคะแนนV3!$C338,[1]HGRY2565Q3!$C:$C,0))</f>
        <v>0</v>
      </c>
      <c r="AE338" s="78">
        <f>INDEX([1]HGRY2565Q3!X:X,MATCH([1]ตารางคะแนนV3!$C338,[1]HGRY2565Q3!$C:$C,0))</f>
        <v>0</v>
      </c>
      <c r="AF338" s="78">
        <f>INDEX([1]HGRY2565Q3!Y:Y,MATCH([1]ตารางคะแนนV3!$C338,[1]HGRY2565Q3!$C:$C,0))</f>
        <v>0</v>
      </c>
      <c r="AG338" s="78">
        <f>INDEX([1]HGRY2565Q3!Z:Z,MATCH([1]ตารางคะแนนV3!$C338,[1]HGRY2565Q3!$C:$C,0))</f>
        <v>0</v>
      </c>
      <c r="AH338" s="85">
        <f t="shared" si="84"/>
        <v>2</v>
      </c>
      <c r="AI338" s="79">
        <f t="shared" si="85"/>
        <v>2</v>
      </c>
      <c r="AJ338" s="86">
        <f>INDEX([1]PointY2565Q3!J:J,MATCH([1]ตารางคะแนนV3!$C338,[1]PointY2565Q3!$C:$C,0))</f>
        <v>1</v>
      </c>
      <c r="AK338" s="87">
        <f>IFERROR(INDEX([1]อัตราการครองเตียง!O:O,MATCH([1]ตารางคะแนนV3!$C338,[1]อัตราการครองเตียง!$C:$C,0)),0)</f>
        <v>1</v>
      </c>
      <c r="AL338" s="88">
        <f>INDEX([1]SumAdjRw!R:R,MATCH([1]ตารางคะแนนV3!$C338,[1]SumAdjRw!$C:$C,0))</f>
        <v>1</v>
      </c>
      <c r="AM338" s="89">
        <f t="shared" si="86"/>
        <v>2</v>
      </c>
      <c r="AN338" s="90">
        <f t="shared" si="87"/>
        <v>5</v>
      </c>
      <c r="AO338" s="91">
        <f t="shared" si="88"/>
        <v>8</v>
      </c>
      <c r="AP338" s="92">
        <f>INDEX([1]RiskPlusY2565Q3!Q:Q,MATCH([1]ตารางคะแนนV3!$C338,[1]RiskPlusY2565Q3!$D:$D,0))</f>
        <v>0</v>
      </c>
      <c r="AQ338" s="92">
        <f>INDEX([1]RiskPlusY2565Q3!R:R,MATCH([1]ตารางคะแนนV3!$C338,[1]RiskPlusY2565Q3!$D:$D,0))</f>
        <v>0</v>
      </c>
      <c r="AR338" s="92">
        <f>INDEX([1]RiskPlusY2565Q3!AB:AB,MATCH([1]ตารางคะแนนV3!$C338,[1]RiskPlusY2565Q3!$D:$D,0))</f>
        <v>1</v>
      </c>
      <c r="AS338" s="93">
        <f t="shared" si="89"/>
        <v>1</v>
      </c>
      <c r="AT338" s="92">
        <f>INDEX([1]RiskPlusY2565Q3!AA:AA,MATCH([1]ตารางคะแนนV3!$C338,[1]RiskPlusY2565Q3!$D:$D,0))</f>
        <v>1</v>
      </c>
      <c r="AU338" s="92">
        <f>INDEX([1]RiskPlusY2565Q3!AC:AC,MATCH([1]ตารางคะแนนV3!$C338,[1]RiskPlusY2565Q3!$D:$D,0))</f>
        <v>1</v>
      </c>
      <c r="AV338" s="94">
        <f t="shared" si="90"/>
        <v>2</v>
      </c>
      <c r="AW338" s="95">
        <f t="shared" si="91"/>
        <v>3</v>
      </c>
      <c r="AX338" s="96">
        <f t="shared" si="92"/>
        <v>11</v>
      </c>
      <c r="AY338" s="18" t="str">
        <f t="shared" si="93"/>
        <v>B</v>
      </c>
      <c r="AZ338" s="18"/>
      <c r="BA338" s="18" t="str">
        <f>INDEX([1]Proflile65!$L:$L,MATCH([1]ตารางคะแนนV3!$C338,[1]Proflile65!$D:$D,0))</f>
        <v>เดิม</v>
      </c>
      <c r="BB338" s="18"/>
      <c r="BC338" s="18"/>
      <c r="BD338" s="28" t="b">
        <f t="shared" si="94"/>
        <v>1</v>
      </c>
      <c r="BE338" s="96">
        <v>11</v>
      </c>
      <c r="BF338" s="18" t="s">
        <v>2071</v>
      </c>
      <c r="BH338" s="17">
        <f t="shared" si="95"/>
        <v>150000</v>
      </c>
    </row>
    <row r="339" spans="1:60">
      <c r="A339" s="18" t="s">
        <v>23</v>
      </c>
      <c r="B339" s="17" t="s">
        <v>109</v>
      </c>
      <c r="C339" s="18" t="s">
        <v>791</v>
      </c>
      <c r="D339" s="17" t="s">
        <v>792</v>
      </c>
      <c r="E339" s="18" t="str">
        <f>INDEX([1]Proflile65!$F:$F,MATCH([1]ตารางคะแนนV3!$C339,[1]Proflile65!$D:$D,0))</f>
        <v>รพศ.</v>
      </c>
      <c r="F339" s="18">
        <f>INDEX([1]Proflile65!$H:$H,MATCH([1]ตารางคะแนนV3!$C339,[1]Proflile65!$D:$D,0))</f>
        <v>721</v>
      </c>
      <c r="G339" s="19" t="str">
        <f>INDEX([1]Proflile65!$K:$K,MATCH([1]ตารางคะแนนV3!$C339,[1]Proflile65!$D:$D,0))</f>
        <v>รพศ.A B&gt;700to1000</v>
      </c>
      <c r="H339" s="75">
        <v>130919</v>
      </c>
      <c r="I339" s="76">
        <f>INDEX([1]RiskPlusY2565Q3!L:L,MATCH([1]ตารางคะแนนV3!$C339,[1]RiskPlusY2565Q3!$D:$D,0))</f>
        <v>1106758506.5799999</v>
      </c>
      <c r="J339" s="76">
        <f>INDEX([1]RiskPlusY2565Q3!P:P,MATCH([1]ตารางคะแนนV3!$C339,[1]RiskPlusY2565Q3!$D:$D,0))</f>
        <v>504088344.79000002</v>
      </c>
      <c r="K339" s="76">
        <f>INDEX([1]RiskPlusY2565Q3!O:O,MATCH([1]ตารางคะแนนV3!$C339,[1]RiskPlusY2565Q3!$D:$D,0))</f>
        <v>293782482.10000002</v>
      </c>
      <c r="L339" s="76">
        <f>INDEX([1]RiskPlusY2565Q3!M:M,MATCH([1]ตารางคะแนนV3!$C339,[1]RiskPlusY2565Q3!$D:$D,0))</f>
        <v>184293947.25999999</v>
      </c>
      <c r="M339" s="29">
        <f>INDEX([1]RiskPlusY2565Q3!N:N,MATCH([1]ตารางคะแนนV3!$C339,[1]RiskPlusY2565Q3!$D:$D,0))</f>
        <v>0</v>
      </c>
      <c r="N339" s="77">
        <f>INDEX([1]PlanfinY2565Q3!M:M,MATCH([1]ตารางคะแนนV3!$C339,[1]PlanfinY2565Q3!$C:$C,0))</f>
        <v>1</v>
      </c>
      <c r="O339" s="78">
        <f>INDEX([1]PlanfinY2565Q3!N:N,MATCH([1]ตารางคะแนนV3!$C339,[1]PlanfinY2565Q3!$C:$C,0))</f>
        <v>1</v>
      </c>
      <c r="P339" s="79">
        <f t="shared" si="80"/>
        <v>2</v>
      </c>
      <c r="Q339" s="80">
        <f>INDEX([1]Ratio!R:R,MATCH([1]ตารางคะแนนV3!$C339,[1]Ratio!$C:$C,0))</f>
        <v>120</v>
      </c>
      <c r="R339" s="81">
        <f>INDEX([1]RiskPlusY2565Q3!$S:$S,MATCH([1]ตารางคะแนนV3!C339,[1]RiskPlusY2565Q3!$D:$D,0))</f>
        <v>0</v>
      </c>
      <c r="S339" s="82">
        <f>INDEX([1]Ratio!$S:$S,MATCH([1]ตารางคะแนนV3!$C339,[1]Ratio!$C:$C,0))</f>
        <v>143</v>
      </c>
      <c r="T339" s="78">
        <f>VLOOKUP($C339,[1]RiskPlusY2565Q3!$D$2:$W$901,17,0)</f>
        <v>0</v>
      </c>
      <c r="U339" s="83">
        <f t="shared" si="81"/>
        <v>0</v>
      </c>
      <c r="V339" s="82">
        <f>INDEX([1]Ratio!$T:$T,MATCH([1]ตารางคะแนนV3!$C339,[1]Ratio!$C:$C,0))</f>
        <v>73</v>
      </c>
      <c r="W339" s="78">
        <f>VLOOKUP($C339,[1]RiskPlusY2565Q3!$D$2:$W$901,18,0)</f>
        <v>0</v>
      </c>
      <c r="X339" s="83">
        <f t="shared" si="82"/>
        <v>0</v>
      </c>
      <c r="Y339" s="82">
        <f>INDEX([1]Ratio!$V:$V,MATCH([1]ตารางคะแนนV3!$C339,[1]Ratio!$C:$C,0))</f>
        <v>34</v>
      </c>
      <c r="Z339" s="81">
        <f>INDEX([1]RiskPlusY2565Q3!$W:$W,MATCH([1]ตารางคะแนนV3!C339,[1]RiskPlusY2565Q3!$D:$D,0))</f>
        <v>1</v>
      </c>
      <c r="AA339" s="84">
        <f t="shared" si="83"/>
        <v>1</v>
      </c>
      <c r="AB339" s="77" t="str">
        <f>INDEX('[1]Quick MethodY2565Q3'!P:P,MATCH([1]ตารางคะแนนV3!$C339,'[1]Quick MethodY2565Q3'!$C:$C,0))</f>
        <v>1</v>
      </c>
      <c r="AC339" s="78" t="str">
        <f>INDEX('[1]Quick MethodY2565Q3'!Q:Q,MATCH([1]ตารางคะแนนV3!$C339,'[1]Quick MethodY2565Q3'!$C:$C,0))</f>
        <v>0</v>
      </c>
      <c r="AD339" s="78">
        <f>INDEX([1]HGRY2565Q3!W:W,MATCH([1]ตารางคะแนนV3!$C339,[1]HGRY2565Q3!$C:$C,0))</f>
        <v>0.5</v>
      </c>
      <c r="AE339" s="78">
        <f>INDEX([1]HGRY2565Q3!X:X,MATCH([1]ตารางคะแนนV3!$C339,[1]HGRY2565Q3!$C:$C,0))</f>
        <v>0.5</v>
      </c>
      <c r="AF339" s="78">
        <f>INDEX([1]HGRY2565Q3!Y:Y,MATCH([1]ตารางคะแนนV3!$C339,[1]HGRY2565Q3!$C:$C,0))</f>
        <v>0.5</v>
      </c>
      <c r="AG339" s="78">
        <f>INDEX([1]HGRY2565Q3!Z:Z,MATCH([1]ตารางคะแนนV3!$C339,[1]HGRY2565Q3!$C:$C,0))</f>
        <v>0.5</v>
      </c>
      <c r="AH339" s="85">
        <f t="shared" si="84"/>
        <v>3</v>
      </c>
      <c r="AI339" s="79">
        <f t="shared" si="85"/>
        <v>2</v>
      </c>
      <c r="AJ339" s="86">
        <f>INDEX([1]PointY2565Q3!J:J,MATCH([1]ตารางคะแนนV3!$C339,[1]PointY2565Q3!$C:$C,0))</f>
        <v>0</v>
      </c>
      <c r="AK339" s="87">
        <f>IFERROR(INDEX([1]อัตราการครองเตียง!O:O,MATCH([1]ตารางคะแนนV3!$C339,[1]อัตราการครองเตียง!$C:$C,0)),0)</f>
        <v>1</v>
      </c>
      <c r="AL339" s="88">
        <f>INDEX([1]SumAdjRw!R:R,MATCH([1]ตารางคะแนนV3!$C339,[1]SumAdjRw!$C:$C,0))</f>
        <v>0</v>
      </c>
      <c r="AM339" s="89">
        <f t="shared" si="86"/>
        <v>1</v>
      </c>
      <c r="AN339" s="90">
        <f t="shared" si="87"/>
        <v>3</v>
      </c>
      <c r="AO339" s="91">
        <f t="shared" si="88"/>
        <v>6</v>
      </c>
      <c r="AP339" s="92">
        <f>INDEX([1]RiskPlusY2565Q3!Q:Q,MATCH([1]ตารางคะแนนV3!$C339,[1]RiskPlusY2565Q3!$D:$D,0))</f>
        <v>0</v>
      </c>
      <c r="AQ339" s="92">
        <f>INDEX([1]RiskPlusY2565Q3!R:R,MATCH([1]ตารางคะแนนV3!$C339,[1]RiskPlusY2565Q3!$D:$D,0))</f>
        <v>0</v>
      </c>
      <c r="AR339" s="92">
        <f>INDEX([1]RiskPlusY2565Q3!AB:AB,MATCH([1]ตารางคะแนนV3!$C339,[1]RiskPlusY2565Q3!$D:$D,0))</f>
        <v>1</v>
      </c>
      <c r="AS339" s="93">
        <f t="shared" si="89"/>
        <v>1</v>
      </c>
      <c r="AT339" s="92">
        <f>INDEX([1]RiskPlusY2565Q3!AA:AA,MATCH([1]ตารางคะแนนV3!$C339,[1]RiskPlusY2565Q3!$D:$D,0))</f>
        <v>1</v>
      </c>
      <c r="AU339" s="92">
        <f>INDEX([1]RiskPlusY2565Q3!AC:AC,MATCH([1]ตารางคะแนนV3!$C339,[1]RiskPlusY2565Q3!$D:$D,0))</f>
        <v>1</v>
      </c>
      <c r="AV339" s="94">
        <f t="shared" si="90"/>
        <v>2</v>
      </c>
      <c r="AW339" s="95">
        <f t="shared" si="91"/>
        <v>3</v>
      </c>
      <c r="AX339" s="96">
        <f t="shared" si="92"/>
        <v>9</v>
      </c>
      <c r="AY339" s="18" t="str">
        <f t="shared" si="93"/>
        <v>C</v>
      </c>
      <c r="AZ339" s="18"/>
      <c r="BA339" s="18" t="str">
        <f>INDEX([1]Proflile65!$L:$L,MATCH([1]ตารางคะแนนV3!$C339,[1]Proflile65!$D:$D,0))</f>
        <v>เดิม</v>
      </c>
      <c r="BB339" s="18"/>
      <c r="BC339" s="18"/>
      <c r="BD339" s="28" t="b">
        <f t="shared" si="94"/>
        <v>1</v>
      </c>
      <c r="BE339" s="96">
        <v>9</v>
      </c>
      <c r="BF339" s="18" t="s">
        <v>2072</v>
      </c>
      <c r="BH339" s="17">
        <f t="shared" si="95"/>
        <v>0</v>
      </c>
    </row>
    <row r="340" spans="1:60">
      <c r="A340" s="18" t="s">
        <v>23</v>
      </c>
      <c r="B340" s="17" t="s">
        <v>109</v>
      </c>
      <c r="C340" s="18" t="s">
        <v>793</v>
      </c>
      <c r="D340" s="17" t="s">
        <v>794</v>
      </c>
      <c r="E340" s="18" t="str">
        <f>INDEX([1]Proflile65!$F:$F,MATCH([1]ตารางคะแนนV3!$C340,[1]Proflile65!$D:$D,0))</f>
        <v>รพท.</v>
      </c>
      <c r="F340" s="18">
        <f>INDEX([1]Proflile65!$H:$H,MATCH([1]ตารางคะแนนV3!$C340,[1]Proflile65!$D:$D,0))</f>
        <v>262</v>
      </c>
      <c r="G340" s="19" t="str">
        <f>INDEX([1]Proflile65!$K:$K,MATCH([1]ตารางคะแนนV3!$C340,[1]Proflile65!$D:$D,0))</f>
        <v>รพท.M1 B&gt;200</v>
      </c>
      <c r="H340" s="75">
        <v>109982</v>
      </c>
      <c r="I340" s="76">
        <f>INDEX([1]RiskPlusY2565Q3!L:L,MATCH([1]ตารางคะแนนV3!$C340,[1]RiskPlusY2565Q3!$D:$D,0))</f>
        <v>395615831.32999998</v>
      </c>
      <c r="J340" s="76">
        <f>INDEX([1]RiskPlusY2565Q3!P:P,MATCH([1]ตารางคะแนนV3!$C340,[1]RiskPlusY2565Q3!$D:$D,0))</f>
        <v>201533639.30000001</v>
      </c>
      <c r="K340" s="76">
        <f>INDEX([1]RiskPlusY2565Q3!O:O,MATCH([1]ตารางคะแนนV3!$C340,[1]RiskPlusY2565Q3!$D:$D,0))</f>
        <v>201380247.44</v>
      </c>
      <c r="L340" s="76">
        <f>INDEX([1]RiskPlusY2565Q3!M:M,MATCH([1]ตารางคะแนนV3!$C340,[1]RiskPlusY2565Q3!$D:$D,0))</f>
        <v>371283428.05000001</v>
      </c>
      <c r="M340" s="29">
        <f>INDEX([1]RiskPlusY2565Q3!N:N,MATCH([1]ตารางคะแนนV3!$C340,[1]RiskPlusY2565Q3!$D:$D,0))</f>
        <v>0</v>
      </c>
      <c r="N340" s="77">
        <f>INDEX([1]PlanfinY2565Q3!M:M,MATCH([1]ตารางคะแนนV3!$C340,[1]PlanfinY2565Q3!$C:$C,0))</f>
        <v>0</v>
      </c>
      <c r="O340" s="78">
        <f>INDEX([1]PlanfinY2565Q3!N:N,MATCH([1]ตารางคะแนนV3!$C340,[1]PlanfinY2565Q3!$C:$C,0))</f>
        <v>0</v>
      </c>
      <c r="P340" s="79">
        <f t="shared" si="80"/>
        <v>0</v>
      </c>
      <c r="Q340" s="80">
        <f>INDEX([1]Ratio!R:R,MATCH([1]ตารางคะแนนV3!$C340,[1]Ratio!$C:$C,0))</f>
        <v>269</v>
      </c>
      <c r="R340" s="81">
        <f>INDEX([1]RiskPlusY2565Q3!$S:$S,MATCH([1]ตารางคะแนนV3!C340,[1]RiskPlusY2565Q3!$D:$D,0))</f>
        <v>0</v>
      </c>
      <c r="S340" s="82">
        <f>INDEX([1]Ratio!$S:$S,MATCH([1]ตารางคะแนนV3!$C340,[1]Ratio!$C:$C,0))</f>
        <v>51</v>
      </c>
      <c r="T340" s="78">
        <f>VLOOKUP($C340,[1]RiskPlusY2565Q3!$D$2:$W$901,17,0)</f>
        <v>1</v>
      </c>
      <c r="U340" s="83">
        <f t="shared" si="81"/>
        <v>0.5</v>
      </c>
      <c r="V340" s="82">
        <f>INDEX([1]Ratio!$T:$T,MATCH([1]ตารางคะแนนV3!$C340,[1]Ratio!$C:$C,0))</f>
        <v>152</v>
      </c>
      <c r="W340" s="78">
        <f>VLOOKUP($C340,[1]RiskPlusY2565Q3!$D$2:$W$901,18,0)</f>
        <v>0</v>
      </c>
      <c r="X340" s="83">
        <f t="shared" si="82"/>
        <v>0</v>
      </c>
      <c r="Y340" s="82">
        <f>INDEX([1]Ratio!$V:$V,MATCH([1]ตารางคะแนนV3!$C340,[1]Ratio!$C:$C,0))</f>
        <v>67</v>
      </c>
      <c r="Z340" s="81">
        <f>INDEX([1]RiskPlusY2565Q3!$W:$W,MATCH([1]ตารางคะแนนV3!C340,[1]RiskPlusY2565Q3!$D:$D,0))</f>
        <v>0</v>
      </c>
      <c r="AA340" s="84">
        <f t="shared" si="83"/>
        <v>0.5</v>
      </c>
      <c r="AB340" s="77" t="str">
        <f>INDEX('[1]Quick MethodY2565Q3'!P:P,MATCH([1]ตารางคะแนนV3!$C340,'[1]Quick MethodY2565Q3'!$C:$C,0))</f>
        <v>0</v>
      </c>
      <c r="AC340" s="78" t="str">
        <f>INDEX('[1]Quick MethodY2565Q3'!Q:Q,MATCH([1]ตารางคะแนนV3!$C340,'[1]Quick MethodY2565Q3'!$C:$C,0))</f>
        <v>1</v>
      </c>
      <c r="AD340" s="78">
        <f>INDEX([1]HGRY2565Q3!W:W,MATCH([1]ตารางคะแนนV3!$C340,[1]HGRY2565Q3!$C:$C,0))</f>
        <v>0</v>
      </c>
      <c r="AE340" s="78">
        <f>INDEX([1]HGRY2565Q3!X:X,MATCH([1]ตารางคะแนนV3!$C340,[1]HGRY2565Q3!$C:$C,0))</f>
        <v>0.5</v>
      </c>
      <c r="AF340" s="78">
        <f>INDEX([1]HGRY2565Q3!Y:Y,MATCH([1]ตารางคะแนนV3!$C340,[1]HGRY2565Q3!$C:$C,0))</f>
        <v>0.5</v>
      </c>
      <c r="AG340" s="78">
        <f>INDEX([1]HGRY2565Q3!Z:Z,MATCH([1]ตารางคะแนนV3!$C340,[1]HGRY2565Q3!$C:$C,0))</f>
        <v>0.5</v>
      </c>
      <c r="AH340" s="85">
        <f t="shared" si="84"/>
        <v>2.5</v>
      </c>
      <c r="AI340" s="79">
        <f t="shared" si="85"/>
        <v>2</v>
      </c>
      <c r="AJ340" s="86">
        <f>INDEX([1]PointY2565Q3!J:J,MATCH([1]ตารางคะแนนV3!$C340,[1]PointY2565Q3!$C:$C,0))</f>
        <v>1</v>
      </c>
      <c r="AK340" s="87">
        <f>IFERROR(INDEX([1]อัตราการครองเตียง!O:O,MATCH([1]ตารางคะแนนV3!$C340,[1]อัตราการครองเตียง!$C:$C,0)),0)</f>
        <v>1</v>
      </c>
      <c r="AL340" s="88">
        <f>INDEX([1]SumAdjRw!R:R,MATCH([1]ตารางคะแนนV3!$C340,[1]SumAdjRw!$C:$C,0))</f>
        <v>0</v>
      </c>
      <c r="AM340" s="89">
        <f t="shared" si="86"/>
        <v>1</v>
      </c>
      <c r="AN340" s="90">
        <f t="shared" si="87"/>
        <v>4</v>
      </c>
      <c r="AO340" s="91">
        <f t="shared" si="88"/>
        <v>4.5</v>
      </c>
      <c r="AP340" s="92">
        <f>INDEX([1]RiskPlusY2565Q3!Q:Q,MATCH([1]ตารางคะแนนV3!$C340,[1]RiskPlusY2565Q3!$D:$D,0))</f>
        <v>1</v>
      </c>
      <c r="AQ340" s="92">
        <f>INDEX([1]RiskPlusY2565Q3!R:R,MATCH([1]ตารางคะแนนV3!$C340,[1]RiskPlusY2565Q3!$D:$D,0))</f>
        <v>1</v>
      </c>
      <c r="AR340" s="92">
        <f>INDEX([1]RiskPlusY2565Q3!AB:AB,MATCH([1]ตารางคะแนนV3!$C340,[1]RiskPlusY2565Q3!$D:$D,0))</f>
        <v>1</v>
      </c>
      <c r="AS340" s="93">
        <f t="shared" si="89"/>
        <v>3</v>
      </c>
      <c r="AT340" s="92">
        <f>INDEX([1]RiskPlusY2565Q3!AA:AA,MATCH([1]ตารางคะแนนV3!$C340,[1]RiskPlusY2565Q3!$D:$D,0))</f>
        <v>1</v>
      </c>
      <c r="AU340" s="92">
        <f>INDEX([1]RiskPlusY2565Q3!AC:AC,MATCH([1]ตารางคะแนนV3!$C340,[1]RiskPlusY2565Q3!$D:$D,0))</f>
        <v>1</v>
      </c>
      <c r="AV340" s="94">
        <f t="shared" si="90"/>
        <v>2</v>
      </c>
      <c r="AW340" s="95">
        <f t="shared" si="91"/>
        <v>5</v>
      </c>
      <c r="AX340" s="96">
        <f t="shared" si="92"/>
        <v>9.5</v>
      </c>
      <c r="AY340" s="18" t="str">
        <f t="shared" si="93"/>
        <v>C</v>
      </c>
      <c r="AZ340" s="18"/>
      <c r="BA340" s="18" t="str">
        <f>INDEX([1]Proflile65!$L:$L,MATCH([1]ตารางคะแนนV3!$C340,[1]Proflile65!$D:$D,0))</f>
        <v>เดิม</v>
      </c>
      <c r="BB340" s="18"/>
      <c r="BC340" s="18"/>
      <c r="BD340" s="28" t="b">
        <f t="shared" si="94"/>
        <v>1</v>
      </c>
      <c r="BE340" s="96">
        <v>9.5</v>
      </c>
      <c r="BF340" s="18" t="s">
        <v>2072</v>
      </c>
      <c r="BH340" s="17">
        <f t="shared" si="95"/>
        <v>0</v>
      </c>
    </row>
    <row r="341" spans="1:60">
      <c r="A341" s="18" t="s">
        <v>23</v>
      </c>
      <c r="B341" s="17" t="s">
        <v>109</v>
      </c>
      <c r="C341" s="18" t="s">
        <v>795</v>
      </c>
      <c r="D341" s="17" t="s">
        <v>796</v>
      </c>
      <c r="E341" s="18" t="str">
        <f>INDEX([1]Proflile65!$F:$F,MATCH([1]ตารางคะแนนV3!$C341,[1]Proflile65!$D:$D,0))</f>
        <v>รพช.</v>
      </c>
      <c r="F341" s="18">
        <f>INDEX([1]Proflile65!$H:$H,MATCH([1]ตารางคะแนนV3!$C341,[1]Proflile65!$D:$D,0))</f>
        <v>109</v>
      </c>
      <c r="G341" s="19" t="str">
        <f>INDEX([1]Proflile65!$K:$K,MATCH([1]ตารางคะแนนV3!$C341,[1]Proflile65!$D:$D,0))</f>
        <v>รพช.F1 P50,000-100,000</v>
      </c>
      <c r="H341" s="75">
        <v>52411</v>
      </c>
      <c r="I341" s="76">
        <f>INDEX([1]RiskPlusY2565Q3!L:L,MATCH([1]ตารางคะแนนV3!$C341,[1]RiskPlusY2565Q3!$D:$D,0))</f>
        <v>84634855.590000004</v>
      </c>
      <c r="J341" s="76">
        <f>INDEX([1]RiskPlusY2565Q3!P:P,MATCH([1]ตารางคะแนนV3!$C341,[1]RiskPlusY2565Q3!$D:$D,0))</f>
        <v>12995387.26</v>
      </c>
      <c r="K341" s="76">
        <f>INDEX([1]RiskPlusY2565Q3!O:O,MATCH([1]ตารางคะแนนV3!$C341,[1]RiskPlusY2565Q3!$D:$D,0))</f>
        <v>58411046.729999997</v>
      </c>
      <c r="L341" s="76">
        <f>INDEX([1]RiskPlusY2565Q3!M:M,MATCH([1]ตารางคะแนนV3!$C341,[1]RiskPlusY2565Q3!$D:$D,0))</f>
        <v>45739689.409999996</v>
      </c>
      <c r="M341" s="29">
        <f>INDEX([1]RiskPlusY2565Q3!N:N,MATCH([1]ตารางคะแนนV3!$C341,[1]RiskPlusY2565Q3!$D:$D,0))</f>
        <v>0</v>
      </c>
      <c r="N341" s="77">
        <f>INDEX([1]PlanfinY2565Q3!M:M,MATCH([1]ตารางคะแนนV3!$C341,[1]PlanfinY2565Q3!$C:$C,0))</f>
        <v>0</v>
      </c>
      <c r="O341" s="78">
        <f>INDEX([1]PlanfinY2565Q3!N:N,MATCH([1]ตารางคะแนนV3!$C341,[1]PlanfinY2565Q3!$C:$C,0))</f>
        <v>1</v>
      </c>
      <c r="P341" s="79">
        <f t="shared" si="80"/>
        <v>1</v>
      </c>
      <c r="Q341" s="80">
        <f>INDEX([1]Ratio!R:R,MATCH([1]ตารางคะแนนV3!$C341,[1]Ratio!$C:$C,0))</f>
        <v>96</v>
      </c>
      <c r="R341" s="81">
        <f>INDEX([1]RiskPlusY2565Q3!$S:$S,MATCH([1]ตารางคะแนนV3!C341,[1]RiskPlusY2565Q3!$D:$D,0))</f>
        <v>0</v>
      </c>
      <c r="S341" s="82">
        <f>INDEX([1]Ratio!$S:$S,MATCH([1]ตารางคะแนนV3!$C341,[1]Ratio!$C:$C,0))</f>
        <v>42</v>
      </c>
      <c r="T341" s="78">
        <f>VLOOKUP($C341,[1]RiskPlusY2565Q3!$D$2:$W$901,17,0)</f>
        <v>1</v>
      </c>
      <c r="U341" s="83">
        <f t="shared" si="81"/>
        <v>0.5</v>
      </c>
      <c r="V341" s="82">
        <f>INDEX([1]Ratio!$T:$T,MATCH([1]ตารางคะแนนV3!$C341,[1]Ratio!$C:$C,0))</f>
        <v>42</v>
      </c>
      <c r="W341" s="78">
        <f>VLOOKUP($C341,[1]RiskPlusY2565Q3!$D$2:$W$901,18,0)</f>
        <v>1</v>
      </c>
      <c r="X341" s="83">
        <f t="shared" si="82"/>
        <v>0.5</v>
      </c>
      <c r="Y341" s="82">
        <f>INDEX([1]Ratio!$V:$V,MATCH([1]ตารางคะแนนV3!$C341,[1]Ratio!$C:$C,0))</f>
        <v>31</v>
      </c>
      <c r="Z341" s="81">
        <f>INDEX([1]RiskPlusY2565Q3!$W:$W,MATCH([1]ตารางคะแนนV3!C341,[1]RiskPlusY2565Q3!$D:$D,0))</f>
        <v>1</v>
      </c>
      <c r="AA341" s="84">
        <f t="shared" si="83"/>
        <v>2</v>
      </c>
      <c r="AB341" s="77" t="str">
        <f>INDEX('[1]Quick MethodY2565Q3'!P:P,MATCH([1]ตารางคะแนนV3!$C341,'[1]Quick MethodY2565Q3'!$C:$C,0))</f>
        <v>0</v>
      </c>
      <c r="AC341" s="78" t="str">
        <f>INDEX('[1]Quick MethodY2565Q3'!Q:Q,MATCH([1]ตารางคะแนนV3!$C341,'[1]Quick MethodY2565Q3'!$C:$C,0))</f>
        <v>1</v>
      </c>
      <c r="AD341" s="78">
        <f>INDEX([1]HGRY2565Q3!W:W,MATCH([1]ตารางคะแนนV3!$C341,[1]HGRY2565Q3!$C:$C,0))</f>
        <v>0</v>
      </c>
      <c r="AE341" s="78">
        <f>INDEX([1]HGRY2565Q3!X:X,MATCH([1]ตารางคะแนนV3!$C341,[1]HGRY2565Q3!$C:$C,0))</f>
        <v>0</v>
      </c>
      <c r="AF341" s="78">
        <f>INDEX([1]HGRY2565Q3!Y:Y,MATCH([1]ตารางคะแนนV3!$C341,[1]HGRY2565Q3!$C:$C,0))</f>
        <v>0.5</v>
      </c>
      <c r="AG341" s="78">
        <f>INDEX([1]HGRY2565Q3!Z:Z,MATCH([1]ตารางคะแนนV3!$C341,[1]HGRY2565Q3!$C:$C,0))</f>
        <v>0</v>
      </c>
      <c r="AH341" s="85">
        <f t="shared" si="84"/>
        <v>1.5</v>
      </c>
      <c r="AI341" s="79">
        <f t="shared" si="85"/>
        <v>1.5</v>
      </c>
      <c r="AJ341" s="86">
        <f>INDEX([1]PointY2565Q3!J:J,MATCH([1]ตารางคะแนนV3!$C341,[1]PointY2565Q3!$C:$C,0))</f>
        <v>1</v>
      </c>
      <c r="AK341" s="87">
        <f>IFERROR(INDEX([1]อัตราการครองเตียง!O:O,MATCH([1]ตารางคะแนนV3!$C341,[1]อัตราการครองเตียง!$C:$C,0)),0)</f>
        <v>1</v>
      </c>
      <c r="AL341" s="88">
        <f>INDEX([1]SumAdjRw!R:R,MATCH([1]ตารางคะแนนV3!$C341,[1]SumAdjRw!$C:$C,0))</f>
        <v>1</v>
      </c>
      <c r="AM341" s="89">
        <f t="shared" si="86"/>
        <v>2</v>
      </c>
      <c r="AN341" s="90">
        <f t="shared" si="87"/>
        <v>4.5</v>
      </c>
      <c r="AO341" s="91">
        <f t="shared" si="88"/>
        <v>7.5</v>
      </c>
      <c r="AP341" s="92">
        <f>INDEX([1]RiskPlusY2565Q3!Q:Q,MATCH([1]ตารางคะแนนV3!$C341,[1]RiskPlusY2565Q3!$D:$D,0))</f>
        <v>0</v>
      </c>
      <c r="AQ341" s="92">
        <f>INDEX([1]RiskPlusY2565Q3!R:R,MATCH([1]ตารางคะแนนV3!$C341,[1]RiskPlusY2565Q3!$D:$D,0))</f>
        <v>0</v>
      </c>
      <c r="AR341" s="92">
        <f>INDEX([1]RiskPlusY2565Q3!AB:AB,MATCH([1]ตารางคะแนนV3!$C341,[1]RiskPlusY2565Q3!$D:$D,0))</f>
        <v>1</v>
      </c>
      <c r="AS341" s="93">
        <f t="shared" si="89"/>
        <v>1</v>
      </c>
      <c r="AT341" s="92">
        <f>INDEX([1]RiskPlusY2565Q3!AA:AA,MATCH([1]ตารางคะแนนV3!$C341,[1]RiskPlusY2565Q3!$D:$D,0))</f>
        <v>1</v>
      </c>
      <c r="AU341" s="92">
        <f>INDEX([1]RiskPlusY2565Q3!AC:AC,MATCH([1]ตารางคะแนนV3!$C341,[1]RiskPlusY2565Q3!$D:$D,0))</f>
        <v>1</v>
      </c>
      <c r="AV341" s="94">
        <f t="shared" si="90"/>
        <v>2</v>
      </c>
      <c r="AW341" s="95">
        <f t="shared" si="91"/>
        <v>3</v>
      </c>
      <c r="AX341" s="96">
        <f t="shared" si="92"/>
        <v>10.5</v>
      </c>
      <c r="AY341" s="18" t="str">
        <f t="shared" si="93"/>
        <v>B</v>
      </c>
      <c r="AZ341" s="18"/>
      <c r="BA341" s="18" t="str">
        <f>INDEX([1]Proflile65!$L:$L,MATCH([1]ตารางคะแนนV3!$C341,[1]Proflile65!$D:$D,0))</f>
        <v>เดิม</v>
      </c>
      <c r="BB341" s="18"/>
      <c r="BC341" s="18"/>
      <c r="BD341" s="28" t="b">
        <f t="shared" si="94"/>
        <v>1</v>
      </c>
      <c r="BE341" s="96">
        <v>10.5</v>
      </c>
      <c r="BF341" s="18" t="s">
        <v>2071</v>
      </c>
      <c r="BH341" s="17">
        <f t="shared" si="95"/>
        <v>150000</v>
      </c>
    </row>
    <row r="342" spans="1:60">
      <c r="A342" s="18" t="s">
        <v>23</v>
      </c>
      <c r="B342" s="17" t="s">
        <v>109</v>
      </c>
      <c r="C342" s="18" t="s">
        <v>797</v>
      </c>
      <c r="D342" s="17" t="s">
        <v>798</v>
      </c>
      <c r="E342" s="18" t="str">
        <f>INDEX([1]Proflile65!$F:$F,MATCH([1]ตารางคะแนนV3!$C342,[1]Proflile65!$D:$D,0))</f>
        <v>รพช.</v>
      </c>
      <c r="F342" s="18">
        <f>INDEX([1]Proflile65!$H:$H,MATCH([1]ตารางคะแนนV3!$C342,[1]Proflile65!$D:$D,0))</f>
        <v>111</v>
      </c>
      <c r="G342" s="19" t="str">
        <f>INDEX([1]Proflile65!$K:$K,MATCH([1]ตารางคะแนนV3!$C342,[1]Proflile65!$D:$D,0))</f>
        <v>รพช.F1 P50,000-100,000</v>
      </c>
      <c r="H342" s="75">
        <v>63708</v>
      </c>
      <c r="I342" s="76">
        <f>INDEX([1]RiskPlusY2565Q3!L:L,MATCH([1]ตารางคะแนนV3!$C342,[1]RiskPlusY2565Q3!$D:$D,0))</f>
        <v>205745961.12</v>
      </c>
      <c r="J342" s="76">
        <f>INDEX([1]RiskPlusY2565Q3!P:P,MATCH([1]ตารางคะแนนV3!$C342,[1]RiskPlusY2565Q3!$D:$D,0))</f>
        <v>134457058.91</v>
      </c>
      <c r="K342" s="76">
        <f>INDEX([1]RiskPlusY2565Q3!O:O,MATCH([1]ตารางคะแนนV3!$C342,[1]RiskPlusY2565Q3!$D:$D,0))</f>
        <v>103010817.37</v>
      </c>
      <c r="L342" s="76">
        <f>INDEX([1]RiskPlusY2565Q3!M:M,MATCH([1]ตารางคะแนนV3!$C342,[1]RiskPlusY2565Q3!$D:$D,0))</f>
        <v>98524225.090000004</v>
      </c>
      <c r="M342" s="29">
        <f>INDEX([1]RiskPlusY2565Q3!N:N,MATCH([1]ตารางคะแนนV3!$C342,[1]RiskPlusY2565Q3!$D:$D,0))</f>
        <v>0</v>
      </c>
      <c r="N342" s="77">
        <f>INDEX([1]PlanfinY2565Q3!M:M,MATCH([1]ตารางคะแนนV3!$C342,[1]PlanfinY2565Q3!$C:$C,0))</f>
        <v>0</v>
      </c>
      <c r="O342" s="78">
        <f>INDEX([1]PlanfinY2565Q3!N:N,MATCH([1]ตารางคะแนนV3!$C342,[1]PlanfinY2565Q3!$C:$C,0))</f>
        <v>1</v>
      </c>
      <c r="P342" s="79">
        <f t="shared" si="80"/>
        <v>1</v>
      </c>
      <c r="Q342" s="80">
        <f>INDEX([1]Ratio!R:R,MATCH([1]ตารางคะแนนV3!$C342,[1]Ratio!$C:$C,0))</f>
        <v>97</v>
      </c>
      <c r="R342" s="81">
        <f>INDEX([1]RiskPlusY2565Q3!$S:$S,MATCH([1]ตารางคะแนนV3!C342,[1]RiskPlusY2565Q3!$D:$D,0))</f>
        <v>0</v>
      </c>
      <c r="S342" s="82">
        <f>INDEX([1]Ratio!$S:$S,MATCH([1]ตารางคะแนนV3!$C342,[1]Ratio!$C:$C,0))</f>
        <v>69</v>
      </c>
      <c r="T342" s="78">
        <f>VLOOKUP($C342,[1]RiskPlusY2565Q3!$D$2:$W$901,17,0)</f>
        <v>0</v>
      </c>
      <c r="U342" s="83">
        <f t="shared" si="81"/>
        <v>0</v>
      </c>
      <c r="V342" s="82">
        <f>INDEX([1]Ratio!$T:$T,MATCH([1]ตารางคะแนนV3!$C342,[1]Ratio!$C:$C,0))</f>
        <v>88</v>
      </c>
      <c r="W342" s="78">
        <f>VLOOKUP($C342,[1]RiskPlusY2565Q3!$D$2:$W$901,18,0)</f>
        <v>0</v>
      </c>
      <c r="X342" s="83">
        <f t="shared" si="82"/>
        <v>0</v>
      </c>
      <c r="Y342" s="82">
        <f>INDEX([1]Ratio!$V:$V,MATCH([1]ตารางคะแนนV3!$C342,[1]Ratio!$C:$C,0))</f>
        <v>57</v>
      </c>
      <c r="Z342" s="81">
        <f>INDEX([1]RiskPlusY2565Q3!$W:$W,MATCH([1]ตารางคะแนนV3!C342,[1]RiskPlusY2565Q3!$D:$D,0))</f>
        <v>1</v>
      </c>
      <c r="AA342" s="84">
        <f t="shared" si="83"/>
        <v>1</v>
      </c>
      <c r="AB342" s="77" t="str">
        <f>INDEX('[1]Quick MethodY2565Q3'!P:P,MATCH([1]ตารางคะแนนV3!$C342,'[1]Quick MethodY2565Q3'!$C:$C,0))</f>
        <v>1</v>
      </c>
      <c r="AC342" s="78" t="str">
        <f>INDEX('[1]Quick MethodY2565Q3'!Q:Q,MATCH([1]ตารางคะแนนV3!$C342,'[1]Quick MethodY2565Q3'!$C:$C,0))</f>
        <v>1</v>
      </c>
      <c r="AD342" s="78">
        <f>INDEX([1]HGRY2565Q3!W:W,MATCH([1]ตารางคะแนนV3!$C342,[1]HGRY2565Q3!$C:$C,0))</f>
        <v>0</v>
      </c>
      <c r="AE342" s="78">
        <f>INDEX([1]HGRY2565Q3!X:X,MATCH([1]ตารางคะแนนV3!$C342,[1]HGRY2565Q3!$C:$C,0))</f>
        <v>0</v>
      </c>
      <c r="AF342" s="78">
        <f>INDEX([1]HGRY2565Q3!Y:Y,MATCH([1]ตารางคะแนนV3!$C342,[1]HGRY2565Q3!$C:$C,0))</f>
        <v>0</v>
      </c>
      <c r="AG342" s="78">
        <f>INDEX([1]HGRY2565Q3!Z:Z,MATCH([1]ตารางคะแนนV3!$C342,[1]HGRY2565Q3!$C:$C,0))</f>
        <v>0</v>
      </c>
      <c r="AH342" s="85">
        <f t="shared" si="84"/>
        <v>2</v>
      </c>
      <c r="AI342" s="79">
        <f t="shared" si="85"/>
        <v>2</v>
      </c>
      <c r="AJ342" s="86">
        <f>INDEX([1]PointY2565Q3!J:J,MATCH([1]ตารางคะแนนV3!$C342,[1]PointY2565Q3!$C:$C,0))</f>
        <v>1</v>
      </c>
      <c r="AK342" s="87">
        <f>IFERROR(INDEX([1]อัตราการครองเตียง!O:O,MATCH([1]ตารางคะแนนV3!$C342,[1]อัตราการครองเตียง!$C:$C,0)),0)</f>
        <v>1</v>
      </c>
      <c r="AL342" s="88">
        <f>INDEX([1]SumAdjRw!R:R,MATCH([1]ตารางคะแนนV3!$C342,[1]SumAdjRw!$C:$C,0))</f>
        <v>1</v>
      </c>
      <c r="AM342" s="89">
        <f t="shared" si="86"/>
        <v>2</v>
      </c>
      <c r="AN342" s="90">
        <f t="shared" si="87"/>
        <v>5</v>
      </c>
      <c r="AO342" s="91">
        <f t="shared" si="88"/>
        <v>7</v>
      </c>
      <c r="AP342" s="92">
        <f>INDEX([1]RiskPlusY2565Q3!Q:Q,MATCH([1]ตารางคะแนนV3!$C342,[1]RiskPlusY2565Q3!$D:$D,0))</f>
        <v>1</v>
      </c>
      <c r="AQ342" s="92">
        <f>INDEX([1]RiskPlusY2565Q3!R:R,MATCH([1]ตารางคะแนนV3!$C342,[1]RiskPlusY2565Q3!$D:$D,0))</f>
        <v>0</v>
      </c>
      <c r="AR342" s="92">
        <f>INDEX([1]RiskPlusY2565Q3!AB:AB,MATCH([1]ตารางคะแนนV3!$C342,[1]RiskPlusY2565Q3!$D:$D,0))</f>
        <v>1</v>
      </c>
      <c r="AS342" s="93">
        <f t="shared" si="89"/>
        <v>2</v>
      </c>
      <c r="AT342" s="92">
        <f>INDEX([1]RiskPlusY2565Q3!AA:AA,MATCH([1]ตารางคะแนนV3!$C342,[1]RiskPlusY2565Q3!$D:$D,0))</f>
        <v>1</v>
      </c>
      <c r="AU342" s="92">
        <f>INDEX([1]RiskPlusY2565Q3!AC:AC,MATCH([1]ตารางคะแนนV3!$C342,[1]RiskPlusY2565Q3!$D:$D,0))</f>
        <v>1</v>
      </c>
      <c r="AV342" s="94">
        <f t="shared" si="90"/>
        <v>2</v>
      </c>
      <c r="AW342" s="95">
        <f t="shared" si="91"/>
        <v>4</v>
      </c>
      <c r="AX342" s="96">
        <f t="shared" si="92"/>
        <v>11</v>
      </c>
      <c r="AY342" s="18" t="str">
        <f t="shared" si="93"/>
        <v>B</v>
      </c>
      <c r="AZ342" s="18"/>
      <c r="BA342" s="18" t="str">
        <f>INDEX([1]Proflile65!$L:$L,MATCH([1]ตารางคะแนนV3!$C342,[1]Proflile65!$D:$D,0))</f>
        <v>เดิม</v>
      </c>
      <c r="BB342" s="18"/>
      <c r="BC342" s="18"/>
      <c r="BD342" s="28" t="b">
        <f t="shared" si="94"/>
        <v>1</v>
      </c>
      <c r="BE342" s="96">
        <v>11</v>
      </c>
      <c r="BF342" s="18" t="s">
        <v>2071</v>
      </c>
      <c r="BH342" s="17">
        <f t="shared" si="95"/>
        <v>150000</v>
      </c>
    </row>
    <row r="343" spans="1:60">
      <c r="A343" s="18" t="s">
        <v>23</v>
      </c>
      <c r="B343" s="17" t="s">
        <v>109</v>
      </c>
      <c r="C343" s="18" t="s">
        <v>799</v>
      </c>
      <c r="D343" s="17" t="s">
        <v>800</v>
      </c>
      <c r="E343" s="18" t="str">
        <f>INDEX([1]Proflile65!$F:$F,MATCH([1]ตารางคะแนนV3!$C343,[1]Proflile65!$D:$D,0))</f>
        <v>รพช.</v>
      </c>
      <c r="F343" s="18">
        <f>INDEX([1]Proflile65!$H:$H,MATCH([1]ตารางคะแนนV3!$C343,[1]Proflile65!$D:$D,0))</f>
        <v>60</v>
      </c>
      <c r="G343" s="19" t="str">
        <f>INDEX([1]Proflile65!$K:$K,MATCH([1]ตารางคะแนนV3!$C343,[1]Proflile65!$D:$D,0))</f>
        <v>รพช.F2 P30,000-60,000</v>
      </c>
      <c r="H343" s="75">
        <v>49466</v>
      </c>
      <c r="I343" s="76">
        <f>INDEX([1]RiskPlusY2565Q3!L:L,MATCH([1]ตารางคะแนนV3!$C343,[1]RiskPlusY2565Q3!$D:$D,0))</f>
        <v>163724748.74000001</v>
      </c>
      <c r="J343" s="76">
        <f>INDEX([1]RiskPlusY2565Q3!P:P,MATCH([1]ตารางคะแนนV3!$C343,[1]RiskPlusY2565Q3!$D:$D,0))</f>
        <v>52222658.140000001</v>
      </c>
      <c r="K343" s="76">
        <f>INDEX([1]RiskPlusY2565Q3!O:O,MATCH([1]ตารางคะแนนV3!$C343,[1]RiskPlusY2565Q3!$D:$D,0))</f>
        <v>73353073.950000003</v>
      </c>
      <c r="L343" s="76">
        <f>INDEX([1]RiskPlusY2565Q3!M:M,MATCH([1]ตารางคะแนนV3!$C343,[1]RiskPlusY2565Q3!$D:$D,0))</f>
        <v>64437657.740000002</v>
      </c>
      <c r="M343" s="29">
        <f>INDEX([1]RiskPlusY2565Q3!N:N,MATCH([1]ตารางคะแนนV3!$C343,[1]RiskPlusY2565Q3!$D:$D,0))</f>
        <v>0</v>
      </c>
      <c r="N343" s="77">
        <f>INDEX([1]PlanfinY2565Q3!M:M,MATCH([1]ตารางคะแนนV3!$C343,[1]PlanfinY2565Q3!$C:$C,0))</f>
        <v>0</v>
      </c>
      <c r="O343" s="78">
        <f>INDEX([1]PlanfinY2565Q3!N:N,MATCH([1]ตารางคะแนนV3!$C343,[1]PlanfinY2565Q3!$C:$C,0))</f>
        <v>1</v>
      </c>
      <c r="P343" s="79">
        <f t="shared" si="80"/>
        <v>1</v>
      </c>
      <c r="Q343" s="80">
        <f>INDEX([1]Ratio!R:R,MATCH([1]ตารางคะแนนV3!$C343,[1]Ratio!$C:$C,0))</f>
        <v>77</v>
      </c>
      <c r="R343" s="81">
        <f>INDEX([1]RiskPlusY2565Q3!$S:$S,MATCH([1]ตารางคะแนนV3!C343,[1]RiskPlusY2565Q3!$D:$D,0))</f>
        <v>1</v>
      </c>
      <c r="S343" s="82">
        <f>INDEX([1]Ratio!$S:$S,MATCH([1]ตารางคะแนนV3!$C343,[1]Ratio!$C:$C,0))</f>
        <v>55</v>
      </c>
      <c r="T343" s="78">
        <f>VLOOKUP($C343,[1]RiskPlusY2565Q3!$D$2:$W$901,17,0)</f>
        <v>1</v>
      </c>
      <c r="U343" s="83">
        <f t="shared" si="81"/>
        <v>0.5</v>
      </c>
      <c r="V343" s="82">
        <f>INDEX([1]Ratio!$T:$T,MATCH([1]ตารางคะแนนV3!$C343,[1]Ratio!$C:$C,0))</f>
        <v>100</v>
      </c>
      <c r="W343" s="78">
        <f>VLOOKUP($C343,[1]RiskPlusY2565Q3!$D$2:$W$901,18,0)</f>
        <v>0</v>
      </c>
      <c r="X343" s="83">
        <f t="shared" si="82"/>
        <v>0</v>
      </c>
      <c r="Y343" s="82">
        <f>INDEX([1]Ratio!$V:$V,MATCH([1]ตารางคะแนนV3!$C343,[1]Ratio!$C:$C,0))</f>
        <v>67</v>
      </c>
      <c r="Z343" s="81">
        <f>INDEX([1]RiskPlusY2565Q3!$W:$W,MATCH([1]ตารางคะแนนV3!C343,[1]RiskPlusY2565Q3!$D:$D,0))</f>
        <v>0</v>
      </c>
      <c r="AA343" s="84">
        <f t="shared" si="83"/>
        <v>1.5</v>
      </c>
      <c r="AB343" s="77" t="str">
        <f>INDEX('[1]Quick MethodY2565Q3'!P:P,MATCH([1]ตารางคะแนนV3!$C343,'[1]Quick MethodY2565Q3'!$C:$C,0))</f>
        <v>1</v>
      </c>
      <c r="AC343" s="78" t="str">
        <f>INDEX('[1]Quick MethodY2565Q3'!Q:Q,MATCH([1]ตารางคะแนนV3!$C343,'[1]Quick MethodY2565Q3'!$C:$C,0))</f>
        <v>1</v>
      </c>
      <c r="AD343" s="78">
        <f>INDEX([1]HGRY2565Q3!W:W,MATCH([1]ตารางคะแนนV3!$C343,[1]HGRY2565Q3!$C:$C,0))</f>
        <v>0</v>
      </c>
      <c r="AE343" s="78">
        <f>INDEX([1]HGRY2565Q3!X:X,MATCH([1]ตารางคะแนนV3!$C343,[1]HGRY2565Q3!$C:$C,0))</f>
        <v>0</v>
      </c>
      <c r="AF343" s="78">
        <f>INDEX([1]HGRY2565Q3!Y:Y,MATCH([1]ตารางคะแนนV3!$C343,[1]HGRY2565Q3!$C:$C,0))</f>
        <v>0.5</v>
      </c>
      <c r="AG343" s="78">
        <f>INDEX([1]HGRY2565Q3!Z:Z,MATCH([1]ตารางคะแนนV3!$C343,[1]HGRY2565Q3!$C:$C,0))</f>
        <v>0</v>
      </c>
      <c r="AH343" s="85">
        <f t="shared" si="84"/>
        <v>2.5</v>
      </c>
      <c r="AI343" s="79">
        <f t="shared" si="85"/>
        <v>2</v>
      </c>
      <c r="AJ343" s="86">
        <f>INDEX([1]PointY2565Q3!J:J,MATCH([1]ตารางคะแนนV3!$C343,[1]PointY2565Q3!$C:$C,0))</f>
        <v>1</v>
      </c>
      <c r="AK343" s="87">
        <f>IFERROR(INDEX([1]อัตราการครองเตียง!O:O,MATCH([1]ตารางคะแนนV3!$C343,[1]อัตราการครองเตียง!$C:$C,0)),0)</f>
        <v>1</v>
      </c>
      <c r="AL343" s="88">
        <f>INDEX([1]SumAdjRw!R:R,MATCH([1]ตารางคะแนนV3!$C343,[1]SumAdjRw!$C:$C,0))</f>
        <v>1</v>
      </c>
      <c r="AM343" s="89">
        <f t="shared" si="86"/>
        <v>2</v>
      </c>
      <c r="AN343" s="90">
        <f t="shared" si="87"/>
        <v>5</v>
      </c>
      <c r="AO343" s="91">
        <f t="shared" si="88"/>
        <v>7.5</v>
      </c>
      <c r="AP343" s="92">
        <f>INDEX([1]RiskPlusY2565Q3!Q:Q,MATCH([1]ตารางคะแนนV3!$C343,[1]RiskPlusY2565Q3!$D:$D,0))</f>
        <v>1</v>
      </c>
      <c r="AQ343" s="92">
        <f>INDEX([1]RiskPlusY2565Q3!R:R,MATCH([1]ตารางคะแนนV3!$C343,[1]RiskPlusY2565Q3!$D:$D,0))</f>
        <v>0</v>
      </c>
      <c r="AR343" s="92">
        <f>INDEX([1]RiskPlusY2565Q3!AB:AB,MATCH([1]ตารางคะแนนV3!$C343,[1]RiskPlusY2565Q3!$D:$D,0))</f>
        <v>1</v>
      </c>
      <c r="AS343" s="93">
        <f t="shared" si="89"/>
        <v>2</v>
      </c>
      <c r="AT343" s="92">
        <f>INDEX([1]RiskPlusY2565Q3!AA:AA,MATCH([1]ตารางคะแนนV3!$C343,[1]RiskPlusY2565Q3!$D:$D,0))</f>
        <v>1</v>
      </c>
      <c r="AU343" s="92">
        <f>INDEX([1]RiskPlusY2565Q3!AC:AC,MATCH([1]ตารางคะแนนV3!$C343,[1]RiskPlusY2565Q3!$D:$D,0))</f>
        <v>1</v>
      </c>
      <c r="AV343" s="94">
        <f t="shared" si="90"/>
        <v>2</v>
      </c>
      <c r="AW343" s="95">
        <f t="shared" si="91"/>
        <v>4</v>
      </c>
      <c r="AX343" s="96">
        <f t="shared" si="92"/>
        <v>11.5</v>
      </c>
      <c r="AY343" s="18" t="str">
        <f t="shared" si="93"/>
        <v>B</v>
      </c>
      <c r="AZ343" s="18"/>
      <c r="BA343" s="18" t="str">
        <f>INDEX([1]Proflile65!$L:$L,MATCH([1]ตารางคะแนนV3!$C343,[1]Proflile65!$D:$D,0))</f>
        <v>เดิม</v>
      </c>
      <c r="BB343" s="18"/>
      <c r="BC343" s="18"/>
      <c r="BD343" s="28" t="b">
        <f t="shared" si="94"/>
        <v>1</v>
      </c>
      <c r="BE343" s="96">
        <v>11.5</v>
      </c>
      <c r="BF343" s="18" t="s">
        <v>2071</v>
      </c>
      <c r="BH343" s="17">
        <f t="shared" si="95"/>
        <v>150000</v>
      </c>
    </row>
    <row r="344" spans="1:60">
      <c r="A344" s="18" t="s">
        <v>23</v>
      </c>
      <c r="B344" s="17" t="s">
        <v>109</v>
      </c>
      <c r="C344" s="18" t="s">
        <v>801</v>
      </c>
      <c r="D344" s="17" t="s">
        <v>802</v>
      </c>
      <c r="E344" s="18" t="str">
        <f>INDEX([1]Proflile65!$F:$F,MATCH([1]ตารางคะแนนV3!$C344,[1]Proflile65!$D:$D,0))</f>
        <v>รพช.</v>
      </c>
      <c r="F344" s="18">
        <f>INDEX([1]Proflile65!$H:$H,MATCH([1]ตารางคะแนนV3!$C344,[1]Proflile65!$D:$D,0))</f>
        <v>60</v>
      </c>
      <c r="G344" s="19" t="str">
        <f>INDEX([1]Proflile65!$K:$K,MATCH([1]ตารางคะแนนV3!$C344,[1]Proflile65!$D:$D,0))</f>
        <v>รพช.F2 P30,000-60,000</v>
      </c>
      <c r="H344" s="75">
        <v>42049</v>
      </c>
      <c r="I344" s="76">
        <f>INDEX([1]RiskPlusY2565Q3!L:L,MATCH([1]ตารางคะแนนV3!$C344,[1]RiskPlusY2565Q3!$D:$D,0))</f>
        <v>107193013.68000001</v>
      </c>
      <c r="J344" s="76">
        <f>INDEX([1]RiskPlusY2565Q3!P:P,MATCH([1]ตารางคะแนนV3!$C344,[1]RiskPlusY2565Q3!$D:$D,0))</f>
        <v>41735322.030000001</v>
      </c>
      <c r="K344" s="76">
        <f>INDEX([1]RiskPlusY2565Q3!O:O,MATCH([1]ตารางคะแนนV3!$C344,[1]RiskPlusY2565Q3!$D:$D,0))</f>
        <v>53322166.549999997</v>
      </c>
      <c r="L344" s="76">
        <f>INDEX([1]RiskPlusY2565Q3!M:M,MATCH([1]ตารางคะแนนV3!$C344,[1]RiskPlusY2565Q3!$D:$D,0))</f>
        <v>52763267.25</v>
      </c>
      <c r="M344" s="29">
        <f>INDEX([1]RiskPlusY2565Q3!N:N,MATCH([1]ตารางคะแนนV3!$C344,[1]RiskPlusY2565Q3!$D:$D,0))</f>
        <v>0</v>
      </c>
      <c r="N344" s="77">
        <f>INDEX([1]PlanfinY2565Q3!M:M,MATCH([1]ตารางคะแนนV3!$C344,[1]PlanfinY2565Q3!$C:$C,0))</f>
        <v>0</v>
      </c>
      <c r="O344" s="78">
        <f>INDEX([1]PlanfinY2565Q3!N:N,MATCH([1]ตารางคะแนนV3!$C344,[1]PlanfinY2565Q3!$C:$C,0))</f>
        <v>1</v>
      </c>
      <c r="P344" s="79">
        <f t="shared" si="80"/>
        <v>1</v>
      </c>
      <c r="Q344" s="80">
        <f>INDEX([1]Ratio!R:R,MATCH([1]ตารางคะแนนV3!$C344,[1]Ratio!$C:$C,0))</f>
        <v>93</v>
      </c>
      <c r="R344" s="81">
        <f>INDEX([1]RiskPlusY2565Q3!$S:$S,MATCH([1]ตารางคะแนนV3!C344,[1]RiskPlusY2565Q3!$D:$D,0))</f>
        <v>0</v>
      </c>
      <c r="S344" s="82">
        <f>INDEX([1]Ratio!$S:$S,MATCH([1]ตารางคะแนนV3!$C344,[1]Ratio!$C:$C,0))</f>
        <v>55</v>
      </c>
      <c r="T344" s="78">
        <f>VLOOKUP($C344,[1]RiskPlusY2565Q3!$D$2:$W$901,17,0)</f>
        <v>1</v>
      </c>
      <c r="U344" s="83">
        <f t="shared" si="81"/>
        <v>0.5</v>
      </c>
      <c r="V344" s="82">
        <f>INDEX([1]Ratio!$T:$T,MATCH([1]ตารางคะแนนV3!$C344,[1]Ratio!$C:$C,0))</f>
        <v>81</v>
      </c>
      <c r="W344" s="78">
        <f>VLOOKUP($C344,[1]RiskPlusY2565Q3!$D$2:$W$901,18,0)</f>
        <v>0</v>
      </c>
      <c r="X344" s="83">
        <f t="shared" si="82"/>
        <v>0</v>
      </c>
      <c r="Y344" s="82">
        <f>INDEX([1]Ratio!$V:$V,MATCH([1]ตารางคะแนนV3!$C344,[1]Ratio!$C:$C,0))</f>
        <v>89</v>
      </c>
      <c r="Z344" s="81">
        <f>INDEX([1]RiskPlusY2565Q3!$W:$W,MATCH([1]ตารางคะแนนV3!C344,[1]RiskPlusY2565Q3!$D:$D,0))</f>
        <v>0</v>
      </c>
      <c r="AA344" s="84">
        <f t="shared" si="83"/>
        <v>0.5</v>
      </c>
      <c r="AB344" s="77" t="str">
        <f>INDEX('[1]Quick MethodY2565Q3'!P:P,MATCH([1]ตารางคะแนนV3!$C344,'[1]Quick MethodY2565Q3'!$C:$C,0))</f>
        <v>1</v>
      </c>
      <c r="AC344" s="78" t="str">
        <f>INDEX('[1]Quick MethodY2565Q3'!Q:Q,MATCH([1]ตารางคะแนนV3!$C344,'[1]Quick MethodY2565Q3'!$C:$C,0))</f>
        <v>1</v>
      </c>
      <c r="AD344" s="78">
        <f>INDEX([1]HGRY2565Q3!W:W,MATCH([1]ตารางคะแนนV3!$C344,[1]HGRY2565Q3!$C:$C,0))</f>
        <v>0</v>
      </c>
      <c r="AE344" s="78">
        <f>INDEX([1]HGRY2565Q3!X:X,MATCH([1]ตารางคะแนนV3!$C344,[1]HGRY2565Q3!$C:$C,0))</f>
        <v>0</v>
      </c>
      <c r="AF344" s="78">
        <f>INDEX([1]HGRY2565Q3!Y:Y,MATCH([1]ตารางคะแนนV3!$C344,[1]HGRY2565Q3!$C:$C,0))</f>
        <v>0</v>
      </c>
      <c r="AG344" s="78">
        <f>INDEX([1]HGRY2565Q3!Z:Z,MATCH([1]ตารางคะแนนV3!$C344,[1]HGRY2565Q3!$C:$C,0))</f>
        <v>0.5</v>
      </c>
      <c r="AH344" s="85">
        <f t="shared" si="84"/>
        <v>2.5</v>
      </c>
      <c r="AI344" s="79">
        <f t="shared" si="85"/>
        <v>2</v>
      </c>
      <c r="AJ344" s="86">
        <f>INDEX([1]PointY2565Q3!J:J,MATCH([1]ตารางคะแนนV3!$C344,[1]PointY2565Q3!$C:$C,0))</f>
        <v>0</v>
      </c>
      <c r="AK344" s="87">
        <f>IFERROR(INDEX([1]อัตราการครองเตียง!O:O,MATCH([1]ตารางคะแนนV3!$C344,[1]อัตราการครองเตียง!$C:$C,0)),0)</f>
        <v>1</v>
      </c>
      <c r="AL344" s="88">
        <f>INDEX([1]SumAdjRw!R:R,MATCH([1]ตารางคะแนนV3!$C344,[1]SumAdjRw!$C:$C,0))</f>
        <v>1</v>
      </c>
      <c r="AM344" s="89">
        <f t="shared" si="86"/>
        <v>2</v>
      </c>
      <c r="AN344" s="90">
        <f t="shared" si="87"/>
        <v>4</v>
      </c>
      <c r="AO344" s="91">
        <f t="shared" si="88"/>
        <v>5.5</v>
      </c>
      <c r="AP344" s="92">
        <f>INDEX([1]RiskPlusY2565Q3!Q:Q,MATCH([1]ตารางคะแนนV3!$C344,[1]RiskPlusY2565Q3!$D:$D,0))</f>
        <v>1</v>
      </c>
      <c r="AQ344" s="92">
        <f>INDEX([1]RiskPlusY2565Q3!R:R,MATCH([1]ตารางคะแนนV3!$C344,[1]RiskPlusY2565Q3!$D:$D,0))</f>
        <v>1</v>
      </c>
      <c r="AR344" s="92">
        <f>INDEX([1]RiskPlusY2565Q3!AB:AB,MATCH([1]ตารางคะแนนV3!$C344,[1]RiskPlusY2565Q3!$D:$D,0))</f>
        <v>1</v>
      </c>
      <c r="AS344" s="93">
        <f t="shared" si="89"/>
        <v>3</v>
      </c>
      <c r="AT344" s="92">
        <f>INDEX([1]RiskPlusY2565Q3!AA:AA,MATCH([1]ตารางคะแนนV3!$C344,[1]RiskPlusY2565Q3!$D:$D,0))</f>
        <v>1</v>
      </c>
      <c r="AU344" s="92">
        <f>INDEX([1]RiskPlusY2565Q3!AC:AC,MATCH([1]ตารางคะแนนV3!$C344,[1]RiskPlusY2565Q3!$D:$D,0))</f>
        <v>1</v>
      </c>
      <c r="AV344" s="94">
        <f t="shared" si="90"/>
        <v>2</v>
      </c>
      <c r="AW344" s="95">
        <f t="shared" si="91"/>
        <v>5</v>
      </c>
      <c r="AX344" s="96">
        <f t="shared" si="92"/>
        <v>10.5</v>
      </c>
      <c r="AY344" s="18" t="str">
        <f t="shared" si="93"/>
        <v>B</v>
      </c>
      <c r="AZ344" s="18"/>
      <c r="BA344" s="18" t="str">
        <f>INDEX([1]Proflile65!$L:$L,MATCH([1]ตารางคะแนนV3!$C344,[1]Proflile65!$D:$D,0))</f>
        <v>เดิม</v>
      </c>
      <c r="BB344" s="18"/>
      <c r="BC344" s="18"/>
      <c r="BD344" s="28" t="b">
        <f t="shared" si="94"/>
        <v>1</v>
      </c>
      <c r="BE344" s="96">
        <v>10.5</v>
      </c>
      <c r="BF344" s="18" t="s">
        <v>2071</v>
      </c>
      <c r="BH344" s="17">
        <f t="shared" si="95"/>
        <v>150000</v>
      </c>
    </row>
    <row r="345" spans="1:60">
      <c r="A345" s="18" t="s">
        <v>23</v>
      </c>
      <c r="B345" s="17" t="s">
        <v>109</v>
      </c>
      <c r="C345" s="18" t="s">
        <v>803</v>
      </c>
      <c r="D345" s="17" t="s">
        <v>804</v>
      </c>
      <c r="E345" s="18" t="str">
        <f>INDEX([1]Proflile65!$F:$F,MATCH([1]ตารางคะแนนV3!$C345,[1]Proflile65!$D:$D,0))</f>
        <v>รพช.</v>
      </c>
      <c r="F345" s="18">
        <f>INDEX([1]Proflile65!$H:$H,MATCH([1]ตารางคะแนนV3!$C345,[1]Proflile65!$D:$D,0))</f>
        <v>60</v>
      </c>
      <c r="G345" s="19" t="str">
        <f>INDEX([1]Proflile65!$K:$K,MATCH([1]ตารางคะแนนV3!$C345,[1]Proflile65!$D:$D,0))</f>
        <v>รพช.F2 P30,000-60,000</v>
      </c>
      <c r="H345" s="75">
        <v>36474</v>
      </c>
      <c r="I345" s="76">
        <f>INDEX([1]RiskPlusY2565Q3!L:L,MATCH([1]ตารางคะแนนV3!$C345,[1]RiskPlusY2565Q3!$D:$D,0))</f>
        <v>140300456.55000001</v>
      </c>
      <c r="J345" s="76">
        <f>INDEX([1]RiskPlusY2565Q3!P:P,MATCH([1]ตารางคะแนนV3!$C345,[1]RiskPlusY2565Q3!$D:$D,0))</f>
        <v>93011877.829999998</v>
      </c>
      <c r="K345" s="76">
        <f>INDEX([1]RiskPlusY2565Q3!O:O,MATCH([1]ตารางคะแนนV3!$C345,[1]RiskPlusY2565Q3!$D:$D,0))</f>
        <v>24741175.300000001</v>
      </c>
      <c r="L345" s="76">
        <f>INDEX([1]RiskPlusY2565Q3!M:M,MATCH([1]ตารางคะแนนV3!$C345,[1]RiskPlusY2565Q3!$D:$D,0))</f>
        <v>26865487.66</v>
      </c>
      <c r="M345" s="29">
        <f>INDEX([1]RiskPlusY2565Q3!N:N,MATCH([1]ตารางคะแนนV3!$C345,[1]RiskPlusY2565Q3!$D:$D,0))</f>
        <v>0</v>
      </c>
      <c r="N345" s="77">
        <f>INDEX([1]PlanfinY2565Q3!M:M,MATCH([1]ตารางคะแนนV3!$C345,[1]PlanfinY2565Q3!$C:$C,0))</f>
        <v>1</v>
      </c>
      <c r="O345" s="78">
        <f>INDEX([1]PlanfinY2565Q3!N:N,MATCH([1]ตารางคะแนนV3!$C345,[1]PlanfinY2565Q3!$C:$C,0))</f>
        <v>1</v>
      </c>
      <c r="P345" s="79">
        <f t="shared" si="80"/>
        <v>2</v>
      </c>
      <c r="Q345" s="80">
        <f>INDEX([1]Ratio!R:R,MATCH([1]ตารางคะแนนV3!$C345,[1]Ratio!$C:$C,0))</f>
        <v>148</v>
      </c>
      <c r="R345" s="81">
        <f>INDEX([1]RiskPlusY2565Q3!$S:$S,MATCH([1]ตารางคะแนนV3!C345,[1]RiskPlusY2565Q3!$D:$D,0))</f>
        <v>0</v>
      </c>
      <c r="S345" s="82">
        <f>INDEX([1]Ratio!$S:$S,MATCH([1]ตารางคะแนนV3!$C345,[1]Ratio!$C:$C,0))</f>
        <v>77</v>
      </c>
      <c r="T345" s="78">
        <f>VLOOKUP($C345,[1]RiskPlusY2565Q3!$D$2:$W$901,17,0)</f>
        <v>0</v>
      </c>
      <c r="U345" s="83">
        <f t="shared" si="81"/>
        <v>0</v>
      </c>
      <c r="V345" s="82">
        <f>INDEX([1]Ratio!$T:$T,MATCH([1]ตารางคะแนนV3!$C345,[1]Ratio!$C:$C,0))</f>
        <v>79</v>
      </c>
      <c r="W345" s="78">
        <f>VLOOKUP($C345,[1]RiskPlusY2565Q3!$D$2:$W$901,18,0)</f>
        <v>0</v>
      </c>
      <c r="X345" s="83">
        <f t="shared" si="82"/>
        <v>0</v>
      </c>
      <c r="Y345" s="82">
        <f>INDEX([1]Ratio!$V:$V,MATCH([1]ตารางคะแนนV3!$C345,[1]Ratio!$C:$C,0))</f>
        <v>69</v>
      </c>
      <c r="Z345" s="81">
        <f>INDEX([1]RiskPlusY2565Q3!$W:$W,MATCH([1]ตารางคะแนนV3!C345,[1]RiskPlusY2565Q3!$D:$D,0))</f>
        <v>0</v>
      </c>
      <c r="AA345" s="84">
        <f t="shared" si="83"/>
        <v>0</v>
      </c>
      <c r="AB345" s="77" t="str">
        <f>INDEX('[1]Quick MethodY2565Q3'!P:P,MATCH([1]ตารางคะแนนV3!$C345,'[1]Quick MethodY2565Q3'!$C:$C,0))</f>
        <v>1</v>
      </c>
      <c r="AC345" s="78" t="str">
        <f>INDEX('[1]Quick MethodY2565Q3'!Q:Q,MATCH([1]ตารางคะแนนV3!$C345,'[1]Quick MethodY2565Q3'!$C:$C,0))</f>
        <v>1</v>
      </c>
      <c r="AD345" s="78">
        <f>INDEX([1]HGRY2565Q3!W:W,MATCH([1]ตารางคะแนนV3!$C345,[1]HGRY2565Q3!$C:$C,0))</f>
        <v>0</v>
      </c>
      <c r="AE345" s="78">
        <f>INDEX([1]HGRY2565Q3!X:X,MATCH([1]ตารางคะแนนV3!$C345,[1]HGRY2565Q3!$C:$C,0))</f>
        <v>0</v>
      </c>
      <c r="AF345" s="78">
        <f>INDEX([1]HGRY2565Q3!Y:Y,MATCH([1]ตารางคะแนนV3!$C345,[1]HGRY2565Q3!$C:$C,0))</f>
        <v>0</v>
      </c>
      <c r="AG345" s="78">
        <f>INDEX([1]HGRY2565Q3!Z:Z,MATCH([1]ตารางคะแนนV3!$C345,[1]HGRY2565Q3!$C:$C,0))</f>
        <v>0</v>
      </c>
      <c r="AH345" s="85">
        <f t="shared" si="84"/>
        <v>2</v>
      </c>
      <c r="AI345" s="79">
        <f t="shared" si="85"/>
        <v>2</v>
      </c>
      <c r="AJ345" s="86">
        <f>INDEX([1]PointY2565Q3!J:J,MATCH([1]ตารางคะแนนV3!$C345,[1]PointY2565Q3!$C:$C,0))</f>
        <v>1</v>
      </c>
      <c r="AK345" s="87">
        <f>IFERROR(INDEX([1]อัตราการครองเตียง!O:O,MATCH([1]ตารางคะแนนV3!$C345,[1]อัตราการครองเตียง!$C:$C,0)),0)</f>
        <v>1</v>
      </c>
      <c r="AL345" s="88">
        <f>INDEX([1]SumAdjRw!R:R,MATCH([1]ตารางคะแนนV3!$C345,[1]SumAdjRw!$C:$C,0))</f>
        <v>1</v>
      </c>
      <c r="AM345" s="89">
        <f t="shared" si="86"/>
        <v>2</v>
      </c>
      <c r="AN345" s="90">
        <f t="shared" si="87"/>
        <v>5</v>
      </c>
      <c r="AO345" s="91">
        <f t="shared" si="88"/>
        <v>7</v>
      </c>
      <c r="AP345" s="92">
        <f>INDEX([1]RiskPlusY2565Q3!Q:Q,MATCH([1]ตารางคะแนนV3!$C345,[1]RiskPlusY2565Q3!$D:$D,0))</f>
        <v>0</v>
      </c>
      <c r="AQ345" s="92">
        <f>INDEX([1]RiskPlusY2565Q3!R:R,MATCH([1]ตารางคะแนนV3!$C345,[1]RiskPlusY2565Q3!$D:$D,0))</f>
        <v>0</v>
      </c>
      <c r="AR345" s="92">
        <f>INDEX([1]RiskPlusY2565Q3!AB:AB,MATCH([1]ตารางคะแนนV3!$C345,[1]RiskPlusY2565Q3!$D:$D,0))</f>
        <v>1</v>
      </c>
      <c r="AS345" s="93">
        <f t="shared" si="89"/>
        <v>1</v>
      </c>
      <c r="AT345" s="92">
        <f>INDEX([1]RiskPlusY2565Q3!AA:AA,MATCH([1]ตารางคะแนนV3!$C345,[1]RiskPlusY2565Q3!$D:$D,0))</f>
        <v>1</v>
      </c>
      <c r="AU345" s="92">
        <f>INDEX([1]RiskPlusY2565Q3!AC:AC,MATCH([1]ตารางคะแนนV3!$C345,[1]RiskPlusY2565Q3!$D:$D,0))</f>
        <v>1</v>
      </c>
      <c r="AV345" s="94">
        <f t="shared" si="90"/>
        <v>2</v>
      </c>
      <c r="AW345" s="95">
        <f t="shared" si="91"/>
        <v>3</v>
      </c>
      <c r="AX345" s="96">
        <f t="shared" si="92"/>
        <v>10</v>
      </c>
      <c r="AY345" s="18" t="str">
        <f t="shared" si="93"/>
        <v>C</v>
      </c>
      <c r="AZ345" s="18"/>
      <c r="BA345" s="18" t="str">
        <f>INDEX([1]Proflile65!$L:$L,MATCH([1]ตารางคะแนนV3!$C345,[1]Proflile65!$D:$D,0))</f>
        <v>เดิม</v>
      </c>
      <c r="BB345" s="18"/>
      <c r="BC345" s="18"/>
      <c r="BD345" s="28" t="b">
        <f t="shared" si="94"/>
        <v>1</v>
      </c>
      <c r="BE345" s="96">
        <v>10</v>
      </c>
      <c r="BF345" s="18" t="s">
        <v>2072</v>
      </c>
      <c r="BH345" s="17">
        <f t="shared" si="95"/>
        <v>0</v>
      </c>
    </row>
    <row r="346" spans="1:60">
      <c r="A346" s="18" t="s">
        <v>23</v>
      </c>
      <c r="B346" s="17" t="s">
        <v>109</v>
      </c>
      <c r="C346" s="18" t="s">
        <v>805</v>
      </c>
      <c r="D346" s="17" t="s">
        <v>806</v>
      </c>
      <c r="E346" s="18" t="str">
        <f>INDEX([1]Proflile65!$F:$F,MATCH([1]ตารางคะแนนV3!$C346,[1]Proflile65!$D:$D,0))</f>
        <v>รพช.</v>
      </c>
      <c r="F346" s="18">
        <f>INDEX([1]Proflile65!$H:$H,MATCH([1]ตารางคะแนนV3!$C346,[1]Proflile65!$D:$D,0))</f>
        <v>60</v>
      </c>
      <c r="G346" s="19" t="str">
        <f>INDEX([1]Proflile65!$K:$K,MATCH([1]ตารางคะแนนV3!$C346,[1]Proflile65!$D:$D,0))</f>
        <v>รพช.F2 P30,000-60,000</v>
      </c>
      <c r="H346" s="75">
        <v>36506</v>
      </c>
      <c r="I346" s="76">
        <f>INDEX([1]RiskPlusY2565Q3!L:L,MATCH([1]ตารางคะแนนV3!$C346,[1]RiskPlusY2565Q3!$D:$D,0))</f>
        <v>227539120.84</v>
      </c>
      <c r="J346" s="76">
        <f>INDEX([1]RiskPlusY2565Q3!P:P,MATCH([1]ตารางคะแนนV3!$C346,[1]RiskPlusY2565Q3!$D:$D,0))</f>
        <v>154895151.44999999</v>
      </c>
      <c r="K346" s="76">
        <f>INDEX([1]RiskPlusY2565Q3!O:O,MATCH([1]ตารางคะแนนV3!$C346,[1]RiskPlusY2565Q3!$D:$D,0))</f>
        <v>62114495.460000001</v>
      </c>
      <c r="L346" s="76">
        <f>INDEX([1]RiskPlusY2565Q3!M:M,MATCH([1]ตารางคะแนนV3!$C346,[1]RiskPlusY2565Q3!$D:$D,0))</f>
        <v>56422692.509999998</v>
      </c>
      <c r="M346" s="29">
        <f>INDEX([1]RiskPlusY2565Q3!N:N,MATCH([1]ตารางคะแนนV3!$C346,[1]RiskPlusY2565Q3!$D:$D,0))</f>
        <v>0</v>
      </c>
      <c r="N346" s="77">
        <f>INDEX([1]PlanfinY2565Q3!M:M,MATCH([1]ตารางคะแนนV3!$C346,[1]PlanfinY2565Q3!$C:$C,0))</f>
        <v>0</v>
      </c>
      <c r="O346" s="78">
        <f>INDEX([1]PlanfinY2565Q3!N:N,MATCH([1]ตารางคะแนนV3!$C346,[1]PlanfinY2565Q3!$C:$C,0))</f>
        <v>1</v>
      </c>
      <c r="P346" s="79">
        <f t="shared" si="80"/>
        <v>1</v>
      </c>
      <c r="Q346" s="80">
        <f>INDEX([1]Ratio!R:R,MATCH([1]ตารางคะแนนV3!$C346,[1]Ratio!$C:$C,0))</f>
        <v>94</v>
      </c>
      <c r="R346" s="81">
        <f>INDEX([1]RiskPlusY2565Q3!$S:$S,MATCH([1]ตารางคะแนนV3!C346,[1]RiskPlusY2565Q3!$D:$D,0))</f>
        <v>0</v>
      </c>
      <c r="S346" s="82">
        <f>INDEX([1]Ratio!$S:$S,MATCH([1]ตารางคะแนนV3!$C346,[1]Ratio!$C:$C,0))</f>
        <v>83</v>
      </c>
      <c r="T346" s="78">
        <f>VLOOKUP($C346,[1]RiskPlusY2565Q3!$D$2:$W$901,17,0)</f>
        <v>0</v>
      </c>
      <c r="U346" s="83">
        <f t="shared" si="81"/>
        <v>0</v>
      </c>
      <c r="V346" s="82">
        <f>INDEX([1]Ratio!$T:$T,MATCH([1]ตารางคะแนนV3!$C346,[1]Ratio!$C:$C,0))</f>
        <v>73</v>
      </c>
      <c r="W346" s="78">
        <f>VLOOKUP($C346,[1]RiskPlusY2565Q3!$D$2:$W$901,18,0)</f>
        <v>0</v>
      </c>
      <c r="X346" s="83">
        <f t="shared" si="82"/>
        <v>0</v>
      </c>
      <c r="Y346" s="82">
        <f>INDEX([1]Ratio!$V:$V,MATCH([1]ตารางคะแนนV3!$C346,[1]Ratio!$C:$C,0))</f>
        <v>62</v>
      </c>
      <c r="Z346" s="81">
        <f>INDEX([1]RiskPlusY2565Q3!$W:$W,MATCH([1]ตารางคะแนนV3!C346,[1]RiskPlusY2565Q3!$D:$D,0))</f>
        <v>0</v>
      </c>
      <c r="AA346" s="84">
        <f t="shared" si="83"/>
        <v>0</v>
      </c>
      <c r="AB346" s="77" t="str">
        <f>INDEX('[1]Quick MethodY2565Q3'!P:P,MATCH([1]ตารางคะแนนV3!$C346,'[1]Quick MethodY2565Q3'!$C:$C,0))</f>
        <v>0</v>
      </c>
      <c r="AC346" s="78" t="str">
        <f>INDEX('[1]Quick MethodY2565Q3'!Q:Q,MATCH([1]ตารางคะแนนV3!$C346,'[1]Quick MethodY2565Q3'!$C:$C,0))</f>
        <v>1</v>
      </c>
      <c r="AD346" s="78">
        <f>INDEX([1]HGRY2565Q3!W:W,MATCH([1]ตารางคะแนนV3!$C346,[1]HGRY2565Q3!$C:$C,0))</f>
        <v>0</v>
      </c>
      <c r="AE346" s="78">
        <f>INDEX([1]HGRY2565Q3!X:X,MATCH([1]ตารางคะแนนV3!$C346,[1]HGRY2565Q3!$C:$C,0))</f>
        <v>0</v>
      </c>
      <c r="AF346" s="78">
        <f>INDEX([1]HGRY2565Q3!Y:Y,MATCH([1]ตารางคะแนนV3!$C346,[1]HGRY2565Q3!$C:$C,0))</f>
        <v>0.5</v>
      </c>
      <c r="AG346" s="78">
        <f>INDEX([1]HGRY2565Q3!Z:Z,MATCH([1]ตารางคะแนนV3!$C346,[1]HGRY2565Q3!$C:$C,0))</f>
        <v>0</v>
      </c>
      <c r="AH346" s="85">
        <f t="shared" si="84"/>
        <v>1.5</v>
      </c>
      <c r="AI346" s="79">
        <f t="shared" si="85"/>
        <v>1.5</v>
      </c>
      <c r="AJ346" s="86">
        <f>INDEX([1]PointY2565Q3!J:J,MATCH([1]ตารางคะแนนV3!$C346,[1]PointY2565Q3!$C:$C,0))</f>
        <v>1</v>
      </c>
      <c r="AK346" s="87">
        <f>IFERROR(INDEX([1]อัตราการครองเตียง!O:O,MATCH([1]ตารางคะแนนV3!$C346,[1]อัตราการครองเตียง!$C:$C,0)),0)</f>
        <v>1</v>
      </c>
      <c r="AL346" s="88">
        <f>INDEX([1]SumAdjRw!R:R,MATCH([1]ตารางคะแนนV3!$C346,[1]SumAdjRw!$C:$C,0))</f>
        <v>0</v>
      </c>
      <c r="AM346" s="89">
        <f t="shared" si="86"/>
        <v>1</v>
      </c>
      <c r="AN346" s="90">
        <f t="shared" si="87"/>
        <v>3.5</v>
      </c>
      <c r="AO346" s="91">
        <f t="shared" si="88"/>
        <v>4.5</v>
      </c>
      <c r="AP346" s="92">
        <f>INDEX([1]RiskPlusY2565Q3!Q:Q,MATCH([1]ตารางคะแนนV3!$C346,[1]RiskPlusY2565Q3!$D:$D,0))</f>
        <v>1</v>
      </c>
      <c r="AQ346" s="92">
        <f>INDEX([1]RiskPlusY2565Q3!R:R,MATCH([1]ตารางคะแนนV3!$C346,[1]RiskPlusY2565Q3!$D:$D,0))</f>
        <v>0</v>
      </c>
      <c r="AR346" s="92">
        <f>INDEX([1]RiskPlusY2565Q3!AB:AB,MATCH([1]ตารางคะแนนV3!$C346,[1]RiskPlusY2565Q3!$D:$D,0))</f>
        <v>1</v>
      </c>
      <c r="AS346" s="93">
        <f t="shared" si="89"/>
        <v>2</v>
      </c>
      <c r="AT346" s="92">
        <f>INDEX([1]RiskPlusY2565Q3!AA:AA,MATCH([1]ตารางคะแนนV3!$C346,[1]RiskPlusY2565Q3!$D:$D,0))</f>
        <v>1</v>
      </c>
      <c r="AU346" s="92">
        <f>INDEX([1]RiskPlusY2565Q3!AC:AC,MATCH([1]ตารางคะแนนV3!$C346,[1]RiskPlusY2565Q3!$D:$D,0))</f>
        <v>1</v>
      </c>
      <c r="AV346" s="94">
        <f t="shared" si="90"/>
        <v>2</v>
      </c>
      <c r="AW346" s="95">
        <f t="shared" si="91"/>
        <v>4</v>
      </c>
      <c r="AX346" s="96">
        <f t="shared" si="92"/>
        <v>8.5</v>
      </c>
      <c r="AY346" s="18" t="str">
        <f t="shared" si="93"/>
        <v>D</v>
      </c>
      <c r="AZ346" s="18"/>
      <c r="BA346" s="18" t="str">
        <f>INDEX([1]Proflile65!$L:$L,MATCH([1]ตารางคะแนนV3!$C346,[1]Proflile65!$D:$D,0))</f>
        <v>เดิม</v>
      </c>
      <c r="BB346" s="18"/>
      <c r="BC346" s="18"/>
      <c r="BD346" s="28" t="b">
        <f t="shared" si="94"/>
        <v>1</v>
      </c>
      <c r="BE346" s="96">
        <v>8.5</v>
      </c>
      <c r="BF346" s="18" t="s">
        <v>2073</v>
      </c>
      <c r="BH346" s="17">
        <f t="shared" si="95"/>
        <v>0</v>
      </c>
    </row>
    <row r="347" spans="1:60">
      <c r="A347" s="18" t="s">
        <v>23</v>
      </c>
      <c r="B347" s="17" t="s">
        <v>109</v>
      </c>
      <c r="C347" s="18" t="s">
        <v>807</v>
      </c>
      <c r="D347" s="17" t="s">
        <v>808</v>
      </c>
      <c r="E347" s="18" t="str">
        <f>INDEX([1]Proflile65!$F:$F,MATCH([1]ตารางคะแนนV3!$C347,[1]Proflile65!$D:$D,0))</f>
        <v>รพช.</v>
      </c>
      <c r="F347" s="18">
        <f>INDEX([1]Proflile65!$H:$H,MATCH([1]ตารางคะแนนV3!$C347,[1]Proflile65!$D:$D,0))</f>
        <v>137</v>
      </c>
      <c r="G347" s="19" t="str">
        <f>INDEX([1]Proflile65!$K:$K,MATCH([1]ตารางคะแนนV3!$C347,[1]Proflile65!$D:$D,0))</f>
        <v>รพช.M2 B&gt;100</v>
      </c>
      <c r="H347" s="75">
        <v>88731</v>
      </c>
      <c r="I347" s="76">
        <f>INDEX([1]RiskPlusY2565Q3!L:L,MATCH([1]ตารางคะแนนV3!$C347,[1]RiskPlusY2565Q3!$D:$D,0))</f>
        <v>125522149.48999999</v>
      </c>
      <c r="J347" s="76">
        <f>INDEX([1]RiskPlusY2565Q3!P:P,MATCH([1]ตารางคะแนนV3!$C347,[1]RiskPlusY2565Q3!$D:$D,0))</f>
        <v>27726906.370000001</v>
      </c>
      <c r="K347" s="76">
        <f>INDEX([1]RiskPlusY2565Q3!O:O,MATCH([1]ตารางคะแนนV3!$C347,[1]RiskPlusY2565Q3!$D:$D,0))</f>
        <v>70150192.810000002</v>
      </c>
      <c r="L347" s="76">
        <f>INDEX([1]RiskPlusY2565Q3!M:M,MATCH([1]ตารางคะแนนV3!$C347,[1]RiskPlusY2565Q3!$D:$D,0))</f>
        <v>52758953.719999999</v>
      </c>
      <c r="M347" s="29">
        <f>INDEX([1]RiskPlusY2565Q3!N:N,MATCH([1]ตารางคะแนนV3!$C347,[1]RiskPlusY2565Q3!$D:$D,0))</f>
        <v>0</v>
      </c>
      <c r="N347" s="77">
        <f>INDEX([1]PlanfinY2565Q3!M:M,MATCH([1]ตารางคะแนนV3!$C347,[1]PlanfinY2565Q3!$C:$C,0))</f>
        <v>0</v>
      </c>
      <c r="O347" s="78">
        <f>INDEX([1]PlanfinY2565Q3!N:N,MATCH([1]ตารางคะแนนV3!$C347,[1]PlanfinY2565Q3!$C:$C,0))</f>
        <v>1</v>
      </c>
      <c r="P347" s="79">
        <f t="shared" si="80"/>
        <v>1</v>
      </c>
      <c r="Q347" s="80">
        <f>INDEX([1]Ratio!R:R,MATCH([1]ตารางคะแนนV3!$C347,[1]Ratio!$C:$C,0))</f>
        <v>146</v>
      </c>
      <c r="R347" s="81">
        <f>INDEX([1]RiskPlusY2565Q3!$S:$S,MATCH([1]ตารางคะแนนV3!C347,[1]RiskPlusY2565Q3!$D:$D,0))</f>
        <v>0</v>
      </c>
      <c r="S347" s="82">
        <f>INDEX([1]Ratio!$S:$S,MATCH([1]ตารางคะแนนV3!$C347,[1]Ratio!$C:$C,0))</f>
        <v>29</v>
      </c>
      <c r="T347" s="78">
        <f>VLOOKUP($C347,[1]RiskPlusY2565Q3!$D$2:$W$901,17,0)</f>
        <v>1</v>
      </c>
      <c r="U347" s="83">
        <f t="shared" si="81"/>
        <v>0.5</v>
      </c>
      <c r="V347" s="82">
        <f>INDEX([1]Ratio!$T:$T,MATCH([1]ตารางคะแนนV3!$C347,[1]Ratio!$C:$C,0))</f>
        <v>49</v>
      </c>
      <c r="W347" s="78">
        <f>VLOOKUP($C347,[1]RiskPlusY2565Q3!$D$2:$W$901,18,0)</f>
        <v>1</v>
      </c>
      <c r="X347" s="83">
        <f t="shared" si="82"/>
        <v>0.5</v>
      </c>
      <c r="Y347" s="82">
        <f>INDEX([1]Ratio!$V:$V,MATCH([1]ตารางคะแนนV3!$C347,[1]Ratio!$C:$C,0))</f>
        <v>48</v>
      </c>
      <c r="Z347" s="81">
        <f>INDEX([1]RiskPlusY2565Q3!$W:$W,MATCH([1]ตารางคะแนนV3!C347,[1]RiskPlusY2565Q3!$D:$D,0))</f>
        <v>1</v>
      </c>
      <c r="AA347" s="84">
        <f t="shared" si="83"/>
        <v>2</v>
      </c>
      <c r="AB347" s="77" t="str">
        <f>INDEX('[1]Quick MethodY2565Q3'!P:P,MATCH([1]ตารางคะแนนV3!$C347,'[1]Quick MethodY2565Q3'!$C:$C,0))</f>
        <v>1</v>
      </c>
      <c r="AC347" s="78" t="str">
        <f>INDEX('[1]Quick MethodY2565Q3'!Q:Q,MATCH([1]ตารางคะแนนV3!$C347,'[1]Quick MethodY2565Q3'!$C:$C,0))</f>
        <v>1</v>
      </c>
      <c r="AD347" s="78">
        <f>INDEX([1]HGRY2565Q3!W:W,MATCH([1]ตารางคะแนนV3!$C347,[1]HGRY2565Q3!$C:$C,0))</f>
        <v>0</v>
      </c>
      <c r="AE347" s="78">
        <f>INDEX([1]HGRY2565Q3!X:X,MATCH([1]ตารางคะแนนV3!$C347,[1]HGRY2565Q3!$C:$C,0))</f>
        <v>0</v>
      </c>
      <c r="AF347" s="78">
        <f>INDEX([1]HGRY2565Q3!Y:Y,MATCH([1]ตารางคะแนนV3!$C347,[1]HGRY2565Q3!$C:$C,0))</f>
        <v>0.5</v>
      </c>
      <c r="AG347" s="78">
        <f>INDEX([1]HGRY2565Q3!Z:Z,MATCH([1]ตารางคะแนนV3!$C347,[1]HGRY2565Q3!$C:$C,0))</f>
        <v>0</v>
      </c>
      <c r="AH347" s="85">
        <f t="shared" si="84"/>
        <v>2.5</v>
      </c>
      <c r="AI347" s="79">
        <f t="shared" si="85"/>
        <v>2</v>
      </c>
      <c r="AJ347" s="86">
        <f>INDEX([1]PointY2565Q3!J:J,MATCH([1]ตารางคะแนนV3!$C347,[1]PointY2565Q3!$C:$C,0))</f>
        <v>1</v>
      </c>
      <c r="AK347" s="87">
        <f>IFERROR(INDEX([1]อัตราการครองเตียง!O:O,MATCH([1]ตารางคะแนนV3!$C347,[1]อัตราการครองเตียง!$C:$C,0)),0)</f>
        <v>1</v>
      </c>
      <c r="AL347" s="88">
        <f>INDEX([1]SumAdjRw!R:R,MATCH([1]ตารางคะแนนV3!$C347,[1]SumAdjRw!$C:$C,0))</f>
        <v>1</v>
      </c>
      <c r="AM347" s="89">
        <f t="shared" si="86"/>
        <v>2</v>
      </c>
      <c r="AN347" s="90">
        <f t="shared" si="87"/>
        <v>5</v>
      </c>
      <c r="AO347" s="91">
        <f t="shared" si="88"/>
        <v>8</v>
      </c>
      <c r="AP347" s="92">
        <f>INDEX([1]RiskPlusY2565Q3!Q:Q,MATCH([1]ตารางคะแนนV3!$C347,[1]RiskPlusY2565Q3!$D:$D,0))</f>
        <v>0</v>
      </c>
      <c r="AQ347" s="92">
        <f>INDEX([1]RiskPlusY2565Q3!R:R,MATCH([1]ตารางคะแนนV3!$C347,[1]RiskPlusY2565Q3!$D:$D,0))</f>
        <v>0</v>
      </c>
      <c r="AR347" s="92">
        <f>INDEX([1]RiskPlusY2565Q3!AB:AB,MATCH([1]ตารางคะแนนV3!$C347,[1]RiskPlusY2565Q3!$D:$D,0))</f>
        <v>1</v>
      </c>
      <c r="AS347" s="93">
        <f t="shared" si="89"/>
        <v>1</v>
      </c>
      <c r="AT347" s="92">
        <f>INDEX([1]RiskPlusY2565Q3!AA:AA,MATCH([1]ตารางคะแนนV3!$C347,[1]RiskPlusY2565Q3!$D:$D,0))</f>
        <v>1</v>
      </c>
      <c r="AU347" s="92">
        <f>INDEX([1]RiskPlusY2565Q3!AC:AC,MATCH([1]ตารางคะแนนV3!$C347,[1]RiskPlusY2565Q3!$D:$D,0))</f>
        <v>1</v>
      </c>
      <c r="AV347" s="94">
        <f t="shared" si="90"/>
        <v>2</v>
      </c>
      <c r="AW347" s="95">
        <f t="shared" si="91"/>
        <v>3</v>
      </c>
      <c r="AX347" s="96">
        <f t="shared" si="92"/>
        <v>11</v>
      </c>
      <c r="AY347" s="18" t="str">
        <f t="shared" si="93"/>
        <v>B</v>
      </c>
      <c r="AZ347" s="18"/>
      <c r="BA347" s="18" t="str">
        <f>INDEX([1]Proflile65!$L:$L,MATCH([1]ตารางคะแนนV3!$C347,[1]Proflile65!$D:$D,0))</f>
        <v>เดิม</v>
      </c>
      <c r="BB347" s="18"/>
      <c r="BC347" s="18"/>
      <c r="BD347" s="28" t="b">
        <f t="shared" si="94"/>
        <v>1</v>
      </c>
      <c r="BE347" s="96">
        <v>11</v>
      </c>
      <c r="BF347" s="18" t="s">
        <v>2071</v>
      </c>
      <c r="BH347" s="17">
        <f t="shared" si="95"/>
        <v>150000</v>
      </c>
    </row>
    <row r="348" spans="1:60">
      <c r="A348" s="18" t="s">
        <v>23</v>
      </c>
      <c r="B348" s="17" t="s">
        <v>109</v>
      </c>
      <c r="C348" s="18" t="s">
        <v>809</v>
      </c>
      <c r="D348" s="17" t="s">
        <v>810</v>
      </c>
      <c r="E348" s="18" t="str">
        <f>INDEX([1]Proflile65!$F:$F,MATCH([1]ตารางคะแนนV3!$C348,[1]Proflile65!$D:$D,0))</f>
        <v>รพช.</v>
      </c>
      <c r="F348" s="18">
        <f>INDEX([1]Proflile65!$H:$H,MATCH([1]ตารางคะแนนV3!$C348,[1]Proflile65!$D:$D,0))</f>
        <v>60</v>
      </c>
      <c r="G348" s="19" t="str">
        <f>INDEX([1]Proflile65!$K:$K,MATCH([1]ตารางคะแนนV3!$C348,[1]Proflile65!$D:$D,0))</f>
        <v>รพช.F2 P&lt;=30,000</v>
      </c>
      <c r="H348" s="75">
        <v>27600</v>
      </c>
      <c r="I348" s="76">
        <f>INDEX([1]RiskPlusY2565Q3!L:L,MATCH([1]ตารางคะแนนV3!$C348,[1]RiskPlusY2565Q3!$D:$D,0))</f>
        <v>75884543.780000001</v>
      </c>
      <c r="J348" s="76">
        <f>INDEX([1]RiskPlusY2565Q3!P:P,MATCH([1]ตารางคะแนนV3!$C348,[1]RiskPlusY2565Q3!$D:$D,0))</f>
        <v>52792797.25</v>
      </c>
      <c r="K348" s="76">
        <f>INDEX([1]RiskPlusY2565Q3!O:O,MATCH([1]ตารางคะแนนV3!$C348,[1]RiskPlusY2565Q3!$D:$D,0))</f>
        <v>36712974.68</v>
      </c>
      <c r="L348" s="76">
        <f>INDEX([1]RiskPlusY2565Q3!M:M,MATCH([1]ตารางคะแนนV3!$C348,[1]RiskPlusY2565Q3!$D:$D,0))</f>
        <v>30817212.190000001</v>
      </c>
      <c r="M348" s="29">
        <f>INDEX([1]RiskPlusY2565Q3!N:N,MATCH([1]ตารางคะแนนV3!$C348,[1]RiskPlusY2565Q3!$D:$D,0))</f>
        <v>0</v>
      </c>
      <c r="N348" s="77">
        <f>INDEX([1]PlanfinY2565Q3!M:M,MATCH([1]ตารางคะแนนV3!$C348,[1]PlanfinY2565Q3!$C:$C,0))</f>
        <v>0</v>
      </c>
      <c r="O348" s="78">
        <f>INDEX([1]PlanfinY2565Q3!N:N,MATCH([1]ตารางคะแนนV3!$C348,[1]PlanfinY2565Q3!$C:$C,0))</f>
        <v>1</v>
      </c>
      <c r="P348" s="79">
        <f t="shared" si="80"/>
        <v>1</v>
      </c>
      <c r="Q348" s="80">
        <f>INDEX([1]Ratio!R:R,MATCH([1]ตารางคะแนนV3!$C348,[1]Ratio!$C:$C,0))</f>
        <v>175</v>
      </c>
      <c r="R348" s="81">
        <f>INDEX([1]RiskPlusY2565Q3!$S:$S,MATCH([1]ตารางคะแนนV3!C348,[1]RiskPlusY2565Q3!$D:$D,0))</f>
        <v>0</v>
      </c>
      <c r="S348" s="82">
        <f>INDEX([1]Ratio!$S:$S,MATCH([1]ตารางคะแนนV3!$C348,[1]Ratio!$C:$C,0))</f>
        <v>26</v>
      </c>
      <c r="T348" s="78">
        <f>VLOOKUP($C348,[1]RiskPlusY2565Q3!$D$2:$W$901,17,0)</f>
        <v>1</v>
      </c>
      <c r="U348" s="83">
        <f t="shared" si="81"/>
        <v>0.5</v>
      </c>
      <c r="V348" s="82">
        <f>INDEX([1]Ratio!$T:$T,MATCH([1]ตารางคะแนนV3!$C348,[1]Ratio!$C:$C,0))</f>
        <v>251</v>
      </c>
      <c r="W348" s="78">
        <f>VLOOKUP($C348,[1]RiskPlusY2565Q3!$D$2:$W$901,18,0)</f>
        <v>0</v>
      </c>
      <c r="X348" s="83">
        <f t="shared" si="82"/>
        <v>0</v>
      </c>
      <c r="Y348" s="82">
        <f>INDEX([1]Ratio!$V:$V,MATCH([1]ตารางคะแนนV3!$C348,[1]Ratio!$C:$C,0))</f>
        <v>52</v>
      </c>
      <c r="Z348" s="81">
        <f>INDEX([1]RiskPlusY2565Q3!$W:$W,MATCH([1]ตารางคะแนนV3!C348,[1]RiskPlusY2565Q3!$D:$D,0))</f>
        <v>1</v>
      </c>
      <c r="AA348" s="84">
        <f t="shared" si="83"/>
        <v>1.5</v>
      </c>
      <c r="AB348" s="77" t="str">
        <f>INDEX('[1]Quick MethodY2565Q3'!P:P,MATCH([1]ตารางคะแนนV3!$C348,'[1]Quick MethodY2565Q3'!$C:$C,0))</f>
        <v>1</v>
      </c>
      <c r="AC348" s="78" t="str">
        <f>INDEX('[1]Quick MethodY2565Q3'!Q:Q,MATCH([1]ตารางคะแนนV3!$C348,'[1]Quick MethodY2565Q3'!$C:$C,0))</f>
        <v>1</v>
      </c>
      <c r="AD348" s="78">
        <f>INDEX([1]HGRY2565Q3!W:W,MATCH([1]ตารางคะแนนV3!$C348,[1]HGRY2565Q3!$C:$C,0))</f>
        <v>0</v>
      </c>
      <c r="AE348" s="78">
        <f>INDEX([1]HGRY2565Q3!X:X,MATCH([1]ตารางคะแนนV3!$C348,[1]HGRY2565Q3!$C:$C,0))</f>
        <v>0</v>
      </c>
      <c r="AF348" s="78">
        <f>INDEX([1]HGRY2565Q3!Y:Y,MATCH([1]ตารางคะแนนV3!$C348,[1]HGRY2565Q3!$C:$C,0))</f>
        <v>0.5</v>
      </c>
      <c r="AG348" s="78">
        <f>INDEX([1]HGRY2565Q3!Z:Z,MATCH([1]ตารางคะแนนV3!$C348,[1]HGRY2565Q3!$C:$C,0))</f>
        <v>0.5</v>
      </c>
      <c r="AH348" s="85">
        <f t="shared" si="84"/>
        <v>3</v>
      </c>
      <c r="AI348" s="79">
        <f t="shared" si="85"/>
        <v>2</v>
      </c>
      <c r="AJ348" s="86">
        <f>INDEX([1]PointY2565Q3!J:J,MATCH([1]ตารางคะแนนV3!$C348,[1]PointY2565Q3!$C:$C,0))</f>
        <v>1</v>
      </c>
      <c r="AK348" s="87">
        <f>IFERROR(INDEX([1]อัตราการครองเตียง!O:O,MATCH([1]ตารางคะแนนV3!$C348,[1]อัตราการครองเตียง!$C:$C,0)),0)</f>
        <v>1</v>
      </c>
      <c r="AL348" s="88">
        <f>INDEX([1]SumAdjRw!R:R,MATCH([1]ตารางคะแนนV3!$C348,[1]SumAdjRw!$C:$C,0))</f>
        <v>1</v>
      </c>
      <c r="AM348" s="89">
        <f t="shared" si="86"/>
        <v>2</v>
      </c>
      <c r="AN348" s="90">
        <f t="shared" si="87"/>
        <v>5</v>
      </c>
      <c r="AO348" s="91">
        <f t="shared" si="88"/>
        <v>7.5</v>
      </c>
      <c r="AP348" s="92">
        <f>INDEX([1]RiskPlusY2565Q3!Q:Q,MATCH([1]ตารางคะแนนV3!$C348,[1]RiskPlusY2565Q3!$D:$D,0))</f>
        <v>1</v>
      </c>
      <c r="AQ348" s="92">
        <f>INDEX([1]RiskPlusY2565Q3!R:R,MATCH([1]ตารางคะแนนV3!$C348,[1]RiskPlusY2565Q3!$D:$D,0))</f>
        <v>0</v>
      </c>
      <c r="AR348" s="92">
        <f>INDEX([1]RiskPlusY2565Q3!AB:AB,MATCH([1]ตารางคะแนนV3!$C348,[1]RiskPlusY2565Q3!$D:$D,0))</f>
        <v>1</v>
      </c>
      <c r="AS348" s="93">
        <f t="shared" si="89"/>
        <v>2</v>
      </c>
      <c r="AT348" s="92">
        <f>INDEX([1]RiskPlusY2565Q3!AA:AA,MATCH([1]ตารางคะแนนV3!$C348,[1]RiskPlusY2565Q3!$D:$D,0))</f>
        <v>1</v>
      </c>
      <c r="AU348" s="92">
        <f>INDEX([1]RiskPlusY2565Q3!AC:AC,MATCH([1]ตารางคะแนนV3!$C348,[1]RiskPlusY2565Q3!$D:$D,0))</f>
        <v>1</v>
      </c>
      <c r="AV348" s="94">
        <f t="shared" si="90"/>
        <v>2</v>
      </c>
      <c r="AW348" s="95">
        <f t="shared" si="91"/>
        <v>4</v>
      </c>
      <c r="AX348" s="96">
        <f t="shared" si="92"/>
        <v>11.5</v>
      </c>
      <c r="AY348" s="18" t="str">
        <f t="shared" si="93"/>
        <v>B</v>
      </c>
      <c r="AZ348" s="18"/>
      <c r="BA348" s="18" t="str">
        <f>INDEX([1]Proflile65!$L:$L,MATCH([1]ตารางคะแนนV3!$C348,[1]Proflile65!$D:$D,0))</f>
        <v>เดิม</v>
      </c>
      <c r="BB348" s="18"/>
      <c r="BC348" s="18"/>
      <c r="BD348" s="28" t="b">
        <f t="shared" si="94"/>
        <v>1</v>
      </c>
      <c r="BE348" s="96">
        <v>11.5</v>
      </c>
      <c r="BF348" s="18" t="s">
        <v>2071</v>
      </c>
      <c r="BH348" s="17">
        <f t="shared" si="95"/>
        <v>150000</v>
      </c>
    </row>
    <row r="349" spans="1:60">
      <c r="A349" s="18" t="s">
        <v>26</v>
      </c>
      <c r="B349" s="17" t="s">
        <v>70</v>
      </c>
      <c r="C349" s="18" t="s">
        <v>933</v>
      </c>
      <c r="D349" s="17" t="s">
        <v>934</v>
      </c>
      <c r="E349" s="18" t="str">
        <f>INDEX([1]Proflile65!$F:$F,MATCH([1]ตารางคะแนนV3!$C349,[1]Proflile65!$D:$D,0))</f>
        <v>รพศ.</v>
      </c>
      <c r="F349" s="18">
        <f>INDEX([1]Proflile65!$H:$H,MATCH([1]ตารางคะแนนV3!$C349,[1]Proflile65!$D:$D,0))</f>
        <v>716</v>
      </c>
      <c r="G349" s="19" t="str">
        <f>INDEX([1]Proflile65!$K:$K,MATCH([1]ตารางคะแนนV3!$C349,[1]Proflile65!$D:$D,0))</f>
        <v>รพศ.A B&gt;700to1000</v>
      </c>
      <c r="H349" s="75">
        <v>108507</v>
      </c>
      <c r="I349" s="76">
        <f>INDEX([1]RiskPlusY2565Q3!L:L,MATCH([1]ตารางคะแนนV3!$C349,[1]RiskPlusY2565Q3!$D:$D,0))</f>
        <v>1211981774</v>
      </c>
      <c r="J349" s="76">
        <f>INDEX([1]RiskPlusY2565Q3!P:P,MATCH([1]ตารางคะแนนV3!$C349,[1]RiskPlusY2565Q3!$D:$D,0))</f>
        <v>238323179.63</v>
      </c>
      <c r="K349" s="76">
        <f>INDEX([1]RiskPlusY2565Q3!O:O,MATCH([1]ตารางคะแนนV3!$C349,[1]RiskPlusY2565Q3!$D:$D,0))</f>
        <v>986216625.09000003</v>
      </c>
      <c r="L349" s="76">
        <f>INDEX([1]RiskPlusY2565Q3!M:M,MATCH([1]ตารางคะแนนV3!$C349,[1]RiskPlusY2565Q3!$D:$D,0))</f>
        <v>894731550.19000006</v>
      </c>
      <c r="M349" s="29">
        <f>INDEX([1]RiskPlusY2565Q3!N:N,MATCH([1]ตารางคะแนนV3!$C349,[1]RiskPlusY2565Q3!$D:$D,0))</f>
        <v>0</v>
      </c>
      <c r="N349" s="77">
        <f>INDEX([1]PlanfinY2565Q3!M:M,MATCH([1]ตารางคะแนนV3!$C349,[1]PlanfinY2565Q3!$C:$C,0))</f>
        <v>0</v>
      </c>
      <c r="O349" s="78">
        <f>INDEX([1]PlanfinY2565Q3!N:N,MATCH([1]ตารางคะแนนV3!$C349,[1]PlanfinY2565Q3!$C:$C,0))</f>
        <v>1</v>
      </c>
      <c r="P349" s="79">
        <f t="shared" si="80"/>
        <v>1</v>
      </c>
      <c r="Q349" s="80">
        <f>INDEX([1]Ratio!R:R,MATCH([1]ตารางคะแนนV3!$C349,[1]Ratio!$C:$C,0))</f>
        <v>107</v>
      </c>
      <c r="R349" s="81">
        <f>INDEX([1]RiskPlusY2565Q3!$S:$S,MATCH([1]ตารางคะแนนV3!C349,[1]RiskPlusY2565Q3!$D:$D,0))</f>
        <v>0</v>
      </c>
      <c r="S349" s="82">
        <f>INDEX([1]Ratio!$S:$S,MATCH([1]ตารางคะแนนV3!$C349,[1]Ratio!$C:$C,0))</f>
        <v>146</v>
      </c>
      <c r="T349" s="78">
        <f>VLOOKUP($C349,[1]RiskPlusY2565Q3!$D$2:$W$901,17,0)</f>
        <v>0</v>
      </c>
      <c r="U349" s="83">
        <f t="shared" si="81"/>
        <v>0</v>
      </c>
      <c r="V349" s="82">
        <f>INDEX([1]Ratio!$T:$T,MATCH([1]ตารางคะแนนV3!$C349,[1]Ratio!$C:$C,0))</f>
        <v>45</v>
      </c>
      <c r="W349" s="78">
        <f>VLOOKUP($C349,[1]RiskPlusY2565Q3!$D$2:$W$901,18,0)</f>
        <v>1</v>
      </c>
      <c r="X349" s="83">
        <f t="shared" si="82"/>
        <v>0.5</v>
      </c>
      <c r="Y349" s="82">
        <f>INDEX([1]Ratio!$V:$V,MATCH([1]ตารางคะแนนV3!$C349,[1]Ratio!$C:$C,0))</f>
        <v>41</v>
      </c>
      <c r="Z349" s="81">
        <f>INDEX([1]RiskPlusY2565Q3!$W:$W,MATCH([1]ตารางคะแนนV3!C349,[1]RiskPlusY2565Q3!$D:$D,0))</f>
        <v>1</v>
      </c>
      <c r="AA349" s="84">
        <f t="shared" si="83"/>
        <v>1.5</v>
      </c>
      <c r="AB349" s="77" t="str">
        <f>INDEX('[1]Quick MethodY2565Q3'!P:P,MATCH([1]ตารางคะแนนV3!$C349,'[1]Quick MethodY2565Q3'!$C:$C,0))</f>
        <v>1</v>
      </c>
      <c r="AC349" s="78" t="str">
        <f>INDEX('[1]Quick MethodY2565Q3'!Q:Q,MATCH([1]ตารางคะแนนV3!$C349,'[1]Quick MethodY2565Q3'!$C:$C,0))</f>
        <v>1</v>
      </c>
      <c r="AD349" s="78">
        <f>INDEX([1]HGRY2565Q3!W:W,MATCH([1]ตารางคะแนนV3!$C349,[1]HGRY2565Q3!$C:$C,0))</f>
        <v>0.5</v>
      </c>
      <c r="AE349" s="78">
        <f>INDEX([1]HGRY2565Q3!X:X,MATCH([1]ตารางคะแนนV3!$C349,[1]HGRY2565Q3!$C:$C,0))</f>
        <v>0.5</v>
      </c>
      <c r="AF349" s="78">
        <f>INDEX([1]HGRY2565Q3!Y:Y,MATCH([1]ตารางคะแนนV3!$C349,[1]HGRY2565Q3!$C:$C,0))</f>
        <v>0</v>
      </c>
      <c r="AG349" s="78">
        <f>INDEX([1]HGRY2565Q3!Z:Z,MATCH([1]ตารางคะแนนV3!$C349,[1]HGRY2565Q3!$C:$C,0))</f>
        <v>0.5</v>
      </c>
      <c r="AH349" s="85">
        <f t="shared" si="84"/>
        <v>3.5</v>
      </c>
      <c r="AI349" s="79">
        <f t="shared" si="85"/>
        <v>2</v>
      </c>
      <c r="AJ349" s="86">
        <f>INDEX([1]PointY2565Q3!J:J,MATCH([1]ตารางคะแนนV3!$C349,[1]PointY2565Q3!$C:$C,0))</f>
        <v>0</v>
      </c>
      <c r="AK349" s="87">
        <f>IFERROR(INDEX([1]อัตราการครองเตียง!O:O,MATCH([1]ตารางคะแนนV3!$C349,[1]อัตราการครองเตียง!$C:$C,0)),0)</f>
        <v>1</v>
      </c>
      <c r="AL349" s="88">
        <f>INDEX([1]SumAdjRw!R:R,MATCH([1]ตารางคะแนนV3!$C349,[1]SumAdjRw!$C:$C,0))</f>
        <v>0</v>
      </c>
      <c r="AM349" s="89">
        <f t="shared" si="86"/>
        <v>1</v>
      </c>
      <c r="AN349" s="90">
        <f t="shared" si="87"/>
        <v>3</v>
      </c>
      <c r="AO349" s="91">
        <f t="shared" si="88"/>
        <v>5.5</v>
      </c>
      <c r="AP349" s="92">
        <f>INDEX([1]RiskPlusY2565Q3!Q:Q,MATCH([1]ตารางคะแนนV3!$C349,[1]RiskPlusY2565Q3!$D:$D,0))</f>
        <v>1</v>
      </c>
      <c r="AQ349" s="92">
        <f>INDEX([1]RiskPlusY2565Q3!R:R,MATCH([1]ตารางคะแนนV3!$C349,[1]RiskPlusY2565Q3!$D:$D,0))</f>
        <v>1</v>
      </c>
      <c r="AR349" s="92">
        <f>INDEX([1]RiskPlusY2565Q3!AB:AB,MATCH([1]ตารางคะแนนV3!$C349,[1]RiskPlusY2565Q3!$D:$D,0))</f>
        <v>1</v>
      </c>
      <c r="AS349" s="93">
        <f t="shared" si="89"/>
        <v>3</v>
      </c>
      <c r="AT349" s="92">
        <f>INDEX([1]RiskPlusY2565Q3!AA:AA,MATCH([1]ตารางคะแนนV3!$C349,[1]RiskPlusY2565Q3!$D:$D,0))</f>
        <v>1</v>
      </c>
      <c r="AU349" s="92">
        <f>INDEX([1]RiskPlusY2565Q3!AC:AC,MATCH([1]ตารางคะแนนV3!$C349,[1]RiskPlusY2565Q3!$D:$D,0))</f>
        <v>1</v>
      </c>
      <c r="AV349" s="94">
        <f t="shared" si="90"/>
        <v>2</v>
      </c>
      <c r="AW349" s="95">
        <f t="shared" si="91"/>
        <v>5</v>
      </c>
      <c r="AX349" s="96">
        <f t="shared" si="92"/>
        <v>10.5</v>
      </c>
      <c r="AY349" s="18" t="str">
        <f t="shared" si="93"/>
        <v>B</v>
      </c>
      <c r="AZ349" s="18"/>
      <c r="BA349" s="18" t="str">
        <f>INDEX([1]Proflile65!$L:$L,MATCH([1]ตารางคะแนนV3!$C349,[1]Proflile65!$D:$D,0))</f>
        <v>เดิม</v>
      </c>
      <c r="BB349" s="18"/>
      <c r="BC349" s="18"/>
      <c r="BD349" s="28" t="b">
        <f t="shared" si="94"/>
        <v>1</v>
      </c>
      <c r="BE349" s="96">
        <v>10.5</v>
      </c>
      <c r="BF349" s="18" t="s">
        <v>2071</v>
      </c>
      <c r="BH349" s="17">
        <f t="shared" si="95"/>
        <v>150000</v>
      </c>
    </row>
    <row r="350" spans="1:60">
      <c r="A350" s="18" t="s">
        <v>26</v>
      </c>
      <c r="B350" s="17" t="s">
        <v>70</v>
      </c>
      <c r="C350" s="18" t="s">
        <v>935</v>
      </c>
      <c r="D350" s="17" t="s">
        <v>936</v>
      </c>
      <c r="E350" s="18" t="str">
        <f>INDEX([1]Proflile65!$F:$F,MATCH([1]ตารางคะแนนV3!$C350,[1]Proflile65!$D:$D,0))</f>
        <v>รพช.</v>
      </c>
      <c r="F350" s="18">
        <f>INDEX([1]Proflile65!$H:$H,MATCH([1]ตารางคะแนนV3!$C350,[1]Proflile65!$D:$D,0))</f>
        <v>38</v>
      </c>
      <c r="G350" s="19" t="str">
        <f>INDEX([1]Proflile65!$K:$K,MATCH([1]ตารางคะแนนV3!$C350,[1]Proflile65!$D:$D,0))</f>
        <v>รพช.F1 P&lt;=50,000</v>
      </c>
      <c r="H350" s="75">
        <v>43703</v>
      </c>
      <c r="I350" s="76">
        <f>INDEX([1]RiskPlusY2565Q3!L:L,MATCH([1]ตารางคะแนนV3!$C350,[1]RiskPlusY2565Q3!$D:$D,0))</f>
        <v>60283105.539999999</v>
      </c>
      <c r="J350" s="76">
        <f>INDEX([1]RiskPlusY2565Q3!P:P,MATCH([1]ตารางคะแนนV3!$C350,[1]RiskPlusY2565Q3!$D:$D,0))</f>
        <v>25555662.489999998</v>
      </c>
      <c r="K350" s="76">
        <f>INDEX([1]RiskPlusY2565Q3!O:O,MATCH([1]ตารางคะแนนV3!$C350,[1]RiskPlusY2565Q3!$D:$D,0))</f>
        <v>40158378.890000001</v>
      </c>
      <c r="L350" s="76">
        <f>INDEX([1]RiskPlusY2565Q3!M:M,MATCH([1]ตารางคะแนนV3!$C350,[1]RiskPlusY2565Q3!$D:$D,0))</f>
        <v>35132376.060000002</v>
      </c>
      <c r="M350" s="29">
        <f>INDEX([1]RiskPlusY2565Q3!N:N,MATCH([1]ตารางคะแนนV3!$C350,[1]RiskPlusY2565Q3!$D:$D,0))</f>
        <v>0</v>
      </c>
      <c r="N350" s="77">
        <f>INDEX([1]PlanfinY2565Q3!M:M,MATCH([1]ตารางคะแนนV3!$C350,[1]PlanfinY2565Q3!$C:$C,0))</f>
        <v>0</v>
      </c>
      <c r="O350" s="78">
        <f>INDEX([1]PlanfinY2565Q3!N:N,MATCH([1]ตารางคะแนนV3!$C350,[1]PlanfinY2565Q3!$C:$C,0))</f>
        <v>0</v>
      </c>
      <c r="P350" s="79">
        <f t="shared" si="80"/>
        <v>0</v>
      </c>
      <c r="Q350" s="80">
        <f>INDEX([1]Ratio!R:R,MATCH([1]ตารางคะแนนV3!$C350,[1]Ratio!$C:$C,0))</f>
        <v>100</v>
      </c>
      <c r="R350" s="81">
        <f>INDEX([1]RiskPlusY2565Q3!$S:$S,MATCH([1]ตารางคะแนนV3!C350,[1]RiskPlusY2565Q3!$D:$D,0))</f>
        <v>0</v>
      </c>
      <c r="S350" s="82">
        <f>INDEX([1]Ratio!$S:$S,MATCH([1]ตารางคะแนนV3!$C350,[1]Ratio!$C:$C,0))</f>
        <v>59</v>
      </c>
      <c r="T350" s="78">
        <f>VLOOKUP($C350,[1]RiskPlusY2565Q3!$D$2:$W$901,17,0)</f>
        <v>1</v>
      </c>
      <c r="U350" s="83">
        <f t="shared" si="81"/>
        <v>0.5</v>
      </c>
      <c r="V350" s="82">
        <f>INDEX([1]Ratio!$T:$T,MATCH([1]ตารางคะแนนV3!$C350,[1]Ratio!$C:$C,0))</f>
        <v>103</v>
      </c>
      <c r="W350" s="78">
        <f>VLOOKUP($C350,[1]RiskPlusY2565Q3!$D$2:$W$901,18,0)</f>
        <v>0</v>
      </c>
      <c r="X350" s="83">
        <f t="shared" si="82"/>
        <v>0</v>
      </c>
      <c r="Y350" s="82">
        <f>INDEX([1]Ratio!$V:$V,MATCH([1]ตารางคะแนนV3!$C350,[1]Ratio!$C:$C,0))</f>
        <v>82</v>
      </c>
      <c r="Z350" s="81">
        <f>INDEX([1]RiskPlusY2565Q3!$W:$W,MATCH([1]ตารางคะแนนV3!C350,[1]RiskPlusY2565Q3!$D:$D,0))</f>
        <v>0</v>
      </c>
      <c r="AA350" s="84">
        <f t="shared" si="83"/>
        <v>0.5</v>
      </c>
      <c r="AB350" s="77" t="str">
        <f>INDEX('[1]Quick MethodY2565Q3'!P:P,MATCH([1]ตารางคะแนนV3!$C350,'[1]Quick MethodY2565Q3'!$C:$C,0))</f>
        <v>0</v>
      </c>
      <c r="AC350" s="78" t="str">
        <f>INDEX('[1]Quick MethodY2565Q3'!Q:Q,MATCH([1]ตารางคะแนนV3!$C350,'[1]Quick MethodY2565Q3'!$C:$C,0))</f>
        <v>1</v>
      </c>
      <c r="AD350" s="78">
        <f>INDEX([1]HGRY2565Q3!W:W,MATCH([1]ตารางคะแนนV3!$C350,[1]HGRY2565Q3!$C:$C,0))</f>
        <v>0.5</v>
      </c>
      <c r="AE350" s="78">
        <f>INDEX([1]HGRY2565Q3!X:X,MATCH([1]ตารางคะแนนV3!$C350,[1]HGRY2565Q3!$C:$C,0))</f>
        <v>0.5</v>
      </c>
      <c r="AF350" s="78">
        <f>INDEX([1]HGRY2565Q3!Y:Y,MATCH([1]ตารางคะแนนV3!$C350,[1]HGRY2565Q3!$C:$C,0))</f>
        <v>0.5</v>
      </c>
      <c r="AG350" s="78">
        <f>INDEX([1]HGRY2565Q3!Z:Z,MATCH([1]ตารางคะแนนV3!$C350,[1]HGRY2565Q3!$C:$C,0))</f>
        <v>0.5</v>
      </c>
      <c r="AH350" s="85">
        <f t="shared" si="84"/>
        <v>3</v>
      </c>
      <c r="AI350" s="79">
        <f t="shared" si="85"/>
        <v>2</v>
      </c>
      <c r="AJ350" s="86">
        <f>INDEX([1]PointY2565Q3!J:J,MATCH([1]ตารางคะแนนV3!$C350,[1]PointY2565Q3!$C:$C,0))</f>
        <v>1</v>
      </c>
      <c r="AK350" s="87">
        <f>IFERROR(INDEX([1]อัตราการครองเตียง!O:O,MATCH([1]ตารางคะแนนV3!$C350,[1]อัตราการครองเตียง!$C:$C,0)),0)</f>
        <v>0</v>
      </c>
      <c r="AL350" s="88">
        <f>INDEX([1]SumAdjRw!R:R,MATCH([1]ตารางคะแนนV3!$C350,[1]SumAdjRw!$C:$C,0))</f>
        <v>1</v>
      </c>
      <c r="AM350" s="89">
        <f t="shared" si="86"/>
        <v>1</v>
      </c>
      <c r="AN350" s="90">
        <f t="shared" si="87"/>
        <v>4</v>
      </c>
      <c r="AO350" s="91">
        <f t="shared" si="88"/>
        <v>4.5</v>
      </c>
      <c r="AP350" s="92">
        <f>INDEX([1]RiskPlusY2565Q3!Q:Q,MATCH([1]ตารางคะแนนV3!$C350,[1]RiskPlusY2565Q3!$D:$D,0))</f>
        <v>0</v>
      </c>
      <c r="AQ350" s="92">
        <f>INDEX([1]RiskPlusY2565Q3!R:R,MATCH([1]ตารางคะแนนV3!$C350,[1]RiskPlusY2565Q3!$D:$D,0))</f>
        <v>1</v>
      </c>
      <c r="AR350" s="92">
        <f>INDEX([1]RiskPlusY2565Q3!AB:AB,MATCH([1]ตารางคะแนนV3!$C350,[1]RiskPlusY2565Q3!$D:$D,0))</f>
        <v>1</v>
      </c>
      <c r="AS350" s="93">
        <f t="shared" si="89"/>
        <v>2</v>
      </c>
      <c r="AT350" s="92">
        <f>INDEX([1]RiskPlusY2565Q3!AA:AA,MATCH([1]ตารางคะแนนV3!$C350,[1]RiskPlusY2565Q3!$D:$D,0))</f>
        <v>1</v>
      </c>
      <c r="AU350" s="92">
        <f>INDEX([1]RiskPlusY2565Q3!AC:AC,MATCH([1]ตารางคะแนนV3!$C350,[1]RiskPlusY2565Q3!$D:$D,0))</f>
        <v>1</v>
      </c>
      <c r="AV350" s="94">
        <f t="shared" si="90"/>
        <v>2</v>
      </c>
      <c r="AW350" s="95">
        <f t="shared" si="91"/>
        <v>4</v>
      </c>
      <c r="AX350" s="96">
        <f t="shared" si="92"/>
        <v>8.5</v>
      </c>
      <c r="AY350" s="18" t="str">
        <f t="shared" si="93"/>
        <v>D</v>
      </c>
      <c r="AZ350" s="18"/>
      <c r="BA350" s="18" t="str">
        <f>INDEX([1]Proflile65!$L:$L,MATCH([1]ตารางคะแนนV3!$C350,[1]Proflile65!$D:$D,0))</f>
        <v>เดิม</v>
      </c>
      <c r="BB350" s="18"/>
      <c r="BC350" s="18"/>
      <c r="BD350" s="28" t="b">
        <f t="shared" si="94"/>
        <v>1</v>
      </c>
      <c r="BE350" s="96">
        <v>8.5</v>
      </c>
      <c r="BF350" s="18" t="s">
        <v>2073</v>
      </c>
      <c r="BH350" s="17">
        <f t="shared" si="95"/>
        <v>0</v>
      </c>
    </row>
    <row r="351" spans="1:60">
      <c r="A351" s="18" t="s">
        <v>26</v>
      </c>
      <c r="B351" s="17" t="s">
        <v>70</v>
      </c>
      <c r="C351" s="18" t="s">
        <v>937</v>
      </c>
      <c r="D351" s="17" t="s">
        <v>938</v>
      </c>
      <c r="E351" s="18" t="str">
        <f>INDEX([1]Proflile65!$F:$F,MATCH([1]ตารางคะแนนV3!$C351,[1]Proflile65!$D:$D,0))</f>
        <v>รพช.</v>
      </c>
      <c r="F351" s="18">
        <f>INDEX([1]Proflile65!$H:$H,MATCH([1]ตารางคะแนนV3!$C351,[1]Proflile65!$D:$D,0))</f>
        <v>33</v>
      </c>
      <c r="G351" s="19" t="str">
        <f>INDEX([1]Proflile65!$K:$K,MATCH([1]ตารางคะแนนV3!$C351,[1]Proflile65!$D:$D,0))</f>
        <v>รพช.F2 P&lt;=30,000</v>
      </c>
      <c r="H351" s="75">
        <v>22110</v>
      </c>
      <c r="I351" s="76">
        <f>INDEX([1]RiskPlusY2565Q3!L:L,MATCH([1]ตารางคะแนนV3!$C351,[1]RiskPlusY2565Q3!$D:$D,0))</f>
        <v>60585229.710000001</v>
      </c>
      <c r="J351" s="76">
        <f>INDEX([1]RiskPlusY2565Q3!P:P,MATCH([1]ตารางคะแนนV3!$C351,[1]RiskPlusY2565Q3!$D:$D,0))</f>
        <v>44636980.969999999</v>
      </c>
      <c r="K351" s="76">
        <f>INDEX([1]RiskPlusY2565Q3!O:O,MATCH([1]ตารางคะแนนV3!$C351,[1]RiskPlusY2565Q3!$D:$D,0))</f>
        <v>17938621.550000001</v>
      </c>
      <c r="L351" s="76">
        <f>INDEX([1]RiskPlusY2565Q3!M:M,MATCH([1]ตารางคะแนนV3!$C351,[1]RiskPlusY2565Q3!$D:$D,0))</f>
        <v>14403767.65</v>
      </c>
      <c r="M351" s="29">
        <f>INDEX([1]RiskPlusY2565Q3!N:N,MATCH([1]ตารางคะแนนV3!$C351,[1]RiskPlusY2565Q3!$D:$D,0))</f>
        <v>0</v>
      </c>
      <c r="N351" s="77">
        <f>INDEX([1]PlanfinY2565Q3!M:M,MATCH([1]ตารางคะแนนV3!$C351,[1]PlanfinY2565Q3!$C:$C,0))</f>
        <v>1</v>
      </c>
      <c r="O351" s="78">
        <f>INDEX([1]PlanfinY2565Q3!N:N,MATCH([1]ตารางคะแนนV3!$C351,[1]PlanfinY2565Q3!$C:$C,0))</f>
        <v>1</v>
      </c>
      <c r="P351" s="79">
        <f t="shared" si="80"/>
        <v>2</v>
      </c>
      <c r="Q351" s="80">
        <f>INDEX([1]Ratio!R:R,MATCH([1]ตารางคะแนนV3!$C351,[1]Ratio!$C:$C,0))</f>
        <v>201</v>
      </c>
      <c r="R351" s="81">
        <f>INDEX([1]RiskPlusY2565Q3!$S:$S,MATCH([1]ตารางคะแนนV3!C351,[1]RiskPlusY2565Q3!$D:$D,0))</f>
        <v>0</v>
      </c>
      <c r="S351" s="82">
        <f>INDEX([1]Ratio!$S:$S,MATCH([1]ตารางคะแนนV3!$C351,[1]Ratio!$C:$C,0))</f>
        <v>44</v>
      </c>
      <c r="T351" s="78">
        <f>VLOOKUP($C351,[1]RiskPlusY2565Q3!$D$2:$W$901,17,0)</f>
        <v>1</v>
      </c>
      <c r="U351" s="83">
        <f t="shared" si="81"/>
        <v>0.5</v>
      </c>
      <c r="V351" s="82">
        <f>INDEX([1]Ratio!$T:$T,MATCH([1]ตารางคะแนนV3!$C351,[1]Ratio!$C:$C,0))</f>
        <v>76</v>
      </c>
      <c r="W351" s="78">
        <f>VLOOKUP($C351,[1]RiskPlusY2565Q3!$D$2:$W$901,18,0)</f>
        <v>0</v>
      </c>
      <c r="X351" s="83">
        <f t="shared" si="82"/>
        <v>0</v>
      </c>
      <c r="Y351" s="82">
        <f>INDEX([1]Ratio!$V:$V,MATCH([1]ตารางคะแนนV3!$C351,[1]Ratio!$C:$C,0))</f>
        <v>140</v>
      </c>
      <c r="Z351" s="81">
        <f>INDEX([1]RiskPlusY2565Q3!$W:$W,MATCH([1]ตารางคะแนนV3!C351,[1]RiskPlusY2565Q3!$D:$D,0))</f>
        <v>0</v>
      </c>
      <c r="AA351" s="84">
        <f t="shared" si="83"/>
        <v>0.5</v>
      </c>
      <c r="AB351" s="77" t="str">
        <f>INDEX('[1]Quick MethodY2565Q3'!P:P,MATCH([1]ตารางคะแนนV3!$C351,'[1]Quick MethodY2565Q3'!$C:$C,0))</f>
        <v>0</v>
      </c>
      <c r="AC351" s="78" t="str">
        <f>INDEX('[1]Quick MethodY2565Q3'!Q:Q,MATCH([1]ตารางคะแนนV3!$C351,'[1]Quick MethodY2565Q3'!$C:$C,0))</f>
        <v>1</v>
      </c>
      <c r="AD351" s="78">
        <f>INDEX([1]HGRY2565Q3!W:W,MATCH([1]ตารางคะแนนV3!$C351,[1]HGRY2565Q3!$C:$C,0))</f>
        <v>0.5</v>
      </c>
      <c r="AE351" s="78">
        <f>INDEX([1]HGRY2565Q3!X:X,MATCH([1]ตารางคะแนนV3!$C351,[1]HGRY2565Q3!$C:$C,0))</f>
        <v>0.5</v>
      </c>
      <c r="AF351" s="78">
        <f>INDEX([1]HGRY2565Q3!Y:Y,MATCH([1]ตารางคะแนนV3!$C351,[1]HGRY2565Q3!$C:$C,0))</f>
        <v>0.5</v>
      </c>
      <c r="AG351" s="78">
        <f>INDEX([1]HGRY2565Q3!Z:Z,MATCH([1]ตารางคะแนนV3!$C351,[1]HGRY2565Q3!$C:$C,0))</f>
        <v>0.5</v>
      </c>
      <c r="AH351" s="85">
        <f t="shared" si="84"/>
        <v>3</v>
      </c>
      <c r="AI351" s="79">
        <f t="shared" si="85"/>
        <v>2</v>
      </c>
      <c r="AJ351" s="86">
        <f>INDEX([1]PointY2565Q3!J:J,MATCH([1]ตารางคะแนนV3!$C351,[1]PointY2565Q3!$C:$C,0))</f>
        <v>1</v>
      </c>
      <c r="AK351" s="87">
        <f>IFERROR(INDEX([1]อัตราการครองเตียง!O:O,MATCH([1]ตารางคะแนนV3!$C351,[1]อัตราการครองเตียง!$C:$C,0)),0)</f>
        <v>0</v>
      </c>
      <c r="AL351" s="88">
        <f>INDEX([1]SumAdjRw!R:R,MATCH([1]ตารางคะแนนV3!$C351,[1]SumAdjRw!$C:$C,0))</f>
        <v>1</v>
      </c>
      <c r="AM351" s="89">
        <f t="shared" si="86"/>
        <v>1</v>
      </c>
      <c r="AN351" s="90">
        <f t="shared" si="87"/>
        <v>4</v>
      </c>
      <c r="AO351" s="91">
        <f t="shared" si="88"/>
        <v>6.5</v>
      </c>
      <c r="AP351" s="92">
        <f>INDEX([1]RiskPlusY2565Q3!Q:Q,MATCH([1]ตารางคะแนนV3!$C351,[1]RiskPlusY2565Q3!$D:$D,0))</f>
        <v>0</v>
      </c>
      <c r="AQ351" s="92">
        <f>INDEX([1]RiskPlusY2565Q3!R:R,MATCH([1]ตารางคะแนนV3!$C351,[1]RiskPlusY2565Q3!$D:$D,0))</f>
        <v>0</v>
      </c>
      <c r="AR351" s="92">
        <f>INDEX([1]RiskPlusY2565Q3!AB:AB,MATCH([1]ตารางคะแนนV3!$C351,[1]RiskPlusY2565Q3!$D:$D,0))</f>
        <v>1</v>
      </c>
      <c r="AS351" s="93">
        <f t="shared" si="89"/>
        <v>1</v>
      </c>
      <c r="AT351" s="92">
        <f>INDEX([1]RiskPlusY2565Q3!AA:AA,MATCH([1]ตารางคะแนนV3!$C351,[1]RiskPlusY2565Q3!$D:$D,0))</f>
        <v>1</v>
      </c>
      <c r="AU351" s="92">
        <f>INDEX([1]RiskPlusY2565Q3!AC:AC,MATCH([1]ตารางคะแนนV3!$C351,[1]RiskPlusY2565Q3!$D:$D,0))</f>
        <v>1</v>
      </c>
      <c r="AV351" s="94">
        <f t="shared" si="90"/>
        <v>2</v>
      </c>
      <c r="AW351" s="95">
        <f t="shared" si="91"/>
        <v>3</v>
      </c>
      <c r="AX351" s="96">
        <f t="shared" si="92"/>
        <v>9.5</v>
      </c>
      <c r="AY351" s="18" t="str">
        <f t="shared" si="93"/>
        <v>C</v>
      </c>
      <c r="AZ351" s="18"/>
      <c r="BA351" s="18" t="str">
        <f>INDEX([1]Proflile65!$L:$L,MATCH([1]ตารางคะแนนV3!$C351,[1]Proflile65!$D:$D,0))</f>
        <v>เดิม</v>
      </c>
      <c r="BB351" s="18"/>
      <c r="BC351" s="18"/>
      <c r="BD351" s="28" t="b">
        <f t="shared" si="94"/>
        <v>1</v>
      </c>
      <c r="BE351" s="96">
        <v>9.5</v>
      </c>
      <c r="BF351" s="18" t="s">
        <v>2072</v>
      </c>
      <c r="BH351" s="17">
        <f t="shared" si="95"/>
        <v>0</v>
      </c>
    </row>
    <row r="352" spans="1:60">
      <c r="A352" s="18" t="s">
        <v>26</v>
      </c>
      <c r="B352" s="17" t="s">
        <v>70</v>
      </c>
      <c r="C352" s="18" t="s">
        <v>939</v>
      </c>
      <c r="D352" s="17" t="s">
        <v>940</v>
      </c>
      <c r="E352" s="18" t="str">
        <f>INDEX([1]Proflile65!$F:$F,MATCH([1]ตารางคะแนนV3!$C352,[1]Proflile65!$D:$D,0))</f>
        <v>รพช.</v>
      </c>
      <c r="F352" s="18">
        <f>INDEX([1]Proflile65!$H:$H,MATCH([1]ตารางคะแนนV3!$C352,[1]Proflile65!$D:$D,0))</f>
        <v>40</v>
      </c>
      <c r="G352" s="19" t="str">
        <f>INDEX([1]Proflile65!$K:$K,MATCH([1]ตารางคะแนนV3!$C352,[1]Proflile65!$D:$D,0))</f>
        <v>รพช.F2 P&lt;=30,000</v>
      </c>
      <c r="H352" s="75">
        <v>17420</v>
      </c>
      <c r="I352" s="76">
        <f>INDEX([1]RiskPlusY2565Q3!L:L,MATCH([1]ตารางคะแนนV3!$C352,[1]RiskPlusY2565Q3!$D:$D,0))</f>
        <v>40984925.729999997</v>
      </c>
      <c r="J352" s="76">
        <f>INDEX([1]RiskPlusY2565Q3!P:P,MATCH([1]ตารางคะแนนV3!$C352,[1]RiskPlusY2565Q3!$D:$D,0))</f>
        <v>23064515.09</v>
      </c>
      <c r="K352" s="76">
        <f>INDEX([1]RiskPlusY2565Q3!O:O,MATCH([1]ตารางคะแนนV3!$C352,[1]RiskPlusY2565Q3!$D:$D,0))</f>
        <v>13179354.449999999</v>
      </c>
      <c r="L352" s="76">
        <f>INDEX([1]RiskPlusY2565Q3!M:M,MATCH([1]ตารางคะแนนV3!$C352,[1]RiskPlusY2565Q3!$D:$D,0))</f>
        <v>13918561.02</v>
      </c>
      <c r="M352" s="29">
        <f>INDEX([1]RiskPlusY2565Q3!N:N,MATCH([1]ตารางคะแนนV3!$C352,[1]RiskPlusY2565Q3!$D:$D,0))</f>
        <v>0</v>
      </c>
      <c r="N352" s="77">
        <f>INDEX([1]PlanfinY2565Q3!M:M,MATCH([1]ตารางคะแนนV3!$C352,[1]PlanfinY2565Q3!$C:$C,0))</f>
        <v>0</v>
      </c>
      <c r="O352" s="78">
        <f>INDEX([1]PlanfinY2565Q3!N:N,MATCH([1]ตารางคะแนนV3!$C352,[1]PlanfinY2565Q3!$C:$C,0))</f>
        <v>1</v>
      </c>
      <c r="P352" s="79">
        <f t="shared" si="80"/>
        <v>1</v>
      </c>
      <c r="Q352" s="80">
        <f>INDEX([1]Ratio!R:R,MATCH([1]ตารางคะแนนV3!$C352,[1]Ratio!$C:$C,0))</f>
        <v>92</v>
      </c>
      <c r="R352" s="81">
        <f>INDEX([1]RiskPlusY2565Q3!$S:$S,MATCH([1]ตารางคะแนนV3!C352,[1]RiskPlusY2565Q3!$D:$D,0))</f>
        <v>0</v>
      </c>
      <c r="S352" s="82">
        <f>INDEX([1]Ratio!$S:$S,MATCH([1]ตารางคะแนนV3!$C352,[1]Ratio!$C:$C,0))</f>
        <v>165</v>
      </c>
      <c r="T352" s="78">
        <f>VLOOKUP($C352,[1]RiskPlusY2565Q3!$D$2:$W$901,17,0)</f>
        <v>0</v>
      </c>
      <c r="U352" s="83">
        <f t="shared" si="81"/>
        <v>0</v>
      </c>
      <c r="V352" s="82">
        <f>INDEX([1]Ratio!$T:$T,MATCH([1]ตารางคะแนนV3!$C352,[1]Ratio!$C:$C,0))</f>
        <v>105</v>
      </c>
      <c r="W352" s="78">
        <f>VLOOKUP($C352,[1]RiskPlusY2565Q3!$D$2:$W$901,18,0)</f>
        <v>0</v>
      </c>
      <c r="X352" s="83">
        <f t="shared" si="82"/>
        <v>0</v>
      </c>
      <c r="Y352" s="82">
        <f>INDEX([1]Ratio!$V:$V,MATCH([1]ตารางคะแนนV3!$C352,[1]Ratio!$C:$C,0))</f>
        <v>76</v>
      </c>
      <c r="Z352" s="81">
        <f>INDEX([1]RiskPlusY2565Q3!$W:$W,MATCH([1]ตารางคะแนนV3!C352,[1]RiskPlusY2565Q3!$D:$D,0))</f>
        <v>0</v>
      </c>
      <c r="AA352" s="84">
        <f t="shared" si="83"/>
        <v>0</v>
      </c>
      <c r="AB352" s="77" t="str">
        <f>INDEX('[1]Quick MethodY2565Q3'!P:P,MATCH([1]ตารางคะแนนV3!$C352,'[1]Quick MethodY2565Q3'!$C:$C,0))</f>
        <v>0</v>
      </c>
      <c r="AC352" s="78" t="str">
        <f>INDEX('[1]Quick MethodY2565Q3'!Q:Q,MATCH([1]ตารางคะแนนV3!$C352,'[1]Quick MethodY2565Q3'!$C:$C,0))</f>
        <v>1</v>
      </c>
      <c r="AD352" s="78">
        <f>INDEX([1]HGRY2565Q3!W:W,MATCH([1]ตารางคะแนนV3!$C352,[1]HGRY2565Q3!$C:$C,0))</f>
        <v>0.5</v>
      </c>
      <c r="AE352" s="78">
        <f>INDEX([1]HGRY2565Q3!X:X,MATCH([1]ตารางคะแนนV3!$C352,[1]HGRY2565Q3!$C:$C,0))</f>
        <v>0.5</v>
      </c>
      <c r="AF352" s="78">
        <f>INDEX([1]HGRY2565Q3!Y:Y,MATCH([1]ตารางคะแนนV3!$C352,[1]HGRY2565Q3!$C:$C,0))</f>
        <v>0</v>
      </c>
      <c r="AG352" s="78">
        <f>INDEX([1]HGRY2565Q3!Z:Z,MATCH([1]ตารางคะแนนV3!$C352,[1]HGRY2565Q3!$C:$C,0))</f>
        <v>0.5</v>
      </c>
      <c r="AH352" s="85">
        <f t="shared" si="84"/>
        <v>2.5</v>
      </c>
      <c r="AI352" s="79">
        <f t="shared" si="85"/>
        <v>2</v>
      </c>
      <c r="AJ352" s="86">
        <f>INDEX([1]PointY2565Q3!J:J,MATCH([1]ตารางคะแนนV3!$C352,[1]PointY2565Q3!$C:$C,0))</f>
        <v>0</v>
      </c>
      <c r="AK352" s="87">
        <f>IFERROR(INDEX([1]อัตราการครองเตียง!O:O,MATCH([1]ตารางคะแนนV3!$C352,[1]อัตราการครองเตียง!$C:$C,0)),0)</f>
        <v>0</v>
      </c>
      <c r="AL352" s="88">
        <f>INDEX([1]SumAdjRw!R:R,MATCH([1]ตารางคะแนนV3!$C352,[1]SumAdjRw!$C:$C,0))</f>
        <v>0</v>
      </c>
      <c r="AM352" s="89">
        <f t="shared" si="86"/>
        <v>0</v>
      </c>
      <c r="AN352" s="90">
        <f t="shared" si="87"/>
        <v>2</v>
      </c>
      <c r="AO352" s="91">
        <f t="shared" si="88"/>
        <v>3</v>
      </c>
      <c r="AP352" s="92">
        <f>INDEX([1]RiskPlusY2565Q3!Q:Q,MATCH([1]ตารางคะแนนV3!$C352,[1]RiskPlusY2565Q3!$D:$D,0))</f>
        <v>0</v>
      </c>
      <c r="AQ352" s="92">
        <f>INDEX([1]RiskPlusY2565Q3!R:R,MATCH([1]ตารางคะแนนV3!$C352,[1]RiskPlusY2565Q3!$D:$D,0))</f>
        <v>0</v>
      </c>
      <c r="AR352" s="92">
        <f>INDEX([1]RiskPlusY2565Q3!AB:AB,MATCH([1]ตารางคะแนนV3!$C352,[1]RiskPlusY2565Q3!$D:$D,0))</f>
        <v>1</v>
      </c>
      <c r="AS352" s="93">
        <f t="shared" si="89"/>
        <v>1</v>
      </c>
      <c r="AT352" s="92">
        <f>INDEX([1]RiskPlusY2565Q3!AA:AA,MATCH([1]ตารางคะแนนV3!$C352,[1]RiskPlusY2565Q3!$D:$D,0))</f>
        <v>1</v>
      </c>
      <c r="AU352" s="92">
        <f>INDEX([1]RiskPlusY2565Q3!AC:AC,MATCH([1]ตารางคะแนนV3!$C352,[1]RiskPlusY2565Q3!$D:$D,0))</f>
        <v>1</v>
      </c>
      <c r="AV352" s="94">
        <f t="shared" si="90"/>
        <v>2</v>
      </c>
      <c r="AW352" s="95">
        <f t="shared" si="91"/>
        <v>3</v>
      </c>
      <c r="AX352" s="96">
        <f t="shared" si="92"/>
        <v>6</v>
      </c>
      <c r="AY352" s="18" t="str">
        <f t="shared" si="93"/>
        <v>F</v>
      </c>
      <c r="AZ352" s="18"/>
      <c r="BA352" s="18" t="str">
        <f>INDEX([1]Proflile65!$L:$L,MATCH([1]ตารางคะแนนV3!$C352,[1]Proflile65!$D:$D,0))</f>
        <v>เดิม</v>
      </c>
      <c r="BB352" s="18"/>
      <c r="BC352" s="18"/>
      <c r="BD352" s="28" t="b">
        <f t="shared" si="94"/>
        <v>1</v>
      </c>
      <c r="BE352" s="96">
        <v>6</v>
      </c>
      <c r="BF352" s="18" t="s">
        <v>2074</v>
      </c>
      <c r="BH352" s="17">
        <f t="shared" si="95"/>
        <v>0</v>
      </c>
    </row>
    <row r="353" spans="1:60">
      <c r="A353" s="18" t="s">
        <v>26</v>
      </c>
      <c r="B353" s="17" t="s">
        <v>70</v>
      </c>
      <c r="C353" s="18" t="s">
        <v>941</v>
      </c>
      <c r="D353" s="17" t="s">
        <v>942</v>
      </c>
      <c r="E353" s="18" t="str">
        <f>INDEX([1]Proflile65!$F:$F,MATCH([1]ตารางคะแนนV3!$C353,[1]Proflile65!$D:$D,0))</f>
        <v>รพช.</v>
      </c>
      <c r="F353" s="18">
        <f>INDEX([1]Proflile65!$H:$H,MATCH([1]ตารางคะแนนV3!$C353,[1]Proflile65!$D:$D,0))</f>
        <v>33</v>
      </c>
      <c r="G353" s="19" t="str">
        <f>INDEX([1]Proflile65!$K:$K,MATCH([1]ตารางคะแนนV3!$C353,[1]Proflile65!$D:$D,0))</f>
        <v>รพช.F2 P&lt;=30,000</v>
      </c>
      <c r="H353" s="75">
        <v>18767</v>
      </c>
      <c r="I353" s="76">
        <f>INDEX([1]RiskPlusY2565Q3!L:L,MATCH([1]ตารางคะแนนV3!$C353,[1]RiskPlusY2565Q3!$D:$D,0))</f>
        <v>54538103.710000001</v>
      </c>
      <c r="J353" s="76">
        <f>INDEX([1]RiskPlusY2565Q3!P:P,MATCH([1]ตารางคะแนนV3!$C353,[1]RiskPlusY2565Q3!$D:$D,0))</f>
        <v>31026313.73</v>
      </c>
      <c r="K353" s="76">
        <f>INDEX([1]RiskPlusY2565Q3!O:O,MATCH([1]ตารางคะแนนV3!$C353,[1]RiskPlusY2565Q3!$D:$D,0))</f>
        <v>17789366.309999999</v>
      </c>
      <c r="L353" s="76">
        <f>INDEX([1]RiskPlusY2565Q3!M:M,MATCH([1]ตารางคะแนนV3!$C353,[1]RiskPlusY2565Q3!$D:$D,0))</f>
        <v>15776323.880000001</v>
      </c>
      <c r="M353" s="29">
        <f>INDEX([1]RiskPlusY2565Q3!N:N,MATCH([1]ตารางคะแนนV3!$C353,[1]RiskPlusY2565Q3!$D:$D,0))</f>
        <v>0</v>
      </c>
      <c r="N353" s="77">
        <f>INDEX([1]PlanfinY2565Q3!M:M,MATCH([1]ตารางคะแนนV3!$C353,[1]PlanfinY2565Q3!$C:$C,0))</f>
        <v>0</v>
      </c>
      <c r="O353" s="78">
        <f>INDEX([1]PlanfinY2565Q3!N:N,MATCH([1]ตารางคะแนนV3!$C353,[1]PlanfinY2565Q3!$C:$C,0))</f>
        <v>1</v>
      </c>
      <c r="P353" s="79">
        <f t="shared" si="80"/>
        <v>1</v>
      </c>
      <c r="Q353" s="80">
        <f>INDEX([1]Ratio!R:R,MATCH([1]ตารางคะแนนV3!$C353,[1]Ratio!$C:$C,0))</f>
        <v>154</v>
      </c>
      <c r="R353" s="81">
        <f>INDEX([1]RiskPlusY2565Q3!$S:$S,MATCH([1]ตารางคะแนนV3!C353,[1]RiskPlusY2565Q3!$D:$D,0))</f>
        <v>0</v>
      </c>
      <c r="S353" s="82">
        <f>INDEX([1]Ratio!$S:$S,MATCH([1]ตารางคะแนนV3!$C353,[1]Ratio!$C:$C,0))</f>
        <v>100</v>
      </c>
      <c r="T353" s="78">
        <f>VLOOKUP($C353,[1]RiskPlusY2565Q3!$D$2:$W$901,17,0)</f>
        <v>0</v>
      </c>
      <c r="U353" s="83">
        <f t="shared" si="81"/>
        <v>0</v>
      </c>
      <c r="V353" s="82">
        <f>INDEX([1]Ratio!$T:$T,MATCH([1]ตารางคะแนนV3!$C353,[1]Ratio!$C:$C,0))</f>
        <v>116</v>
      </c>
      <c r="W353" s="78">
        <f>VLOOKUP($C353,[1]RiskPlusY2565Q3!$D$2:$W$901,18,0)</f>
        <v>0</v>
      </c>
      <c r="X353" s="83">
        <f t="shared" si="82"/>
        <v>0</v>
      </c>
      <c r="Y353" s="82">
        <f>INDEX([1]Ratio!$V:$V,MATCH([1]ตารางคะแนนV3!$C353,[1]Ratio!$C:$C,0))</f>
        <v>114</v>
      </c>
      <c r="Z353" s="81">
        <f>INDEX([1]RiskPlusY2565Q3!$W:$W,MATCH([1]ตารางคะแนนV3!C353,[1]RiskPlusY2565Q3!$D:$D,0))</f>
        <v>0</v>
      </c>
      <c r="AA353" s="84">
        <f t="shared" si="83"/>
        <v>0</v>
      </c>
      <c r="AB353" s="77" t="str">
        <f>INDEX('[1]Quick MethodY2565Q3'!P:P,MATCH([1]ตารางคะแนนV3!$C353,'[1]Quick MethodY2565Q3'!$C:$C,0))</f>
        <v>1</v>
      </c>
      <c r="AC353" s="78" t="str">
        <f>INDEX('[1]Quick MethodY2565Q3'!Q:Q,MATCH([1]ตารางคะแนนV3!$C353,'[1]Quick MethodY2565Q3'!$C:$C,0))</f>
        <v>1</v>
      </c>
      <c r="AD353" s="78">
        <f>INDEX([1]HGRY2565Q3!W:W,MATCH([1]ตารางคะแนนV3!$C353,[1]HGRY2565Q3!$C:$C,0))</f>
        <v>0.5</v>
      </c>
      <c r="AE353" s="78">
        <f>INDEX([1]HGRY2565Q3!X:X,MATCH([1]ตารางคะแนนV3!$C353,[1]HGRY2565Q3!$C:$C,0))</f>
        <v>0.5</v>
      </c>
      <c r="AF353" s="78">
        <f>INDEX([1]HGRY2565Q3!Y:Y,MATCH([1]ตารางคะแนนV3!$C353,[1]HGRY2565Q3!$C:$C,0))</f>
        <v>0.5</v>
      </c>
      <c r="AG353" s="78">
        <f>INDEX([1]HGRY2565Q3!Z:Z,MATCH([1]ตารางคะแนนV3!$C353,[1]HGRY2565Q3!$C:$C,0))</f>
        <v>0.5</v>
      </c>
      <c r="AH353" s="85">
        <f t="shared" si="84"/>
        <v>4</v>
      </c>
      <c r="AI353" s="79">
        <f t="shared" si="85"/>
        <v>2</v>
      </c>
      <c r="AJ353" s="86">
        <f>INDEX([1]PointY2565Q3!J:J,MATCH([1]ตารางคะแนนV3!$C353,[1]PointY2565Q3!$C:$C,0))</f>
        <v>1</v>
      </c>
      <c r="AK353" s="87">
        <f>IFERROR(INDEX([1]อัตราการครองเตียง!O:O,MATCH([1]ตารางคะแนนV3!$C353,[1]อัตราการครองเตียง!$C:$C,0)),0)</f>
        <v>0</v>
      </c>
      <c r="AL353" s="88">
        <f>INDEX([1]SumAdjRw!R:R,MATCH([1]ตารางคะแนนV3!$C353,[1]SumAdjRw!$C:$C,0))</f>
        <v>0</v>
      </c>
      <c r="AM353" s="89">
        <f t="shared" si="86"/>
        <v>0</v>
      </c>
      <c r="AN353" s="90">
        <f t="shared" si="87"/>
        <v>3</v>
      </c>
      <c r="AO353" s="91">
        <f t="shared" si="88"/>
        <v>4</v>
      </c>
      <c r="AP353" s="92">
        <f>INDEX([1]RiskPlusY2565Q3!Q:Q,MATCH([1]ตารางคะแนนV3!$C353,[1]RiskPlusY2565Q3!$D:$D,0))</f>
        <v>0</v>
      </c>
      <c r="AQ353" s="92">
        <f>INDEX([1]RiskPlusY2565Q3!R:R,MATCH([1]ตารางคะแนนV3!$C353,[1]RiskPlusY2565Q3!$D:$D,0))</f>
        <v>0</v>
      </c>
      <c r="AR353" s="92">
        <f>INDEX([1]RiskPlusY2565Q3!AB:AB,MATCH([1]ตารางคะแนนV3!$C353,[1]RiskPlusY2565Q3!$D:$D,0))</f>
        <v>1</v>
      </c>
      <c r="AS353" s="93">
        <f t="shared" si="89"/>
        <v>1</v>
      </c>
      <c r="AT353" s="92">
        <f>INDEX([1]RiskPlusY2565Q3!AA:AA,MATCH([1]ตารางคะแนนV3!$C353,[1]RiskPlusY2565Q3!$D:$D,0))</f>
        <v>1</v>
      </c>
      <c r="AU353" s="92">
        <f>INDEX([1]RiskPlusY2565Q3!AC:AC,MATCH([1]ตารางคะแนนV3!$C353,[1]RiskPlusY2565Q3!$D:$D,0))</f>
        <v>1</v>
      </c>
      <c r="AV353" s="94">
        <f t="shared" si="90"/>
        <v>2</v>
      </c>
      <c r="AW353" s="95">
        <f t="shared" si="91"/>
        <v>3</v>
      </c>
      <c r="AX353" s="96">
        <f t="shared" si="92"/>
        <v>7</v>
      </c>
      <c r="AY353" s="18" t="str">
        <f t="shared" si="93"/>
        <v>F</v>
      </c>
      <c r="AZ353" s="18"/>
      <c r="BA353" s="18" t="str">
        <f>INDEX([1]Proflile65!$L:$L,MATCH([1]ตารางคะแนนV3!$C353,[1]Proflile65!$D:$D,0))</f>
        <v>เดิม</v>
      </c>
      <c r="BB353" s="18"/>
      <c r="BC353" s="18"/>
      <c r="BD353" s="28" t="b">
        <f t="shared" si="94"/>
        <v>1</v>
      </c>
      <c r="BE353" s="96">
        <v>7</v>
      </c>
      <c r="BF353" s="18" t="s">
        <v>2074</v>
      </c>
      <c r="BH353" s="17">
        <f t="shared" si="95"/>
        <v>0</v>
      </c>
    </row>
    <row r="354" spans="1:60">
      <c r="A354" s="18" t="s">
        <v>26</v>
      </c>
      <c r="B354" s="17" t="s">
        <v>70</v>
      </c>
      <c r="C354" s="18" t="s">
        <v>943</v>
      </c>
      <c r="D354" s="17" t="s">
        <v>944</v>
      </c>
      <c r="E354" s="18" t="str">
        <f>INDEX([1]Proflile65!$F:$F,MATCH([1]ตารางคะแนนV3!$C354,[1]Proflile65!$D:$D,0))</f>
        <v>รพช.</v>
      </c>
      <c r="F354" s="18">
        <f>INDEX([1]Proflile65!$H:$H,MATCH([1]ตารางคะแนนV3!$C354,[1]Proflile65!$D:$D,0))</f>
        <v>69</v>
      </c>
      <c r="G354" s="19" t="str">
        <f>INDEX([1]Proflile65!$K:$K,MATCH([1]ตารางคะแนนV3!$C354,[1]Proflile65!$D:$D,0))</f>
        <v>รพช.F2 P30,000-60,000</v>
      </c>
      <c r="H354" s="75">
        <v>37655</v>
      </c>
      <c r="I354" s="76">
        <f>INDEX([1]RiskPlusY2565Q3!L:L,MATCH([1]ตารางคะแนนV3!$C354,[1]RiskPlusY2565Q3!$D:$D,0))</f>
        <v>75217767.930000007</v>
      </c>
      <c r="J354" s="76">
        <f>INDEX([1]RiskPlusY2565Q3!P:P,MATCH([1]ตารางคะแนนV3!$C354,[1]RiskPlusY2565Q3!$D:$D,0))</f>
        <v>50981068.880000003</v>
      </c>
      <c r="K354" s="76">
        <f>INDEX([1]RiskPlusY2565Q3!O:O,MATCH([1]ตารางคะแนนV3!$C354,[1]RiskPlusY2565Q3!$D:$D,0))</f>
        <v>39524591.710000001</v>
      </c>
      <c r="L354" s="76">
        <f>INDEX([1]RiskPlusY2565Q3!M:M,MATCH([1]ตารางคะแนนV3!$C354,[1]RiskPlusY2565Q3!$D:$D,0))</f>
        <v>37463671.5</v>
      </c>
      <c r="M354" s="29">
        <f>INDEX([1]RiskPlusY2565Q3!N:N,MATCH([1]ตารางคะแนนV3!$C354,[1]RiskPlusY2565Q3!$D:$D,0))</f>
        <v>0</v>
      </c>
      <c r="N354" s="77">
        <f>INDEX([1]PlanfinY2565Q3!M:M,MATCH([1]ตารางคะแนนV3!$C354,[1]PlanfinY2565Q3!$C:$C,0))</f>
        <v>0</v>
      </c>
      <c r="O354" s="78">
        <f>INDEX([1]PlanfinY2565Q3!N:N,MATCH([1]ตารางคะแนนV3!$C354,[1]PlanfinY2565Q3!$C:$C,0))</f>
        <v>0</v>
      </c>
      <c r="P354" s="79">
        <f t="shared" si="80"/>
        <v>0</v>
      </c>
      <c r="Q354" s="80">
        <f>INDEX([1]Ratio!R:R,MATCH([1]ตารางคะแนนV3!$C354,[1]Ratio!$C:$C,0))</f>
        <v>148</v>
      </c>
      <c r="R354" s="81">
        <f>INDEX([1]RiskPlusY2565Q3!$S:$S,MATCH([1]ตารางคะแนนV3!C354,[1]RiskPlusY2565Q3!$D:$D,0))</f>
        <v>0</v>
      </c>
      <c r="S354" s="82">
        <f>INDEX([1]Ratio!$S:$S,MATCH([1]ตารางคะแนนV3!$C354,[1]Ratio!$C:$C,0))</f>
        <v>52</v>
      </c>
      <c r="T354" s="78">
        <f>VLOOKUP($C354,[1]RiskPlusY2565Q3!$D$2:$W$901,17,0)</f>
        <v>1</v>
      </c>
      <c r="U354" s="83">
        <f t="shared" si="81"/>
        <v>0.5</v>
      </c>
      <c r="V354" s="82">
        <f>INDEX([1]Ratio!$T:$T,MATCH([1]ตารางคะแนนV3!$C354,[1]Ratio!$C:$C,0))</f>
        <v>72</v>
      </c>
      <c r="W354" s="78">
        <f>VLOOKUP($C354,[1]RiskPlusY2565Q3!$D$2:$W$901,18,0)</f>
        <v>0</v>
      </c>
      <c r="X354" s="83">
        <f t="shared" si="82"/>
        <v>0</v>
      </c>
      <c r="Y354" s="82">
        <f>INDEX([1]Ratio!$V:$V,MATCH([1]ตารางคะแนนV3!$C354,[1]Ratio!$C:$C,0))</f>
        <v>52</v>
      </c>
      <c r="Z354" s="81">
        <f>INDEX([1]RiskPlusY2565Q3!$W:$W,MATCH([1]ตารางคะแนนV3!C354,[1]RiskPlusY2565Q3!$D:$D,0))</f>
        <v>1</v>
      </c>
      <c r="AA354" s="84">
        <f t="shared" si="83"/>
        <v>1.5</v>
      </c>
      <c r="AB354" s="77" t="str">
        <f>INDEX('[1]Quick MethodY2565Q3'!P:P,MATCH([1]ตารางคะแนนV3!$C354,'[1]Quick MethodY2565Q3'!$C:$C,0))</f>
        <v>1</v>
      </c>
      <c r="AC354" s="78" t="str">
        <f>INDEX('[1]Quick MethodY2565Q3'!Q:Q,MATCH([1]ตารางคะแนนV3!$C354,'[1]Quick MethodY2565Q3'!$C:$C,0))</f>
        <v>1</v>
      </c>
      <c r="AD354" s="78">
        <f>INDEX([1]HGRY2565Q3!W:W,MATCH([1]ตารางคะแนนV3!$C354,[1]HGRY2565Q3!$C:$C,0))</f>
        <v>0</v>
      </c>
      <c r="AE354" s="78">
        <f>INDEX([1]HGRY2565Q3!X:X,MATCH([1]ตารางคะแนนV3!$C354,[1]HGRY2565Q3!$C:$C,0))</f>
        <v>0.5</v>
      </c>
      <c r="AF354" s="78">
        <f>INDEX([1]HGRY2565Q3!Y:Y,MATCH([1]ตารางคะแนนV3!$C354,[1]HGRY2565Q3!$C:$C,0))</f>
        <v>0.5</v>
      </c>
      <c r="AG354" s="78">
        <f>INDEX([1]HGRY2565Q3!Z:Z,MATCH([1]ตารางคะแนนV3!$C354,[1]HGRY2565Q3!$C:$C,0))</f>
        <v>0</v>
      </c>
      <c r="AH354" s="85">
        <f t="shared" si="84"/>
        <v>3</v>
      </c>
      <c r="AI354" s="79">
        <f t="shared" si="85"/>
        <v>2</v>
      </c>
      <c r="AJ354" s="86">
        <f>INDEX([1]PointY2565Q3!J:J,MATCH([1]ตารางคะแนนV3!$C354,[1]PointY2565Q3!$C:$C,0))</f>
        <v>1</v>
      </c>
      <c r="AK354" s="87">
        <f>IFERROR(INDEX([1]อัตราการครองเตียง!O:O,MATCH([1]ตารางคะแนนV3!$C354,[1]อัตราการครองเตียง!$C:$C,0)),0)</f>
        <v>0</v>
      </c>
      <c r="AL354" s="88">
        <f>INDEX([1]SumAdjRw!R:R,MATCH([1]ตารางคะแนนV3!$C354,[1]SumAdjRw!$C:$C,0))</f>
        <v>1</v>
      </c>
      <c r="AM354" s="89">
        <f t="shared" si="86"/>
        <v>1</v>
      </c>
      <c r="AN354" s="90">
        <f t="shared" si="87"/>
        <v>4</v>
      </c>
      <c r="AO354" s="91">
        <f t="shared" si="88"/>
        <v>5.5</v>
      </c>
      <c r="AP354" s="92">
        <f>INDEX([1]RiskPlusY2565Q3!Q:Q,MATCH([1]ตารางคะแนนV3!$C354,[1]RiskPlusY2565Q3!$D:$D,0))</f>
        <v>0</v>
      </c>
      <c r="AQ354" s="92">
        <f>INDEX([1]RiskPlusY2565Q3!R:R,MATCH([1]ตารางคะแนนV3!$C354,[1]RiskPlusY2565Q3!$D:$D,0))</f>
        <v>1</v>
      </c>
      <c r="AR354" s="92">
        <f>INDEX([1]RiskPlusY2565Q3!AB:AB,MATCH([1]ตารางคะแนนV3!$C354,[1]RiskPlusY2565Q3!$D:$D,0))</f>
        <v>1</v>
      </c>
      <c r="AS354" s="93">
        <f t="shared" si="89"/>
        <v>2</v>
      </c>
      <c r="AT354" s="92">
        <f>INDEX([1]RiskPlusY2565Q3!AA:AA,MATCH([1]ตารางคะแนนV3!$C354,[1]RiskPlusY2565Q3!$D:$D,0))</f>
        <v>1</v>
      </c>
      <c r="AU354" s="92">
        <f>INDEX([1]RiskPlusY2565Q3!AC:AC,MATCH([1]ตารางคะแนนV3!$C354,[1]RiskPlusY2565Q3!$D:$D,0))</f>
        <v>1</v>
      </c>
      <c r="AV354" s="94">
        <f t="shared" si="90"/>
        <v>2</v>
      </c>
      <c r="AW354" s="95">
        <f t="shared" si="91"/>
        <v>4</v>
      </c>
      <c r="AX354" s="96">
        <f t="shared" si="92"/>
        <v>9.5</v>
      </c>
      <c r="AY354" s="18" t="str">
        <f t="shared" si="93"/>
        <v>C</v>
      </c>
      <c r="AZ354" s="18"/>
      <c r="BA354" s="18" t="str">
        <f>INDEX([1]Proflile65!$L:$L,MATCH([1]ตารางคะแนนV3!$C354,[1]Proflile65!$D:$D,0))</f>
        <v>เดิม</v>
      </c>
      <c r="BB354" s="18"/>
      <c r="BC354" s="18"/>
      <c r="BD354" s="28" t="b">
        <f t="shared" si="94"/>
        <v>1</v>
      </c>
      <c r="BE354" s="96">
        <v>9.5</v>
      </c>
      <c r="BF354" s="18" t="s">
        <v>2072</v>
      </c>
      <c r="BH354" s="17">
        <f t="shared" si="95"/>
        <v>0</v>
      </c>
    </row>
    <row r="355" spans="1:60">
      <c r="A355" s="18" t="s">
        <v>26</v>
      </c>
      <c r="B355" s="17" t="s">
        <v>70</v>
      </c>
      <c r="C355" s="18" t="s">
        <v>945</v>
      </c>
      <c r="D355" s="17" t="s">
        <v>946</v>
      </c>
      <c r="E355" s="18" t="str">
        <f>INDEX([1]Proflile65!$F:$F,MATCH([1]ตารางคะแนนV3!$C355,[1]Proflile65!$D:$D,0))</f>
        <v>รพช.</v>
      </c>
      <c r="F355" s="18">
        <f>INDEX([1]Proflile65!$H:$H,MATCH([1]ตารางคะแนนV3!$C355,[1]Proflile65!$D:$D,0))</f>
        <v>42</v>
      </c>
      <c r="G355" s="19" t="str">
        <f>INDEX([1]Proflile65!$K:$K,MATCH([1]ตารางคะแนนV3!$C355,[1]Proflile65!$D:$D,0))</f>
        <v>รพช.F1 P&lt;=50,000</v>
      </c>
      <c r="H355" s="75">
        <v>26188</v>
      </c>
      <c r="I355" s="76">
        <f>INDEX([1]RiskPlusY2565Q3!L:L,MATCH([1]ตารางคะแนนV3!$C355,[1]RiskPlusY2565Q3!$D:$D,0))</f>
        <v>19460789.859999999</v>
      </c>
      <c r="J355" s="76">
        <f>INDEX([1]RiskPlusY2565Q3!P:P,MATCH([1]ตารางคะแนนV3!$C355,[1]RiskPlusY2565Q3!$D:$D,0))</f>
        <v>-5825062.6100000003</v>
      </c>
      <c r="K355" s="76">
        <f>INDEX([1]RiskPlusY2565Q3!O:O,MATCH([1]ตารางคะแนนV3!$C355,[1]RiskPlusY2565Q3!$D:$D,0))</f>
        <v>17900503.18</v>
      </c>
      <c r="L355" s="76">
        <f>INDEX([1]RiskPlusY2565Q3!M:M,MATCH([1]ตารางคะแนนV3!$C355,[1]RiskPlusY2565Q3!$D:$D,0))</f>
        <v>13083420.439999999</v>
      </c>
      <c r="M355" s="29">
        <f>INDEX([1]RiskPlusY2565Q3!N:N,MATCH([1]ตารางคะแนนV3!$C355,[1]RiskPlusY2565Q3!$D:$D,0))</f>
        <v>1</v>
      </c>
      <c r="N355" s="77">
        <f>INDEX([1]PlanfinY2565Q3!M:M,MATCH([1]ตารางคะแนนV3!$C355,[1]PlanfinY2565Q3!$C:$C,0))</f>
        <v>0</v>
      </c>
      <c r="O355" s="78">
        <f>INDEX([1]PlanfinY2565Q3!N:N,MATCH([1]ตารางคะแนนV3!$C355,[1]PlanfinY2565Q3!$C:$C,0))</f>
        <v>1</v>
      </c>
      <c r="P355" s="79">
        <f t="shared" si="80"/>
        <v>1</v>
      </c>
      <c r="Q355" s="80">
        <f>INDEX([1]Ratio!R:R,MATCH([1]ตารางคะแนนV3!$C355,[1]Ratio!$C:$C,0))</f>
        <v>174</v>
      </c>
      <c r="R355" s="81">
        <f>INDEX([1]RiskPlusY2565Q3!$S:$S,MATCH([1]ตารางคะแนนV3!C355,[1]RiskPlusY2565Q3!$D:$D,0))</f>
        <v>1</v>
      </c>
      <c r="S355" s="82">
        <f>INDEX([1]Ratio!$S:$S,MATCH([1]ตารางคะแนนV3!$C355,[1]Ratio!$C:$C,0))</f>
        <v>69</v>
      </c>
      <c r="T355" s="78">
        <f>VLOOKUP($C355,[1]RiskPlusY2565Q3!$D$2:$W$901,17,0)</f>
        <v>0</v>
      </c>
      <c r="U355" s="83">
        <f t="shared" si="81"/>
        <v>0</v>
      </c>
      <c r="V355" s="82">
        <f>INDEX([1]Ratio!$T:$T,MATCH([1]ตารางคะแนนV3!$C355,[1]Ratio!$C:$C,0))</f>
        <v>119</v>
      </c>
      <c r="W355" s="78">
        <f>VLOOKUP($C355,[1]RiskPlusY2565Q3!$D$2:$W$901,18,0)</f>
        <v>0</v>
      </c>
      <c r="X355" s="83">
        <f t="shared" si="82"/>
        <v>0</v>
      </c>
      <c r="Y355" s="82">
        <f>INDEX([1]Ratio!$V:$V,MATCH([1]ตารางคะแนนV3!$C355,[1]Ratio!$C:$C,0))</f>
        <v>78</v>
      </c>
      <c r="Z355" s="81">
        <f>INDEX([1]RiskPlusY2565Q3!$W:$W,MATCH([1]ตารางคะแนนV3!C355,[1]RiskPlusY2565Q3!$D:$D,0))</f>
        <v>0</v>
      </c>
      <c r="AA355" s="84">
        <f t="shared" si="83"/>
        <v>1</v>
      </c>
      <c r="AB355" s="77" t="str">
        <f>INDEX('[1]Quick MethodY2565Q3'!P:P,MATCH([1]ตารางคะแนนV3!$C355,'[1]Quick MethodY2565Q3'!$C:$C,0))</f>
        <v>1</v>
      </c>
      <c r="AC355" s="78" t="str">
        <f>INDEX('[1]Quick MethodY2565Q3'!Q:Q,MATCH([1]ตารางคะแนนV3!$C355,'[1]Quick MethodY2565Q3'!$C:$C,0))</f>
        <v>1</v>
      </c>
      <c r="AD355" s="78">
        <f>INDEX([1]HGRY2565Q3!W:W,MATCH([1]ตารางคะแนนV3!$C355,[1]HGRY2565Q3!$C:$C,0))</f>
        <v>0.5</v>
      </c>
      <c r="AE355" s="78">
        <f>INDEX([1]HGRY2565Q3!X:X,MATCH([1]ตารางคะแนนV3!$C355,[1]HGRY2565Q3!$C:$C,0))</f>
        <v>0.5</v>
      </c>
      <c r="AF355" s="78">
        <f>INDEX([1]HGRY2565Q3!Y:Y,MATCH([1]ตารางคะแนนV3!$C355,[1]HGRY2565Q3!$C:$C,0))</f>
        <v>0.5</v>
      </c>
      <c r="AG355" s="78">
        <f>INDEX([1]HGRY2565Q3!Z:Z,MATCH([1]ตารางคะแนนV3!$C355,[1]HGRY2565Q3!$C:$C,0))</f>
        <v>0.5</v>
      </c>
      <c r="AH355" s="85">
        <f t="shared" si="84"/>
        <v>4</v>
      </c>
      <c r="AI355" s="79">
        <f t="shared" si="85"/>
        <v>2</v>
      </c>
      <c r="AJ355" s="86">
        <f>INDEX([1]PointY2565Q3!J:J,MATCH([1]ตารางคะแนนV3!$C355,[1]PointY2565Q3!$C:$C,0))</f>
        <v>1</v>
      </c>
      <c r="AK355" s="87">
        <f>IFERROR(INDEX([1]อัตราการครองเตียง!O:O,MATCH([1]ตารางคะแนนV3!$C355,[1]อัตราการครองเตียง!$C:$C,0)),0)</f>
        <v>1</v>
      </c>
      <c r="AL355" s="88">
        <f>INDEX([1]SumAdjRw!R:R,MATCH([1]ตารางคะแนนV3!$C355,[1]SumAdjRw!$C:$C,0))</f>
        <v>1</v>
      </c>
      <c r="AM355" s="89">
        <f t="shared" si="86"/>
        <v>2</v>
      </c>
      <c r="AN355" s="90">
        <f t="shared" si="87"/>
        <v>5</v>
      </c>
      <c r="AO355" s="91">
        <f t="shared" si="88"/>
        <v>7</v>
      </c>
      <c r="AP355" s="92">
        <f>INDEX([1]RiskPlusY2565Q3!Q:Q,MATCH([1]ตารางคะแนนV3!$C355,[1]RiskPlusY2565Q3!$D:$D,0))</f>
        <v>0</v>
      </c>
      <c r="AQ355" s="92">
        <f>INDEX([1]RiskPlusY2565Q3!R:R,MATCH([1]ตารางคะแนนV3!$C355,[1]RiskPlusY2565Q3!$D:$D,0))</f>
        <v>0</v>
      </c>
      <c r="AR355" s="92">
        <f>INDEX([1]RiskPlusY2565Q3!AB:AB,MATCH([1]ตารางคะแนนV3!$C355,[1]RiskPlusY2565Q3!$D:$D,0))</f>
        <v>1</v>
      </c>
      <c r="AS355" s="93">
        <f t="shared" si="89"/>
        <v>1</v>
      </c>
      <c r="AT355" s="92">
        <f>INDEX([1]RiskPlusY2565Q3!AA:AA,MATCH([1]ตารางคะแนนV3!$C355,[1]RiskPlusY2565Q3!$D:$D,0))</f>
        <v>1</v>
      </c>
      <c r="AU355" s="92">
        <f>INDEX([1]RiskPlusY2565Q3!AC:AC,MATCH([1]ตารางคะแนนV3!$C355,[1]RiskPlusY2565Q3!$D:$D,0))</f>
        <v>0</v>
      </c>
      <c r="AV355" s="94">
        <f t="shared" si="90"/>
        <v>1</v>
      </c>
      <c r="AW355" s="95">
        <f t="shared" si="91"/>
        <v>2</v>
      </c>
      <c r="AX355" s="96">
        <f t="shared" si="92"/>
        <v>9</v>
      </c>
      <c r="AY355" s="18" t="str">
        <f t="shared" si="93"/>
        <v>C</v>
      </c>
      <c r="AZ355" s="18"/>
      <c r="BA355" s="18" t="str">
        <f>INDEX([1]Proflile65!$L:$L,MATCH([1]ตารางคะแนนV3!$C355,[1]Proflile65!$D:$D,0))</f>
        <v>เดิม</v>
      </c>
      <c r="BB355" s="18"/>
      <c r="BC355" s="18"/>
      <c r="BD355" s="28" t="b">
        <f t="shared" si="94"/>
        <v>1</v>
      </c>
      <c r="BE355" s="96">
        <v>9</v>
      </c>
      <c r="BF355" s="18" t="s">
        <v>2072</v>
      </c>
      <c r="BH355" s="17">
        <f t="shared" si="95"/>
        <v>0</v>
      </c>
    </row>
    <row r="356" spans="1:60">
      <c r="A356" s="18" t="s">
        <v>26</v>
      </c>
      <c r="B356" s="17" t="s">
        <v>70</v>
      </c>
      <c r="C356" s="18" t="s">
        <v>947</v>
      </c>
      <c r="D356" s="17" t="s">
        <v>948</v>
      </c>
      <c r="E356" s="18" t="str">
        <f>INDEX([1]Proflile65!$F:$F,MATCH([1]ตารางคะแนนV3!$C356,[1]Proflile65!$D:$D,0))</f>
        <v>รพช.</v>
      </c>
      <c r="F356" s="18">
        <f>INDEX([1]Proflile65!$H:$H,MATCH([1]ตารางคะแนนV3!$C356,[1]Proflile65!$D:$D,0))</f>
        <v>35</v>
      </c>
      <c r="G356" s="19" t="str">
        <f>INDEX([1]Proflile65!$K:$K,MATCH([1]ตารางคะแนนV3!$C356,[1]Proflile65!$D:$D,0))</f>
        <v>รพช.F2 P&lt;=30,000</v>
      </c>
      <c r="H356" s="75">
        <v>21350</v>
      </c>
      <c r="I356" s="76">
        <f>INDEX([1]RiskPlusY2565Q3!L:L,MATCH([1]ตารางคะแนนV3!$C356,[1]RiskPlusY2565Q3!$D:$D,0))</f>
        <v>36084021.140000001</v>
      </c>
      <c r="J356" s="76">
        <f>INDEX([1]RiskPlusY2565Q3!P:P,MATCH([1]ตารางคะแนนV3!$C356,[1]RiskPlusY2565Q3!$D:$D,0))</f>
        <v>17016574.879999999</v>
      </c>
      <c r="K356" s="76">
        <f>INDEX([1]RiskPlusY2565Q3!O:O,MATCH([1]ตารางคะแนนV3!$C356,[1]RiskPlusY2565Q3!$D:$D,0))</f>
        <v>12847275.32</v>
      </c>
      <c r="L356" s="76">
        <f>INDEX([1]RiskPlusY2565Q3!M:M,MATCH([1]ตารางคะแนนV3!$C356,[1]RiskPlusY2565Q3!$D:$D,0))</f>
        <v>10267099.24</v>
      </c>
      <c r="M356" s="29">
        <f>INDEX([1]RiskPlusY2565Q3!N:N,MATCH([1]ตารางคะแนนV3!$C356,[1]RiskPlusY2565Q3!$D:$D,0))</f>
        <v>0</v>
      </c>
      <c r="N356" s="77">
        <f>INDEX([1]PlanfinY2565Q3!M:M,MATCH([1]ตารางคะแนนV3!$C356,[1]PlanfinY2565Q3!$C:$C,0))</f>
        <v>0</v>
      </c>
      <c r="O356" s="78">
        <f>INDEX([1]PlanfinY2565Q3!N:N,MATCH([1]ตารางคะแนนV3!$C356,[1]PlanfinY2565Q3!$C:$C,0))</f>
        <v>0</v>
      </c>
      <c r="P356" s="79">
        <f t="shared" si="80"/>
        <v>0</v>
      </c>
      <c r="Q356" s="80">
        <f>INDEX([1]Ratio!R:R,MATCH([1]ตารางคะแนนV3!$C356,[1]Ratio!$C:$C,0))</f>
        <v>78</v>
      </c>
      <c r="R356" s="81">
        <f>INDEX([1]RiskPlusY2565Q3!$S:$S,MATCH([1]ตารางคะแนนV3!C356,[1]RiskPlusY2565Q3!$D:$D,0))</f>
        <v>1</v>
      </c>
      <c r="S356" s="82">
        <f>INDEX([1]Ratio!$S:$S,MATCH([1]ตารางคะแนนV3!$C356,[1]Ratio!$C:$C,0))</f>
        <v>54</v>
      </c>
      <c r="T356" s="78">
        <f>VLOOKUP($C356,[1]RiskPlusY2565Q3!$D$2:$W$901,17,0)</f>
        <v>1</v>
      </c>
      <c r="U356" s="83">
        <f t="shared" si="81"/>
        <v>0.5</v>
      </c>
      <c r="V356" s="82">
        <f>INDEX([1]Ratio!$T:$T,MATCH([1]ตารางคะแนนV3!$C356,[1]Ratio!$C:$C,0))</f>
        <v>78</v>
      </c>
      <c r="W356" s="78">
        <f>VLOOKUP($C356,[1]RiskPlusY2565Q3!$D$2:$W$901,18,0)</f>
        <v>0</v>
      </c>
      <c r="X356" s="83">
        <f t="shared" si="82"/>
        <v>0</v>
      </c>
      <c r="Y356" s="82">
        <f>INDEX([1]Ratio!$V:$V,MATCH([1]ตารางคะแนนV3!$C356,[1]Ratio!$C:$C,0))</f>
        <v>49</v>
      </c>
      <c r="Z356" s="81">
        <f>INDEX([1]RiskPlusY2565Q3!$W:$W,MATCH([1]ตารางคะแนนV3!C356,[1]RiskPlusY2565Q3!$D:$D,0))</f>
        <v>1</v>
      </c>
      <c r="AA356" s="84">
        <f t="shared" si="83"/>
        <v>2.5</v>
      </c>
      <c r="AB356" s="77" t="str">
        <f>INDEX('[1]Quick MethodY2565Q3'!P:P,MATCH([1]ตารางคะแนนV3!$C356,'[1]Quick MethodY2565Q3'!$C:$C,0))</f>
        <v>1</v>
      </c>
      <c r="AC356" s="78" t="str">
        <f>INDEX('[1]Quick MethodY2565Q3'!Q:Q,MATCH([1]ตารางคะแนนV3!$C356,'[1]Quick MethodY2565Q3'!$C:$C,0))</f>
        <v>1</v>
      </c>
      <c r="AD356" s="78">
        <f>INDEX([1]HGRY2565Q3!W:W,MATCH([1]ตารางคะแนนV3!$C356,[1]HGRY2565Q3!$C:$C,0))</f>
        <v>0.5</v>
      </c>
      <c r="AE356" s="78">
        <f>INDEX([1]HGRY2565Q3!X:X,MATCH([1]ตารางคะแนนV3!$C356,[1]HGRY2565Q3!$C:$C,0))</f>
        <v>0</v>
      </c>
      <c r="AF356" s="78">
        <f>INDEX([1]HGRY2565Q3!Y:Y,MATCH([1]ตารางคะแนนV3!$C356,[1]HGRY2565Q3!$C:$C,0))</f>
        <v>0.5</v>
      </c>
      <c r="AG356" s="78">
        <f>INDEX([1]HGRY2565Q3!Z:Z,MATCH([1]ตารางคะแนนV3!$C356,[1]HGRY2565Q3!$C:$C,0))</f>
        <v>0</v>
      </c>
      <c r="AH356" s="85">
        <f t="shared" si="84"/>
        <v>3</v>
      </c>
      <c r="AI356" s="79">
        <f t="shared" si="85"/>
        <v>2</v>
      </c>
      <c r="AJ356" s="86">
        <f>INDEX([1]PointY2565Q3!J:J,MATCH([1]ตารางคะแนนV3!$C356,[1]PointY2565Q3!$C:$C,0))</f>
        <v>1</v>
      </c>
      <c r="AK356" s="87">
        <f>IFERROR(INDEX([1]อัตราการครองเตียง!O:O,MATCH([1]ตารางคะแนนV3!$C356,[1]อัตราการครองเตียง!$C:$C,0)),0)</f>
        <v>0</v>
      </c>
      <c r="AL356" s="88">
        <f>INDEX([1]SumAdjRw!R:R,MATCH([1]ตารางคะแนนV3!$C356,[1]SumAdjRw!$C:$C,0))</f>
        <v>0</v>
      </c>
      <c r="AM356" s="89">
        <f t="shared" si="86"/>
        <v>0</v>
      </c>
      <c r="AN356" s="90">
        <f t="shared" si="87"/>
        <v>3</v>
      </c>
      <c r="AO356" s="91">
        <f t="shared" si="88"/>
        <v>5.5</v>
      </c>
      <c r="AP356" s="92">
        <f>INDEX([1]RiskPlusY2565Q3!Q:Q,MATCH([1]ตารางคะแนนV3!$C356,[1]RiskPlusY2565Q3!$D:$D,0))</f>
        <v>0</v>
      </c>
      <c r="AQ356" s="92">
        <f>INDEX([1]RiskPlusY2565Q3!R:R,MATCH([1]ตารางคะแนนV3!$C356,[1]RiskPlusY2565Q3!$D:$D,0))</f>
        <v>0</v>
      </c>
      <c r="AR356" s="92">
        <f>INDEX([1]RiskPlusY2565Q3!AB:AB,MATCH([1]ตารางคะแนนV3!$C356,[1]RiskPlusY2565Q3!$D:$D,0))</f>
        <v>1</v>
      </c>
      <c r="AS356" s="93">
        <f t="shared" si="89"/>
        <v>1</v>
      </c>
      <c r="AT356" s="92">
        <f>INDEX([1]RiskPlusY2565Q3!AA:AA,MATCH([1]ตารางคะแนนV3!$C356,[1]RiskPlusY2565Q3!$D:$D,0))</f>
        <v>1</v>
      </c>
      <c r="AU356" s="92">
        <f>INDEX([1]RiskPlusY2565Q3!AC:AC,MATCH([1]ตารางคะแนนV3!$C356,[1]RiskPlusY2565Q3!$D:$D,0))</f>
        <v>1</v>
      </c>
      <c r="AV356" s="94">
        <f t="shared" si="90"/>
        <v>2</v>
      </c>
      <c r="AW356" s="95">
        <f t="shared" si="91"/>
        <v>3</v>
      </c>
      <c r="AX356" s="96">
        <f t="shared" si="92"/>
        <v>8.5</v>
      </c>
      <c r="AY356" s="18" t="str">
        <f t="shared" si="93"/>
        <v>D</v>
      </c>
      <c r="AZ356" s="18"/>
      <c r="BA356" s="18" t="str">
        <f>INDEX([1]Proflile65!$L:$L,MATCH([1]ตารางคะแนนV3!$C356,[1]Proflile65!$D:$D,0))</f>
        <v>เดิม</v>
      </c>
      <c r="BB356" s="18"/>
      <c r="BC356" s="18"/>
      <c r="BD356" s="28" t="b">
        <f t="shared" si="94"/>
        <v>1</v>
      </c>
      <c r="BE356" s="96">
        <v>8.5</v>
      </c>
      <c r="BF356" s="18" t="s">
        <v>2073</v>
      </c>
      <c r="BH356" s="17">
        <f t="shared" si="95"/>
        <v>0</v>
      </c>
    </row>
    <row r="357" spans="1:60">
      <c r="A357" s="18" t="s">
        <v>26</v>
      </c>
      <c r="B357" s="17" t="s">
        <v>70</v>
      </c>
      <c r="C357" s="18" t="s">
        <v>949</v>
      </c>
      <c r="D357" s="17" t="s">
        <v>950</v>
      </c>
      <c r="E357" s="18" t="str">
        <f>INDEX([1]Proflile65!$F:$F,MATCH([1]ตารางคะแนนV3!$C357,[1]Proflile65!$D:$D,0))</f>
        <v>รพช.</v>
      </c>
      <c r="F357" s="18">
        <f>INDEX([1]Proflile65!$H:$H,MATCH([1]ตารางคะแนนV3!$C357,[1]Proflile65!$D:$D,0))</f>
        <v>62</v>
      </c>
      <c r="G357" s="19" t="str">
        <f>INDEX([1]Proflile65!$K:$K,MATCH([1]ตารางคะแนนV3!$C357,[1]Proflile65!$D:$D,0))</f>
        <v>รพช.F1 P50,000-100,000</v>
      </c>
      <c r="H357" s="75">
        <v>53331</v>
      </c>
      <c r="I357" s="76">
        <f>INDEX([1]RiskPlusY2565Q3!L:L,MATCH([1]ตารางคะแนนV3!$C357,[1]RiskPlusY2565Q3!$D:$D,0))</f>
        <v>47392048.020000003</v>
      </c>
      <c r="J357" s="76">
        <f>INDEX([1]RiskPlusY2565Q3!P:P,MATCH([1]ตารางคะแนนV3!$C357,[1]RiskPlusY2565Q3!$D:$D,0))</f>
        <v>21528068.940000001</v>
      </c>
      <c r="K357" s="76">
        <f>INDEX([1]RiskPlusY2565Q3!O:O,MATCH([1]ตารางคะแนนV3!$C357,[1]RiskPlusY2565Q3!$D:$D,0))</f>
        <v>22479631.510000002</v>
      </c>
      <c r="L357" s="76">
        <f>INDEX([1]RiskPlusY2565Q3!M:M,MATCH([1]ตารางคะแนนV3!$C357,[1]RiskPlusY2565Q3!$D:$D,0))</f>
        <v>16370267.689999999</v>
      </c>
      <c r="M357" s="29">
        <f>INDEX([1]RiskPlusY2565Q3!N:N,MATCH([1]ตารางคะแนนV3!$C357,[1]RiskPlusY2565Q3!$D:$D,0))</f>
        <v>0</v>
      </c>
      <c r="N357" s="77">
        <f>INDEX([1]PlanfinY2565Q3!M:M,MATCH([1]ตารางคะแนนV3!$C357,[1]PlanfinY2565Q3!$C:$C,0))</f>
        <v>0</v>
      </c>
      <c r="O357" s="78">
        <f>INDEX([1]PlanfinY2565Q3!N:N,MATCH([1]ตารางคะแนนV3!$C357,[1]PlanfinY2565Q3!$C:$C,0))</f>
        <v>1</v>
      </c>
      <c r="P357" s="79">
        <f t="shared" si="80"/>
        <v>1</v>
      </c>
      <c r="Q357" s="80">
        <f>INDEX([1]Ratio!R:R,MATCH([1]ตารางคะแนนV3!$C357,[1]Ratio!$C:$C,0))</f>
        <v>163</v>
      </c>
      <c r="R357" s="81">
        <f>INDEX([1]RiskPlusY2565Q3!$S:$S,MATCH([1]ตารางคะแนนV3!C357,[1]RiskPlusY2565Q3!$D:$D,0))</f>
        <v>0</v>
      </c>
      <c r="S357" s="82">
        <f>INDEX([1]Ratio!$S:$S,MATCH([1]ตารางคะแนนV3!$C357,[1]Ratio!$C:$C,0))</f>
        <v>36</v>
      </c>
      <c r="T357" s="78">
        <f>VLOOKUP($C357,[1]RiskPlusY2565Q3!$D$2:$W$901,17,0)</f>
        <v>1</v>
      </c>
      <c r="U357" s="83">
        <f t="shared" si="81"/>
        <v>0.5</v>
      </c>
      <c r="V357" s="82">
        <f>INDEX([1]Ratio!$T:$T,MATCH([1]ตารางคะแนนV3!$C357,[1]Ratio!$C:$C,0))</f>
        <v>70</v>
      </c>
      <c r="W357" s="78">
        <f>VLOOKUP($C357,[1]RiskPlusY2565Q3!$D$2:$W$901,18,0)</f>
        <v>0</v>
      </c>
      <c r="X357" s="83">
        <f t="shared" si="82"/>
        <v>0</v>
      </c>
      <c r="Y357" s="82">
        <f>INDEX([1]Ratio!$V:$V,MATCH([1]ตารางคะแนนV3!$C357,[1]Ratio!$C:$C,0))</f>
        <v>89</v>
      </c>
      <c r="Z357" s="81">
        <f>INDEX([1]RiskPlusY2565Q3!$W:$W,MATCH([1]ตารางคะแนนV3!C357,[1]RiskPlusY2565Q3!$D:$D,0))</f>
        <v>0</v>
      </c>
      <c r="AA357" s="84">
        <f t="shared" si="83"/>
        <v>0.5</v>
      </c>
      <c r="AB357" s="77" t="str">
        <f>INDEX('[1]Quick MethodY2565Q3'!P:P,MATCH([1]ตารางคะแนนV3!$C357,'[1]Quick MethodY2565Q3'!$C:$C,0))</f>
        <v>0</v>
      </c>
      <c r="AC357" s="78" t="str">
        <f>INDEX('[1]Quick MethodY2565Q3'!Q:Q,MATCH([1]ตารางคะแนนV3!$C357,'[1]Quick MethodY2565Q3'!$C:$C,0))</f>
        <v>1</v>
      </c>
      <c r="AD357" s="78">
        <f>INDEX([1]HGRY2565Q3!W:W,MATCH([1]ตารางคะแนนV3!$C357,[1]HGRY2565Q3!$C:$C,0))</f>
        <v>0.5</v>
      </c>
      <c r="AE357" s="78">
        <f>INDEX([1]HGRY2565Q3!X:X,MATCH([1]ตารางคะแนนV3!$C357,[1]HGRY2565Q3!$C:$C,0))</f>
        <v>0.5</v>
      </c>
      <c r="AF357" s="78">
        <f>INDEX([1]HGRY2565Q3!Y:Y,MATCH([1]ตารางคะแนนV3!$C357,[1]HGRY2565Q3!$C:$C,0))</f>
        <v>0.5</v>
      </c>
      <c r="AG357" s="78">
        <f>INDEX([1]HGRY2565Q3!Z:Z,MATCH([1]ตารางคะแนนV3!$C357,[1]HGRY2565Q3!$C:$C,0))</f>
        <v>0.5</v>
      </c>
      <c r="AH357" s="85">
        <f t="shared" si="84"/>
        <v>3</v>
      </c>
      <c r="AI357" s="79">
        <f t="shared" si="85"/>
        <v>2</v>
      </c>
      <c r="AJ357" s="86">
        <f>INDEX([1]PointY2565Q3!J:J,MATCH([1]ตารางคะแนนV3!$C357,[1]PointY2565Q3!$C:$C,0))</f>
        <v>0</v>
      </c>
      <c r="AK357" s="87">
        <f>IFERROR(INDEX([1]อัตราการครองเตียง!O:O,MATCH([1]ตารางคะแนนV3!$C357,[1]อัตราการครองเตียง!$C:$C,0)),0)</f>
        <v>0</v>
      </c>
      <c r="AL357" s="88">
        <f>INDEX([1]SumAdjRw!R:R,MATCH([1]ตารางคะแนนV3!$C357,[1]SumAdjRw!$C:$C,0))</f>
        <v>0</v>
      </c>
      <c r="AM357" s="89">
        <f t="shared" si="86"/>
        <v>0</v>
      </c>
      <c r="AN357" s="90">
        <f t="shared" si="87"/>
        <v>2</v>
      </c>
      <c r="AO357" s="91">
        <f t="shared" si="88"/>
        <v>3.5</v>
      </c>
      <c r="AP357" s="92">
        <f>INDEX([1]RiskPlusY2565Q3!Q:Q,MATCH([1]ตารางคะแนนV3!$C357,[1]RiskPlusY2565Q3!$D:$D,0))</f>
        <v>0</v>
      </c>
      <c r="AQ357" s="92">
        <f>INDEX([1]RiskPlusY2565Q3!R:R,MATCH([1]ตารางคะแนนV3!$C357,[1]RiskPlusY2565Q3!$D:$D,0))</f>
        <v>0</v>
      </c>
      <c r="AR357" s="92">
        <f>INDEX([1]RiskPlusY2565Q3!AB:AB,MATCH([1]ตารางคะแนนV3!$C357,[1]RiskPlusY2565Q3!$D:$D,0))</f>
        <v>1</v>
      </c>
      <c r="AS357" s="93">
        <f t="shared" si="89"/>
        <v>1</v>
      </c>
      <c r="AT357" s="92">
        <f>INDEX([1]RiskPlusY2565Q3!AA:AA,MATCH([1]ตารางคะแนนV3!$C357,[1]RiskPlusY2565Q3!$D:$D,0))</f>
        <v>1</v>
      </c>
      <c r="AU357" s="92">
        <f>INDEX([1]RiskPlusY2565Q3!AC:AC,MATCH([1]ตารางคะแนนV3!$C357,[1]RiskPlusY2565Q3!$D:$D,0))</f>
        <v>1</v>
      </c>
      <c r="AV357" s="94">
        <f t="shared" si="90"/>
        <v>2</v>
      </c>
      <c r="AW357" s="95">
        <f t="shared" si="91"/>
        <v>3</v>
      </c>
      <c r="AX357" s="96">
        <f t="shared" si="92"/>
        <v>6.5</v>
      </c>
      <c r="AY357" s="18" t="str">
        <f t="shared" si="93"/>
        <v>F</v>
      </c>
      <c r="AZ357" s="18"/>
      <c r="BA357" s="18" t="str">
        <f>INDEX([1]Proflile65!$L:$L,MATCH([1]ตารางคะแนนV3!$C357,[1]Proflile65!$D:$D,0))</f>
        <v>เดิม</v>
      </c>
      <c r="BB357" s="18"/>
      <c r="BC357" s="18"/>
      <c r="BD357" s="28" t="b">
        <f t="shared" si="94"/>
        <v>1</v>
      </c>
      <c r="BE357" s="96">
        <v>6.5</v>
      </c>
      <c r="BF357" s="18" t="s">
        <v>2074</v>
      </c>
      <c r="BH357" s="17">
        <f t="shared" si="95"/>
        <v>0</v>
      </c>
    </row>
    <row r="358" spans="1:60">
      <c r="A358" s="18" t="s">
        <v>26</v>
      </c>
      <c r="B358" s="17" t="s">
        <v>70</v>
      </c>
      <c r="C358" s="18" t="s">
        <v>951</v>
      </c>
      <c r="D358" s="17" t="s">
        <v>952</v>
      </c>
      <c r="E358" s="18" t="str">
        <f>INDEX([1]Proflile65!$F:$F,MATCH([1]ตารางคะแนนV3!$C358,[1]Proflile65!$D:$D,0))</f>
        <v>รพช.</v>
      </c>
      <c r="F358" s="18">
        <f>INDEX([1]Proflile65!$H:$H,MATCH([1]ตารางคะแนนV3!$C358,[1]Proflile65!$D:$D,0))</f>
        <v>34</v>
      </c>
      <c r="G358" s="19" t="str">
        <f>INDEX([1]Proflile65!$K:$K,MATCH([1]ตารางคะแนนV3!$C358,[1]Proflile65!$D:$D,0))</f>
        <v>รพช.F2 P30,000-60,000</v>
      </c>
      <c r="H358" s="75">
        <v>35104</v>
      </c>
      <c r="I358" s="76">
        <f>INDEX([1]RiskPlusY2565Q3!L:L,MATCH([1]ตารางคะแนนV3!$C358,[1]RiskPlusY2565Q3!$D:$D,0))</f>
        <v>38521028.939999998</v>
      </c>
      <c r="J358" s="76">
        <f>INDEX([1]RiskPlusY2565Q3!P:P,MATCH([1]ตารางคะแนนV3!$C358,[1]RiskPlusY2565Q3!$D:$D,0))</f>
        <v>21892902.640000001</v>
      </c>
      <c r="K358" s="76">
        <f>INDEX([1]RiskPlusY2565Q3!O:O,MATCH([1]ตารางคะแนนV3!$C358,[1]RiskPlusY2565Q3!$D:$D,0))</f>
        <v>16025262.800000001</v>
      </c>
      <c r="L358" s="76">
        <f>INDEX([1]RiskPlusY2565Q3!M:M,MATCH([1]ตารางคะแนนV3!$C358,[1]RiskPlusY2565Q3!$D:$D,0))</f>
        <v>13072638.529999999</v>
      </c>
      <c r="M358" s="29">
        <f>INDEX([1]RiskPlusY2565Q3!N:N,MATCH([1]ตารางคะแนนV3!$C358,[1]RiskPlusY2565Q3!$D:$D,0))</f>
        <v>0</v>
      </c>
      <c r="N358" s="77">
        <f>INDEX([1]PlanfinY2565Q3!M:M,MATCH([1]ตารางคะแนนV3!$C358,[1]PlanfinY2565Q3!$C:$C,0))</f>
        <v>0</v>
      </c>
      <c r="O358" s="78">
        <f>INDEX([1]PlanfinY2565Q3!N:N,MATCH([1]ตารางคะแนนV3!$C358,[1]PlanfinY2565Q3!$C:$C,0))</f>
        <v>0</v>
      </c>
      <c r="P358" s="79">
        <f t="shared" si="80"/>
        <v>0</v>
      </c>
      <c r="Q358" s="80">
        <f>INDEX([1]Ratio!R:R,MATCH([1]ตารางคะแนนV3!$C358,[1]Ratio!$C:$C,0))</f>
        <v>141</v>
      </c>
      <c r="R358" s="81">
        <f>INDEX([1]RiskPlusY2565Q3!$S:$S,MATCH([1]ตารางคะแนนV3!C358,[1]RiskPlusY2565Q3!$D:$D,0))</f>
        <v>0</v>
      </c>
      <c r="S358" s="82">
        <f>INDEX([1]Ratio!$S:$S,MATCH([1]ตารางคะแนนV3!$C358,[1]Ratio!$C:$C,0))</f>
        <v>49</v>
      </c>
      <c r="T358" s="78">
        <f>VLOOKUP($C358,[1]RiskPlusY2565Q3!$D$2:$W$901,17,0)</f>
        <v>1</v>
      </c>
      <c r="U358" s="83">
        <f t="shared" si="81"/>
        <v>0.5</v>
      </c>
      <c r="V358" s="82">
        <f>INDEX([1]Ratio!$T:$T,MATCH([1]ตารางคะแนนV3!$C358,[1]Ratio!$C:$C,0))</f>
        <v>112</v>
      </c>
      <c r="W358" s="78">
        <f>VLOOKUP($C358,[1]RiskPlusY2565Q3!$D$2:$W$901,18,0)</f>
        <v>0</v>
      </c>
      <c r="X358" s="83">
        <f t="shared" si="82"/>
        <v>0</v>
      </c>
      <c r="Y358" s="82">
        <f>INDEX([1]Ratio!$V:$V,MATCH([1]ตารางคะแนนV3!$C358,[1]Ratio!$C:$C,0))</f>
        <v>67</v>
      </c>
      <c r="Z358" s="81">
        <f>INDEX([1]RiskPlusY2565Q3!$W:$W,MATCH([1]ตารางคะแนนV3!C358,[1]RiskPlusY2565Q3!$D:$D,0))</f>
        <v>0</v>
      </c>
      <c r="AA358" s="84">
        <f t="shared" si="83"/>
        <v>0.5</v>
      </c>
      <c r="AB358" s="77" t="str">
        <f>INDEX('[1]Quick MethodY2565Q3'!P:P,MATCH([1]ตารางคะแนนV3!$C358,'[1]Quick MethodY2565Q3'!$C:$C,0))</f>
        <v>0</v>
      </c>
      <c r="AC358" s="78" t="str">
        <f>INDEX('[1]Quick MethodY2565Q3'!Q:Q,MATCH([1]ตารางคะแนนV3!$C358,'[1]Quick MethodY2565Q3'!$C:$C,0))</f>
        <v>1</v>
      </c>
      <c r="AD358" s="78">
        <f>INDEX([1]HGRY2565Q3!W:W,MATCH([1]ตารางคะแนนV3!$C358,[1]HGRY2565Q3!$C:$C,0))</f>
        <v>0.5</v>
      </c>
      <c r="AE358" s="78">
        <f>INDEX([1]HGRY2565Q3!X:X,MATCH([1]ตารางคะแนนV3!$C358,[1]HGRY2565Q3!$C:$C,0))</f>
        <v>0.5</v>
      </c>
      <c r="AF358" s="78">
        <f>INDEX([1]HGRY2565Q3!Y:Y,MATCH([1]ตารางคะแนนV3!$C358,[1]HGRY2565Q3!$C:$C,0))</f>
        <v>0.5</v>
      </c>
      <c r="AG358" s="78">
        <f>INDEX([1]HGRY2565Q3!Z:Z,MATCH([1]ตารางคะแนนV3!$C358,[1]HGRY2565Q3!$C:$C,0))</f>
        <v>0.5</v>
      </c>
      <c r="AH358" s="85">
        <f t="shared" si="84"/>
        <v>3</v>
      </c>
      <c r="AI358" s="79">
        <f t="shared" si="85"/>
        <v>2</v>
      </c>
      <c r="AJ358" s="86">
        <f>INDEX([1]PointY2565Q3!J:J,MATCH([1]ตารางคะแนนV3!$C358,[1]PointY2565Q3!$C:$C,0))</f>
        <v>1</v>
      </c>
      <c r="AK358" s="87">
        <f>IFERROR(INDEX([1]อัตราการครองเตียง!O:O,MATCH([1]ตารางคะแนนV3!$C358,[1]อัตราการครองเตียง!$C:$C,0)),0)</f>
        <v>0</v>
      </c>
      <c r="AL358" s="88">
        <f>INDEX([1]SumAdjRw!R:R,MATCH([1]ตารางคะแนนV3!$C358,[1]SumAdjRw!$C:$C,0))</f>
        <v>0</v>
      </c>
      <c r="AM358" s="89">
        <f t="shared" si="86"/>
        <v>0</v>
      </c>
      <c r="AN358" s="90">
        <f t="shared" si="87"/>
        <v>3</v>
      </c>
      <c r="AO358" s="91">
        <f t="shared" si="88"/>
        <v>3.5</v>
      </c>
      <c r="AP358" s="92">
        <f>INDEX([1]RiskPlusY2565Q3!Q:Q,MATCH([1]ตารางคะแนนV3!$C358,[1]RiskPlusY2565Q3!$D:$D,0))</f>
        <v>0</v>
      </c>
      <c r="AQ358" s="92">
        <f>INDEX([1]RiskPlusY2565Q3!R:R,MATCH([1]ตารางคะแนนV3!$C358,[1]RiskPlusY2565Q3!$D:$D,0))</f>
        <v>0</v>
      </c>
      <c r="AR358" s="92">
        <f>INDEX([1]RiskPlusY2565Q3!AB:AB,MATCH([1]ตารางคะแนนV3!$C358,[1]RiskPlusY2565Q3!$D:$D,0))</f>
        <v>1</v>
      </c>
      <c r="AS358" s="93">
        <f t="shared" si="89"/>
        <v>1</v>
      </c>
      <c r="AT358" s="92">
        <f>INDEX([1]RiskPlusY2565Q3!AA:AA,MATCH([1]ตารางคะแนนV3!$C358,[1]RiskPlusY2565Q3!$D:$D,0))</f>
        <v>1</v>
      </c>
      <c r="AU358" s="92">
        <f>INDEX([1]RiskPlusY2565Q3!AC:AC,MATCH([1]ตารางคะแนนV3!$C358,[1]RiskPlusY2565Q3!$D:$D,0))</f>
        <v>1</v>
      </c>
      <c r="AV358" s="94">
        <f t="shared" si="90"/>
        <v>2</v>
      </c>
      <c r="AW358" s="95">
        <f t="shared" si="91"/>
        <v>3</v>
      </c>
      <c r="AX358" s="96">
        <f t="shared" si="92"/>
        <v>6.5</v>
      </c>
      <c r="AY358" s="18" t="str">
        <f t="shared" si="93"/>
        <v>F</v>
      </c>
      <c r="AZ358" s="18"/>
      <c r="BA358" s="18" t="str">
        <f>INDEX([1]Proflile65!$L:$L,MATCH([1]ตารางคะแนนV3!$C358,[1]Proflile65!$D:$D,0))</f>
        <v>เดิม</v>
      </c>
      <c r="BB358" s="18"/>
      <c r="BC358" s="18"/>
      <c r="BD358" s="28" t="b">
        <f t="shared" si="94"/>
        <v>1</v>
      </c>
      <c r="BE358" s="96">
        <v>6.5</v>
      </c>
      <c r="BF358" s="18" t="s">
        <v>2074</v>
      </c>
      <c r="BH358" s="17">
        <f t="shared" si="95"/>
        <v>0</v>
      </c>
    </row>
    <row r="359" spans="1:60">
      <c r="A359" s="18" t="s">
        <v>26</v>
      </c>
      <c r="B359" s="17" t="s">
        <v>70</v>
      </c>
      <c r="C359" s="18" t="s">
        <v>953</v>
      </c>
      <c r="D359" s="17" t="s">
        <v>954</v>
      </c>
      <c r="E359" s="18" t="str">
        <f>INDEX([1]Proflile65!$F:$F,MATCH([1]ตารางคะแนนV3!$C359,[1]Proflile65!$D:$D,0))</f>
        <v>รพช.</v>
      </c>
      <c r="F359" s="18">
        <f>INDEX([1]Proflile65!$H:$H,MATCH([1]ตารางคะแนนV3!$C359,[1]Proflile65!$D:$D,0))</f>
        <v>37</v>
      </c>
      <c r="G359" s="19" t="str">
        <f>INDEX([1]Proflile65!$K:$K,MATCH([1]ตารางคะแนนV3!$C359,[1]Proflile65!$D:$D,0))</f>
        <v>รพช.F1 P&lt;=50,000</v>
      </c>
      <c r="H359" s="75">
        <v>28288</v>
      </c>
      <c r="I359" s="76">
        <f>INDEX([1]RiskPlusY2565Q3!L:L,MATCH([1]ตารางคะแนนV3!$C359,[1]RiskPlusY2565Q3!$D:$D,0))</f>
        <v>30518887.760000002</v>
      </c>
      <c r="J359" s="76">
        <f>INDEX([1]RiskPlusY2565Q3!P:P,MATCH([1]ตารางคะแนนV3!$C359,[1]RiskPlusY2565Q3!$D:$D,0))</f>
        <v>9008410.8100000005</v>
      </c>
      <c r="K359" s="76">
        <f>INDEX([1]RiskPlusY2565Q3!O:O,MATCH([1]ตารางคะแนนV3!$C359,[1]RiskPlusY2565Q3!$D:$D,0))</f>
        <v>19748734.210000001</v>
      </c>
      <c r="L359" s="76">
        <f>INDEX([1]RiskPlusY2565Q3!M:M,MATCH([1]ตารางคะแนนV3!$C359,[1]RiskPlusY2565Q3!$D:$D,0))</f>
        <v>22783432.84</v>
      </c>
      <c r="M359" s="29">
        <f>INDEX([1]RiskPlusY2565Q3!N:N,MATCH([1]ตารางคะแนนV3!$C359,[1]RiskPlusY2565Q3!$D:$D,0))</f>
        <v>0</v>
      </c>
      <c r="N359" s="77">
        <f>INDEX([1]PlanfinY2565Q3!M:M,MATCH([1]ตารางคะแนนV3!$C359,[1]PlanfinY2565Q3!$C:$C,0))</f>
        <v>0</v>
      </c>
      <c r="O359" s="78">
        <f>INDEX([1]PlanfinY2565Q3!N:N,MATCH([1]ตารางคะแนนV3!$C359,[1]PlanfinY2565Q3!$C:$C,0))</f>
        <v>0</v>
      </c>
      <c r="P359" s="79">
        <f t="shared" si="80"/>
        <v>0</v>
      </c>
      <c r="Q359" s="80">
        <f>INDEX([1]Ratio!R:R,MATCH([1]ตารางคะแนนV3!$C359,[1]Ratio!$C:$C,0))</f>
        <v>110</v>
      </c>
      <c r="R359" s="81">
        <f>INDEX([1]RiskPlusY2565Q3!$S:$S,MATCH([1]ตารางคะแนนV3!C359,[1]RiskPlusY2565Q3!$D:$D,0))</f>
        <v>0</v>
      </c>
      <c r="S359" s="82">
        <f>INDEX([1]Ratio!$S:$S,MATCH([1]ตารางคะแนนV3!$C359,[1]Ratio!$C:$C,0))</f>
        <v>66</v>
      </c>
      <c r="T359" s="78">
        <f>VLOOKUP($C359,[1]RiskPlusY2565Q3!$D$2:$W$901,17,0)</f>
        <v>0</v>
      </c>
      <c r="U359" s="83">
        <f t="shared" si="81"/>
        <v>0</v>
      </c>
      <c r="V359" s="82">
        <f>INDEX([1]Ratio!$T:$T,MATCH([1]ตารางคะแนนV3!$C359,[1]Ratio!$C:$C,0))</f>
        <v>110</v>
      </c>
      <c r="W359" s="78">
        <f>VLOOKUP($C359,[1]RiskPlusY2565Q3!$D$2:$W$901,18,0)</f>
        <v>0</v>
      </c>
      <c r="X359" s="83">
        <f t="shared" si="82"/>
        <v>0</v>
      </c>
      <c r="Y359" s="82">
        <f>INDEX([1]Ratio!$V:$V,MATCH([1]ตารางคะแนนV3!$C359,[1]Ratio!$C:$C,0))</f>
        <v>67</v>
      </c>
      <c r="Z359" s="81">
        <f>INDEX([1]RiskPlusY2565Q3!$W:$W,MATCH([1]ตารางคะแนนV3!C359,[1]RiskPlusY2565Q3!$D:$D,0))</f>
        <v>0</v>
      </c>
      <c r="AA359" s="84">
        <f t="shared" si="83"/>
        <v>0</v>
      </c>
      <c r="AB359" s="77" t="str">
        <f>INDEX('[1]Quick MethodY2565Q3'!P:P,MATCH([1]ตารางคะแนนV3!$C359,'[1]Quick MethodY2565Q3'!$C:$C,0))</f>
        <v>1</v>
      </c>
      <c r="AC359" s="78" t="str">
        <f>INDEX('[1]Quick MethodY2565Q3'!Q:Q,MATCH([1]ตารางคะแนนV3!$C359,'[1]Quick MethodY2565Q3'!$C:$C,0))</f>
        <v>1</v>
      </c>
      <c r="AD359" s="78">
        <f>INDEX([1]HGRY2565Q3!W:W,MATCH([1]ตารางคะแนนV3!$C359,[1]HGRY2565Q3!$C:$C,0))</f>
        <v>0.5</v>
      </c>
      <c r="AE359" s="78">
        <f>INDEX([1]HGRY2565Q3!X:X,MATCH([1]ตารางคะแนนV3!$C359,[1]HGRY2565Q3!$C:$C,0))</f>
        <v>0.5</v>
      </c>
      <c r="AF359" s="78">
        <f>INDEX([1]HGRY2565Q3!Y:Y,MATCH([1]ตารางคะแนนV3!$C359,[1]HGRY2565Q3!$C:$C,0))</f>
        <v>0.5</v>
      </c>
      <c r="AG359" s="78">
        <f>INDEX([1]HGRY2565Q3!Z:Z,MATCH([1]ตารางคะแนนV3!$C359,[1]HGRY2565Q3!$C:$C,0))</f>
        <v>0.5</v>
      </c>
      <c r="AH359" s="85">
        <f t="shared" si="84"/>
        <v>4</v>
      </c>
      <c r="AI359" s="79">
        <f t="shared" si="85"/>
        <v>2</v>
      </c>
      <c r="AJ359" s="86">
        <f>INDEX([1]PointY2565Q3!J:J,MATCH([1]ตารางคะแนนV3!$C359,[1]PointY2565Q3!$C:$C,0))</f>
        <v>1</v>
      </c>
      <c r="AK359" s="87">
        <f>IFERROR(INDEX([1]อัตราการครองเตียง!O:O,MATCH([1]ตารางคะแนนV3!$C359,[1]อัตราการครองเตียง!$C:$C,0)),0)</f>
        <v>0</v>
      </c>
      <c r="AL359" s="88">
        <f>INDEX([1]SumAdjRw!R:R,MATCH([1]ตารางคะแนนV3!$C359,[1]SumAdjRw!$C:$C,0))</f>
        <v>1</v>
      </c>
      <c r="AM359" s="89">
        <f t="shared" si="86"/>
        <v>1</v>
      </c>
      <c r="AN359" s="90">
        <f t="shared" si="87"/>
        <v>4</v>
      </c>
      <c r="AO359" s="91">
        <f t="shared" si="88"/>
        <v>4</v>
      </c>
      <c r="AP359" s="92">
        <f>INDEX([1]RiskPlusY2565Q3!Q:Q,MATCH([1]ตารางคะแนนV3!$C359,[1]RiskPlusY2565Q3!$D:$D,0))</f>
        <v>0</v>
      </c>
      <c r="AQ359" s="92">
        <f>INDEX([1]RiskPlusY2565Q3!R:R,MATCH([1]ตารางคะแนนV3!$C359,[1]RiskPlusY2565Q3!$D:$D,0))</f>
        <v>1</v>
      </c>
      <c r="AR359" s="92">
        <f>INDEX([1]RiskPlusY2565Q3!AB:AB,MATCH([1]ตารางคะแนนV3!$C359,[1]RiskPlusY2565Q3!$D:$D,0))</f>
        <v>1</v>
      </c>
      <c r="AS359" s="93">
        <f t="shared" si="89"/>
        <v>2</v>
      </c>
      <c r="AT359" s="92">
        <f>INDEX([1]RiskPlusY2565Q3!AA:AA,MATCH([1]ตารางคะแนนV3!$C359,[1]RiskPlusY2565Q3!$D:$D,0))</f>
        <v>1</v>
      </c>
      <c r="AU359" s="92">
        <f>INDEX([1]RiskPlusY2565Q3!AC:AC,MATCH([1]ตารางคะแนนV3!$C359,[1]RiskPlusY2565Q3!$D:$D,0))</f>
        <v>1</v>
      </c>
      <c r="AV359" s="94">
        <f t="shared" si="90"/>
        <v>2</v>
      </c>
      <c r="AW359" s="95">
        <f t="shared" si="91"/>
        <v>4</v>
      </c>
      <c r="AX359" s="96">
        <f t="shared" si="92"/>
        <v>8</v>
      </c>
      <c r="AY359" s="18" t="str">
        <f t="shared" si="93"/>
        <v>D</v>
      </c>
      <c r="AZ359" s="18"/>
      <c r="BA359" s="18" t="str">
        <f>INDEX([1]Proflile65!$L:$L,MATCH([1]ตารางคะแนนV3!$C359,[1]Proflile65!$D:$D,0))</f>
        <v>เดิม</v>
      </c>
      <c r="BB359" s="18"/>
      <c r="BC359" s="18"/>
      <c r="BD359" s="28" t="b">
        <f t="shared" si="94"/>
        <v>1</v>
      </c>
      <c r="BE359" s="96">
        <v>8</v>
      </c>
      <c r="BF359" s="18" t="s">
        <v>2073</v>
      </c>
      <c r="BH359" s="17">
        <f t="shared" si="95"/>
        <v>0</v>
      </c>
    </row>
    <row r="360" spans="1:60">
      <c r="A360" s="18" t="s">
        <v>26</v>
      </c>
      <c r="B360" s="17" t="s">
        <v>70</v>
      </c>
      <c r="C360" s="18" t="s">
        <v>955</v>
      </c>
      <c r="D360" s="17" t="s">
        <v>956</v>
      </c>
      <c r="E360" s="18" t="str">
        <f>INDEX([1]Proflile65!$F:$F,MATCH([1]ตารางคะแนนV3!$C360,[1]Proflile65!$D:$D,0))</f>
        <v>รพช.</v>
      </c>
      <c r="F360" s="18">
        <f>INDEX([1]Proflile65!$H:$H,MATCH([1]ตารางคะแนนV3!$C360,[1]Proflile65!$D:$D,0))</f>
        <v>35</v>
      </c>
      <c r="G360" s="19" t="str">
        <f>INDEX([1]Proflile65!$K:$K,MATCH([1]ตารางคะแนนV3!$C360,[1]Proflile65!$D:$D,0))</f>
        <v>รพช.F2 P&lt;=30,000</v>
      </c>
      <c r="H360" s="75">
        <v>24602</v>
      </c>
      <c r="I360" s="76">
        <f>INDEX([1]RiskPlusY2565Q3!L:L,MATCH([1]ตารางคะแนนV3!$C360,[1]RiskPlusY2565Q3!$D:$D,0))</f>
        <v>52151965.600000001</v>
      </c>
      <c r="J360" s="76">
        <f>INDEX([1]RiskPlusY2565Q3!P:P,MATCH([1]ตารางคะแนนV3!$C360,[1]RiskPlusY2565Q3!$D:$D,0))</f>
        <v>31603295.899999999</v>
      </c>
      <c r="K360" s="76">
        <f>INDEX([1]RiskPlusY2565Q3!O:O,MATCH([1]ตารางคะแนนV3!$C360,[1]RiskPlusY2565Q3!$D:$D,0))</f>
        <v>12129890.689999999</v>
      </c>
      <c r="L360" s="76">
        <f>INDEX([1]RiskPlusY2565Q3!M:M,MATCH([1]ตารางคะแนนV3!$C360,[1]RiskPlusY2565Q3!$D:$D,0))</f>
        <v>17915309.399999999</v>
      </c>
      <c r="M360" s="29">
        <f>INDEX([1]RiskPlusY2565Q3!N:N,MATCH([1]ตารางคะแนนV3!$C360,[1]RiskPlusY2565Q3!$D:$D,0))</f>
        <v>0</v>
      </c>
      <c r="N360" s="77">
        <f>INDEX([1]PlanfinY2565Q3!M:M,MATCH([1]ตารางคะแนนV3!$C360,[1]PlanfinY2565Q3!$C:$C,0))</f>
        <v>0</v>
      </c>
      <c r="O360" s="78">
        <f>INDEX([1]PlanfinY2565Q3!N:N,MATCH([1]ตารางคะแนนV3!$C360,[1]PlanfinY2565Q3!$C:$C,0))</f>
        <v>0</v>
      </c>
      <c r="P360" s="79">
        <f t="shared" si="80"/>
        <v>0</v>
      </c>
      <c r="Q360" s="80">
        <f>INDEX([1]Ratio!R:R,MATCH([1]ตารางคะแนนV3!$C360,[1]Ratio!$C:$C,0))</f>
        <v>142</v>
      </c>
      <c r="R360" s="81">
        <f>INDEX([1]RiskPlusY2565Q3!$S:$S,MATCH([1]ตารางคะแนนV3!C360,[1]RiskPlusY2565Q3!$D:$D,0))</f>
        <v>0</v>
      </c>
      <c r="S360" s="82">
        <f>INDEX([1]Ratio!$S:$S,MATCH([1]ตารางคะแนนV3!$C360,[1]Ratio!$C:$C,0))</f>
        <v>53</v>
      </c>
      <c r="T360" s="78">
        <f>VLOOKUP($C360,[1]RiskPlusY2565Q3!$D$2:$W$901,17,0)</f>
        <v>1</v>
      </c>
      <c r="U360" s="83">
        <f t="shared" si="81"/>
        <v>0.5</v>
      </c>
      <c r="V360" s="82">
        <f>INDEX([1]Ratio!$T:$T,MATCH([1]ตารางคะแนนV3!$C360,[1]Ratio!$C:$C,0))</f>
        <v>113</v>
      </c>
      <c r="W360" s="78">
        <f>VLOOKUP($C360,[1]RiskPlusY2565Q3!$D$2:$W$901,18,0)</f>
        <v>0</v>
      </c>
      <c r="X360" s="83">
        <f t="shared" si="82"/>
        <v>0</v>
      </c>
      <c r="Y360" s="82">
        <f>INDEX([1]Ratio!$V:$V,MATCH([1]ตารางคะแนนV3!$C360,[1]Ratio!$C:$C,0))</f>
        <v>67</v>
      </c>
      <c r="Z360" s="81">
        <f>INDEX([1]RiskPlusY2565Q3!$W:$W,MATCH([1]ตารางคะแนนV3!C360,[1]RiskPlusY2565Q3!$D:$D,0))</f>
        <v>0</v>
      </c>
      <c r="AA360" s="84">
        <f t="shared" si="83"/>
        <v>0.5</v>
      </c>
      <c r="AB360" s="77" t="str">
        <f>INDEX('[1]Quick MethodY2565Q3'!P:P,MATCH([1]ตารางคะแนนV3!$C360,'[1]Quick MethodY2565Q3'!$C:$C,0))</f>
        <v>1</v>
      </c>
      <c r="AC360" s="78" t="str">
        <f>INDEX('[1]Quick MethodY2565Q3'!Q:Q,MATCH([1]ตารางคะแนนV3!$C360,'[1]Quick MethodY2565Q3'!$C:$C,0))</f>
        <v>1</v>
      </c>
      <c r="AD360" s="78">
        <f>INDEX([1]HGRY2565Q3!W:W,MATCH([1]ตารางคะแนนV3!$C360,[1]HGRY2565Q3!$C:$C,0))</f>
        <v>0.5</v>
      </c>
      <c r="AE360" s="78">
        <f>INDEX([1]HGRY2565Q3!X:X,MATCH([1]ตารางคะแนนV3!$C360,[1]HGRY2565Q3!$C:$C,0))</f>
        <v>0</v>
      </c>
      <c r="AF360" s="78">
        <f>INDEX([1]HGRY2565Q3!Y:Y,MATCH([1]ตารางคะแนนV3!$C360,[1]HGRY2565Q3!$C:$C,0))</f>
        <v>0</v>
      </c>
      <c r="AG360" s="78">
        <f>INDEX([1]HGRY2565Q3!Z:Z,MATCH([1]ตารางคะแนนV3!$C360,[1]HGRY2565Q3!$C:$C,0))</f>
        <v>0</v>
      </c>
      <c r="AH360" s="85">
        <f t="shared" si="84"/>
        <v>2.5</v>
      </c>
      <c r="AI360" s="79">
        <f t="shared" si="85"/>
        <v>2</v>
      </c>
      <c r="AJ360" s="86">
        <f>INDEX([1]PointY2565Q3!J:J,MATCH([1]ตารางคะแนนV3!$C360,[1]PointY2565Q3!$C:$C,0))</f>
        <v>1</v>
      </c>
      <c r="AK360" s="87">
        <f>IFERROR(INDEX([1]อัตราการครองเตียง!O:O,MATCH([1]ตารางคะแนนV3!$C360,[1]อัตราการครองเตียง!$C:$C,0)),0)</f>
        <v>0</v>
      </c>
      <c r="AL360" s="88">
        <f>INDEX([1]SumAdjRw!R:R,MATCH([1]ตารางคะแนนV3!$C360,[1]SumAdjRw!$C:$C,0))</f>
        <v>1</v>
      </c>
      <c r="AM360" s="89">
        <f t="shared" si="86"/>
        <v>1</v>
      </c>
      <c r="AN360" s="90">
        <f t="shared" si="87"/>
        <v>4</v>
      </c>
      <c r="AO360" s="91">
        <f t="shared" si="88"/>
        <v>4.5</v>
      </c>
      <c r="AP360" s="92">
        <f>INDEX([1]RiskPlusY2565Q3!Q:Q,MATCH([1]ตารางคะแนนV3!$C360,[1]RiskPlusY2565Q3!$D:$D,0))</f>
        <v>0</v>
      </c>
      <c r="AQ360" s="92">
        <f>INDEX([1]RiskPlusY2565Q3!R:R,MATCH([1]ตารางคะแนนV3!$C360,[1]RiskPlusY2565Q3!$D:$D,0))</f>
        <v>0</v>
      </c>
      <c r="AR360" s="92">
        <f>INDEX([1]RiskPlusY2565Q3!AB:AB,MATCH([1]ตารางคะแนนV3!$C360,[1]RiskPlusY2565Q3!$D:$D,0))</f>
        <v>1</v>
      </c>
      <c r="AS360" s="93">
        <f t="shared" si="89"/>
        <v>1</v>
      </c>
      <c r="AT360" s="92">
        <f>INDEX([1]RiskPlusY2565Q3!AA:AA,MATCH([1]ตารางคะแนนV3!$C360,[1]RiskPlusY2565Q3!$D:$D,0))</f>
        <v>1</v>
      </c>
      <c r="AU360" s="92">
        <f>INDEX([1]RiskPlusY2565Q3!AC:AC,MATCH([1]ตารางคะแนนV3!$C360,[1]RiskPlusY2565Q3!$D:$D,0))</f>
        <v>1</v>
      </c>
      <c r="AV360" s="94">
        <f t="shared" si="90"/>
        <v>2</v>
      </c>
      <c r="AW360" s="95">
        <f t="shared" si="91"/>
        <v>3</v>
      </c>
      <c r="AX360" s="96">
        <f t="shared" si="92"/>
        <v>7.5</v>
      </c>
      <c r="AY360" s="18" t="str">
        <f t="shared" si="93"/>
        <v>D</v>
      </c>
      <c r="AZ360" s="18"/>
      <c r="BA360" s="18" t="str">
        <f>INDEX([1]Proflile65!$L:$L,MATCH([1]ตารางคะแนนV3!$C360,[1]Proflile65!$D:$D,0))</f>
        <v>เดิม</v>
      </c>
      <c r="BB360" s="18"/>
      <c r="BC360" s="18"/>
      <c r="BD360" s="28" t="b">
        <f t="shared" si="94"/>
        <v>1</v>
      </c>
      <c r="BE360" s="96">
        <v>7.5</v>
      </c>
      <c r="BF360" s="18" t="s">
        <v>2073</v>
      </c>
      <c r="BH360" s="17">
        <f t="shared" si="95"/>
        <v>0</v>
      </c>
    </row>
    <row r="361" spans="1:60">
      <c r="A361" s="18" t="s">
        <v>26</v>
      </c>
      <c r="B361" s="17" t="s">
        <v>115</v>
      </c>
      <c r="C361" s="18" t="s">
        <v>971</v>
      </c>
      <c r="D361" s="17" t="s">
        <v>2081</v>
      </c>
      <c r="E361" s="18" t="str">
        <f>INDEX([1]Proflile65!$F:$F,MATCH([1]ตารางคะแนนV3!$C361,[1]Proflile65!$D:$D,0))</f>
        <v>รพศ.</v>
      </c>
      <c r="F361" s="18">
        <f>INDEX([1]Proflile65!$H:$H,MATCH([1]ตารางคะแนนV3!$C361,[1]Proflile65!$D:$D,0))</f>
        <v>595</v>
      </c>
      <c r="G361" s="19" t="str">
        <f>INDEX([1]Proflile65!$K:$K,MATCH([1]ตารางคะแนนV3!$C361,[1]Proflile65!$D:$D,0))</f>
        <v>รพศ.A B&lt;=700</v>
      </c>
      <c r="H361" s="75">
        <v>103509</v>
      </c>
      <c r="I361" s="76">
        <f>INDEX([1]RiskPlusY2565Q3!L:L,MATCH([1]ตารางคะแนนV3!$C361,[1]RiskPlusY2565Q3!$D:$D,0))</f>
        <v>744849003.32000005</v>
      </c>
      <c r="J361" s="76">
        <f>INDEX([1]RiskPlusY2565Q3!P:P,MATCH([1]ตารางคะแนนV3!$C361,[1]RiskPlusY2565Q3!$D:$D,0))</f>
        <v>400231993.50999999</v>
      </c>
      <c r="K361" s="76">
        <f>INDEX([1]RiskPlusY2565Q3!O:O,MATCH([1]ตารางคะแนนV3!$C361,[1]RiskPlusY2565Q3!$D:$D,0))</f>
        <v>213941945.38999999</v>
      </c>
      <c r="L361" s="76">
        <f>INDEX([1]RiskPlusY2565Q3!M:M,MATCH([1]ตารางคะแนนV3!$C361,[1]RiskPlusY2565Q3!$D:$D,0))</f>
        <v>153019415.78</v>
      </c>
      <c r="M361" s="29">
        <f>INDEX([1]RiskPlusY2565Q3!N:N,MATCH([1]ตารางคะแนนV3!$C361,[1]RiskPlusY2565Q3!$D:$D,0))</f>
        <v>0</v>
      </c>
      <c r="N361" s="77">
        <f>INDEX([1]PlanfinY2565Q3!M:M,MATCH([1]ตารางคะแนนV3!$C361,[1]PlanfinY2565Q3!$C:$C,0))</f>
        <v>0</v>
      </c>
      <c r="O361" s="78">
        <f>INDEX([1]PlanfinY2565Q3!N:N,MATCH([1]ตารางคะแนนV3!$C361,[1]PlanfinY2565Q3!$C:$C,0))</f>
        <v>0</v>
      </c>
      <c r="P361" s="79">
        <f t="shared" si="80"/>
        <v>0</v>
      </c>
      <c r="Q361" s="80">
        <f>INDEX([1]Ratio!R:R,MATCH([1]ตารางคะแนนV3!$C361,[1]Ratio!$C:$C,0))</f>
        <v>75</v>
      </c>
      <c r="R361" s="81">
        <f>INDEX([1]RiskPlusY2565Q3!$S:$S,MATCH([1]ตารางคะแนนV3!C361,[1]RiskPlusY2565Q3!$D:$D,0))</f>
        <v>1</v>
      </c>
      <c r="S361" s="82">
        <f>INDEX([1]Ratio!$S:$S,MATCH([1]ตารางคะแนนV3!$C361,[1]Ratio!$C:$C,0))</f>
        <v>193</v>
      </c>
      <c r="T361" s="78">
        <f>VLOOKUP($C361,[1]RiskPlusY2565Q3!$D$2:$W$901,17,0)</f>
        <v>0</v>
      </c>
      <c r="U361" s="83">
        <f t="shared" si="81"/>
        <v>0</v>
      </c>
      <c r="V361" s="82">
        <f>INDEX([1]Ratio!$T:$T,MATCH([1]ตารางคะแนนV3!$C361,[1]Ratio!$C:$C,0))</f>
        <v>107</v>
      </c>
      <c r="W361" s="78">
        <f>VLOOKUP($C361,[1]RiskPlusY2565Q3!$D$2:$W$901,18,0)</f>
        <v>0</v>
      </c>
      <c r="X361" s="83">
        <f t="shared" si="82"/>
        <v>0</v>
      </c>
      <c r="Y361" s="82">
        <f>INDEX([1]Ratio!$V:$V,MATCH([1]ตารางคะแนนV3!$C361,[1]Ratio!$C:$C,0))</f>
        <v>72</v>
      </c>
      <c r="Z361" s="81">
        <f>INDEX([1]RiskPlusY2565Q3!$W:$W,MATCH([1]ตารางคะแนนV3!C361,[1]RiskPlusY2565Q3!$D:$D,0))</f>
        <v>0</v>
      </c>
      <c r="AA361" s="84">
        <f t="shared" si="83"/>
        <v>1</v>
      </c>
      <c r="AB361" s="77" t="str">
        <f>INDEX('[1]Quick MethodY2565Q3'!P:P,MATCH([1]ตารางคะแนนV3!$C361,'[1]Quick MethodY2565Q3'!$C:$C,0))</f>
        <v>0</v>
      </c>
      <c r="AC361" s="78" t="str">
        <f>INDEX('[1]Quick MethodY2565Q3'!Q:Q,MATCH([1]ตารางคะแนนV3!$C361,'[1]Quick MethodY2565Q3'!$C:$C,0))</f>
        <v>1</v>
      </c>
      <c r="AD361" s="78">
        <f>INDEX([1]HGRY2565Q3!W:W,MATCH([1]ตารางคะแนนV3!$C361,[1]HGRY2565Q3!$C:$C,0))</f>
        <v>0.5</v>
      </c>
      <c r="AE361" s="78">
        <f>INDEX([1]HGRY2565Q3!X:X,MATCH([1]ตารางคะแนนV3!$C361,[1]HGRY2565Q3!$C:$C,0))</f>
        <v>0.5</v>
      </c>
      <c r="AF361" s="78">
        <f>INDEX([1]HGRY2565Q3!Y:Y,MATCH([1]ตารางคะแนนV3!$C361,[1]HGRY2565Q3!$C:$C,0))</f>
        <v>0.5</v>
      </c>
      <c r="AG361" s="78">
        <f>INDEX([1]HGRY2565Q3!Z:Z,MATCH([1]ตารางคะแนนV3!$C361,[1]HGRY2565Q3!$C:$C,0))</f>
        <v>0.5</v>
      </c>
      <c r="AH361" s="85">
        <f t="shared" si="84"/>
        <v>3</v>
      </c>
      <c r="AI361" s="79">
        <f t="shared" si="85"/>
        <v>2</v>
      </c>
      <c r="AJ361" s="86">
        <f>INDEX([1]PointY2565Q3!J:J,MATCH([1]ตารางคะแนนV3!$C361,[1]PointY2565Q3!$C:$C,0))</f>
        <v>1</v>
      </c>
      <c r="AK361" s="87">
        <f>IFERROR(INDEX([1]อัตราการครองเตียง!O:O,MATCH([1]ตารางคะแนนV3!$C361,[1]อัตราการครองเตียง!$C:$C,0)),0)</f>
        <v>1</v>
      </c>
      <c r="AL361" s="88">
        <f>INDEX([1]SumAdjRw!R:R,MATCH([1]ตารางคะแนนV3!$C361,[1]SumAdjRw!$C:$C,0))</f>
        <v>0</v>
      </c>
      <c r="AM361" s="89">
        <f t="shared" si="86"/>
        <v>1</v>
      </c>
      <c r="AN361" s="90">
        <f t="shared" si="87"/>
        <v>4</v>
      </c>
      <c r="AO361" s="91">
        <f t="shared" si="88"/>
        <v>5</v>
      </c>
      <c r="AP361" s="92">
        <f>INDEX([1]RiskPlusY2565Q3!Q:Q,MATCH([1]ตารางคะแนนV3!$C361,[1]RiskPlusY2565Q3!$D:$D,0))</f>
        <v>0</v>
      </c>
      <c r="AQ361" s="92">
        <f>INDEX([1]RiskPlusY2565Q3!R:R,MATCH([1]ตารางคะแนนV3!$C361,[1]RiskPlusY2565Q3!$D:$D,0))</f>
        <v>0</v>
      </c>
      <c r="AR361" s="92">
        <f>INDEX([1]RiskPlusY2565Q3!AB:AB,MATCH([1]ตารางคะแนนV3!$C361,[1]RiskPlusY2565Q3!$D:$D,0))</f>
        <v>1</v>
      </c>
      <c r="AS361" s="93">
        <f t="shared" si="89"/>
        <v>1</v>
      </c>
      <c r="AT361" s="92">
        <f>INDEX([1]RiskPlusY2565Q3!AA:AA,MATCH([1]ตารางคะแนนV3!$C361,[1]RiskPlusY2565Q3!$D:$D,0))</f>
        <v>1</v>
      </c>
      <c r="AU361" s="92">
        <f>INDEX([1]RiskPlusY2565Q3!AC:AC,MATCH([1]ตารางคะแนนV3!$C361,[1]RiskPlusY2565Q3!$D:$D,0))</f>
        <v>1</v>
      </c>
      <c r="AV361" s="94">
        <f t="shared" si="90"/>
        <v>2</v>
      </c>
      <c r="AW361" s="95">
        <f t="shared" si="91"/>
        <v>3</v>
      </c>
      <c r="AX361" s="96">
        <f t="shared" si="92"/>
        <v>8</v>
      </c>
      <c r="AY361" s="18" t="str">
        <f t="shared" si="93"/>
        <v>D</v>
      </c>
      <c r="AZ361" s="18"/>
      <c r="BA361" s="18" t="str">
        <f>INDEX([1]Proflile65!$L:$L,MATCH([1]ตารางคะแนนV3!$C361,[1]Proflile65!$D:$D,0))</f>
        <v>เดิม</v>
      </c>
      <c r="BB361" s="18"/>
      <c r="BC361" s="18"/>
      <c r="BD361" s="28" t="b">
        <f t="shared" si="94"/>
        <v>1</v>
      </c>
      <c r="BE361" s="96">
        <v>8</v>
      </c>
      <c r="BF361" s="18" t="s">
        <v>2073</v>
      </c>
      <c r="BH361" s="17">
        <f t="shared" si="95"/>
        <v>0</v>
      </c>
    </row>
    <row r="362" spans="1:60">
      <c r="A362" s="18" t="s">
        <v>26</v>
      </c>
      <c r="B362" s="17" t="s">
        <v>115</v>
      </c>
      <c r="C362" s="18" t="s">
        <v>973</v>
      </c>
      <c r="D362" s="17" t="s">
        <v>974</v>
      </c>
      <c r="E362" s="18" t="str">
        <f>INDEX([1]Proflile65!$F:$F,MATCH([1]ตารางคะแนนV3!$C362,[1]Proflile65!$D:$D,0))</f>
        <v>รพช.</v>
      </c>
      <c r="F362" s="18">
        <f>INDEX([1]Proflile65!$H:$H,MATCH([1]ตารางคะแนนV3!$C362,[1]Proflile65!$D:$D,0))</f>
        <v>40</v>
      </c>
      <c r="G362" s="19" t="str">
        <f>INDEX([1]Proflile65!$K:$K,MATCH([1]ตารางคะแนนV3!$C362,[1]Proflile65!$D:$D,0))</f>
        <v>รพช.F2 P30,000-60,000</v>
      </c>
      <c r="H362" s="75">
        <v>34809</v>
      </c>
      <c r="I362" s="76">
        <f>INDEX([1]RiskPlusY2565Q3!L:L,MATCH([1]ตารางคะแนนV3!$C362,[1]RiskPlusY2565Q3!$D:$D,0))</f>
        <v>57243697.719999999</v>
      </c>
      <c r="J362" s="76">
        <f>INDEX([1]RiskPlusY2565Q3!P:P,MATCH([1]ตารางคะแนนV3!$C362,[1]RiskPlusY2565Q3!$D:$D,0))</f>
        <v>11796440.66</v>
      </c>
      <c r="K362" s="76">
        <f>INDEX([1]RiskPlusY2565Q3!O:O,MATCH([1]ตารางคะแนนV3!$C362,[1]RiskPlusY2565Q3!$D:$D,0))</f>
        <v>32991188.43</v>
      </c>
      <c r="L362" s="76">
        <f>INDEX([1]RiskPlusY2565Q3!M:M,MATCH([1]ตารางคะแนนV3!$C362,[1]RiskPlusY2565Q3!$D:$D,0))</f>
        <v>30272639</v>
      </c>
      <c r="M362" s="29">
        <f>INDEX([1]RiskPlusY2565Q3!N:N,MATCH([1]ตารางคะแนนV3!$C362,[1]RiskPlusY2565Q3!$D:$D,0))</f>
        <v>0</v>
      </c>
      <c r="N362" s="77">
        <f>INDEX([1]PlanfinY2565Q3!M:M,MATCH([1]ตารางคะแนนV3!$C362,[1]PlanfinY2565Q3!$C:$C,0))</f>
        <v>0</v>
      </c>
      <c r="O362" s="78">
        <f>INDEX([1]PlanfinY2565Q3!N:N,MATCH([1]ตารางคะแนนV3!$C362,[1]PlanfinY2565Q3!$C:$C,0))</f>
        <v>0</v>
      </c>
      <c r="P362" s="79">
        <f t="shared" si="80"/>
        <v>0</v>
      </c>
      <c r="Q362" s="80">
        <f>INDEX([1]Ratio!R:R,MATCH([1]ตารางคะแนนV3!$C362,[1]Ratio!$C:$C,0))</f>
        <v>177</v>
      </c>
      <c r="R362" s="81">
        <f>INDEX([1]RiskPlusY2565Q3!$S:$S,MATCH([1]ตารางคะแนนV3!C362,[1]RiskPlusY2565Q3!$D:$D,0))</f>
        <v>0</v>
      </c>
      <c r="S362" s="82">
        <f>INDEX([1]Ratio!$S:$S,MATCH([1]ตารางคะแนนV3!$C362,[1]Ratio!$C:$C,0))</f>
        <v>150</v>
      </c>
      <c r="T362" s="78">
        <f>VLOOKUP($C362,[1]RiskPlusY2565Q3!$D$2:$W$901,17,0)</f>
        <v>0</v>
      </c>
      <c r="U362" s="83">
        <f t="shared" si="81"/>
        <v>0</v>
      </c>
      <c r="V362" s="82">
        <f>INDEX([1]Ratio!$T:$T,MATCH([1]ตารางคะแนนV3!$C362,[1]Ratio!$C:$C,0))</f>
        <v>131</v>
      </c>
      <c r="W362" s="78">
        <f>VLOOKUP($C362,[1]RiskPlusY2565Q3!$D$2:$W$901,18,0)</f>
        <v>0</v>
      </c>
      <c r="X362" s="83">
        <f t="shared" si="82"/>
        <v>0</v>
      </c>
      <c r="Y362" s="82">
        <f>INDEX([1]Ratio!$V:$V,MATCH([1]ตารางคะแนนV3!$C362,[1]Ratio!$C:$C,0))</f>
        <v>77</v>
      </c>
      <c r="Z362" s="81">
        <f>INDEX([1]RiskPlusY2565Q3!$W:$W,MATCH([1]ตารางคะแนนV3!C362,[1]RiskPlusY2565Q3!$D:$D,0))</f>
        <v>0</v>
      </c>
      <c r="AA362" s="84">
        <f t="shared" si="83"/>
        <v>0</v>
      </c>
      <c r="AB362" s="77" t="str">
        <f>INDEX('[1]Quick MethodY2565Q3'!P:P,MATCH([1]ตารางคะแนนV3!$C362,'[1]Quick MethodY2565Q3'!$C:$C,0))</f>
        <v>1</v>
      </c>
      <c r="AC362" s="78" t="str">
        <f>INDEX('[1]Quick MethodY2565Q3'!Q:Q,MATCH([1]ตารางคะแนนV3!$C362,'[1]Quick MethodY2565Q3'!$C:$C,0))</f>
        <v>1</v>
      </c>
      <c r="AD362" s="78">
        <f>INDEX([1]HGRY2565Q3!W:W,MATCH([1]ตารางคะแนนV3!$C362,[1]HGRY2565Q3!$C:$C,0))</f>
        <v>0.5</v>
      </c>
      <c r="AE362" s="78">
        <f>INDEX([1]HGRY2565Q3!X:X,MATCH([1]ตารางคะแนนV3!$C362,[1]HGRY2565Q3!$C:$C,0))</f>
        <v>0.5</v>
      </c>
      <c r="AF362" s="78">
        <f>INDEX([1]HGRY2565Q3!Y:Y,MATCH([1]ตารางคะแนนV3!$C362,[1]HGRY2565Q3!$C:$C,0))</f>
        <v>0.5</v>
      </c>
      <c r="AG362" s="78">
        <f>INDEX([1]HGRY2565Q3!Z:Z,MATCH([1]ตารางคะแนนV3!$C362,[1]HGRY2565Q3!$C:$C,0))</f>
        <v>0.5</v>
      </c>
      <c r="AH362" s="85">
        <f t="shared" si="84"/>
        <v>4</v>
      </c>
      <c r="AI362" s="79">
        <f t="shared" si="85"/>
        <v>2</v>
      </c>
      <c r="AJ362" s="86">
        <f>INDEX([1]PointY2565Q3!J:J,MATCH([1]ตารางคะแนนV3!$C362,[1]PointY2565Q3!$C:$C,0))</f>
        <v>1</v>
      </c>
      <c r="AK362" s="87">
        <f>IFERROR(INDEX([1]อัตราการครองเตียง!O:O,MATCH([1]ตารางคะแนนV3!$C362,[1]อัตราการครองเตียง!$C:$C,0)),0)</f>
        <v>1</v>
      </c>
      <c r="AL362" s="88">
        <f>INDEX([1]SumAdjRw!R:R,MATCH([1]ตารางคะแนนV3!$C362,[1]SumAdjRw!$C:$C,0))</f>
        <v>0</v>
      </c>
      <c r="AM362" s="89">
        <f t="shared" si="86"/>
        <v>1</v>
      </c>
      <c r="AN362" s="90">
        <f t="shared" si="87"/>
        <v>4</v>
      </c>
      <c r="AO362" s="91">
        <f t="shared" si="88"/>
        <v>4</v>
      </c>
      <c r="AP362" s="92">
        <f>INDEX([1]RiskPlusY2565Q3!Q:Q,MATCH([1]ตารางคะแนนV3!$C362,[1]RiskPlusY2565Q3!$D:$D,0))</f>
        <v>0</v>
      </c>
      <c r="AQ362" s="92">
        <f>INDEX([1]RiskPlusY2565Q3!R:R,MATCH([1]ตารางคะแนนV3!$C362,[1]RiskPlusY2565Q3!$D:$D,0))</f>
        <v>1</v>
      </c>
      <c r="AR362" s="92">
        <f>INDEX([1]RiskPlusY2565Q3!AB:AB,MATCH([1]ตารางคะแนนV3!$C362,[1]RiskPlusY2565Q3!$D:$D,0))</f>
        <v>1</v>
      </c>
      <c r="AS362" s="93">
        <f t="shared" si="89"/>
        <v>2</v>
      </c>
      <c r="AT362" s="92">
        <f>INDEX([1]RiskPlusY2565Q3!AA:AA,MATCH([1]ตารางคะแนนV3!$C362,[1]RiskPlusY2565Q3!$D:$D,0))</f>
        <v>1</v>
      </c>
      <c r="AU362" s="92">
        <f>INDEX([1]RiskPlusY2565Q3!AC:AC,MATCH([1]ตารางคะแนนV3!$C362,[1]RiskPlusY2565Q3!$D:$D,0))</f>
        <v>1</v>
      </c>
      <c r="AV362" s="94">
        <f t="shared" si="90"/>
        <v>2</v>
      </c>
      <c r="AW362" s="95">
        <f t="shared" si="91"/>
        <v>4</v>
      </c>
      <c r="AX362" s="96">
        <f t="shared" si="92"/>
        <v>8</v>
      </c>
      <c r="AY362" s="18" t="str">
        <f t="shared" si="93"/>
        <v>D</v>
      </c>
      <c r="AZ362" s="18"/>
      <c r="BA362" s="18" t="str">
        <f>INDEX([1]Proflile65!$L:$L,MATCH([1]ตารางคะแนนV3!$C362,[1]Proflile65!$D:$D,0))</f>
        <v>เดิม</v>
      </c>
      <c r="BB362" s="18"/>
      <c r="BC362" s="18"/>
      <c r="BD362" s="28" t="b">
        <f t="shared" si="94"/>
        <v>1</v>
      </c>
      <c r="BE362" s="96">
        <v>8</v>
      </c>
      <c r="BF362" s="18" t="s">
        <v>2073</v>
      </c>
      <c r="BH362" s="17">
        <f t="shared" si="95"/>
        <v>0</v>
      </c>
    </row>
    <row r="363" spans="1:60">
      <c r="A363" s="18" t="s">
        <v>26</v>
      </c>
      <c r="B363" s="17" t="s">
        <v>115</v>
      </c>
      <c r="C363" s="18" t="s">
        <v>975</v>
      </c>
      <c r="D363" s="17" t="s">
        <v>976</v>
      </c>
      <c r="E363" s="18" t="str">
        <f>INDEX([1]Proflile65!$F:$F,MATCH([1]ตารางคะแนนV3!$C363,[1]Proflile65!$D:$D,0))</f>
        <v>รพช.</v>
      </c>
      <c r="F363" s="18">
        <f>INDEX([1]Proflile65!$H:$H,MATCH([1]ตารางคะแนนV3!$C363,[1]Proflile65!$D:$D,0))</f>
        <v>50</v>
      </c>
      <c r="G363" s="19" t="str">
        <f>INDEX([1]Proflile65!$K:$K,MATCH([1]ตารางคะแนนV3!$C363,[1]Proflile65!$D:$D,0))</f>
        <v>รพช.F2 P&lt;=30,000</v>
      </c>
      <c r="H363" s="75">
        <v>29566</v>
      </c>
      <c r="I363" s="76">
        <f>INDEX([1]RiskPlusY2565Q3!L:L,MATCH([1]ตารางคะแนนV3!$C363,[1]RiskPlusY2565Q3!$D:$D,0))</f>
        <v>285548111.27999997</v>
      </c>
      <c r="J363" s="76">
        <f>INDEX([1]RiskPlusY2565Q3!P:P,MATCH([1]ตารางคะแนนV3!$C363,[1]RiskPlusY2565Q3!$D:$D,0))</f>
        <v>145948810.91999999</v>
      </c>
      <c r="K363" s="76">
        <f>INDEX([1]RiskPlusY2565Q3!O:O,MATCH([1]ตารางคะแนนV3!$C363,[1]RiskPlusY2565Q3!$D:$D,0))</f>
        <v>98273052.819999993</v>
      </c>
      <c r="L363" s="76">
        <f>INDEX([1]RiskPlusY2565Q3!M:M,MATCH([1]ตารางคะแนนV3!$C363,[1]RiskPlusY2565Q3!$D:$D,0))</f>
        <v>95529030.730000004</v>
      </c>
      <c r="M363" s="29">
        <f>INDEX([1]RiskPlusY2565Q3!N:N,MATCH([1]ตารางคะแนนV3!$C363,[1]RiskPlusY2565Q3!$D:$D,0))</f>
        <v>0</v>
      </c>
      <c r="N363" s="77">
        <f>INDEX([1]PlanfinY2565Q3!M:M,MATCH([1]ตารางคะแนนV3!$C363,[1]PlanfinY2565Q3!$C:$C,0))</f>
        <v>1</v>
      </c>
      <c r="O363" s="78">
        <f>INDEX([1]PlanfinY2565Q3!N:N,MATCH([1]ตารางคะแนนV3!$C363,[1]PlanfinY2565Q3!$C:$C,0))</f>
        <v>0</v>
      </c>
      <c r="P363" s="79">
        <f t="shared" si="80"/>
        <v>1</v>
      </c>
      <c r="Q363" s="80">
        <f>INDEX([1]Ratio!R:R,MATCH([1]ตารางคะแนนV3!$C363,[1]Ratio!$C:$C,0))</f>
        <v>124</v>
      </c>
      <c r="R363" s="81">
        <f>INDEX([1]RiskPlusY2565Q3!$S:$S,MATCH([1]ตารางคะแนนV3!C363,[1]RiskPlusY2565Q3!$D:$D,0))</f>
        <v>0</v>
      </c>
      <c r="S363" s="82">
        <f>INDEX([1]Ratio!$S:$S,MATCH([1]ตารางคะแนนV3!$C363,[1]Ratio!$C:$C,0))</f>
        <v>223</v>
      </c>
      <c r="T363" s="78">
        <f>VLOOKUP($C363,[1]RiskPlusY2565Q3!$D$2:$W$901,17,0)</f>
        <v>0</v>
      </c>
      <c r="U363" s="83">
        <f t="shared" si="81"/>
        <v>0</v>
      </c>
      <c r="V363" s="82">
        <f>INDEX([1]Ratio!$T:$T,MATCH([1]ตารางคะแนนV3!$C363,[1]Ratio!$C:$C,0))</f>
        <v>231</v>
      </c>
      <c r="W363" s="78">
        <f>VLOOKUP($C363,[1]RiskPlusY2565Q3!$D$2:$W$901,18,0)</f>
        <v>0</v>
      </c>
      <c r="X363" s="83">
        <f t="shared" si="82"/>
        <v>0</v>
      </c>
      <c r="Y363" s="82">
        <f>INDEX([1]Ratio!$V:$V,MATCH([1]ตารางคะแนนV3!$C363,[1]Ratio!$C:$C,0))</f>
        <v>122</v>
      </c>
      <c r="Z363" s="81">
        <f>INDEX([1]RiskPlusY2565Q3!$W:$W,MATCH([1]ตารางคะแนนV3!C363,[1]RiskPlusY2565Q3!$D:$D,0))</f>
        <v>0</v>
      </c>
      <c r="AA363" s="84">
        <f t="shared" si="83"/>
        <v>0</v>
      </c>
      <c r="AB363" s="77" t="str">
        <f>INDEX('[1]Quick MethodY2565Q3'!P:P,MATCH([1]ตารางคะแนนV3!$C363,'[1]Quick MethodY2565Q3'!$C:$C,0))</f>
        <v>1</v>
      </c>
      <c r="AC363" s="78" t="str">
        <f>INDEX('[1]Quick MethodY2565Q3'!Q:Q,MATCH([1]ตารางคะแนนV3!$C363,'[1]Quick MethodY2565Q3'!$C:$C,0))</f>
        <v>0</v>
      </c>
      <c r="AD363" s="78">
        <f>INDEX([1]HGRY2565Q3!W:W,MATCH([1]ตารางคะแนนV3!$C363,[1]HGRY2565Q3!$C:$C,0))</f>
        <v>0</v>
      </c>
      <c r="AE363" s="78">
        <f>INDEX([1]HGRY2565Q3!X:X,MATCH([1]ตารางคะแนนV3!$C363,[1]HGRY2565Q3!$C:$C,0))</f>
        <v>0</v>
      </c>
      <c r="AF363" s="78">
        <f>INDEX([1]HGRY2565Q3!Y:Y,MATCH([1]ตารางคะแนนV3!$C363,[1]HGRY2565Q3!$C:$C,0))</f>
        <v>0</v>
      </c>
      <c r="AG363" s="78">
        <f>INDEX([1]HGRY2565Q3!Z:Z,MATCH([1]ตารางคะแนนV3!$C363,[1]HGRY2565Q3!$C:$C,0))</f>
        <v>0</v>
      </c>
      <c r="AH363" s="85">
        <f t="shared" si="84"/>
        <v>1</v>
      </c>
      <c r="AI363" s="79">
        <f t="shared" si="85"/>
        <v>1</v>
      </c>
      <c r="AJ363" s="86">
        <f>INDEX([1]PointY2565Q3!J:J,MATCH([1]ตารางคะแนนV3!$C363,[1]PointY2565Q3!$C:$C,0))</f>
        <v>1</v>
      </c>
      <c r="AK363" s="87">
        <f>IFERROR(INDEX([1]อัตราการครองเตียง!O:O,MATCH([1]ตารางคะแนนV3!$C363,[1]อัตราการครองเตียง!$C:$C,0)),0)</f>
        <v>1</v>
      </c>
      <c r="AL363" s="88">
        <f>INDEX([1]SumAdjRw!R:R,MATCH([1]ตารางคะแนนV3!$C363,[1]SumAdjRw!$C:$C,0))</f>
        <v>1</v>
      </c>
      <c r="AM363" s="89">
        <f t="shared" si="86"/>
        <v>2</v>
      </c>
      <c r="AN363" s="90">
        <f t="shared" si="87"/>
        <v>4</v>
      </c>
      <c r="AO363" s="91">
        <f t="shared" si="88"/>
        <v>5</v>
      </c>
      <c r="AP363" s="92">
        <f>INDEX([1]RiskPlusY2565Q3!Q:Q,MATCH([1]ตารางคะแนนV3!$C363,[1]RiskPlusY2565Q3!$D:$D,0))</f>
        <v>1</v>
      </c>
      <c r="AQ363" s="92">
        <f>INDEX([1]RiskPlusY2565Q3!R:R,MATCH([1]ตารางคะแนนV3!$C363,[1]RiskPlusY2565Q3!$D:$D,0))</f>
        <v>1</v>
      </c>
      <c r="AR363" s="92">
        <f>INDEX([1]RiskPlusY2565Q3!AB:AB,MATCH([1]ตารางคะแนนV3!$C363,[1]RiskPlusY2565Q3!$D:$D,0))</f>
        <v>1</v>
      </c>
      <c r="AS363" s="93">
        <f t="shared" si="89"/>
        <v>3</v>
      </c>
      <c r="AT363" s="92">
        <f>INDEX([1]RiskPlusY2565Q3!AA:AA,MATCH([1]ตารางคะแนนV3!$C363,[1]RiskPlusY2565Q3!$D:$D,0))</f>
        <v>1</v>
      </c>
      <c r="AU363" s="92">
        <f>INDEX([1]RiskPlusY2565Q3!AC:AC,MATCH([1]ตารางคะแนนV3!$C363,[1]RiskPlusY2565Q3!$D:$D,0))</f>
        <v>1</v>
      </c>
      <c r="AV363" s="94">
        <f t="shared" si="90"/>
        <v>2</v>
      </c>
      <c r="AW363" s="95">
        <f t="shared" si="91"/>
        <v>5</v>
      </c>
      <c r="AX363" s="96">
        <f t="shared" si="92"/>
        <v>10</v>
      </c>
      <c r="AY363" s="18" t="str">
        <f t="shared" si="93"/>
        <v>C</v>
      </c>
      <c r="AZ363" s="18"/>
      <c r="BA363" s="18" t="str">
        <f>INDEX([1]Proflile65!$L:$L,MATCH([1]ตารางคะแนนV3!$C363,[1]Proflile65!$D:$D,0))</f>
        <v>เดิม</v>
      </c>
      <c r="BB363" s="18"/>
      <c r="BC363" s="18"/>
      <c r="BD363" s="28" t="b">
        <f t="shared" si="94"/>
        <v>1</v>
      </c>
      <c r="BE363" s="96">
        <v>10</v>
      </c>
      <c r="BF363" s="18" t="s">
        <v>2072</v>
      </c>
      <c r="BH363" s="17">
        <f t="shared" si="95"/>
        <v>0</v>
      </c>
    </row>
    <row r="364" spans="1:60">
      <c r="A364" s="18" t="s">
        <v>26</v>
      </c>
      <c r="B364" s="17" t="s">
        <v>115</v>
      </c>
      <c r="C364" s="18" t="s">
        <v>977</v>
      </c>
      <c r="D364" s="17" t="s">
        <v>978</v>
      </c>
      <c r="E364" s="18" t="str">
        <f>INDEX([1]Proflile65!$F:$F,MATCH([1]ตารางคะแนนV3!$C364,[1]Proflile65!$D:$D,0))</f>
        <v>รพช.</v>
      </c>
      <c r="F364" s="18">
        <f>INDEX([1]Proflile65!$H:$H,MATCH([1]ตารางคะแนนV3!$C364,[1]Proflile65!$D:$D,0))</f>
        <v>63</v>
      </c>
      <c r="G364" s="19" t="str">
        <f>INDEX([1]Proflile65!$K:$K,MATCH([1]ตารางคะแนนV3!$C364,[1]Proflile65!$D:$D,0))</f>
        <v>รพช.F1 P50,000-100,000</v>
      </c>
      <c r="H364" s="75">
        <v>61430</v>
      </c>
      <c r="I364" s="76">
        <f>INDEX([1]RiskPlusY2565Q3!L:L,MATCH([1]ตารางคะแนนV3!$C364,[1]RiskPlusY2565Q3!$D:$D,0))</f>
        <v>155929897.94</v>
      </c>
      <c r="J364" s="76">
        <f>INDEX([1]RiskPlusY2565Q3!P:P,MATCH([1]ตารางคะแนนV3!$C364,[1]RiskPlusY2565Q3!$D:$D,0))</f>
        <v>63251961.859999999</v>
      </c>
      <c r="K364" s="76">
        <f>INDEX([1]RiskPlusY2565Q3!O:O,MATCH([1]ตารางคะแนนV3!$C364,[1]RiskPlusY2565Q3!$D:$D,0))</f>
        <v>86831347.640000001</v>
      </c>
      <c r="L364" s="76">
        <f>INDEX([1]RiskPlusY2565Q3!M:M,MATCH([1]ตารางคะแนนV3!$C364,[1]RiskPlusY2565Q3!$D:$D,0))</f>
        <v>82542068.060000002</v>
      </c>
      <c r="M364" s="29">
        <f>INDEX([1]RiskPlusY2565Q3!N:N,MATCH([1]ตารางคะแนนV3!$C364,[1]RiskPlusY2565Q3!$D:$D,0))</f>
        <v>0</v>
      </c>
      <c r="N364" s="77">
        <f>INDEX([1]PlanfinY2565Q3!M:M,MATCH([1]ตารางคะแนนV3!$C364,[1]PlanfinY2565Q3!$C:$C,0))</f>
        <v>0</v>
      </c>
      <c r="O364" s="78">
        <f>INDEX([1]PlanfinY2565Q3!N:N,MATCH([1]ตารางคะแนนV3!$C364,[1]PlanfinY2565Q3!$C:$C,0))</f>
        <v>1</v>
      </c>
      <c r="P364" s="79">
        <f t="shared" si="80"/>
        <v>1</v>
      </c>
      <c r="Q364" s="80">
        <f>INDEX([1]Ratio!R:R,MATCH([1]ตารางคะแนนV3!$C364,[1]Ratio!$C:$C,0))</f>
        <v>259</v>
      </c>
      <c r="R364" s="81">
        <f>INDEX([1]RiskPlusY2565Q3!$S:$S,MATCH([1]ตารางคะแนนV3!C364,[1]RiskPlusY2565Q3!$D:$D,0))</f>
        <v>0</v>
      </c>
      <c r="S364" s="82">
        <f>INDEX([1]Ratio!$S:$S,MATCH([1]ตารางคะแนนV3!$C364,[1]Ratio!$C:$C,0))</f>
        <v>288</v>
      </c>
      <c r="T364" s="78">
        <f>VLOOKUP($C364,[1]RiskPlusY2565Q3!$D$2:$W$901,17,0)</f>
        <v>0</v>
      </c>
      <c r="U364" s="83">
        <f t="shared" si="81"/>
        <v>0</v>
      </c>
      <c r="V364" s="82">
        <f>INDEX([1]Ratio!$T:$T,MATCH([1]ตารางคะแนนV3!$C364,[1]Ratio!$C:$C,0))</f>
        <v>123</v>
      </c>
      <c r="W364" s="78">
        <f>VLOOKUP($C364,[1]RiskPlusY2565Q3!$D$2:$W$901,18,0)</f>
        <v>0</v>
      </c>
      <c r="X364" s="83">
        <f t="shared" si="82"/>
        <v>0</v>
      </c>
      <c r="Y364" s="82">
        <f>INDEX([1]Ratio!$V:$V,MATCH([1]ตารางคะแนนV3!$C364,[1]Ratio!$C:$C,0))</f>
        <v>78</v>
      </c>
      <c r="Z364" s="81">
        <f>INDEX([1]RiskPlusY2565Q3!$W:$W,MATCH([1]ตารางคะแนนV3!C364,[1]RiskPlusY2565Q3!$D:$D,0))</f>
        <v>0</v>
      </c>
      <c r="AA364" s="84">
        <f t="shared" si="83"/>
        <v>0</v>
      </c>
      <c r="AB364" s="77" t="str">
        <f>INDEX('[1]Quick MethodY2565Q3'!P:P,MATCH([1]ตารางคะแนนV3!$C364,'[1]Quick MethodY2565Q3'!$C:$C,0))</f>
        <v>1</v>
      </c>
      <c r="AC364" s="78" t="str">
        <f>INDEX('[1]Quick MethodY2565Q3'!Q:Q,MATCH([1]ตารางคะแนนV3!$C364,'[1]Quick MethodY2565Q3'!$C:$C,0))</f>
        <v>1</v>
      </c>
      <c r="AD364" s="78">
        <f>INDEX([1]HGRY2565Q3!W:W,MATCH([1]ตารางคะแนนV3!$C364,[1]HGRY2565Q3!$C:$C,0))</f>
        <v>0</v>
      </c>
      <c r="AE364" s="78">
        <f>INDEX([1]HGRY2565Q3!X:X,MATCH([1]ตารางคะแนนV3!$C364,[1]HGRY2565Q3!$C:$C,0))</f>
        <v>0</v>
      </c>
      <c r="AF364" s="78">
        <f>INDEX([1]HGRY2565Q3!Y:Y,MATCH([1]ตารางคะแนนV3!$C364,[1]HGRY2565Q3!$C:$C,0))</f>
        <v>0.5</v>
      </c>
      <c r="AG364" s="78">
        <f>INDEX([1]HGRY2565Q3!Z:Z,MATCH([1]ตารางคะแนนV3!$C364,[1]HGRY2565Q3!$C:$C,0))</f>
        <v>0.5</v>
      </c>
      <c r="AH364" s="85">
        <f t="shared" si="84"/>
        <v>3</v>
      </c>
      <c r="AI364" s="79">
        <f t="shared" si="85"/>
        <v>2</v>
      </c>
      <c r="AJ364" s="86">
        <f>INDEX([1]PointY2565Q3!J:J,MATCH([1]ตารางคะแนนV3!$C364,[1]PointY2565Q3!$C:$C,0))</f>
        <v>1</v>
      </c>
      <c r="AK364" s="87">
        <f>IFERROR(INDEX([1]อัตราการครองเตียง!O:O,MATCH([1]ตารางคะแนนV3!$C364,[1]อัตราการครองเตียง!$C:$C,0)),0)</f>
        <v>1</v>
      </c>
      <c r="AL364" s="88">
        <f>INDEX([1]SumAdjRw!R:R,MATCH([1]ตารางคะแนนV3!$C364,[1]SumAdjRw!$C:$C,0))</f>
        <v>1</v>
      </c>
      <c r="AM364" s="89">
        <f t="shared" si="86"/>
        <v>2</v>
      </c>
      <c r="AN364" s="90">
        <f t="shared" si="87"/>
        <v>5</v>
      </c>
      <c r="AO364" s="91">
        <f t="shared" si="88"/>
        <v>6</v>
      </c>
      <c r="AP364" s="92">
        <f>INDEX([1]RiskPlusY2565Q3!Q:Q,MATCH([1]ตารางคะแนนV3!$C364,[1]RiskPlusY2565Q3!$D:$D,0))</f>
        <v>1</v>
      </c>
      <c r="AQ364" s="92">
        <f>INDEX([1]RiskPlusY2565Q3!R:R,MATCH([1]ตารางคะแนนV3!$C364,[1]RiskPlusY2565Q3!$D:$D,0))</f>
        <v>1</v>
      </c>
      <c r="AR364" s="92">
        <f>INDEX([1]RiskPlusY2565Q3!AB:AB,MATCH([1]ตารางคะแนนV3!$C364,[1]RiskPlusY2565Q3!$D:$D,0))</f>
        <v>1</v>
      </c>
      <c r="AS364" s="93">
        <f t="shared" si="89"/>
        <v>3</v>
      </c>
      <c r="AT364" s="92">
        <f>INDEX([1]RiskPlusY2565Q3!AA:AA,MATCH([1]ตารางคะแนนV3!$C364,[1]RiskPlusY2565Q3!$D:$D,0))</f>
        <v>1</v>
      </c>
      <c r="AU364" s="92">
        <f>INDEX([1]RiskPlusY2565Q3!AC:AC,MATCH([1]ตารางคะแนนV3!$C364,[1]RiskPlusY2565Q3!$D:$D,0))</f>
        <v>1</v>
      </c>
      <c r="AV364" s="94">
        <f t="shared" si="90"/>
        <v>2</v>
      </c>
      <c r="AW364" s="95">
        <f t="shared" si="91"/>
        <v>5</v>
      </c>
      <c r="AX364" s="96">
        <f t="shared" si="92"/>
        <v>11</v>
      </c>
      <c r="AY364" s="18" t="str">
        <f t="shared" si="93"/>
        <v>B</v>
      </c>
      <c r="AZ364" s="18"/>
      <c r="BA364" s="18" t="str">
        <f>INDEX([1]Proflile65!$L:$L,MATCH([1]ตารางคะแนนV3!$C364,[1]Proflile65!$D:$D,0))</f>
        <v>เดิม</v>
      </c>
      <c r="BB364" s="18"/>
      <c r="BC364" s="18"/>
      <c r="BD364" s="28" t="b">
        <f t="shared" si="94"/>
        <v>1</v>
      </c>
      <c r="BE364" s="96">
        <v>11</v>
      </c>
      <c r="BF364" s="18" t="s">
        <v>2071</v>
      </c>
      <c r="BH364" s="17">
        <f t="shared" si="95"/>
        <v>150000</v>
      </c>
    </row>
    <row r="365" spans="1:60">
      <c r="A365" s="18" t="s">
        <v>26</v>
      </c>
      <c r="B365" s="17" t="s">
        <v>115</v>
      </c>
      <c r="C365" s="18" t="s">
        <v>979</v>
      </c>
      <c r="D365" s="17" t="s">
        <v>980</v>
      </c>
      <c r="E365" s="18" t="str">
        <f>INDEX([1]Proflile65!$F:$F,MATCH([1]ตารางคะแนนV3!$C365,[1]Proflile65!$D:$D,0))</f>
        <v>รพช.</v>
      </c>
      <c r="F365" s="18">
        <f>INDEX([1]Proflile65!$H:$H,MATCH([1]ตารางคะแนนV3!$C365,[1]Proflile65!$D:$D,0))</f>
        <v>90</v>
      </c>
      <c r="G365" s="19" t="str">
        <f>INDEX([1]Proflile65!$K:$K,MATCH([1]ตารางคะแนนV3!$C365,[1]Proflile65!$D:$D,0))</f>
        <v>รพช.F1 P50,000-100,000</v>
      </c>
      <c r="H365" s="75">
        <v>55689</v>
      </c>
      <c r="I365" s="76">
        <f>INDEX([1]RiskPlusY2565Q3!L:L,MATCH([1]ตารางคะแนนV3!$C365,[1]RiskPlusY2565Q3!$D:$D,0))</f>
        <v>108840930.5</v>
      </c>
      <c r="J365" s="76">
        <f>INDEX([1]RiskPlusY2565Q3!P:P,MATCH([1]ตารางคะแนนV3!$C365,[1]RiskPlusY2565Q3!$D:$D,0))</f>
        <v>58271181.82</v>
      </c>
      <c r="K365" s="76">
        <f>INDEX([1]RiskPlusY2565Q3!O:O,MATCH([1]ตารางคะแนนV3!$C365,[1]RiskPlusY2565Q3!$D:$D,0))</f>
        <v>36841522.609999999</v>
      </c>
      <c r="L365" s="76">
        <f>INDEX([1]RiskPlusY2565Q3!M:M,MATCH([1]ตารางคะแนนV3!$C365,[1]RiskPlusY2565Q3!$D:$D,0))</f>
        <v>36459898.340000004</v>
      </c>
      <c r="M365" s="29">
        <f>INDEX([1]RiskPlusY2565Q3!N:N,MATCH([1]ตารางคะแนนV3!$C365,[1]RiskPlusY2565Q3!$D:$D,0))</f>
        <v>0</v>
      </c>
      <c r="N365" s="77">
        <f>INDEX([1]PlanfinY2565Q3!M:M,MATCH([1]ตารางคะแนนV3!$C365,[1]PlanfinY2565Q3!$C:$C,0))</f>
        <v>1</v>
      </c>
      <c r="O365" s="78">
        <f>INDEX([1]PlanfinY2565Q3!N:N,MATCH([1]ตารางคะแนนV3!$C365,[1]PlanfinY2565Q3!$C:$C,0))</f>
        <v>1</v>
      </c>
      <c r="P365" s="79">
        <f t="shared" si="80"/>
        <v>2</v>
      </c>
      <c r="Q365" s="80">
        <f>INDEX([1]Ratio!R:R,MATCH([1]ตารางคะแนนV3!$C365,[1]Ratio!$C:$C,0))</f>
        <v>195</v>
      </c>
      <c r="R365" s="81">
        <f>INDEX([1]RiskPlusY2565Q3!$S:$S,MATCH([1]ตารางคะแนนV3!C365,[1]RiskPlusY2565Q3!$D:$D,0))</f>
        <v>0</v>
      </c>
      <c r="S365" s="82">
        <f>INDEX([1]Ratio!$S:$S,MATCH([1]ตารางคะแนนV3!$C365,[1]Ratio!$C:$C,0))</f>
        <v>219</v>
      </c>
      <c r="T365" s="78">
        <f>VLOOKUP($C365,[1]RiskPlusY2565Q3!$D$2:$W$901,17,0)</f>
        <v>0</v>
      </c>
      <c r="U365" s="83">
        <f t="shared" si="81"/>
        <v>0</v>
      </c>
      <c r="V365" s="82">
        <f>INDEX([1]Ratio!$T:$T,MATCH([1]ตารางคะแนนV3!$C365,[1]Ratio!$C:$C,0))</f>
        <v>125</v>
      </c>
      <c r="W365" s="78">
        <f>VLOOKUP($C365,[1]RiskPlusY2565Q3!$D$2:$W$901,18,0)</f>
        <v>0</v>
      </c>
      <c r="X365" s="83">
        <f t="shared" si="82"/>
        <v>0</v>
      </c>
      <c r="Y365" s="82">
        <f>INDEX([1]Ratio!$V:$V,MATCH([1]ตารางคะแนนV3!$C365,[1]Ratio!$C:$C,0))</f>
        <v>52</v>
      </c>
      <c r="Z365" s="81">
        <f>INDEX([1]RiskPlusY2565Q3!$W:$W,MATCH([1]ตารางคะแนนV3!C365,[1]RiskPlusY2565Q3!$D:$D,0))</f>
        <v>1</v>
      </c>
      <c r="AA365" s="84">
        <f t="shared" si="83"/>
        <v>1</v>
      </c>
      <c r="AB365" s="77" t="str">
        <f>INDEX('[1]Quick MethodY2565Q3'!P:P,MATCH([1]ตารางคะแนนV3!$C365,'[1]Quick MethodY2565Q3'!$C:$C,0))</f>
        <v>1</v>
      </c>
      <c r="AC365" s="78" t="str">
        <f>INDEX('[1]Quick MethodY2565Q3'!Q:Q,MATCH([1]ตารางคะแนนV3!$C365,'[1]Quick MethodY2565Q3'!$C:$C,0))</f>
        <v>1</v>
      </c>
      <c r="AD365" s="78">
        <f>INDEX([1]HGRY2565Q3!W:W,MATCH([1]ตารางคะแนนV3!$C365,[1]HGRY2565Q3!$C:$C,0))</f>
        <v>0.5</v>
      </c>
      <c r="AE365" s="78">
        <f>INDEX([1]HGRY2565Q3!X:X,MATCH([1]ตารางคะแนนV3!$C365,[1]HGRY2565Q3!$C:$C,0))</f>
        <v>0.5</v>
      </c>
      <c r="AF365" s="78">
        <f>INDEX([1]HGRY2565Q3!Y:Y,MATCH([1]ตารางคะแนนV3!$C365,[1]HGRY2565Q3!$C:$C,0))</f>
        <v>0.5</v>
      </c>
      <c r="AG365" s="78">
        <f>INDEX([1]HGRY2565Q3!Z:Z,MATCH([1]ตารางคะแนนV3!$C365,[1]HGRY2565Q3!$C:$C,0))</f>
        <v>0</v>
      </c>
      <c r="AH365" s="85">
        <f t="shared" si="84"/>
        <v>3.5</v>
      </c>
      <c r="AI365" s="79">
        <f t="shared" si="85"/>
        <v>2</v>
      </c>
      <c r="AJ365" s="86">
        <f>INDEX([1]PointY2565Q3!J:J,MATCH([1]ตารางคะแนนV3!$C365,[1]PointY2565Q3!$C:$C,0))</f>
        <v>1</v>
      </c>
      <c r="AK365" s="87">
        <f>IFERROR(INDEX([1]อัตราการครองเตียง!O:O,MATCH([1]ตารางคะแนนV3!$C365,[1]อัตราการครองเตียง!$C:$C,0)),0)</f>
        <v>1</v>
      </c>
      <c r="AL365" s="88">
        <f>INDEX([1]SumAdjRw!R:R,MATCH([1]ตารางคะแนนV3!$C365,[1]SumAdjRw!$C:$C,0))</f>
        <v>0</v>
      </c>
      <c r="AM365" s="89">
        <f t="shared" si="86"/>
        <v>1</v>
      </c>
      <c r="AN365" s="90">
        <f t="shared" si="87"/>
        <v>4</v>
      </c>
      <c r="AO365" s="91">
        <f t="shared" si="88"/>
        <v>7</v>
      </c>
      <c r="AP365" s="92">
        <f>INDEX([1]RiskPlusY2565Q3!Q:Q,MATCH([1]ตารางคะแนนV3!$C365,[1]RiskPlusY2565Q3!$D:$D,0))</f>
        <v>0</v>
      </c>
      <c r="AQ365" s="92">
        <f>INDEX([1]RiskPlusY2565Q3!R:R,MATCH([1]ตารางคะแนนV3!$C365,[1]RiskPlusY2565Q3!$D:$D,0))</f>
        <v>0</v>
      </c>
      <c r="AR365" s="92">
        <f>INDEX([1]RiskPlusY2565Q3!AB:AB,MATCH([1]ตารางคะแนนV3!$C365,[1]RiskPlusY2565Q3!$D:$D,0))</f>
        <v>1</v>
      </c>
      <c r="AS365" s="93">
        <f t="shared" si="89"/>
        <v>1</v>
      </c>
      <c r="AT365" s="92">
        <f>INDEX([1]RiskPlusY2565Q3!AA:AA,MATCH([1]ตารางคะแนนV3!$C365,[1]RiskPlusY2565Q3!$D:$D,0))</f>
        <v>1</v>
      </c>
      <c r="AU365" s="92">
        <f>INDEX([1]RiskPlusY2565Q3!AC:AC,MATCH([1]ตารางคะแนนV3!$C365,[1]RiskPlusY2565Q3!$D:$D,0))</f>
        <v>1</v>
      </c>
      <c r="AV365" s="94">
        <f t="shared" si="90"/>
        <v>2</v>
      </c>
      <c r="AW365" s="95">
        <f t="shared" si="91"/>
        <v>3</v>
      </c>
      <c r="AX365" s="96">
        <f t="shared" si="92"/>
        <v>10</v>
      </c>
      <c r="AY365" s="18" t="str">
        <f t="shared" si="93"/>
        <v>C</v>
      </c>
      <c r="AZ365" s="18"/>
      <c r="BA365" s="18" t="str">
        <f>INDEX([1]Proflile65!$L:$L,MATCH([1]ตารางคะแนนV3!$C365,[1]Proflile65!$D:$D,0))</f>
        <v>เดิม</v>
      </c>
      <c r="BB365" s="18"/>
      <c r="BC365" s="18"/>
      <c r="BD365" s="28" t="b">
        <f t="shared" si="94"/>
        <v>1</v>
      </c>
      <c r="BE365" s="96">
        <v>10</v>
      </c>
      <c r="BF365" s="18" t="s">
        <v>2072</v>
      </c>
      <c r="BH365" s="17">
        <f t="shared" si="95"/>
        <v>0</v>
      </c>
    </row>
    <row r="366" spans="1:60">
      <c r="A366" s="18" t="s">
        <v>26</v>
      </c>
      <c r="B366" s="17" t="s">
        <v>115</v>
      </c>
      <c r="C366" s="18" t="s">
        <v>981</v>
      </c>
      <c r="D366" s="17" t="s">
        <v>982</v>
      </c>
      <c r="E366" s="18" t="str">
        <f>INDEX([1]Proflile65!$F:$F,MATCH([1]ตารางคะแนนV3!$C366,[1]Proflile65!$D:$D,0))</f>
        <v>รพช.</v>
      </c>
      <c r="F366" s="18">
        <f>INDEX([1]Proflile65!$H:$H,MATCH([1]ตารางคะแนนV3!$C366,[1]Proflile65!$D:$D,0))</f>
        <v>52</v>
      </c>
      <c r="G366" s="19" t="str">
        <f>INDEX([1]Proflile65!$K:$K,MATCH([1]ตารางคะแนนV3!$C366,[1]Proflile65!$D:$D,0))</f>
        <v>รพช.F2 P30,000-60,000</v>
      </c>
      <c r="H366" s="75">
        <v>31317</v>
      </c>
      <c r="I366" s="76">
        <f>INDEX([1]RiskPlusY2565Q3!L:L,MATCH([1]ตารางคะแนนV3!$C366,[1]RiskPlusY2565Q3!$D:$D,0))</f>
        <v>177844320.84999999</v>
      </c>
      <c r="J366" s="76">
        <f>INDEX([1]RiskPlusY2565Q3!P:P,MATCH([1]ตารางคะแนนV3!$C366,[1]RiskPlusY2565Q3!$D:$D,0))</f>
        <v>56991438.509999998</v>
      </c>
      <c r="K366" s="76">
        <f>INDEX([1]RiskPlusY2565Q3!O:O,MATCH([1]ตารางคะแนนV3!$C366,[1]RiskPlusY2565Q3!$D:$D,0))</f>
        <v>89542396.439999998</v>
      </c>
      <c r="L366" s="76">
        <f>INDEX([1]RiskPlusY2565Q3!M:M,MATCH([1]ตารางคะแนนV3!$C366,[1]RiskPlusY2565Q3!$D:$D,0))</f>
        <v>91800615.099999994</v>
      </c>
      <c r="M366" s="29">
        <f>INDEX([1]RiskPlusY2565Q3!N:N,MATCH([1]ตารางคะแนนV3!$C366,[1]RiskPlusY2565Q3!$D:$D,0))</f>
        <v>0</v>
      </c>
      <c r="N366" s="77">
        <f>INDEX([1]PlanfinY2565Q3!M:M,MATCH([1]ตารางคะแนนV3!$C366,[1]PlanfinY2565Q3!$C:$C,0))</f>
        <v>0</v>
      </c>
      <c r="O366" s="78">
        <f>INDEX([1]PlanfinY2565Q3!N:N,MATCH([1]ตารางคะแนนV3!$C366,[1]PlanfinY2565Q3!$C:$C,0))</f>
        <v>1</v>
      </c>
      <c r="P366" s="79">
        <f t="shared" si="80"/>
        <v>1</v>
      </c>
      <c r="Q366" s="80">
        <f>INDEX([1]Ratio!R:R,MATCH([1]ตารางคะแนนV3!$C366,[1]Ratio!$C:$C,0))</f>
        <v>142</v>
      </c>
      <c r="R366" s="81">
        <f>INDEX([1]RiskPlusY2565Q3!$S:$S,MATCH([1]ตารางคะแนนV3!C366,[1]RiskPlusY2565Q3!$D:$D,0))</f>
        <v>0</v>
      </c>
      <c r="S366" s="82">
        <f>INDEX([1]Ratio!$S:$S,MATCH([1]ตารางคะแนนV3!$C366,[1]Ratio!$C:$C,0))</f>
        <v>259</v>
      </c>
      <c r="T366" s="78">
        <f>VLOOKUP($C366,[1]RiskPlusY2565Q3!$D$2:$W$901,17,0)</f>
        <v>0</v>
      </c>
      <c r="U366" s="83">
        <f t="shared" si="81"/>
        <v>0</v>
      </c>
      <c r="V366" s="82">
        <f>INDEX([1]Ratio!$T:$T,MATCH([1]ตารางคะแนนV3!$C366,[1]Ratio!$C:$C,0))</f>
        <v>117</v>
      </c>
      <c r="W366" s="78">
        <f>VLOOKUP($C366,[1]RiskPlusY2565Q3!$D$2:$W$901,18,0)</f>
        <v>0</v>
      </c>
      <c r="X366" s="83">
        <f t="shared" si="82"/>
        <v>0</v>
      </c>
      <c r="Y366" s="82">
        <f>INDEX([1]Ratio!$V:$V,MATCH([1]ตารางคะแนนV3!$C366,[1]Ratio!$C:$C,0))</f>
        <v>122</v>
      </c>
      <c r="Z366" s="81">
        <f>INDEX([1]RiskPlusY2565Q3!$W:$W,MATCH([1]ตารางคะแนนV3!C366,[1]RiskPlusY2565Q3!$D:$D,0))</f>
        <v>0</v>
      </c>
      <c r="AA366" s="84">
        <f t="shared" si="83"/>
        <v>0</v>
      </c>
      <c r="AB366" s="77" t="str">
        <f>INDEX('[1]Quick MethodY2565Q3'!P:P,MATCH([1]ตารางคะแนนV3!$C366,'[1]Quick MethodY2565Q3'!$C:$C,0))</f>
        <v>1</v>
      </c>
      <c r="AC366" s="78" t="str">
        <f>INDEX('[1]Quick MethodY2565Q3'!Q:Q,MATCH([1]ตารางคะแนนV3!$C366,'[1]Quick MethodY2565Q3'!$C:$C,0))</f>
        <v>1</v>
      </c>
      <c r="AD366" s="78">
        <f>INDEX([1]HGRY2565Q3!W:W,MATCH([1]ตารางคะแนนV3!$C366,[1]HGRY2565Q3!$C:$C,0))</f>
        <v>0</v>
      </c>
      <c r="AE366" s="78">
        <f>INDEX([1]HGRY2565Q3!X:X,MATCH([1]ตารางคะแนนV3!$C366,[1]HGRY2565Q3!$C:$C,0))</f>
        <v>0.5</v>
      </c>
      <c r="AF366" s="78">
        <f>INDEX([1]HGRY2565Q3!Y:Y,MATCH([1]ตารางคะแนนV3!$C366,[1]HGRY2565Q3!$C:$C,0))</f>
        <v>0.5</v>
      </c>
      <c r="AG366" s="78">
        <f>INDEX([1]HGRY2565Q3!Z:Z,MATCH([1]ตารางคะแนนV3!$C366,[1]HGRY2565Q3!$C:$C,0))</f>
        <v>0.5</v>
      </c>
      <c r="AH366" s="85">
        <f t="shared" si="84"/>
        <v>3.5</v>
      </c>
      <c r="AI366" s="79">
        <f t="shared" si="85"/>
        <v>2</v>
      </c>
      <c r="AJ366" s="86">
        <f>INDEX([1]PointY2565Q3!J:J,MATCH([1]ตารางคะแนนV3!$C366,[1]PointY2565Q3!$C:$C,0))</f>
        <v>1</v>
      </c>
      <c r="AK366" s="87">
        <f>IFERROR(INDEX([1]อัตราการครองเตียง!O:O,MATCH([1]ตารางคะแนนV3!$C366,[1]อัตราการครองเตียง!$C:$C,0)),0)</f>
        <v>1</v>
      </c>
      <c r="AL366" s="88">
        <f>INDEX([1]SumAdjRw!R:R,MATCH([1]ตารางคะแนนV3!$C366,[1]SumAdjRw!$C:$C,0))</f>
        <v>1</v>
      </c>
      <c r="AM366" s="89">
        <f t="shared" si="86"/>
        <v>2</v>
      </c>
      <c r="AN366" s="90">
        <f t="shared" si="87"/>
        <v>5</v>
      </c>
      <c r="AO366" s="91">
        <f t="shared" si="88"/>
        <v>6</v>
      </c>
      <c r="AP366" s="92">
        <f>INDEX([1]RiskPlusY2565Q3!Q:Q,MATCH([1]ตารางคะแนนV3!$C366,[1]RiskPlusY2565Q3!$D:$D,0))</f>
        <v>1</v>
      </c>
      <c r="AQ366" s="92">
        <f>INDEX([1]RiskPlusY2565Q3!R:R,MATCH([1]ตารางคะแนนV3!$C366,[1]RiskPlusY2565Q3!$D:$D,0))</f>
        <v>1</v>
      </c>
      <c r="AR366" s="92">
        <f>INDEX([1]RiskPlusY2565Q3!AB:AB,MATCH([1]ตารางคะแนนV3!$C366,[1]RiskPlusY2565Q3!$D:$D,0))</f>
        <v>1</v>
      </c>
      <c r="AS366" s="93">
        <f t="shared" si="89"/>
        <v>3</v>
      </c>
      <c r="AT366" s="92">
        <f>INDEX([1]RiskPlusY2565Q3!AA:AA,MATCH([1]ตารางคะแนนV3!$C366,[1]RiskPlusY2565Q3!$D:$D,0))</f>
        <v>1</v>
      </c>
      <c r="AU366" s="92">
        <f>INDEX([1]RiskPlusY2565Q3!AC:AC,MATCH([1]ตารางคะแนนV3!$C366,[1]RiskPlusY2565Q3!$D:$D,0))</f>
        <v>1</v>
      </c>
      <c r="AV366" s="94">
        <f t="shared" si="90"/>
        <v>2</v>
      </c>
      <c r="AW366" s="95">
        <f t="shared" si="91"/>
        <v>5</v>
      </c>
      <c r="AX366" s="96">
        <f t="shared" si="92"/>
        <v>11</v>
      </c>
      <c r="AY366" s="18" t="str">
        <f t="shared" si="93"/>
        <v>B</v>
      </c>
      <c r="AZ366" s="18"/>
      <c r="BA366" s="18" t="str">
        <f>INDEX([1]Proflile65!$L:$L,MATCH([1]ตารางคะแนนV3!$C366,[1]Proflile65!$D:$D,0))</f>
        <v>เดิม</v>
      </c>
      <c r="BB366" s="101"/>
      <c r="BC366" s="18"/>
      <c r="BD366" s="28" t="b">
        <f t="shared" si="94"/>
        <v>0</v>
      </c>
      <c r="BE366" s="96">
        <v>10</v>
      </c>
      <c r="BF366" s="18" t="s">
        <v>2072</v>
      </c>
      <c r="BH366" s="17">
        <f t="shared" si="95"/>
        <v>150000</v>
      </c>
    </row>
    <row r="367" spans="1:60">
      <c r="A367" s="18" t="s">
        <v>26</v>
      </c>
      <c r="B367" s="17" t="s">
        <v>115</v>
      </c>
      <c r="C367" s="18" t="s">
        <v>983</v>
      </c>
      <c r="D367" s="17" t="s">
        <v>984</v>
      </c>
      <c r="E367" s="18" t="str">
        <f>INDEX([1]Proflile65!$F:$F,MATCH([1]ตารางคะแนนV3!$C367,[1]Proflile65!$D:$D,0))</f>
        <v>รพช.</v>
      </c>
      <c r="F367" s="18">
        <f>INDEX([1]Proflile65!$H:$H,MATCH([1]ตารางคะแนนV3!$C367,[1]Proflile65!$D:$D,0))</f>
        <v>155</v>
      </c>
      <c r="G367" s="19" t="str">
        <f>INDEX([1]Proflile65!$K:$K,MATCH([1]ตารางคะแนนV3!$C367,[1]Proflile65!$D:$D,0))</f>
        <v>รพช.M2 B&gt;100</v>
      </c>
      <c r="H367" s="75">
        <v>58475</v>
      </c>
      <c r="I367" s="76">
        <f>INDEX([1]RiskPlusY2565Q3!L:L,MATCH([1]ตารางคะแนนV3!$C367,[1]RiskPlusY2565Q3!$D:$D,0))</f>
        <v>552941220.99000001</v>
      </c>
      <c r="J367" s="76">
        <f>INDEX([1]RiskPlusY2565Q3!P:P,MATCH([1]ตารางคะแนนV3!$C367,[1]RiskPlusY2565Q3!$D:$D,0))</f>
        <v>197108097.71000001</v>
      </c>
      <c r="K367" s="76">
        <f>INDEX([1]RiskPlusY2565Q3!O:O,MATCH([1]ตารางคะแนนV3!$C367,[1]RiskPlusY2565Q3!$D:$D,0))</f>
        <v>289411486.25999999</v>
      </c>
      <c r="L367" s="76">
        <f>INDEX([1]RiskPlusY2565Q3!M:M,MATCH([1]ตารางคะแนนV3!$C367,[1]RiskPlusY2565Q3!$D:$D,0))</f>
        <v>267293587.93000001</v>
      </c>
      <c r="M367" s="29">
        <f>INDEX([1]RiskPlusY2565Q3!N:N,MATCH([1]ตารางคะแนนV3!$C367,[1]RiskPlusY2565Q3!$D:$D,0))</f>
        <v>0</v>
      </c>
      <c r="N367" s="77">
        <f>INDEX([1]PlanfinY2565Q3!M:M,MATCH([1]ตารางคะแนนV3!$C367,[1]PlanfinY2565Q3!$C:$C,0))</f>
        <v>0</v>
      </c>
      <c r="O367" s="78">
        <f>INDEX([1]PlanfinY2565Q3!N:N,MATCH([1]ตารางคะแนนV3!$C367,[1]PlanfinY2565Q3!$C:$C,0))</f>
        <v>0</v>
      </c>
      <c r="P367" s="79">
        <f t="shared" si="80"/>
        <v>0</v>
      </c>
      <c r="Q367" s="80">
        <f>INDEX([1]Ratio!R:R,MATCH([1]ตารางคะแนนV3!$C367,[1]Ratio!$C:$C,0))</f>
        <v>131</v>
      </c>
      <c r="R367" s="81">
        <f>INDEX([1]RiskPlusY2565Q3!$S:$S,MATCH([1]ตารางคะแนนV3!C367,[1]RiskPlusY2565Q3!$D:$D,0))</f>
        <v>0</v>
      </c>
      <c r="S367" s="82">
        <f>INDEX([1]Ratio!$S:$S,MATCH([1]ตารางคะแนนV3!$C367,[1]Ratio!$C:$C,0))</f>
        <v>92</v>
      </c>
      <c r="T367" s="78">
        <f>VLOOKUP($C367,[1]RiskPlusY2565Q3!$D$2:$W$901,17,0)</f>
        <v>0</v>
      </c>
      <c r="U367" s="83">
        <f t="shared" si="81"/>
        <v>0</v>
      </c>
      <c r="V367" s="82">
        <f>INDEX([1]Ratio!$T:$T,MATCH([1]ตารางคะแนนV3!$C367,[1]Ratio!$C:$C,0))</f>
        <v>135</v>
      </c>
      <c r="W367" s="78">
        <f>VLOOKUP($C367,[1]RiskPlusY2565Q3!$D$2:$W$901,18,0)</f>
        <v>0</v>
      </c>
      <c r="X367" s="83">
        <f t="shared" si="82"/>
        <v>0</v>
      </c>
      <c r="Y367" s="82">
        <f>INDEX([1]Ratio!$V:$V,MATCH([1]ตารางคะแนนV3!$C367,[1]Ratio!$C:$C,0))</f>
        <v>55</v>
      </c>
      <c r="Z367" s="81">
        <f>INDEX([1]RiskPlusY2565Q3!$W:$W,MATCH([1]ตารางคะแนนV3!C367,[1]RiskPlusY2565Q3!$D:$D,0))</f>
        <v>1</v>
      </c>
      <c r="AA367" s="84">
        <f t="shared" si="83"/>
        <v>1</v>
      </c>
      <c r="AB367" s="77" t="str">
        <f>INDEX('[1]Quick MethodY2565Q3'!P:P,MATCH([1]ตารางคะแนนV3!$C367,'[1]Quick MethodY2565Q3'!$C:$C,0))</f>
        <v>1</v>
      </c>
      <c r="AC367" s="78" t="str">
        <f>INDEX('[1]Quick MethodY2565Q3'!Q:Q,MATCH([1]ตารางคะแนนV3!$C367,'[1]Quick MethodY2565Q3'!$C:$C,0))</f>
        <v>1</v>
      </c>
      <c r="AD367" s="78">
        <f>INDEX([1]HGRY2565Q3!W:W,MATCH([1]ตารางคะแนนV3!$C367,[1]HGRY2565Q3!$C:$C,0))</f>
        <v>0</v>
      </c>
      <c r="AE367" s="78">
        <f>INDEX([1]HGRY2565Q3!X:X,MATCH([1]ตารางคะแนนV3!$C367,[1]HGRY2565Q3!$C:$C,0))</f>
        <v>0.5</v>
      </c>
      <c r="AF367" s="78">
        <f>INDEX([1]HGRY2565Q3!Y:Y,MATCH([1]ตารางคะแนนV3!$C367,[1]HGRY2565Q3!$C:$C,0))</f>
        <v>0.5</v>
      </c>
      <c r="AG367" s="78">
        <f>INDEX([1]HGRY2565Q3!Z:Z,MATCH([1]ตารางคะแนนV3!$C367,[1]HGRY2565Q3!$C:$C,0))</f>
        <v>0</v>
      </c>
      <c r="AH367" s="85">
        <f t="shared" si="84"/>
        <v>3</v>
      </c>
      <c r="AI367" s="79">
        <f t="shared" si="85"/>
        <v>2</v>
      </c>
      <c r="AJ367" s="86">
        <f>INDEX([1]PointY2565Q3!J:J,MATCH([1]ตารางคะแนนV3!$C367,[1]PointY2565Q3!$C:$C,0))</f>
        <v>1</v>
      </c>
      <c r="AK367" s="87">
        <f>IFERROR(INDEX([1]อัตราการครองเตียง!O:O,MATCH([1]ตารางคะแนนV3!$C367,[1]อัตราการครองเตียง!$C:$C,0)),0)</f>
        <v>1</v>
      </c>
      <c r="AL367" s="88">
        <f>INDEX([1]SumAdjRw!R:R,MATCH([1]ตารางคะแนนV3!$C367,[1]SumAdjRw!$C:$C,0))</f>
        <v>0</v>
      </c>
      <c r="AM367" s="89">
        <f t="shared" si="86"/>
        <v>1</v>
      </c>
      <c r="AN367" s="90">
        <f t="shared" si="87"/>
        <v>4</v>
      </c>
      <c r="AO367" s="91">
        <f t="shared" si="88"/>
        <v>5</v>
      </c>
      <c r="AP367" s="92">
        <f>INDEX([1]RiskPlusY2565Q3!Q:Q,MATCH([1]ตารางคะแนนV3!$C367,[1]RiskPlusY2565Q3!$D:$D,0))</f>
        <v>1</v>
      </c>
      <c r="AQ367" s="92">
        <f>INDEX([1]RiskPlusY2565Q3!R:R,MATCH([1]ตารางคะแนนV3!$C367,[1]RiskPlusY2565Q3!$D:$D,0))</f>
        <v>1</v>
      </c>
      <c r="AR367" s="92">
        <f>INDEX([1]RiskPlusY2565Q3!AB:AB,MATCH([1]ตารางคะแนนV3!$C367,[1]RiskPlusY2565Q3!$D:$D,0))</f>
        <v>1</v>
      </c>
      <c r="AS367" s="93">
        <f t="shared" si="89"/>
        <v>3</v>
      </c>
      <c r="AT367" s="92">
        <f>INDEX([1]RiskPlusY2565Q3!AA:AA,MATCH([1]ตารางคะแนนV3!$C367,[1]RiskPlusY2565Q3!$D:$D,0))</f>
        <v>1</v>
      </c>
      <c r="AU367" s="92">
        <f>INDEX([1]RiskPlusY2565Q3!AC:AC,MATCH([1]ตารางคะแนนV3!$C367,[1]RiskPlusY2565Q3!$D:$D,0))</f>
        <v>1</v>
      </c>
      <c r="AV367" s="94">
        <f t="shared" si="90"/>
        <v>2</v>
      </c>
      <c r="AW367" s="95">
        <f t="shared" si="91"/>
        <v>5</v>
      </c>
      <c r="AX367" s="96">
        <f t="shared" si="92"/>
        <v>10</v>
      </c>
      <c r="AY367" s="18" t="str">
        <f t="shared" si="93"/>
        <v>C</v>
      </c>
      <c r="AZ367" s="18"/>
      <c r="BA367" s="18" t="str">
        <f>INDEX([1]Proflile65!$L:$L,MATCH([1]ตารางคะแนนV3!$C367,[1]Proflile65!$D:$D,0))</f>
        <v>เดิม</v>
      </c>
      <c r="BB367" s="18"/>
      <c r="BC367" s="18"/>
      <c r="BD367" s="28" t="b">
        <f t="shared" si="94"/>
        <v>1</v>
      </c>
      <c r="BE367" s="96">
        <v>10</v>
      </c>
      <c r="BF367" s="18" t="s">
        <v>2072</v>
      </c>
      <c r="BH367" s="17">
        <f t="shared" si="95"/>
        <v>0</v>
      </c>
    </row>
    <row r="368" spans="1:60">
      <c r="A368" s="18" t="s">
        <v>26</v>
      </c>
      <c r="B368" s="17" t="s">
        <v>115</v>
      </c>
      <c r="C368" s="18" t="s">
        <v>985</v>
      </c>
      <c r="D368" s="17" t="s">
        <v>986</v>
      </c>
      <c r="E368" s="18" t="str">
        <f>INDEX([1]Proflile65!$F:$F,MATCH([1]ตารางคะแนนV3!$C368,[1]Proflile65!$D:$D,0))</f>
        <v>รพช.</v>
      </c>
      <c r="F368" s="18">
        <f>INDEX([1]Proflile65!$H:$H,MATCH([1]ตารางคะแนนV3!$C368,[1]Proflile65!$D:$D,0))</f>
        <v>150</v>
      </c>
      <c r="G368" s="19" t="str">
        <f>INDEX([1]Proflile65!$K:$K,MATCH([1]ตารางคะแนนV3!$C368,[1]Proflile65!$D:$D,0))</f>
        <v>รพช.M2 B&gt;100</v>
      </c>
      <c r="H368" s="75">
        <v>55563</v>
      </c>
      <c r="I368" s="76">
        <f>INDEX([1]RiskPlusY2565Q3!L:L,MATCH([1]ตารางคะแนนV3!$C368,[1]RiskPlusY2565Q3!$D:$D,0))</f>
        <v>151754380.91999999</v>
      </c>
      <c r="J368" s="76">
        <f>INDEX([1]RiskPlusY2565Q3!P:P,MATCH([1]ตารางคะแนนV3!$C368,[1]RiskPlusY2565Q3!$D:$D,0))</f>
        <v>11779070</v>
      </c>
      <c r="K368" s="76">
        <f>INDEX([1]RiskPlusY2565Q3!O:O,MATCH([1]ตารางคะแนนV3!$C368,[1]RiskPlusY2565Q3!$D:$D,0))</f>
        <v>96946363.719999999</v>
      </c>
      <c r="L368" s="76">
        <f>INDEX([1]RiskPlusY2565Q3!M:M,MATCH([1]ตารางคะแนนV3!$C368,[1]RiskPlusY2565Q3!$D:$D,0))</f>
        <v>83218849.269999996</v>
      </c>
      <c r="M368" s="29">
        <f>INDEX([1]RiskPlusY2565Q3!N:N,MATCH([1]ตารางคะแนนV3!$C368,[1]RiskPlusY2565Q3!$D:$D,0))</f>
        <v>0</v>
      </c>
      <c r="N368" s="77">
        <f>INDEX([1]PlanfinY2565Q3!M:M,MATCH([1]ตารางคะแนนV3!$C368,[1]PlanfinY2565Q3!$C:$C,0))</f>
        <v>0</v>
      </c>
      <c r="O368" s="78">
        <f>INDEX([1]PlanfinY2565Q3!N:N,MATCH([1]ตารางคะแนนV3!$C368,[1]PlanfinY2565Q3!$C:$C,0))</f>
        <v>0</v>
      </c>
      <c r="P368" s="79">
        <f t="shared" si="80"/>
        <v>0</v>
      </c>
      <c r="Q368" s="80">
        <f>INDEX([1]Ratio!R:R,MATCH([1]ตารางคะแนนV3!$C368,[1]Ratio!$C:$C,0))</f>
        <v>207</v>
      </c>
      <c r="R368" s="81">
        <f>INDEX([1]RiskPlusY2565Q3!$S:$S,MATCH([1]ตารางคะแนนV3!C368,[1]RiskPlusY2565Q3!$D:$D,0))</f>
        <v>0</v>
      </c>
      <c r="S368" s="82">
        <f>INDEX([1]Ratio!$S:$S,MATCH([1]ตารางคะแนนV3!$C368,[1]Ratio!$C:$C,0))</f>
        <v>123</v>
      </c>
      <c r="T368" s="78">
        <f>VLOOKUP($C368,[1]RiskPlusY2565Q3!$D$2:$W$901,17,0)</f>
        <v>0</v>
      </c>
      <c r="U368" s="83">
        <f t="shared" si="81"/>
        <v>0</v>
      </c>
      <c r="V368" s="82">
        <f>INDEX([1]Ratio!$T:$T,MATCH([1]ตารางคะแนนV3!$C368,[1]Ratio!$C:$C,0))</f>
        <v>117</v>
      </c>
      <c r="W368" s="78">
        <f>VLOOKUP($C368,[1]RiskPlusY2565Q3!$D$2:$W$901,18,0)</f>
        <v>0</v>
      </c>
      <c r="X368" s="83">
        <f t="shared" si="82"/>
        <v>0</v>
      </c>
      <c r="Y368" s="82">
        <f>INDEX([1]Ratio!$V:$V,MATCH([1]ตารางคะแนนV3!$C368,[1]Ratio!$C:$C,0))</f>
        <v>48</v>
      </c>
      <c r="Z368" s="81">
        <f>INDEX([1]RiskPlusY2565Q3!$W:$W,MATCH([1]ตารางคะแนนV3!C368,[1]RiskPlusY2565Q3!$D:$D,0))</f>
        <v>1</v>
      </c>
      <c r="AA368" s="84">
        <f t="shared" si="83"/>
        <v>1</v>
      </c>
      <c r="AB368" s="77" t="str">
        <f>INDEX('[1]Quick MethodY2565Q3'!P:P,MATCH([1]ตารางคะแนนV3!$C368,'[1]Quick MethodY2565Q3'!$C:$C,0))</f>
        <v>1</v>
      </c>
      <c r="AC368" s="78" t="str">
        <f>INDEX('[1]Quick MethodY2565Q3'!Q:Q,MATCH([1]ตารางคะแนนV3!$C368,'[1]Quick MethodY2565Q3'!$C:$C,0))</f>
        <v>1</v>
      </c>
      <c r="AD368" s="78">
        <f>INDEX([1]HGRY2565Q3!W:W,MATCH([1]ตารางคะแนนV3!$C368,[1]HGRY2565Q3!$C:$C,0))</f>
        <v>0.5</v>
      </c>
      <c r="AE368" s="78">
        <f>INDEX([1]HGRY2565Q3!X:X,MATCH([1]ตารางคะแนนV3!$C368,[1]HGRY2565Q3!$C:$C,0))</f>
        <v>0.5</v>
      </c>
      <c r="AF368" s="78">
        <f>INDEX([1]HGRY2565Q3!Y:Y,MATCH([1]ตารางคะแนนV3!$C368,[1]HGRY2565Q3!$C:$C,0))</f>
        <v>0.5</v>
      </c>
      <c r="AG368" s="78">
        <f>INDEX([1]HGRY2565Q3!Z:Z,MATCH([1]ตารางคะแนนV3!$C368,[1]HGRY2565Q3!$C:$C,0))</f>
        <v>0.5</v>
      </c>
      <c r="AH368" s="85">
        <f t="shared" si="84"/>
        <v>4</v>
      </c>
      <c r="AI368" s="79">
        <f t="shared" si="85"/>
        <v>2</v>
      </c>
      <c r="AJ368" s="86">
        <f>INDEX([1]PointY2565Q3!J:J,MATCH([1]ตารางคะแนนV3!$C368,[1]PointY2565Q3!$C:$C,0))</f>
        <v>1</v>
      </c>
      <c r="AK368" s="87">
        <f>IFERROR(INDEX([1]อัตราการครองเตียง!O:O,MATCH([1]ตารางคะแนนV3!$C368,[1]อัตราการครองเตียง!$C:$C,0)),0)</f>
        <v>1</v>
      </c>
      <c r="AL368" s="88">
        <f>INDEX([1]SumAdjRw!R:R,MATCH([1]ตารางคะแนนV3!$C368,[1]SumAdjRw!$C:$C,0))</f>
        <v>0</v>
      </c>
      <c r="AM368" s="89">
        <f t="shared" si="86"/>
        <v>1</v>
      </c>
      <c r="AN368" s="90">
        <f t="shared" si="87"/>
        <v>4</v>
      </c>
      <c r="AO368" s="91">
        <f t="shared" si="88"/>
        <v>5</v>
      </c>
      <c r="AP368" s="92">
        <f>INDEX([1]RiskPlusY2565Q3!Q:Q,MATCH([1]ตารางคะแนนV3!$C368,[1]RiskPlusY2565Q3!$D:$D,0))</f>
        <v>1</v>
      </c>
      <c r="AQ368" s="92">
        <f>INDEX([1]RiskPlusY2565Q3!R:R,MATCH([1]ตารางคะแนนV3!$C368,[1]RiskPlusY2565Q3!$D:$D,0))</f>
        <v>1</v>
      </c>
      <c r="AR368" s="92">
        <f>INDEX([1]RiskPlusY2565Q3!AB:AB,MATCH([1]ตารางคะแนนV3!$C368,[1]RiskPlusY2565Q3!$D:$D,0))</f>
        <v>1</v>
      </c>
      <c r="AS368" s="93">
        <f t="shared" si="89"/>
        <v>3</v>
      </c>
      <c r="AT368" s="92">
        <f>INDEX([1]RiskPlusY2565Q3!AA:AA,MATCH([1]ตารางคะแนนV3!$C368,[1]RiskPlusY2565Q3!$D:$D,0))</f>
        <v>1</v>
      </c>
      <c r="AU368" s="92">
        <f>INDEX([1]RiskPlusY2565Q3!AC:AC,MATCH([1]ตารางคะแนนV3!$C368,[1]RiskPlusY2565Q3!$D:$D,0))</f>
        <v>1</v>
      </c>
      <c r="AV368" s="94">
        <f t="shared" si="90"/>
        <v>2</v>
      </c>
      <c r="AW368" s="95">
        <f t="shared" si="91"/>
        <v>5</v>
      </c>
      <c r="AX368" s="96">
        <f t="shared" si="92"/>
        <v>10</v>
      </c>
      <c r="AY368" s="18" t="str">
        <f t="shared" si="93"/>
        <v>C</v>
      </c>
      <c r="AZ368" s="18"/>
      <c r="BA368" s="18" t="str">
        <f>INDEX([1]Proflile65!$L:$L,MATCH([1]ตารางคะแนนV3!$C368,[1]Proflile65!$D:$D,0))</f>
        <v>เดิม</v>
      </c>
      <c r="BB368" s="18"/>
      <c r="BC368" s="18"/>
      <c r="BD368" s="28" t="b">
        <f t="shared" si="94"/>
        <v>1</v>
      </c>
      <c r="BE368" s="96">
        <v>10</v>
      </c>
      <c r="BF368" s="18" t="s">
        <v>2072</v>
      </c>
      <c r="BH368" s="17">
        <f t="shared" si="95"/>
        <v>0</v>
      </c>
    </row>
    <row r="369" spans="1:60">
      <c r="A369" s="18" t="s">
        <v>26</v>
      </c>
      <c r="B369" s="17" t="s">
        <v>115</v>
      </c>
      <c r="C369" s="18" t="s">
        <v>987</v>
      </c>
      <c r="D369" s="17" t="s">
        <v>988</v>
      </c>
      <c r="E369" s="18" t="str">
        <f>INDEX([1]Proflile65!$F:$F,MATCH([1]ตารางคะแนนV3!$C369,[1]Proflile65!$D:$D,0))</f>
        <v>รพช.</v>
      </c>
      <c r="F369" s="18">
        <f>INDEX([1]Proflile65!$H:$H,MATCH([1]ตารางคะแนนV3!$C369,[1]Proflile65!$D:$D,0))</f>
        <v>73</v>
      </c>
      <c r="G369" s="19" t="str">
        <f>INDEX([1]Proflile65!$K:$K,MATCH([1]ตารางคะแนนV3!$C369,[1]Proflile65!$D:$D,0))</f>
        <v>รพช.F2 P&lt;=30,000</v>
      </c>
      <c r="H369" s="75">
        <v>29803</v>
      </c>
      <c r="I369" s="76">
        <f>INDEX([1]RiskPlusY2565Q3!L:L,MATCH([1]ตารางคะแนนV3!$C369,[1]RiskPlusY2565Q3!$D:$D,0))</f>
        <v>175626541.59</v>
      </c>
      <c r="J369" s="76">
        <f>INDEX([1]RiskPlusY2565Q3!P:P,MATCH([1]ตารางคะแนนV3!$C369,[1]RiskPlusY2565Q3!$D:$D,0))</f>
        <v>92738799.099999994</v>
      </c>
      <c r="K369" s="76">
        <f>INDEX([1]RiskPlusY2565Q3!O:O,MATCH([1]ตารางคะแนนV3!$C369,[1]RiskPlusY2565Q3!$D:$D,0))</f>
        <v>100713030.39</v>
      </c>
      <c r="L369" s="76">
        <f>INDEX([1]RiskPlusY2565Q3!M:M,MATCH([1]ตารางคะแนนV3!$C369,[1]RiskPlusY2565Q3!$D:$D,0))</f>
        <v>97449926.230000004</v>
      </c>
      <c r="M369" s="29">
        <f>INDEX([1]RiskPlusY2565Q3!N:N,MATCH([1]ตารางคะแนนV3!$C369,[1]RiskPlusY2565Q3!$D:$D,0))</f>
        <v>0</v>
      </c>
      <c r="N369" s="77">
        <f>INDEX([1]PlanfinY2565Q3!M:M,MATCH([1]ตารางคะแนนV3!$C369,[1]PlanfinY2565Q3!$C:$C,0))</f>
        <v>0</v>
      </c>
      <c r="O369" s="78">
        <f>INDEX([1]PlanfinY2565Q3!N:N,MATCH([1]ตารางคะแนนV3!$C369,[1]PlanfinY2565Q3!$C:$C,0))</f>
        <v>0</v>
      </c>
      <c r="P369" s="79">
        <f t="shared" si="80"/>
        <v>0</v>
      </c>
      <c r="Q369" s="80">
        <f>INDEX([1]Ratio!R:R,MATCH([1]ตารางคะแนนV3!$C369,[1]Ratio!$C:$C,0))</f>
        <v>234</v>
      </c>
      <c r="R369" s="81">
        <f>INDEX([1]RiskPlusY2565Q3!$S:$S,MATCH([1]ตารางคะแนนV3!C369,[1]RiskPlusY2565Q3!$D:$D,0))</f>
        <v>0</v>
      </c>
      <c r="S369" s="82">
        <f>INDEX([1]Ratio!$S:$S,MATCH([1]ตารางคะแนนV3!$C369,[1]Ratio!$C:$C,0))</f>
        <v>156</v>
      </c>
      <c r="T369" s="78">
        <f>VLOOKUP($C369,[1]RiskPlusY2565Q3!$D$2:$W$901,17,0)</f>
        <v>0</v>
      </c>
      <c r="U369" s="83">
        <f t="shared" si="81"/>
        <v>0</v>
      </c>
      <c r="V369" s="82">
        <f>INDEX([1]Ratio!$T:$T,MATCH([1]ตารางคะแนนV3!$C369,[1]Ratio!$C:$C,0))</f>
        <v>899</v>
      </c>
      <c r="W369" s="78">
        <f>VLOOKUP($C369,[1]RiskPlusY2565Q3!$D$2:$W$901,18,0)</f>
        <v>0</v>
      </c>
      <c r="X369" s="83">
        <f t="shared" si="82"/>
        <v>0</v>
      </c>
      <c r="Y369" s="82">
        <f>INDEX([1]Ratio!$V:$V,MATCH([1]ตารางคะแนนV3!$C369,[1]Ratio!$C:$C,0))</f>
        <v>55</v>
      </c>
      <c r="Z369" s="81">
        <f>INDEX([1]RiskPlusY2565Q3!$W:$W,MATCH([1]ตารางคะแนนV3!C369,[1]RiskPlusY2565Q3!$D:$D,0))</f>
        <v>1</v>
      </c>
      <c r="AA369" s="84">
        <f t="shared" si="83"/>
        <v>1</v>
      </c>
      <c r="AB369" s="77" t="str">
        <f>INDEX('[1]Quick MethodY2565Q3'!P:P,MATCH([1]ตารางคะแนนV3!$C369,'[1]Quick MethodY2565Q3'!$C:$C,0))</f>
        <v>1</v>
      </c>
      <c r="AC369" s="78" t="str">
        <f>INDEX('[1]Quick MethodY2565Q3'!Q:Q,MATCH([1]ตารางคะแนนV3!$C369,'[1]Quick MethodY2565Q3'!$C:$C,0))</f>
        <v>1</v>
      </c>
      <c r="AD369" s="78">
        <f>INDEX([1]HGRY2565Q3!W:W,MATCH([1]ตารางคะแนนV3!$C369,[1]HGRY2565Q3!$C:$C,0))</f>
        <v>0</v>
      </c>
      <c r="AE369" s="78">
        <f>INDEX([1]HGRY2565Q3!X:X,MATCH([1]ตารางคะแนนV3!$C369,[1]HGRY2565Q3!$C:$C,0))</f>
        <v>0</v>
      </c>
      <c r="AF369" s="78">
        <f>INDEX([1]HGRY2565Q3!Y:Y,MATCH([1]ตารางคะแนนV3!$C369,[1]HGRY2565Q3!$C:$C,0))</f>
        <v>0</v>
      </c>
      <c r="AG369" s="78">
        <f>INDEX([1]HGRY2565Q3!Z:Z,MATCH([1]ตารางคะแนนV3!$C369,[1]HGRY2565Q3!$C:$C,0))</f>
        <v>0</v>
      </c>
      <c r="AH369" s="85">
        <f t="shared" si="84"/>
        <v>2</v>
      </c>
      <c r="AI369" s="79">
        <f t="shared" si="85"/>
        <v>2</v>
      </c>
      <c r="AJ369" s="86">
        <f>INDEX([1]PointY2565Q3!J:J,MATCH([1]ตารางคะแนนV3!$C369,[1]PointY2565Q3!$C:$C,0))</f>
        <v>0</v>
      </c>
      <c r="AK369" s="87">
        <f>IFERROR(INDEX([1]อัตราการครองเตียง!O:O,MATCH([1]ตารางคะแนนV3!$C369,[1]อัตราการครองเตียง!$C:$C,0)),0)</f>
        <v>1</v>
      </c>
      <c r="AL369" s="88">
        <f>INDEX([1]SumAdjRw!R:R,MATCH([1]ตารางคะแนนV3!$C369,[1]SumAdjRw!$C:$C,0))</f>
        <v>1</v>
      </c>
      <c r="AM369" s="89">
        <f t="shared" si="86"/>
        <v>2</v>
      </c>
      <c r="AN369" s="90">
        <f t="shared" si="87"/>
        <v>4</v>
      </c>
      <c r="AO369" s="91">
        <f t="shared" si="88"/>
        <v>5</v>
      </c>
      <c r="AP369" s="92">
        <f>INDEX([1]RiskPlusY2565Q3!Q:Q,MATCH([1]ตารางคะแนนV3!$C369,[1]RiskPlusY2565Q3!$D:$D,0))</f>
        <v>1</v>
      </c>
      <c r="AQ369" s="92">
        <f>INDEX([1]RiskPlusY2565Q3!R:R,MATCH([1]ตารางคะแนนV3!$C369,[1]RiskPlusY2565Q3!$D:$D,0))</f>
        <v>1</v>
      </c>
      <c r="AR369" s="92">
        <f>INDEX([1]RiskPlusY2565Q3!AB:AB,MATCH([1]ตารางคะแนนV3!$C369,[1]RiskPlusY2565Q3!$D:$D,0))</f>
        <v>1</v>
      </c>
      <c r="AS369" s="93">
        <f t="shared" si="89"/>
        <v>3</v>
      </c>
      <c r="AT369" s="92">
        <f>INDEX([1]RiskPlusY2565Q3!AA:AA,MATCH([1]ตารางคะแนนV3!$C369,[1]RiskPlusY2565Q3!$D:$D,0))</f>
        <v>1</v>
      </c>
      <c r="AU369" s="92">
        <f>INDEX([1]RiskPlusY2565Q3!AC:AC,MATCH([1]ตารางคะแนนV3!$C369,[1]RiskPlusY2565Q3!$D:$D,0))</f>
        <v>1</v>
      </c>
      <c r="AV369" s="94">
        <f t="shared" si="90"/>
        <v>2</v>
      </c>
      <c r="AW369" s="95">
        <f t="shared" si="91"/>
        <v>5</v>
      </c>
      <c r="AX369" s="96">
        <f t="shared" si="92"/>
        <v>10</v>
      </c>
      <c r="AY369" s="18" t="str">
        <f t="shared" si="93"/>
        <v>C</v>
      </c>
      <c r="AZ369" s="18"/>
      <c r="BA369" s="18" t="str">
        <f>INDEX([1]Proflile65!$L:$L,MATCH([1]ตารางคะแนนV3!$C369,[1]Proflile65!$D:$D,0))</f>
        <v>เดิม</v>
      </c>
      <c r="BB369" s="18"/>
      <c r="BC369" s="18"/>
      <c r="BD369" s="28" t="b">
        <f t="shared" si="94"/>
        <v>1</v>
      </c>
      <c r="BE369" s="96">
        <v>10</v>
      </c>
      <c r="BF369" s="18" t="s">
        <v>2072</v>
      </c>
      <c r="BH369" s="17">
        <f t="shared" si="95"/>
        <v>0</v>
      </c>
    </row>
    <row r="370" spans="1:60">
      <c r="A370" s="18" t="s">
        <v>26</v>
      </c>
      <c r="B370" s="17" t="s">
        <v>115</v>
      </c>
      <c r="C370" s="18" t="s">
        <v>989</v>
      </c>
      <c r="D370" s="17" t="s">
        <v>990</v>
      </c>
      <c r="E370" s="18" t="str">
        <f>INDEX([1]Proflile65!$F:$F,MATCH([1]ตารางคะแนนV3!$C370,[1]Proflile65!$D:$D,0))</f>
        <v>รพช.</v>
      </c>
      <c r="F370" s="18">
        <f>INDEX([1]Proflile65!$H:$H,MATCH([1]ตารางคะแนนV3!$C370,[1]Proflile65!$D:$D,0))</f>
        <v>13</v>
      </c>
      <c r="G370" s="19" t="str">
        <f>INDEX([1]Proflile65!$K:$K,MATCH([1]ตารางคะแนนV3!$C370,[1]Proflile65!$D:$D,0))</f>
        <v>รพช.F2 P&lt;=30,000</v>
      </c>
      <c r="H370" s="75">
        <v>8224</v>
      </c>
      <c r="I370" s="76">
        <f>INDEX([1]RiskPlusY2565Q3!L:L,MATCH([1]ตารางคะแนนV3!$C370,[1]RiskPlusY2565Q3!$D:$D,0))</f>
        <v>38280808.670000002</v>
      </c>
      <c r="J370" s="76">
        <f>INDEX([1]RiskPlusY2565Q3!P:P,MATCH([1]ตารางคะแนนV3!$C370,[1]RiskPlusY2565Q3!$D:$D,0))</f>
        <v>-1196074.1499999999</v>
      </c>
      <c r="K370" s="76">
        <f>INDEX([1]RiskPlusY2565Q3!O:O,MATCH([1]ตารางคะแนนV3!$C370,[1]RiskPlusY2565Q3!$D:$D,0))</f>
        <v>31584814.550000001</v>
      </c>
      <c r="L370" s="76">
        <f>INDEX([1]RiskPlusY2565Q3!M:M,MATCH([1]ตารางคะแนนV3!$C370,[1]RiskPlusY2565Q3!$D:$D,0))</f>
        <v>31014841.75</v>
      </c>
      <c r="M370" s="29">
        <f>INDEX([1]RiskPlusY2565Q3!N:N,MATCH([1]ตารางคะแนนV3!$C370,[1]RiskPlusY2565Q3!$D:$D,0))</f>
        <v>0</v>
      </c>
      <c r="N370" s="77">
        <f>INDEX([1]PlanfinY2565Q3!M:M,MATCH([1]ตารางคะแนนV3!$C370,[1]PlanfinY2565Q3!$C:$C,0))</f>
        <v>0</v>
      </c>
      <c r="O370" s="78">
        <f>INDEX([1]PlanfinY2565Q3!N:N,MATCH([1]ตารางคะแนนV3!$C370,[1]PlanfinY2565Q3!$C:$C,0))</f>
        <v>0</v>
      </c>
      <c r="P370" s="79">
        <f t="shared" si="80"/>
        <v>0</v>
      </c>
      <c r="Q370" s="80">
        <f>INDEX([1]Ratio!R:R,MATCH([1]ตารางคะแนนV3!$C370,[1]Ratio!$C:$C,0))</f>
        <v>282</v>
      </c>
      <c r="R370" s="81">
        <f>INDEX([1]RiskPlusY2565Q3!$S:$S,MATCH([1]ตารางคะแนนV3!C370,[1]RiskPlusY2565Q3!$D:$D,0))</f>
        <v>0</v>
      </c>
      <c r="S370" s="82">
        <f>INDEX([1]Ratio!$S:$S,MATCH([1]ตารางคะแนนV3!$C370,[1]Ratio!$C:$C,0))</f>
        <v>92</v>
      </c>
      <c r="T370" s="78">
        <f>VLOOKUP($C370,[1]RiskPlusY2565Q3!$D$2:$W$901,17,0)</f>
        <v>0</v>
      </c>
      <c r="U370" s="83">
        <f t="shared" si="81"/>
        <v>0</v>
      </c>
      <c r="V370" s="82">
        <f>INDEX([1]Ratio!$T:$T,MATCH([1]ตารางคะแนนV3!$C370,[1]Ratio!$C:$C,0))</f>
        <v>267</v>
      </c>
      <c r="W370" s="78">
        <f>VLOOKUP($C370,[1]RiskPlusY2565Q3!$D$2:$W$901,18,0)</f>
        <v>0</v>
      </c>
      <c r="X370" s="83">
        <f t="shared" si="82"/>
        <v>0</v>
      </c>
      <c r="Y370" s="82">
        <f>INDEX([1]Ratio!$V:$V,MATCH([1]ตารางคะแนนV3!$C370,[1]Ratio!$C:$C,0))</f>
        <v>76</v>
      </c>
      <c r="Z370" s="81">
        <f>INDEX([1]RiskPlusY2565Q3!$W:$W,MATCH([1]ตารางคะแนนV3!C370,[1]RiskPlusY2565Q3!$D:$D,0))</f>
        <v>0</v>
      </c>
      <c r="AA370" s="84">
        <f t="shared" si="83"/>
        <v>0</v>
      </c>
      <c r="AB370" s="77" t="str">
        <f>INDEX('[1]Quick MethodY2565Q3'!P:P,MATCH([1]ตารางคะแนนV3!$C370,'[1]Quick MethodY2565Q3'!$C:$C,0))</f>
        <v>1</v>
      </c>
      <c r="AC370" s="78" t="str">
        <f>INDEX('[1]Quick MethodY2565Q3'!Q:Q,MATCH([1]ตารางคะแนนV3!$C370,'[1]Quick MethodY2565Q3'!$C:$C,0))</f>
        <v>1</v>
      </c>
      <c r="AD370" s="78">
        <f>INDEX([1]HGRY2565Q3!W:W,MATCH([1]ตารางคะแนนV3!$C370,[1]HGRY2565Q3!$C:$C,0))</f>
        <v>0.5</v>
      </c>
      <c r="AE370" s="78">
        <f>INDEX([1]HGRY2565Q3!X:X,MATCH([1]ตารางคะแนนV3!$C370,[1]HGRY2565Q3!$C:$C,0))</f>
        <v>0.5</v>
      </c>
      <c r="AF370" s="78">
        <f>INDEX([1]HGRY2565Q3!Y:Y,MATCH([1]ตารางคะแนนV3!$C370,[1]HGRY2565Q3!$C:$C,0))</f>
        <v>0.5</v>
      </c>
      <c r="AG370" s="78">
        <f>INDEX([1]HGRY2565Q3!Z:Z,MATCH([1]ตารางคะแนนV3!$C370,[1]HGRY2565Q3!$C:$C,0))</f>
        <v>0.5</v>
      </c>
      <c r="AH370" s="85">
        <f t="shared" si="84"/>
        <v>4</v>
      </c>
      <c r="AI370" s="79">
        <f t="shared" si="85"/>
        <v>2</v>
      </c>
      <c r="AJ370" s="86">
        <f>INDEX([1]PointY2565Q3!J:J,MATCH([1]ตารางคะแนนV3!$C370,[1]PointY2565Q3!$C:$C,0))</f>
        <v>1</v>
      </c>
      <c r="AK370" s="87">
        <f>IFERROR(INDEX([1]อัตราการครองเตียง!O:O,MATCH([1]ตารางคะแนนV3!$C370,[1]อัตราการครองเตียง!$C:$C,0)),0)</f>
        <v>1</v>
      </c>
      <c r="AL370" s="88">
        <f>INDEX([1]SumAdjRw!R:R,MATCH([1]ตารางคะแนนV3!$C370,[1]SumAdjRw!$C:$C,0))</f>
        <v>1</v>
      </c>
      <c r="AM370" s="89">
        <f t="shared" si="86"/>
        <v>2</v>
      </c>
      <c r="AN370" s="90">
        <f t="shared" si="87"/>
        <v>5</v>
      </c>
      <c r="AO370" s="91">
        <f t="shared" si="88"/>
        <v>5</v>
      </c>
      <c r="AP370" s="92">
        <f>INDEX([1]RiskPlusY2565Q3!Q:Q,MATCH([1]ตารางคะแนนV3!$C370,[1]RiskPlusY2565Q3!$D:$D,0))</f>
        <v>1</v>
      </c>
      <c r="AQ370" s="92">
        <f>INDEX([1]RiskPlusY2565Q3!R:R,MATCH([1]ตารางคะแนนV3!$C370,[1]RiskPlusY2565Q3!$D:$D,0))</f>
        <v>1</v>
      </c>
      <c r="AR370" s="92">
        <f>INDEX([1]RiskPlusY2565Q3!AB:AB,MATCH([1]ตารางคะแนนV3!$C370,[1]RiskPlusY2565Q3!$D:$D,0))</f>
        <v>1</v>
      </c>
      <c r="AS370" s="93">
        <f t="shared" si="89"/>
        <v>3</v>
      </c>
      <c r="AT370" s="92">
        <f>INDEX([1]RiskPlusY2565Q3!AA:AA,MATCH([1]ตารางคะแนนV3!$C370,[1]RiskPlusY2565Q3!$D:$D,0))</f>
        <v>1</v>
      </c>
      <c r="AU370" s="92">
        <f>INDEX([1]RiskPlusY2565Q3!AC:AC,MATCH([1]ตารางคะแนนV3!$C370,[1]RiskPlusY2565Q3!$D:$D,0))</f>
        <v>1</v>
      </c>
      <c r="AV370" s="94">
        <f t="shared" si="90"/>
        <v>2</v>
      </c>
      <c r="AW370" s="95">
        <f t="shared" si="91"/>
        <v>5</v>
      </c>
      <c r="AX370" s="96">
        <f t="shared" si="92"/>
        <v>10</v>
      </c>
      <c r="AY370" s="18" t="str">
        <f t="shared" si="93"/>
        <v>C</v>
      </c>
      <c r="AZ370" s="18"/>
      <c r="BA370" s="18" t="str">
        <f>INDEX([1]Proflile65!$L:$L,MATCH([1]ตารางคะแนนV3!$C370,[1]Proflile65!$D:$D,0))</f>
        <v>เดิม</v>
      </c>
      <c r="BB370" s="18"/>
      <c r="BC370" s="18"/>
      <c r="BD370" s="28" t="b">
        <f t="shared" si="94"/>
        <v>1</v>
      </c>
      <c r="BE370" s="96">
        <v>10</v>
      </c>
      <c r="BF370" s="18" t="s">
        <v>2072</v>
      </c>
      <c r="BH370" s="17">
        <f t="shared" si="95"/>
        <v>0</v>
      </c>
    </row>
    <row r="371" spans="1:60">
      <c r="A371" s="18" t="s">
        <v>26</v>
      </c>
      <c r="B371" s="17" t="s">
        <v>115</v>
      </c>
      <c r="C371" s="18" t="s">
        <v>991</v>
      </c>
      <c r="D371" s="17" t="s">
        <v>992</v>
      </c>
      <c r="E371" s="18" t="str">
        <f>INDEX([1]Proflile65!$F:$F,MATCH([1]ตารางคะแนนV3!$C371,[1]Proflile65!$D:$D,0))</f>
        <v>รพช.</v>
      </c>
      <c r="F371" s="18">
        <f>INDEX([1]Proflile65!$H:$H,MATCH([1]ตารางคะแนนV3!$C371,[1]Proflile65!$D:$D,0))</f>
        <v>10</v>
      </c>
      <c r="G371" s="19" t="str">
        <f>INDEX([1]Proflile65!$K:$K,MATCH([1]ตารางคะแนนV3!$C371,[1]Proflile65!$D:$D,0))</f>
        <v>รพช.F3 P&lt;=15,000</v>
      </c>
      <c r="H371" s="75">
        <v>8286</v>
      </c>
      <c r="I371" s="76">
        <f>INDEX([1]RiskPlusY2565Q3!L:L,MATCH([1]ตารางคะแนนV3!$C371,[1]RiskPlusY2565Q3!$D:$D,0))</f>
        <v>50752607.32</v>
      </c>
      <c r="J371" s="76">
        <f>INDEX([1]RiskPlusY2565Q3!P:P,MATCH([1]ตารางคะแนนV3!$C371,[1]RiskPlusY2565Q3!$D:$D,0))</f>
        <v>32422511.960000001</v>
      </c>
      <c r="K371" s="76">
        <f>INDEX([1]RiskPlusY2565Q3!O:O,MATCH([1]ตารางคะแนนV3!$C371,[1]RiskPlusY2565Q3!$D:$D,0))</f>
        <v>15721717.67</v>
      </c>
      <c r="L371" s="76">
        <f>INDEX([1]RiskPlusY2565Q3!M:M,MATCH([1]ตารางคะแนนV3!$C371,[1]RiskPlusY2565Q3!$D:$D,0))</f>
        <v>13999125.130000001</v>
      </c>
      <c r="M371" s="29">
        <f>INDEX([1]RiskPlusY2565Q3!N:N,MATCH([1]ตารางคะแนนV3!$C371,[1]RiskPlusY2565Q3!$D:$D,0))</f>
        <v>0</v>
      </c>
      <c r="N371" s="77">
        <f>INDEX([1]PlanfinY2565Q3!M:M,MATCH([1]ตารางคะแนนV3!$C371,[1]PlanfinY2565Q3!$C:$C,0))</f>
        <v>0</v>
      </c>
      <c r="O371" s="78">
        <f>INDEX([1]PlanfinY2565Q3!N:N,MATCH([1]ตารางคะแนนV3!$C371,[1]PlanfinY2565Q3!$C:$C,0))</f>
        <v>0</v>
      </c>
      <c r="P371" s="79">
        <f t="shared" si="80"/>
        <v>0</v>
      </c>
      <c r="Q371" s="80">
        <f>INDEX([1]Ratio!R:R,MATCH([1]ตารางคะแนนV3!$C371,[1]Ratio!$C:$C,0))</f>
        <v>82</v>
      </c>
      <c r="R371" s="81">
        <f>INDEX([1]RiskPlusY2565Q3!$S:$S,MATCH([1]ตารางคะแนนV3!C371,[1]RiskPlusY2565Q3!$D:$D,0))</f>
        <v>1</v>
      </c>
      <c r="S371" s="82">
        <f>INDEX([1]Ratio!$S:$S,MATCH([1]ตารางคะแนนV3!$C371,[1]Ratio!$C:$C,0))</f>
        <v>142</v>
      </c>
      <c r="T371" s="78">
        <f>VLOOKUP($C371,[1]RiskPlusY2565Q3!$D$2:$W$901,17,0)</f>
        <v>0</v>
      </c>
      <c r="U371" s="83">
        <f t="shared" si="81"/>
        <v>0</v>
      </c>
      <c r="V371" s="82">
        <f>INDEX([1]Ratio!$T:$T,MATCH([1]ตารางคะแนนV3!$C371,[1]Ratio!$C:$C,0))</f>
        <v>92</v>
      </c>
      <c r="W371" s="78">
        <f>VLOOKUP($C371,[1]RiskPlusY2565Q3!$D$2:$W$901,18,0)</f>
        <v>0</v>
      </c>
      <c r="X371" s="83">
        <f t="shared" si="82"/>
        <v>0</v>
      </c>
      <c r="Y371" s="82">
        <f>INDEX([1]Ratio!$V:$V,MATCH([1]ตารางคะแนนV3!$C371,[1]Ratio!$C:$C,0))</f>
        <v>105</v>
      </c>
      <c r="Z371" s="81">
        <f>INDEX([1]RiskPlusY2565Q3!$W:$W,MATCH([1]ตารางคะแนนV3!C371,[1]RiskPlusY2565Q3!$D:$D,0))</f>
        <v>0</v>
      </c>
      <c r="AA371" s="84">
        <f t="shared" si="83"/>
        <v>1</v>
      </c>
      <c r="AB371" s="77" t="str">
        <f>INDEX('[1]Quick MethodY2565Q3'!P:P,MATCH([1]ตารางคะแนนV3!$C371,'[1]Quick MethodY2565Q3'!$C:$C,0))</f>
        <v>1</v>
      </c>
      <c r="AC371" s="78" t="str">
        <f>INDEX('[1]Quick MethodY2565Q3'!Q:Q,MATCH([1]ตารางคะแนนV3!$C371,'[1]Quick MethodY2565Q3'!$C:$C,0))</f>
        <v>1</v>
      </c>
      <c r="AD371" s="78">
        <f>INDEX([1]HGRY2565Q3!W:W,MATCH([1]ตารางคะแนนV3!$C371,[1]HGRY2565Q3!$C:$C,0))</f>
        <v>0.5</v>
      </c>
      <c r="AE371" s="78">
        <f>INDEX([1]HGRY2565Q3!X:X,MATCH([1]ตารางคะแนนV3!$C371,[1]HGRY2565Q3!$C:$C,0))</f>
        <v>0.5</v>
      </c>
      <c r="AF371" s="78">
        <f>INDEX([1]HGRY2565Q3!Y:Y,MATCH([1]ตารางคะแนนV3!$C371,[1]HGRY2565Q3!$C:$C,0))</f>
        <v>0.5</v>
      </c>
      <c r="AG371" s="78">
        <f>INDEX([1]HGRY2565Q3!Z:Z,MATCH([1]ตารางคะแนนV3!$C371,[1]HGRY2565Q3!$C:$C,0))</f>
        <v>0.5</v>
      </c>
      <c r="AH371" s="85">
        <f t="shared" si="84"/>
        <v>4</v>
      </c>
      <c r="AI371" s="79">
        <f t="shared" si="85"/>
        <v>2</v>
      </c>
      <c r="AJ371" s="86">
        <f>INDEX([1]PointY2565Q3!J:J,MATCH([1]ตารางคะแนนV3!$C371,[1]PointY2565Q3!$C:$C,0))</f>
        <v>1</v>
      </c>
      <c r="AK371" s="87">
        <f>IFERROR(INDEX([1]อัตราการครองเตียง!O:O,MATCH([1]ตารางคะแนนV3!$C371,[1]อัตราการครองเตียง!$C:$C,0)),0)</f>
        <v>0</v>
      </c>
      <c r="AL371" s="88">
        <f>INDEX([1]SumAdjRw!R:R,MATCH([1]ตารางคะแนนV3!$C371,[1]SumAdjRw!$C:$C,0))</f>
        <v>0</v>
      </c>
      <c r="AM371" s="89">
        <f t="shared" si="86"/>
        <v>0</v>
      </c>
      <c r="AN371" s="90">
        <f t="shared" si="87"/>
        <v>3</v>
      </c>
      <c r="AO371" s="91">
        <f t="shared" si="88"/>
        <v>4</v>
      </c>
      <c r="AP371" s="92">
        <f>INDEX([1]RiskPlusY2565Q3!Q:Q,MATCH([1]ตารางคะแนนV3!$C371,[1]RiskPlusY2565Q3!$D:$D,0))</f>
        <v>1</v>
      </c>
      <c r="AQ371" s="92">
        <f>INDEX([1]RiskPlusY2565Q3!R:R,MATCH([1]ตารางคะแนนV3!$C371,[1]RiskPlusY2565Q3!$D:$D,0))</f>
        <v>0</v>
      </c>
      <c r="AR371" s="92">
        <f>INDEX([1]RiskPlusY2565Q3!AB:AB,MATCH([1]ตารางคะแนนV3!$C371,[1]RiskPlusY2565Q3!$D:$D,0))</f>
        <v>1</v>
      </c>
      <c r="AS371" s="93">
        <f t="shared" si="89"/>
        <v>2</v>
      </c>
      <c r="AT371" s="92">
        <f>INDEX([1]RiskPlusY2565Q3!AA:AA,MATCH([1]ตารางคะแนนV3!$C371,[1]RiskPlusY2565Q3!$D:$D,0))</f>
        <v>1</v>
      </c>
      <c r="AU371" s="92">
        <f>INDEX([1]RiskPlusY2565Q3!AC:AC,MATCH([1]ตารางคะแนนV3!$C371,[1]RiskPlusY2565Q3!$D:$D,0))</f>
        <v>1</v>
      </c>
      <c r="AV371" s="94">
        <f t="shared" si="90"/>
        <v>2</v>
      </c>
      <c r="AW371" s="95">
        <f t="shared" si="91"/>
        <v>4</v>
      </c>
      <c r="AX371" s="96">
        <f t="shared" si="92"/>
        <v>8</v>
      </c>
      <c r="AY371" s="18" t="str">
        <f t="shared" si="93"/>
        <v>D</v>
      </c>
      <c r="AZ371" s="18"/>
      <c r="BA371" s="18" t="str">
        <f>INDEX([1]Proflile65!$L:$L,MATCH([1]ตารางคะแนนV3!$C371,[1]Proflile65!$D:$D,0))</f>
        <v>เดิม</v>
      </c>
      <c r="BB371" s="18"/>
      <c r="BC371" s="18"/>
      <c r="BD371" s="28" t="b">
        <f t="shared" si="94"/>
        <v>1</v>
      </c>
      <c r="BE371" s="96">
        <v>8</v>
      </c>
      <c r="BF371" s="18" t="s">
        <v>2073</v>
      </c>
      <c r="BH371" s="17">
        <f t="shared" si="95"/>
        <v>0</v>
      </c>
    </row>
    <row r="372" spans="1:60">
      <c r="A372" s="18" t="s">
        <v>26</v>
      </c>
      <c r="B372" s="17" t="s">
        <v>145</v>
      </c>
      <c r="C372" s="18" t="s">
        <v>889</v>
      </c>
      <c r="D372" s="17" t="s">
        <v>890</v>
      </c>
      <c r="E372" s="18" t="str">
        <f>INDEX([1]Proflile65!$F:$F,MATCH([1]ตารางคะแนนV3!$C372,[1]Proflile65!$D:$D,0))</f>
        <v>รพศ.</v>
      </c>
      <c r="F372" s="18">
        <f>INDEX([1]Proflile65!$H:$H,MATCH([1]ตารางคะแนนV3!$C372,[1]Proflile65!$D:$D,0))</f>
        <v>824</v>
      </c>
      <c r="G372" s="19" t="str">
        <f>INDEX([1]Proflile65!$K:$K,MATCH([1]ตารางคะแนนV3!$C372,[1]Proflile65!$D:$D,0))</f>
        <v>รพศ.A B&gt;700to1000</v>
      </c>
      <c r="H372" s="75">
        <v>0</v>
      </c>
      <c r="I372" s="76">
        <f>INDEX([1]RiskPlusY2565Q3!L:L,MATCH([1]ตารางคะแนนV3!$C372,[1]RiskPlusY2565Q3!$D:$D,0))</f>
        <v>2619873631.9099998</v>
      </c>
      <c r="J372" s="76">
        <f>INDEX([1]RiskPlusY2565Q3!P:P,MATCH([1]ตารางคะแนนV3!$C372,[1]RiskPlusY2565Q3!$D:$D,0))</f>
        <v>1052939439.39</v>
      </c>
      <c r="K372" s="76">
        <f>INDEX([1]RiskPlusY2565Q3!O:O,MATCH([1]ตารางคะแนนV3!$C372,[1]RiskPlusY2565Q3!$D:$D,0))</f>
        <v>120365390.3</v>
      </c>
      <c r="L372" s="76">
        <f>INDEX([1]RiskPlusY2565Q3!M:M,MATCH([1]ตารางคะแนนV3!$C372,[1]RiskPlusY2565Q3!$D:$D,0))</f>
        <v>35899836.210000001</v>
      </c>
      <c r="M372" s="29">
        <f>INDEX([1]RiskPlusY2565Q3!N:N,MATCH([1]ตารางคะแนนV3!$C372,[1]RiskPlusY2565Q3!$D:$D,0))</f>
        <v>0</v>
      </c>
      <c r="N372" s="77">
        <f>INDEX([1]PlanfinY2565Q3!M:M,MATCH([1]ตารางคะแนนV3!$C372,[1]PlanfinY2565Q3!$C:$C,0))</f>
        <v>1</v>
      </c>
      <c r="O372" s="78">
        <f>INDEX([1]PlanfinY2565Q3!N:N,MATCH([1]ตารางคะแนนV3!$C372,[1]PlanfinY2565Q3!$C:$C,0))</f>
        <v>0</v>
      </c>
      <c r="P372" s="79">
        <f t="shared" si="80"/>
        <v>1</v>
      </c>
      <c r="Q372" s="80">
        <f>INDEX([1]Ratio!R:R,MATCH([1]ตารางคะแนนV3!$C372,[1]Ratio!$C:$C,0))</f>
        <v>71</v>
      </c>
      <c r="R372" s="81">
        <f>INDEX([1]RiskPlusY2565Q3!$S:$S,MATCH([1]ตารางคะแนนV3!C372,[1]RiskPlusY2565Q3!$D:$D,0))</f>
        <v>1</v>
      </c>
      <c r="S372" s="82">
        <f>INDEX([1]Ratio!$S:$S,MATCH([1]ตารางคะแนนV3!$C372,[1]Ratio!$C:$C,0))</f>
        <v>199</v>
      </c>
      <c r="T372" s="78">
        <f>VLOOKUP($C372,[1]RiskPlusY2565Q3!$D$2:$W$901,17,0)</f>
        <v>0</v>
      </c>
      <c r="U372" s="83">
        <f t="shared" si="81"/>
        <v>0</v>
      </c>
      <c r="V372" s="82">
        <f>INDEX([1]Ratio!$T:$T,MATCH([1]ตารางคะแนนV3!$C372,[1]Ratio!$C:$C,0))</f>
        <v>174</v>
      </c>
      <c r="W372" s="78">
        <f>VLOOKUP($C372,[1]RiskPlusY2565Q3!$D$2:$W$901,18,0)</f>
        <v>0</v>
      </c>
      <c r="X372" s="83">
        <f t="shared" si="82"/>
        <v>0</v>
      </c>
      <c r="Y372" s="82">
        <f>INDEX([1]Ratio!$V:$V,MATCH([1]ตารางคะแนนV3!$C372,[1]Ratio!$C:$C,0))</f>
        <v>50</v>
      </c>
      <c r="Z372" s="81">
        <f>INDEX([1]RiskPlusY2565Q3!$W:$W,MATCH([1]ตารางคะแนนV3!C372,[1]RiskPlusY2565Q3!$D:$D,0))</f>
        <v>1</v>
      </c>
      <c r="AA372" s="84">
        <f t="shared" si="83"/>
        <v>2</v>
      </c>
      <c r="AB372" s="77" t="str">
        <f>INDEX('[1]Quick MethodY2565Q3'!P:P,MATCH([1]ตารางคะแนนV3!$C372,'[1]Quick MethodY2565Q3'!$C:$C,0))</f>
        <v>1</v>
      </c>
      <c r="AC372" s="78" t="str">
        <f>INDEX('[1]Quick MethodY2565Q3'!Q:Q,MATCH([1]ตารางคะแนนV3!$C372,'[1]Quick MethodY2565Q3'!$C:$C,0))</f>
        <v>0</v>
      </c>
      <c r="AD372" s="78">
        <f>INDEX([1]HGRY2565Q3!W:W,MATCH([1]ตารางคะแนนV3!$C372,[1]HGRY2565Q3!$C:$C,0))</f>
        <v>0</v>
      </c>
      <c r="AE372" s="78">
        <f>INDEX([1]HGRY2565Q3!X:X,MATCH([1]ตารางคะแนนV3!$C372,[1]HGRY2565Q3!$C:$C,0))</f>
        <v>0</v>
      </c>
      <c r="AF372" s="78">
        <f>INDEX([1]HGRY2565Q3!Y:Y,MATCH([1]ตารางคะแนนV3!$C372,[1]HGRY2565Q3!$C:$C,0))</f>
        <v>0</v>
      </c>
      <c r="AG372" s="78">
        <f>INDEX([1]HGRY2565Q3!Z:Z,MATCH([1]ตารางคะแนนV3!$C372,[1]HGRY2565Q3!$C:$C,0))</f>
        <v>0</v>
      </c>
      <c r="AH372" s="85">
        <f t="shared" si="84"/>
        <v>1</v>
      </c>
      <c r="AI372" s="79">
        <f t="shared" si="85"/>
        <v>1</v>
      </c>
      <c r="AJ372" s="86">
        <f>INDEX([1]PointY2565Q3!J:J,MATCH([1]ตารางคะแนนV3!$C372,[1]PointY2565Q3!$C:$C,0))</f>
        <v>1</v>
      </c>
      <c r="AK372" s="87">
        <f>IFERROR(INDEX([1]อัตราการครองเตียง!O:O,MATCH([1]ตารางคะแนนV3!$C372,[1]อัตราการครองเตียง!$C:$C,0)),0)</f>
        <v>1</v>
      </c>
      <c r="AL372" s="88">
        <f>INDEX([1]SumAdjRw!R:R,MATCH([1]ตารางคะแนนV3!$C372,[1]SumAdjRw!$C:$C,0))</f>
        <v>0</v>
      </c>
      <c r="AM372" s="89">
        <f t="shared" si="86"/>
        <v>1</v>
      </c>
      <c r="AN372" s="90">
        <f t="shared" si="87"/>
        <v>3</v>
      </c>
      <c r="AO372" s="91">
        <f t="shared" si="88"/>
        <v>6</v>
      </c>
      <c r="AP372" s="92">
        <f>INDEX([1]RiskPlusY2565Q3!Q:Q,MATCH([1]ตารางคะแนนV3!$C372,[1]RiskPlusY2565Q3!$D:$D,0))</f>
        <v>0</v>
      </c>
      <c r="AQ372" s="92">
        <f>INDEX([1]RiskPlusY2565Q3!R:R,MATCH([1]ตารางคะแนนV3!$C372,[1]RiskPlusY2565Q3!$D:$D,0))</f>
        <v>0</v>
      </c>
      <c r="AR372" s="92">
        <f>INDEX([1]RiskPlusY2565Q3!AB:AB,MATCH([1]ตารางคะแนนV3!$C372,[1]RiskPlusY2565Q3!$D:$D,0))</f>
        <v>1</v>
      </c>
      <c r="AS372" s="93">
        <f t="shared" si="89"/>
        <v>1</v>
      </c>
      <c r="AT372" s="92">
        <f>INDEX([1]RiskPlusY2565Q3!AA:AA,MATCH([1]ตารางคะแนนV3!$C372,[1]RiskPlusY2565Q3!$D:$D,0))</f>
        <v>1</v>
      </c>
      <c r="AU372" s="92">
        <f>INDEX([1]RiskPlusY2565Q3!AC:AC,MATCH([1]ตารางคะแนนV3!$C372,[1]RiskPlusY2565Q3!$D:$D,0))</f>
        <v>1</v>
      </c>
      <c r="AV372" s="94">
        <f t="shared" si="90"/>
        <v>2</v>
      </c>
      <c r="AW372" s="95">
        <f t="shared" si="91"/>
        <v>3</v>
      </c>
      <c r="AX372" s="96">
        <f t="shared" si="92"/>
        <v>9</v>
      </c>
      <c r="AY372" s="18" t="str">
        <f t="shared" si="93"/>
        <v>C</v>
      </c>
      <c r="AZ372" s="18"/>
      <c r="BA372" s="18" t="str">
        <f>INDEX([1]Proflile65!$L:$L,MATCH([1]ตารางคะแนนV3!$C372,[1]Proflile65!$D:$D,0))</f>
        <v>เดิม</v>
      </c>
      <c r="BB372" s="18"/>
      <c r="BC372" s="18"/>
      <c r="BD372" s="28" t="b">
        <f t="shared" si="94"/>
        <v>1</v>
      </c>
      <c r="BE372" s="96">
        <v>9</v>
      </c>
      <c r="BF372" s="18" t="s">
        <v>2072</v>
      </c>
      <c r="BH372" s="17">
        <f t="shared" si="95"/>
        <v>0</v>
      </c>
    </row>
    <row r="373" spans="1:60">
      <c r="A373" s="18" t="s">
        <v>26</v>
      </c>
      <c r="B373" s="17" t="s">
        <v>145</v>
      </c>
      <c r="C373" s="18" t="s">
        <v>891</v>
      </c>
      <c r="D373" s="17" t="s">
        <v>892</v>
      </c>
      <c r="E373" s="18" t="str">
        <f>INDEX([1]Proflile65!$F:$F,MATCH([1]ตารางคะแนนV3!$C373,[1]Proflile65!$D:$D,0))</f>
        <v>รพช.</v>
      </c>
      <c r="F373" s="18">
        <f>INDEX([1]Proflile65!$H:$H,MATCH([1]ตารางคะแนนV3!$C373,[1]Proflile65!$D:$D,0))</f>
        <v>140</v>
      </c>
      <c r="G373" s="19" t="str">
        <f>INDEX([1]Proflile65!$K:$K,MATCH([1]ตารางคะแนนV3!$C373,[1]Proflile65!$D:$D,0))</f>
        <v>รพช.M2 B&gt;100</v>
      </c>
      <c r="H373" s="75">
        <v>78987</v>
      </c>
      <c r="I373" s="76">
        <f>INDEX([1]RiskPlusY2565Q3!L:L,MATCH([1]ตารางคะแนนV3!$C373,[1]RiskPlusY2565Q3!$D:$D,0))</f>
        <v>705897374.30999994</v>
      </c>
      <c r="J373" s="76">
        <f>INDEX([1]RiskPlusY2565Q3!P:P,MATCH([1]ตารางคะแนนV3!$C373,[1]RiskPlusY2565Q3!$D:$D,0))</f>
        <v>479521668.24000001</v>
      </c>
      <c r="K373" s="76">
        <f>INDEX([1]RiskPlusY2565Q3!O:O,MATCH([1]ตารางคะแนนV3!$C373,[1]RiskPlusY2565Q3!$D:$D,0))</f>
        <v>325766168.82999998</v>
      </c>
      <c r="L373" s="76">
        <f>INDEX([1]RiskPlusY2565Q3!M:M,MATCH([1]ตารางคะแนนV3!$C373,[1]RiskPlusY2565Q3!$D:$D,0))</f>
        <v>313579865.31999999</v>
      </c>
      <c r="M373" s="29">
        <f>INDEX([1]RiskPlusY2565Q3!N:N,MATCH([1]ตารางคะแนนV3!$C373,[1]RiskPlusY2565Q3!$D:$D,0))</f>
        <v>0</v>
      </c>
      <c r="N373" s="77">
        <f>INDEX([1]PlanfinY2565Q3!M:M,MATCH([1]ตารางคะแนนV3!$C373,[1]PlanfinY2565Q3!$C:$C,0))</f>
        <v>0</v>
      </c>
      <c r="O373" s="78">
        <f>INDEX([1]PlanfinY2565Q3!N:N,MATCH([1]ตารางคะแนนV3!$C373,[1]PlanfinY2565Q3!$C:$C,0))</f>
        <v>1</v>
      </c>
      <c r="P373" s="79">
        <f t="shared" si="80"/>
        <v>1</v>
      </c>
      <c r="Q373" s="80">
        <f>INDEX([1]Ratio!R:R,MATCH([1]ตารางคะแนนV3!$C373,[1]Ratio!$C:$C,0))</f>
        <v>51</v>
      </c>
      <c r="R373" s="81">
        <f>INDEX([1]RiskPlusY2565Q3!$S:$S,MATCH([1]ตารางคะแนนV3!C373,[1]RiskPlusY2565Q3!$D:$D,0))</f>
        <v>1</v>
      </c>
      <c r="S373" s="82">
        <f>INDEX([1]Ratio!$S:$S,MATCH([1]ตารางคะแนนV3!$C373,[1]Ratio!$C:$C,0))</f>
        <v>212</v>
      </c>
      <c r="T373" s="78">
        <f>VLOOKUP($C373,[1]RiskPlusY2565Q3!$D$2:$W$901,17,0)</f>
        <v>0</v>
      </c>
      <c r="U373" s="83">
        <f t="shared" si="81"/>
        <v>0</v>
      </c>
      <c r="V373" s="82">
        <f>INDEX([1]Ratio!$T:$T,MATCH([1]ตารางคะแนนV3!$C373,[1]Ratio!$C:$C,0))</f>
        <v>126</v>
      </c>
      <c r="W373" s="78">
        <f>VLOOKUP($C373,[1]RiskPlusY2565Q3!$D$2:$W$901,18,0)</f>
        <v>0</v>
      </c>
      <c r="X373" s="83">
        <f t="shared" si="82"/>
        <v>0</v>
      </c>
      <c r="Y373" s="82">
        <f>INDEX([1]Ratio!$V:$V,MATCH([1]ตารางคะแนนV3!$C373,[1]Ratio!$C:$C,0))</f>
        <v>47</v>
      </c>
      <c r="Z373" s="81">
        <f>INDEX([1]RiskPlusY2565Q3!$W:$W,MATCH([1]ตารางคะแนนV3!C373,[1]RiskPlusY2565Q3!$D:$D,0))</f>
        <v>1</v>
      </c>
      <c r="AA373" s="84">
        <f t="shared" si="83"/>
        <v>2</v>
      </c>
      <c r="AB373" s="77" t="str">
        <f>INDEX('[1]Quick MethodY2565Q3'!P:P,MATCH([1]ตารางคะแนนV3!$C373,'[1]Quick MethodY2565Q3'!$C:$C,0))</f>
        <v>1</v>
      </c>
      <c r="AC373" s="78" t="str">
        <f>INDEX('[1]Quick MethodY2565Q3'!Q:Q,MATCH([1]ตารางคะแนนV3!$C373,'[1]Quick MethodY2565Q3'!$C:$C,0))</f>
        <v>1</v>
      </c>
      <c r="AD373" s="78">
        <f>INDEX([1]HGRY2565Q3!W:W,MATCH([1]ตารางคะแนนV3!$C373,[1]HGRY2565Q3!$C:$C,0))</f>
        <v>0</v>
      </c>
      <c r="AE373" s="78">
        <f>INDEX([1]HGRY2565Q3!X:X,MATCH([1]ตารางคะแนนV3!$C373,[1]HGRY2565Q3!$C:$C,0))</f>
        <v>0</v>
      </c>
      <c r="AF373" s="78">
        <f>INDEX([1]HGRY2565Q3!Y:Y,MATCH([1]ตารางคะแนนV3!$C373,[1]HGRY2565Q3!$C:$C,0))</f>
        <v>0.5</v>
      </c>
      <c r="AG373" s="78">
        <f>INDEX([1]HGRY2565Q3!Z:Z,MATCH([1]ตารางคะแนนV3!$C373,[1]HGRY2565Q3!$C:$C,0))</f>
        <v>0</v>
      </c>
      <c r="AH373" s="85">
        <f t="shared" si="84"/>
        <v>2.5</v>
      </c>
      <c r="AI373" s="79">
        <f t="shared" si="85"/>
        <v>2</v>
      </c>
      <c r="AJ373" s="86">
        <f>INDEX([1]PointY2565Q3!J:J,MATCH([1]ตารางคะแนนV3!$C373,[1]PointY2565Q3!$C:$C,0))</f>
        <v>1</v>
      </c>
      <c r="AK373" s="87">
        <f>IFERROR(INDEX([1]อัตราการครองเตียง!O:O,MATCH([1]ตารางคะแนนV3!$C373,[1]อัตราการครองเตียง!$C:$C,0)),0)</f>
        <v>1</v>
      </c>
      <c r="AL373" s="88">
        <f>INDEX([1]SumAdjRw!R:R,MATCH([1]ตารางคะแนนV3!$C373,[1]SumAdjRw!$C:$C,0))</f>
        <v>1</v>
      </c>
      <c r="AM373" s="89">
        <f t="shared" si="86"/>
        <v>2</v>
      </c>
      <c r="AN373" s="90">
        <f t="shared" si="87"/>
        <v>5</v>
      </c>
      <c r="AO373" s="91">
        <f t="shared" si="88"/>
        <v>8</v>
      </c>
      <c r="AP373" s="92">
        <f>INDEX([1]RiskPlusY2565Q3!Q:Q,MATCH([1]ตารางคะแนนV3!$C373,[1]RiskPlusY2565Q3!$D:$D,0))</f>
        <v>1</v>
      </c>
      <c r="AQ373" s="92">
        <f>INDEX([1]RiskPlusY2565Q3!R:R,MATCH([1]ตารางคะแนนV3!$C373,[1]RiskPlusY2565Q3!$D:$D,0))</f>
        <v>1</v>
      </c>
      <c r="AR373" s="92">
        <f>INDEX([1]RiskPlusY2565Q3!AB:AB,MATCH([1]ตารางคะแนนV3!$C373,[1]RiskPlusY2565Q3!$D:$D,0))</f>
        <v>1</v>
      </c>
      <c r="AS373" s="93">
        <f t="shared" si="89"/>
        <v>3</v>
      </c>
      <c r="AT373" s="92">
        <f>INDEX([1]RiskPlusY2565Q3!AA:AA,MATCH([1]ตารางคะแนนV3!$C373,[1]RiskPlusY2565Q3!$D:$D,0))</f>
        <v>1</v>
      </c>
      <c r="AU373" s="92">
        <f>INDEX([1]RiskPlusY2565Q3!AC:AC,MATCH([1]ตารางคะแนนV3!$C373,[1]RiskPlusY2565Q3!$D:$D,0))</f>
        <v>1</v>
      </c>
      <c r="AV373" s="94">
        <f t="shared" si="90"/>
        <v>2</v>
      </c>
      <c r="AW373" s="95">
        <f t="shared" si="91"/>
        <v>5</v>
      </c>
      <c r="AX373" s="96">
        <f t="shared" si="92"/>
        <v>13</v>
      </c>
      <c r="AY373" s="18" t="str">
        <f t="shared" si="93"/>
        <v>A</v>
      </c>
      <c r="AZ373" s="18"/>
      <c r="BA373" s="18" t="str">
        <f>INDEX([1]Proflile65!$L:$L,MATCH([1]ตารางคะแนนV3!$C373,[1]Proflile65!$D:$D,0))</f>
        <v>เดิม</v>
      </c>
      <c r="BB373" s="18"/>
      <c r="BC373" s="18"/>
      <c r="BD373" s="28" t="b">
        <f t="shared" si="94"/>
        <v>1</v>
      </c>
      <c r="BE373" s="96">
        <v>13</v>
      </c>
      <c r="BF373" s="18" t="s">
        <v>2048</v>
      </c>
      <c r="BH373" s="17">
        <f t="shared" si="95"/>
        <v>300000</v>
      </c>
    </row>
    <row r="374" spans="1:60">
      <c r="A374" s="18" t="s">
        <v>26</v>
      </c>
      <c r="B374" s="17" t="s">
        <v>145</v>
      </c>
      <c r="C374" s="18" t="s">
        <v>893</v>
      </c>
      <c r="D374" s="17" t="s">
        <v>894</v>
      </c>
      <c r="E374" s="18" t="str">
        <f>INDEX([1]Proflile65!$F:$F,MATCH([1]ตารางคะแนนV3!$C374,[1]Proflile65!$D:$D,0))</f>
        <v>รพช.</v>
      </c>
      <c r="F374" s="18">
        <f>INDEX([1]Proflile65!$H:$H,MATCH([1]ตารางคะแนนV3!$C374,[1]Proflile65!$D:$D,0))</f>
        <v>35</v>
      </c>
      <c r="G374" s="19" t="str">
        <f>INDEX([1]Proflile65!$K:$K,MATCH([1]ตารางคะแนนV3!$C374,[1]Proflile65!$D:$D,0))</f>
        <v>รพช.F2 P&lt;=30,000</v>
      </c>
      <c r="H374" s="75">
        <v>17549</v>
      </c>
      <c r="I374" s="76">
        <f>INDEX([1]RiskPlusY2565Q3!L:L,MATCH([1]ตารางคะแนนV3!$C374,[1]RiskPlusY2565Q3!$D:$D,0))</f>
        <v>70737843.340000004</v>
      </c>
      <c r="J374" s="76">
        <f>INDEX([1]RiskPlusY2565Q3!P:P,MATCH([1]ตารางคะแนนV3!$C374,[1]RiskPlusY2565Q3!$D:$D,0))</f>
        <v>38699427.700000003</v>
      </c>
      <c r="K374" s="76">
        <f>INDEX([1]RiskPlusY2565Q3!O:O,MATCH([1]ตารางคะแนนV3!$C374,[1]RiskPlusY2565Q3!$D:$D,0))</f>
        <v>30518387.449999999</v>
      </c>
      <c r="L374" s="76">
        <f>INDEX([1]RiskPlusY2565Q3!M:M,MATCH([1]ตารางคะแนนV3!$C374,[1]RiskPlusY2565Q3!$D:$D,0))</f>
        <v>29126992.890000001</v>
      </c>
      <c r="M374" s="29">
        <f>INDEX([1]RiskPlusY2565Q3!N:N,MATCH([1]ตารางคะแนนV3!$C374,[1]RiskPlusY2565Q3!$D:$D,0))</f>
        <v>0</v>
      </c>
      <c r="N374" s="77">
        <f>INDEX([1]PlanfinY2565Q3!M:M,MATCH([1]ตารางคะแนนV3!$C374,[1]PlanfinY2565Q3!$C:$C,0))</f>
        <v>0</v>
      </c>
      <c r="O374" s="78">
        <f>INDEX([1]PlanfinY2565Q3!N:N,MATCH([1]ตารางคะแนนV3!$C374,[1]PlanfinY2565Q3!$C:$C,0))</f>
        <v>1</v>
      </c>
      <c r="P374" s="79">
        <f t="shared" si="80"/>
        <v>1</v>
      </c>
      <c r="Q374" s="80">
        <f>INDEX([1]Ratio!R:R,MATCH([1]ตารางคะแนนV3!$C374,[1]Ratio!$C:$C,0))</f>
        <v>102</v>
      </c>
      <c r="R374" s="81">
        <f>INDEX([1]RiskPlusY2565Q3!$S:$S,MATCH([1]ตารางคะแนนV3!C374,[1]RiskPlusY2565Q3!$D:$D,0))</f>
        <v>0</v>
      </c>
      <c r="S374" s="82">
        <f>INDEX([1]Ratio!$S:$S,MATCH([1]ตารางคะแนนV3!$C374,[1]Ratio!$C:$C,0))</f>
        <v>240</v>
      </c>
      <c r="T374" s="78">
        <f>VLOOKUP($C374,[1]RiskPlusY2565Q3!$D$2:$W$901,17,0)</f>
        <v>0</v>
      </c>
      <c r="U374" s="83">
        <f t="shared" si="81"/>
        <v>0</v>
      </c>
      <c r="V374" s="82">
        <f>INDEX([1]Ratio!$T:$T,MATCH([1]ตารางคะแนนV3!$C374,[1]Ratio!$C:$C,0))</f>
        <v>134</v>
      </c>
      <c r="W374" s="78">
        <f>VLOOKUP($C374,[1]RiskPlusY2565Q3!$D$2:$W$901,18,0)</f>
        <v>0</v>
      </c>
      <c r="X374" s="83">
        <f t="shared" si="82"/>
        <v>0</v>
      </c>
      <c r="Y374" s="82">
        <f>INDEX([1]Ratio!$V:$V,MATCH([1]ตารางคะแนนV3!$C374,[1]Ratio!$C:$C,0))</f>
        <v>56</v>
      </c>
      <c r="Z374" s="81">
        <f>INDEX([1]RiskPlusY2565Q3!$W:$W,MATCH([1]ตารางคะแนนV3!C374,[1]RiskPlusY2565Q3!$D:$D,0))</f>
        <v>1</v>
      </c>
      <c r="AA374" s="84">
        <f t="shared" si="83"/>
        <v>1</v>
      </c>
      <c r="AB374" s="77" t="str">
        <f>INDEX('[1]Quick MethodY2565Q3'!P:P,MATCH([1]ตารางคะแนนV3!$C374,'[1]Quick MethodY2565Q3'!$C:$C,0))</f>
        <v>1</v>
      </c>
      <c r="AC374" s="78" t="str">
        <f>INDEX('[1]Quick MethodY2565Q3'!Q:Q,MATCH([1]ตารางคะแนนV3!$C374,'[1]Quick MethodY2565Q3'!$C:$C,0))</f>
        <v>0</v>
      </c>
      <c r="AD374" s="78">
        <f>INDEX([1]HGRY2565Q3!W:W,MATCH([1]ตารางคะแนนV3!$C374,[1]HGRY2565Q3!$C:$C,0))</f>
        <v>0.5</v>
      </c>
      <c r="AE374" s="78">
        <f>INDEX([1]HGRY2565Q3!X:X,MATCH([1]ตารางคะแนนV3!$C374,[1]HGRY2565Q3!$C:$C,0))</f>
        <v>0.5</v>
      </c>
      <c r="AF374" s="78">
        <f>INDEX([1]HGRY2565Q3!Y:Y,MATCH([1]ตารางคะแนนV3!$C374,[1]HGRY2565Q3!$C:$C,0))</f>
        <v>0.5</v>
      </c>
      <c r="AG374" s="78">
        <f>INDEX([1]HGRY2565Q3!Z:Z,MATCH([1]ตารางคะแนนV3!$C374,[1]HGRY2565Q3!$C:$C,0))</f>
        <v>0</v>
      </c>
      <c r="AH374" s="85">
        <f t="shared" si="84"/>
        <v>2.5</v>
      </c>
      <c r="AI374" s="79">
        <f t="shared" si="85"/>
        <v>2</v>
      </c>
      <c r="AJ374" s="86">
        <f>INDEX([1]PointY2565Q3!J:J,MATCH([1]ตารางคะแนนV3!$C374,[1]PointY2565Q3!$C:$C,0))</f>
        <v>1</v>
      </c>
      <c r="AK374" s="87">
        <f>IFERROR(INDEX([1]อัตราการครองเตียง!O:O,MATCH([1]ตารางคะแนนV3!$C374,[1]อัตราการครองเตียง!$C:$C,0)),0)</f>
        <v>0</v>
      </c>
      <c r="AL374" s="88">
        <f>INDEX([1]SumAdjRw!R:R,MATCH([1]ตารางคะแนนV3!$C374,[1]SumAdjRw!$C:$C,0))</f>
        <v>0</v>
      </c>
      <c r="AM374" s="89">
        <f t="shared" si="86"/>
        <v>0</v>
      </c>
      <c r="AN374" s="90">
        <f t="shared" si="87"/>
        <v>3</v>
      </c>
      <c r="AO374" s="91">
        <f t="shared" si="88"/>
        <v>5</v>
      </c>
      <c r="AP374" s="92">
        <f>INDEX([1]RiskPlusY2565Q3!Q:Q,MATCH([1]ตารางคะแนนV3!$C374,[1]RiskPlusY2565Q3!$D:$D,0))</f>
        <v>1</v>
      </c>
      <c r="AQ374" s="92">
        <f>INDEX([1]RiskPlusY2565Q3!R:R,MATCH([1]ตารางคะแนนV3!$C374,[1]RiskPlusY2565Q3!$D:$D,0))</f>
        <v>0</v>
      </c>
      <c r="AR374" s="92">
        <f>INDEX([1]RiskPlusY2565Q3!AB:AB,MATCH([1]ตารางคะแนนV3!$C374,[1]RiskPlusY2565Q3!$D:$D,0))</f>
        <v>1</v>
      </c>
      <c r="AS374" s="93">
        <f t="shared" si="89"/>
        <v>2</v>
      </c>
      <c r="AT374" s="92">
        <f>INDEX([1]RiskPlusY2565Q3!AA:AA,MATCH([1]ตารางคะแนนV3!$C374,[1]RiskPlusY2565Q3!$D:$D,0))</f>
        <v>1</v>
      </c>
      <c r="AU374" s="92">
        <f>INDEX([1]RiskPlusY2565Q3!AC:AC,MATCH([1]ตารางคะแนนV3!$C374,[1]RiskPlusY2565Q3!$D:$D,0))</f>
        <v>1</v>
      </c>
      <c r="AV374" s="94">
        <f t="shared" si="90"/>
        <v>2</v>
      </c>
      <c r="AW374" s="95">
        <f t="shared" si="91"/>
        <v>4</v>
      </c>
      <c r="AX374" s="96">
        <f t="shared" si="92"/>
        <v>9</v>
      </c>
      <c r="AY374" s="18" t="str">
        <f t="shared" si="93"/>
        <v>C</v>
      </c>
      <c r="AZ374" s="18"/>
      <c r="BA374" s="18" t="str">
        <f>INDEX([1]Proflile65!$L:$L,MATCH([1]ตารางคะแนนV3!$C374,[1]Proflile65!$D:$D,0))</f>
        <v>เดิม</v>
      </c>
      <c r="BB374" s="18"/>
      <c r="BC374" s="18"/>
      <c r="BD374" s="28" t="b">
        <f t="shared" si="94"/>
        <v>1</v>
      </c>
      <c r="BE374" s="96">
        <v>9</v>
      </c>
      <c r="BF374" s="18" t="s">
        <v>2072</v>
      </c>
      <c r="BH374" s="17">
        <f t="shared" si="95"/>
        <v>0</v>
      </c>
    </row>
    <row r="375" spans="1:60">
      <c r="A375" s="18" t="s">
        <v>26</v>
      </c>
      <c r="B375" s="17" t="s">
        <v>145</v>
      </c>
      <c r="C375" s="18" t="s">
        <v>895</v>
      </c>
      <c r="D375" s="17" t="s">
        <v>896</v>
      </c>
      <c r="E375" s="18" t="str">
        <f>INDEX([1]Proflile65!$F:$F,MATCH([1]ตารางคะแนนV3!$C375,[1]Proflile65!$D:$D,0))</f>
        <v>รพท.</v>
      </c>
      <c r="F375" s="18">
        <f>INDEX([1]Proflile65!$H:$H,MATCH([1]ตารางคะแนนV3!$C375,[1]Proflile65!$D:$D,0))</f>
        <v>324</v>
      </c>
      <c r="G375" s="19" t="str">
        <f>INDEX([1]Proflile65!$K:$K,MATCH([1]ตารางคะแนนV3!$C375,[1]Proflile65!$D:$D,0))</f>
        <v>รพท.S B&lt;=400</v>
      </c>
      <c r="H375" s="75">
        <v>154348</v>
      </c>
      <c r="I375" s="76">
        <f>INDEX([1]RiskPlusY2565Q3!L:L,MATCH([1]ตารางคะแนนV3!$C375,[1]RiskPlusY2565Q3!$D:$D,0))</f>
        <v>949115405.63</v>
      </c>
      <c r="J375" s="76">
        <f>INDEX([1]RiskPlusY2565Q3!P:P,MATCH([1]ตารางคะแนนV3!$C375,[1]RiskPlusY2565Q3!$D:$D,0))</f>
        <v>713650952.83000004</v>
      </c>
      <c r="K375" s="76">
        <f>INDEX([1]RiskPlusY2565Q3!O:O,MATCH([1]ตารางคะแนนV3!$C375,[1]RiskPlusY2565Q3!$D:$D,0))</f>
        <v>456824285.13</v>
      </c>
      <c r="L375" s="76">
        <f>INDEX([1]RiskPlusY2565Q3!M:M,MATCH([1]ตารางคะแนนV3!$C375,[1]RiskPlusY2565Q3!$D:$D,0))</f>
        <v>454475672.51999998</v>
      </c>
      <c r="M375" s="29">
        <f>INDEX([1]RiskPlusY2565Q3!N:N,MATCH([1]ตารางคะแนนV3!$C375,[1]RiskPlusY2565Q3!$D:$D,0))</f>
        <v>0</v>
      </c>
      <c r="N375" s="77">
        <f>INDEX([1]PlanfinY2565Q3!M:M,MATCH([1]ตารางคะแนนV3!$C375,[1]PlanfinY2565Q3!$C:$C,0))</f>
        <v>0</v>
      </c>
      <c r="O375" s="78">
        <f>INDEX([1]PlanfinY2565Q3!N:N,MATCH([1]ตารางคะแนนV3!$C375,[1]PlanfinY2565Q3!$C:$C,0))</f>
        <v>0</v>
      </c>
      <c r="P375" s="79">
        <f t="shared" si="80"/>
        <v>0</v>
      </c>
      <c r="Q375" s="80">
        <f>INDEX([1]Ratio!R:R,MATCH([1]ตารางคะแนนV3!$C375,[1]Ratio!$C:$C,0))</f>
        <v>337</v>
      </c>
      <c r="R375" s="81">
        <f>INDEX([1]RiskPlusY2565Q3!$S:$S,MATCH([1]ตารางคะแนนV3!C375,[1]RiskPlusY2565Q3!$D:$D,0))</f>
        <v>0</v>
      </c>
      <c r="S375" s="82">
        <f>INDEX([1]Ratio!$S:$S,MATCH([1]ตารางคะแนนV3!$C375,[1]Ratio!$C:$C,0))</f>
        <v>85</v>
      </c>
      <c r="T375" s="78">
        <f>VLOOKUP($C375,[1]RiskPlusY2565Q3!$D$2:$W$901,17,0)</f>
        <v>0</v>
      </c>
      <c r="U375" s="83">
        <f t="shared" si="81"/>
        <v>0</v>
      </c>
      <c r="V375" s="82">
        <f>INDEX([1]Ratio!$T:$T,MATCH([1]ตารางคะแนนV3!$C375,[1]Ratio!$C:$C,0))</f>
        <v>85</v>
      </c>
      <c r="W375" s="78">
        <f>VLOOKUP($C375,[1]RiskPlusY2565Q3!$D$2:$W$901,18,0)</f>
        <v>0</v>
      </c>
      <c r="X375" s="83">
        <f t="shared" si="82"/>
        <v>0</v>
      </c>
      <c r="Y375" s="82">
        <f>INDEX([1]Ratio!$V:$V,MATCH([1]ตารางคะแนนV3!$C375,[1]Ratio!$C:$C,0))</f>
        <v>81</v>
      </c>
      <c r="Z375" s="81">
        <f>INDEX([1]RiskPlusY2565Q3!$W:$W,MATCH([1]ตารางคะแนนV3!C375,[1]RiskPlusY2565Q3!$D:$D,0))</f>
        <v>0</v>
      </c>
      <c r="AA375" s="84">
        <f t="shared" si="83"/>
        <v>0</v>
      </c>
      <c r="AB375" s="77" t="str">
        <f>INDEX('[1]Quick MethodY2565Q3'!P:P,MATCH([1]ตารางคะแนนV3!$C375,'[1]Quick MethodY2565Q3'!$C:$C,0))</f>
        <v>1</v>
      </c>
      <c r="AC375" s="78" t="str">
        <f>INDEX('[1]Quick MethodY2565Q3'!Q:Q,MATCH([1]ตารางคะแนนV3!$C375,'[1]Quick MethodY2565Q3'!$C:$C,0))</f>
        <v>1</v>
      </c>
      <c r="AD375" s="78">
        <f>INDEX([1]HGRY2565Q3!W:W,MATCH([1]ตารางคะแนนV3!$C375,[1]HGRY2565Q3!$C:$C,0))</f>
        <v>0</v>
      </c>
      <c r="AE375" s="78">
        <f>INDEX([1]HGRY2565Q3!X:X,MATCH([1]ตารางคะแนนV3!$C375,[1]HGRY2565Q3!$C:$C,0))</f>
        <v>0</v>
      </c>
      <c r="AF375" s="78">
        <f>INDEX([1]HGRY2565Q3!Y:Y,MATCH([1]ตารางคะแนนV3!$C375,[1]HGRY2565Q3!$C:$C,0))</f>
        <v>0.5</v>
      </c>
      <c r="AG375" s="78">
        <f>INDEX([1]HGRY2565Q3!Z:Z,MATCH([1]ตารางคะแนนV3!$C375,[1]HGRY2565Q3!$C:$C,0))</f>
        <v>0</v>
      </c>
      <c r="AH375" s="85">
        <f t="shared" si="84"/>
        <v>2.5</v>
      </c>
      <c r="AI375" s="79">
        <f t="shared" si="85"/>
        <v>2</v>
      </c>
      <c r="AJ375" s="86">
        <f>INDEX([1]PointY2565Q3!J:J,MATCH([1]ตารางคะแนนV3!$C375,[1]PointY2565Q3!$C:$C,0))</f>
        <v>1</v>
      </c>
      <c r="AK375" s="87">
        <f>IFERROR(INDEX([1]อัตราการครองเตียง!O:O,MATCH([1]ตารางคะแนนV3!$C375,[1]อัตราการครองเตียง!$C:$C,0)),0)</f>
        <v>0</v>
      </c>
      <c r="AL375" s="88">
        <f>INDEX([1]SumAdjRw!R:R,MATCH([1]ตารางคะแนนV3!$C375,[1]SumAdjRw!$C:$C,0))</f>
        <v>0</v>
      </c>
      <c r="AM375" s="89">
        <f t="shared" si="86"/>
        <v>0</v>
      </c>
      <c r="AN375" s="90">
        <f t="shared" si="87"/>
        <v>3</v>
      </c>
      <c r="AO375" s="91">
        <f t="shared" si="88"/>
        <v>3</v>
      </c>
      <c r="AP375" s="92">
        <f>INDEX([1]RiskPlusY2565Q3!Q:Q,MATCH([1]ตารางคะแนนV3!$C375,[1]RiskPlusY2565Q3!$D:$D,0))</f>
        <v>1</v>
      </c>
      <c r="AQ375" s="92">
        <f>INDEX([1]RiskPlusY2565Q3!R:R,MATCH([1]ตารางคะแนนV3!$C375,[1]RiskPlusY2565Q3!$D:$D,0))</f>
        <v>1</v>
      </c>
      <c r="AR375" s="92">
        <f>INDEX([1]RiskPlusY2565Q3!AB:AB,MATCH([1]ตารางคะแนนV3!$C375,[1]RiskPlusY2565Q3!$D:$D,0))</f>
        <v>1</v>
      </c>
      <c r="AS375" s="93">
        <f t="shared" si="89"/>
        <v>3</v>
      </c>
      <c r="AT375" s="92">
        <f>INDEX([1]RiskPlusY2565Q3!AA:AA,MATCH([1]ตารางคะแนนV3!$C375,[1]RiskPlusY2565Q3!$D:$D,0))</f>
        <v>1</v>
      </c>
      <c r="AU375" s="92">
        <f>INDEX([1]RiskPlusY2565Q3!AC:AC,MATCH([1]ตารางคะแนนV3!$C375,[1]RiskPlusY2565Q3!$D:$D,0))</f>
        <v>1</v>
      </c>
      <c r="AV375" s="94">
        <f t="shared" si="90"/>
        <v>2</v>
      </c>
      <c r="AW375" s="95">
        <f t="shared" si="91"/>
        <v>5</v>
      </c>
      <c r="AX375" s="96">
        <f t="shared" si="92"/>
        <v>8</v>
      </c>
      <c r="AY375" s="18" t="str">
        <f t="shared" si="93"/>
        <v>D</v>
      </c>
      <c r="AZ375" s="18"/>
      <c r="BA375" s="18" t="str">
        <f>INDEX([1]Proflile65!$L:$L,MATCH([1]ตารางคะแนนV3!$C375,[1]Proflile65!$D:$D,0))</f>
        <v>เดิม</v>
      </c>
      <c r="BB375" s="18"/>
      <c r="BC375" s="18"/>
      <c r="BD375" s="28" t="b">
        <f t="shared" si="94"/>
        <v>1</v>
      </c>
      <c r="BE375" s="96">
        <v>8</v>
      </c>
      <c r="BF375" s="18" t="s">
        <v>2073</v>
      </c>
      <c r="BH375" s="17">
        <f t="shared" si="95"/>
        <v>0</v>
      </c>
    </row>
    <row r="376" spans="1:60">
      <c r="A376" s="18" t="s">
        <v>26</v>
      </c>
      <c r="B376" s="17" t="s">
        <v>145</v>
      </c>
      <c r="C376" s="18" t="s">
        <v>897</v>
      </c>
      <c r="D376" s="17" t="s">
        <v>898</v>
      </c>
      <c r="E376" s="18" t="str">
        <f>INDEX([1]Proflile65!$F:$F,MATCH([1]ตารางคะแนนV3!$C376,[1]Proflile65!$D:$D,0))</f>
        <v>รพช.</v>
      </c>
      <c r="F376" s="18">
        <f>INDEX([1]Proflile65!$H:$H,MATCH([1]ตารางคะแนนV3!$C376,[1]Proflile65!$D:$D,0))</f>
        <v>31</v>
      </c>
      <c r="G376" s="19" t="str">
        <f>INDEX([1]Proflile65!$K:$K,MATCH([1]ตารางคะแนนV3!$C376,[1]Proflile65!$D:$D,0))</f>
        <v>รพช.F2 P&lt;=30,000</v>
      </c>
      <c r="H376" s="75">
        <v>18703</v>
      </c>
      <c r="I376" s="76">
        <f>INDEX([1]RiskPlusY2565Q3!L:L,MATCH([1]ตารางคะแนนV3!$C376,[1]RiskPlusY2565Q3!$D:$D,0))</f>
        <v>61445560.18</v>
      </c>
      <c r="J376" s="76">
        <f>INDEX([1]RiskPlusY2565Q3!P:P,MATCH([1]ตารางคะแนนV3!$C376,[1]RiskPlusY2565Q3!$D:$D,0))</f>
        <v>5049817.9400000004</v>
      </c>
      <c r="K376" s="76">
        <f>INDEX([1]RiskPlusY2565Q3!O:O,MATCH([1]ตารางคะแนนV3!$C376,[1]RiskPlusY2565Q3!$D:$D,0))</f>
        <v>38890360.350000001</v>
      </c>
      <c r="L376" s="76">
        <f>INDEX([1]RiskPlusY2565Q3!M:M,MATCH([1]ตารางคะแนนV3!$C376,[1]RiskPlusY2565Q3!$D:$D,0))</f>
        <v>38365712.090000004</v>
      </c>
      <c r="M376" s="29">
        <f>INDEX([1]RiskPlusY2565Q3!N:N,MATCH([1]ตารางคะแนนV3!$C376,[1]RiskPlusY2565Q3!$D:$D,0))</f>
        <v>0</v>
      </c>
      <c r="N376" s="77">
        <f>INDEX([1]PlanfinY2565Q3!M:M,MATCH([1]ตารางคะแนนV3!$C376,[1]PlanfinY2565Q3!$C:$C,0))</f>
        <v>0</v>
      </c>
      <c r="O376" s="78">
        <f>INDEX([1]PlanfinY2565Q3!N:N,MATCH([1]ตารางคะแนนV3!$C376,[1]PlanfinY2565Q3!$C:$C,0))</f>
        <v>0</v>
      </c>
      <c r="P376" s="79">
        <f t="shared" si="80"/>
        <v>0</v>
      </c>
      <c r="Q376" s="80">
        <f>INDEX([1]Ratio!R:R,MATCH([1]ตารางคะแนนV3!$C376,[1]Ratio!$C:$C,0))</f>
        <v>192</v>
      </c>
      <c r="R376" s="81">
        <f>INDEX([1]RiskPlusY2565Q3!$S:$S,MATCH([1]ตารางคะแนนV3!C376,[1]RiskPlusY2565Q3!$D:$D,0))</f>
        <v>0</v>
      </c>
      <c r="S376" s="82">
        <f>INDEX([1]Ratio!$S:$S,MATCH([1]ตารางคะแนนV3!$C376,[1]Ratio!$C:$C,0))</f>
        <v>202</v>
      </c>
      <c r="T376" s="78">
        <f>VLOOKUP($C376,[1]RiskPlusY2565Q3!$D$2:$W$901,17,0)</f>
        <v>0</v>
      </c>
      <c r="U376" s="83">
        <f t="shared" si="81"/>
        <v>0</v>
      </c>
      <c r="V376" s="82">
        <f>INDEX([1]Ratio!$T:$T,MATCH([1]ตารางคะแนนV3!$C376,[1]Ratio!$C:$C,0))</f>
        <v>130</v>
      </c>
      <c r="W376" s="78">
        <f>VLOOKUP($C376,[1]RiskPlusY2565Q3!$D$2:$W$901,18,0)</f>
        <v>0</v>
      </c>
      <c r="X376" s="83">
        <f t="shared" si="82"/>
        <v>0</v>
      </c>
      <c r="Y376" s="82">
        <f>INDEX([1]Ratio!$V:$V,MATCH([1]ตารางคะแนนV3!$C376,[1]Ratio!$C:$C,0))</f>
        <v>95</v>
      </c>
      <c r="Z376" s="81">
        <f>INDEX([1]RiskPlusY2565Q3!$W:$W,MATCH([1]ตารางคะแนนV3!C376,[1]RiskPlusY2565Q3!$D:$D,0))</f>
        <v>0</v>
      </c>
      <c r="AA376" s="84">
        <f t="shared" si="83"/>
        <v>0</v>
      </c>
      <c r="AB376" s="77" t="str">
        <f>INDEX('[1]Quick MethodY2565Q3'!P:P,MATCH([1]ตารางคะแนนV3!$C376,'[1]Quick MethodY2565Q3'!$C:$C,0))</f>
        <v>1</v>
      </c>
      <c r="AC376" s="78" t="str">
        <f>INDEX('[1]Quick MethodY2565Q3'!Q:Q,MATCH([1]ตารางคะแนนV3!$C376,'[1]Quick MethodY2565Q3'!$C:$C,0))</f>
        <v>0</v>
      </c>
      <c r="AD376" s="78">
        <f>INDEX([1]HGRY2565Q3!W:W,MATCH([1]ตารางคะแนนV3!$C376,[1]HGRY2565Q3!$C:$C,0))</f>
        <v>0.5</v>
      </c>
      <c r="AE376" s="78">
        <f>INDEX([1]HGRY2565Q3!X:X,MATCH([1]ตารางคะแนนV3!$C376,[1]HGRY2565Q3!$C:$C,0))</f>
        <v>0.5</v>
      </c>
      <c r="AF376" s="78">
        <f>INDEX([1]HGRY2565Q3!Y:Y,MATCH([1]ตารางคะแนนV3!$C376,[1]HGRY2565Q3!$C:$C,0))</f>
        <v>0.5</v>
      </c>
      <c r="AG376" s="78">
        <f>INDEX([1]HGRY2565Q3!Z:Z,MATCH([1]ตารางคะแนนV3!$C376,[1]HGRY2565Q3!$C:$C,0))</f>
        <v>0.5</v>
      </c>
      <c r="AH376" s="85">
        <f t="shared" si="84"/>
        <v>3</v>
      </c>
      <c r="AI376" s="79">
        <f t="shared" si="85"/>
        <v>2</v>
      </c>
      <c r="AJ376" s="86">
        <f>INDEX([1]PointY2565Q3!J:J,MATCH([1]ตารางคะแนนV3!$C376,[1]PointY2565Q3!$C:$C,0))</f>
        <v>1</v>
      </c>
      <c r="AK376" s="87">
        <f>IFERROR(INDEX([1]อัตราการครองเตียง!O:O,MATCH([1]ตารางคะแนนV3!$C376,[1]อัตราการครองเตียง!$C:$C,0)),0)</f>
        <v>1</v>
      </c>
      <c r="AL376" s="88">
        <f>INDEX([1]SumAdjRw!R:R,MATCH([1]ตารางคะแนนV3!$C376,[1]SumAdjRw!$C:$C,0))</f>
        <v>1</v>
      </c>
      <c r="AM376" s="89">
        <f t="shared" si="86"/>
        <v>2</v>
      </c>
      <c r="AN376" s="90">
        <f t="shared" si="87"/>
        <v>5</v>
      </c>
      <c r="AO376" s="91">
        <f t="shared" si="88"/>
        <v>5</v>
      </c>
      <c r="AP376" s="92">
        <f>INDEX([1]RiskPlusY2565Q3!Q:Q,MATCH([1]ตารางคะแนนV3!$C376,[1]RiskPlusY2565Q3!$D:$D,0))</f>
        <v>1</v>
      </c>
      <c r="AQ376" s="92">
        <f>INDEX([1]RiskPlusY2565Q3!R:R,MATCH([1]ตารางคะแนนV3!$C376,[1]RiskPlusY2565Q3!$D:$D,0))</f>
        <v>1</v>
      </c>
      <c r="AR376" s="92">
        <f>INDEX([1]RiskPlusY2565Q3!AB:AB,MATCH([1]ตารางคะแนนV3!$C376,[1]RiskPlusY2565Q3!$D:$D,0))</f>
        <v>1</v>
      </c>
      <c r="AS376" s="93">
        <f t="shared" si="89"/>
        <v>3</v>
      </c>
      <c r="AT376" s="92">
        <f>INDEX([1]RiskPlusY2565Q3!AA:AA,MATCH([1]ตารางคะแนนV3!$C376,[1]RiskPlusY2565Q3!$D:$D,0))</f>
        <v>1</v>
      </c>
      <c r="AU376" s="92">
        <f>INDEX([1]RiskPlusY2565Q3!AC:AC,MATCH([1]ตารางคะแนนV3!$C376,[1]RiskPlusY2565Q3!$D:$D,0))</f>
        <v>1</v>
      </c>
      <c r="AV376" s="94">
        <f t="shared" si="90"/>
        <v>2</v>
      </c>
      <c r="AW376" s="95">
        <f t="shared" si="91"/>
        <v>5</v>
      </c>
      <c r="AX376" s="96">
        <f t="shared" si="92"/>
        <v>10</v>
      </c>
      <c r="AY376" s="18" t="str">
        <f t="shared" si="93"/>
        <v>C</v>
      </c>
      <c r="AZ376" s="18"/>
      <c r="BA376" s="18" t="str">
        <f>INDEX([1]Proflile65!$L:$L,MATCH([1]ตารางคะแนนV3!$C376,[1]Proflile65!$D:$D,0))</f>
        <v>เดิม</v>
      </c>
      <c r="BB376" s="18"/>
      <c r="BC376" s="18"/>
      <c r="BD376" s="28" t="b">
        <f t="shared" si="94"/>
        <v>1</v>
      </c>
      <c r="BE376" s="96">
        <v>10</v>
      </c>
      <c r="BF376" s="18" t="s">
        <v>2072</v>
      </c>
      <c r="BH376" s="17">
        <f t="shared" si="95"/>
        <v>0</v>
      </c>
    </row>
    <row r="377" spans="1:60">
      <c r="A377" s="18" t="s">
        <v>26</v>
      </c>
      <c r="B377" s="17" t="s">
        <v>145</v>
      </c>
      <c r="C377" s="18" t="s">
        <v>899</v>
      </c>
      <c r="D377" s="17" t="s">
        <v>900</v>
      </c>
      <c r="E377" s="18" t="str">
        <f>INDEX([1]Proflile65!$F:$F,MATCH([1]ตารางคะแนนV3!$C377,[1]Proflile65!$D:$D,0))</f>
        <v>รพช.</v>
      </c>
      <c r="F377" s="18">
        <f>INDEX([1]Proflile65!$H:$H,MATCH([1]ตารางคะแนนV3!$C377,[1]Proflile65!$D:$D,0))</f>
        <v>90</v>
      </c>
      <c r="G377" s="19" t="str">
        <f>INDEX([1]Proflile65!$K:$K,MATCH([1]ตารางคะแนนV3!$C377,[1]Proflile65!$D:$D,0))</f>
        <v>รพช.F1 P&lt;=50,000</v>
      </c>
      <c r="H377" s="75">
        <v>49399</v>
      </c>
      <c r="I377" s="76">
        <f>INDEX([1]RiskPlusY2565Q3!L:L,MATCH([1]ตารางคะแนนV3!$C377,[1]RiskPlusY2565Q3!$D:$D,0))</f>
        <v>166617131.16</v>
      </c>
      <c r="J377" s="76">
        <f>INDEX([1]RiskPlusY2565Q3!P:P,MATCH([1]ตารางคะแนนV3!$C377,[1]RiskPlusY2565Q3!$D:$D,0))</f>
        <v>118317056.77</v>
      </c>
      <c r="K377" s="76">
        <f>INDEX([1]RiskPlusY2565Q3!O:O,MATCH([1]ตารางคะแนนV3!$C377,[1]RiskPlusY2565Q3!$D:$D,0))</f>
        <v>59886837.399999999</v>
      </c>
      <c r="L377" s="76">
        <f>INDEX([1]RiskPlusY2565Q3!M:M,MATCH([1]ตารางคะแนนV3!$C377,[1]RiskPlusY2565Q3!$D:$D,0))</f>
        <v>52767219.880000003</v>
      </c>
      <c r="M377" s="29">
        <f>INDEX([1]RiskPlusY2565Q3!N:N,MATCH([1]ตารางคะแนนV3!$C377,[1]RiskPlusY2565Q3!$D:$D,0))</f>
        <v>0</v>
      </c>
      <c r="N377" s="77">
        <f>INDEX([1]PlanfinY2565Q3!M:M,MATCH([1]ตารางคะแนนV3!$C377,[1]PlanfinY2565Q3!$C:$C,0))</f>
        <v>0</v>
      </c>
      <c r="O377" s="78">
        <f>INDEX([1]PlanfinY2565Q3!N:N,MATCH([1]ตารางคะแนนV3!$C377,[1]PlanfinY2565Q3!$C:$C,0))</f>
        <v>1</v>
      </c>
      <c r="P377" s="79">
        <f t="shared" si="80"/>
        <v>1</v>
      </c>
      <c r="Q377" s="80">
        <f>INDEX([1]Ratio!R:R,MATCH([1]ตารางคะแนนV3!$C377,[1]Ratio!$C:$C,0))</f>
        <v>105</v>
      </c>
      <c r="R377" s="81">
        <f>INDEX([1]RiskPlusY2565Q3!$S:$S,MATCH([1]ตารางคะแนนV3!C377,[1]RiskPlusY2565Q3!$D:$D,0))</f>
        <v>0</v>
      </c>
      <c r="S377" s="82">
        <f>INDEX([1]Ratio!$S:$S,MATCH([1]ตารางคะแนนV3!$C377,[1]Ratio!$C:$C,0))</f>
        <v>108</v>
      </c>
      <c r="T377" s="78">
        <f>VLOOKUP($C377,[1]RiskPlusY2565Q3!$D$2:$W$901,17,0)</f>
        <v>0</v>
      </c>
      <c r="U377" s="83">
        <f t="shared" si="81"/>
        <v>0</v>
      </c>
      <c r="V377" s="82">
        <f>INDEX([1]Ratio!$T:$T,MATCH([1]ตารางคะแนนV3!$C377,[1]Ratio!$C:$C,0))</f>
        <v>97</v>
      </c>
      <c r="W377" s="78">
        <f>VLOOKUP($C377,[1]RiskPlusY2565Q3!$D$2:$W$901,18,0)</f>
        <v>0</v>
      </c>
      <c r="X377" s="83">
        <f t="shared" si="82"/>
        <v>0</v>
      </c>
      <c r="Y377" s="82">
        <f>INDEX([1]Ratio!$V:$V,MATCH([1]ตารางคะแนนV3!$C377,[1]Ratio!$C:$C,0))</f>
        <v>50</v>
      </c>
      <c r="Z377" s="81">
        <f>INDEX([1]RiskPlusY2565Q3!$W:$W,MATCH([1]ตารางคะแนนV3!C377,[1]RiskPlusY2565Q3!$D:$D,0))</f>
        <v>1</v>
      </c>
      <c r="AA377" s="84">
        <f t="shared" si="83"/>
        <v>1</v>
      </c>
      <c r="AB377" s="77" t="str">
        <f>INDEX('[1]Quick MethodY2565Q3'!P:P,MATCH([1]ตารางคะแนนV3!$C377,'[1]Quick MethodY2565Q3'!$C:$C,0))</f>
        <v>1</v>
      </c>
      <c r="AC377" s="78" t="str">
        <f>INDEX('[1]Quick MethodY2565Q3'!Q:Q,MATCH([1]ตารางคะแนนV3!$C377,'[1]Quick MethodY2565Q3'!$C:$C,0))</f>
        <v>1</v>
      </c>
      <c r="AD377" s="78">
        <f>INDEX([1]HGRY2565Q3!W:W,MATCH([1]ตารางคะแนนV3!$C377,[1]HGRY2565Q3!$C:$C,0))</f>
        <v>0</v>
      </c>
      <c r="AE377" s="78">
        <f>INDEX([1]HGRY2565Q3!X:X,MATCH([1]ตารางคะแนนV3!$C377,[1]HGRY2565Q3!$C:$C,0))</f>
        <v>0</v>
      </c>
      <c r="AF377" s="78">
        <f>INDEX([1]HGRY2565Q3!Y:Y,MATCH([1]ตารางคะแนนV3!$C377,[1]HGRY2565Q3!$C:$C,0))</f>
        <v>0.5</v>
      </c>
      <c r="AG377" s="78">
        <f>INDEX([1]HGRY2565Q3!Z:Z,MATCH([1]ตารางคะแนนV3!$C377,[1]HGRY2565Q3!$C:$C,0))</f>
        <v>0</v>
      </c>
      <c r="AH377" s="85">
        <f t="shared" si="84"/>
        <v>2.5</v>
      </c>
      <c r="AI377" s="79">
        <f t="shared" si="85"/>
        <v>2</v>
      </c>
      <c r="AJ377" s="86">
        <f>INDEX([1]PointY2565Q3!J:J,MATCH([1]ตารางคะแนนV3!$C377,[1]PointY2565Q3!$C:$C,0))</f>
        <v>1</v>
      </c>
      <c r="AK377" s="87">
        <f>IFERROR(INDEX([1]อัตราการครองเตียง!O:O,MATCH([1]ตารางคะแนนV3!$C377,[1]อัตราการครองเตียง!$C:$C,0)),0)</f>
        <v>1</v>
      </c>
      <c r="AL377" s="88">
        <f>INDEX([1]SumAdjRw!R:R,MATCH([1]ตารางคะแนนV3!$C377,[1]SumAdjRw!$C:$C,0))</f>
        <v>0</v>
      </c>
      <c r="AM377" s="89">
        <f t="shared" si="86"/>
        <v>1</v>
      </c>
      <c r="AN377" s="90">
        <f t="shared" si="87"/>
        <v>4</v>
      </c>
      <c r="AO377" s="91">
        <f t="shared" si="88"/>
        <v>6</v>
      </c>
      <c r="AP377" s="92">
        <f>INDEX([1]RiskPlusY2565Q3!Q:Q,MATCH([1]ตารางคะแนนV3!$C377,[1]RiskPlusY2565Q3!$D:$D,0))</f>
        <v>1</v>
      </c>
      <c r="AQ377" s="92">
        <f>INDEX([1]RiskPlusY2565Q3!R:R,MATCH([1]ตารางคะแนนV3!$C377,[1]RiskPlusY2565Q3!$D:$D,0))</f>
        <v>0</v>
      </c>
      <c r="AR377" s="92">
        <f>INDEX([1]RiskPlusY2565Q3!AB:AB,MATCH([1]ตารางคะแนนV3!$C377,[1]RiskPlusY2565Q3!$D:$D,0))</f>
        <v>1</v>
      </c>
      <c r="AS377" s="93">
        <f t="shared" si="89"/>
        <v>2</v>
      </c>
      <c r="AT377" s="92">
        <f>INDEX([1]RiskPlusY2565Q3!AA:AA,MATCH([1]ตารางคะแนนV3!$C377,[1]RiskPlusY2565Q3!$D:$D,0))</f>
        <v>1</v>
      </c>
      <c r="AU377" s="92">
        <f>INDEX([1]RiskPlusY2565Q3!AC:AC,MATCH([1]ตารางคะแนนV3!$C377,[1]RiskPlusY2565Q3!$D:$D,0))</f>
        <v>1</v>
      </c>
      <c r="AV377" s="94">
        <f t="shared" si="90"/>
        <v>2</v>
      </c>
      <c r="AW377" s="95">
        <f t="shared" si="91"/>
        <v>4</v>
      </c>
      <c r="AX377" s="96">
        <f t="shared" si="92"/>
        <v>10</v>
      </c>
      <c r="AY377" s="18" t="str">
        <f t="shared" si="93"/>
        <v>C</v>
      </c>
      <c r="AZ377" s="18"/>
      <c r="BA377" s="18" t="str">
        <f>INDEX([1]Proflile65!$L:$L,MATCH([1]ตารางคะแนนV3!$C377,[1]Proflile65!$D:$D,0))</f>
        <v>เดิม</v>
      </c>
      <c r="BB377" s="18"/>
      <c r="BC377" s="18"/>
      <c r="BD377" s="28" t="b">
        <f t="shared" si="94"/>
        <v>1</v>
      </c>
      <c r="BE377" s="96">
        <v>10</v>
      </c>
      <c r="BF377" s="18" t="s">
        <v>2072</v>
      </c>
      <c r="BH377" s="17">
        <f t="shared" si="95"/>
        <v>0</v>
      </c>
    </row>
    <row r="378" spans="1:60">
      <c r="A378" s="18" t="s">
        <v>26</v>
      </c>
      <c r="B378" s="17" t="s">
        <v>145</v>
      </c>
      <c r="C378" s="18" t="s">
        <v>901</v>
      </c>
      <c r="D378" s="17" t="s">
        <v>902</v>
      </c>
      <c r="E378" s="18" t="str">
        <f>INDEX([1]Proflile65!$F:$F,MATCH([1]ตารางคะแนนV3!$C378,[1]Proflile65!$D:$D,0))</f>
        <v>รพท.</v>
      </c>
      <c r="F378" s="18">
        <f>INDEX([1]Proflile65!$H:$H,MATCH([1]ตารางคะแนนV3!$C378,[1]Proflile65!$D:$D,0))</f>
        <v>220</v>
      </c>
      <c r="G378" s="19" t="str">
        <f>INDEX([1]Proflile65!$K:$K,MATCH([1]ตารางคะแนนV3!$C378,[1]Proflile65!$D:$D,0))</f>
        <v>รพท.M1 B&gt;200</v>
      </c>
      <c r="H378" s="75">
        <v>84627</v>
      </c>
      <c r="I378" s="76">
        <f>INDEX([1]RiskPlusY2565Q3!L:L,MATCH([1]ตารางคะแนนV3!$C378,[1]RiskPlusY2565Q3!$D:$D,0))</f>
        <v>487989603.30000001</v>
      </c>
      <c r="J378" s="76">
        <f>INDEX([1]RiskPlusY2565Q3!P:P,MATCH([1]ตารางคะแนนV3!$C378,[1]RiskPlusY2565Q3!$D:$D,0))</f>
        <v>260971225.24000001</v>
      </c>
      <c r="K378" s="76">
        <f>INDEX([1]RiskPlusY2565Q3!O:O,MATCH([1]ตารางคะแนนV3!$C378,[1]RiskPlusY2565Q3!$D:$D,0))</f>
        <v>174617219.56999999</v>
      </c>
      <c r="L378" s="76">
        <f>INDEX([1]RiskPlusY2565Q3!M:M,MATCH([1]ตารางคะแนนV3!$C378,[1]RiskPlusY2565Q3!$D:$D,0))</f>
        <v>145146367.59</v>
      </c>
      <c r="M378" s="29">
        <f>INDEX([1]RiskPlusY2565Q3!N:N,MATCH([1]ตารางคะแนนV3!$C378,[1]RiskPlusY2565Q3!$D:$D,0))</f>
        <v>0</v>
      </c>
      <c r="N378" s="77">
        <f>INDEX([1]PlanfinY2565Q3!M:M,MATCH([1]ตารางคะแนนV3!$C378,[1]PlanfinY2565Q3!$C:$C,0))</f>
        <v>0</v>
      </c>
      <c r="O378" s="78">
        <f>INDEX([1]PlanfinY2565Q3!N:N,MATCH([1]ตารางคะแนนV3!$C378,[1]PlanfinY2565Q3!$C:$C,0))</f>
        <v>1</v>
      </c>
      <c r="P378" s="79">
        <f t="shared" si="80"/>
        <v>1</v>
      </c>
      <c r="Q378" s="80">
        <f>INDEX([1]Ratio!R:R,MATCH([1]ตารางคะแนนV3!$C378,[1]Ratio!$C:$C,0))</f>
        <v>102</v>
      </c>
      <c r="R378" s="81">
        <f>INDEX([1]RiskPlusY2565Q3!$S:$S,MATCH([1]ตารางคะแนนV3!C378,[1]RiskPlusY2565Q3!$D:$D,0))</f>
        <v>0</v>
      </c>
      <c r="S378" s="82">
        <f>INDEX([1]Ratio!$S:$S,MATCH([1]ตารางคะแนนV3!$C378,[1]Ratio!$C:$C,0))</f>
        <v>70</v>
      </c>
      <c r="T378" s="78">
        <f>VLOOKUP($C378,[1]RiskPlusY2565Q3!$D$2:$W$901,17,0)</f>
        <v>0</v>
      </c>
      <c r="U378" s="83">
        <f t="shared" si="81"/>
        <v>0</v>
      </c>
      <c r="V378" s="82">
        <f>INDEX([1]Ratio!$T:$T,MATCH([1]ตารางคะแนนV3!$C378,[1]Ratio!$C:$C,0))</f>
        <v>165</v>
      </c>
      <c r="W378" s="78">
        <f>VLOOKUP($C378,[1]RiskPlusY2565Q3!$D$2:$W$901,18,0)</f>
        <v>0</v>
      </c>
      <c r="X378" s="83">
        <f t="shared" si="82"/>
        <v>0</v>
      </c>
      <c r="Y378" s="82">
        <f>INDEX([1]Ratio!$V:$V,MATCH([1]ตารางคะแนนV3!$C378,[1]Ratio!$C:$C,0))</f>
        <v>57</v>
      </c>
      <c r="Z378" s="81">
        <f>INDEX([1]RiskPlusY2565Q3!$W:$W,MATCH([1]ตารางคะแนนV3!C378,[1]RiskPlusY2565Q3!$D:$D,0))</f>
        <v>1</v>
      </c>
      <c r="AA378" s="84">
        <f t="shared" si="83"/>
        <v>1</v>
      </c>
      <c r="AB378" s="77" t="str">
        <f>INDEX('[1]Quick MethodY2565Q3'!P:P,MATCH([1]ตารางคะแนนV3!$C378,'[1]Quick MethodY2565Q3'!$C:$C,0))</f>
        <v>1</v>
      </c>
      <c r="AC378" s="78" t="str">
        <f>INDEX('[1]Quick MethodY2565Q3'!Q:Q,MATCH([1]ตารางคะแนนV3!$C378,'[1]Quick MethodY2565Q3'!$C:$C,0))</f>
        <v>0</v>
      </c>
      <c r="AD378" s="78">
        <f>INDEX([1]HGRY2565Q3!W:W,MATCH([1]ตารางคะแนนV3!$C378,[1]HGRY2565Q3!$C:$C,0))</f>
        <v>0.5</v>
      </c>
      <c r="AE378" s="78">
        <f>INDEX([1]HGRY2565Q3!X:X,MATCH([1]ตารางคะแนนV3!$C378,[1]HGRY2565Q3!$C:$C,0))</f>
        <v>0.5</v>
      </c>
      <c r="AF378" s="78">
        <f>INDEX([1]HGRY2565Q3!Y:Y,MATCH([1]ตารางคะแนนV3!$C378,[1]HGRY2565Q3!$C:$C,0))</f>
        <v>0.5</v>
      </c>
      <c r="AG378" s="78">
        <f>INDEX([1]HGRY2565Q3!Z:Z,MATCH([1]ตารางคะแนนV3!$C378,[1]HGRY2565Q3!$C:$C,0))</f>
        <v>0</v>
      </c>
      <c r="AH378" s="85">
        <f t="shared" si="84"/>
        <v>2.5</v>
      </c>
      <c r="AI378" s="79">
        <f t="shared" si="85"/>
        <v>2</v>
      </c>
      <c r="AJ378" s="86">
        <f>INDEX([1]PointY2565Q3!J:J,MATCH([1]ตารางคะแนนV3!$C378,[1]PointY2565Q3!$C:$C,0))</f>
        <v>1</v>
      </c>
      <c r="AK378" s="87">
        <f>IFERROR(INDEX([1]อัตราการครองเตียง!O:O,MATCH([1]ตารางคะแนนV3!$C378,[1]อัตราการครองเตียง!$C:$C,0)),0)</f>
        <v>1</v>
      </c>
      <c r="AL378" s="88">
        <f>INDEX([1]SumAdjRw!R:R,MATCH([1]ตารางคะแนนV3!$C378,[1]SumAdjRw!$C:$C,0))</f>
        <v>1</v>
      </c>
      <c r="AM378" s="89">
        <f t="shared" si="86"/>
        <v>2</v>
      </c>
      <c r="AN378" s="90">
        <f t="shared" si="87"/>
        <v>5</v>
      </c>
      <c r="AO378" s="91">
        <f t="shared" si="88"/>
        <v>7</v>
      </c>
      <c r="AP378" s="92">
        <f>INDEX([1]RiskPlusY2565Q3!Q:Q,MATCH([1]ตารางคะแนนV3!$C378,[1]RiskPlusY2565Q3!$D:$D,0))</f>
        <v>1</v>
      </c>
      <c r="AQ378" s="92">
        <f>INDEX([1]RiskPlusY2565Q3!R:R,MATCH([1]ตารางคะแนนV3!$C378,[1]RiskPlusY2565Q3!$D:$D,0))</f>
        <v>0</v>
      </c>
      <c r="AR378" s="92">
        <f>INDEX([1]RiskPlusY2565Q3!AB:AB,MATCH([1]ตารางคะแนนV3!$C378,[1]RiskPlusY2565Q3!$D:$D,0))</f>
        <v>1</v>
      </c>
      <c r="AS378" s="93">
        <f t="shared" si="89"/>
        <v>2</v>
      </c>
      <c r="AT378" s="92">
        <f>INDEX([1]RiskPlusY2565Q3!AA:AA,MATCH([1]ตารางคะแนนV3!$C378,[1]RiskPlusY2565Q3!$D:$D,0))</f>
        <v>1</v>
      </c>
      <c r="AU378" s="92">
        <f>INDEX([1]RiskPlusY2565Q3!AC:AC,MATCH([1]ตารางคะแนนV3!$C378,[1]RiskPlusY2565Q3!$D:$D,0))</f>
        <v>1</v>
      </c>
      <c r="AV378" s="94">
        <f t="shared" si="90"/>
        <v>2</v>
      </c>
      <c r="AW378" s="95">
        <f t="shared" si="91"/>
        <v>4</v>
      </c>
      <c r="AX378" s="96">
        <f t="shared" si="92"/>
        <v>11</v>
      </c>
      <c r="AY378" s="18" t="str">
        <f t="shared" si="93"/>
        <v>B</v>
      </c>
      <c r="AZ378" s="18"/>
      <c r="BA378" s="18" t="str">
        <f>INDEX([1]Proflile65!$L:$L,MATCH([1]ตารางคะแนนV3!$C378,[1]Proflile65!$D:$D,0))</f>
        <v>เดิม</v>
      </c>
      <c r="BB378" s="18"/>
      <c r="BC378" s="18"/>
      <c r="BD378" s="28" t="b">
        <f t="shared" si="94"/>
        <v>1</v>
      </c>
      <c r="BE378" s="96">
        <v>11</v>
      </c>
      <c r="BF378" s="18" t="s">
        <v>2071</v>
      </c>
      <c r="BH378" s="17">
        <f t="shared" si="95"/>
        <v>150000</v>
      </c>
    </row>
    <row r="379" spans="1:60">
      <c r="A379" s="18" t="s">
        <v>26</v>
      </c>
      <c r="B379" s="17" t="s">
        <v>145</v>
      </c>
      <c r="C379" s="18" t="s">
        <v>903</v>
      </c>
      <c r="D379" s="17" t="s">
        <v>904</v>
      </c>
      <c r="E379" s="18" t="str">
        <f>INDEX([1]Proflile65!$F:$F,MATCH([1]ตารางคะแนนV3!$C379,[1]Proflile65!$D:$D,0))</f>
        <v>รพช.</v>
      </c>
      <c r="F379" s="18">
        <f>INDEX([1]Proflile65!$H:$H,MATCH([1]ตารางคะแนนV3!$C379,[1]Proflile65!$D:$D,0))</f>
        <v>174</v>
      </c>
      <c r="G379" s="19" t="str">
        <f>INDEX([1]Proflile65!$K:$K,MATCH([1]ตารางคะแนนV3!$C379,[1]Proflile65!$D:$D,0))</f>
        <v>รพช.M2 B&gt;100</v>
      </c>
      <c r="H379" s="75">
        <v>133306</v>
      </c>
      <c r="I379" s="76">
        <f>INDEX([1]RiskPlusY2565Q3!L:L,MATCH([1]ตารางคะแนนV3!$C379,[1]RiskPlusY2565Q3!$D:$D,0))</f>
        <v>490341320.77999997</v>
      </c>
      <c r="J379" s="76">
        <f>INDEX([1]RiskPlusY2565Q3!P:P,MATCH([1]ตารางคะแนนV3!$C379,[1]RiskPlusY2565Q3!$D:$D,0))</f>
        <v>283414367.25999999</v>
      </c>
      <c r="K379" s="76">
        <f>INDEX([1]RiskPlusY2565Q3!O:O,MATCH([1]ตารางคะแนนV3!$C379,[1]RiskPlusY2565Q3!$D:$D,0))</f>
        <v>252820177.43000001</v>
      </c>
      <c r="L379" s="76">
        <f>INDEX([1]RiskPlusY2565Q3!M:M,MATCH([1]ตารางคะแนนV3!$C379,[1]RiskPlusY2565Q3!$D:$D,0))</f>
        <v>232738947.34999999</v>
      </c>
      <c r="M379" s="29">
        <f>INDEX([1]RiskPlusY2565Q3!N:N,MATCH([1]ตารางคะแนนV3!$C379,[1]RiskPlusY2565Q3!$D:$D,0))</f>
        <v>0</v>
      </c>
      <c r="N379" s="77">
        <f>INDEX([1]PlanfinY2565Q3!M:M,MATCH([1]ตารางคะแนนV3!$C379,[1]PlanfinY2565Q3!$C:$C,0))</f>
        <v>0</v>
      </c>
      <c r="O379" s="78">
        <f>INDEX([1]PlanfinY2565Q3!N:N,MATCH([1]ตารางคะแนนV3!$C379,[1]PlanfinY2565Q3!$C:$C,0))</f>
        <v>0</v>
      </c>
      <c r="P379" s="79">
        <f t="shared" si="80"/>
        <v>0</v>
      </c>
      <c r="Q379" s="80">
        <f>INDEX([1]Ratio!R:R,MATCH([1]ตารางคะแนนV3!$C379,[1]Ratio!$C:$C,0))</f>
        <v>141</v>
      </c>
      <c r="R379" s="81">
        <f>INDEX([1]RiskPlusY2565Q3!$S:$S,MATCH([1]ตารางคะแนนV3!C379,[1]RiskPlusY2565Q3!$D:$D,0))</f>
        <v>0</v>
      </c>
      <c r="S379" s="82">
        <f>INDEX([1]Ratio!$S:$S,MATCH([1]ตารางคะแนนV3!$C379,[1]Ratio!$C:$C,0))</f>
        <v>259</v>
      </c>
      <c r="T379" s="78">
        <f>VLOOKUP($C379,[1]RiskPlusY2565Q3!$D$2:$W$901,17,0)</f>
        <v>0</v>
      </c>
      <c r="U379" s="83">
        <f t="shared" si="81"/>
        <v>0</v>
      </c>
      <c r="V379" s="82">
        <f>INDEX([1]Ratio!$T:$T,MATCH([1]ตารางคะแนนV3!$C379,[1]Ratio!$C:$C,0))</f>
        <v>196</v>
      </c>
      <c r="W379" s="78">
        <f>VLOOKUP($C379,[1]RiskPlusY2565Q3!$D$2:$W$901,18,0)</f>
        <v>0</v>
      </c>
      <c r="X379" s="83">
        <f t="shared" si="82"/>
        <v>0</v>
      </c>
      <c r="Y379" s="82">
        <f>INDEX([1]Ratio!$V:$V,MATCH([1]ตารางคะแนนV3!$C379,[1]Ratio!$C:$C,0))</f>
        <v>50</v>
      </c>
      <c r="Z379" s="81">
        <f>INDEX([1]RiskPlusY2565Q3!$W:$W,MATCH([1]ตารางคะแนนV3!C379,[1]RiskPlusY2565Q3!$D:$D,0))</f>
        <v>1</v>
      </c>
      <c r="AA379" s="84">
        <f t="shared" si="83"/>
        <v>1</v>
      </c>
      <c r="AB379" s="77" t="str">
        <f>INDEX('[1]Quick MethodY2565Q3'!P:P,MATCH([1]ตารางคะแนนV3!$C379,'[1]Quick MethodY2565Q3'!$C:$C,0))</f>
        <v>1</v>
      </c>
      <c r="AC379" s="78" t="str">
        <f>INDEX('[1]Quick MethodY2565Q3'!Q:Q,MATCH([1]ตารางคะแนนV3!$C379,'[1]Quick MethodY2565Q3'!$C:$C,0))</f>
        <v>1</v>
      </c>
      <c r="AD379" s="78">
        <f>INDEX([1]HGRY2565Q3!W:W,MATCH([1]ตารางคะแนนV3!$C379,[1]HGRY2565Q3!$C:$C,0))</f>
        <v>0</v>
      </c>
      <c r="AE379" s="78">
        <f>INDEX([1]HGRY2565Q3!X:X,MATCH([1]ตารางคะแนนV3!$C379,[1]HGRY2565Q3!$C:$C,0))</f>
        <v>0</v>
      </c>
      <c r="AF379" s="78">
        <f>INDEX([1]HGRY2565Q3!Y:Y,MATCH([1]ตารางคะแนนV3!$C379,[1]HGRY2565Q3!$C:$C,0))</f>
        <v>0.5</v>
      </c>
      <c r="AG379" s="78">
        <f>INDEX([1]HGRY2565Q3!Z:Z,MATCH([1]ตารางคะแนนV3!$C379,[1]HGRY2565Q3!$C:$C,0))</f>
        <v>0</v>
      </c>
      <c r="AH379" s="85">
        <f t="shared" si="84"/>
        <v>2.5</v>
      </c>
      <c r="AI379" s="79">
        <f t="shared" si="85"/>
        <v>2</v>
      </c>
      <c r="AJ379" s="86">
        <f>INDEX([1]PointY2565Q3!J:J,MATCH([1]ตารางคะแนนV3!$C379,[1]PointY2565Q3!$C:$C,0))</f>
        <v>1</v>
      </c>
      <c r="AK379" s="87">
        <f>IFERROR(INDEX([1]อัตราการครองเตียง!O:O,MATCH([1]ตารางคะแนนV3!$C379,[1]อัตราการครองเตียง!$C:$C,0)),0)</f>
        <v>1</v>
      </c>
      <c r="AL379" s="88">
        <f>INDEX([1]SumAdjRw!R:R,MATCH([1]ตารางคะแนนV3!$C379,[1]SumAdjRw!$C:$C,0))</f>
        <v>1</v>
      </c>
      <c r="AM379" s="89">
        <f t="shared" si="86"/>
        <v>2</v>
      </c>
      <c r="AN379" s="90">
        <f t="shared" si="87"/>
        <v>5</v>
      </c>
      <c r="AO379" s="91">
        <f t="shared" si="88"/>
        <v>6</v>
      </c>
      <c r="AP379" s="92">
        <f>INDEX([1]RiskPlusY2565Q3!Q:Q,MATCH([1]ตารางคะแนนV3!$C379,[1]RiskPlusY2565Q3!$D:$D,0))</f>
        <v>1</v>
      </c>
      <c r="AQ379" s="92">
        <f>INDEX([1]RiskPlusY2565Q3!R:R,MATCH([1]ตารางคะแนนV3!$C379,[1]RiskPlusY2565Q3!$D:$D,0))</f>
        <v>1</v>
      </c>
      <c r="AR379" s="92">
        <f>INDEX([1]RiskPlusY2565Q3!AB:AB,MATCH([1]ตารางคะแนนV3!$C379,[1]RiskPlusY2565Q3!$D:$D,0))</f>
        <v>1</v>
      </c>
      <c r="AS379" s="93">
        <f t="shared" si="89"/>
        <v>3</v>
      </c>
      <c r="AT379" s="92">
        <f>INDEX([1]RiskPlusY2565Q3!AA:AA,MATCH([1]ตารางคะแนนV3!$C379,[1]RiskPlusY2565Q3!$D:$D,0))</f>
        <v>1</v>
      </c>
      <c r="AU379" s="92">
        <f>INDEX([1]RiskPlusY2565Q3!AC:AC,MATCH([1]ตารางคะแนนV3!$C379,[1]RiskPlusY2565Q3!$D:$D,0))</f>
        <v>1</v>
      </c>
      <c r="AV379" s="94">
        <f t="shared" si="90"/>
        <v>2</v>
      </c>
      <c r="AW379" s="95">
        <f t="shared" si="91"/>
        <v>5</v>
      </c>
      <c r="AX379" s="96">
        <f t="shared" si="92"/>
        <v>11</v>
      </c>
      <c r="AY379" s="18" t="str">
        <f t="shared" si="93"/>
        <v>B</v>
      </c>
      <c r="AZ379" s="18"/>
      <c r="BA379" s="18" t="str">
        <f>INDEX([1]Proflile65!$L:$L,MATCH([1]ตารางคะแนนV3!$C379,[1]Proflile65!$D:$D,0))</f>
        <v>เดิม</v>
      </c>
      <c r="BB379" s="18"/>
      <c r="BC379" s="18"/>
      <c r="BD379" s="28" t="b">
        <f t="shared" si="94"/>
        <v>1</v>
      </c>
      <c r="BE379" s="96">
        <v>11</v>
      </c>
      <c r="BF379" s="18" t="s">
        <v>2071</v>
      </c>
      <c r="BH379" s="17">
        <f t="shared" si="95"/>
        <v>150000</v>
      </c>
    </row>
    <row r="380" spans="1:60">
      <c r="A380" s="18" t="s">
        <v>26</v>
      </c>
      <c r="B380" s="17" t="s">
        <v>145</v>
      </c>
      <c r="C380" s="18" t="s">
        <v>905</v>
      </c>
      <c r="D380" s="17" t="s">
        <v>906</v>
      </c>
      <c r="E380" s="18" t="str">
        <f>INDEX([1]Proflile65!$F:$F,MATCH([1]ตารางคะแนนV3!$C380,[1]Proflile65!$D:$D,0))</f>
        <v>รพช.</v>
      </c>
      <c r="F380" s="18">
        <f>INDEX([1]Proflile65!$H:$H,MATCH([1]ตารางคะแนนV3!$C380,[1]Proflile65!$D:$D,0))</f>
        <v>30</v>
      </c>
      <c r="G380" s="19" t="str">
        <f>INDEX([1]Proflile65!$K:$K,MATCH([1]ตารางคะแนนV3!$C380,[1]Proflile65!$D:$D,0))</f>
        <v>รพช.F2 P&lt;=30,000</v>
      </c>
      <c r="H380" s="75">
        <v>3521</v>
      </c>
      <c r="I380" s="76">
        <f>INDEX([1]RiskPlusY2565Q3!L:L,MATCH([1]ตารางคะแนนV3!$C380,[1]RiskPlusY2565Q3!$D:$D,0))</f>
        <v>39562581.189999998</v>
      </c>
      <c r="J380" s="76">
        <f>INDEX([1]RiskPlusY2565Q3!P:P,MATCH([1]ตารางคะแนนV3!$C380,[1]RiskPlusY2565Q3!$D:$D,0))</f>
        <v>34295495.880000003</v>
      </c>
      <c r="K380" s="76">
        <f>INDEX([1]RiskPlusY2565Q3!O:O,MATCH([1]ตารางคะแนนV3!$C380,[1]RiskPlusY2565Q3!$D:$D,0))</f>
        <v>6930039.9100000001</v>
      </c>
      <c r="L380" s="76">
        <f>INDEX([1]RiskPlusY2565Q3!M:M,MATCH([1]ตารางคะแนนV3!$C380,[1]RiskPlusY2565Q3!$D:$D,0))</f>
        <v>5016284.62</v>
      </c>
      <c r="M380" s="29">
        <f>INDEX([1]RiskPlusY2565Q3!N:N,MATCH([1]ตารางคะแนนV3!$C380,[1]RiskPlusY2565Q3!$D:$D,0))</f>
        <v>0</v>
      </c>
      <c r="N380" s="77">
        <f>INDEX([1]PlanfinY2565Q3!M:M,MATCH([1]ตารางคะแนนV3!$C380,[1]PlanfinY2565Q3!$C:$C,0))</f>
        <v>0</v>
      </c>
      <c r="O380" s="78">
        <f>INDEX([1]PlanfinY2565Q3!N:N,MATCH([1]ตารางคะแนนV3!$C380,[1]PlanfinY2565Q3!$C:$C,0))</f>
        <v>1</v>
      </c>
      <c r="P380" s="79">
        <f t="shared" si="80"/>
        <v>1</v>
      </c>
      <c r="Q380" s="80">
        <f>INDEX([1]Ratio!R:R,MATCH([1]ตารางคะแนนV3!$C380,[1]Ratio!$C:$C,0))</f>
        <v>125</v>
      </c>
      <c r="R380" s="81">
        <f>INDEX([1]RiskPlusY2565Q3!$S:$S,MATCH([1]ตารางคะแนนV3!C380,[1]RiskPlusY2565Q3!$D:$D,0))</f>
        <v>0</v>
      </c>
      <c r="S380" s="82">
        <f>INDEX([1]Ratio!$S:$S,MATCH([1]ตารางคะแนนV3!$C380,[1]Ratio!$C:$C,0))</f>
        <v>177</v>
      </c>
      <c r="T380" s="78">
        <f>VLOOKUP($C380,[1]RiskPlusY2565Q3!$D$2:$W$901,17,0)</f>
        <v>0</v>
      </c>
      <c r="U380" s="83">
        <f t="shared" si="81"/>
        <v>0</v>
      </c>
      <c r="V380" s="82">
        <f>INDEX([1]Ratio!$T:$T,MATCH([1]ตารางคะแนนV3!$C380,[1]Ratio!$C:$C,0))</f>
        <v>133</v>
      </c>
      <c r="W380" s="78">
        <f>VLOOKUP($C380,[1]RiskPlusY2565Q3!$D$2:$W$901,18,0)</f>
        <v>0</v>
      </c>
      <c r="X380" s="83">
        <f t="shared" si="82"/>
        <v>0</v>
      </c>
      <c r="Y380" s="82">
        <f>INDEX([1]Ratio!$V:$V,MATCH([1]ตารางคะแนนV3!$C380,[1]Ratio!$C:$C,0))</f>
        <v>144</v>
      </c>
      <c r="Z380" s="81">
        <f>INDEX([1]RiskPlusY2565Q3!$W:$W,MATCH([1]ตารางคะแนนV3!C380,[1]RiskPlusY2565Q3!$D:$D,0))</f>
        <v>0</v>
      </c>
      <c r="AA380" s="84">
        <f t="shared" si="83"/>
        <v>0</v>
      </c>
      <c r="AB380" s="77" t="str">
        <f>INDEX('[1]Quick MethodY2565Q3'!P:P,MATCH([1]ตารางคะแนนV3!$C380,'[1]Quick MethodY2565Q3'!$C:$C,0))</f>
        <v>0</v>
      </c>
      <c r="AC380" s="78" t="str">
        <f>INDEX('[1]Quick MethodY2565Q3'!Q:Q,MATCH([1]ตารางคะแนนV3!$C380,'[1]Quick MethodY2565Q3'!$C:$C,0))</f>
        <v>1</v>
      </c>
      <c r="AD380" s="78">
        <f>INDEX([1]HGRY2565Q3!W:W,MATCH([1]ตารางคะแนนV3!$C380,[1]HGRY2565Q3!$C:$C,0))</f>
        <v>0.5</v>
      </c>
      <c r="AE380" s="78">
        <f>INDEX([1]HGRY2565Q3!X:X,MATCH([1]ตารางคะแนนV3!$C380,[1]HGRY2565Q3!$C:$C,0))</f>
        <v>0.5</v>
      </c>
      <c r="AF380" s="78">
        <f>INDEX([1]HGRY2565Q3!Y:Y,MATCH([1]ตารางคะแนนV3!$C380,[1]HGRY2565Q3!$C:$C,0))</f>
        <v>0.5</v>
      </c>
      <c r="AG380" s="78">
        <f>INDEX([1]HGRY2565Q3!Z:Z,MATCH([1]ตารางคะแนนV3!$C380,[1]HGRY2565Q3!$C:$C,0))</f>
        <v>0.5</v>
      </c>
      <c r="AH380" s="85">
        <f t="shared" si="84"/>
        <v>3</v>
      </c>
      <c r="AI380" s="79">
        <f t="shared" si="85"/>
        <v>2</v>
      </c>
      <c r="AJ380" s="86">
        <f>INDEX([1]PointY2565Q3!J:J,MATCH([1]ตารางคะแนนV3!$C380,[1]PointY2565Q3!$C:$C,0))</f>
        <v>1</v>
      </c>
      <c r="AK380" s="87">
        <f>IFERROR(INDEX([1]อัตราการครองเตียง!O:O,MATCH([1]ตารางคะแนนV3!$C380,[1]อัตราการครองเตียง!$C:$C,0)),0)</f>
        <v>0</v>
      </c>
      <c r="AL380" s="88">
        <f>INDEX([1]SumAdjRw!R:R,MATCH([1]ตารางคะแนนV3!$C380,[1]SumAdjRw!$C:$C,0))</f>
        <v>1</v>
      </c>
      <c r="AM380" s="89">
        <f t="shared" si="86"/>
        <v>1</v>
      </c>
      <c r="AN380" s="90">
        <f t="shared" si="87"/>
        <v>4</v>
      </c>
      <c r="AO380" s="91">
        <f t="shared" si="88"/>
        <v>5</v>
      </c>
      <c r="AP380" s="92">
        <f>INDEX([1]RiskPlusY2565Q3!Q:Q,MATCH([1]ตารางคะแนนV3!$C380,[1]RiskPlusY2565Q3!$D:$D,0))</f>
        <v>0</v>
      </c>
      <c r="AQ380" s="92">
        <f>INDEX([1]RiskPlusY2565Q3!R:R,MATCH([1]ตารางคะแนนV3!$C380,[1]RiskPlusY2565Q3!$D:$D,0))</f>
        <v>0</v>
      </c>
      <c r="AR380" s="92">
        <f>INDEX([1]RiskPlusY2565Q3!AB:AB,MATCH([1]ตารางคะแนนV3!$C380,[1]RiskPlusY2565Q3!$D:$D,0))</f>
        <v>1</v>
      </c>
      <c r="AS380" s="93">
        <f t="shared" si="89"/>
        <v>1</v>
      </c>
      <c r="AT380" s="92">
        <f>INDEX([1]RiskPlusY2565Q3!AA:AA,MATCH([1]ตารางคะแนนV3!$C380,[1]RiskPlusY2565Q3!$D:$D,0))</f>
        <v>1</v>
      </c>
      <c r="AU380" s="92">
        <f>INDEX([1]RiskPlusY2565Q3!AC:AC,MATCH([1]ตารางคะแนนV3!$C380,[1]RiskPlusY2565Q3!$D:$D,0))</f>
        <v>1</v>
      </c>
      <c r="AV380" s="94">
        <f t="shared" si="90"/>
        <v>2</v>
      </c>
      <c r="AW380" s="95">
        <f t="shared" si="91"/>
        <v>3</v>
      </c>
      <c r="AX380" s="96">
        <f t="shared" si="92"/>
        <v>8</v>
      </c>
      <c r="AY380" s="18" t="str">
        <f t="shared" si="93"/>
        <v>D</v>
      </c>
      <c r="AZ380" s="18"/>
      <c r="BA380" s="18" t="str">
        <f>INDEX([1]Proflile65!$L:$L,MATCH([1]ตารางคะแนนV3!$C380,[1]Proflile65!$D:$D,0))</f>
        <v>เดิม</v>
      </c>
      <c r="BB380" s="18"/>
      <c r="BC380" s="18"/>
      <c r="BD380" s="28" t="b">
        <f t="shared" si="94"/>
        <v>1</v>
      </c>
      <c r="BE380" s="96">
        <v>8</v>
      </c>
      <c r="BF380" s="18" t="s">
        <v>2073</v>
      </c>
      <c r="BH380" s="17">
        <f t="shared" si="95"/>
        <v>0</v>
      </c>
    </row>
    <row r="381" spans="1:60">
      <c r="A381" s="18" t="s">
        <v>26</v>
      </c>
      <c r="B381" s="17" t="s">
        <v>145</v>
      </c>
      <c r="C381" s="18" t="s">
        <v>907</v>
      </c>
      <c r="D381" s="17" t="s">
        <v>2082</v>
      </c>
      <c r="E381" s="18" t="str">
        <f>INDEX([1]Proflile65!$F:$F,MATCH([1]ตารางคะแนนV3!$C381,[1]Proflile65!$D:$D,0))</f>
        <v>รพช.</v>
      </c>
      <c r="F381" s="18">
        <f>INDEX([1]Proflile65!$H:$H,MATCH([1]ตารางคะแนนV3!$C381,[1]Proflile65!$D:$D,0))</f>
        <v>60</v>
      </c>
      <c r="G381" s="19" t="str">
        <f>INDEX([1]Proflile65!$K:$K,MATCH([1]ตารางคะแนนV3!$C381,[1]Proflile65!$D:$D,0))</f>
        <v>รพช.F1 P50,000-100,000</v>
      </c>
      <c r="H381" s="75">
        <v>70978</v>
      </c>
      <c r="I381" s="76">
        <f>INDEX([1]RiskPlusY2565Q3!L:L,MATCH([1]ตารางคะแนนV3!$C381,[1]RiskPlusY2565Q3!$D:$D,0))</f>
        <v>391160472.06</v>
      </c>
      <c r="J381" s="76">
        <f>INDEX([1]RiskPlusY2565Q3!P:P,MATCH([1]ตารางคะแนนV3!$C381,[1]RiskPlusY2565Q3!$D:$D,0))</f>
        <v>222162900.93000001</v>
      </c>
      <c r="K381" s="76">
        <f>INDEX([1]RiskPlusY2565Q3!O:O,MATCH([1]ตารางคะแนนV3!$C381,[1]RiskPlusY2565Q3!$D:$D,0))</f>
        <v>158217006.59</v>
      </c>
      <c r="L381" s="76">
        <f>INDEX([1]RiskPlusY2565Q3!M:M,MATCH([1]ตารางคะแนนV3!$C381,[1]RiskPlusY2565Q3!$D:$D,0))</f>
        <v>154643028.97999999</v>
      </c>
      <c r="M381" s="29">
        <f>INDEX([1]RiskPlusY2565Q3!N:N,MATCH([1]ตารางคะแนนV3!$C381,[1]RiskPlusY2565Q3!$D:$D,0))</f>
        <v>0</v>
      </c>
      <c r="N381" s="77">
        <f>INDEX([1]PlanfinY2565Q3!M:M,MATCH([1]ตารางคะแนนV3!$C381,[1]PlanfinY2565Q3!$C:$C,0))</f>
        <v>0</v>
      </c>
      <c r="O381" s="78">
        <f>INDEX([1]PlanfinY2565Q3!N:N,MATCH([1]ตารางคะแนนV3!$C381,[1]PlanfinY2565Q3!$C:$C,0))</f>
        <v>0</v>
      </c>
      <c r="P381" s="79">
        <f t="shared" si="80"/>
        <v>0</v>
      </c>
      <c r="Q381" s="80">
        <f>INDEX([1]Ratio!R:R,MATCH([1]ตารางคะแนนV3!$C381,[1]Ratio!$C:$C,0))</f>
        <v>138</v>
      </c>
      <c r="R381" s="81">
        <f>INDEX([1]RiskPlusY2565Q3!$S:$S,MATCH([1]ตารางคะแนนV3!C381,[1]RiskPlusY2565Q3!$D:$D,0))</f>
        <v>0</v>
      </c>
      <c r="S381" s="82">
        <f>INDEX([1]Ratio!$S:$S,MATCH([1]ตารางคะแนนV3!$C381,[1]Ratio!$C:$C,0))</f>
        <v>172</v>
      </c>
      <c r="T381" s="78">
        <f>VLOOKUP($C381,[1]RiskPlusY2565Q3!$D$2:$W$901,17,0)</f>
        <v>0</v>
      </c>
      <c r="U381" s="83">
        <f t="shared" si="81"/>
        <v>0</v>
      </c>
      <c r="V381" s="82">
        <f>INDEX([1]Ratio!$T:$T,MATCH([1]ตารางคะแนนV3!$C381,[1]Ratio!$C:$C,0))</f>
        <v>137</v>
      </c>
      <c r="W381" s="78">
        <f>VLOOKUP($C381,[1]RiskPlusY2565Q3!$D$2:$W$901,18,0)</f>
        <v>0</v>
      </c>
      <c r="X381" s="83">
        <f t="shared" si="82"/>
        <v>0</v>
      </c>
      <c r="Y381" s="82">
        <f>INDEX([1]Ratio!$V:$V,MATCH([1]ตารางคะแนนV3!$C381,[1]Ratio!$C:$C,0))</f>
        <v>39</v>
      </c>
      <c r="Z381" s="81">
        <f>INDEX([1]RiskPlusY2565Q3!$W:$W,MATCH([1]ตารางคะแนนV3!C381,[1]RiskPlusY2565Q3!$D:$D,0))</f>
        <v>1</v>
      </c>
      <c r="AA381" s="84">
        <f t="shared" si="83"/>
        <v>1</v>
      </c>
      <c r="AB381" s="77" t="str">
        <f>INDEX('[1]Quick MethodY2565Q3'!P:P,MATCH([1]ตารางคะแนนV3!$C381,'[1]Quick MethodY2565Q3'!$C:$C,0))</f>
        <v>1</v>
      </c>
      <c r="AC381" s="78" t="str">
        <f>INDEX('[1]Quick MethodY2565Q3'!Q:Q,MATCH([1]ตารางคะแนนV3!$C381,'[1]Quick MethodY2565Q3'!$C:$C,0))</f>
        <v>0</v>
      </c>
      <c r="AD381" s="78">
        <f>INDEX([1]HGRY2565Q3!W:W,MATCH([1]ตารางคะแนนV3!$C381,[1]HGRY2565Q3!$C:$C,0))</f>
        <v>0.5</v>
      </c>
      <c r="AE381" s="78">
        <f>INDEX([1]HGRY2565Q3!X:X,MATCH([1]ตารางคะแนนV3!$C381,[1]HGRY2565Q3!$C:$C,0))</f>
        <v>0.5</v>
      </c>
      <c r="AF381" s="78">
        <f>INDEX([1]HGRY2565Q3!Y:Y,MATCH([1]ตารางคะแนนV3!$C381,[1]HGRY2565Q3!$C:$C,0))</f>
        <v>0.5</v>
      </c>
      <c r="AG381" s="78">
        <f>INDEX([1]HGRY2565Q3!Z:Z,MATCH([1]ตารางคะแนนV3!$C381,[1]HGRY2565Q3!$C:$C,0))</f>
        <v>0.5</v>
      </c>
      <c r="AH381" s="85">
        <f t="shared" si="84"/>
        <v>3</v>
      </c>
      <c r="AI381" s="79">
        <f t="shared" si="85"/>
        <v>2</v>
      </c>
      <c r="AJ381" s="86">
        <f>INDEX([1]PointY2565Q3!J:J,MATCH([1]ตารางคะแนนV3!$C381,[1]PointY2565Q3!$C:$C,0))</f>
        <v>1</v>
      </c>
      <c r="AK381" s="87">
        <f>IFERROR(INDEX([1]อัตราการครองเตียง!O:O,MATCH([1]ตารางคะแนนV3!$C381,[1]อัตราการครองเตียง!$C:$C,0)),0)</f>
        <v>1</v>
      </c>
      <c r="AL381" s="88">
        <f>INDEX([1]SumAdjRw!R:R,MATCH([1]ตารางคะแนนV3!$C381,[1]SumAdjRw!$C:$C,0))</f>
        <v>1</v>
      </c>
      <c r="AM381" s="89">
        <f t="shared" si="86"/>
        <v>2</v>
      </c>
      <c r="AN381" s="90">
        <f t="shared" si="87"/>
        <v>5</v>
      </c>
      <c r="AO381" s="91">
        <f t="shared" si="88"/>
        <v>6</v>
      </c>
      <c r="AP381" s="92">
        <f>INDEX([1]RiskPlusY2565Q3!Q:Q,MATCH([1]ตารางคะแนนV3!$C381,[1]RiskPlusY2565Q3!$D:$D,0))</f>
        <v>1</v>
      </c>
      <c r="AQ381" s="92">
        <f>INDEX([1]RiskPlusY2565Q3!R:R,MATCH([1]ตารางคะแนนV3!$C381,[1]RiskPlusY2565Q3!$D:$D,0))</f>
        <v>1</v>
      </c>
      <c r="AR381" s="92">
        <f>INDEX([1]RiskPlusY2565Q3!AB:AB,MATCH([1]ตารางคะแนนV3!$C381,[1]RiskPlusY2565Q3!$D:$D,0))</f>
        <v>1</v>
      </c>
      <c r="AS381" s="93">
        <f t="shared" si="89"/>
        <v>3</v>
      </c>
      <c r="AT381" s="92">
        <f>INDEX([1]RiskPlusY2565Q3!AA:AA,MATCH([1]ตารางคะแนนV3!$C381,[1]RiskPlusY2565Q3!$D:$D,0))</f>
        <v>1</v>
      </c>
      <c r="AU381" s="92">
        <f>INDEX([1]RiskPlusY2565Q3!AC:AC,MATCH([1]ตารางคะแนนV3!$C381,[1]RiskPlusY2565Q3!$D:$D,0))</f>
        <v>1</v>
      </c>
      <c r="AV381" s="94">
        <f t="shared" si="90"/>
        <v>2</v>
      </c>
      <c r="AW381" s="95">
        <f t="shared" si="91"/>
        <v>5</v>
      </c>
      <c r="AX381" s="96">
        <f t="shared" si="92"/>
        <v>11</v>
      </c>
      <c r="AY381" s="18" t="str">
        <f t="shared" si="93"/>
        <v>B</v>
      </c>
      <c r="AZ381" s="18"/>
      <c r="BA381" s="18" t="str">
        <f>INDEX([1]Proflile65!$L:$L,MATCH([1]ตารางคะแนนV3!$C381,[1]Proflile65!$D:$D,0))</f>
        <v>เดิม</v>
      </c>
      <c r="BB381" s="18"/>
      <c r="BC381" s="18"/>
      <c r="BD381" s="28" t="b">
        <f t="shared" si="94"/>
        <v>1</v>
      </c>
      <c r="BE381" s="96">
        <v>11</v>
      </c>
      <c r="BF381" s="18" t="s">
        <v>2071</v>
      </c>
      <c r="BH381" s="17">
        <f t="shared" si="95"/>
        <v>150000</v>
      </c>
    </row>
    <row r="382" spans="1:60">
      <c r="A382" s="18" t="s">
        <v>26</v>
      </c>
      <c r="B382" s="17" t="s">
        <v>145</v>
      </c>
      <c r="C382" s="18" t="s">
        <v>909</v>
      </c>
      <c r="D382" s="17" t="s">
        <v>910</v>
      </c>
      <c r="E382" s="18" t="str">
        <f>INDEX([1]Proflile65!$F:$F,MATCH([1]ตารางคะแนนV3!$C382,[1]Proflile65!$D:$D,0))</f>
        <v>รพช.</v>
      </c>
      <c r="F382" s="18">
        <f>INDEX([1]Proflile65!$H:$H,MATCH([1]ตารางคะแนนV3!$C382,[1]Proflile65!$D:$D,0))</f>
        <v>60</v>
      </c>
      <c r="G382" s="19" t="str">
        <f>INDEX([1]Proflile65!$K:$K,MATCH([1]ตารางคะแนนV3!$C382,[1]Proflile65!$D:$D,0))</f>
        <v>รพช.F2 P30,000-60,000</v>
      </c>
      <c r="H382" s="75">
        <v>38171</v>
      </c>
      <c r="I382" s="76">
        <f>INDEX([1]RiskPlusY2565Q3!L:L,MATCH([1]ตารางคะแนนV3!$C382,[1]RiskPlusY2565Q3!$D:$D,0))</f>
        <v>180171439.58000001</v>
      </c>
      <c r="J382" s="76">
        <f>INDEX([1]RiskPlusY2565Q3!P:P,MATCH([1]ตารางคะแนนV3!$C382,[1]RiskPlusY2565Q3!$D:$D,0))</f>
        <v>115619407.67</v>
      </c>
      <c r="K382" s="76">
        <f>INDEX([1]RiskPlusY2565Q3!O:O,MATCH([1]ตารางคะแนนV3!$C382,[1]RiskPlusY2565Q3!$D:$D,0))</f>
        <v>74043673.609999999</v>
      </c>
      <c r="L382" s="76">
        <f>INDEX([1]RiskPlusY2565Q3!M:M,MATCH([1]ตารางคะแนนV3!$C382,[1]RiskPlusY2565Q3!$D:$D,0))</f>
        <v>69881871.439999998</v>
      </c>
      <c r="M382" s="29">
        <f>INDEX([1]RiskPlusY2565Q3!N:N,MATCH([1]ตารางคะแนนV3!$C382,[1]RiskPlusY2565Q3!$D:$D,0))</f>
        <v>0</v>
      </c>
      <c r="N382" s="77">
        <f>INDEX([1]PlanfinY2565Q3!M:M,MATCH([1]ตารางคะแนนV3!$C382,[1]PlanfinY2565Q3!$C:$C,0))</f>
        <v>0</v>
      </c>
      <c r="O382" s="78">
        <f>INDEX([1]PlanfinY2565Q3!N:N,MATCH([1]ตารางคะแนนV3!$C382,[1]PlanfinY2565Q3!$C:$C,0))</f>
        <v>0</v>
      </c>
      <c r="P382" s="79">
        <f t="shared" si="80"/>
        <v>0</v>
      </c>
      <c r="Q382" s="80">
        <f>INDEX([1]Ratio!R:R,MATCH([1]ตารางคะแนนV3!$C382,[1]Ratio!$C:$C,0))</f>
        <v>80</v>
      </c>
      <c r="R382" s="81">
        <f>INDEX([1]RiskPlusY2565Q3!$S:$S,MATCH([1]ตารางคะแนนV3!C382,[1]RiskPlusY2565Q3!$D:$D,0))</f>
        <v>1</v>
      </c>
      <c r="S382" s="82">
        <f>INDEX([1]Ratio!$S:$S,MATCH([1]ตารางคะแนนV3!$C382,[1]Ratio!$C:$C,0))</f>
        <v>74</v>
      </c>
      <c r="T382" s="78">
        <f>VLOOKUP($C382,[1]RiskPlusY2565Q3!$D$2:$W$901,17,0)</f>
        <v>0</v>
      </c>
      <c r="U382" s="83">
        <f t="shared" si="81"/>
        <v>0</v>
      </c>
      <c r="V382" s="82">
        <f>INDEX([1]Ratio!$T:$T,MATCH([1]ตารางคะแนนV3!$C382,[1]Ratio!$C:$C,0))</f>
        <v>155</v>
      </c>
      <c r="W382" s="78">
        <f>VLOOKUP($C382,[1]RiskPlusY2565Q3!$D$2:$W$901,18,0)</f>
        <v>0</v>
      </c>
      <c r="X382" s="83">
        <f t="shared" si="82"/>
        <v>0</v>
      </c>
      <c r="Y382" s="82">
        <f>INDEX([1]Ratio!$V:$V,MATCH([1]ตารางคะแนนV3!$C382,[1]Ratio!$C:$C,0))</f>
        <v>43</v>
      </c>
      <c r="Z382" s="81">
        <f>INDEX([1]RiskPlusY2565Q3!$W:$W,MATCH([1]ตารางคะแนนV3!C382,[1]RiskPlusY2565Q3!$D:$D,0))</f>
        <v>1</v>
      </c>
      <c r="AA382" s="84">
        <f t="shared" si="83"/>
        <v>2</v>
      </c>
      <c r="AB382" s="77" t="str">
        <f>INDEX('[1]Quick MethodY2565Q3'!P:P,MATCH([1]ตารางคะแนนV3!$C382,'[1]Quick MethodY2565Q3'!$C:$C,0))</f>
        <v>1</v>
      </c>
      <c r="AC382" s="78" t="str">
        <f>INDEX('[1]Quick MethodY2565Q3'!Q:Q,MATCH([1]ตารางคะแนนV3!$C382,'[1]Quick MethodY2565Q3'!$C:$C,0))</f>
        <v>1</v>
      </c>
      <c r="AD382" s="78">
        <f>INDEX([1]HGRY2565Q3!W:W,MATCH([1]ตารางคะแนนV3!$C382,[1]HGRY2565Q3!$C:$C,0))</f>
        <v>0</v>
      </c>
      <c r="AE382" s="78">
        <f>INDEX([1]HGRY2565Q3!X:X,MATCH([1]ตารางคะแนนV3!$C382,[1]HGRY2565Q3!$C:$C,0))</f>
        <v>0</v>
      </c>
      <c r="AF382" s="78">
        <f>INDEX([1]HGRY2565Q3!Y:Y,MATCH([1]ตารางคะแนนV3!$C382,[1]HGRY2565Q3!$C:$C,0))</f>
        <v>0.5</v>
      </c>
      <c r="AG382" s="78">
        <f>INDEX([1]HGRY2565Q3!Z:Z,MATCH([1]ตารางคะแนนV3!$C382,[1]HGRY2565Q3!$C:$C,0))</f>
        <v>0</v>
      </c>
      <c r="AH382" s="85">
        <f t="shared" si="84"/>
        <v>2.5</v>
      </c>
      <c r="AI382" s="79">
        <f t="shared" si="85"/>
        <v>2</v>
      </c>
      <c r="AJ382" s="86">
        <f>INDEX([1]PointY2565Q3!J:J,MATCH([1]ตารางคะแนนV3!$C382,[1]PointY2565Q3!$C:$C,0))</f>
        <v>1</v>
      </c>
      <c r="AK382" s="87">
        <f>IFERROR(INDEX([1]อัตราการครองเตียง!O:O,MATCH([1]ตารางคะแนนV3!$C382,[1]อัตราการครองเตียง!$C:$C,0)),0)</f>
        <v>1</v>
      </c>
      <c r="AL382" s="88">
        <f>INDEX([1]SumAdjRw!R:R,MATCH([1]ตารางคะแนนV3!$C382,[1]SumAdjRw!$C:$C,0))</f>
        <v>1</v>
      </c>
      <c r="AM382" s="89">
        <f t="shared" si="86"/>
        <v>2</v>
      </c>
      <c r="AN382" s="90">
        <f t="shared" si="87"/>
        <v>5</v>
      </c>
      <c r="AO382" s="91">
        <f t="shared" si="88"/>
        <v>7</v>
      </c>
      <c r="AP382" s="92">
        <f>INDEX([1]RiskPlusY2565Q3!Q:Q,MATCH([1]ตารางคะแนนV3!$C382,[1]RiskPlusY2565Q3!$D:$D,0))</f>
        <v>1</v>
      </c>
      <c r="AQ382" s="92">
        <f>INDEX([1]RiskPlusY2565Q3!R:R,MATCH([1]ตารางคะแนนV3!$C382,[1]RiskPlusY2565Q3!$D:$D,0))</f>
        <v>0</v>
      </c>
      <c r="AR382" s="92">
        <f>INDEX([1]RiskPlusY2565Q3!AB:AB,MATCH([1]ตารางคะแนนV3!$C382,[1]RiskPlusY2565Q3!$D:$D,0))</f>
        <v>1</v>
      </c>
      <c r="AS382" s="93">
        <f t="shared" si="89"/>
        <v>2</v>
      </c>
      <c r="AT382" s="92">
        <f>INDEX([1]RiskPlusY2565Q3!AA:AA,MATCH([1]ตารางคะแนนV3!$C382,[1]RiskPlusY2565Q3!$D:$D,0))</f>
        <v>1</v>
      </c>
      <c r="AU382" s="92">
        <f>INDEX([1]RiskPlusY2565Q3!AC:AC,MATCH([1]ตารางคะแนนV3!$C382,[1]RiskPlusY2565Q3!$D:$D,0))</f>
        <v>1</v>
      </c>
      <c r="AV382" s="94">
        <f t="shared" si="90"/>
        <v>2</v>
      </c>
      <c r="AW382" s="95">
        <f t="shared" si="91"/>
        <v>4</v>
      </c>
      <c r="AX382" s="96">
        <f t="shared" si="92"/>
        <v>11</v>
      </c>
      <c r="AY382" s="18" t="str">
        <f t="shared" si="93"/>
        <v>B</v>
      </c>
      <c r="AZ382" s="18"/>
      <c r="BA382" s="18" t="str">
        <f>INDEX([1]Proflile65!$L:$L,MATCH([1]ตารางคะแนนV3!$C382,[1]Proflile65!$D:$D,0))</f>
        <v>เดิม</v>
      </c>
      <c r="BB382" s="18"/>
      <c r="BC382" s="18"/>
      <c r="BD382" s="28" t="b">
        <f t="shared" si="94"/>
        <v>1</v>
      </c>
      <c r="BE382" s="96">
        <v>11</v>
      </c>
      <c r="BF382" s="18" t="s">
        <v>2071</v>
      </c>
      <c r="BH382" s="17">
        <f t="shared" si="95"/>
        <v>150000</v>
      </c>
    </row>
    <row r="383" spans="1:60">
      <c r="A383" s="18" t="s">
        <v>26</v>
      </c>
      <c r="B383" s="17" t="s">
        <v>145</v>
      </c>
      <c r="C383" s="18" t="s">
        <v>913</v>
      </c>
      <c r="D383" s="17" t="s">
        <v>914</v>
      </c>
      <c r="E383" s="18" t="str">
        <f>INDEX([1]Proflile65!$F:$F,MATCH([1]ตารางคะแนนV3!$C383,[1]Proflile65!$D:$D,0))</f>
        <v>รพช.</v>
      </c>
      <c r="F383" s="18">
        <f>INDEX([1]Proflile65!$H:$H,MATCH([1]ตารางคะแนนV3!$C383,[1]Proflile65!$D:$D,0))</f>
        <v>30</v>
      </c>
      <c r="G383" s="19" t="str">
        <f>INDEX([1]Proflile65!$K:$K,MATCH([1]ตารางคะแนนV3!$C383,[1]Proflile65!$D:$D,0))</f>
        <v>รพช.F2 P&lt;=30,000</v>
      </c>
      <c r="H383" s="75">
        <v>26444</v>
      </c>
      <c r="I383" s="76">
        <f>INDEX([1]RiskPlusY2565Q3!L:L,MATCH([1]ตารางคะแนนV3!$C383,[1]RiskPlusY2565Q3!$D:$D,0))</f>
        <v>110377700.93000001</v>
      </c>
      <c r="J383" s="76">
        <f>INDEX([1]RiskPlusY2565Q3!P:P,MATCH([1]ตารางคะแนนV3!$C383,[1]RiskPlusY2565Q3!$D:$D,0))</f>
        <v>67651954.430000007</v>
      </c>
      <c r="K383" s="76">
        <f>INDEX([1]RiskPlusY2565Q3!O:O,MATCH([1]ตารางคะแนนV3!$C383,[1]RiskPlusY2565Q3!$D:$D,0))</f>
        <v>44905879.219999999</v>
      </c>
      <c r="L383" s="76">
        <f>INDEX([1]RiskPlusY2565Q3!M:M,MATCH([1]ตารางคะแนนV3!$C383,[1]RiskPlusY2565Q3!$D:$D,0))</f>
        <v>40187447.840000004</v>
      </c>
      <c r="M383" s="29">
        <f>INDEX([1]RiskPlusY2565Q3!N:N,MATCH([1]ตารางคะแนนV3!$C383,[1]RiskPlusY2565Q3!$D:$D,0))</f>
        <v>0</v>
      </c>
      <c r="N383" s="77">
        <f>INDEX([1]PlanfinY2565Q3!M:M,MATCH([1]ตารางคะแนนV3!$C383,[1]PlanfinY2565Q3!$C:$C,0))</f>
        <v>0</v>
      </c>
      <c r="O383" s="78">
        <f>INDEX([1]PlanfinY2565Q3!N:N,MATCH([1]ตารางคะแนนV3!$C383,[1]PlanfinY2565Q3!$C:$C,0))</f>
        <v>1</v>
      </c>
      <c r="P383" s="79">
        <f t="shared" si="80"/>
        <v>1</v>
      </c>
      <c r="Q383" s="80">
        <f>INDEX([1]Ratio!R:R,MATCH([1]ตารางคะแนนV3!$C383,[1]Ratio!$C:$C,0))</f>
        <v>173</v>
      </c>
      <c r="R383" s="81">
        <f>INDEX([1]RiskPlusY2565Q3!$S:$S,MATCH([1]ตารางคะแนนV3!C383,[1]RiskPlusY2565Q3!$D:$D,0))</f>
        <v>0</v>
      </c>
      <c r="S383" s="82">
        <f>INDEX([1]Ratio!$S:$S,MATCH([1]ตารางคะแนนV3!$C383,[1]Ratio!$C:$C,0))</f>
        <v>58</v>
      </c>
      <c r="T383" s="78">
        <f>VLOOKUP($C383,[1]RiskPlusY2565Q3!$D$2:$W$901,17,0)</f>
        <v>1</v>
      </c>
      <c r="U383" s="83">
        <f t="shared" si="81"/>
        <v>0.5</v>
      </c>
      <c r="V383" s="82">
        <f>INDEX([1]Ratio!$T:$T,MATCH([1]ตารางคะแนนV3!$C383,[1]Ratio!$C:$C,0))</f>
        <v>147</v>
      </c>
      <c r="W383" s="78">
        <f>VLOOKUP($C383,[1]RiskPlusY2565Q3!$D$2:$W$901,18,0)</f>
        <v>0</v>
      </c>
      <c r="X383" s="83">
        <f t="shared" si="82"/>
        <v>0</v>
      </c>
      <c r="Y383" s="82">
        <f>INDEX([1]Ratio!$V:$V,MATCH([1]ตารางคะแนนV3!$C383,[1]Ratio!$C:$C,0))</f>
        <v>66</v>
      </c>
      <c r="Z383" s="81">
        <f>INDEX([1]RiskPlusY2565Q3!$W:$W,MATCH([1]ตารางคะแนนV3!C383,[1]RiskPlusY2565Q3!$D:$D,0))</f>
        <v>0</v>
      </c>
      <c r="AA383" s="84">
        <f t="shared" si="83"/>
        <v>0.5</v>
      </c>
      <c r="AB383" s="77" t="str">
        <f>INDEX('[1]Quick MethodY2565Q3'!P:P,MATCH([1]ตารางคะแนนV3!$C383,'[1]Quick MethodY2565Q3'!$C:$C,0))</f>
        <v>1</v>
      </c>
      <c r="AC383" s="78" t="str">
        <f>INDEX('[1]Quick MethodY2565Q3'!Q:Q,MATCH([1]ตารางคะแนนV3!$C383,'[1]Quick MethodY2565Q3'!$C:$C,0))</f>
        <v>1</v>
      </c>
      <c r="AD383" s="78">
        <f>INDEX([1]HGRY2565Q3!W:W,MATCH([1]ตารางคะแนนV3!$C383,[1]HGRY2565Q3!$C:$C,0))</f>
        <v>0.5</v>
      </c>
      <c r="AE383" s="78">
        <f>INDEX([1]HGRY2565Q3!X:X,MATCH([1]ตารางคะแนนV3!$C383,[1]HGRY2565Q3!$C:$C,0))</f>
        <v>0.5</v>
      </c>
      <c r="AF383" s="78">
        <f>INDEX([1]HGRY2565Q3!Y:Y,MATCH([1]ตารางคะแนนV3!$C383,[1]HGRY2565Q3!$C:$C,0))</f>
        <v>0.5</v>
      </c>
      <c r="AG383" s="78">
        <f>INDEX([1]HGRY2565Q3!Z:Z,MATCH([1]ตารางคะแนนV3!$C383,[1]HGRY2565Q3!$C:$C,0))</f>
        <v>0</v>
      </c>
      <c r="AH383" s="85">
        <f t="shared" si="84"/>
        <v>3.5</v>
      </c>
      <c r="AI383" s="79">
        <f t="shared" si="85"/>
        <v>2</v>
      </c>
      <c r="AJ383" s="86">
        <f>INDEX([1]PointY2565Q3!J:J,MATCH([1]ตารางคะแนนV3!$C383,[1]PointY2565Q3!$C:$C,0))</f>
        <v>1</v>
      </c>
      <c r="AK383" s="87">
        <f>IFERROR(INDEX([1]อัตราการครองเตียง!O:O,MATCH([1]ตารางคะแนนV3!$C383,[1]อัตราการครองเตียง!$C:$C,0)),0)</f>
        <v>0</v>
      </c>
      <c r="AL383" s="88">
        <f>INDEX([1]SumAdjRw!R:R,MATCH([1]ตารางคะแนนV3!$C383,[1]SumAdjRw!$C:$C,0))</f>
        <v>1</v>
      </c>
      <c r="AM383" s="89">
        <f t="shared" si="86"/>
        <v>1</v>
      </c>
      <c r="AN383" s="90">
        <f t="shared" si="87"/>
        <v>4</v>
      </c>
      <c r="AO383" s="91">
        <f t="shared" si="88"/>
        <v>5.5</v>
      </c>
      <c r="AP383" s="92">
        <f>INDEX([1]RiskPlusY2565Q3!Q:Q,MATCH([1]ตารางคะแนนV3!$C383,[1]RiskPlusY2565Q3!$D:$D,0))</f>
        <v>1</v>
      </c>
      <c r="AQ383" s="92">
        <f>INDEX([1]RiskPlusY2565Q3!R:R,MATCH([1]ตารางคะแนนV3!$C383,[1]RiskPlusY2565Q3!$D:$D,0))</f>
        <v>0</v>
      </c>
      <c r="AR383" s="92">
        <f>INDEX([1]RiskPlusY2565Q3!AB:AB,MATCH([1]ตารางคะแนนV3!$C383,[1]RiskPlusY2565Q3!$D:$D,0))</f>
        <v>1</v>
      </c>
      <c r="AS383" s="93">
        <f t="shared" si="89"/>
        <v>2</v>
      </c>
      <c r="AT383" s="92">
        <f>INDEX([1]RiskPlusY2565Q3!AA:AA,MATCH([1]ตารางคะแนนV3!$C383,[1]RiskPlusY2565Q3!$D:$D,0))</f>
        <v>1</v>
      </c>
      <c r="AU383" s="92">
        <f>INDEX([1]RiskPlusY2565Q3!AC:AC,MATCH([1]ตารางคะแนนV3!$C383,[1]RiskPlusY2565Q3!$D:$D,0))</f>
        <v>1</v>
      </c>
      <c r="AV383" s="94">
        <f t="shared" si="90"/>
        <v>2</v>
      </c>
      <c r="AW383" s="95">
        <f t="shared" si="91"/>
        <v>4</v>
      </c>
      <c r="AX383" s="96">
        <f t="shared" si="92"/>
        <v>9.5</v>
      </c>
      <c r="AY383" s="18" t="str">
        <f t="shared" si="93"/>
        <v>C</v>
      </c>
      <c r="AZ383" s="18"/>
      <c r="BA383" s="18" t="str">
        <f>INDEX([1]Proflile65!$L:$L,MATCH([1]ตารางคะแนนV3!$C383,[1]Proflile65!$D:$D,0))</f>
        <v>เดิม</v>
      </c>
      <c r="BB383" s="18"/>
      <c r="BC383" s="18"/>
      <c r="BD383" s="28" t="b">
        <f t="shared" si="94"/>
        <v>1</v>
      </c>
      <c r="BE383" s="96">
        <v>9.5</v>
      </c>
      <c r="BF383" s="18" t="s">
        <v>2072</v>
      </c>
      <c r="BH383" s="17">
        <f t="shared" si="95"/>
        <v>0</v>
      </c>
    </row>
    <row r="384" spans="1:60">
      <c r="A384" s="18" t="s">
        <v>26</v>
      </c>
      <c r="B384" s="17" t="s">
        <v>28</v>
      </c>
      <c r="C384" s="18" t="s">
        <v>957</v>
      </c>
      <c r="D384" s="17" t="s">
        <v>958</v>
      </c>
      <c r="E384" s="18" t="str">
        <f>INDEX([1]Proflile65!$F:$F,MATCH([1]ตารางคะแนนV3!$C384,[1]Proflile65!$D:$D,0))</f>
        <v>รพท.</v>
      </c>
      <c r="F384" s="18">
        <f>INDEX([1]Proflile65!$H:$H,MATCH([1]ตารางคะแนนV3!$C384,[1]Proflile65!$D:$D,0))</f>
        <v>378</v>
      </c>
      <c r="G384" s="19" t="str">
        <f>INDEX([1]Proflile65!$K:$K,MATCH([1]ตารางคะแนนV3!$C384,[1]Proflile65!$D:$D,0))</f>
        <v>รพท.S B&lt;=400</v>
      </c>
      <c r="H384" s="75">
        <v>67418</v>
      </c>
      <c r="I384" s="76">
        <f>INDEX([1]RiskPlusY2565Q3!L:L,MATCH([1]ตารางคะแนนV3!$C384,[1]RiskPlusY2565Q3!$D:$D,0))</f>
        <v>417544788.42000002</v>
      </c>
      <c r="J384" s="76">
        <f>INDEX([1]RiskPlusY2565Q3!P:P,MATCH([1]ตารางคะแนนV3!$C384,[1]RiskPlusY2565Q3!$D:$D,0))</f>
        <v>209040372.25</v>
      </c>
      <c r="K384" s="76">
        <f>INDEX([1]RiskPlusY2565Q3!O:O,MATCH([1]ตารางคะแนนV3!$C384,[1]RiskPlusY2565Q3!$D:$D,0))</f>
        <v>69815942.349999994</v>
      </c>
      <c r="L384" s="76">
        <f>INDEX([1]RiskPlusY2565Q3!M:M,MATCH([1]ตารางคะแนนV3!$C384,[1]RiskPlusY2565Q3!$D:$D,0))</f>
        <v>25560789.530000001</v>
      </c>
      <c r="M384" s="29">
        <f>INDEX([1]RiskPlusY2565Q3!N:N,MATCH([1]ตารางคะแนนV3!$C384,[1]RiskPlusY2565Q3!$D:$D,0))</f>
        <v>0</v>
      </c>
      <c r="N384" s="77">
        <f>INDEX([1]PlanfinY2565Q3!M:M,MATCH([1]ตารางคะแนนV3!$C384,[1]PlanfinY2565Q3!$C:$C,0))</f>
        <v>1</v>
      </c>
      <c r="O384" s="78">
        <f>INDEX([1]PlanfinY2565Q3!N:N,MATCH([1]ตารางคะแนนV3!$C384,[1]PlanfinY2565Q3!$C:$C,0))</f>
        <v>1</v>
      </c>
      <c r="P384" s="79">
        <f t="shared" si="80"/>
        <v>2</v>
      </c>
      <c r="Q384" s="80">
        <f>INDEX([1]Ratio!R:R,MATCH([1]ตารางคะแนนV3!$C384,[1]Ratio!$C:$C,0))</f>
        <v>65</v>
      </c>
      <c r="R384" s="81">
        <f>INDEX([1]RiskPlusY2565Q3!$S:$S,MATCH([1]ตารางคะแนนV3!C384,[1]RiskPlusY2565Q3!$D:$D,0))</f>
        <v>1</v>
      </c>
      <c r="S384" s="82">
        <f>INDEX([1]Ratio!$S:$S,MATCH([1]ตารางคะแนนV3!$C384,[1]Ratio!$C:$C,0))</f>
        <v>59</v>
      </c>
      <c r="T384" s="78">
        <f>VLOOKUP($C384,[1]RiskPlusY2565Q3!$D$2:$W$901,17,0)</f>
        <v>1</v>
      </c>
      <c r="U384" s="83">
        <f t="shared" si="81"/>
        <v>0.5</v>
      </c>
      <c r="V384" s="82">
        <f>INDEX([1]Ratio!$T:$T,MATCH([1]ตารางคะแนนV3!$C384,[1]Ratio!$C:$C,0))</f>
        <v>169</v>
      </c>
      <c r="W384" s="78">
        <f>VLOOKUP($C384,[1]RiskPlusY2565Q3!$D$2:$W$901,18,0)</f>
        <v>0</v>
      </c>
      <c r="X384" s="83">
        <f t="shared" si="82"/>
        <v>0</v>
      </c>
      <c r="Y384" s="82">
        <f>INDEX([1]Ratio!$V:$V,MATCH([1]ตารางคะแนนV3!$C384,[1]Ratio!$C:$C,0))</f>
        <v>23</v>
      </c>
      <c r="Z384" s="81">
        <f>INDEX([1]RiskPlusY2565Q3!$W:$W,MATCH([1]ตารางคะแนนV3!C384,[1]RiskPlusY2565Q3!$D:$D,0))</f>
        <v>1</v>
      </c>
      <c r="AA384" s="84">
        <f t="shared" si="83"/>
        <v>2.5</v>
      </c>
      <c r="AB384" s="77" t="str">
        <f>INDEX('[1]Quick MethodY2565Q3'!P:P,MATCH([1]ตารางคะแนนV3!$C384,'[1]Quick MethodY2565Q3'!$C:$C,0))</f>
        <v>1</v>
      </c>
      <c r="AC384" s="78" t="str">
        <f>INDEX('[1]Quick MethodY2565Q3'!Q:Q,MATCH([1]ตารางคะแนนV3!$C384,'[1]Quick MethodY2565Q3'!$C:$C,0))</f>
        <v>1</v>
      </c>
      <c r="AD384" s="78">
        <f>INDEX([1]HGRY2565Q3!W:W,MATCH([1]ตารางคะแนนV3!$C384,[1]HGRY2565Q3!$C:$C,0))</f>
        <v>0</v>
      </c>
      <c r="AE384" s="78">
        <f>INDEX([1]HGRY2565Q3!X:X,MATCH([1]ตารางคะแนนV3!$C384,[1]HGRY2565Q3!$C:$C,0))</f>
        <v>0</v>
      </c>
      <c r="AF384" s="78">
        <f>INDEX([1]HGRY2565Q3!Y:Y,MATCH([1]ตารางคะแนนV3!$C384,[1]HGRY2565Q3!$C:$C,0))</f>
        <v>0</v>
      </c>
      <c r="AG384" s="78">
        <f>INDEX([1]HGRY2565Q3!Z:Z,MATCH([1]ตารางคะแนนV3!$C384,[1]HGRY2565Q3!$C:$C,0))</f>
        <v>0.5</v>
      </c>
      <c r="AH384" s="85">
        <f t="shared" si="84"/>
        <v>2.5</v>
      </c>
      <c r="AI384" s="79">
        <f t="shared" si="85"/>
        <v>2</v>
      </c>
      <c r="AJ384" s="86">
        <f>INDEX([1]PointY2565Q3!J:J,MATCH([1]ตารางคะแนนV3!$C384,[1]PointY2565Q3!$C:$C,0))</f>
        <v>1</v>
      </c>
      <c r="AK384" s="87">
        <f>IFERROR(INDEX([1]อัตราการครองเตียง!O:O,MATCH([1]ตารางคะแนนV3!$C384,[1]อัตราการครองเตียง!$C:$C,0)),0)</f>
        <v>1</v>
      </c>
      <c r="AL384" s="88">
        <f>INDEX([1]SumAdjRw!R:R,MATCH([1]ตารางคะแนนV3!$C384,[1]SumAdjRw!$C:$C,0))</f>
        <v>1</v>
      </c>
      <c r="AM384" s="89">
        <f t="shared" si="86"/>
        <v>2</v>
      </c>
      <c r="AN384" s="90">
        <f t="shared" si="87"/>
        <v>5</v>
      </c>
      <c r="AO384" s="91">
        <f t="shared" si="88"/>
        <v>9.5</v>
      </c>
      <c r="AP384" s="92">
        <f>INDEX([1]RiskPlusY2565Q3!Q:Q,MATCH([1]ตารางคะแนนV3!$C384,[1]RiskPlusY2565Q3!$D:$D,0))</f>
        <v>0</v>
      </c>
      <c r="AQ384" s="92">
        <f>INDEX([1]RiskPlusY2565Q3!R:R,MATCH([1]ตารางคะแนนV3!$C384,[1]RiskPlusY2565Q3!$D:$D,0))</f>
        <v>0</v>
      </c>
      <c r="AR384" s="92">
        <f>INDEX([1]RiskPlusY2565Q3!AB:AB,MATCH([1]ตารางคะแนนV3!$C384,[1]RiskPlusY2565Q3!$D:$D,0))</f>
        <v>1</v>
      </c>
      <c r="AS384" s="93">
        <f t="shared" si="89"/>
        <v>1</v>
      </c>
      <c r="AT384" s="92">
        <f>INDEX([1]RiskPlusY2565Q3!AA:AA,MATCH([1]ตารางคะแนนV3!$C384,[1]RiskPlusY2565Q3!$D:$D,0))</f>
        <v>1</v>
      </c>
      <c r="AU384" s="92">
        <f>INDEX([1]RiskPlusY2565Q3!AC:AC,MATCH([1]ตารางคะแนนV3!$C384,[1]RiskPlusY2565Q3!$D:$D,0))</f>
        <v>1</v>
      </c>
      <c r="AV384" s="94">
        <f t="shared" si="90"/>
        <v>2</v>
      </c>
      <c r="AW384" s="95">
        <f t="shared" si="91"/>
        <v>3</v>
      </c>
      <c r="AX384" s="96">
        <f t="shared" si="92"/>
        <v>12.5</v>
      </c>
      <c r="AY384" s="18" t="str">
        <f t="shared" si="93"/>
        <v>A</v>
      </c>
      <c r="AZ384" s="18"/>
      <c r="BA384" s="18" t="str">
        <f>INDEX([1]Proflile65!$L:$L,MATCH([1]ตารางคะแนนV3!$C384,[1]Proflile65!$D:$D,0))</f>
        <v>เดิม</v>
      </c>
      <c r="BB384" s="101"/>
      <c r="BC384" s="18"/>
      <c r="BD384" s="28" t="b">
        <f t="shared" si="94"/>
        <v>0</v>
      </c>
      <c r="BE384" s="96">
        <v>11.5</v>
      </c>
      <c r="BF384" s="18" t="s">
        <v>2071</v>
      </c>
      <c r="BH384" s="17">
        <f t="shared" si="95"/>
        <v>300000</v>
      </c>
    </row>
    <row r="385" spans="1:60">
      <c r="A385" s="18" t="s">
        <v>26</v>
      </c>
      <c r="B385" s="17" t="s">
        <v>28</v>
      </c>
      <c r="C385" s="18" t="s">
        <v>959</v>
      </c>
      <c r="D385" s="17" t="s">
        <v>960</v>
      </c>
      <c r="E385" s="18" t="str">
        <f>INDEX([1]Proflile65!$F:$F,MATCH([1]ตารางคะแนนV3!$C385,[1]Proflile65!$D:$D,0))</f>
        <v>รพช.</v>
      </c>
      <c r="F385" s="18">
        <f>INDEX([1]Proflile65!$H:$H,MATCH([1]ตารางคะแนนV3!$C385,[1]Proflile65!$D:$D,0))</f>
        <v>37</v>
      </c>
      <c r="G385" s="19" t="str">
        <f>INDEX([1]Proflile65!$K:$K,MATCH([1]ตารางคะแนนV3!$C385,[1]Proflile65!$D:$D,0))</f>
        <v>รพช.F2 P&lt;=30,000</v>
      </c>
      <c r="H385" s="75">
        <v>16912</v>
      </c>
      <c r="I385" s="76">
        <f>INDEX([1]RiskPlusY2565Q3!L:L,MATCH([1]ตารางคะแนนV3!$C385,[1]RiskPlusY2565Q3!$D:$D,0))</f>
        <v>43754038.109999999</v>
      </c>
      <c r="J385" s="76">
        <f>INDEX([1]RiskPlusY2565Q3!P:P,MATCH([1]ตารางคะแนนV3!$C385,[1]RiskPlusY2565Q3!$D:$D,0))</f>
        <v>27657543.859999999</v>
      </c>
      <c r="K385" s="76">
        <f>INDEX([1]RiskPlusY2565Q3!O:O,MATCH([1]ตารางคะแนนV3!$C385,[1]RiskPlusY2565Q3!$D:$D,0))</f>
        <v>22148185.420000002</v>
      </c>
      <c r="L385" s="76">
        <f>INDEX([1]RiskPlusY2565Q3!M:M,MATCH([1]ตารางคะแนนV3!$C385,[1]RiskPlusY2565Q3!$D:$D,0))</f>
        <v>20888695.140000001</v>
      </c>
      <c r="M385" s="29">
        <f>INDEX([1]RiskPlusY2565Q3!N:N,MATCH([1]ตารางคะแนนV3!$C385,[1]RiskPlusY2565Q3!$D:$D,0))</f>
        <v>0</v>
      </c>
      <c r="N385" s="77">
        <f>INDEX([1]PlanfinY2565Q3!M:M,MATCH([1]ตารางคะแนนV3!$C385,[1]PlanfinY2565Q3!$C:$C,0))</f>
        <v>0</v>
      </c>
      <c r="O385" s="78">
        <f>INDEX([1]PlanfinY2565Q3!N:N,MATCH([1]ตารางคะแนนV3!$C385,[1]PlanfinY2565Q3!$C:$C,0))</f>
        <v>0</v>
      </c>
      <c r="P385" s="79">
        <f t="shared" si="80"/>
        <v>0</v>
      </c>
      <c r="Q385" s="80">
        <f>INDEX([1]Ratio!R:R,MATCH([1]ตารางคะแนนV3!$C385,[1]Ratio!$C:$C,0))</f>
        <v>81</v>
      </c>
      <c r="R385" s="81">
        <f>INDEX([1]RiskPlusY2565Q3!$S:$S,MATCH([1]ตารางคะแนนV3!C385,[1]RiskPlusY2565Q3!$D:$D,0))</f>
        <v>1</v>
      </c>
      <c r="S385" s="82">
        <f>INDEX([1]Ratio!$S:$S,MATCH([1]ตารางคะแนนV3!$C385,[1]Ratio!$C:$C,0))</f>
        <v>74</v>
      </c>
      <c r="T385" s="78">
        <f>VLOOKUP($C385,[1]RiskPlusY2565Q3!$D$2:$W$901,17,0)</f>
        <v>0</v>
      </c>
      <c r="U385" s="83">
        <f t="shared" si="81"/>
        <v>0</v>
      </c>
      <c r="V385" s="82">
        <f>INDEX([1]Ratio!$T:$T,MATCH([1]ตารางคะแนนV3!$C385,[1]Ratio!$C:$C,0))</f>
        <v>68</v>
      </c>
      <c r="W385" s="78">
        <f>VLOOKUP($C385,[1]RiskPlusY2565Q3!$D$2:$W$901,18,0)</f>
        <v>0</v>
      </c>
      <c r="X385" s="83">
        <f t="shared" si="82"/>
        <v>0</v>
      </c>
      <c r="Y385" s="82">
        <f>INDEX([1]Ratio!$V:$V,MATCH([1]ตารางคะแนนV3!$C385,[1]Ratio!$C:$C,0))</f>
        <v>63</v>
      </c>
      <c r="Z385" s="81">
        <f>INDEX([1]RiskPlusY2565Q3!$W:$W,MATCH([1]ตารางคะแนนV3!C385,[1]RiskPlusY2565Q3!$D:$D,0))</f>
        <v>0</v>
      </c>
      <c r="AA385" s="84">
        <f t="shared" si="83"/>
        <v>1</v>
      </c>
      <c r="AB385" s="77" t="str">
        <f>INDEX('[1]Quick MethodY2565Q3'!P:P,MATCH([1]ตารางคะแนนV3!$C385,'[1]Quick MethodY2565Q3'!$C:$C,0))</f>
        <v>1</v>
      </c>
      <c r="AC385" s="78" t="str">
        <f>INDEX('[1]Quick MethodY2565Q3'!Q:Q,MATCH([1]ตารางคะแนนV3!$C385,'[1]Quick MethodY2565Q3'!$C:$C,0))</f>
        <v>0</v>
      </c>
      <c r="AD385" s="78">
        <f>INDEX([1]HGRY2565Q3!W:W,MATCH([1]ตารางคะแนนV3!$C385,[1]HGRY2565Q3!$C:$C,0))</f>
        <v>0</v>
      </c>
      <c r="AE385" s="78">
        <f>INDEX([1]HGRY2565Q3!X:X,MATCH([1]ตารางคะแนนV3!$C385,[1]HGRY2565Q3!$C:$C,0))</f>
        <v>0</v>
      </c>
      <c r="AF385" s="78">
        <f>INDEX([1]HGRY2565Q3!Y:Y,MATCH([1]ตารางคะแนนV3!$C385,[1]HGRY2565Q3!$C:$C,0))</f>
        <v>0</v>
      </c>
      <c r="AG385" s="78">
        <f>INDEX([1]HGRY2565Q3!Z:Z,MATCH([1]ตารางคะแนนV3!$C385,[1]HGRY2565Q3!$C:$C,0))</f>
        <v>0.5</v>
      </c>
      <c r="AH385" s="85">
        <f t="shared" si="84"/>
        <v>1.5</v>
      </c>
      <c r="AI385" s="79">
        <f t="shared" si="85"/>
        <v>1.5</v>
      </c>
      <c r="AJ385" s="86">
        <f>INDEX([1]PointY2565Q3!J:J,MATCH([1]ตารางคะแนนV3!$C385,[1]PointY2565Q3!$C:$C,0))</f>
        <v>1</v>
      </c>
      <c r="AK385" s="87">
        <f>IFERROR(INDEX([1]อัตราการครองเตียง!O:O,MATCH([1]ตารางคะแนนV3!$C385,[1]อัตราการครองเตียง!$C:$C,0)),0)</f>
        <v>1</v>
      </c>
      <c r="AL385" s="88">
        <f>INDEX([1]SumAdjRw!R:R,MATCH([1]ตารางคะแนนV3!$C385,[1]SumAdjRw!$C:$C,0))</f>
        <v>1</v>
      </c>
      <c r="AM385" s="89">
        <f t="shared" si="86"/>
        <v>2</v>
      </c>
      <c r="AN385" s="90">
        <f t="shared" si="87"/>
        <v>4.5</v>
      </c>
      <c r="AO385" s="91">
        <f t="shared" si="88"/>
        <v>5.5</v>
      </c>
      <c r="AP385" s="92">
        <f>INDEX([1]RiskPlusY2565Q3!Q:Q,MATCH([1]ตารางคะแนนV3!$C385,[1]RiskPlusY2565Q3!$D:$D,0))</f>
        <v>0</v>
      </c>
      <c r="AQ385" s="92">
        <f>INDEX([1]RiskPlusY2565Q3!R:R,MATCH([1]ตารางคะแนนV3!$C385,[1]RiskPlusY2565Q3!$D:$D,0))</f>
        <v>1</v>
      </c>
      <c r="AR385" s="92">
        <f>INDEX([1]RiskPlusY2565Q3!AB:AB,MATCH([1]ตารางคะแนนV3!$C385,[1]RiskPlusY2565Q3!$D:$D,0))</f>
        <v>1</v>
      </c>
      <c r="AS385" s="93">
        <f t="shared" si="89"/>
        <v>2</v>
      </c>
      <c r="AT385" s="92">
        <f>INDEX([1]RiskPlusY2565Q3!AA:AA,MATCH([1]ตารางคะแนนV3!$C385,[1]RiskPlusY2565Q3!$D:$D,0))</f>
        <v>1</v>
      </c>
      <c r="AU385" s="92">
        <f>INDEX([1]RiskPlusY2565Q3!AC:AC,MATCH([1]ตารางคะแนนV3!$C385,[1]RiskPlusY2565Q3!$D:$D,0))</f>
        <v>1</v>
      </c>
      <c r="AV385" s="94">
        <f t="shared" si="90"/>
        <v>2</v>
      </c>
      <c r="AW385" s="95">
        <f t="shared" si="91"/>
        <v>4</v>
      </c>
      <c r="AX385" s="96">
        <f t="shared" si="92"/>
        <v>9.5</v>
      </c>
      <c r="AY385" s="18" t="str">
        <f t="shared" si="93"/>
        <v>C</v>
      </c>
      <c r="AZ385" s="18"/>
      <c r="BA385" s="18" t="str">
        <f>INDEX([1]Proflile65!$L:$L,MATCH([1]ตารางคะแนนV3!$C385,[1]Proflile65!$D:$D,0))</f>
        <v>เดิม</v>
      </c>
      <c r="BB385" s="18"/>
      <c r="BC385" s="18"/>
      <c r="BD385" s="28" t="b">
        <f t="shared" si="94"/>
        <v>1</v>
      </c>
      <c r="BE385" s="96">
        <v>9.5</v>
      </c>
      <c r="BF385" s="18" t="s">
        <v>2072</v>
      </c>
      <c r="BH385" s="17">
        <f t="shared" si="95"/>
        <v>0</v>
      </c>
    </row>
    <row r="386" spans="1:60">
      <c r="A386" s="18" t="s">
        <v>26</v>
      </c>
      <c r="B386" s="17" t="s">
        <v>28</v>
      </c>
      <c r="C386" s="18" t="s">
        <v>961</v>
      </c>
      <c r="D386" s="17" t="s">
        <v>962</v>
      </c>
      <c r="E386" s="18" t="str">
        <f>INDEX([1]Proflile65!$F:$F,MATCH([1]ตารางคะแนนV3!$C386,[1]Proflile65!$D:$D,0))</f>
        <v>รพช.</v>
      </c>
      <c r="F386" s="18">
        <f>INDEX([1]Proflile65!$H:$H,MATCH([1]ตารางคะแนนV3!$C386,[1]Proflile65!$D:$D,0))</f>
        <v>36</v>
      </c>
      <c r="G386" s="19" t="str">
        <f>INDEX([1]Proflile65!$K:$K,MATCH([1]ตารางคะแนนV3!$C386,[1]Proflile65!$D:$D,0))</f>
        <v>รพช.F2 P30,000-60,000</v>
      </c>
      <c r="H386" s="75">
        <v>35039</v>
      </c>
      <c r="I386" s="76">
        <f>INDEX([1]RiskPlusY2565Q3!L:L,MATCH([1]ตารางคะแนนV3!$C386,[1]RiskPlusY2565Q3!$D:$D,0))</f>
        <v>38385385.649999999</v>
      </c>
      <c r="J386" s="76">
        <f>INDEX([1]RiskPlusY2565Q3!P:P,MATCH([1]ตารางคะแนนV3!$C386,[1]RiskPlusY2565Q3!$D:$D,0))</f>
        <v>13225683.210000001</v>
      </c>
      <c r="K386" s="76">
        <f>INDEX([1]RiskPlusY2565Q3!O:O,MATCH([1]ตารางคะแนนV3!$C386,[1]RiskPlusY2565Q3!$D:$D,0))</f>
        <v>25384722.329999998</v>
      </c>
      <c r="L386" s="76">
        <f>INDEX([1]RiskPlusY2565Q3!M:M,MATCH([1]ตารางคะแนนV3!$C386,[1]RiskPlusY2565Q3!$D:$D,0))</f>
        <v>24896220.829999998</v>
      </c>
      <c r="M386" s="29">
        <f>INDEX([1]RiskPlusY2565Q3!N:N,MATCH([1]ตารางคะแนนV3!$C386,[1]RiskPlusY2565Q3!$D:$D,0))</f>
        <v>0</v>
      </c>
      <c r="N386" s="77">
        <f>INDEX([1]PlanfinY2565Q3!M:M,MATCH([1]ตารางคะแนนV3!$C386,[1]PlanfinY2565Q3!$C:$C,0))</f>
        <v>0</v>
      </c>
      <c r="O386" s="78">
        <f>INDEX([1]PlanfinY2565Q3!N:N,MATCH([1]ตารางคะแนนV3!$C386,[1]PlanfinY2565Q3!$C:$C,0))</f>
        <v>0</v>
      </c>
      <c r="P386" s="79">
        <f t="shared" si="80"/>
        <v>0</v>
      </c>
      <c r="Q386" s="80">
        <f>INDEX([1]Ratio!R:R,MATCH([1]ตารางคะแนนV3!$C386,[1]Ratio!$C:$C,0))</f>
        <v>94</v>
      </c>
      <c r="R386" s="81">
        <f>INDEX([1]RiskPlusY2565Q3!$S:$S,MATCH([1]ตารางคะแนนV3!C386,[1]RiskPlusY2565Q3!$D:$D,0))</f>
        <v>0</v>
      </c>
      <c r="S386" s="82">
        <f>INDEX([1]Ratio!$S:$S,MATCH([1]ตารางคะแนนV3!$C386,[1]Ratio!$C:$C,0))</f>
        <v>114</v>
      </c>
      <c r="T386" s="78">
        <f>VLOOKUP($C386,[1]RiskPlusY2565Q3!$D$2:$W$901,17,0)</f>
        <v>0</v>
      </c>
      <c r="U386" s="83">
        <f t="shared" si="81"/>
        <v>0</v>
      </c>
      <c r="V386" s="82">
        <f>INDEX([1]Ratio!$T:$T,MATCH([1]ตารางคะแนนV3!$C386,[1]Ratio!$C:$C,0))</f>
        <v>118</v>
      </c>
      <c r="W386" s="78">
        <f>VLOOKUP($C386,[1]RiskPlusY2565Q3!$D$2:$W$901,18,0)</f>
        <v>0</v>
      </c>
      <c r="X386" s="83">
        <f t="shared" si="82"/>
        <v>0</v>
      </c>
      <c r="Y386" s="82">
        <f>INDEX([1]Ratio!$V:$V,MATCH([1]ตารางคะแนนV3!$C386,[1]Ratio!$C:$C,0))</f>
        <v>46</v>
      </c>
      <c r="Z386" s="81">
        <f>INDEX([1]RiskPlusY2565Q3!$W:$W,MATCH([1]ตารางคะแนนV3!C386,[1]RiskPlusY2565Q3!$D:$D,0))</f>
        <v>1</v>
      </c>
      <c r="AA386" s="84">
        <f t="shared" si="83"/>
        <v>1</v>
      </c>
      <c r="AB386" s="77" t="str">
        <f>INDEX('[1]Quick MethodY2565Q3'!P:P,MATCH([1]ตารางคะแนนV3!$C386,'[1]Quick MethodY2565Q3'!$C:$C,0))</f>
        <v>1</v>
      </c>
      <c r="AC386" s="78" t="str">
        <f>INDEX('[1]Quick MethodY2565Q3'!Q:Q,MATCH([1]ตารางคะแนนV3!$C386,'[1]Quick MethodY2565Q3'!$C:$C,0))</f>
        <v>1</v>
      </c>
      <c r="AD386" s="78">
        <f>INDEX([1]HGRY2565Q3!W:W,MATCH([1]ตารางคะแนนV3!$C386,[1]HGRY2565Q3!$C:$C,0))</f>
        <v>0.5</v>
      </c>
      <c r="AE386" s="78">
        <f>INDEX([1]HGRY2565Q3!X:X,MATCH([1]ตารางคะแนนV3!$C386,[1]HGRY2565Q3!$C:$C,0))</f>
        <v>0.5</v>
      </c>
      <c r="AF386" s="78">
        <f>INDEX([1]HGRY2565Q3!Y:Y,MATCH([1]ตารางคะแนนV3!$C386,[1]HGRY2565Q3!$C:$C,0))</f>
        <v>0.5</v>
      </c>
      <c r="AG386" s="78">
        <f>INDEX([1]HGRY2565Q3!Z:Z,MATCH([1]ตารางคะแนนV3!$C386,[1]HGRY2565Q3!$C:$C,0))</f>
        <v>0.5</v>
      </c>
      <c r="AH386" s="85">
        <f t="shared" si="84"/>
        <v>4</v>
      </c>
      <c r="AI386" s="79">
        <f t="shared" si="85"/>
        <v>2</v>
      </c>
      <c r="AJ386" s="86">
        <f>INDEX([1]PointY2565Q3!J:J,MATCH([1]ตารางคะแนนV3!$C386,[1]PointY2565Q3!$C:$C,0))</f>
        <v>1</v>
      </c>
      <c r="AK386" s="87">
        <f>IFERROR(INDEX([1]อัตราการครองเตียง!O:O,MATCH([1]ตารางคะแนนV3!$C386,[1]อัตราการครองเตียง!$C:$C,0)),0)</f>
        <v>1</v>
      </c>
      <c r="AL386" s="88">
        <f>INDEX([1]SumAdjRw!R:R,MATCH([1]ตารางคะแนนV3!$C386,[1]SumAdjRw!$C:$C,0))</f>
        <v>1</v>
      </c>
      <c r="AM386" s="89">
        <f t="shared" si="86"/>
        <v>2</v>
      </c>
      <c r="AN386" s="90">
        <f t="shared" si="87"/>
        <v>5</v>
      </c>
      <c r="AO386" s="91">
        <f t="shared" si="88"/>
        <v>6</v>
      </c>
      <c r="AP386" s="92">
        <f>INDEX([1]RiskPlusY2565Q3!Q:Q,MATCH([1]ตารางคะแนนV3!$C386,[1]RiskPlusY2565Q3!$D:$D,0))</f>
        <v>0</v>
      </c>
      <c r="AQ386" s="92">
        <f>INDEX([1]RiskPlusY2565Q3!R:R,MATCH([1]ตารางคะแนนV3!$C386,[1]RiskPlusY2565Q3!$D:$D,0))</f>
        <v>1</v>
      </c>
      <c r="AR386" s="92">
        <f>INDEX([1]RiskPlusY2565Q3!AB:AB,MATCH([1]ตารางคะแนนV3!$C386,[1]RiskPlusY2565Q3!$D:$D,0))</f>
        <v>1</v>
      </c>
      <c r="AS386" s="93">
        <f t="shared" si="89"/>
        <v>2</v>
      </c>
      <c r="AT386" s="92">
        <f>INDEX([1]RiskPlusY2565Q3!AA:AA,MATCH([1]ตารางคะแนนV3!$C386,[1]RiskPlusY2565Q3!$D:$D,0))</f>
        <v>1</v>
      </c>
      <c r="AU386" s="92">
        <f>INDEX([1]RiskPlusY2565Q3!AC:AC,MATCH([1]ตารางคะแนนV3!$C386,[1]RiskPlusY2565Q3!$D:$D,0))</f>
        <v>1</v>
      </c>
      <c r="AV386" s="94">
        <f t="shared" si="90"/>
        <v>2</v>
      </c>
      <c r="AW386" s="95">
        <f t="shared" si="91"/>
        <v>4</v>
      </c>
      <c r="AX386" s="96">
        <f t="shared" si="92"/>
        <v>10</v>
      </c>
      <c r="AY386" s="18" t="str">
        <f t="shared" si="93"/>
        <v>C</v>
      </c>
      <c r="AZ386" s="18"/>
      <c r="BA386" s="18" t="str">
        <f>INDEX([1]Proflile65!$L:$L,MATCH([1]ตารางคะแนนV3!$C386,[1]Proflile65!$D:$D,0))</f>
        <v>เดิม</v>
      </c>
      <c r="BB386" s="18"/>
      <c r="BC386" s="18"/>
      <c r="BD386" s="28" t="b">
        <f t="shared" si="94"/>
        <v>1</v>
      </c>
      <c r="BE386" s="96">
        <v>10</v>
      </c>
      <c r="BF386" s="18" t="s">
        <v>2072</v>
      </c>
      <c r="BH386" s="17">
        <f t="shared" si="95"/>
        <v>0</v>
      </c>
    </row>
    <row r="387" spans="1:60">
      <c r="A387" s="18" t="s">
        <v>26</v>
      </c>
      <c r="B387" s="17" t="s">
        <v>28</v>
      </c>
      <c r="C387" s="18" t="s">
        <v>963</v>
      </c>
      <c r="D387" s="17" t="s">
        <v>964</v>
      </c>
      <c r="E387" s="18" t="str">
        <f>INDEX([1]Proflile65!$F:$F,MATCH([1]ตารางคะแนนV3!$C387,[1]Proflile65!$D:$D,0))</f>
        <v>รพช.</v>
      </c>
      <c r="F387" s="18">
        <f>INDEX([1]Proflile65!$H:$H,MATCH([1]ตารางคะแนนV3!$C387,[1]Proflile65!$D:$D,0))</f>
        <v>38</v>
      </c>
      <c r="G387" s="19" t="str">
        <f>INDEX([1]Proflile65!$K:$K,MATCH([1]ตารางคะแนนV3!$C387,[1]Proflile65!$D:$D,0))</f>
        <v>รพช.F2 P&lt;=30,000</v>
      </c>
      <c r="H387" s="75">
        <v>27200</v>
      </c>
      <c r="I387" s="76">
        <f>INDEX([1]RiskPlusY2565Q3!L:L,MATCH([1]ตารางคะแนนV3!$C387,[1]RiskPlusY2565Q3!$D:$D,0))</f>
        <v>66307118.990000002</v>
      </c>
      <c r="J387" s="76">
        <f>INDEX([1]RiskPlusY2565Q3!P:P,MATCH([1]ตารางคะแนนV3!$C387,[1]RiskPlusY2565Q3!$D:$D,0))</f>
        <v>36934816.909999996</v>
      </c>
      <c r="K387" s="76">
        <f>INDEX([1]RiskPlusY2565Q3!O:O,MATCH([1]ตารางคะแนนV3!$C387,[1]RiskPlusY2565Q3!$D:$D,0))</f>
        <v>34430086.520000003</v>
      </c>
      <c r="L387" s="76">
        <f>INDEX([1]RiskPlusY2565Q3!M:M,MATCH([1]ตารางคะแนนV3!$C387,[1]RiskPlusY2565Q3!$D:$D,0))</f>
        <v>33187265.48</v>
      </c>
      <c r="M387" s="29">
        <f>INDEX([1]RiskPlusY2565Q3!N:N,MATCH([1]ตารางคะแนนV3!$C387,[1]RiskPlusY2565Q3!$D:$D,0))</f>
        <v>0</v>
      </c>
      <c r="N387" s="77">
        <f>INDEX([1]PlanfinY2565Q3!M:M,MATCH([1]ตารางคะแนนV3!$C387,[1]PlanfinY2565Q3!$C:$C,0))</f>
        <v>0</v>
      </c>
      <c r="O387" s="78">
        <f>INDEX([1]PlanfinY2565Q3!N:N,MATCH([1]ตารางคะแนนV3!$C387,[1]PlanfinY2565Q3!$C:$C,0))</f>
        <v>0</v>
      </c>
      <c r="P387" s="79">
        <f t="shared" si="80"/>
        <v>0</v>
      </c>
      <c r="Q387" s="80">
        <f>INDEX([1]Ratio!R:R,MATCH([1]ตารางคะแนนV3!$C387,[1]Ratio!$C:$C,0))</f>
        <v>28</v>
      </c>
      <c r="R387" s="81">
        <f>INDEX([1]RiskPlusY2565Q3!$S:$S,MATCH([1]ตารางคะแนนV3!C387,[1]RiskPlusY2565Q3!$D:$D,0))</f>
        <v>1</v>
      </c>
      <c r="S387" s="82">
        <f>INDEX([1]Ratio!$S:$S,MATCH([1]ตารางคะแนนV3!$C387,[1]Ratio!$C:$C,0))</f>
        <v>179</v>
      </c>
      <c r="T387" s="78">
        <f>VLOOKUP($C387,[1]RiskPlusY2565Q3!$D$2:$W$901,17,0)</f>
        <v>0</v>
      </c>
      <c r="U387" s="83">
        <f t="shared" si="81"/>
        <v>0</v>
      </c>
      <c r="V387" s="82">
        <f>INDEX([1]Ratio!$T:$T,MATCH([1]ตารางคะแนนV3!$C387,[1]Ratio!$C:$C,0))</f>
        <v>109</v>
      </c>
      <c r="W387" s="78">
        <f>VLOOKUP($C387,[1]RiskPlusY2565Q3!$D$2:$W$901,18,0)</f>
        <v>0</v>
      </c>
      <c r="X387" s="83">
        <f t="shared" si="82"/>
        <v>0</v>
      </c>
      <c r="Y387" s="82">
        <f>INDEX([1]Ratio!$V:$V,MATCH([1]ตารางคะแนนV3!$C387,[1]Ratio!$C:$C,0))</f>
        <v>52</v>
      </c>
      <c r="Z387" s="81">
        <f>INDEX([1]RiskPlusY2565Q3!$W:$W,MATCH([1]ตารางคะแนนV3!C387,[1]RiskPlusY2565Q3!$D:$D,0))</f>
        <v>1</v>
      </c>
      <c r="AA387" s="84">
        <f t="shared" si="83"/>
        <v>2</v>
      </c>
      <c r="AB387" s="77" t="str">
        <f>INDEX('[1]Quick MethodY2565Q3'!P:P,MATCH([1]ตารางคะแนนV3!$C387,'[1]Quick MethodY2565Q3'!$C:$C,0))</f>
        <v>1</v>
      </c>
      <c r="AC387" s="78" t="str">
        <f>INDEX('[1]Quick MethodY2565Q3'!Q:Q,MATCH([1]ตารางคะแนนV3!$C387,'[1]Quick MethodY2565Q3'!$C:$C,0))</f>
        <v>1</v>
      </c>
      <c r="AD387" s="78">
        <f>INDEX([1]HGRY2565Q3!W:W,MATCH([1]ตารางคะแนนV3!$C387,[1]HGRY2565Q3!$C:$C,0))</f>
        <v>0.5</v>
      </c>
      <c r="AE387" s="78">
        <f>INDEX([1]HGRY2565Q3!X:X,MATCH([1]ตารางคะแนนV3!$C387,[1]HGRY2565Q3!$C:$C,0))</f>
        <v>0</v>
      </c>
      <c r="AF387" s="78">
        <f>INDEX([1]HGRY2565Q3!Y:Y,MATCH([1]ตารางคะแนนV3!$C387,[1]HGRY2565Q3!$C:$C,0))</f>
        <v>0.5</v>
      </c>
      <c r="AG387" s="78">
        <f>INDEX([1]HGRY2565Q3!Z:Z,MATCH([1]ตารางคะแนนV3!$C387,[1]HGRY2565Q3!$C:$C,0))</f>
        <v>0.5</v>
      </c>
      <c r="AH387" s="85">
        <f t="shared" si="84"/>
        <v>3.5</v>
      </c>
      <c r="AI387" s="79">
        <f t="shared" si="85"/>
        <v>2</v>
      </c>
      <c r="AJ387" s="86">
        <f>INDEX([1]PointY2565Q3!J:J,MATCH([1]ตารางคะแนนV3!$C387,[1]PointY2565Q3!$C:$C,0))</f>
        <v>1</v>
      </c>
      <c r="AK387" s="87">
        <f>IFERROR(INDEX([1]อัตราการครองเตียง!O:O,MATCH([1]ตารางคะแนนV3!$C387,[1]อัตราการครองเตียง!$C:$C,0)),0)</f>
        <v>0</v>
      </c>
      <c r="AL387" s="88">
        <f>INDEX([1]SumAdjRw!R:R,MATCH([1]ตารางคะแนนV3!$C387,[1]SumAdjRw!$C:$C,0))</f>
        <v>1</v>
      </c>
      <c r="AM387" s="89">
        <f t="shared" si="86"/>
        <v>1</v>
      </c>
      <c r="AN387" s="90">
        <f t="shared" si="87"/>
        <v>4</v>
      </c>
      <c r="AO387" s="91">
        <f t="shared" si="88"/>
        <v>6</v>
      </c>
      <c r="AP387" s="92">
        <f>INDEX([1]RiskPlusY2565Q3!Q:Q,MATCH([1]ตารางคะแนนV3!$C387,[1]RiskPlusY2565Q3!$D:$D,0))</f>
        <v>1</v>
      </c>
      <c r="AQ387" s="92">
        <f>INDEX([1]RiskPlusY2565Q3!R:R,MATCH([1]ตารางคะแนนV3!$C387,[1]RiskPlusY2565Q3!$D:$D,0))</f>
        <v>1</v>
      </c>
      <c r="AR387" s="92">
        <f>INDEX([1]RiskPlusY2565Q3!AB:AB,MATCH([1]ตารางคะแนนV3!$C387,[1]RiskPlusY2565Q3!$D:$D,0))</f>
        <v>1</v>
      </c>
      <c r="AS387" s="93">
        <f t="shared" si="89"/>
        <v>3</v>
      </c>
      <c r="AT387" s="92">
        <f>INDEX([1]RiskPlusY2565Q3!AA:AA,MATCH([1]ตารางคะแนนV3!$C387,[1]RiskPlusY2565Q3!$D:$D,0))</f>
        <v>1</v>
      </c>
      <c r="AU387" s="92">
        <f>INDEX([1]RiskPlusY2565Q3!AC:AC,MATCH([1]ตารางคะแนนV3!$C387,[1]RiskPlusY2565Q3!$D:$D,0))</f>
        <v>1</v>
      </c>
      <c r="AV387" s="94">
        <f t="shared" si="90"/>
        <v>2</v>
      </c>
      <c r="AW387" s="95">
        <f t="shared" si="91"/>
        <v>5</v>
      </c>
      <c r="AX387" s="96">
        <f t="shared" si="92"/>
        <v>11</v>
      </c>
      <c r="AY387" s="18" t="str">
        <f t="shared" si="93"/>
        <v>B</v>
      </c>
      <c r="AZ387" s="18"/>
      <c r="BA387" s="18" t="str">
        <f>INDEX([1]Proflile65!$L:$L,MATCH([1]ตารางคะแนนV3!$C387,[1]Proflile65!$D:$D,0))</f>
        <v>เดิม</v>
      </c>
      <c r="BB387" s="18"/>
      <c r="BC387" s="18"/>
      <c r="BD387" s="28" t="b">
        <f t="shared" si="94"/>
        <v>1</v>
      </c>
      <c r="BE387" s="96">
        <v>11</v>
      </c>
      <c r="BF387" s="18" t="s">
        <v>2071</v>
      </c>
      <c r="BH387" s="17">
        <f t="shared" si="95"/>
        <v>150000</v>
      </c>
    </row>
    <row r="388" spans="1:60">
      <c r="A388" s="18" t="s">
        <v>26</v>
      </c>
      <c r="B388" s="17" t="s">
        <v>28</v>
      </c>
      <c r="C388" s="18" t="s">
        <v>965</v>
      </c>
      <c r="D388" s="17" t="s">
        <v>966</v>
      </c>
      <c r="E388" s="18" t="str">
        <f>INDEX([1]Proflile65!$F:$F,MATCH([1]ตารางคะแนนV3!$C388,[1]Proflile65!$D:$D,0))</f>
        <v>รพช.</v>
      </c>
      <c r="F388" s="18">
        <f>INDEX([1]Proflile65!$H:$H,MATCH([1]ตารางคะแนนV3!$C388,[1]Proflile65!$D:$D,0))</f>
        <v>30</v>
      </c>
      <c r="G388" s="19" t="str">
        <f>INDEX([1]Proflile65!$K:$K,MATCH([1]ตารางคะแนนV3!$C388,[1]Proflile65!$D:$D,0))</f>
        <v>รพช.F2 P&lt;=30,000</v>
      </c>
      <c r="H388" s="75">
        <v>15339</v>
      </c>
      <c r="I388" s="76">
        <f>INDEX([1]RiskPlusY2565Q3!L:L,MATCH([1]ตารางคะแนนV3!$C388,[1]RiskPlusY2565Q3!$D:$D,0))</f>
        <v>56816886</v>
      </c>
      <c r="J388" s="76">
        <f>INDEX([1]RiskPlusY2565Q3!P:P,MATCH([1]ตารางคะแนนV3!$C388,[1]RiskPlusY2565Q3!$D:$D,0))</f>
        <v>35786314.270000003</v>
      </c>
      <c r="K388" s="76">
        <f>INDEX([1]RiskPlusY2565Q3!O:O,MATCH([1]ตารางคะแนนV3!$C388,[1]RiskPlusY2565Q3!$D:$D,0))</f>
        <v>21993864.010000002</v>
      </c>
      <c r="L388" s="76">
        <f>INDEX([1]RiskPlusY2565Q3!M:M,MATCH([1]ตารางคะแนนV3!$C388,[1]RiskPlusY2565Q3!$D:$D,0))</f>
        <v>21592319.899999999</v>
      </c>
      <c r="M388" s="29">
        <f>INDEX([1]RiskPlusY2565Q3!N:N,MATCH([1]ตารางคะแนนV3!$C388,[1]RiskPlusY2565Q3!$D:$D,0))</f>
        <v>0</v>
      </c>
      <c r="N388" s="77">
        <f>INDEX([1]PlanfinY2565Q3!M:M,MATCH([1]ตารางคะแนนV3!$C388,[1]PlanfinY2565Q3!$C:$C,0))</f>
        <v>0</v>
      </c>
      <c r="O388" s="78">
        <f>INDEX([1]PlanfinY2565Q3!N:N,MATCH([1]ตารางคะแนนV3!$C388,[1]PlanfinY2565Q3!$C:$C,0))</f>
        <v>0</v>
      </c>
      <c r="P388" s="79">
        <f t="shared" si="80"/>
        <v>0</v>
      </c>
      <c r="Q388" s="80">
        <f>INDEX([1]Ratio!R:R,MATCH([1]ตารางคะแนนV3!$C388,[1]Ratio!$C:$C,0))</f>
        <v>55</v>
      </c>
      <c r="R388" s="81">
        <f>INDEX([1]RiskPlusY2565Q3!$S:$S,MATCH([1]ตารางคะแนนV3!C388,[1]RiskPlusY2565Q3!$D:$D,0))</f>
        <v>1</v>
      </c>
      <c r="S388" s="82">
        <f>INDEX([1]Ratio!$S:$S,MATCH([1]ตารางคะแนนV3!$C388,[1]Ratio!$C:$C,0))</f>
        <v>117</v>
      </c>
      <c r="T388" s="78">
        <f>VLOOKUP($C388,[1]RiskPlusY2565Q3!$D$2:$W$901,17,0)</f>
        <v>0</v>
      </c>
      <c r="U388" s="83">
        <f t="shared" si="81"/>
        <v>0</v>
      </c>
      <c r="V388" s="82">
        <f>INDEX([1]Ratio!$T:$T,MATCH([1]ตารางคะแนนV3!$C388,[1]Ratio!$C:$C,0))</f>
        <v>68</v>
      </c>
      <c r="W388" s="78">
        <f>VLOOKUP($C388,[1]RiskPlusY2565Q3!$D$2:$W$901,18,0)</f>
        <v>0</v>
      </c>
      <c r="X388" s="83">
        <f t="shared" si="82"/>
        <v>0</v>
      </c>
      <c r="Y388" s="82">
        <f>INDEX([1]Ratio!$V:$V,MATCH([1]ตารางคะแนนV3!$C388,[1]Ratio!$C:$C,0))</f>
        <v>59</v>
      </c>
      <c r="Z388" s="81">
        <f>INDEX([1]RiskPlusY2565Q3!$W:$W,MATCH([1]ตารางคะแนนV3!C388,[1]RiskPlusY2565Q3!$D:$D,0))</f>
        <v>1</v>
      </c>
      <c r="AA388" s="84">
        <f t="shared" si="83"/>
        <v>2</v>
      </c>
      <c r="AB388" s="77" t="str">
        <f>INDEX('[1]Quick MethodY2565Q3'!P:P,MATCH([1]ตารางคะแนนV3!$C388,'[1]Quick MethodY2565Q3'!$C:$C,0))</f>
        <v>1</v>
      </c>
      <c r="AC388" s="78" t="str">
        <f>INDEX('[1]Quick MethodY2565Q3'!Q:Q,MATCH([1]ตารางคะแนนV3!$C388,'[1]Quick MethodY2565Q3'!$C:$C,0))</f>
        <v>1</v>
      </c>
      <c r="AD388" s="78">
        <f>INDEX([1]HGRY2565Q3!W:W,MATCH([1]ตารางคะแนนV3!$C388,[1]HGRY2565Q3!$C:$C,0))</f>
        <v>0.5</v>
      </c>
      <c r="AE388" s="78">
        <f>INDEX([1]HGRY2565Q3!X:X,MATCH([1]ตารางคะแนนV3!$C388,[1]HGRY2565Q3!$C:$C,0))</f>
        <v>0.5</v>
      </c>
      <c r="AF388" s="78">
        <f>INDEX([1]HGRY2565Q3!Y:Y,MATCH([1]ตารางคะแนนV3!$C388,[1]HGRY2565Q3!$C:$C,0))</f>
        <v>0.5</v>
      </c>
      <c r="AG388" s="78">
        <f>INDEX([1]HGRY2565Q3!Z:Z,MATCH([1]ตารางคะแนนV3!$C388,[1]HGRY2565Q3!$C:$C,0))</f>
        <v>0.5</v>
      </c>
      <c r="AH388" s="85">
        <f t="shared" si="84"/>
        <v>4</v>
      </c>
      <c r="AI388" s="79">
        <f t="shared" si="85"/>
        <v>2</v>
      </c>
      <c r="AJ388" s="86">
        <f>INDEX([1]PointY2565Q3!J:J,MATCH([1]ตารางคะแนนV3!$C388,[1]PointY2565Q3!$C:$C,0))</f>
        <v>1</v>
      </c>
      <c r="AK388" s="87">
        <f>IFERROR(INDEX([1]อัตราการครองเตียง!O:O,MATCH([1]ตารางคะแนนV3!$C388,[1]อัตราการครองเตียง!$C:$C,0)),0)</f>
        <v>1</v>
      </c>
      <c r="AL388" s="88">
        <f>INDEX([1]SumAdjRw!R:R,MATCH([1]ตารางคะแนนV3!$C388,[1]SumAdjRw!$C:$C,0))</f>
        <v>1</v>
      </c>
      <c r="AM388" s="89">
        <f t="shared" si="86"/>
        <v>2</v>
      </c>
      <c r="AN388" s="90">
        <f t="shared" si="87"/>
        <v>5</v>
      </c>
      <c r="AO388" s="91">
        <f t="shared" si="88"/>
        <v>7</v>
      </c>
      <c r="AP388" s="92">
        <f>INDEX([1]RiskPlusY2565Q3!Q:Q,MATCH([1]ตารางคะแนนV3!$C388,[1]RiskPlusY2565Q3!$D:$D,0))</f>
        <v>1</v>
      </c>
      <c r="AQ388" s="92">
        <f>INDEX([1]RiskPlusY2565Q3!R:R,MATCH([1]ตารางคะแนนV3!$C388,[1]RiskPlusY2565Q3!$D:$D,0))</f>
        <v>1</v>
      </c>
      <c r="AR388" s="92">
        <f>INDEX([1]RiskPlusY2565Q3!AB:AB,MATCH([1]ตารางคะแนนV3!$C388,[1]RiskPlusY2565Q3!$D:$D,0))</f>
        <v>1</v>
      </c>
      <c r="AS388" s="93">
        <f t="shared" si="89"/>
        <v>3</v>
      </c>
      <c r="AT388" s="92">
        <f>INDEX([1]RiskPlusY2565Q3!AA:AA,MATCH([1]ตารางคะแนนV3!$C388,[1]RiskPlusY2565Q3!$D:$D,0))</f>
        <v>1</v>
      </c>
      <c r="AU388" s="92">
        <f>INDEX([1]RiskPlusY2565Q3!AC:AC,MATCH([1]ตารางคะแนนV3!$C388,[1]RiskPlusY2565Q3!$D:$D,0))</f>
        <v>1</v>
      </c>
      <c r="AV388" s="94">
        <f t="shared" si="90"/>
        <v>2</v>
      </c>
      <c r="AW388" s="95">
        <f t="shared" si="91"/>
        <v>5</v>
      </c>
      <c r="AX388" s="96">
        <f t="shared" si="92"/>
        <v>12</v>
      </c>
      <c r="AY388" s="18" t="str">
        <f t="shared" si="93"/>
        <v>A</v>
      </c>
      <c r="AZ388" s="18"/>
      <c r="BA388" s="18" t="str">
        <f>INDEX([1]Proflile65!$L:$L,MATCH([1]ตารางคะแนนV3!$C388,[1]Proflile65!$D:$D,0))</f>
        <v>เดิม</v>
      </c>
      <c r="BB388" s="18"/>
      <c r="BC388" s="18"/>
      <c r="BD388" s="28" t="b">
        <f t="shared" si="94"/>
        <v>1</v>
      </c>
      <c r="BE388" s="96">
        <v>12</v>
      </c>
      <c r="BF388" s="18" t="s">
        <v>2048</v>
      </c>
      <c r="BH388" s="17">
        <f t="shared" si="95"/>
        <v>300000</v>
      </c>
    </row>
    <row r="389" spans="1:60">
      <c r="A389" s="18" t="s">
        <v>26</v>
      </c>
      <c r="B389" s="17" t="s">
        <v>28</v>
      </c>
      <c r="C389" s="18" t="s">
        <v>967</v>
      </c>
      <c r="D389" s="17" t="s">
        <v>968</v>
      </c>
      <c r="E389" s="18" t="str">
        <f>INDEX([1]Proflile65!$F:$F,MATCH([1]ตารางคะแนนV3!$C389,[1]Proflile65!$D:$D,0))</f>
        <v>รพช.</v>
      </c>
      <c r="F389" s="18">
        <f>INDEX([1]Proflile65!$H:$H,MATCH([1]ตารางคะแนนV3!$C389,[1]Proflile65!$D:$D,0))</f>
        <v>7</v>
      </c>
      <c r="G389" s="19" t="str">
        <f>INDEX([1]Proflile65!$K:$K,MATCH([1]ตารางคะแนนV3!$C389,[1]Proflile65!$D:$D,0))</f>
        <v>รพช.F3 P&lt;=15,000</v>
      </c>
      <c r="H389" s="75">
        <v>2061</v>
      </c>
      <c r="I389" s="76">
        <f>INDEX([1]RiskPlusY2565Q3!L:L,MATCH([1]ตารางคะแนนV3!$C389,[1]RiskPlusY2565Q3!$D:$D,0))</f>
        <v>15228617.57</v>
      </c>
      <c r="J389" s="76">
        <f>INDEX([1]RiskPlusY2565Q3!P:P,MATCH([1]ตารางคะแนนV3!$C389,[1]RiskPlusY2565Q3!$D:$D,0))</f>
        <v>12302974.220000001</v>
      </c>
      <c r="K389" s="76">
        <f>INDEX([1]RiskPlusY2565Q3!O:O,MATCH([1]ตารางคะแนนV3!$C389,[1]RiskPlusY2565Q3!$D:$D,0))</f>
        <v>2401726.94</v>
      </c>
      <c r="L389" s="76">
        <f>INDEX([1]RiskPlusY2565Q3!M:M,MATCH([1]ตารางคะแนนV3!$C389,[1]RiskPlusY2565Q3!$D:$D,0))</f>
        <v>3142648.05</v>
      </c>
      <c r="M389" s="29">
        <f>INDEX([1]RiskPlusY2565Q3!N:N,MATCH([1]ตารางคะแนนV3!$C389,[1]RiskPlusY2565Q3!$D:$D,0))</f>
        <v>0</v>
      </c>
      <c r="N389" s="77">
        <f>INDEX([1]PlanfinY2565Q3!M:M,MATCH([1]ตารางคะแนนV3!$C389,[1]PlanfinY2565Q3!$C:$C,0))</f>
        <v>1</v>
      </c>
      <c r="O389" s="78">
        <f>INDEX([1]PlanfinY2565Q3!N:N,MATCH([1]ตารางคะแนนV3!$C389,[1]PlanfinY2565Q3!$C:$C,0))</f>
        <v>1</v>
      </c>
      <c r="P389" s="79">
        <f t="shared" si="80"/>
        <v>2</v>
      </c>
      <c r="Q389" s="80">
        <f>INDEX([1]Ratio!R:R,MATCH([1]ตารางคะแนนV3!$C389,[1]Ratio!$C:$C,0))</f>
        <v>78</v>
      </c>
      <c r="R389" s="81">
        <f>INDEX([1]RiskPlusY2565Q3!$S:$S,MATCH([1]ตารางคะแนนV3!C389,[1]RiskPlusY2565Q3!$D:$D,0))</f>
        <v>1</v>
      </c>
      <c r="S389" s="82">
        <f>INDEX([1]Ratio!$S:$S,MATCH([1]ตารางคะแนนV3!$C389,[1]Ratio!$C:$C,0))</f>
        <v>92</v>
      </c>
      <c r="T389" s="78">
        <f>VLOOKUP($C389,[1]RiskPlusY2565Q3!$D$2:$W$901,17,0)</f>
        <v>0</v>
      </c>
      <c r="U389" s="83">
        <f t="shared" si="81"/>
        <v>0</v>
      </c>
      <c r="V389" s="82">
        <f>INDEX([1]Ratio!$T:$T,MATCH([1]ตารางคะแนนV3!$C389,[1]Ratio!$C:$C,0))</f>
        <v>96</v>
      </c>
      <c r="W389" s="78">
        <f>VLOOKUP($C389,[1]RiskPlusY2565Q3!$D$2:$W$901,18,0)</f>
        <v>0</v>
      </c>
      <c r="X389" s="83">
        <f t="shared" si="82"/>
        <v>0</v>
      </c>
      <c r="Y389" s="82">
        <f>INDEX([1]Ratio!$V:$V,MATCH([1]ตารางคะแนนV3!$C389,[1]Ratio!$C:$C,0))</f>
        <v>113</v>
      </c>
      <c r="Z389" s="81">
        <f>INDEX([1]RiskPlusY2565Q3!$W:$W,MATCH([1]ตารางคะแนนV3!C389,[1]RiskPlusY2565Q3!$D:$D,0))</f>
        <v>0</v>
      </c>
      <c r="AA389" s="84">
        <f t="shared" si="83"/>
        <v>1</v>
      </c>
      <c r="AB389" s="77" t="str">
        <f>INDEX('[1]Quick MethodY2565Q3'!P:P,MATCH([1]ตารางคะแนนV3!$C389,'[1]Quick MethodY2565Q3'!$C:$C,0))</f>
        <v>0</v>
      </c>
      <c r="AC389" s="78" t="str">
        <f>INDEX('[1]Quick MethodY2565Q3'!Q:Q,MATCH([1]ตารางคะแนนV3!$C389,'[1]Quick MethodY2565Q3'!$C:$C,0))</f>
        <v>0</v>
      </c>
      <c r="AD389" s="78">
        <f>INDEX([1]HGRY2565Q3!W:W,MATCH([1]ตารางคะแนนV3!$C389,[1]HGRY2565Q3!$C:$C,0))</f>
        <v>0.5</v>
      </c>
      <c r="AE389" s="78">
        <f>INDEX([1]HGRY2565Q3!X:X,MATCH([1]ตารางคะแนนV3!$C389,[1]HGRY2565Q3!$C:$C,0))</f>
        <v>0.5</v>
      </c>
      <c r="AF389" s="78">
        <f>INDEX([1]HGRY2565Q3!Y:Y,MATCH([1]ตารางคะแนนV3!$C389,[1]HGRY2565Q3!$C:$C,0))</f>
        <v>0.5</v>
      </c>
      <c r="AG389" s="78">
        <f>INDEX([1]HGRY2565Q3!Z:Z,MATCH([1]ตารางคะแนนV3!$C389,[1]HGRY2565Q3!$C:$C,0))</f>
        <v>0.5</v>
      </c>
      <c r="AH389" s="85">
        <f t="shared" si="84"/>
        <v>2</v>
      </c>
      <c r="AI389" s="79">
        <f t="shared" si="85"/>
        <v>2</v>
      </c>
      <c r="AJ389" s="86">
        <f>INDEX([1]PointY2565Q3!J:J,MATCH([1]ตารางคะแนนV3!$C389,[1]PointY2565Q3!$C:$C,0))</f>
        <v>1</v>
      </c>
      <c r="AK389" s="87">
        <f>IFERROR(INDEX([1]อัตราการครองเตียง!O:O,MATCH([1]ตารางคะแนนV3!$C389,[1]อัตราการครองเตียง!$C:$C,0)),0)</f>
        <v>0</v>
      </c>
      <c r="AL389" s="88">
        <f>INDEX([1]SumAdjRw!R:R,MATCH([1]ตารางคะแนนV3!$C389,[1]SumAdjRw!$C:$C,0))</f>
        <v>1</v>
      </c>
      <c r="AM389" s="89">
        <f t="shared" si="86"/>
        <v>1</v>
      </c>
      <c r="AN389" s="90">
        <f t="shared" si="87"/>
        <v>4</v>
      </c>
      <c r="AO389" s="91">
        <f t="shared" si="88"/>
        <v>7</v>
      </c>
      <c r="AP389" s="92">
        <f>INDEX([1]RiskPlusY2565Q3!Q:Q,MATCH([1]ตารางคะแนนV3!$C389,[1]RiskPlusY2565Q3!$D:$D,0))</f>
        <v>0</v>
      </c>
      <c r="AQ389" s="92">
        <f>INDEX([1]RiskPlusY2565Q3!R:R,MATCH([1]ตารางคะแนนV3!$C389,[1]RiskPlusY2565Q3!$D:$D,0))</f>
        <v>0</v>
      </c>
      <c r="AR389" s="92">
        <f>INDEX([1]RiskPlusY2565Q3!AB:AB,MATCH([1]ตารางคะแนนV3!$C389,[1]RiskPlusY2565Q3!$D:$D,0))</f>
        <v>1</v>
      </c>
      <c r="AS389" s="93">
        <f t="shared" si="89"/>
        <v>1</v>
      </c>
      <c r="AT389" s="92">
        <f>INDEX([1]RiskPlusY2565Q3!AA:AA,MATCH([1]ตารางคะแนนV3!$C389,[1]RiskPlusY2565Q3!$D:$D,0))</f>
        <v>1</v>
      </c>
      <c r="AU389" s="92">
        <f>INDEX([1]RiskPlusY2565Q3!AC:AC,MATCH([1]ตารางคะแนนV3!$C389,[1]RiskPlusY2565Q3!$D:$D,0))</f>
        <v>1</v>
      </c>
      <c r="AV389" s="94">
        <f t="shared" si="90"/>
        <v>2</v>
      </c>
      <c r="AW389" s="95">
        <f t="shared" si="91"/>
        <v>3</v>
      </c>
      <c r="AX389" s="96">
        <f t="shared" si="92"/>
        <v>10</v>
      </c>
      <c r="AY389" s="18" t="str">
        <f t="shared" si="93"/>
        <v>C</v>
      </c>
      <c r="AZ389" s="18"/>
      <c r="BA389" s="18" t="str">
        <f>INDEX([1]Proflile65!$L:$L,MATCH([1]ตารางคะแนนV3!$C389,[1]Proflile65!$D:$D,0))</f>
        <v>เดิม</v>
      </c>
      <c r="BB389" s="18"/>
      <c r="BC389" s="18"/>
      <c r="BD389" s="28" t="b">
        <f t="shared" si="94"/>
        <v>1</v>
      </c>
      <c r="BE389" s="96">
        <v>10</v>
      </c>
      <c r="BF389" s="18" t="s">
        <v>2072</v>
      </c>
      <c r="BH389" s="17">
        <f t="shared" si="95"/>
        <v>0</v>
      </c>
    </row>
    <row r="390" spans="1:60">
      <c r="A390" s="18" t="s">
        <v>26</v>
      </c>
      <c r="B390" s="17" t="s">
        <v>28</v>
      </c>
      <c r="C390" s="18" t="s">
        <v>969</v>
      </c>
      <c r="D390" s="17" t="s">
        <v>970</v>
      </c>
      <c r="E390" s="18" t="str">
        <f>INDEX([1]Proflile65!$F:$F,MATCH([1]ตารางคะแนนV3!$C390,[1]Proflile65!$D:$D,0))</f>
        <v>รพช.</v>
      </c>
      <c r="F390" s="18">
        <f>INDEX([1]Proflile65!$H:$H,MATCH([1]ตารางคะแนนV3!$C390,[1]Proflile65!$D:$D,0))</f>
        <v>28</v>
      </c>
      <c r="G390" s="19" t="str">
        <f>INDEX([1]Proflile65!$K:$K,MATCH([1]ตารางคะแนนV3!$C390,[1]Proflile65!$D:$D,0))</f>
        <v>รพช.F2 P&lt;=30,000</v>
      </c>
      <c r="H390" s="75">
        <v>7423</v>
      </c>
      <c r="I390" s="76">
        <f>INDEX([1]RiskPlusY2565Q3!L:L,MATCH([1]ตารางคะแนนV3!$C390,[1]RiskPlusY2565Q3!$D:$D,0))</f>
        <v>33676470.490000002</v>
      </c>
      <c r="J390" s="76">
        <f>INDEX([1]RiskPlusY2565Q3!P:P,MATCH([1]ตารางคะแนนV3!$C390,[1]RiskPlusY2565Q3!$D:$D,0))</f>
        <v>16149243.390000001</v>
      </c>
      <c r="K390" s="76">
        <f>INDEX([1]RiskPlusY2565Q3!O:O,MATCH([1]ตารางคะแนนV3!$C390,[1]RiskPlusY2565Q3!$D:$D,0))</f>
        <v>13708837.439999999</v>
      </c>
      <c r="L390" s="76">
        <f>INDEX([1]RiskPlusY2565Q3!M:M,MATCH([1]ตารางคะแนนV3!$C390,[1]RiskPlusY2565Q3!$D:$D,0))</f>
        <v>12203777.449999999</v>
      </c>
      <c r="M390" s="29">
        <f>INDEX([1]RiskPlusY2565Q3!N:N,MATCH([1]ตารางคะแนนV3!$C390,[1]RiskPlusY2565Q3!$D:$D,0))</f>
        <v>0</v>
      </c>
      <c r="N390" s="77">
        <f>INDEX([1]PlanfinY2565Q3!M:M,MATCH([1]ตารางคะแนนV3!$C390,[1]PlanfinY2565Q3!$C:$C,0))</f>
        <v>1</v>
      </c>
      <c r="O390" s="78">
        <f>INDEX([1]PlanfinY2565Q3!N:N,MATCH([1]ตารางคะแนนV3!$C390,[1]PlanfinY2565Q3!$C:$C,0))</f>
        <v>1</v>
      </c>
      <c r="P390" s="79">
        <f t="shared" si="80"/>
        <v>2</v>
      </c>
      <c r="Q390" s="80">
        <f>INDEX([1]Ratio!R:R,MATCH([1]ตารางคะแนนV3!$C390,[1]Ratio!$C:$C,0))</f>
        <v>31</v>
      </c>
      <c r="R390" s="81">
        <f>INDEX([1]RiskPlusY2565Q3!$S:$S,MATCH([1]ตารางคะแนนV3!C390,[1]RiskPlusY2565Q3!$D:$D,0))</f>
        <v>1</v>
      </c>
      <c r="S390" s="82">
        <f>INDEX([1]Ratio!$S:$S,MATCH([1]ตารางคะแนนV3!$C390,[1]Ratio!$C:$C,0))</f>
        <v>63</v>
      </c>
      <c r="T390" s="78">
        <f>VLOOKUP($C390,[1]RiskPlusY2565Q3!$D$2:$W$901,17,0)</f>
        <v>0</v>
      </c>
      <c r="U390" s="83">
        <f t="shared" si="81"/>
        <v>0</v>
      </c>
      <c r="V390" s="82">
        <f>INDEX([1]Ratio!$T:$T,MATCH([1]ตารางคะแนนV3!$C390,[1]Ratio!$C:$C,0))</f>
        <v>72</v>
      </c>
      <c r="W390" s="78">
        <f>VLOOKUP($C390,[1]RiskPlusY2565Q3!$D$2:$W$901,18,0)</f>
        <v>0</v>
      </c>
      <c r="X390" s="83">
        <f t="shared" si="82"/>
        <v>0</v>
      </c>
      <c r="Y390" s="82">
        <f>INDEX([1]Ratio!$V:$V,MATCH([1]ตารางคะแนนV3!$C390,[1]Ratio!$C:$C,0))</f>
        <v>70</v>
      </c>
      <c r="Z390" s="81">
        <f>INDEX([1]RiskPlusY2565Q3!$W:$W,MATCH([1]ตารางคะแนนV3!C390,[1]RiskPlusY2565Q3!$D:$D,0))</f>
        <v>0</v>
      </c>
      <c r="AA390" s="84">
        <f t="shared" si="83"/>
        <v>1</v>
      </c>
      <c r="AB390" s="77" t="str">
        <f>INDEX('[1]Quick MethodY2565Q3'!P:P,MATCH([1]ตารางคะแนนV3!$C390,'[1]Quick MethodY2565Q3'!$C:$C,0))</f>
        <v>0</v>
      </c>
      <c r="AC390" s="78" t="str">
        <f>INDEX('[1]Quick MethodY2565Q3'!Q:Q,MATCH([1]ตารางคะแนนV3!$C390,'[1]Quick MethodY2565Q3'!$C:$C,0))</f>
        <v>1</v>
      </c>
      <c r="AD390" s="78">
        <f>INDEX([1]HGRY2565Q3!W:W,MATCH([1]ตารางคะแนนV3!$C390,[1]HGRY2565Q3!$C:$C,0))</f>
        <v>0.5</v>
      </c>
      <c r="AE390" s="78">
        <f>INDEX([1]HGRY2565Q3!X:X,MATCH([1]ตารางคะแนนV3!$C390,[1]HGRY2565Q3!$C:$C,0))</f>
        <v>0.5</v>
      </c>
      <c r="AF390" s="78">
        <f>INDEX([1]HGRY2565Q3!Y:Y,MATCH([1]ตารางคะแนนV3!$C390,[1]HGRY2565Q3!$C:$C,0))</f>
        <v>0.5</v>
      </c>
      <c r="AG390" s="78">
        <f>INDEX([1]HGRY2565Q3!Z:Z,MATCH([1]ตารางคะแนนV3!$C390,[1]HGRY2565Q3!$C:$C,0))</f>
        <v>0.5</v>
      </c>
      <c r="AH390" s="85">
        <f t="shared" si="84"/>
        <v>3</v>
      </c>
      <c r="AI390" s="79">
        <f t="shared" si="85"/>
        <v>2</v>
      </c>
      <c r="AJ390" s="86">
        <f>INDEX([1]PointY2565Q3!J:J,MATCH([1]ตารางคะแนนV3!$C390,[1]PointY2565Q3!$C:$C,0))</f>
        <v>1</v>
      </c>
      <c r="AK390" s="87">
        <f>IFERROR(INDEX([1]อัตราการครองเตียง!O:O,MATCH([1]ตารางคะแนนV3!$C390,[1]อัตราการครองเตียง!$C:$C,0)),0)</f>
        <v>0</v>
      </c>
      <c r="AL390" s="88">
        <f>INDEX([1]SumAdjRw!R:R,MATCH([1]ตารางคะแนนV3!$C390,[1]SumAdjRw!$C:$C,0))</f>
        <v>1</v>
      </c>
      <c r="AM390" s="89">
        <f t="shared" si="86"/>
        <v>1</v>
      </c>
      <c r="AN390" s="90">
        <f t="shared" si="87"/>
        <v>4</v>
      </c>
      <c r="AO390" s="91">
        <f t="shared" si="88"/>
        <v>7</v>
      </c>
      <c r="AP390" s="92">
        <f>INDEX([1]RiskPlusY2565Q3!Q:Q,MATCH([1]ตารางคะแนนV3!$C390,[1]RiskPlusY2565Q3!$D:$D,0))</f>
        <v>0</v>
      </c>
      <c r="AQ390" s="92">
        <f>INDEX([1]RiskPlusY2565Q3!R:R,MATCH([1]ตารางคะแนนV3!$C390,[1]RiskPlusY2565Q3!$D:$D,0))</f>
        <v>0</v>
      </c>
      <c r="AR390" s="92">
        <f>INDEX([1]RiskPlusY2565Q3!AB:AB,MATCH([1]ตารางคะแนนV3!$C390,[1]RiskPlusY2565Q3!$D:$D,0))</f>
        <v>1</v>
      </c>
      <c r="AS390" s="93">
        <f t="shared" si="89"/>
        <v>1</v>
      </c>
      <c r="AT390" s="92">
        <f>INDEX([1]RiskPlusY2565Q3!AA:AA,MATCH([1]ตารางคะแนนV3!$C390,[1]RiskPlusY2565Q3!$D:$D,0))</f>
        <v>1</v>
      </c>
      <c r="AU390" s="92">
        <f>INDEX([1]RiskPlusY2565Q3!AC:AC,MATCH([1]ตารางคะแนนV3!$C390,[1]RiskPlusY2565Q3!$D:$D,0))</f>
        <v>1</v>
      </c>
      <c r="AV390" s="94">
        <f t="shared" si="90"/>
        <v>2</v>
      </c>
      <c r="AW390" s="95">
        <f t="shared" si="91"/>
        <v>3</v>
      </c>
      <c r="AX390" s="96">
        <f t="shared" si="92"/>
        <v>10</v>
      </c>
      <c r="AY390" s="18" t="str">
        <f t="shared" si="93"/>
        <v>C</v>
      </c>
      <c r="AZ390" s="18"/>
      <c r="BA390" s="18" t="str">
        <f>INDEX([1]Proflile65!$L:$L,MATCH([1]ตารางคะแนนV3!$C390,[1]Proflile65!$D:$D,0))</f>
        <v>เดิม</v>
      </c>
      <c r="BB390" s="101"/>
      <c r="BC390" s="18"/>
      <c r="BD390" s="28" t="b">
        <f t="shared" si="94"/>
        <v>0</v>
      </c>
      <c r="BE390" s="96">
        <v>9</v>
      </c>
      <c r="BF390" s="18" t="s">
        <v>2072</v>
      </c>
      <c r="BH390" s="17">
        <f t="shared" si="95"/>
        <v>0</v>
      </c>
    </row>
    <row r="391" spans="1:60">
      <c r="A391" s="18" t="s">
        <v>26</v>
      </c>
      <c r="B391" s="17" t="s">
        <v>30</v>
      </c>
      <c r="C391" s="18" t="s">
        <v>993</v>
      </c>
      <c r="D391" s="17" t="s">
        <v>994</v>
      </c>
      <c r="E391" s="18" t="str">
        <f>INDEX([1]Proflile65!$F:$F,MATCH([1]ตารางคะแนนV3!$C391,[1]Proflile65!$D:$D,0))</f>
        <v>รพศ.</v>
      </c>
      <c r="F391" s="18">
        <f>INDEX([1]Proflile65!$H:$H,MATCH([1]ตารางคะแนนV3!$C391,[1]Proflile65!$D:$D,0))</f>
        <v>509</v>
      </c>
      <c r="G391" s="19" t="str">
        <f>INDEX([1]Proflile65!$K:$K,MATCH([1]ตารางคะแนนV3!$C391,[1]Proflile65!$D:$D,0))</f>
        <v>รพศ.A B&lt;=700</v>
      </c>
      <c r="H391" s="75">
        <v>73701</v>
      </c>
      <c r="I391" s="76">
        <f>INDEX([1]RiskPlusY2565Q3!L:L,MATCH([1]ตารางคะแนนV3!$C391,[1]RiskPlusY2565Q3!$D:$D,0))</f>
        <v>1182144244.51</v>
      </c>
      <c r="J391" s="76">
        <f>INDEX([1]RiskPlusY2565Q3!P:P,MATCH([1]ตารางคะแนนV3!$C391,[1]RiskPlusY2565Q3!$D:$D,0))</f>
        <v>212277958.25999999</v>
      </c>
      <c r="K391" s="76">
        <f>INDEX([1]RiskPlusY2565Q3!O:O,MATCH([1]ตารางคะแนนV3!$C391,[1]RiskPlusY2565Q3!$D:$D,0))</f>
        <v>658655994.89999998</v>
      </c>
      <c r="L391" s="76">
        <f>INDEX([1]RiskPlusY2565Q3!M:M,MATCH([1]ตารางคะแนนV3!$C391,[1]RiskPlusY2565Q3!$D:$D,0))</f>
        <v>575169147.88999999</v>
      </c>
      <c r="M391" s="29">
        <f>INDEX([1]RiskPlusY2565Q3!N:N,MATCH([1]ตารางคะแนนV3!$C391,[1]RiskPlusY2565Q3!$D:$D,0))</f>
        <v>0</v>
      </c>
      <c r="N391" s="77">
        <f>INDEX([1]PlanfinY2565Q3!M:M,MATCH([1]ตารางคะแนนV3!$C391,[1]PlanfinY2565Q3!$C:$C,0))</f>
        <v>0</v>
      </c>
      <c r="O391" s="78">
        <f>INDEX([1]PlanfinY2565Q3!N:N,MATCH([1]ตารางคะแนนV3!$C391,[1]PlanfinY2565Q3!$C:$C,0))</f>
        <v>1</v>
      </c>
      <c r="P391" s="79">
        <f t="shared" si="80"/>
        <v>1</v>
      </c>
      <c r="Q391" s="80">
        <f>INDEX([1]Ratio!R:R,MATCH([1]ตารางคะแนนV3!$C391,[1]Ratio!$C:$C,0))</f>
        <v>83</v>
      </c>
      <c r="R391" s="81">
        <f>INDEX([1]RiskPlusY2565Q3!$S:$S,MATCH([1]ตารางคะแนนV3!C391,[1]RiskPlusY2565Q3!$D:$D,0))</f>
        <v>1</v>
      </c>
      <c r="S391" s="82">
        <f>INDEX([1]Ratio!$S:$S,MATCH([1]ตารางคะแนนV3!$C391,[1]Ratio!$C:$C,0))</f>
        <v>189</v>
      </c>
      <c r="T391" s="78">
        <f>VLOOKUP($C391,[1]RiskPlusY2565Q3!$D$2:$W$901,17,0)</f>
        <v>0</v>
      </c>
      <c r="U391" s="83">
        <f t="shared" si="81"/>
        <v>0</v>
      </c>
      <c r="V391" s="82">
        <f>INDEX([1]Ratio!$T:$T,MATCH([1]ตารางคะแนนV3!$C391,[1]Ratio!$C:$C,0))</f>
        <v>119</v>
      </c>
      <c r="W391" s="78">
        <f>VLOOKUP($C391,[1]RiskPlusY2565Q3!$D$2:$W$901,18,0)</f>
        <v>0</v>
      </c>
      <c r="X391" s="83">
        <f t="shared" si="82"/>
        <v>0</v>
      </c>
      <c r="Y391" s="82">
        <f>INDEX([1]Ratio!$V:$V,MATCH([1]ตารางคะแนนV3!$C391,[1]Ratio!$C:$C,0))</f>
        <v>58</v>
      </c>
      <c r="Z391" s="81">
        <f>INDEX([1]RiskPlusY2565Q3!$W:$W,MATCH([1]ตารางคะแนนV3!C391,[1]RiskPlusY2565Q3!$D:$D,0))</f>
        <v>1</v>
      </c>
      <c r="AA391" s="84">
        <f t="shared" si="83"/>
        <v>2</v>
      </c>
      <c r="AB391" s="77" t="str">
        <f>INDEX('[1]Quick MethodY2565Q3'!P:P,MATCH([1]ตารางคะแนนV3!$C391,'[1]Quick MethodY2565Q3'!$C:$C,0))</f>
        <v>1</v>
      </c>
      <c r="AC391" s="78" t="str">
        <f>INDEX('[1]Quick MethodY2565Q3'!Q:Q,MATCH([1]ตารางคะแนนV3!$C391,'[1]Quick MethodY2565Q3'!$C:$C,0))</f>
        <v>1</v>
      </c>
      <c r="AD391" s="78">
        <f>INDEX([1]HGRY2565Q3!W:W,MATCH([1]ตารางคะแนนV3!$C391,[1]HGRY2565Q3!$C:$C,0))</f>
        <v>0.5</v>
      </c>
      <c r="AE391" s="78">
        <f>INDEX([1]HGRY2565Q3!X:X,MATCH([1]ตารางคะแนนV3!$C391,[1]HGRY2565Q3!$C:$C,0))</f>
        <v>0.5</v>
      </c>
      <c r="AF391" s="78">
        <f>INDEX([1]HGRY2565Q3!Y:Y,MATCH([1]ตารางคะแนนV3!$C391,[1]HGRY2565Q3!$C:$C,0))</f>
        <v>0</v>
      </c>
      <c r="AG391" s="78">
        <f>INDEX([1]HGRY2565Q3!Z:Z,MATCH([1]ตารางคะแนนV3!$C391,[1]HGRY2565Q3!$C:$C,0))</f>
        <v>0.5</v>
      </c>
      <c r="AH391" s="85">
        <f t="shared" si="84"/>
        <v>3.5</v>
      </c>
      <c r="AI391" s="79">
        <f t="shared" si="85"/>
        <v>2</v>
      </c>
      <c r="AJ391" s="86">
        <f>INDEX([1]PointY2565Q3!J:J,MATCH([1]ตารางคะแนนV3!$C391,[1]PointY2565Q3!$C:$C,0))</f>
        <v>1</v>
      </c>
      <c r="AK391" s="87">
        <f>IFERROR(INDEX([1]อัตราการครองเตียง!O:O,MATCH([1]ตารางคะแนนV3!$C391,[1]อัตราการครองเตียง!$C:$C,0)),0)</f>
        <v>1</v>
      </c>
      <c r="AL391" s="88">
        <f>INDEX([1]SumAdjRw!R:R,MATCH([1]ตารางคะแนนV3!$C391,[1]SumAdjRw!$C:$C,0))</f>
        <v>0</v>
      </c>
      <c r="AM391" s="89">
        <f t="shared" si="86"/>
        <v>1</v>
      </c>
      <c r="AN391" s="90">
        <f t="shared" si="87"/>
        <v>4</v>
      </c>
      <c r="AO391" s="91">
        <f t="shared" si="88"/>
        <v>7</v>
      </c>
      <c r="AP391" s="92">
        <f>INDEX([1]RiskPlusY2565Q3!Q:Q,MATCH([1]ตารางคะแนนV3!$C391,[1]RiskPlusY2565Q3!$D:$D,0))</f>
        <v>1</v>
      </c>
      <c r="AQ391" s="92">
        <f>INDEX([1]RiskPlusY2565Q3!R:R,MATCH([1]ตารางคะแนนV3!$C391,[1]RiskPlusY2565Q3!$D:$D,0))</f>
        <v>1</v>
      </c>
      <c r="AR391" s="92">
        <f>INDEX([1]RiskPlusY2565Q3!AB:AB,MATCH([1]ตารางคะแนนV3!$C391,[1]RiskPlusY2565Q3!$D:$D,0))</f>
        <v>1</v>
      </c>
      <c r="AS391" s="93">
        <f t="shared" si="89"/>
        <v>3</v>
      </c>
      <c r="AT391" s="92">
        <f>INDEX([1]RiskPlusY2565Q3!AA:AA,MATCH([1]ตารางคะแนนV3!$C391,[1]RiskPlusY2565Q3!$D:$D,0))</f>
        <v>1</v>
      </c>
      <c r="AU391" s="92">
        <f>INDEX([1]RiskPlusY2565Q3!AC:AC,MATCH([1]ตารางคะแนนV3!$C391,[1]RiskPlusY2565Q3!$D:$D,0))</f>
        <v>1</v>
      </c>
      <c r="AV391" s="94">
        <f t="shared" si="90"/>
        <v>2</v>
      </c>
      <c r="AW391" s="95">
        <f t="shared" si="91"/>
        <v>5</v>
      </c>
      <c r="AX391" s="96">
        <f t="shared" si="92"/>
        <v>12</v>
      </c>
      <c r="AY391" s="18" t="str">
        <f t="shared" si="93"/>
        <v>A</v>
      </c>
      <c r="AZ391" s="18"/>
      <c r="BA391" s="18" t="str">
        <f>INDEX([1]Proflile65!$L:$L,MATCH([1]ตารางคะแนนV3!$C391,[1]Proflile65!$D:$D,0))</f>
        <v>เดิม</v>
      </c>
      <c r="BB391" s="18"/>
      <c r="BC391" s="18"/>
      <c r="BD391" s="28" t="b">
        <f t="shared" si="94"/>
        <v>1</v>
      </c>
      <c r="BE391" s="96">
        <v>12</v>
      </c>
      <c r="BF391" s="18" t="s">
        <v>2048</v>
      </c>
      <c r="BH391" s="17">
        <f t="shared" si="95"/>
        <v>300000</v>
      </c>
    </row>
    <row r="392" spans="1:60">
      <c r="A392" s="18" t="s">
        <v>26</v>
      </c>
      <c r="B392" s="17" t="s">
        <v>30</v>
      </c>
      <c r="C392" s="18" t="s">
        <v>995</v>
      </c>
      <c r="D392" s="17" t="s">
        <v>996</v>
      </c>
      <c r="E392" s="18" t="str">
        <f>INDEX([1]Proflile65!$F:$F,MATCH([1]ตารางคะแนนV3!$C392,[1]Proflile65!$D:$D,0))</f>
        <v>รพท.</v>
      </c>
      <c r="F392" s="18">
        <f>INDEX([1]Proflile65!$H:$H,MATCH([1]ตารางคะแนนV3!$C392,[1]Proflile65!$D:$D,0))</f>
        <v>230</v>
      </c>
      <c r="G392" s="19" t="str">
        <f>INDEX([1]Proflile65!$K:$K,MATCH([1]ตารางคะแนนV3!$C392,[1]Proflile65!$D:$D,0))</f>
        <v>รพท.M1 B&gt;200</v>
      </c>
      <c r="H392" s="75">
        <v>103312</v>
      </c>
      <c r="I392" s="76">
        <f>INDEX([1]RiskPlusY2565Q3!L:L,MATCH([1]ตารางคะแนนV3!$C392,[1]RiskPlusY2565Q3!$D:$D,0))</f>
        <v>620156072.25</v>
      </c>
      <c r="J392" s="76">
        <f>INDEX([1]RiskPlusY2565Q3!P:P,MATCH([1]ตารางคะแนนV3!$C392,[1]RiskPlusY2565Q3!$D:$D,0))</f>
        <v>270284640.86000001</v>
      </c>
      <c r="K392" s="76">
        <f>INDEX([1]RiskPlusY2565Q3!O:O,MATCH([1]ตารางคะแนนV3!$C392,[1]RiskPlusY2565Q3!$D:$D,0))</f>
        <v>557370174.25</v>
      </c>
      <c r="L392" s="76">
        <f>INDEX([1]RiskPlusY2565Q3!M:M,MATCH([1]ตารางคะแนนV3!$C392,[1]RiskPlusY2565Q3!$D:$D,0))</f>
        <v>533390014.74000001</v>
      </c>
      <c r="M392" s="29">
        <f>INDEX([1]RiskPlusY2565Q3!N:N,MATCH([1]ตารางคะแนนV3!$C392,[1]RiskPlusY2565Q3!$D:$D,0))</f>
        <v>0</v>
      </c>
      <c r="N392" s="77">
        <f>INDEX([1]PlanfinY2565Q3!M:M,MATCH([1]ตารางคะแนนV3!$C392,[1]PlanfinY2565Q3!$C:$C,0))</f>
        <v>0</v>
      </c>
      <c r="O392" s="78">
        <f>INDEX([1]PlanfinY2565Q3!N:N,MATCH([1]ตารางคะแนนV3!$C392,[1]PlanfinY2565Q3!$C:$C,0))</f>
        <v>1</v>
      </c>
      <c r="P392" s="79">
        <f t="shared" ref="P392:P455" si="96">SUM(N392+O392)</f>
        <v>1</v>
      </c>
      <c r="Q392" s="80">
        <f>INDEX([1]Ratio!R:R,MATCH([1]ตารางคะแนนV3!$C392,[1]Ratio!$C:$C,0))</f>
        <v>101</v>
      </c>
      <c r="R392" s="81">
        <f>INDEX([1]RiskPlusY2565Q3!$S:$S,MATCH([1]ตารางคะแนนV3!C392,[1]RiskPlusY2565Q3!$D:$D,0))</f>
        <v>0</v>
      </c>
      <c r="S392" s="82">
        <f>INDEX([1]Ratio!$S:$S,MATCH([1]ตารางคะแนนV3!$C392,[1]Ratio!$C:$C,0))</f>
        <v>84</v>
      </c>
      <c r="T392" s="78">
        <f>VLOOKUP($C392,[1]RiskPlusY2565Q3!$D$2:$W$901,17,0)</f>
        <v>0</v>
      </c>
      <c r="U392" s="83">
        <f t="shared" ref="U392:U455" si="97">IF(T392=1,0.5,0)</f>
        <v>0</v>
      </c>
      <c r="V392" s="82">
        <f>INDEX([1]Ratio!$T:$T,MATCH([1]ตารางคะแนนV3!$C392,[1]Ratio!$C:$C,0))</f>
        <v>137</v>
      </c>
      <c r="W392" s="78">
        <f>VLOOKUP($C392,[1]RiskPlusY2565Q3!$D$2:$W$901,18,0)</f>
        <v>0</v>
      </c>
      <c r="X392" s="83">
        <f t="shared" ref="X392:X455" si="98">IF(W392=1,0.5,0)</f>
        <v>0</v>
      </c>
      <c r="Y392" s="82">
        <f>INDEX([1]Ratio!$V:$V,MATCH([1]ตารางคะแนนV3!$C392,[1]Ratio!$C:$C,0))</f>
        <v>67</v>
      </c>
      <c r="Z392" s="81">
        <f>INDEX([1]RiskPlusY2565Q3!$W:$W,MATCH([1]ตารางคะแนนV3!C392,[1]RiskPlusY2565Q3!$D:$D,0))</f>
        <v>0</v>
      </c>
      <c r="AA392" s="84">
        <f t="shared" ref="AA392:AA455" si="99">SUM(R392,U392,X392,Z392)</f>
        <v>0</v>
      </c>
      <c r="AB392" s="77" t="str">
        <f>INDEX('[1]Quick MethodY2565Q3'!P:P,MATCH([1]ตารางคะแนนV3!$C392,'[1]Quick MethodY2565Q3'!$C:$C,0))</f>
        <v>1</v>
      </c>
      <c r="AC392" s="78" t="str">
        <f>INDEX('[1]Quick MethodY2565Q3'!Q:Q,MATCH([1]ตารางคะแนนV3!$C392,'[1]Quick MethodY2565Q3'!$C:$C,0))</f>
        <v>1</v>
      </c>
      <c r="AD392" s="78">
        <f>INDEX([1]HGRY2565Q3!W:W,MATCH([1]ตารางคะแนนV3!$C392,[1]HGRY2565Q3!$C:$C,0))</f>
        <v>0</v>
      </c>
      <c r="AE392" s="78">
        <f>INDEX([1]HGRY2565Q3!X:X,MATCH([1]ตารางคะแนนV3!$C392,[1]HGRY2565Q3!$C:$C,0))</f>
        <v>0.5</v>
      </c>
      <c r="AF392" s="78">
        <f>INDEX([1]HGRY2565Q3!Y:Y,MATCH([1]ตารางคะแนนV3!$C392,[1]HGRY2565Q3!$C:$C,0))</f>
        <v>0</v>
      </c>
      <c r="AG392" s="78">
        <f>INDEX([1]HGRY2565Q3!Z:Z,MATCH([1]ตารางคะแนนV3!$C392,[1]HGRY2565Q3!$C:$C,0))</f>
        <v>0.5</v>
      </c>
      <c r="AH392" s="85">
        <f t="shared" ref="AH392:AH455" si="100">SUM(AB392+AC392+AD392+AE392+AF392+AG392)</f>
        <v>3</v>
      </c>
      <c r="AI392" s="79">
        <f t="shared" ref="AI392:AI455" si="101">IF(AH392&gt;=2,2,AH392)</f>
        <v>2</v>
      </c>
      <c r="AJ392" s="86">
        <f>INDEX([1]PointY2565Q3!J:J,MATCH([1]ตารางคะแนนV3!$C392,[1]PointY2565Q3!$C:$C,0))</f>
        <v>0</v>
      </c>
      <c r="AK392" s="87">
        <f>IFERROR(INDEX([1]อัตราการครองเตียง!O:O,MATCH([1]ตารางคะแนนV3!$C392,[1]อัตราการครองเตียง!$C:$C,0)),0)</f>
        <v>1</v>
      </c>
      <c r="AL392" s="88">
        <f>INDEX([1]SumAdjRw!R:R,MATCH([1]ตารางคะแนนV3!$C392,[1]SumAdjRw!$C:$C,0))</f>
        <v>0</v>
      </c>
      <c r="AM392" s="89">
        <f t="shared" ref="AM392:AM455" si="102">AK392+AL392</f>
        <v>1</v>
      </c>
      <c r="AN392" s="90">
        <f t="shared" ref="AN392:AN455" si="103">SUM(AI392,AJ392,AM392)</f>
        <v>3</v>
      </c>
      <c r="AO392" s="91">
        <f t="shared" ref="AO392:AO455" si="104">SUM(P392,AA392,AN392)</f>
        <v>4</v>
      </c>
      <c r="AP392" s="92">
        <f>INDEX([1]RiskPlusY2565Q3!Q:Q,MATCH([1]ตารางคะแนนV3!$C392,[1]RiskPlusY2565Q3!$D:$D,0))</f>
        <v>1</v>
      </c>
      <c r="AQ392" s="92">
        <f>INDEX([1]RiskPlusY2565Q3!R:R,MATCH([1]ตารางคะแนนV3!$C392,[1]RiskPlusY2565Q3!$D:$D,0))</f>
        <v>1</v>
      </c>
      <c r="AR392" s="92">
        <f>INDEX([1]RiskPlusY2565Q3!AB:AB,MATCH([1]ตารางคะแนนV3!$C392,[1]RiskPlusY2565Q3!$D:$D,0))</f>
        <v>1</v>
      </c>
      <c r="AS392" s="93">
        <f t="shared" ref="AS392:AS455" si="105">SUM(AP392:AR392)</f>
        <v>3</v>
      </c>
      <c r="AT392" s="92">
        <f>INDEX([1]RiskPlusY2565Q3!AA:AA,MATCH([1]ตารางคะแนนV3!$C392,[1]RiskPlusY2565Q3!$D:$D,0))</f>
        <v>1</v>
      </c>
      <c r="AU392" s="92">
        <f>INDEX([1]RiskPlusY2565Q3!AC:AC,MATCH([1]ตารางคะแนนV3!$C392,[1]RiskPlusY2565Q3!$D:$D,0))</f>
        <v>1</v>
      </c>
      <c r="AV392" s="94">
        <f t="shared" ref="AV392:AV455" si="106">SUM(AT392:AU392)</f>
        <v>2</v>
      </c>
      <c r="AW392" s="95">
        <f t="shared" ref="AW392:AW455" si="107">SUM(AV392,AS392)</f>
        <v>5</v>
      </c>
      <c r="AX392" s="96">
        <f t="shared" ref="AX392:AX455" si="108">SUM(AO392,AW392)</f>
        <v>9</v>
      </c>
      <c r="AY392" s="18" t="str">
        <f t="shared" ref="AY392:AY455" si="109">IF(AX392&lt;7.5,"F",IF(AX392&lt;9,"D",IF(AX392&lt;10.5,"C",IF(AX392&lt;12,"B","A"))))</f>
        <v>C</v>
      </c>
      <c r="AZ392" s="18"/>
      <c r="BA392" s="18" t="str">
        <f>INDEX([1]Proflile65!$L:$L,MATCH([1]ตารางคะแนนV3!$C392,[1]Proflile65!$D:$D,0))</f>
        <v>เดิม</v>
      </c>
      <c r="BB392" s="18"/>
      <c r="BC392" s="18"/>
      <c r="BD392" s="28" t="b">
        <f t="shared" ref="BD392:BD455" si="110">AX392=BE392</f>
        <v>1</v>
      </c>
      <c r="BE392" s="96">
        <v>9</v>
      </c>
      <c r="BF392" s="18" t="s">
        <v>2072</v>
      </c>
      <c r="BH392" s="17">
        <f t="shared" ref="BH392:BH455" si="111">IF(AY392=$BH$5,$BI$5,IF(AY392=$BH$6,$BI$6,0))</f>
        <v>0</v>
      </c>
    </row>
    <row r="393" spans="1:60">
      <c r="A393" s="18" t="s">
        <v>26</v>
      </c>
      <c r="B393" s="17" t="s">
        <v>30</v>
      </c>
      <c r="C393" s="18" t="s">
        <v>997</v>
      </c>
      <c r="D393" s="17" t="s">
        <v>998</v>
      </c>
      <c r="E393" s="18" t="str">
        <f>INDEX([1]Proflile65!$F:$F,MATCH([1]ตารางคะแนนV3!$C393,[1]Proflile65!$D:$D,0))</f>
        <v>รพช.</v>
      </c>
      <c r="F393" s="18">
        <f>INDEX([1]Proflile65!$H:$H,MATCH([1]ตารางคะแนนV3!$C393,[1]Proflile65!$D:$D,0))</f>
        <v>60</v>
      </c>
      <c r="G393" s="19" t="str">
        <f>INDEX([1]Proflile65!$K:$K,MATCH([1]ตารางคะแนนV3!$C393,[1]Proflile65!$D:$D,0))</f>
        <v>รพช.F2 P30,000-60,000</v>
      </c>
      <c r="H393" s="75">
        <v>35360</v>
      </c>
      <c r="I393" s="76">
        <f>INDEX([1]RiskPlusY2565Q3!L:L,MATCH([1]ตารางคะแนนV3!$C393,[1]RiskPlusY2565Q3!$D:$D,0))</f>
        <v>101574686.59</v>
      </c>
      <c r="J393" s="76">
        <f>INDEX([1]RiskPlusY2565Q3!P:P,MATCH([1]ตารางคะแนนV3!$C393,[1]RiskPlusY2565Q3!$D:$D,0))</f>
        <v>64396292.329999998</v>
      </c>
      <c r="K393" s="76">
        <f>INDEX([1]RiskPlusY2565Q3!O:O,MATCH([1]ตารางคะแนนV3!$C393,[1]RiskPlusY2565Q3!$D:$D,0))</f>
        <v>75819146.890000001</v>
      </c>
      <c r="L393" s="76">
        <f>INDEX([1]RiskPlusY2565Q3!M:M,MATCH([1]ตารางคะแนนV3!$C393,[1]RiskPlusY2565Q3!$D:$D,0))</f>
        <v>73413943.069999993</v>
      </c>
      <c r="M393" s="29">
        <f>INDEX([1]RiskPlusY2565Q3!N:N,MATCH([1]ตารางคะแนนV3!$C393,[1]RiskPlusY2565Q3!$D:$D,0))</f>
        <v>0</v>
      </c>
      <c r="N393" s="77">
        <f>INDEX([1]PlanfinY2565Q3!M:M,MATCH([1]ตารางคะแนนV3!$C393,[1]PlanfinY2565Q3!$C:$C,0))</f>
        <v>0</v>
      </c>
      <c r="O393" s="78">
        <f>INDEX([1]PlanfinY2565Q3!N:N,MATCH([1]ตารางคะแนนV3!$C393,[1]PlanfinY2565Q3!$C:$C,0))</f>
        <v>1</v>
      </c>
      <c r="P393" s="79">
        <f t="shared" si="96"/>
        <v>1</v>
      </c>
      <c r="Q393" s="80">
        <f>INDEX([1]Ratio!R:R,MATCH([1]ตารางคะแนนV3!$C393,[1]Ratio!$C:$C,0))</f>
        <v>154</v>
      </c>
      <c r="R393" s="81">
        <f>INDEX([1]RiskPlusY2565Q3!$S:$S,MATCH([1]ตารางคะแนนV3!C393,[1]RiskPlusY2565Q3!$D:$D,0))</f>
        <v>0</v>
      </c>
      <c r="S393" s="82">
        <f>INDEX([1]Ratio!$S:$S,MATCH([1]ตารางคะแนนV3!$C393,[1]Ratio!$C:$C,0))</f>
        <v>85</v>
      </c>
      <c r="T393" s="78">
        <f>VLOOKUP($C393,[1]RiskPlusY2565Q3!$D$2:$W$901,17,0)</f>
        <v>0</v>
      </c>
      <c r="U393" s="83">
        <f t="shared" si="97"/>
        <v>0</v>
      </c>
      <c r="V393" s="82">
        <f>INDEX([1]Ratio!$T:$T,MATCH([1]ตารางคะแนนV3!$C393,[1]Ratio!$C:$C,0))</f>
        <v>145</v>
      </c>
      <c r="W393" s="78">
        <f>VLOOKUP($C393,[1]RiskPlusY2565Q3!$D$2:$W$901,18,0)</f>
        <v>0</v>
      </c>
      <c r="X393" s="83">
        <f t="shared" si="98"/>
        <v>0</v>
      </c>
      <c r="Y393" s="82">
        <f>INDEX([1]Ratio!$V:$V,MATCH([1]ตารางคะแนนV3!$C393,[1]Ratio!$C:$C,0))</f>
        <v>85</v>
      </c>
      <c r="Z393" s="81">
        <f>INDEX([1]RiskPlusY2565Q3!$W:$W,MATCH([1]ตารางคะแนนV3!C393,[1]RiskPlusY2565Q3!$D:$D,0))</f>
        <v>0</v>
      </c>
      <c r="AA393" s="84">
        <f t="shared" si="99"/>
        <v>0</v>
      </c>
      <c r="AB393" s="77" t="str">
        <f>INDEX('[1]Quick MethodY2565Q3'!P:P,MATCH([1]ตารางคะแนนV3!$C393,'[1]Quick MethodY2565Q3'!$C:$C,0))</f>
        <v>1</v>
      </c>
      <c r="AC393" s="78" t="str">
        <f>INDEX('[1]Quick MethodY2565Q3'!Q:Q,MATCH([1]ตารางคะแนนV3!$C393,'[1]Quick MethodY2565Q3'!$C:$C,0))</f>
        <v>1</v>
      </c>
      <c r="AD393" s="78">
        <f>INDEX([1]HGRY2565Q3!W:W,MATCH([1]ตารางคะแนนV3!$C393,[1]HGRY2565Q3!$C:$C,0))</f>
        <v>0.5</v>
      </c>
      <c r="AE393" s="78">
        <f>INDEX([1]HGRY2565Q3!X:X,MATCH([1]ตารางคะแนนV3!$C393,[1]HGRY2565Q3!$C:$C,0))</f>
        <v>0.5</v>
      </c>
      <c r="AF393" s="78">
        <f>INDEX([1]HGRY2565Q3!Y:Y,MATCH([1]ตารางคะแนนV3!$C393,[1]HGRY2565Q3!$C:$C,0))</f>
        <v>0.5</v>
      </c>
      <c r="AG393" s="78">
        <f>INDEX([1]HGRY2565Q3!Z:Z,MATCH([1]ตารางคะแนนV3!$C393,[1]HGRY2565Q3!$C:$C,0))</f>
        <v>0.5</v>
      </c>
      <c r="AH393" s="85">
        <f t="shared" si="100"/>
        <v>4</v>
      </c>
      <c r="AI393" s="79">
        <f t="shared" si="101"/>
        <v>2</v>
      </c>
      <c r="AJ393" s="86">
        <f>INDEX([1]PointY2565Q3!J:J,MATCH([1]ตารางคะแนนV3!$C393,[1]PointY2565Q3!$C:$C,0))</f>
        <v>1</v>
      </c>
      <c r="AK393" s="87">
        <f>IFERROR(INDEX([1]อัตราการครองเตียง!O:O,MATCH([1]ตารางคะแนนV3!$C393,[1]อัตราการครองเตียง!$C:$C,0)),0)</f>
        <v>1</v>
      </c>
      <c r="AL393" s="88">
        <f>INDEX([1]SumAdjRw!R:R,MATCH([1]ตารางคะแนนV3!$C393,[1]SumAdjRw!$C:$C,0))</f>
        <v>1</v>
      </c>
      <c r="AM393" s="89">
        <f t="shared" si="102"/>
        <v>2</v>
      </c>
      <c r="AN393" s="90">
        <f t="shared" si="103"/>
        <v>5</v>
      </c>
      <c r="AO393" s="91">
        <f t="shared" si="104"/>
        <v>6</v>
      </c>
      <c r="AP393" s="92">
        <f>INDEX([1]RiskPlusY2565Q3!Q:Q,MATCH([1]ตารางคะแนนV3!$C393,[1]RiskPlusY2565Q3!$D:$D,0))</f>
        <v>1</v>
      </c>
      <c r="AQ393" s="92">
        <f>INDEX([1]RiskPlusY2565Q3!R:R,MATCH([1]ตารางคะแนนV3!$C393,[1]RiskPlusY2565Q3!$D:$D,0))</f>
        <v>1</v>
      </c>
      <c r="AR393" s="92">
        <f>INDEX([1]RiskPlusY2565Q3!AB:AB,MATCH([1]ตารางคะแนนV3!$C393,[1]RiskPlusY2565Q3!$D:$D,0))</f>
        <v>1</v>
      </c>
      <c r="AS393" s="93">
        <f t="shared" si="105"/>
        <v>3</v>
      </c>
      <c r="AT393" s="92">
        <f>INDEX([1]RiskPlusY2565Q3!AA:AA,MATCH([1]ตารางคะแนนV3!$C393,[1]RiskPlusY2565Q3!$D:$D,0))</f>
        <v>1</v>
      </c>
      <c r="AU393" s="92">
        <f>INDEX([1]RiskPlusY2565Q3!AC:AC,MATCH([1]ตารางคะแนนV3!$C393,[1]RiskPlusY2565Q3!$D:$D,0))</f>
        <v>1</v>
      </c>
      <c r="AV393" s="94">
        <f t="shared" si="106"/>
        <v>2</v>
      </c>
      <c r="AW393" s="95">
        <f t="shared" si="107"/>
        <v>5</v>
      </c>
      <c r="AX393" s="96">
        <f t="shared" si="108"/>
        <v>11</v>
      </c>
      <c r="AY393" s="18" t="str">
        <f t="shared" si="109"/>
        <v>B</v>
      </c>
      <c r="AZ393" s="18"/>
      <c r="BA393" s="18" t="str">
        <f>INDEX([1]Proflile65!$L:$L,MATCH([1]ตารางคะแนนV3!$C393,[1]Proflile65!$D:$D,0))</f>
        <v>เดิม</v>
      </c>
      <c r="BB393" s="18"/>
      <c r="BC393" s="18"/>
      <c r="BD393" s="28" t="b">
        <f t="shared" si="110"/>
        <v>1</v>
      </c>
      <c r="BE393" s="96">
        <v>11</v>
      </c>
      <c r="BF393" s="18" t="s">
        <v>2071</v>
      </c>
      <c r="BH393" s="17">
        <f t="shared" si="111"/>
        <v>150000</v>
      </c>
    </row>
    <row r="394" spans="1:60">
      <c r="A394" s="18" t="s">
        <v>26</v>
      </c>
      <c r="B394" s="17" t="s">
        <v>30</v>
      </c>
      <c r="C394" s="18" t="s">
        <v>999</v>
      </c>
      <c r="D394" s="17" t="s">
        <v>1000</v>
      </c>
      <c r="E394" s="18" t="str">
        <f>INDEX([1]Proflile65!$F:$F,MATCH([1]ตารางคะแนนV3!$C394,[1]Proflile65!$D:$D,0))</f>
        <v>รพช.</v>
      </c>
      <c r="F394" s="18">
        <f>INDEX([1]Proflile65!$H:$H,MATCH([1]ตารางคะแนนV3!$C394,[1]Proflile65!$D:$D,0))</f>
        <v>33</v>
      </c>
      <c r="G394" s="19" t="str">
        <f>INDEX([1]Proflile65!$K:$K,MATCH([1]ตารางคะแนนV3!$C394,[1]Proflile65!$D:$D,0))</f>
        <v>รพช.F2 P&lt;=30,000</v>
      </c>
      <c r="H394" s="75">
        <v>20002</v>
      </c>
      <c r="I394" s="76">
        <f>INDEX([1]RiskPlusY2565Q3!L:L,MATCH([1]ตารางคะแนนV3!$C394,[1]RiskPlusY2565Q3!$D:$D,0))</f>
        <v>27289637.870000001</v>
      </c>
      <c r="J394" s="76">
        <f>INDEX([1]RiskPlusY2565Q3!P:P,MATCH([1]ตารางคะแนนV3!$C394,[1]RiskPlusY2565Q3!$D:$D,0))</f>
        <v>4484841.58</v>
      </c>
      <c r="K394" s="76">
        <f>INDEX([1]RiskPlusY2565Q3!O:O,MATCH([1]ตารางคะแนนV3!$C394,[1]RiskPlusY2565Q3!$D:$D,0))</f>
        <v>21356513.289999999</v>
      </c>
      <c r="L394" s="76">
        <f>INDEX([1]RiskPlusY2565Q3!M:M,MATCH([1]ตารางคะแนนV3!$C394,[1]RiskPlusY2565Q3!$D:$D,0))</f>
        <v>19253900.530000001</v>
      </c>
      <c r="M394" s="29">
        <f>INDEX([1]RiskPlusY2565Q3!N:N,MATCH([1]ตารางคะแนนV3!$C394,[1]RiskPlusY2565Q3!$D:$D,0))</f>
        <v>0</v>
      </c>
      <c r="N394" s="77">
        <f>INDEX([1]PlanfinY2565Q3!M:M,MATCH([1]ตารางคะแนนV3!$C394,[1]PlanfinY2565Q3!$C:$C,0))</f>
        <v>0</v>
      </c>
      <c r="O394" s="78">
        <f>INDEX([1]PlanfinY2565Q3!N:N,MATCH([1]ตารางคะแนนV3!$C394,[1]PlanfinY2565Q3!$C:$C,0))</f>
        <v>1</v>
      </c>
      <c r="P394" s="79">
        <f t="shared" si="96"/>
        <v>1</v>
      </c>
      <c r="Q394" s="80">
        <f>INDEX([1]Ratio!R:R,MATCH([1]ตารางคะแนนV3!$C394,[1]Ratio!$C:$C,0))</f>
        <v>164</v>
      </c>
      <c r="R394" s="81">
        <f>INDEX([1]RiskPlusY2565Q3!$S:$S,MATCH([1]ตารางคะแนนV3!C394,[1]RiskPlusY2565Q3!$D:$D,0))</f>
        <v>0</v>
      </c>
      <c r="S394" s="82">
        <f>INDEX([1]Ratio!$S:$S,MATCH([1]ตารางคะแนนV3!$C394,[1]Ratio!$C:$C,0))</f>
        <v>113</v>
      </c>
      <c r="T394" s="78">
        <f>VLOOKUP($C394,[1]RiskPlusY2565Q3!$D$2:$W$901,17,0)</f>
        <v>0</v>
      </c>
      <c r="U394" s="83">
        <f t="shared" si="97"/>
        <v>0</v>
      </c>
      <c r="V394" s="82">
        <f>INDEX([1]Ratio!$T:$T,MATCH([1]ตารางคะแนนV3!$C394,[1]Ratio!$C:$C,0))</f>
        <v>174</v>
      </c>
      <c r="W394" s="78">
        <f>VLOOKUP($C394,[1]RiskPlusY2565Q3!$D$2:$W$901,18,0)</f>
        <v>0</v>
      </c>
      <c r="X394" s="83">
        <f t="shared" si="98"/>
        <v>0</v>
      </c>
      <c r="Y394" s="82">
        <f>INDEX([1]Ratio!$V:$V,MATCH([1]ตารางคะแนนV3!$C394,[1]Ratio!$C:$C,0))</f>
        <v>90</v>
      </c>
      <c r="Z394" s="81">
        <f>INDEX([1]RiskPlusY2565Q3!$W:$W,MATCH([1]ตารางคะแนนV3!C394,[1]RiskPlusY2565Q3!$D:$D,0))</f>
        <v>0</v>
      </c>
      <c r="AA394" s="84">
        <f t="shared" si="99"/>
        <v>0</v>
      </c>
      <c r="AB394" s="77" t="str">
        <f>INDEX('[1]Quick MethodY2565Q3'!P:P,MATCH([1]ตารางคะแนนV3!$C394,'[1]Quick MethodY2565Q3'!$C:$C,0))</f>
        <v>1</v>
      </c>
      <c r="AC394" s="78" t="str">
        <f>INDEX('[1]Quick MethodY2565Q3'!Q:Q,MATCH([1]ตารางคะแนนV3!$C394,'[1]Quick MethodY2565Q3'!$C:$C,0))</f>
        <v>1</v>
      </c>
      <c r="AD394" s="78">
        <f>INDEX([1]HGRY2565Q3!W:W,MATCH([1]ตารางคะแนนV3!$C394,[1]HGRY2565Q3!$C:$C,0))</f>
        <v>0.5</v>
      </c>
      <c r="AE394" s="78">
        <f>INDEX([1]HGRY2565Q3!X:X,MATCH([1]ตารางคะแนนV3!$C394,[1]HGRY2565Q3!$C:$C,0))</f>
        <v>0.5</v>
      </c>
      <c r="AF394" s="78">
        <f>INDEX([1]HGRY2565Q3!Y:Y,MATCH([1]ตารางคะแนนV3!$C394,[1]HGRY2565Q3!$C:$C,0))</f>
        <v>0</v>
      </c>
      <c r="AG394" s="78">
        <f>INDEX([1]HGRY2565Q3!Z:Z,MATCH([1]ตารางคะแนนV3!$C394,[1]HGRY2565Q3!$C:$C,0))</f>
        <v>0.5</v>
      </c>
      <c r="AH394" s="85">
        <f t="shared" si="100"/>
        <v>3.5</v>
      </c>
      <c r="AI394" s="79">
        <f t="shared" si="101"/>
        <v>2</v>
      </c>
      <c r="AJ394" s="86">
        <f>INDEX([1]PointY2565Q3!J:J,MATCH([1]ตารางคะแนนV3!$C394,[1]PointY2565Q3!$C:$C,0))</f>
        <v>1</v>
      </c>
      <c r="AK394" s="87">
        <f>IFERROR(INDEX([1]อัตราการครองเตียง!O:O,MATCH([1]ตารางคะแนนV3!$C394,[1]อัตราการครองเตียง!$C:$C,0)),0)</f>
        <v>0</v>
      </c>
      <c r="AL394" s="88">
        <f>INDEX([1]SumAdjRw!R:R,MATCH([1]ตารางคะแนนV3!$C394,[1]SumAdjRw!$C:$C,0))</f>
        <v>1</v>
      </c>
      <c r="AM394" s="89">
        <f t="shared" si="102"/>
        <v>1</v>
      </c>
      <c r="AN394" s="90">
        <f t="shared" si="103"/>
        <v>4</v>
      </c>
      <c r="AO394" s="91">
        <f t="shared" si="104"/>
        <v>5</v>
      </c>
      <c r="AP394" s="92">
        <f>INDEX([1]RiskPlusY2565Q3!Q:Q,MATCH([1]ตารางคะแนนV3!$C394,[1]RiskPlusY2565Q3!$D:$D,0))</f>
        <v>0</v>
      </c>
      <c r="AQ394" s="92">
        <f>INDEX([1]RiskPlusY2565Q3!R:R,MATCH([1]ตารางคะแนนV3!$C394,[1]RiskPlusY2565Q3!$D:$D,0))</f>
        <v>1</v>
      </c>
      <c r="AR394" s="92">
        <f>INDEX([1]RiskPlusY2565Q3!AB:AB,MATCH([1]ตารางคะแนนV3!$C394,[1]RiskPlusY2565Q3!$D:$D,0))</f>
        <v>1</v>
      </c>
      <c r="AS394" s="93">
        <f t="shared" si="105"/>
        <v>2</v>
      </c>
      <c r="AT394" s="92">
        <f>INDEX([1]RiskPlusY2565Q3!AA:AA,MATCH([1]ตารางคะแนนV3!$C394,[1]RiskPlusY2565Q3!$D:$D,0))</f>
        <v>1</v>
      </c>
      <c r="AU394" s="92">
        <f>INDEX([1]RiskPlusY2565Q3!AC:AC,MATCH([1]ตารางคะแนนV3!$C394,[1]RiskPlusY2565Q3!$D:$D,0))</f>
        <v>1</v>
      </c>
      <c r="AV394" s="94">
        <f t="shared" si="106"/>
        <v>2</v>
      </c>
      <c r="AW394" s="95">
        <f t="shared" si="107"/>
        <v>4</v>
      </c>
      <c r="AX394" s="96">
        <f t="shared" si="108"/>
        <v>9</v>
      </c>
      <c r="AY394" s="18" t="str">
        <f t="shared" si="109"/>
        <v>C</v>
      </c>
      <c r="AZ394" s="18"/>
      <c r="BA394" s="18" t="str">
        <f>INDEX([1]Proflile65!$L:$L,MATCH([1]ตารางคะแนนV3!$C394,[1]Proflile65!$D:$D,0))</f>
        <v>เดิม</v>
      </c>
      <c r="BB394" s="18"/>
      <c r="BC394" s="18"/>
      <c r="BD394" s="28" t="b">
        <f t="shared" si="110"/>
        <v>1</v>
      </c>
      <c r="BE394" s="96">
        <v>9</v>
      </c>
      <c r="BF394" s="18" t="s">
        <v>2072</v>
      </c>
      <c r="BH394" s="17">
        <f t="shared" si="111"/>
        <v>0</v>
      </c>
    </row>
    <row r="395" spans="1:60">
      <c r="A395" s="18" t="s">
        <v>26</v>
      </c>
      <c r="B395" s="17" t="s">
        <v>30</v>
      </c>
      <c r="C395" s="18" t="s">
        <v>1001</v>
      </c>
      <c r="D395" s="17" t="s">
        <v>1002</v>
      </c>
      <c r="E395" s="18" t="str">
        <f>INDEX([1]Proflile65!$F:$F,MATCH([1]ตารางคะแนนV3!$C395,[1]Proflile65!$D:$D,0))</f>
        <v>รพช.</v>
      </c>
      <c r="F395" s="18">
        <f>INDEX([1]Proflile65!$H:$H,MATCH([1]ตารางคะแนนV3!$C395,[1]Proflile65!$D:$D,0))</f>
        <v>33</v>
      </c>
      <c r="G395" s="19" t="str">
        <f>INDEX([1]Proflile65!$K:$K,MATCH([1]ตารางคะแนนV3!$C395,[1]Proflile65!$D:$D,0))</f>
        <v>รพช.F2 P30,000-60,000</v>
      </c>
      <c r="H395" s="75">
        <v>34262</v>
      </c>
      <c r="I395" s="76">
        <f>INDEX([1]RiskPlusY2565Q3!L:L,MATCH([1]ตารางคะแนนV3!$C395,[1]RiskPlusY2565Q3!$D:$D,0))</f>
        <v>44035575.030000001</v>
      </c>
      <c r="J395" s="76">
        <f>INDEX([1]RiskPlusY2565Q3!P:P,MATCH([1]ตารางคะแนนV3!$C395,[1]RiskPlusY2565Q3!$D:$D,0))</f>
        <v>29878336.32</v>
      </c>
      <c r="K395" s="76">
        <f>INDEX([1]RiskPlusY2565Q3!O:O,MATCH([1]ตารางคะแนนV3!$C395,[1]RiskPlusY2565Q3!$D:$D,0))</f>
        <v>21007622.550000001</v>
      </c>
      <c r="L395" s="76">
        <f>INDEX([1]RiskPlusY2565Q3!M:M,MATCH([1]ตารางคะแนนV3!$C395,[1]RiskPlusY2565Q3!$D:$D,0))</f>
        <v>18688439.609999999</v>
      </c>
      <c r="M395" s="29">
        <f>INDEX([1]RiskPlusY2565Q3!N:N,MATCH([1]ตารางคะแนนV3!$C395,[1]RiskPlusY2565Q3!$D:$D,0))</f>
        <v>0</v>
      </c>
      <c r="N395" s="77">
        <f>INDEX([1]PlanfinY2565Q3!M:M,MATCH([1]ตารางคะแนนV3!$C395,[1]PlanfinY2565Q3!$C:$C,0))</f>
        <v>0</v>
      </c>
      <c r="O395" s="78">
        <f>INDEX([1]PlanfinY2565Q3!N:N,MATCH([1]ตารางคะแนนV3!$C395,[1]PlanfinY2565Q3!$C:$C,0))</f>
        <v>1</v>
      </c>
      <c r="P395" s="79">
        <f t="shared" si="96"/>
        <v>1</v>
      </c>
      <c r="Q395" s="80">
        <f>INDEX([1]Ratio!R:R,MATCH([1]ตารางคะแนนV3!$C395,[1]Ratio!$C:$C,0))</f>
        <v>82</v>
      </c>
      <c r="R395" s="81">
        <f>INDEX([1]RiskPlusY2565Q3!$S:$S,MATCH([1]ตารางคะแนนV3!C395,[1]RiskPlusY2565Q3!$D:$D,0))</f>
        <v>1</v>
      </c>
      <c r="S395" s="82">
        <f>INDEX([1]Ratio!$S:$S,MATCH([1]ตารางคะแนนV3!$C395,[1]Ratio!$C:$C,0))</f>
        <v>113</v>
      </c>
      <c r="T395" s="78">
        <f>VLOOKUP($C395,[1]RiskPlusY2565Q3!$D$2:$W$901,17,0)</f>
        <v>0</v>
      </c>
      <c r="U395" s="83">
        <f t="shared" si="97"/>
        <v>0</v>
      </c>
      <c r="V395" s="82">
        <f>INDEX([1]Ratio!$T:$T,MATCH([1]ตารางคะแนนV3!$C395,[1]Ratio!$C:$C,0))</f>
        <v>77</v>
      </c>
      <c r="W395" s="78">
        <f>VLOOKUP($C395,[1]RiskPlusY2565Q3!$D$2:$W$901,18,0)</f>
        <v>0</v>
      </c>
      <c r="X395" s="83">
        <f t="shared" si="98"/>
        <v>0</v>
      </c>
      <c r="Y395" s="82">
        <f>INDEX([1]Ratio!$V:$V,MATCH([1]ตารางคะแนนV3!$C395,[1]Ratio!$C:$C,0))</f>
        <v>40</v>
      </c>
      <c r="Z395" s="81">
        <f>INDEX([1]RiskPlusY2565Q3!$W:$W,MATCH([1]ตารางคะแนนV3!C395,[1]RiskPlusY2565Q3!$D:$D,0))</f>
        <v>1</v>
      </c>
      <c r="AA395" s="84">
        <f t="shared" si="99"/>
        <v>2</v>
      </c>
      <c r="AB395" s="77" t="str">
        <f>INDEX('[1]Quick MethodY2565Q3'!P:P,MATCH([1]ตารางคะแนนV3!$C395,'[1]Quick MethodY2565Q3'!$C:$C,0))</f>
        <v>1</v>
      </c>
      <c r="AC395" s="78" t="str">
        <f>INDEX('[1]Quick MethodY2565Q3'!Q:Q,MATCH([1]ตารางคะแนนV3!$C395,'[1]Quick MethodY2565Q3'!$C:$C,0))</f>
        <v>1</v>
      </c>
      <c r="AD395" s="78">
        <f>INDEX([1]HGRY2565Q3!W:W,MATCH([1]ตารางคะแนนV3!$C395,[1]HGRY2565Q3!$C:$C,0))</f>
        <v>0.5</v>
      </c>
      <c r="AE395" s="78">
        <f>INDEX([1]HGRY2565Q3!X:X,MATCH([1]ตารางคะแนนV3!$C395,[1]HGRY2565Q3!$C:$C,0))</f>
        <v>0.5</v>
      </c>
      <c r="AF395" s="78">
        <f>INDEX([1]HGRY2565Q3!Y:Y,MATCH([1]ตารางคะแนนV3!$C395,[1]HGRY2565Q3!$C:$C,0))</f>
        <v>0</v>
      </c>
      <c r="AG395" s="78">
        <f>INDEX([1]HGRY2565Q3!Z:Z,MATCH([1]ตารางคะแนนV3!$C395,[1]HGRY2565Q3!$C:$C,0))</f>
        <v>0.5</v>
      </c>
      <c r="AH395" s="85">
        <f t="shared" si="100"/>
        <v>3.5</v>
      </c>
      <c r="AI395" s="79">
        <f t="shared" si="101"/>
        <v>2</v>
      </c>
      <c r="AJ395" s="86">
        <f>INDEX([1]PointY2565Q3!J:J,MATCH([1]ตารางคะแนนV3!$C395,[1]PointY2565Q3!$C:$C,0))</f>
        <v>1</v>
      </c>
      <c r="AK395" s="87">
        <f>IFERROR(INDEX([1]อัตราการครองเตียง!O:O,MATCH([1]ตารางคะแนนV3!$C395,[1]อัตราการครองเตียง!$C:$C,0)),0)</f>
        <v>0</v>
      </c>
      <c r="AL395" s="88">
        <f>INDEX([1]SumAdjRw!R:R,MATCH([1]ตารางคะแนนV3!$C395,[1]SumAdjRw!$C:$C,0))</f>
        <v>1</v>
      </c>
      <c r="AM395" s="89">
        <f t="shared" si="102"/>
        <v>1</v>
      </c>
      <c r="AN395" s="90">
        <f t="shared" si="103"/>
        <v>4</v>
      </c>
      <c r="AO395" s="91">
        <f t="shared" si="104"/>
        <v>7</v>
      </c>
      <c r="AP395" s="92">
        <f>INDEX([1]RiskPlusY2565Q3!Q:Q,MATCH([1]ตารางคะแนนV3!$C395,[1]RiskPlusY2565Q3!$D:$D,0))</f>
        <v>0</v>
      </c>
      <c r="AQ395" s="92">
        <f>INDEX([1]RiskPlusY2565Q3!R:R,MATCH([1]ตารางคะแนนV3!$C395,[1]RiskPlusY2565Q3!$D:$D,0))</f>
        <v>0</v>
      </c>
      <c r="AR395" s="92">
        <f>INDEX([1]RiskPlusY2565Q3!AB:AB,MATCH([1]ตารางคะแนนV3!$C395,[1]RiskPlusY2565Q3!$D:$D,0))</f>
        <v>1</v>
      </c>
      <c r="AS395" s="93">
        <f t="shared" si="105"/>
        <v>1</v>
      </c>
      <c r="AT395" s="92">
        <f>INDEX([1]RiskPlusY2565Q3!AA:AA,MATCH([1]ตารางคะแนนV3!$C395,[1]RiskPlusY2565Q3!$D:$D,0))</f>
        <v>1</v>
      </c>
      <c r="AU395" s="92">
        <f>INDEX([1]RiskPlusY2565Q3!AC:AC,MATCH([1]ตารางคะแนนV3!$C395,[1]RiskPlusY2565Q3!$D:$D,0))</f>
        <v>1</v>
      </c>
      <c r="AV395" s="94">
        <f t="shared" si="106"/>
        <v>2</v>
      </c>
      <c r="AW395" s="95">
        <f t="shared" si="107"/>
        <v>3</v>
      </c>
      <c r="AX395" s="96">
        <f t="shared" si="108"/>
        <v>10</v>
      </c>
      <c r="AY395" s="18" t="str">
        <f t="shared" si="109"/>
        <v>C</v>
      </c>
      <c r="AZ395" s="18"/>
      <c r="BA395" s="18" t="str">
        <f>INDEX([1]Proflile65!$L:$L,MATCH([1]ตารางคะแนนV3!$C395,[1]Proflile65!$D:$D,0))</f>
        <v>เดิม</v>
      </c>
      <c r="BB395" s="18"/>
      <c r="BC395" s="18"/>
      <c r="BD395" s="28" t="b">
        <f t="shared" si="110"/>
        <v>1</v>
      </c>
      <c r="BE395" s="96">
        <v>10</v>
      </c>
      <c r="BF395" s="18" t="s">
        <v>2072</v>
      </c>
      <c r="BH395" s="17">
        <f t="shared" si="111"/>
        <v>0</v>
      </c>
    </row>
    <row r="396" spans="1:60">
      <c r="A396" s="18" t="s">
        <v>26</v>
      </c>
      <c r="B396" s="17" t="s">
        <v>30</v>
      </c>
      <c r="C396" s="18" t="s">
        <v>1003</v>
      </c>
      <c r="D396" s="17" t="s">
        <v>1004</v>
      </c>
      <c r="E396" s="18" t="str">
        <f>INDEX([1]Proflile65!$F:$F,MATCH([1]ตารางคะแนนV3!$C396,[1]Proflile65!$D:$D,0))</f>
        <v>รพช.</v>
      </c>
      <c r="F396" s="18">
        <f>INDEX([1]Proflile65!$H:$H,MATCH([1]ตารางคะแนนV3!$C396,[1]Proflile65!$D:$D,0))</f>
        <v>66</v>
      </c>
      <c r="G396" s="19" t="str">
        <f>INDEX([1]Proflile65!$K:$K,MATCH([1]ตารางคะแนนV3!$C396,[1]Proflile65!$D:$D,0))</f>
        <v>รพช.F2 P30,000-60,000</v>
      </c>
      <c r="H396" s="75">
        <v>44749</v>
      </c>
      <c r="I396" s="76">
        <f>INDEX([1]RiskPlusY2565Q3!L:L,MATCH([1]ตารางคะแนนV3!$C396,[1]RiskPlusY2565Q3!$D:$D,0))</f>
        <v>108576643.34999999</v>
      </c>
      <c r="J396" s="76">
        <f>INDEX([1]RiskPlusY2565Q3!P:P,MATCH([1]ตารางคะแนนV3!$C396,[1]RiskPlusY2565Q3!$D:$D,0))</f>
        <v>53346291.210000001</v>
      </c>
      <c r="K396" s="76">
        <f>INDEX([1]RiskPlusY2565Q3!O:O,MATCH([1]ตารางคะแนนV3!$C396,[1]RiskPlusY2565Q3!$D:$D,0))</f>
        <v>54215710.899999999</v>
      </c>
      <c r="L396" s="76">
        <f>INDEX([1]RiskPlusY2565Q3!M:M,MATCH([1]ตารางคะแนนV3!$C396,[1]RiskPlusY2565Q3!$D:$D,0))</f>
        <v>46487877.810000002</v>
      </c>
      <c r="M396" s="29">
        <f>INDEX([1]RiskPlusY2565Q3!N:N,MATCH([1]ตารางคะแนนV3!$C396,[1]RiskPlusY2565Q3!$D:$D,0))</f>
        <v>0</v>
      </c>
      <c r="N396" s="77">
        <f>INDEX([1]PlanfinY2565Q3!M:M,MATCH([1]ตารางคะแนนV3!$C396,[1]PlanfinY2565Q3!$C:$C,0))</f>
        <v>0</v>
      </c>
      <c r="O396" s="78">
        <f>INDEX([1]PlanfinY2565Q3!N:N,MATCH([1]ตารางคะแนนV3!$C396,[1]PlanfinY2565Q3!$C:$C,0))</f>
        <v>1</v>
      </c>
      <c r="P396" s="79">
        <f t="shared" si="96"/>
        <v>1</v>
      </c>
      <c r="Q396" s="80">
        <f>INDEX([1]Ratio!R:R,MATCH([1]ตารางคะแนนV3!$C396,[1]Ratio!$C:$C,0))</f>
        <v>118</v>
      </c>
      <c r="R396" s="81">
        <f>INDEX([1]RiskPlusY2565Q3!$S:$S,MATCH([1]ตารางคะแนนV3!C396,[1]RiskPlusY2565Q3!$D:$D,0))</f>
        <v>0</v>
      </c>
      <c r="S396" s="82">
        <f>INDEX([1]Ratio!$S:$S,MATCH([1]ตารางคะแนนV3!$C396,[1]Ratio!$C:$C,0))</f>
        <v>56</v>
      </c>
      <c r="T396" s="78">
        <f>VLOOKUP($C396,[1]RiskPlusY2565Q3!$D$2:$W$901,17,0)</f>
        <v>1</v>
      </c>
      <c r="U396" s="83">
        <f t="shared" si="97"/>
        <v>0.5</v>
      </c>
      <c r="V396" s="82">
        <f>INDEX([1]Ratio!$T:$T,MATCH([1]ตารางคะแนนV3!$C396,[1]Ratio!$C:$C,0))</f>
        <v>114</v>
      </c>
      <c r="W396" s="78">
        <f>VLOOKUP($C396,[1]RiskPlusY2565Q3!$D$2:$W$901,18,0)</f>
        <v>0</v>
      </c>
      <c r="X396" s="83">
        <f t="shared" si="98"/>
        <v>0</v>
      </c>
      <c r="Y396" s="82">
        <f>INDEX([1]Ratio!$V:$V,MATCH([1]ตารางคะแนนV3!$C396,[1]Ratio!$C:$C,0))</f>
        <v>41</v>
      </c>
      <c r="Z396" s="81">
        <f>INDEX([1]RiskPlusY2565Q3!$W:$W,MATCH([1]ตารางคะแนนV3!C396,[1]RiskPlusY2565Q3!$D:$D,0))</f>
        <v>1</v>
      </c>
      <c r="AA396" s="84">
        <f t="shared" si="99"/>
        <v>1.5</v>
      </c>
      <c r="AB396" s="77" t="str">
        <f>INDEX('[1]Quick MethodY2565Q3'!P:P,MATCH([1]ตารางคะแนนV3!$C396,'[1]Quick MethodY2565Q3'!$C:$C,0))</f>
        <v>1</v>
      </c>
      <c r="AC396" s="78" t="str">
        <f>INDEX('[1]Quick MethodY2565Q3'!Q:Q,MATCH([1]ตารางคะแนนV3!$C396,'[1]Quick MethodY2565Q3'!$C:$C,0))</f>
        <v>0</v>
      </c>
      <c r="AD396" s="78">
        <f>INDEX([1]HGRY2565Q3!W:W,MATCH([1]ตารางคะแนนV3!$C396,[1]HGRY2565Q3!$C:$C,0))</f>
        <v>0</v>
      </c>
      <c r="AE396" s="78">
        <f>INDEX([1]HGRY2565Q3!X:X,MATCH([1]ตารางคะแนนV3!$C396,[1]HGRY2565Q3!$C:$C,0))</f>
        <v>0.5</v>
      </c>
      <c r="AF396" s="78">
        <f>INDEX([1]HGRY2565Q3!Y:Y,MATCH([1]ตารางคะแนนV3!$C396,[1]HGRY2565Q3!$C:$C,0))</f>
        <v>0</v>
      </c>
      <c r="AG396" s="78">
        <f>INDEX([1]HGRY2565Q3!Z:Z,MATCH([1]ตารางคะแนนV3!$C396,[1]HGRY2565Q3!$C:$C,0))</f>
        <v>0.5</v>
      </c>
      <c r="AH396" s="85">
        <f t="shared" si="100"/>
        <v>2</v>
      </c>
      <c r="AI396" s="79">
        <f t="shared" si="101"/>
        <v>2</v>
      </c>
      <c r="AJ396" s="86">
        <f>INDEX([1]PointY2565Q3!J:J,MATCH([1]ตารางคะแนนV3!$C396,[1]PointY2565Q3!$C:$C,0))</f>
        <v>1</v>
      </c>
      <c r="AK396" s="87">
        <f>IFERROR(INDEX([1]อัตราการครองเตียง!O:O,MATCH([1]ตารางคะแนนV3!$C396,[1]อัตราการครองเตียง!$C:$C,0)),0)</f>
        <v>1</v>
      </c>
      <c r="AL396" s="88">
        <f>INDEX([1]SumAdjRw!R:R,MATCH([1]ตารางคะแนนV3!$C396,[1]SumAdjRw!$C:$C,0))</f>
        <v>1</v>
      </c>
      <c r="AM396" s="89">
        <f t="shared" si="102"/>
        <v>2</v>
      </c>
      <c r="AN396" s="90">
        <f t="shared" si="103"/>
        <v>5</v>
      </c>
      <c r="AO396" s="91">
        <f t="shared" si="104"/>
        <v>7.5</v>
      </c>
      <c r="AP396" s="92">
        <f>INDEX([1]RiskPlusY2565Q3!Q:Q,MATCH([1]ตารางคะแนนV3!$C396,[1]RiskPlusY2565Q3!$D:$D,0))</f>
        <v>1</v>
      </c>
      <c r="AQ396" s="92">
        <f>INDEX([1]RiskPlusY2565Q3!R:R,MATCH([1]ตารางคะแนนV3!$C396,[1]RiskPlusY2565Q3!$D:$D,0))</f>
        <v>0</v>
      </c>
      <c r="AR396" s="92">
        <f>INDEX([1]RiskPlusY2565Q3!AB:AB,MATCH([1]ตารางคะแนนV3!$C396,[1]RiskPlusY2565Q3!$D:$D,0))</f>
        <v>1</v>
      </c>
      <c r="AS396" s="93">
        <f t="shared" si="105"/>
        <v>2</v>
      </c>
      <c r="AT396" s="92">
        <f>INDEX([1]RiskPlusY2565Q3!AA:AA,MATCH([1]ตารางคะแนนV3!$C396,[1]RiskPlusY2565Q3!$D:$D,0))</f>
        <v>1</v>
      </c>
      <c r="AU396" s="92">
        <f>INDEX([1]RiskPlusY2565Q3!AC:AC,MATCH([1]ตารางคะแนนV3!$C396,[1]RiskPlusY2565Q3!$D:$D,0))</f>
        <v>1</v>
      </c>
      <c r="AV396" s="94">
        <f t="shared" si="106"/>
        <v>2</v>
      </c>
      <c r="AW396" s="95">
        <f t="shared" si="107"/>
        <v>4</v>
      </c>
      <c r="AX396" s="96">
        <f t="shared" si="108"/>
        <v>11.5</v>
      </c>
      <c r="AY396" s="18" t="str">
        <f t="shared" si="109"/>
        <v>B</v>
      </c>
      <c r="AZ396" s="18"/>
      <c r="BA396" s="18" t="str">
        <f>INDEX([1]Proflile65!$L:$L,MATCH([1]ตารางคะแนนV3!$C396,[1]Proflile65!$D:$D,0))</f>
        <v>เดิม</v>
      </c>
      <c r="BB396" s="18"/>
      <c r="BC396" s="18"/>
      <c r="BD396" s="28" t="b">
        <f t="shared" si="110"/>
        <v>1</v>
      </c>
      <c r="BE396" s="96">
        <v>11.5</v>
      </c>
      <c r="BF396" s="18" t="s">
        <v>2071</v>
      </c>
      <c r="BH396" s="17">
        <f t="shared" si="111"/>
        <v>150000</v>
      </c>
    </row>
    <row r="397" spans="1:60">
      <c r="A397" s="18" t="s">
        <v>26</v>
      </c>
      <c r="B397" s="17" t="s">
        <v>30</v>
      </c>
      <c r="C397" s="18" t="s">
        <v>1005</v>
      </c>
      <c r="D397" s="17" t="s">
        <v>1006</v>
      </c>
      <c r="E397" s="18" t="str">
        <f>INDEX([1]Proflile65!$F:$F,MATCH([1]ตารางคะแนนV3!$C397,[1]Proflile65!$D:$D,0))</f>
        <v>รพช.</v>
      </c>
      <c r="F397" s="18">
        <f>INDEX([1]Proflile65!$H:$H,MATCH([1]ตารางคะแนนV3!$C397,[1]Proflile65!$D:$D,0))</f>
        <v>30</v>
      </c>
      <c r="G397" s="19" t="str">
        <f>INDEX([1]Proflile65!$K:$K,MATCH([1]ตารางคะแนนV3!$C397,[1]Proflile65!$D:$D,0))</f>
        <v>รพช.F2 P&lt;=30,000</v>
      </c>
      <c r="H397" s="75">
        <v>14064</v>
      </c>
      <c r="I397" s="76">
        <f>INDEX([1]RiskPlusY2565Q3!L:L,MATCH([1]ตารางคะแนนV3!$C397,[1]RiskPlusY2565Q3!$D:$D,0))</f>
        <v>16359965.369999999</v>
      </c>
      <c r="J397" s="76">
        <f>INDEX([1]RiskPlusY2565Q3!P:P,MATCH([1]ตารางคะแนนV3!$C397,[1]RiskPlusY2565Q3!$D:$D,0))</f>
        <v>2801524.75</v>
      </c>
      <c r="K397" s="76">
        <f>INDEX([1]RiskPlusY2565Q3!O:O,MATCH([1]ตารางคะแนนV3!$C397,[1]RiskPlusY2565Q3!$D:$D,0))</f>
        <v>12513512.119999999</v>
      </c>
      <c r="L397" s="76">
        <f>INDEX([1]RiskPlusY2565Q3!M:M,MATCH([1]ตารางคะแนนV3!$C397,[1]RiskPlusY2565Q3!$D:$D,0))</f>
        <v>9868684.1999999993</v>
      </c>
      <c r="M397" s="29">
        <f>INDEX([1]RiskPlusY2565Q3!N:N,MATCH([1]ตารางคะแนนV3!$C397,[1]RiskPlusY2565Q3!$D:$D,0))</f>
        <v>0</v>
      </c>
      <c r="N397" s="77">
        <f>INDEX([1]PlanfinY2565Q3!M:M,MATCH([1]ตารางคะแนนV3!$C397,[1]PlanfinY2565Q3!$C:$C,0))</f>
        <v>0</v>
      </c>
      <c r="O397" s="78">
        <f>INDEX([1]PlanfinY2565Q3!N:N,MATCH([1]ตารางคะแนนV3!$C397,[1]PlanfinY2565Q3!$C:$C,0))</f>
        <v>0</v>
      </c>
      <c r="P397" s="79">
        <f t="shared" si="96"/>
        <v>0</v>
      </c>
      <c r="Q397" s="80">
        <f>INDEX([1]Ratio!R:R,MATCH([1]ตารางคะแนนV3!$C397,[1]Ratio!$C:$C,0))</f>
        <v>217</v>
      </c>
      <c r="R397" s="81">
        <f>INDEX([1]RiskPlusY2565Q3!$S:$S,MATCH([1]ตารางคะแนนV3!C397,[1]RiskPlusY2565Q3!$D:$D,0))</f>
        <v>0</v>
      </c>
      <c r="S397" s="82">
        <f>INDEX([1]Ratio!$S:$S,MATCH([1]ตารางคะแนนV3!$C397,[1]Ratio!$C:$C,0))</f>
        <v>161</v>
      </c>
      <c r="T397" s="78">
        <f>VLOOKUP($C397,[1]RiskPlusY2565Q3!$D$2:$W$901,17,0)</f>
        <v>0</v>
      </c>
      <c r="U397" s="83">
        <f t="shared" si="97"/>
        <v>0</v>
      </c>
      <c r="V397" s="82">
        <f>INDEX([1]Ratio!$T:$T,MATCH([1]ตารางคะแนนV3!$C397,[1]Ratio!$C:$C,0))</f>
        <v>167</v>
      </c>
      <c r="W397" s="78">
        <f>VLOOKUP($C397,[1]RiskPlusY2565Q3!$D$2:$W$901,18,0)</f>
        <v>0</v>
      </c>
      <c r="X397" s="83">
        <f t="shared" si="98"/>
        <v>0</v>
      </c>
      <c r="Y397" s="82">
        <f>INDEX([1]Ratio!$V:$V,MATCH([1]ตารางคะแนนV3!$C397,[1]Ratio!$C:$C,0))</f>
        <v>106</v>
      </c>
      <c r="Z397" s="81">
        <f>INDEX([1]RiskPlusY2565Q3!$W:$W,MATCH([1]ตารางคะแนนV3!C397,[1]RiskPlusY2565Q3!$D:$D,0))</f>
        <v>0</v>
      </c>
      <c r="AA397" s="84">
        <f t="shared" si="99"/>
        <v>0</v>
      </c>
      <c r="AB397" s="77" t="str">
        <f>INDEX('[1]Quick MethodY2565Q3'!P:P,MATCH([1]ตารางคะแนนV3!$C397,'[1]Quick MethodY2565Q3'!$C:$C,0))</f>
        <v>1</v>
      </c>
      <c r="AC397" s="78" t="str">
        <f>INDEX('[1]Quick MethodY2565Q3'!Q:Q,MATCH([1]ตารางคะแนนV3!$C397,'[1]Quick MethodY2565Q3'!$C:$C,0))</f>
        <v>0</v>
      </c>
      <c r="AD397" s="78">
        <f>INDEX([1]HGRY2565Q3!W:W,MATCH([1]ตารางคะแนนV3!$C397,[1]HGRY2565Q3!$C:$C,0))</f>
        <v>0.5</v>
      </c>
      <c r="AE397" s="78">
        <f>INDEX([1]HGRY2565Q3!X:X,MATCH([1]ตารางคะแนนV3!$C397,[1]HGRY2565Q3!$C:$C,0))</f>
        <v>0.5</v>
      </c>
      <c r="AF397" s="78">
        <f>INDEX([1]HGRY2565Q3!Y:Y,MATCH([1]ตารางคะแนนV3!$C397,[1]HGRY2565Q3!$C:$C,0))</f>
        <v>0.5</v>
      </c>
      <c r="AG397" s="78">
        <f>INDEX([1]HGRY2565Q3!Z:Z,MATCH([1]ตารางคะแนนV3!$C397,[1]HGRY2565Q3!$C:$C,0))</f>
        <v>0.5</v>
      </c>
      <c r="AH397" s="85">
        <f t="shared" si="100"/>
        <v>3</v>
      </c>
      <c r="AI397" s="79">
        <f t="shared" si="101"/>
        <v>2</v>
      </c>
      <c r="AJ397" s="86">
        <f>INDEX([1]PointY2565Q3!J:J,MATCH([1]ตารางคะแนนV3!$C397,[1]PointY2565Q3!$C:$C,0))</f>
        <v>0</v>
      </c>
      <c r="AK397" s="87">
        <f>IFERROR(INDEX([1]อัตราการครองเตียง!O:O,MATCH([1]ตารางคะแนนV3!$C397,[1]อัตราการครองเตียง!$C:$C,0)),0)</f>
        <v>0</v>
      </c>
      <c r="AL397" s="88">
        <f>INDEX([1]SumAdjRw!R:R,MATCH([1]ตารางคะแนนV3!$C397,[1]SumAdjRw!$C:$C,0))</f>
        <v>0</v>
      </c>
      <c r="AM397" s="89">
        <f t="shared" si="102"/>
        <v>0</v>
      </c>
      <c r="AN397" s="90">
        <f t="shared" si="103"/>
        <v>2</v>
      </c>
      <c r="AO397" s="91">
        <f t="shared" si="104"/>
        <v>2</v>
      </c>
      <c r="AP397" s="92">
        <f>INDEX([1]RiskPlusY2565Q3!Q:Q,MATCH([1]ตารางคะแนนV3!$C397,[1]RiskPlusY2565Q3!$D:$D,0))</f>
        <v>0</v>
      </c>
      <c r="AQ397" s="92">
        <f>INDEX([1]RiskPlusY2565Q3!R:R,MATCH([1]ตารางคะแนนV3!$C397,[1]RiskPlusY2565Q3!$D:$D,0))</f>
        <v>0</v>
      </c>
      <c r="AR397" s="92">
        <f>INDEX([1]RiskPlusY2565Q3!AB:AB,MATCH([1]ตารางคะแนนV3!$C397,[1]RiskPlusY2565Q3!$D:$D,0))</f>
        <v>1</v>
      </c>
      <c r="AS397" s="93">
        <f t="shared" si="105"/>
        <v>1</v>
      </c>
      <c r="AT397" s="92">
        <f>INDEX([1]RiskPlusY2565Q3!AA:AA,MATCH([1]ตารางคะแนนV3!$C397,[1]RiskPlusY2565Q3!$D:$D,0))</f>
        <v>1</v>
      </c>
      <c r="AU397" s="92">
        <f>INDEX([1]RiskPlusY2565Q3!AC:AC,MATCH([1]ตารางคะแนนV3!$C397,[1]RiskPlusY2565Q3!$D:$D,0))</f>
        <v>1</v>
      </c>
      <c r="AV397" s="94">
        <f t="shared" si="106"/>
        <v>2</v>
      </c>
      <c r="AW397" s="95">
        <f t="shared" si="107"/>
        <v>3</v>
      </c>
      <c r="AX397" s="96">
        <f t="shared" si="108"/>
        <v>5</v>
      </c>
      <c r="AY397" s="18" t="str">
        <f t="shared" si="109"/>
        <v>F</v>
      </c>
      <c r="AZ397" s="18"/>
      <c r="BA397" s="18" t="str">
        <f>INDEX([1]Proflile65!$L:$L,MATCH([1]ตารางคะแนนV3!$C397,[1]Proflile65!$D:$D,0))</f>
        <v>เดิม</v>
      </c>
      <c r="BB397" s="18"/>
      <c r="BC397" s="18"/>
      <c r="BD397" s="28" t="b">
        <f t="shared" si="110"/>
        <v>1</v>
      </c>
      <c r="BE397" s="96">
        <v>5</v>
      </c>
      <c r="BF397" s="18" t="s">
        <v>2074</v>
      </c>
      <c r="BH397" s="17">
        <f t="shared" si="111"/>
        <v>0</v>
      </c>
    </row>
    <row r="398" spans="1:60">
      <c r="A398" s="18" t="s">
        <v>26</v>
      </c>
      <c r="B398" s="17" t="s">
        <v>113</v>
      </c>
      <c r="C398" s="18" t="s">
        <v>915</v>
      </c>
      <c r="D398" s="17" t="s">
        <v>916</v>
      </c>
      <c r="E398" s="18" t="str">
        <f>INDEX([1]Proflile65!$F:$F,MATCH([1]ตารางคะแนนV3!$C398,[1]Proflile65!$D:$D,0))</f>
        <v>รพศ.</v>
      </c>
      <c r="F398" s="18">
        <f>INDEX([1]Proflile65!$H:$H,MATCH([1]ตารางคะแนนV3!$C398,[1]Proflile65!$D:$D,0))</f>
        <v>641</v>
      </c>
      <c r="G398" s="19" t="str">
        <f>INDEX([1]Proflile65!$K:$K,MATCH([1]ตารางคะแนนV3!$C398,[1]Proflile65!$D:$D,0))</f>
        <v>รพศ.A B&lt;=700</v>
      </c>
      <c r="H398" s="75">
        <v>157333</v>
      </c>
      <c r="I398" s="76">
        <f>INDEX([1]RiskPlusY2565Q3!L:L,MATCH([1]ตารางคะแนนV3!$C398,[1]RiskPlusY2565Q3!$D:$D,0))</f>
        <v>1400661400.1400001</v>
      </c>
      <c r="J398" s="76">
        <f>INDEX([1]RiskPlusY2565Q3!P:P,MATCH([1]ตารางคะแนนV3!$C398,[1]RiskPlusY2565Q3!$D:$D,0))</f>
        <v>859122936.89999998</v>
      </c>
      <c r="K398" s="76">
        <f>INDEX([1]RiskPlusY2565Q3!O:O,MATCH([1]ตารางคะแนนV3!$C398,[1]RiskPlusY2565Q3!$D:$D,0))</f>
        <v>498359988.29000002</v>
      </c>
      <c r="L398" s="76">
        <f>INDEX([1]RiskPlusY2565Q3!M:M,MATCH([1]ตารางคะแนนV3!$C398,[1]RiskPlusY2565Q3!$D:$D,0))</f>
        <v>428597818.01999998</v>
      </c>
      <c r="M398" s="29">
        <f>INDEX([1]RiskPlusY2565Q3!N:N,MATCH([1]ตารางคะแนนV3!$C398,[1]RiskPlusY2565Q3!$D:$D,0))</f>
        <v>0</v>
      </c>
      <c r="N398" s="77">
        <f>INDEX([1]PlanfinY2565Q3!M:M,MATCH([1]ตารางคะแนนV3!$C398,[1]PlanfinY2565Q3!$C:$C,0))</f>
        <v>0</v>
      </c>
      <c r="O398" s="78">
        <f>INDEX([1]PlanfinY2565Q3!N:N,MATCH([1]ตารางคะแนนV3!$C398,[1]PlanfinY2565Q3!$C:$C,0))</f>
        <v>1</v>
      </c>
      <c r="P398" s="79">
        <f t="shared" si="96"/>
        <v>1</v>
      </c>
      <c r="Q398" s="80">
        <f>INDEX([1]Ratio!R:R,MATCH([1]ตารางคะแนนV3!$C398,[1]Ratio!$C:$C,0))</f>
        <v>12</v>
      </c>
      <c r="R398" s="81">
        <f>INDEX([1]RiskPlusY2565Q3!$S:$S,MATCH([1]ตารางคะแนนV3!C398,[1]RiskPlusY2565Q3!$D:$D,0))</f>
        <v>1</v>
      </c>
      <c r="S398" s="82">
        <f>INDEX([1]Ratio!$S:$S,MATCH([1]ตารางคะแนนV3!$C398,[1]Ratio!$C:$C,0))</f>
        <v>98</v>
      </c>
      <c r="T398" s="78">
        <f>VLOOKUP($C398,[1]RiskPlusY2565Q3!$D$2:$W$901,17,0)</f>
        <v>0</v>
      </c>
      <c r="U398" s="83">
        <f t="shared" si="97"/>
        <v>0</v>
      </c>
      <c r="V398" s="82">
        <f>INDEX([1]Ratio!$T:$T,MATCH([1]ตารางคะแนนV3!$C398,[1]Ratio!$C:$C,0))</f>
        <v>31</v>
      </c>
      <c r="W398" s="78">
        <f>VLOOKUP($C398,[1]RiskPlusY2565Q3!$D$2:$W$901,18,0)</f>
        <v>1</v>
      </c>
      <c r="X398" s="83">
        <f t="shared" si="98"/>
        <v>0.5</v>
      </c>
      <c r="Y398" s="82">
        <f>INDEX([1]Ratio!$V:$V,MATCH([1]ตารางคะแนนV3!$C398,[1]Ratio!$C:$C,0))</f>
        <v>56</v>
      </c>
      <c r="Z398" s="81">
        <f>INDEX([1]RiskPlusY2565Q3!$W:$W,MATCH([1]ตารางคะแนนV3!C398,[1]RiskPlusY2565Q3!$D:$D,0))</f>
        <v>1</v>
      </c>
      <c r="AA398" s="84">
        <f t="shared" si="99"/>
        <v>2.5</v>
      </c>
      <c r="AB398" s="77" t="str">
        <f>INDEX('[1]Quick MethodY2565Q3'!P:P,MATCH([1]ตารางคะแนนV3!$C398,'[1]Quick MethodY2565Q3'!$C:$C,0))</f>
        <v>1</v>
      </c>
      <c r="AC398" s="78" t="str">
        <f>INDEX('[1]Quick MethodY2565Q3'!Q:Q,MATCH([1]ตารางคะแนนV3!$C398,'[1]Quick MethodY2565Q3'!$C:$C,0))</f>
        <v>1</v>
      </c>
      <c r="AD398" s="78">
        <f>INDEX([1]HGRY2565Q3!W:W,MATCH([1]ตารางคะแนนV3!$C398,[1]HGRY2565Q3!$C:$C,0))</f>
        <v>0.5</v>
      </c>
      <c r="AE398" s="78">
        <f>INDEX([1]HGRY2565Q3!X:X,MATCH([1]ตารางคะแนนV3!$C398,[1]HGRY2565Q3!$C:$C,0))</f>
        <v>0</v>
      </c>
      <c r="AF398" s="78">
        <f>INDEX([1]HGRY2565Q3!Y:Y,MATCH([1]ตารางคะแนนV3!$C398,[1]HGRY2565Q3!$C:$C,0))</f>
        <v>0</v>
      </c>
      <c r="AG398" s="78">
        <f>INDEX([1]HGRY2565Q3!Z:Z,MATCH([1]ตารางคะแนนV3!$C398,[1]HGRY2565Q3!$C:$C,0))</f>
        <v>0</v>
      </c>
      <c r="AH398" s="85">
        <f t="shared" si="100"/>
        <v>2.5</v>
      </c>
      <c r="AI398" s="79">
        <f t="shared" si="101"/>
        <v>2</v>
      </c>
      <c r="AJ398" s="86">
        <f>INDEX([1]PointY2565Q3!J:J,MATCH([1]ตารางคะแนนV3!$C398,[1]PointY2565Q3!$C:$C,0))</f>
        <v>1</v>
      </c>
      <c r="AK398" s="87">
        <f>IFERROR(INDEX([1]อัตราการครองเตียง!O:O,MATCH([1]ตารางคะแนนV3!$C398,[1]อัตราการครองเตียง!$C:$C,0)),0)</f>
        <v>1</v>
      </c>
      <c r="AL398" s="88">
        <f>INDEX([1]SumAdjRw!R:R,MATCH([1]ตารางคะแนนV3!$C398,[1]SumAdjRw!$C:$C,0))</f>
        <v>0</v>
      </c>
      <c r="AM398" s="89">
        <f t="shared" si="102"/>
        <v>1</v>
      </c>
      <c r="AN398" s="90">
        <f t="shared" si="103"/>
        <v>4</v>
      </c>
      <c r="AO398" s="91">
        <f t="shared" si="104"/>
        <v>7.5</v>
      </c>
      <c r="AP398" s="92">
        <f>INDEX([1]RiskPlusY2565Q3!Q:Q,MATCH([1]ตารางคะแนนV3!$C398,[1]RiskPlusY2565Q3!$D:$D,0))</f>
        <v>1</v>
      </c>
      <c r="AQ398" s="92">
        <f>INDEX([1]RiskPlusY2565Q3!R:R,MATCH([1]ตารางคะแนนV3!$C398,[1]RiskPlusY2565Q3!$D:$D,0))</f>
        <v>0</v>
      </c>
      <c r="AR398" s="92">
        <f>INDEX([1]RiskPlusY2565Q3!AB:AB,MATCH([1]ตารางคะแนนV3!$C398,[1]RiskPlusY2565Q3!$D:$D,0))</f>
        <v>1</v>
      </c>
      <c r="AS398" s="93">
        <f t="shared" si="105"/>
        <v>2</v>
      </c>
      <c r="AT398" s="92">
        <f>INDEX([1]RiskPlusY2565Q3!AA:AA,MATCH([1]ตารางคะแนนV3!$C398,[1]RiskPlusY2565Q3!$D:$D,0))</f>
        <v>1</v>
      </c>
      <c r="AU398" s="92">
        <f>INDEX([1]RiskPlusY2565Q3!AC:AC,MATCH([1]ตารางคะแนนV3!$C398,[1]RiskPlusY2565Q3!$D:$D,0))</f>
        <v>1</v>
      </c>
      <c r="AV398" s="94">
        <f t="shared" si="106"/>
        <v>2</v>
      </c>
      <c r="AW398" s="95">
        <f t="shared" si="107"/>
        <v>4</v>
      </c>
      <c r="AX398" s="96">
        <f t="shared" si="108"/>
        <v>11.5</v>
      </c>
      <c r="AY398" s="18" t="str">
        <f t="shared" si="109"/>
        <v>B</v>
      </c>
      <c r="AZ398" s="18"/>
      <c r="BA398" s="18" t="str">
        <f>INDEX([1]Proflile65!$L:$L,MATCH([1]ตารางคะแนนV3!$C398,[1]Proflile65!$D:$D,0))</f>
        <v>เดิม</v>
      </c>
      <c r="BB398" s="18"/>
      <c r="BC398" s="18"/>
      <c r="BD398" s="28" t="b">
        <f t="shared" si="110"/>
        <v>1</v>
      </c>
      <c r="BE398" s="96">
        <v>11.5</v>
      </c>
      <c r="BF398" s="18" t="s">
        <v>2071</v>
      </c>
      <c r="BH398" s="17">
        <f t="shared" si="111"/>
        <v>150000</v>
      </c>
    </row>
    <row r="399" spans="1:60">
      <c r="A399" s="18" t="s">
        <v>26</v>
      </c>
      <c r="B399" s="17" t="s">
        <v>113</v>
      </c>
      <c r="C399" s="18" t="s">
        <v>917</v>
      </c>
      <c r="D399" s="17" t="s">
        <v>2083</v>
      </c>
      <c r="E399" s="18" t="str">
        <f>INDEX([1]Proflile65!$F:$F,MATCH([1]ตารางคะแนนV3!$C399,[1]Proflile65!$D:$D,0))</f>
        <v>รพท.</v>
      </c>
      <c r="F399" s="18">
        <f>INDEX([1]Proflile65!$H:$H,MATCH([1]ตารางคะแนนV3!$C399,[1]Proflile65!$D:$D,0))</f>
        <v>162</v>
      </c>
      <c r="G399" s="19" t="str">
        <f>INDEX([1]Proflile65!$K:$K,MATCH([1]ตารางคะแนนV3!$C399,[1]Proflile65!$D:$D,0))</f>
        <v>รพท.M1 B&lt;=200</v>
      </c>
      <c r="H399" s="75">
        <v>50216</v>
      </c>
      <c r="I399" s="76">
        <f>INDEX([1]RiskPlusY2565Q3!L:L,MATCH([1]ตารางคะแนนV3!$C399,[1]RiskPlusY2565Q3!$D:$D,0))</f>
        <v>107640241.58</v>
      </c>
      <c r="J399" s="76">
        <f>INDEX([1]RiskPlusY2565Q3!P:P,MATCH([1]ตารางคะแนนV3!$C399,[1]RiskPlusY2565Q3!$D:$D,0))</f>
        <v>-50856052.420000002</v>
      </c>
      <c r="K399" s="76">
        <f>INDEX([1]RiskPlusY2565Q3!O:O,MATCH([1]ตารางคะแนนV3!$C399,[1]RiskPlusY2565Q3!$D:$D,0))</f>
        <v>66114833.969999999</v>
      </c>
      <c r="L399" s="76">
        <f>INDEX([1]RiskPlusY2565Q3!M:M,MATCH([1]ตารางคะแนนV3!$C399,[1]RiskPlusY2565Q3!$D:$D,0))</f>
        <v>62809650.219999999</v>
      </c>
      <c r="M399" s="29">
        <f>INDEX([1]RiskPlusY2565Q3!N:N,MATCH([1]ตารางคะแนนV3!$C399,[1]RiskPlusY2565Q3!$D:$D,0))</f>
        <v>1</v>
      </c>
      <c r="N399" s="77">
        <f>INDEX([1]PlanfinY2565Q3!M:M,MATCH([1]ตารางคะแนนV3!$C399,[1]PlanfinY2565Q3!$C:$C,0))</f>
        <v>0</v>
      </c>
      <c r="O399" s="78">
        <f>INDEX([1]PlanfinY2565Q3!N:N,MATCH([1]ตารางคะแนนV3!$C399,[1]PlanfinY2565Q3!$C:$C,0))</f>
        <v>1</v>
      </c>
      <c r="P399" s="79">
        <f t="shared" si="96"/>
        <v>1</v>
      </c>
      <c r="Q399" s="80">
        <f>INDEX([1]Ratio!R:R,MATCH([1]ตารางคะแนนV3!$C399,[1]Ratio!$C:$C,0))</f>
        <v>273</v>
      </c>
      <c r="R399" s="81">
        <f>INDEX([1]RiskPlusY2565Q3!$S:$S,MATCH([1]ตารางคะแนนV3!C399,[1]RiskPlusY2565Q3!$D:$D,0))</f>
        <v>0</v>
      </c>
      <c r="S399" s="82">
        <f>INDEX([1]Ratio!$S:$S,MATCH([1]ตารางคะแนนV3!$C399,[1]Ratio!$C:$C,0))</f>
        <v>147</v>
      </c>
      <c r="T399" s="78">
        <f>VLOOKUP($C399,[1]RiskPlusY2565Q3!$D$2:$W$901,17,0)</f>
        <v>0</v>
      </c>
      <c r="U399" s="83">
        <f t="shared" si="97"/>
        <v>0</v>
      </c>
      <c r="V399" s="82">
        <f>INDEX([1]Ratio!$T:$T,MATCH([1]ตารางคะแนนV3!$C399,[1]Ratio!$C:$C,0))</f>
        <v>78</v>
      </c>
      <c r="W399" s="78">
        <f>VLOOKUP($C399,[1]RiskPlusY2565Q3!$D$2:$W$901,18,0)</f>
        <v>0</v>
      </c>
      <c r="X399" s="83">
        <f t="shared" si="98"/>
        <v>0</v>
      </c>
      <c r="Y399" s="82">
        <f>INDEX([1]Ratio!$V:$V,MATCH([1]ตารางคะแนนV3!$C399,[1]Ratio!$C:$C,0))</f>
        <v>43</v>
      </c>
      <c r="Z399" s="81">
        <f>INDEX([1]RiskPlusY2565Q3!$W:$W,MATCH([1]ตารางคะแนนV3!C399,[1]RiskPlusY2565Q3!$D:$D,0))</f>
        <v>1</v>
      </c>
      <c r="AA399" s="84">
        <f t="shared" si="99"/>
        <v>1</v>
      </c>
      <c r="AB399" s="77" t="str">
        <f>INDEX('[1]Quick MethodY2565Q3'!P:P,MATCH([1]ตารางคะแนนV3!$C399,'[1]Quick MethodY2565Q3'!$C:$C,0))</f>
        <v>1</v>
      </c>
      <c r="AC399" s="78" t="str">
        <f>INDEX('[1]Quick MethodY2565Q3'!Q:Q,MATCH([1]ตารางคะแนนV3!$C399,'[1]Quick MethodY2565Q3'!$C:$C,0))</f>
        <v>0</v>
      </c>
      <c r="AD399" s="78">
        <f>INDEX([1]HGRY2565Q3!W:W,MATCH([1]ตารางคะแนนV3!$C399,[1]HGRY2565Q3!$C:$C,0))</f>
        <v>0.5</v>
      </c>
      <c r="AE399" s="78">
        <f>INDEX([1]HGRY2565Q3!X:X,MATCH([1]ตารางคะแนนV3!$C399,[1]HGRY2565Q3!$C:$C,0))</f>
        <v>0</v>
      </c>
      <c r="AF399" s="78">
        <f>INDEX([1]HGRY2565Q3!Y:Y,MATCH([1]ตารางคะแนนV3!$C399,[1]HGRY2565Q3!$C:$C,0))</f>
        <v>0.5</v>
      </c>
      <c r="AG399" s="78">
        <f>INDEX([1]HGRY2565Q3!Z:Z,MATCH([1]ตารางคะแนนV3!$C399,[1]HGRY2565Q3!$C:$C,0))</f>
        <v>0</v>
      </c>
      <c r="AH399" s="85">
        <f t="shared" si="100"/>
        <v>2</v>
      </c>
      <c r="AI399" s="79">
        <f t="shared" si="101"/>
        <v>2</v>
      </c>
      <c r="AJ399" s="86">
        <f>INDEX([1]PointY2565Q3!J:J,MATCH([1]ตารางคะแนนV3!$C399,[1]PointY2565Q3!$C:$C,0))</f>
        <v>1</v>
      </c>
      <c r="AK399" s="87">
        <f>IFERROR(INDEX([1]อัตราการครองเตียง!O:O,MATCH([1]ตารางคะแนนV3!$C399,[1]อัตราการครองเตียง!$C:$C,0)),0)</f>
        <v>1</v>
      </c>
      <c r="AL399" s="88">
        <f>INDEX([1]SumAdjRw!R:R,MATCH([1]ตารางคะแนนV3!$C399,[1]SumAdjRw!$C:$C,0))</f>
        <v>1</v>
      </c>
      <c r="AM399" s="89">
        <f t="shared" si="102"/>
        <v>2</v>
      </c>
      <c r="AN399" s="90">
        <f t="shared" si="103"/>
        <v>5</v>
      </c>
      <c r="AO399" s="91">
        <f t="shared" si="104"/>
        <v>7</v>
      </c>
      <c r="AP399" s="92">
        <f>INDEX([1]RiskPlusY2565Q3!Q:Q,MATCH([1]ตารางคะแนนV3!$C399,[1]RiskPlusY2565Q3!$D:$D,0))</f>
        <v>0</v>
      </c>
      <c r="AQ399" s="92">
        <f>INDEX([1]RiskPlusY2565Q3!R:R,MATCH([1]ตารางคะแนนV3!$C399,[1]RiskPlusY2565Q3!$D:$D,0))</f>
        <v>0</v>
      </c>
      <c r="AR399" s="92">
        <f>INDEX([1]RiskPlusY2565Q3!AB:AB,MATCH([1]ตารางคะแนนV3!$C399,[1]RiskPlusY2565Q3!$D:$D,0))</f>
        <v>1</v>
      </c>
      <c r="AS399" s="93">
        <f t="shared" si="105"/>
        <v>1</v>
      </c>
      <c r="AT399" s="92">
        <f>INDEX([1]RiskPlusY2565Q3!AA:AA,MATCH([1]ตารางคะแนนV3!$C399,[1]RiskPlusY2565Q3!$D:$D,0))</f>
        <v>1</v>
      </c>
      <c r="AU399" s="92">
        <f>INDEX([1]RiskPlusY2565Q3!AC:AC,MATCH([1]ตารางคะแนนV3!$C399,[1]RiskPlusY2565Q3!$D:$D,0))</f>
        <v>0</v>
      </c>
      <c r="AV399" s="94">
        <f t="shared" si="106"/>
        <v>1</v>
      </c>
      <c r="AW399" s="95">
        <f t="shared" si="107"/>
        <v>2</v>
      </c>
      <c r="AX399" s="96">
        <f t="shared" si="108"/>
        <v>9</v>
      </c>
      <c r="AY399" s="18" t="str">
        <f t="shared" si="109"/>
        <v>C</v>
      </c>
      <c r="AZ399" s="18"/>
      <c r="BA399" s="18" t="str">
        <f>INDEX([1]Proflile65!$L:$L,MATCH([1]ตารางคะแนนV3!$C399,[1]Proflile65!$D:$D,0))</f>
        <v>เดิม</v>
      </c>
      <c r="BB399" s="18"/>
      <c r="BC399" s="18"/>
      <c r="BD399" s="28" t="b">
        <f t="shared" si="110"/>
        <v>1</v>
      </c>
      <c r="BE399" s="96">
        <v>9</v>
      </c>
      <c r="BF399" s="18" t="s">
        <v>2072</v>
      </c>
      <c r="BH399" s="17">
        <f t="shared" si="111"/>
        <v>0</v>
      </c>
    </row>
    <row r="400" spans="1:60">
      <c r="A400" s="18" t="s">
        <v>26</v>
      </c>
      <c r="B400" s="17" t="s">
        <v>113</v>
      </c>
      <c r="C400" s="18" t="s">
        <v>919</v>
      </c>
      <c r="D400" s="17" t="s">
        <v>920</v>
      </c>
      <c r="E400" s="18" t="str">
        <f>INDEX([1]Proflile65!$F:$F,MATCH([1]ตารางคะแนนV3!$C400,[1]Proflile65!$D:$D,0))</f>
        <v>รพช.</v>
      </c>
      <c r="F400" s="18">
        <f>INDEX([1]Proflile65!$H:$H,MATCH([1]ตารางคะแนนV3!$C400,[1]Proflile65!$D:$D,0))</f>
        <v>70</v>
      </c>
      <c r="G400" s="19" t="str">
        <f>INDEX([1]Proflile65!$K:$K,MATCH([1]ตารางคะแนนV3!$C400,[1]Proflile65!$D:$D,0))</f>
        <v>รพช.F1 P&lt;=50,000</v>
      </c>
      <c r="H400" s="75">
        <v>47704</v>
      </c>
      <c r="I400" s="76">
        <f>INDEX([1]RiskPlusY2565Q3!L:L,MATCH([1]ตารางคะแนนV3!$C400,[1]RiskPlusY2565Q3!$D:$D,0))</f>
        <v>100518543.97</v>
      </c>
      <c r="J400" s="76">
        <f>INDEX([1]RiskPlusY2565Q3!P:P,MATCH([1]ตารางคะแนนV3!$C400,[1]RiskPlusY2565Q3!$D:$D,0))</f>
        <v>66240771.119999997</v>
      </c>
      <c r="K400" s="76">
        <f>INDEX([1]RiskPlusY2565Q3!O:O,MATCH([1]ตารางคะแนนV3!$C400,[1]RiskPlusY2565Q3!$D:$D,0))</f>
        <v>45059109.450000003</v>
      </c>
      <c r="L400" s="76">
        <f>INDEX([1]RiskPlusY2565Q3!M:M,MATCH([1]ตารางคะแนนV3!$C400,[1]RiskPlusY2565Q3!$D:$D,0))</f>
        <v>34314788.390000001</v>
      </c>
      <c r="M400" s="29">
        <f>INDEX([1]RiskPlusY2565Q3!N:N,MATCH([1]ตารางคะแนนV3!$C400,[1]RiskPlusY2565Q3!$D:$D,0))</f>
        <v>0</v>
      </c>
      <c r="N400" s="77">
        <f>INDEX([1]PlanfinY2565Q3!M:M,MATCH([1]ตารางคะแนนV3!$C400,[1]PlanfinY2565Q3!$C:$C,0))</f>
        <v>0</v>
      </c>
      <c r="O400" s="78">
        <f>INDEX([1]PlanfinY2565Q3!N:N,MATCH([1]ตารางคะแนนV3!$C400,[1]PlanfinY2565Q3!$C:$C,0))</f>
        <v>1</v>
      </c>
      <c r="P400" s="79">
        <f t="shared" si="96"/>
        <v>1</v>
      </c>
      <c r="Q400" s="80">
        <f>INDEX([1]Ratio!R:R,MATCH([1]ตารางคะแนนV3!$C400,[1]Ratio!$C:$C,0))</f>
        <v>82</v>
      </c>
      <c r="R400" s="81">
        <f>INDEX([1]RiskPlusY2565Q3!$S:$S,MATCH([1]ตารางคะแนนV3!C400,[1]RiskPlusY2565Q3!$D:$D,0))</f>
        <v>1</v>
      </c>
      <c r="S400" s="82">
        <f>INDEX([1]Ratio!$S:$S,MATCH([1]ตารางคะแนนV3!$C400,[1]Ratio!$C:$C,0))</f>
        <v>178</v>
      </c>
      <c r="T400" s="78">
        <f>VLOOKUP($C400,[1]RiskPlusY2565Q3!$D$2:$W$901,17,0)</f>
        <v>0</v>
      </c>
      <c r="U400" s="83">
        <f t="shared" si="97"/>
        <v>0</v>
      </c>
      <c r="V400" s="82">
        <f>INDEX([1]Ratio!$T:$T,MATCH([1]ตารางคะแนนV3!$C400,[1]Ratio!$C:$C,0))</f>
        <v>103</v>
      </c>
      <c r="W400" s="78">
        <f>VLOOKUP($C400,[1]RiskPlusY2565Q3!$D$2:$W$901,18,0)</f>
        <v>0</v>
      </c>
      <c r="X400" s="83">
        <f t="shared" si="98"/>
        <v>0</v>
      </c>
      <c r="Y400" s="82">
        <f>INDEX([1]Ratio!$V:$V,MATCH([1]ตารางคะแนนV3!$C400,[1]Ratio!$C:$C,0))</f>
        <v>45</v>
      </c>
      <c r="Z400" s="81">
        <f>INDEX([1]RiskPlusY2565Q3!$W:$W,MATCH([1]ตารางคะแนนV3!C400,[1]RiskPlusY2565Q3!$D:$D,0))</f>
        <v>1</v>
      </c>
      <c r="AA400" s="84">
        <f t="shared" si="99"/>
        <v>2</v>
      </c>
      <c r="AB400" s="77" t="str">
        <f>INDEX('[1]Quick MethodY2565Q3'!P:P,MATCH([1]ตารางคะแนนV3!$C400,'[1]Quick MethodY2565Q3'!$C:$C,0))</f>
        <v>1</v>
      </c>
      <c r="AC400" s="78" t="str">
        <f>INDEX('[1]Quick MethodY2565Q3'!Q:Q,MATCH([1]ตารางคะแนนV3!$C400,'[1]Quick MethodY2565Q3'!$C:$C,0))</f>
        <v>1</v>
      </c>
      <c r="AD400" s="78">
        <f>INDEX([1]HGRY2565Q3!W:W,MATCH([1]ตารางคะแนนV3!$C400,[1]HGRY2565Q3!$C:$C,0))</f>
        <v>0.5</v>
      </c>
      <c r="AE400" s="78">
        <f>INDEX([1]HGRY2565Q3!X:X,MATCH([1]ตารางคะแนนV3!$C400,[1]HGRY2565Q3!$C:$C,0))</f>
        <v>0.5</v>
      </c>
      <c r="AF400" s="78">
        <f>INDEX([1]HGRY2565Q3!Y:Y,MATCH([1]ตารางคะแนนV3!$C400,[1]HGRY2565Q3!$C:$C,0))</f>
        <v>0.5</v>
      </c>
      <c r="AG400" s="78">
        <f>INDEX([1]HGRY2565Q3!Z:Z,MATCH([1]ตารางคะแนนV3!$C400,[1]HGRY2565Q3!$C:$C,0))</f>
        <v>0.5</v>
      </c>
      <c r="AH400" s="85">
        <f t="shared" si="100"/>
        <v>4</v>
      </c>
      <c r="AI400" s="79">
        <f t="shared" si="101"/>
        <v>2</v>
      </c>
      <c r="AJ400" s="86">
        <f>INDEX([1]PointY2565Q3!J:J,MATCH([1]ตารางคะแนนV3!$C400,[1]PointY2565Q3!$C:$C,0))</f>
        <v>1</v>
      </c>
      <c r="AK400" s="87">
        <f>IFERROR(INDEX([1]อัตราการครองเตียง!O:O,MATCH([1]ตารางคะแนนV3!$C400,[1]อัตราการครองเตียง!$C:$C,0)),0)</f>
        <v>1</v>
      </c>
      <c r="AL400" s="88">
        <f>INDEX([1]SumAdjRw!R:R,MATCH([1]ตารางคะแนนV3!$C400,[1]SumAdjRw!$C:$C,0))</f>
        <v>1</v>
      </c>
      <c r="AM400" s="89">
        <f t="shared" si="102"/>
        <v>2</v>
      </c>
      <c r="AN400" s="90">
        <f t="shared" si="103"/>
        <v>5</v>
      </c>
      <c r="AO400" s="91">
        <f t="shared" si="104"/>
        <v>8</v>
      </c>
      <c r="AP400" s="92">
        <f>INDEX([1]RiskPlusY2565Q3!Q:Q,MATCH([1]ตารางคะแนนV3!$C400,[1]RiskPlusY2565Q3!$D:$D,0))</f>
        <v>1</v>
      </c>
      <c r="AQ400" s="92">
        <f>INDEX([1]RiskPlusY2565Q3!R:R,MATCH([1]ตารางคะแนนV3!$C400,[1]RiskPlusY2565Q3!$D:$D,0))</f>
        <v>0</v>
      </c>
      <c r="AR400" s="92">
        <f>INDEX([1]RiskPlusY2565Q3!AB:AB,MATCH([1]ตารางคะแนนV3!$C400,[1]RiskPlusY2565Q3!$D:$D,0))</f>
        <v>1</v>
      </c>
      <c r="AS400" s="93">
        <f t="shared" si="105"/>
        <v>2</v>
      </c>
      <c r="AT400" s="92">
        <f>INDEX([1]RiskPlusY2565Q3!AA:AA,MATCH([1]ตารางคะแนนV3!$C400,[1]RiskPlusY2565Q3!$D:$D,0))</f>
        <v>1</v>
      </c>
      <c r="AU400" s="92">
        <f>INDEX([1]RiskPlusY2565Q3!AC:AC,MATCH([1]ตารางคะแนนV3!$C400,[1]RiskPlusY2565Q3!$D:$D,0))</f>
        <v>1</v>
      </c>
      <c r="AV400" s="94">
        <f t="shared" si="106"/>
        <v>2</v>
      </c>
      <c r="AW400" s="95">
        <f t="shared" si="107"/>
        <v>4</v>
      </c>
      <c r="AX400" s="96">
        <f t="shared" si="108"/>
        <v>12</v>
      </c>
      <c r="AY400" s="18" t="str">
        <f t="shared" si="109"/>
        <v>A</v>
      </c>
      <c r="AZ400" s="18"/>
      <c r="BA400" s="18" t="str">
        <f>INDEX([1]Proflile65!$L:$L,MATCH([1]ตารางคะแนนV3!$C400,[1]Proflile65!$D:$D,0))</f>
        <v>เดิม</v>
      </c>
      <c r="BB400" s="101"/>
      <c r="BC400" s="18"/>
      <c r="BD400" s="28" t="b">
        <f t="shared" si="110"/>
        <v>0</v>
      </c>
      <c r="BE400" s="96">
        <v>11</v>
      </c>
      <c r="BF400" s="18" t="s">
        <v>2071</v>
      </c>
      <c r="BH400" s="17">
        <f t="shared" si="111"/>
        <v>300000</v>
      </c>
    </row>
    <row r="401" spans="1:60">
      <c r="A401" s="18" t="s">
        <v>26</v>
      </c>
      <c r="B401" s="17" t="s">
        <v>113</v>
      </c>
      <c r="C401" s="18" t="s">
        <v>921</v>
      </c>
      <c r="D401" s="17" t="s">
        <v>922</v>
      </c>
      <c r="E401" s="18" t="str">
        <f>INDEX([1]Proflile65!$F:$F,MATCH([1]ตารางคะแนนV3!$C401,[1]Proflile65!$D:$D,0))</f>
        <v>รพท.</v>
      </c>
      <c r="F401" s="18">
        <f>INDEX([1]Proflile65!$H:$H,MATCH([1]ตารางคะแนนV3!$C401,[1]Proflile65!$D:$D,0))</f>
        <v>226</v>
      </c>
      <c r="G401" s="19" t="str">
        <f>INDEX([1]Proflile65!$K:$K,MATCH([1]ตารางคะแนนV3!$C401,[1]Proflile65!$D:$D,0))</f>
        <v>รพท.M1 B&gt;200</v>
      </c>
      <c r="H401" s="75">
        <v>96586</v>
      </c>
      <c r="I401" s="76">
        <f>INDEX([1]RiskPlusY2565Q3!L:L,MATCH([1]ตารางคะแนนV3!$C401,[1]RiskPlusY2565Q3!$D:$D,0))</f>
        <v>320758103.14999998</v>
      </c>
      <c r="J401" s="76">
        <f>INDEX([1]RiskPlusY2565Q3!P:P,MATCH([1]ตารางคะแนนV3!$C401,[1]RiskPlusY2565Q3!$D:$D,0))</f>
        <v>37062020.880000003</v>
      </c>
      <c r="K401" s="76">
        <f>INDEX([1]RiskPlusY2565Q3!O:O,MATCH([1]ตารางคะแนนV3!$C401,[1]RiskPlusY2565Q3!$D:$D,0))</f>
        <v>88899695.180000007</v>
      </c>
      <c r="L401" s="76">
        <f>INDEX([1]RiskPlusY2565Q3!M:M,MATCH([1]ตารางคะแนนV3!$C401,[1]RiskPlusY2565Q3!$D:$D,0))</f>
        <v>127486049.75</v>
      </c>
      <c r="M401" s="29">
        <f>INDEX([1]RiskPlusY2565Q3!N:N,MATCH([1]ตารางคะแนนV3!$C401,[1]RiskPlusY2565Q3!$D:$D,0))</f>
        <v>0</v>
      </c>
      <c r="N401" s="77">
        <f>INDEX([1]PlanfinY2565Q3!M:M,MATCH([1]ตารางคะแนนV3!$C401,[1]PlanfinY2565Q3!$C:$C,0))</f>
        <v>0</v>
      </c>
      <c r="O401" s="78">
        <f>INDEX([1]PlanfinY2565Q3!N:N,MATCH([1]ตารางคะแนนV3!$C401,[1]PlanfinY2565Q3!$C:$C,0))</f>
        <v>1</v>
      </c>
      <c r="P401" s="79">
        <f t="shared" si="96"/>
        <v>1</v>
      </c>
      <c r="Q401" s="80">
        <f>INDEX([1]Ratio!R:R,MATCH([1]ตารางคะแนนV3!$C401,[1]Ratio!$C:$C,0))</f>
        <v>123</v>
      </c>
      <c r="R401" s="81">
        <f>INDEX([1]RiskPlusY2565Q3!$S:$S,MATCH([1]ตารางคะแนนV3!C401,[1]RiskPlusY2565Q3!$D:$D,0))</f>
        <v>0</v>
      </c>
      <c r="S401" s="82">
        <f>INDEX([1]Ratio!$S:$S,MATCH([1]ตารางคะแนนV3!$C401,[1]Ratio!$C:$C,0))</f>
        <v>444</v>
      </c>
      <c r="T401" s="78">
        <f>VLOOKUP($C401,[1]RiskPlusY2565Q3!$D$2:$W$901,17,0)</f>
        <v>0</v>
      </c>
      <c r="U401" s="83">
        <f t="shared" si="97"/>
        <v>0</v>
      </c>
      <c r="V401" s="82">
        <f>INDEX([1]Ratio!$T:$T,MATCH([1]ตารางคะแนนV3!$C401,[1]Ratio!$C:$C,0))</f>
        <v>107</v>
      </c>
      <c r="W401" s="78">
        <f>VLOOKUP($C401,[1]RiskPlusY2565Q3!$D$2:$W$901,18,0)</f>
        <v>0</v>
      </c>
      <c r="X401" s="83">
        <f t="shared" si="98"/>
        <v>0</v>
      </c>
      <c r="Y401" s="82">
        <f>INDEX([1]Ratio!$V:$V,MATCH([1]ตารางคะแนนV3!$C401,[1]Ratio!$C:$C,0))</f>
        <v>53</v>
      </c>
      <c r="Z401" s="81">
        <f>INDEX([1]RiskPlusY2565Q3!$W:$W,MATCH([1]ตารางคะแนนV3!C401,[1]RiskPlusY2565Q3!$D:$D,0))</f>
        <v>1</v>
      </c>
      <c r="AA401" s="84">
        <f t="shared" si="99"/>
        <v>1</v>
      </c>
      <c r="AB401" s="77" t="str">
        <f>INDEX('[1]Quick MethodY2565Q3'!P:P,MATCH([1]ตารางคะแนนV3!$C401,'[1]Quick MethodY2565Q3'!$C:$C,0))</f>
        <v>0</v>
      </c>
      <c r="AC401" s="78" t="str">
        <f>INDEX('[1]Quick MethodY2565Q3'!Q:Q,MATCH([1]ตารางคะแนนV3!$C401,'[1]Quick MethodY2565Q3'!$C:$C,0))</f>
        <v>0</v>
      </c>
      <c r="AD401" s="78">
        <f>INDEX([1]HGRY2565Q3!W:W,MATCH([1]ตารางคะแนนV3!$C401,[1]HGRY2565Q3!$C:$C,0))</f>
        <v>0.5</v>
      </c>
      <c r="AE401" s="78">
        <f>INDEX([1]HGRY2565Q3!X:X,MATCH([1]ตารางคะแนนV3!$C401,[1]HGRY2565Q3!$C:$C,0))</f>
        <v>0.5</v>
      </c>
      <c r="AF401" s="78">
        <f>INDEX([1]HGRY2565Q3!Y:Y,MATCH([1]ตารางคะแนนV3!$C401,[1]HGRY2565Q3!$C:$C,0))</f>
        <v>0.5</v>
      </c>
      <c r="AG401" s="78">
        <f>INDEX([1]HGRY2565Q3!Z:Z,MATCH([1]ตารางคะแนนV3!$C401,[1]HGRY2565Q3!$C:$C,0))</f>
        <v>0.5</v>
      </c>
      <c r="AH401" s="85">
        <f t="shared" si="100"/>
        <v>2</v>
      </c>
      <c r="AI401" s="79">
        <f t="shared" si="101"/>
        <v>2</v>
      </c>
      <c r="AJ401" s="86">
        <f>INDEX([1]PointY2565Q3!J:J,MATCH([1]ตารางคะแนนV3!$C401,[1]PointY2565Q3!$C:$C,0))</f>
        <v>0</v>
      </c>
      <c r="AK401" s="87">
        <f>IFERROR(INDEX([1]อัตราการครองเตียง!O:O,MATCH([1]ตารางคะแนนV3!$C401,[1]อัตราการครองเตียง!$C:$C,0)),0)</f>
        <v>1</v>
      </c>
      <c r="AL401" s="88">
        <f>INDEX([1]SumAdjRw!R:R,MATCH([1]ตารางคะแนนV3!$C401,[1]SumAdjRw!$C:$C,0))</f>
        <v>0</v>
      </c>
      <c r="AM401" s="89">
        <f t="shared" si="102"/>
        <v>1</v>
      </c>
      <c r="AN401" s="90">
        <f t="shared" si="103"/>
        <v>3</v>
      </c>
      <c r="AO401" s="91">
        <f t="shared" si="104"/>
        <v>5</v>
      </c>
      <c r="AP401" s="92">
        <f>INDEX([1]RiskPlusY2565Q3!Q:Q,MATCH([1]ตารางคะแนนV3!$C401,[1]RiskPlusY2565Q3!$D:$D,0))</f>
        <v>0</v>
      </c>
      <c r="AQ401" s="92">
        <f>INDEX([1]RiskPlusY2565Q3!R:R,MATCH([1]ตารางคะแนนV3!$C401,[1]RiskPlusY2565Q3!$D:$D,0))</f>
        <v>0</v>
      </c>
      <c r="AR401" s="92">
        <f>INDEX([1]RiskPlusY2565Q3!AB:AB,MATCH([1]ตารางคะแนนV3!$C401,[1]RiskPlusY2565Q3!$D:$D,0))</f>
        <v>1</v>
      </c>
      <c r="AS401" s="93">
        <f t="shared" si="105"/>
        <v>1</v>
      </c>
      <c r="AT401" s="92">
        <f>INDEX([1]RiskPlusY2565Q3!AA:AA,MATCH([1]ตารางคะแนนV3!$C401,[1]RiskPlusY2565Q3!$D:$D,0))</f>
        <v>1</v>
      </c>
      <c r="AU401" s="92">
        <f>INDEX([1]RiskPlusY2565Q3!AC:AC,MATCH([1]ตารางคะแนนV3!$C401,[1]RiskPlusY2565Q3!$D:$D,0))</f>
        <v>1</v>
      </c>
      <c r="AV401" s="94">
        <f t="shared" si="106"/>
        <v>2</v>
      </c>
      <c r="AW401" s="95">
        <f t="shared" si="107"/>
        <v>3</v>
      </c>
      <c r="AX401" s="96">
        <f t="shared" si="108"/>
        <v>8</v>
      </c>
      <c r="AY401" s="18" t="str">
        <f t="shared" si="109"/>
        <v>D</v>
      </c>
      <c r="AZ401" s="18"/>
      <c r="BA401" s="18" t="str">
        <f>INDEX([1]Proflile65!$L:$L,MATCH([1]ตารางคะแนนV3!$C401,[1]Proflile65!$D:$D,0))</f>
        <v>เดิม</v>
      </c>
      <c r="BB401" s="18"/>
      <c r="BC401" s="18"/>
      <c r="BD401" s="28" t="b">
        <f t="shared" si="110"/>
        <v>1</v>
      </c>
      <c r="BE401" s="96">
        <v>8</v>
      </c>
      <c r="BF401" s="18" t="s">
        <v>2073</v>
      </c>
      <c r="BH401" s="17">
        <f t="shared" si="111"/>
        <v>0</v>
      </c>
    </row>
    <row r="402" spans="1:60">
      <c r="A402" s="18" t="s">
        <v>26</v>
      </c>
      <c r="B402" s="17" t="s">
        <v>113</v>
      </c>
      <c r="C402" s="18" t="s">
        <v>923</v>
      </c>
      <c r="D402" s="17" t="s">
        <v>924</v>
      </c>
      <c r="E402" s="18" t="str">
        <f>INDEX([1]Proflile65!$F:$F,MATCH([1]ตารางคะแนนV3!$C402,[1]Proflile65!$D:$D,0))</f>
        <v>รพช.</v>
      </c>
      <c r="F402" s="18">
        <f>INDEX([1]Proflile65!$H:$H,MATCH([1]ตารางคะแนนV3!$C402,[1]Proflile65!$D:$D,0))</f>
        <v>43</v>
      </c>
      <c r="G402" s="19" t="str">
        <f>INDEX([1]Proflile65!$K:$K,MATCH([1]ตารางคะแนนV3!$C402,[1]Proflile65!$D:$D,0))</f>
        <v>รพช.F2 P&lt;=30,000</v>
      </c>
      <c r="H402" s="75">
        <v>23931</v>
      </c>
      <c r="I402" s="76">
        <f>INDEX([1]RiskPlusY2565Q3!L:L,MATCH([1]ตารางคะแนนV3!$C402,[1]RiskPlusY2565Q3!$D:$D,0))</f>
        <v>52224662.450000003</v>
      </c>
      <c r="J402" s="76">
        <f>INDEX([1]RiskPlusY2565Q3!P:P,MATCH([1]ตารางคะแนนV3!$C402,[1]RiskPlusY2565Q3!$D:$D,0))</f>
        <v>3335638.17</v>
      </c>
      <c r="K402" s="76">
        <f>INDEX([1]RiskPlusY2565Q3!O:O,MATCH([1]ตารางคะแนนV3!$C402,[1]RiskPlusY2565Q3!$D:$D,0))</f>
        <v>17716968.25</v>
      </c>
      <c r="L402" s="76">
        <f>INDEX([1]RiskPlusY2565Q3!M:M,MATCH([1]ตารางคะแนนV3!$C402,[1]RiskPlusY2565Q3!$D:$D,0))</f>
        <v>18306168.93</v>
      </c>
      <c r="M402" s="29">
        <f>INDEX([1]RiskPlusY2565Q3!N:N,MATCH([1]ตารางคะแนนV3!$C402,[1]RiskPlusY2565Q3!$D:$D,0))</f>
        <v>0</v>
      </c>
      <c r="N402" s="77">
        <f>INDEX([1]PlanfinY2565Q3!M:M,MATCH([1]ตารางคะแนนV3!$C402,[1]PlanfinY2565Q3!$C:$C,0))</f>
        <v>0</v>
      </c>
      <c r="O402" s="78">
        <f>INDEX([1]PlanfinY2565Q3!N:N,MATCH([1]ตารางคะแนนV3!$C402,[1]PlanfinY2565Q3!$C:$C,0))</f>
        <v>1</v>
      </c>
      <c r="P402" s="79">
        <f t="shared" si="96"/>
        <v>1</v>
      </c>
      <c r="Q402" s="80">
        <f>INDEX([1]Ratio!R:R,MATCH([1]ตารางคะแนนV3!$C402,[1]Ratio!$C:$C,0))</f>
        <v>122</v>
      </c>
      <c r="R402" s="81">
        <f>INDEX([1]RiskPlusY2565Q3!$S:$S,MATCH([1]ตารางคะแนนV3!C402,[1]RiskPlusY2565Q3!$D:$D,0))</f>
        <v>0</v>
      </c>
      <c r="S402" s="82">
        <f>INDEX([1]Ratio!$S:$S,MATCH([1]ตารางคะแนนV3!$C402,[1]Ratio!$C:$C,0))</f>
        <v>190</v>
      </c>
      <c r="T402" s="78">
        <f>VLOOKUP($C402,[1]RiskPlusY2565Q3!$D$2:$W$901,17,0)</f>
        <v>0</v>
      </c>
      <c r="U402" s="83">
        <f t="shared" si="97"/>
        <v>0</v>
      </c>
      <c r="V402" s="82">
        <f>INDEX([1]Ratio!$T:$T,MATCH([1]ตารางคะแนนV3!$C402,[1]Ratio!$C:$C,0))</f>
        <v>73</v>
      </c>
      <c r="W402" s="78">
        <f>VLOOKUP($C402,[1]RiskPlusY2565Q3!$D$2:$W$901,18,0)</f>
        <v>0</v>
      </c>
      <c r="X402" s="83">
        <f t="shared" si="98"/>
        <v>0</v>
      </c>
      <c r="Y402" s="82">
        <f>INDEX([1]Ratio!$V:$V,MATCH([1]ตารางคะแนนV3!$C402,[1]Ratio!$C:$C,0))</f>
        <v>51</v>
      </c>
      <c r="Z402" s="81">
        <f>INDEX([1]RiskPlusY2565Q3!$W:$W,MATCH([1]ตารางคะแนนV3!C402,[1]RiskPlusY2565Q3!$D:$D,0))</f>
        <v>1</v>
      </c>
      <c r="AA402" s="84">
        <f t="shared" si="99"/>
        <v>1</v>
      </c>
      <c r="AB402" s="77" t="str">
        <f>INDEX('[1]Quick MethodY2565Q3'!P:P,MATCH([1]ตารางคะแนนV3!$C402,'[1]Quick MethodY2565Q3'!$C:$C,0))</f>
        <v>1</v>
      </c>
      <c r="AC402" s="78" t="str">
        <f>INDEX('[1]Quick MethodY2565Q3'!Q:Q,MATCH([1]ตารางคะแนนV3!$C402,'[1]Quick MethodY2565Q3'!$C:$C,0))</f>
        <v>1</v>
      </c>
      <c r="AD402" s="78">
        <f>INDEX([1]HGRY2565Q3!W:W,MATCH([1]ตารางคะแนนV3!$C402,[1]HGRY2565Q3!$C:$C,0))</f>
        <v>0</v>
      </c>
      <c r="AE402" s="78">
        <f>INDEX([1]HGRY2565Q3!X:X,MATCH([1]ตารางคะแนนV3!$C402,[1]HGRY2565Q3!$C:$C,0))</f>
        <v>0</v>
      </c>
      <c r="AF402" s="78">
        <f>INDEX([1]HGRY2565Q3!Y:Y,MATCH([1]ตารางคะแนนV3!$C402,[1]HGRY2565Q3!$C:$C,0))</f>
        <v>0</v>
      </c>
      <c r="AG402" s="78">
        <f>INDEX([1]HGRY2565Q3!Z:Z,MATCH([1]ตารางคะแนนV3!$C402,[1]HGRY2565Q3!$C:$C,0))</f>
        <v>0</v>
      </c>
      <c r="AH402" s="85">
        <f t="shared" si="100"/>
        <v>2</v>
      </c>
      <c r="AI402" s="79">
        <f t="shared" si="101"/>
        <v>2</v>
      </c>
      <c r="AJ402" s="86">
        <f>INDEX([1]PointY2565Q3!J:J,MATCH([1]ตารางคะแนนV3!$C402,[1]PointY2565Q3!$C:$C,0))</f>
        <v>1</v>
      </c>
      <c r="AK402" s="87">
        <f>IFERROR(INDEX([1]อัตราการครองเตียง!O:O,MATCH([1]ตารางคะแนนV3!$C402,[1]อัตราการครองเตียง!$C:$C,0)),0)</f>
        <v>1</v>
      </c>
      <c r="AL402" s="88">
        <f>INDEX([1]SumAdjRw!R:R,MATCH([1]ตารางคะแนนV3!$C402,[1]SumAdjRw!$C:$C,0))</f>
        <v>0</v>
      </c>
      <c r="AM402" s="89">
        <f t="shared" si="102"/>
        <v>1</v>
      </c>
      <c r="AN402" s="90">
        <f t="shared" si="103"/>
        <v>4</v>
      </c>
      <c r="AO402" s="91">
        <f t="shared" si="104"/>
        <v>6</v>
      </c>
      <c r="AP402" s="92">
        <f>INDEX([1]RiskPlusY2565Q3!Q:Q,MATCH([1]ตารางคะแนนV3!$C402,[1]RiskPlusY2565Q3!$D:$D,0))</f>
        <v>0</v>
      </c>
      <c r="AQ402" s="92">
        <f>INDEX([1]RiskPlusY2565Q3!R:R,MATCH([1]ตารางคะแนนV3!$C402,[1]RiskPlusY2565Q3!$D:$D,0))</f>
        <v>0</v>
      </c>
      <c r="AR402" s="92">
        <f>INDEX([1]RiskPlusY2565Q3!AB:AB,MATCH([1]ตารางคะแนนV3!$C402,[1]RiskPlusY2565Q3!$D:$D,0))</f>
        <v>1</v>
      </c>
      <c r="AS402" s="93">
        <f t="shared" si="105"/>
        <v>1</v>
      </c>
      <c r="AT402" s="92">
        <f>INDEX([1]RiskPlusY2565Q3!AA:AA,MATCH([1]ตารางคะแนนV3!$C402,[1]RiskPlusY2565Q3!$D:$D,0))</f>
        <v>1</v>
      </c>
      <c r="AU402" s="92">
        <f>INDEX([1]RiskPlusY2565Q3!AC:AC,MATCH([1]ตารางคะแนนV3!$C402,[1]RiskPlusY2565Q3!$D:$D,0))</f>
        <v>1</v>
      </c>
      <c r="AV402" s="94">
        <f t="shared" si="106"/>
        <v>2</v>
      </c>
      <c r="AW402" s="95">
        <f t="shared" si="107"/>
        <v>3</v>
      </c>
      <c r="AX402" s="96">
        <f t="shared" si="108"/>
        <v>9</v>
      </c>
      <c r="AY402" s="18" t="str">
        <f t="shared" si="109"/>
        <v>C</v>
      </c>
      <c r="AZ402" s="18"/>
      <c r="BA402" s="18" t="str">
        <f>INDEX([1]Proflile65!$L:$L,MATCH([1]ตารางคะแนนV3!$C402,[1]Proflile65!$D:$D,0))</f>
        <v>เดิม</v>
      </c>
      <c r="BB402" s="18"/>
      <c r="BC402" s="18"/>
      <c r="BD402" s="28" t="b">
        <f t="shared" si="110"/>
        <v>1</v>
      </c>
      <c r="BE402" s="96">
        <v>9</v>
      </c>
      <c r="BF402" s="18" t="s">
        <v>2072</v>
      </c>
      <c r="BH402" s="17">
        <f t="shared" si="111"/>
        <v>0</v>
      </c>
    </row>
    <row r="403" spans="1:60">
      <c r="A403" s="18" t="s">
        <v>26</v>
      </c>
      <c r="B403" s="17" t="s">
        <v>113</v>
      </c>
      <c r="C403" s="18" t="s">
        <v>925</v>
      </c>
      <c r="D403" s="17" t="s">
        <v>926</v>
      </c>
      <c r="E403" s="18" t="str">
        <f>INDEX([1]Proflile65!$F:$F,MATCH([1]ตารางคะแนนV3!$C403,[1]Proflile65!$D:$D,0))</f>
        <v>รพช.</v>
      </c>
      <c r="F403" s="18">
        <f>INDEX([1]Proflile65!$H:$H,MATCH([1]ตารางคะแนนV3!$C403,[1]Proflile65!$D:$D,0))</f>
        <v>48</v>
      </c>
      <c r="G403" s="19" t="str">
        <f>INDEX([1]Proflile65!$K:$K,MATCH([1]ตารางคะแนนV3!$C403,[1]Proflile65!$D:$D,0))</f>
        <v>รพช.F2 P30,000-60,000</v>
      </c>
      <c r="H403" s="75">
        <v>54959</v>
      </c>
      <c r="I403" s="76">
        <f>INDEX([1]RiskPlusY2565Q3!L:L,MATCH([1]ตารางคะแนนV3!$C403,[1]RiskPlusY2565Q3!$D:$D,0))</f>
        <v>208182921.65000001</v>
      </c>
      <c r="J403" s="76">
        <f>INDEX([1]RiskPlusY2565Q3!P:P,MATCH([1]ตารางคะแนนV3!$C403,[1]RiskPlusY2565Q3!$D:$D,0))</f>
        <v>117505844.19</v>
      </c>
      <c r="K403" s="76">
        <f>INDEX([1]RiskPlusY2565Q3!O:O,MATCH([1]ตารางคะแนนV3!$C403,[1]RiskPlusY2565Q3!$D:$D,0))</f>
        <v>64471824.119999997</v>
      </c>
      <c r="L403" s="76">
        <f>INDEX([1]RiskPlusY2565Q3!M:M,MATCH([1]ตารางคะแนนV3!$C403,[1]RiskPlusY2565Q3!$D:$D,0))</f>
        <v>63143342.340000004</v>
      </c>
      <c r="M403" s="29">
        <f>INDEX([1]RiskPlusY2565Q3!N:N,MATCH([1]ตารางคะแนนV3!$C403,[1]RiskPlusY2565Q3!$D:$D,0))</f>
        <v>0</v>
      </c>
      <c r="N403" s="77">
        <f>INDEX([1]PlanfinY2565Q3!M:M,MATCH([1]ตารางคะแนนV3!$C403,[1]PlanfinY2565Q3!$C:$C,0))</f>
        <v>0</v>
      </c>
      <c r="O403" s="78">
        <f>INDEX([1]PlanfinY2565Q3!N:N,MATCH([1]ตารางคะแนนV3!$C403,[1]PlanfinY2565Q3!$C:$C,0))</f>
        <v>1</v>
      </c>
      <c r="P403" s="79">
        <f t="shared" si="96"/>
        <v>1</v>
      </c>
      <c r="Q403" s="80">
        <f>INDEX([1]Ratio!R:R,MATCH([1]ตารางคะแนนV3!$C403,[1]Ratio!$C:$C,0))</f>
        <v>126</v>
      </c>
      <c r="R403" s="81">
        <f>INDEX([1]RiskPlusY2565Q3!$S:$S,MATCH([1]ตารางคะแนนV3!C403,[1]RiskPlusY2565Q3!$D:$D,0))</f>
        <v>0</v>
      </c>
      <c r="S403" s="82">
        <f>INDEX([1]Ratio!$S:$S,MATCH([1]ตารางคะแนนV3!$C403,[1]Ratio!$C:$C,0))</f>
        <v>231</v>
      </c>
      <c r="T403" s="78">
        <f>VLOOKUP($C403,[1]RiskPlusY2565Q3!$D$2:$W$901,17,0)</f>
        <v>0</v>
      </c>
      <c r="U403" s="83">
        <f t="shared" si="97"/>
        <v>0</v>
      </c>
      <c r="V403" s="82">
        <f>INDEX([1]Ratio!$T:$T,MATCH([1]ตารางคะแนนV3!$C403,[1]Ratio!$C:$C,0))</f>
        <v>215</v>
      </c>
      <c r="W403" s="78">
        <f>VLOOKUP($C403,[1]RiskPlusY2565Q3!$D$2:$W$901,18,0)</f>
        <v>0</v>
      </c>
      <c r="X403" s="83">
        <f t="shared" si="98"/>
        <v>0</v>
      </c>
      <c r="Y403" s="82">
        <f>INDEX([1]Ratio!$V:$V,MATCH([1]ตารางคะแนนV3!$C403,[1]Ratio!$C:$C,0))</f>
        <v>35</v>
      </c>
      <c r="Z403" s="81">
        <f>INDEX([1]RiskPlusY2565Q3!$W:$W,MATCH([1]ตารางคะแนนV3!C403,[1]RiskPlusY2565Q3!$D:$D,0))</f>
        <v>1</v>
      </c>
      <c r="AA403" s="84">
        <f t="shared" si="99"/>
        <v>1</v>
      </c>
      <c r="AB403" s="77" t="str">
        <f>INDEX('[1]Quick MethodY2565Q3'!P:P,MATCH([1]ตารางคะแนนV3!$C403,'[1]Quick MethodY2565Q3'!$C:$C,0))</f>
        <v>1</v>
      </c>
      <c r="AC403" s="78" t="str">
        <f>INDEX('[1]Quick MethodY2565Q3'!Q:Q,MATCH([1]ตารางคะแนนV3!$C403,'[1]Quick MethodY2565Q3'!$C:$C,0))</f>
        <v>1</v>
      </c>
      <c r="AD403" s="78">
        <f>INDEX([1]HGRY2565Q3!W:W,MATCH([1]ตารางคะแนนV3!$C403,[1]HGRY2565Q3!$C:$C,0))</f>
        <v>0</v>
      </c>
      <c r="AE403" s="78">
        <f>INDEX([1]HGRY2565Q3!X:X,MATCH([1]ตารางคะแนนV3!$C403,[1]HGRY2565Q3!$C:$C,0))</f>
        <v>0</v>
      </c>
      <c r="AF403" s="78">
        <f>INDEX([1]HGRY2565Q3!Y:Y,MATCH([1]ตารางคะแนนV3!$C403,[1]HGRY2565Q3!$C:$C,0))</f>
        <v>0.5</v>
      </c>
      <c r="AG403" s="78">
        <f>INDEX([1]HGRY2565Q3!Z:Z,MATCH([1]ตารางคะแนนV3!$C403,[1]HGRY2565Q3!$C:$C,0))</f>
        <v>0.5</v>
      </c>
      <c r="AH403" s="85">
        <f t="shared" si="100"/>
        <v>3</v>
      </c>
      <c r="AI403" s="79">
        <f t="shared" si="101"/>
        <v>2</v>
      </c>
      <c r="AJ403" s="86">
        <f>INDEX([1]PointY2565Q3!J:J,MATCH([1]ตารางคะแนนV3!$C403,[1]PointY2565Q3!$C:$C,0))</f>
        <v>1</v>
      </c>
      <c r="AK403" s="87">
        <f>IFERROR(INDEX([1]อัตราการครองเตียง!O:O,MATCH([1]ตารางคะแนนV3!$C403,[1]อัตราการครองเตียง!$C:$C,0)),0)</f>
        <v>1</v>
      </c>
      <c r="AL403" s="88">
        <f>INDEX([1]SumAdjRw!R:R,MATCH([1]ตารางคะแนนV3!$C403,[1]SumAdjRw!$C:$C,0))</f>
        <v>1</v>
      </c>
      <c r="AM403" s="89">
        <f t="shared" si="102"/>
        <v>2</v>
      </c>
      <c r="AN403" s="90">
        <f t="shared" si="103"/>
        <v>5</v>
      </c>
      <c r="AO403" s="91">
        <f t="shared" si="104"/>
        <v>7</v>
      </c>
      <c r="AP403" s="92">
        <f>INDEX([1]RiskPlusY2565Q3!Q:Q,MATCH([1]ตารางคะแนนV3!$C403,[1]RiskPlusY2565Q3!$D:$D,0))</f>
        <v>1</v>
      </c>
      <c r="AQ403" s="92">
        <f>INDEX([1]RiskPlusY2565Q3!R:R,MATCH([1]ตารางคะแนนV3!$C403,[1]RiskPlusY2565Q3!$D:$D,0))</f>
        <v>0</v>
      </c>
      <c r="AR403" s="92">
        <f>INDEX([1]RiskPlusY2565Q3!AB:AB,MATCH([1]ตารางคะแนนV3!$C403,[1]RiskPlusY2565Q3!$D:$D,0))</f>
        <v>1</v>
      </c>
      <c r="AS403" s="93">
        <f t="shared" si="105"/>
        <v>2</v>
      </c>
      <c r="AT403" s="92">
        <f>INDEX([1]RiskPlusY2565Q3!AA:AA,MATCH([1]ตารางคะแนนV3!$C403,[1]RiskPlusY2565Q3!$D:$D,0))</f>
        <v>1</v>
      </c>
      <c r="AU403" s="92">
        <f>INDEX([1]RiskPlusY2565Q3!AC:AC,MATCH([1]ตารางคะแนนV3!$C403,[1]RiskPlusY2565Q3!$D:$D,0))</f>
        <v>1</v>
      </c>
      <c r="AV403" s="94">
        <f t="shared" si="106"/>
        <v>2</v>
      </c>
      <c r="AW403" s="95">
        <f t="shared" si="107"/>
        <v>4</v>
      </c>
      <c r="AX403" s="96">
        <f t="shared" si="108"/>
        <v>11</v>
      </c>
      <c r="AY403" s="18" t="str">
        <f t="shared" si="109"/>
        <v>B</v>
      </c>
      <c r="AZ403" s="18"/>
      <c r="BA403" s="18" t="str">
        <f>INDEX([1]Proflile65!$L:$L,MATCH([1]ตารางคะแนนV3!$C403,[1]Proflile65!$D:$D,0))</f>
        <v>เดิม</v>
      </c>
      <c r="BB403" s="18"/>
      <c r="BC403" s="18"/>
      <c r="BD403" s="28" t="b">
        <f t="shared" si="110"/>
        <v>1</v>
      </c>
      <c r="BE403" s="96">
        <v>11</v>
      </c>
      <c r="BF403" s="18" t="s">
        <v>2071</v>
      </c>
      <c r="BH403" s="17">
        <f t="shared" si="111"/>
        <v>150000</v>
      </c>
    </row>
    <row r="404" spans="1:60">
      <c r="A404" s="18" t="s">
        <v>26</v>
      </c>
      <c r="B404" s="17" t="s">
        <v>113</v>
      </c>
      <c r="C404" s="18" t="s">
        <v>927</v>
      </c>
      <c r="D404" s="17" t="s">
        <v>928</v>
      </c>
      <c r="E404" s="18" t="str">
        <f>INDEX([1]Proflile65!$F:$F,MATCH([1]ตารางคะแนนV3!$C404,[1]Proflile65!$D:$D,0))</f>
        <v>รพช.</v>
      </c>
      <c r="F404" s="18">
        <f>INDEX([1]Proflile65!$H:$H,MATCH([1]ตารางคะแนนV3!$C404,[1]Proflile65!$D:$D,0))</f>
        <v>113</v>
      </c>
      <c r="G404" s="19" t="str">
        <f>INDEX([1]Proflile65!$K:$K,MATCH([1]ตารางคะแนนV3!$C404,[1]Proflile65!$D:$D,0))</f>
        <v>รพช.F1 P&lt;=50,000</v>
      </c>
      <c r="H404" s="75">
        <v>47582</v>
      </c>
      <c r="I404" s="76">
        <f>INDEX([1]RiskPlusY2565Q3!L:L,MATCH([1]ตารางคะแนนV3!$C404,[1]RiskPlusY2565Q3!$D:$D,0))</f>
        <v>369119761.50999999</v>
      </c>
      <c r="J404" s="76">
        <f>INDEX([1]RiskPlusY2565Q3!P:P,MATCH([1]ตารางคะแนนV3!$C404,[1]RiskPlusY2565Q3!$D:$D,0))</f>
        <v>79209104.409999996</v>
      </c>
      <c r="K404" s="76">
        <f>INDEX([1]RiskPlusY2565Q3!O:O,MATCH([1]ตารางคะแนนV3!$C404,[1]RiskPlusY2565Q3!$D:$D,0))</f>
        <v>236546425.94999999</v>
      </c>
      <c r="L404" s="76">
        <f>INDEX([1]RiskPlusY2565Q3!M:M,MATCH([1]ตารางคะแนนV3!$C404,[1]RiskPlusY2565Q3!$D:$D,0))</f>
        <v>232848668.33000001</v>
      </c>
      <c r="M404" s="29">
        <f>INDEX([1]RiskPlusY2565Q3!N:N,MATCH([1]ตารางคะแนนV3!$C404,[1]RiskPlusY2565Q3!$D:$D,0))</f>
        <v>0</v>
      </c>
      <c r="N404" s="77">
        <f>INDEX([1]PlanfinY2565Q3!M:M,MATCH([1]ตารางคะแนนV3!$C404,[1]PlanfinY2565Q3!$C:$C,0))</f>
        <v>0</v>
      </c>
      <c r="O404" s="78">
        <f>INDEX([1]PlanfinY2565Q3!N:N,MATCH([1]ตารางคะแนนV3!$C404,[1]PlanfinY2565Q3!$C:$C,0))</f>
        <v>0</v>
      </c>
      <c r="P404" s="79">
        <f t="shared" si="96"/>
        <v>0</v>
      </c>
      <c r="Q404" s="80">
        <f>INDEX([1]Ratio!R:R,MATCH([1]ตารางคะแนนV3!$C404,[1]Ratio!$C:$C,0))</f>
        <v>201</v>
      </c>
      <c r="R404" s="81">
        <f>INDEX([1]RiskPlusY2565Q3!$S:$S,MATCH([1]ตารางคะแนนV3!C404,[1]RiskPlusY2565Q3!$D:$D,0))</f>
        <v>0</v>
      </c>
      <c r="S404" s="82">
        <f>INDEX([1]Ratio!$S:$S,MATCH([1]ตารางคะแนนV3!$C404,[1]Ratio!$C:$C,0))</f>
        <v>277</v>
      </c>
      <c r="T404" s="78">
        <f>VLOOKUP($C404,[1]RiskPlusY2565Q3!$D$2:$W$901,17,0)</f>
        <v>0</v>
      </c>
      <c r="U404" s="83">
        <f t="shared" si="97"/>
        <v>0</v>
      </c>
      <c r="V404" s="82">
        <f>INDEX([1]Ratio!$T:$T,MATCH([1]ตารางคะแนนV3!$C404,[1]Ratio!$C:$C,0))</f>
        <v>111</v>
      </c>
      <c r="W404" s="78">
        <f>VLOOKUP($C404,[1]RiskPlusY2565Q3!$D$2:$W$901,18,0)</f>
        <v>0</v>
      </c>
      <c r="X404" s="83">
        <f t="shared" si="98"/>
        <v>0</v>
      </c>
      <c r="Y404" s="82">
        <f>INDEX([1]Ratio!$V:$V,MATCH([1]ตารางคะแนนV3!$C404,[1]Ratio!$C:$C,0))</f>
        <v>66</v>
      </c>
      <c r="Z404" s="81">
        <f>INDEX([1]RiskPlusY2565Q3!$W:$W,MATCH([1]ตารางคะแนนV3!C404,[1]RiskPlusY2565Q3!$D:$D,0))</f>
        <v>0</v>
      </c>
      <c r="AA404" s="84">
        <f t="shared" si="99"/>
        <v>0</v>
      </c>
      <c r="AB404" s="77" t="str">
        <f>INDEX('[1]Quick MethodY2565Q3'!P:P,MATCH([1]ตารางคะแนนV3!$C404,'[1]Quick MethodY2565Q3'!$C:$C,0))</f>
        <v>1</v>
      </c>
      <c r="AC404" s="78" t="str">
        <f>INDEX('[1]Quick MethodY2565Q3'!Q:Q,MATCH([1]ตารางคะแนนV3!$C404,'[1]Quick MethodY2565Q3'!$C:$C,0))</f>
        <v>1</v>
      </c>
      <c r="AD404" s="78">
        <f>INDEX([1]HGRY2565Q3!W:W,MATCH([1]ตารางคะแนนV3!$C404,[1]HGRY2565Q3!$C:$C,0))</f>
        <v>0.5</v>
      </c>
      <c r="AE404" s="78">
        <f>INDEX([1]HGRY2565Q3!X:X,MATCH([1]ตารางคะแนนV3!$C404,[1]HGRY2565Q3!$C:$C,0))</f>
        <v>0</v>
      </c>
      <c r="AF404" s="78">
        <f>INDEX([1]HGRY2565Q3!Y:Y,MATCH([1]ตารางคะแนนV3!$C404,[1]HGRY2565Q3!$C:$C,0))</f>
        <v>0</v>
      </c>
      <c r="AG404" s="78">
        <f>INDEX([1]HGRY2565Q3!Z:Z,MATCH([1]ตารางคะแนนV3!$C404,[1]HGRY2565Q3!$C:$C,0))</f>
        <v>0</v>
      </c>
      <c r="AH404" s="85">
        <f t="shared" si="100"/>
        <v>2.5</v>
      </c>
      <c r="AI404" s="79">
        <f t="shared" si="101"/>
        <v>2</v>
      </c>
      <c r="AJ404" s="86">
        <f>INDEX([1]PointY2565Q3!J:J,MATCH([1]ตารางคะแนนV3!$C404,[1]PointY2565Q3!$C:$C,0))</f>
        <v>1</v>
      </c>
      <c r="AK404" s="87">
        <f>IFERROR(INDEX([1]อัตราการครองเตียง!O:O,MATCH([1]ตารางคะแนนV3!$C404,[1]อัตราการครองเตียง!$C:$C,0)),0)</f>
        <v>1</v>
      </c>
      <c r="AL404" s="88">
        <v>0</v>
      </c>
      <c r="AM404" s="89">
        <f t="shared" si="102"/>
        <v>1</v>
      </c>
      <c r="AN404" s="90">
        <f t="shared" si="103"/>
        <v>4</v>
      </c>
      <c r="AO404" s="91">
        <f t="shared" si="104"/>
        <v>4</v>
      </c>
      <c r="AP404" s="92">
        <f>INDEX([1]RiskPlusY2565Q3!Q:Q,MATCH([1]ตารางคะแนนV3!$C404,[1]RiskPlusY2565Q3!$D:$D,0))</f>
        <v>1</v>
      </c>
      <c r="AQ404" s="92">
        <f>INDEX([1]RiskPlusY2565Q3!R:R,MATCH([1]ตารางคะแนนV3!$C404,[1]RiskPlusY2565Q3!$D:$D,0))</f>
        <v>1</v>
      </c>
      <c r="AR404" s="92">
        <f>INDEX([1]RiskPlusY2565Q3!AB:AB,MATCH([1]ตารางคะแนนV3!$C404,[1]RiskPlusY2565Q3!$D:$D,0))</f>
        <v>1</v>
      </c>
      <c r="AS404" s="93">
        <f t="shared" si="105"/>
        <v>3</v>
      </c>
      <c r="AT404" s="92">
        <f>INDEX([1]RiskPlusY2565Q3!AA:AA,MATCH([1]ตารางคะแนนV3!$C404,[1]RiskPlusY2565Q3!$D:$D,0))</f>
        <v>1</v>
      </c>
      <c r="AU404" s="92">
        <f>INDEX([1]RiskPlusY2565Q3!AC:AC,MATCH([1]ตารางคะแนนV3!$C404,[1]RiskPlusY2565Q3!$D:$D,0))</f>
        <v>1</v>
      </c>
      <c r="AV404" s="94">
        <f t="shared" si="106"/>
        <v>2</v>
      </c>
      <c r="AW404" s="95">
        <f t="shared" si="107"/>
        <v>5</v>
      </c>
      <c r="AX404" s="96">
        <f t="shared" si="108"/>
        <v>9</v>
      </c>
      <c r="AY404" s="18" t="str">
        <f t="shared" si="109"/>
        <v>C</v>
      </c>
      <c r="AZ404" s="18"/>
      <c r="BA404" s="18" t="str">
        <f>INDEX([1]Proflile65!$L:$L,MATCH([1]ตารางคะแนนV3!$C404,[1]Proflile65!$D:$D,0))</f>
        <v>เดิม</v>
      </c>
      <c r="BB404" s="18"/>
      <c r="BC404" s="18"/>
      <c r="BD404" s="28" t="b">
        <f t="shared" si="110"/>
        <v>1</v>
      </c>
      <c r="BE404" s="96">
        <v>9</v>
      </c>
      <c r="BF404" s="18" t="s">
        <v>2072</v>
      </c>
      <c r="BH404" s="17">
        <f t="shared" si="111"/>
        <v>0</v>
      </c>
    </row>
    <row r="405" spans="1:60">
      <c r="A405" s="18" t="s">
        <v>26</v>
      </c>
      <c r="B405" s="17" t="s">
        <v>113</v>
      </c>
      <c r="C405" s="18" t="s">
        <v>929</v>
      </c>
      <c r="D405" s="17" t="s">
        <v>930</v>
      </c>
      <c r="E405" s="18" t="str">
        <f>INDEX([1]Proflile65!$F:$F,MATCH([1]ตารางคะแนนV3!$C405,[1]Proflile65!$D:$D,0))</f>
        <v>รพช.</v>
      </c>
      <c r="F405" s="18">
        <f>INDEX([1]Proflile65!$H:$H,MATCH([1]ตารางคะแนนV3!$C405,[1]Proflile65!$D:$D,0))</f>
        <v>38</v>
      </c>
      <c r="G405" s="19" t="str">
        <f>INDEX([1]Proflile65!$K:$K,MATCH([1]ตารางคะแนนV3!$C405,[1]Proflile65!$D:$D,0))</f>
        <v>รพช.F2 P&lt;=30,000</v>
      </c>
      <c r="H405" s="75">
        <v>18158</v>
      </c>
      <c r="I405" s="76">
        <f>INDEX([1]RiskPlusY2565Q3!L:L,MATCH([1]ตารางคะแนนV3!$C405,[1]RiskPlusY2565Q3!$D:$D,0))</f>
        <v>29194686.640000001</v>
      </c>
      <c r="J405" s="76">
        <f>INDEX([1]RiskPlusY2565Q3!P:P,MATCH([1]ตารางคะแนนV3!$C405,[1]RiskPlusY2565Q3!$D:$D,0))</f>
        <v>2158232.4</v>
      </c>
      <c r="K405" s="76">
        <f>INDEX([1]RiskPlusY2565Q3!O:O,MATCH([1]ตารางคะแนนV3!$C405,[1]RiskPlusY2565Q3!$D:$D,0))</f>
        <v>27957247.870000001</v>
      </c>
      <c r="L405" s="76">
        <f>INDEX([1]RiskPlusY2565Q3!M:M,MATCH([1]ตารางคะแนนV3!$C405,[1]RiskPlusY2565Q3!$D:$D,0))</f>
        <v>28945064.93</v>
      </c>
      <c r="M405" s="29">
        <f>INDEX([1]RiskPlusY2565Q3!N:N,MATCH([1]ตารางคะแนนV3!$C405,[1]RiskPlusY2565Q3!$D:$D,0))</f>
        <v>0</v>
      </c>
      <c r="N405" s="77">
        <f>INDEX([1]PlanfinY2565Q3!M:M,MATCH([1]ตารางคะแนนV3!$C405,[1]PlanfinY2565Q3!$C:$C,0))</f>
        <v>0</v>
      </c>
      <c r="O405" s="78">
        <f>INDEX([1]PlanfinY2565Q3!N:N,MATCH([1]ตารางคะแนนV3!$C405,[1]PlanfinY2565Q3!$C:$C,0))</f>
        <v>0</v>
      </c>
      <c r="P405" s="79">
        <f t="shared" si="96"/>
        <v>0</v>
      </c>
      <c r="Q405" s="80">
        <f>INDEX([1]Ratio!R:R,MATCH([1]ตารางคะแนนV3!$C405,[1]Ratio!$C:$C,0))</f>
        <v>229</v>
      </c>
      <c r="R405" s="81">
        <f>INDEX([1]RiskPlusY2565Q3!$S:$S,MATCH([1]ตารางคะแนนV3!C405,[1]RiskPlusY2565Q3!$D:$D,0))</f>
        <v>0</v>
      </c>
      <c r="S405" s="82">
        <f>INDEX([1]Ratio!$S:$S,MATCH([1]ตารางคะแนนV3!$C405,[1]Ratio!$C:$C,0))</f>
        <v>116</v>
      </c>
      <c r="T405" s="78">
        <f>VLOOKUP($C405,[1]RiskPlusY2565Q3!$D$2:$W$901,17,0)</f>
        <v>0</v>
      </c>
      <c r="U405" s="83">
        <f t="shared" si="97"/>
        <v>0</v>
      </c>
      <c r="V405" s="82">
        <f>INDEX([1]Ratio!$T:$T,MATCH([1]ตารางคะแนนV3!$C405,[1]Ratio!$C:$C,0))</f>
        <v>97</v>
      </c>
      <c r="W405" s="78">
        <f>VLOOKUP($C405,[1]RiskPlusY2565Q3!$D$2:$W$901,18,0)</f>
        <v>0</v>
      </c>
      <c r="X405" s="83">
        <f t="shared" si="98"/>
        <v>0</v>
      </c>
      <c r="Y405" s="82">
        <f>INDEX([1]Ratio!$V:$V,MATCH([1]ตารางคะแนนV3!$C405,[1]Ratio!$C:$C,0))</f>
        <v>85</v>
      </c>
      <c r="Z405" s="81">
        <f>INDEX([1]RiskPlusY2565Q3!$W:$W,MATCH([1]ตารางคะแนนV3!C405,[1]RiskPlusY2565Q3!$D:$D,0))</f>
        <v>0</v>
      </c>
      <c r="AA405" s="84">
        <f t="shared" si="99"/>
        <v>0</v>
      </c>
      <c r="AB405" s="77" t="str">
        <f>INDEX('[1]Quick MethodY2565Q3'!P:P,MATCH([1]ตารางคะแนนV3!$C405,'[1]Quick MethodY2565Q3'!$C:$C,0))</f>
        <v>0</v>
      </c>
      <c r="AC405" s="78" t="str">
        <f>INDEX('[1]Quick MethodY2565Q3'!Q:Q,MATCH([1]ตารางคะแนนV3!$C405,'[1]Quick MethodY2565Q3'!$C:$C,0))</f>
        <v>1</v>
      </c>
      <c r="AD405" s="78">
        <f>INDEX([1]HGRY2565Q3!W:W,MATCH([1]ตารางคะแนนV3!$C405,[1]HGRY2565Q3!$C:$C,0))</f>
        <v>0.5</v>
      </c>
      <c r="AE405" s="78">
        <f>INDEX([1]HGRY2565Q3!X:X,MATCH([1]ตารางคะแนนV3!$C405,[1]HGRY2565Q3!$C:$C,0))</f>
        <v>0.5</v>
      </c>
      <c r="AF405" s="78">
        <f>INDEX([1]HGRY2565Q3!Y:Y,MATCH([1]ตารางคะแนนV3!$C405,[1]HGRY2565Q3!$C:$C,0))</f>
        <v>0.5</v>
      </c>
      <c r="AG405" s="78">
        <f>INDEX([1]HGRY2565Q3!Z:Z,MATCH([1]ตารางคะแนนV3!$C405,[1]HGRY2565Q3!$C:$C,0))</f>
        <v>0.5</v>
      </c>
      <c r="AH405" s="85">
        <f t="shared" si="100"/>
        <v>3</v>
      </c>
      <c r="AI405" s="79">
        <f t="shared" si="101"/>
        <v>2</v>
      </c>
      <c r="AJ405" s="86">
        <f>INDEX([1]PointY2565Q3!J:J,MATCH([1]ตารางคะแนนV3!$C405,[1]PointY2565Q3!$C:$C,0))</f>
        <v>0</v>
      </c>
      <c r="AK405" s="87">
        <f>IFERROR(INDEX([1]อัตราการครองเตียง!O:O,MATCH([1]ตารางคะแนนV3!$C405,[1]อัตราการครองเตียง!$C:$C,0)),0)</f>
        <v>0</v>
      </c>
      <c r="AL405" s="88">
        <f>INDEX([1]SumAdjRw!R:R,MATCH([1]ตารางคะแนนV3!$C405,[1]SumAdjRw!$C:$C,0))</f>
        <v>0</v>
      </c>
      <c r="AM405" s="89">
        <f t="shared" si="102"/>
        <v>0</v>
      </c>
      <c r="AN405" s="90">
        <f t="shared" si="103"/>
        <v>2</v>
      </c>
      <c r="AO405" s="91">
        <f t="shared" si="104"/>
        <v>2</v>
      </c>
      <c r="AP405" s="92">
        <f>INDEX([1]RiskPlusY2565Q3!Q:Q,MATCH([1]ตารางคะแนนV3!$C405,[1]RiskPlusY2565Q3!$D:$D,0))</f>
        <v>1</v>
      </c>
      <c r="AQ405" s="92">
        <f>INDEX([1]RiskPlusY2565Q3!R:R,MATCH([1]ตารางคะแนนV3!$C405,[1]RiskPlusY2565Q3!$D:$D,0))</f>
        <v>1</v>
      </c>
      <c r="AR405" s="92">
        <f>INDEX([1]RiskPlusY2565Q3!AB:AB,MATCH([1]ตารางคะแนนV3!$C405,[1]RiskPlusY2565Q3!$D:$D,0))</f>
        <v>1</v>
      </c>
      <c r="AS405" s="93">
        <f t="shared" si="105"/>
        <v>3</v>
      </c>
      <c r="AT405" s="92">
        <f>INDEX([1]RiskPlusY2565Q3!AA:AA,MATCH([1]ตารางคะแนนV3!$C405,[1]RiskPlusY2565Q3!$D:$D,0))</f>
        <v>1</v>
      </c>
      <c r="AU405" s="92">
        <f>INDEX([1]RiskPlusY2565Q3!AC:AC,MATCH([1]ตารางคะแนนV3!$C405,[1]RiskPlusY2565Q3!$D:$D,0))</f>
        <v>1</v>
      </c>
      <c r="AV405" s="94">
        <f t="shared" si="106"/>
        <v>2</v>
      </c>
      <c r="AW405" s="95">
        <f t="shared" si="107"/>
        <v>5</v>
      </c>
      <c r="AX405" s="96">
        <f t="shared" si="108"/>
        <v>7</v>
      </c>
      <c r="AY405" s="18" t="str">
        <f t="shared" si="109"/>
        <v>F</v>
      </c>
      <c r="AZ405" s="18"/>
      <c r="BA405" s="18" t="str">
        <f>INDEX([1]Proflile65!$L:$L,MATCH([1]ตารางคะแนนV3!$C405,[1]Proflile65!$D:$D,0))</f>
        <v>เดิม</v>
      </c>
      <c r="BB405" s="18"/>
      <c r="BC405" s="18"/>
      <c r="BD405" s="28" t="b">
        <f t="shared" si="110"/>
        <v>1</v>
      </c>
      <c r="BE405" s="96">
        <v>7</v>
      </c>
      <c r="BF405" s="18" t="s">
        <v>2074</v>
      </c>
      <c r="BH405" s="17">
        <f t="shared" si="111"/>
        <v>0</v>
      </c>
    </row>
    <row r="406" spans="1:60">
      <c r="A406" s="18" t="s">
        <v>26</v>
      </c>
      <c r="B406" s="17" t="s">
        <v>113</v>
      </c>
      <c r="C406" s="18" t="s">
        <v>931</v>
      </c>
      <c r="D406" s="17" t="s">
        <v>932</v>
      </c>
      <c r="E406" s="18" t="str">
        <f>INDEX([1]Proflile65!$F:$F,MATCH([1]ตารางคะแนนV3!$C406,[1]Proflile65!$D:$D,0))</f>
        <v>รพช.</v>
      </c>
      <c r="F406" s="18">
        <f>INDEX([1]Proflile65!$H:$H,MATCH([1]ตารางคะแนนV3!$C406,[1]Proflile65!$D:$D,0))</f>
        <v>30</v>
      </c>
      <c r="G406" s="19" t="str">
        <f>INDEX([1]Proflile65!$K:$K,MATCH([1]ตารางคะแนนV3!$C406,[1]Proflile65!$D:$D,0))</f>
        <v>รพช.F2 P&lt;=30,000</v>
      </c>
      <c r="H406" s="75">
        <v>29336</v>
      </c>
      <c r="I406" s="76">
        <f>INDEX([1]RiskPlusY2565Q3!L:L,MATCH([1]ตารางคะแนนV3!$C406,[1]RiskPlusY2565Q3!$D:$D,0))</f>
        <v>270126427.89999998</v>
      </c>
      <c r="J406" s="76">
        <f>INDEX([1]RiskPlusY2565Q3!P:P,MATCH([1]ตารางคะแนนV3!$C406,[1]RiskPlusY2565Q3!$D:$D,0))</f>
        <v>114305697.5</v>
      </c>
      <c r="K406" s="76">
        <f>INDEX([1]RiskPlusY2565Q3!O:O,MATCH([1]ตารางคะแนนV3!$C406,[1]RiskPlusY2565Q3!$D:$D,0))</f>
        <v>162624233.00999999</v>
      </c>
      <c r="L406" s="76">
        <f>INDEX([1]RiskPlusY2565Q3!M:M,MATCH([1]ตารางคะแนนV3!$C406,[1]RiskPlusY2565Q3!$D:$D,0))</f>
        <v>163204596.72999999</v>
      </c>
      <c r="M406" s="29">
        <f>INDEX([1]RiskPlusY2565Q3!N:N,MATCH([1]ตารางคะแนนV3!$C406,[1]RiskPlusY2565Q3!$D:$D,0))</f>
        <v>0</v>
      </c>
      <c r="N406" s="77">
        <f>INDEX([1]PlanfinY2565Q3!M:M,MATCH([1]ตารางคะแนนV3!$C406,[1]PlanfinY2565Q3!$C:$C,0))</f>
        <v>0</v>
      </c>
      <c r="O406" s="78">
        <f>INDEX([1]PlanfinY2565Q3!N:N,MATCH([1]ตารางคะแนนV3!$C406,[1]PlanfinY2565Q3!$C:$C,0))</f>
        <v>0</v>
      </c>
      <c r="P406" s="79">
        <f t="shared" si="96"/>
        <v>0</v>
      </c>
      <c r="Q406" s="80">
        <f>INDEX([1]Ratio!R:R,MATCH([1]ตารางคะแนนV3!$C406,[1]Ratio!$C:$C,0))</f>
        <v>201</v>
      </c>
      <c r="R406" s="81">
        <f>INDEX([1]RiskPlusY2565Q3!$S:$S,MATCH([1]ตารางคะแนนV3!C406,[1]RiskPlusY2565Q3!$D:$D,0))</f>
        <v>0</v>
      </c>
      <c r="S406" s="82">
        <f>INDEX([1]Ratio!$S:$S,MATCH([1]ตารางคะแนนV3!$C406,[1]Ratio!$C:$C,0))</f>
        <v>231</v>
      </c>
      <c r="T406" s="78">
        <f>VLOOKUP($C406,[1]RiskPlusY2565Q3!$D$2:$W$901,17,0)</f>
        <v>0</v>
      </c>
      <c r="U406" s="83">
        <f t="shared" si="97"/>
        <v>0</v>
      </c>
      <c r="V406" s="82">
        <f>INDEX([1]Ratio!$T:$T,MATCH([1]ตารางคะแนนV3!$C406,[1]Ratio!$C:$C,0))</f>
        <v>474</v>
      </c>
      <c r="W406" s="78">
        <f>VLOOKUP($C406,[1]RiskPlusY2565Q3!$D$2:$W$901,18,0)</f>
        <v>0</v>
      </c>
      <c r="X406" s="83">
        <f t="shared" si="98"/>
        <v>0</v>
      </c>
      <c r="Y406" s="82">
        <f>INDEX([1]Ratio!$V:$V,MATCH([1]ตารางคะแนนV3!$C406,[1]Ratio!$C:$C,0))</f>
        <v>71</v>
      </c>
      <c r="Z406" s="81">
        <f>INDEX([1]RiskPlusY2565Q3!$W:$W,MATCH([1]ตารางคะแนนV3!C406,[1]RiskPlusY2565Q3!$D:$D,0))</f>
        <v>0</v>
      </c>
      <c r="AA406" s="84">
        <f t="shared" si="99"/>
        <v>0</v>
      </c>
      <c r="AB406" s="77" t="str">
        <f>INDEX('[1]Quick MethodY2565Q3'!P:P,MATCH([1]ตารางคะแนนV3!$C406,'[1]Quick MethodY2565Q3'!$C:$C,0))</f>
        <v>1</v>
      </c>
      <c r="AC406" s="78" t="str">
        <f>INDEX('[1]Quick MethodY2565Q3'!Q:Q,MATCH([1]ตารางคะแนนV3!$C406,'[1]Quick MethodY2565Q3'!$C:$C,0))</f>
        <v>1</v>
      </c>
      <c r="AD406" s="78">
        <f>INDEX([1]HGRY2565Q3!W:W,MATCH([1]ตารางคะแนนV3!$C406,[1]HGRY2565Q3!$C:$C,0))</f>
        <v>0.5</v>
      </c>
      <c r="AE406" s="78">
        <f>INDEX([1]HGRY2565Q3!X:X,MATCH([1]ตารางคะแนนV3!$C406,[1]HGRY2565Q3!$C:$C,0))</f>
        <v>0</v>
      </c>
      <c r="AF406" s="78">
        <f>INDEX([1]HGRY2565Q3!Y:Y,MATCH([1]ตารางคะแนนV3!$C406,[1]HGRY2565Q3!$C:$C,0))</f>
        <v>0</v>
      </c>
      <c r="AG406" s="78">
        <f>INDEX([1]HGRY2565Q3!Z:Z,MATCH([1]ตารางคะแนนV3!$C406,[1]HGRY2565Q3!$C:$C,0))</f>
        <v>0</v>
      </c>
      <c r="AH406" s="85">
        <f t="shared" si="100"/>
        <v>2.5</v>
      </c>
      <c r="AI406" s="79">
        <f t="shared" si="101"/>
        <v>2</v>
      </c>
      <c r="AJ406" s="86">
        <f>INDEX([1]PointY2565Q3!J:J,MATCH([1]ตารางคะแนนV3!$C406,[1]PointY2565Q3!$C:$C,0))</f>
        <v>1</v>
      </c>
      <c r="AK406" s="87">
        <f>IFERROR(INDEX([1]อัตราการครองเตียง!O:O,MATCH([1]ตารางคะแนนV3!$C406,[1]อัตราการครองเตียง!$C:$C,0)),0)</f>
        <v>0</v>
      </c>
      <c r="AL406" s="88">
        <f>INDEX([1]SumAdjRw!R:R,MATCH([1]ตารางคะแนนV3!$C406,[1]SumAdjRw!$C:$C,0))</f>
        <v>0</v>
      </c>
      <c r="AM406" s="89">
        <f t="shared" si="102"/>
        <v>0</v>
      </c>
      <c r="AN406" s="90">
        <f t="shared" si="103"/>
        <v>3</v>
      </c>
      <c r="AO406" s="91">
        <f t="shared" si="104"/>
        <v>3</v>
      </c>
      <c r="AP406" s="92">
        <f>INDEX([1]RiskPlusY2565Q3!Q:Q,MATCH([1]ตารางคะแนนV3!$C406,[1]RiskPlusY2565Q3!$D:$D,0))</f>
        <v>1</v>
      </c>
      <c r="AQ406" s="92">
        <f>INDEX([1]RiskPlusY2565Q3!R:R,MATCH([1]ตารางคะแนนV3!$C406,[1]RiskPlusY2565Q3!$D:$D,0))</f>
        <v>1</v>
      </c>
      <c r="AR406" s="92">
        <f>INDEX([1]RiskPlusY2565Q3!AB:AB,MATCH([1]ตารางคะแนนV3!$C406,[1]RiskPlusY2565Q3!$D:$D,0))</f>
        <v>1</v>
      </c>
      <c r="AS406" s="93">
        <f t="shared" si="105"/>
        <v>3</v>
      </c>
      <c r="AT406" s="92">
        <f>INDEX([1]RiskPlusY2565Q3!AA:AA,MATCH([1]ตารางคะแนนV3!$C406,[1]RiskPlusY2565Q3!$D:$D,0))</f>
        <v>1</v>
      </c>
      <c r="AU406" s="92">
        <f>INDEX([1]RiskPlusY2565Q3!AC:AC,MATCH([1]ตารางคะแนนV3!$C406,[1]RiskPlusY2565Q3!$D:$D,0))</f>
        <v>1</v>
      </c>
      <c r="AV406" s="94">
        <f t="shared" si="106"/>
        <v>2</v>
      </c>
      <c r="AW406" s="95">
        <f t="shared" si="107"/>
        <v>5</v>
      </c>
      <c r="AX406" s="96">
        <f t="shared" si="108"/>
        <v>8</v>
      </c>
      <c r="AY406" s="18" t="str">
        <f t="shared" si="109"/>
        <v>D</v>
      </c>
      <c r="AZ406" s="18"/>
      <c r="BA406" s="18" t="str">
        <f>INDEX([1]Proflile65!$L:$L,MATCH([1]ตารางคะแนนV3!$C406,[1]Proflile65!$D:$D,0))</f>
        <v>เดิม</v>
      </c>
      <c r="BB406" s="18"/>
      <c r="BC406" s="18"/>
      <c r="BD406" s="28" t="b">
        <f t="shared" si="110"/>
        <v>1</v>
      </c>
      <c r="BE406" s="96">
        <v>8</v>
      </c>
      <c r="BF406" s="18" t="s">
        <v>2073</v>
      </c>
      <c r="BH406" s="17">
        <f t="shared" si="111"/>
        <v>0</v>
      </c>
    </row>
    <row r="407" spans="1:60">
      <c r="A407" s="18" t="s">
        <v>26</v>
      </c>
      <c r="B407" s="17" t="s">
        <v>111</v>
      </c>
      <c r="C407" s="18" t="s">
        <v>873</v>
      </c>
      <c r="D407" s="17" t="s">
        <v>874</v>
      </c>
      <c r="E407" s="18" t="str">
        <f>INDEX([1]Proflile65!$F:$F,MATCH([1]ตารางคะแนนV3!$C407,[1]Proflile65!$D:$D,0))</f>
        <v>รพศ.</v>
      </c>
      <c r="F407" s="18">
        <f>INDEX([1]Proflile65!$H:$H,MATCH([1]ตารางคะแนนV3!$C407,[1]Proflile65!$D:$D,0))</f>
        <v>594</v>
      </c>
      <c r="G407" s="19" t="str">
        <f>INDEX([1]Proflile65!$K:$K,MATCH([1]ตารางคะแนนV3!$C407,[1]Proflile65!$D:$D,0))</f>
        <v>รพศ.A B&lt;=700</v>
      </c>
      <c r="H407" s="75">
        <v>288375</v>
      </c>
      <c r="I407" s="76">
        <f>INDEX([1]RiskPlusY2565Q3!L:L,MATCH([1]ตารางคะแนนV3!$C407,[1]RiskPlusY2565Q3!$D:$D,0))</f>
        <v>1606483863.02</v>
      </c>
      <c r="J407" s="76">
        <f>INDEX([1]RiskPlusY2565Q3!P:P,MATCH([1]ตารางคะแนนV3!$C407,[1]RiskPlusY2565Q3!$D:$D,0))</f>
        <v>975909027.13</v>
      </c>
      <c r="K407" s="76">
        <f>INDEX([1]RiskPlusY2565Q3!O:O,MATCH([1]ตารางคะแนนV3!$C407,[1]RiskPlusY2565Q3!$D:$D,0))</f>
        <v>545290317.27999997</v>
      </c>
      <c r="L407" s="76">
        <f>INDEX([1]RiskPlusY2565Q3!M:M,MATCH([1]ตารางคะแนนV3!$C407,[1]RiskPlusY2565Q3!$D:$D,0))</f>
        <v>491968962.49000001</v>
      </c>
      <c r="M407" s="29">
        <f>INDEX([1]RiskPlusY2565Q3!N:N,MATCH([1]ตารางคะแนนV3!$C407,[1]RiskPlusY2565Q3!$D:$D,0))</f>
        <v>0</v>
      </c>
      <c r="N407" s="77">
        <f>INDEX([1]PlanfinY2565Q3!M:M,MATCH([1]ตารางคะแนนV3!$C407,[1]PlanfinY2565Q3!$C:$C,0))</f>
        <v>1</v>
      </c>
      <c r="O407" s="78">
        <f>INDEX([1]PlanfinY2565Q3!N:N,MATCH([1]ตารางคะแนนV3!$C407,[1]PlanfinY2565Q3!$C:$C,0))</f>
        <v>0</v>
      </c>
      <c r="P407" s="79">
        <f t="shared" si="96"/>
        <v>1</v>
      </c>
      <c r="Q407" s="80">
        <f>INDEX([1]Ratio!R:R,MATCH([1]ตารางคะแนนV3!$C407,[1]Ratio!$C:$C,0))</f>
        <v>63</v>
      </c>
      <c r="R407" s="81">
        <f>INDEX([1]RiskPlusY2565Q3!$S:$S,MATCH([1]ตารางคะแนนV3!C407,[1]RiskPlusY2565Q3!$D:$D,0))</f>
        <v>1</v>
      </c>
      <c r="S407" s="82">
        <f>INDEX([1]Ratio!$S:$S,MATCH([1]ตารางคะแนนV3!$C407,[1]Ratio!$C:$C,0))</f>
        <v>138</v>
      </c>
      <c r="T407" s="78">
        <f>VLOOKUP($C407,[1]RiskPlusY2565Q3!$D$2:$W$901,17,0)</f>
        <v>0</v>
      </c>
      <c r="U407" s="83">
        <f t="shared" si="97"/>
        <v>0</v>
      </c>
      <c r="V407" s="82">
        <f>INDEX([1]Ratio!$T:$T,MATCH([1]ตารางคะแนนV3!$C407,[1]Ratio!$C:$C,0))</f>
        <v>85</v>
      </c>
      <c r="W407" s="78">
        <f>VLOOKUP($C407,[1]RiskPlusY2565Q3!$D$2:$W$901,18,0)</f>
        <v>0</v>
      </c>
      <c r="X407" s="83">
        <f t="shared" si="98"/>
        <v>0</v>
      </c>
      <c r="Y407" s="82">
        <f>INDEX([1]Ratio!$V:$V,MATCH([1]ตารางคะแนนV3!$C407,[1]Ratio!$C:$C,0))</f>
        <v>53</v>
      </c>
      <c r="Z407" s="81">
        <f>INDEX([1]RiskPlusY2565Q3!$W:$W,MATCH([1]ตารางคะแนนV3!C407,[1]RiskPlusY2565Q3!$D:$D,0))</f>
        <v>1</v>
      </c>
      <c r="AA407" s="84">
        <f t="shared" si="99"/>
        <v>2</v>
      </c>
      <c r="AB407" s="77" t="str">
        <f>INDEX('[1]Quick MethodY2565Q3'!P:P,MATCH([1]ตารางคะแนนV3!$C407,'[1]Quick MethodY2565Q3'!$C:$C,0))</f>
        <v>1</v>
      </c>
      <c r="AC407" s="78" t="str">
        <f>INDEX('[1]Quick MethodY2565Q3'!Q:Q,MATCH([1]ตารางคะแนนV3!$C407,'[1]Quick MethodY2565Q3'!$C:$C,0))</f>
        <v>0</v>
      </c>
      <c r="AD407" s="78">
        <f>INDEX([1]HGRY2565Q3!W:W,MATCH([1]ตารางคะแนนV3!$C407,[1]HGRY2565Q3!$C:$C,0))</f>
        <v>0.5</v>
      </c>
      <c r="AE407" s="78">
        <f>INDEX([1]HGRY2565Q3!X:X,MATCH([1]ตารางคะแนนV3!$C407,[1]HGRY2565Q3!$C:$C,0))</f>
        <v>0.5</v>
      </c>
      <c r="AF407" s="78">
        <f>INDEX([1]HGRY2565Q3!Y:Y,MATCH([1]ตารางคะแนนV3!$C407,[1]HGRY2565Q3!$C:$C,0))</f>
        <v>0</v>
      </c>
      <c r="AG407" s="78">
        <f>INDEX([1]HGRY2565Q3!Z:Z,MATCH([1]ตารางคะแนนV3!$C407,[1]HGRY2565Q3!$C:$C,0))</f>
        <v>0.5</v>
      </c>
      <c r="AH407" s="85">
        <f t="shared" si="100"/>
        <v>2.5</v>
      </c>
      <c r="AI407" s="79">
        <f t="shared" si="101"/>
        <v>2</v>
      </c>
      <c r="AJ407" s="86">
        <f>INDEX([1]PointY2565Q3!J:J,MATCH([1]ตารางคะแนนV3!$C407,[1]PointY2565Q3!$C:$C,0))</f>
        <v>1</v>
      </c>
      <c r="AK407" s="87">
        <f>IFERROR(INDEX([1]อัตราการครองเตียง!O:O,MATCH([1]ตารางคะแนนV3!$C407,[1]อัตราการครองเตียง!$C:$C,0)),0)</f>
        <v>1</v>
      </c>
      <c r="AL407" s="88">
        <f>INDEX([1]SumAdjRw!R:R,MATCH([1]ตารางคะแนนV3!$C407,[1]SumAdjRw!$C:$C,0))</f>
        <v>0</v>
      </c>
      <c r="AM407" s="89">
        <f t="shared" si="102"/>
        <v>1</v>
      </c>
      <c r="AN407" s="90">
        <f t="shared" si="103"/>
        <v>4</v>
      </c>
      <c r="AO407" s="91">
        <f t="shared" si="104"/>
        <v>7</v>
      </c>
      <c r="AP407" s="92">
        <f>INDEX([1]RiskPlusY2565Q3!Q:Q,MATCH([1]ตารางคะแนนV3!$C407,[1]RiskPlusY2565Q3!$D:$D,0))</f>
        <v>1</v>
      </c>
      <c r="AQ407" s="92">
        <f>INDEX([1]RiskPlusY2565Q3!R:R,MATCH([1]ตารางคะแนนV3!$C407,[1]RiskPlusY2565Q3!$D:$D,0))</f>
        <v>1</v>
      </c>
      <c r="AR407" s="92">
        <f>INDEX([1]RiskPlusY2565Q3!AB:AB,MATCH([1]ตารางคะแนนV3!$C407,[1]RiskPlusY2565Q3!$D:$D,0))</f>
        <v>1</v>
      </c>
      <c r="AS407" s="93">
        <f t="shared" si="105"/>
        <v>3</v>
      </c>
      <c r="AT407" s="92">
        <f>INDEX([1]RiskPlusY2565Q3!AA:AA,MATCH([1]ตารางคะแนนV3!$C407,[1]RiskPlusY2565Q3!$D:$D,0))</f>
        <v>1</v>
      </c>
      <c r="AU407" s="92">
        <f>INDEX([1]RiskPlusY2565Q3!AC:AC,MATCH([1]ตารางคะแนนV3!$C407,[1]RiskPlusY2565Q3!$D:$D,0))</f>
        <v>1</v>
      </c>
      <c r="AV407" s="94">
        <f t="shared" si="106"/>
        <v>2</v>
      </c>
      <c r="AW407" s="95">
        <f t="shared" si="107"/>
        <v>5</v>
      </c>
      <c r="AX407" s="96">
        <f t="shared" si="108"/>
        <v>12</v>
      </c>
      <c r="AY407" s="18" t="str">
        <f t="shared" si="109"/>
        <v>A</v>
      </c>
      <c r="AZ407" s="18"/>
      <c r="BA407" s="18" t="str">
        <f>INDEX([1]Proflile65!$L:$L,MATCH([1]ตารางคะแนนV3!$C407,[1]Proflile65!$D:$D,0))</f>
        <v>เดิม</v>
      </c>
      <c r="BB407" s="18"/>
      <c r="BC407" s="18"/>
      <c r="BD407" s="28" t="b">
        <f t="shared" si="110"/>
        <v>1</v>
      </c>
      <c r="BE407" s="96">
        <v>12</v>
      </c>
      <c r="BF407" s="18" t="s">
        <v>2048</v>
      </c>
      <c r="BH407" s="17">
        <f t="shared" si="111"/>
        <v>300000</v>
      </c>
    </row>
    <row r="408" spans="1:60">
      <c r="A408" s="18" t="s">
        <v>26</v>
      </c>
      <c r="B408" s="17" t="s">
        <v>111</v>
      </c>
      <c r="C408" s="18" t="s">
        <v>875</v>
      </c>
      <c r="D408" s="17" t="s">
        <v>876</v>
      </c>
      <c r="E408" s="18" t="str">
        <f>INDEX([1]Proflile65!$F:$F,MATCH([1]ตารางคะแนนV3!$C408,[1]Proflile65!$D:$D,0))</f>
        <v>รพช.</v>
      </c>
      <c r="F408" s="18">
        <f>INDEX([1]Proflile65!$H:$H,MATCH([1]ตารางคะแนนV3!$C408,[1]Proflile65!$D:$D,0))</f>
        <v>159</v>
      </c>
      <c r="G408" s="19" t="str">
        <f>INDEX([1]Proflile65!$K:$K,MATCH([1]ตารางคะแนนV3!$C408,[1]Proflile65!$D:$D,0))</f>
        <v>รพช.M2 B&gt;100</v>
      </c>
      <c r="H408" s="75">
        <v>72739</v>
      </c>
      <c r="I408" s="76">
        <f>INDEX([1]RiskPlusY2565Q3!L:L,MATCH([1]ตารางคะแนนV3!$C408,[1]RiskPlusY2565Q3!$D:$D,0))</f>
        <v>323393993.81</v>
      </c>
      <c r="J408" s="76">
        <f>INDEX([1]RiskPlusY2565Q3!P:P,MATCH([1]ตารางคะแนนV3!$C408,[1]RiskPlusY2565Q3!$D:$D,0))</f>
        <v>188369888.90000001</v>
      </c>
      <c r="K408" s="76">
        <f>INDEX([1]RiskPlusY2565Q3!O:O,MATCH([1]ตารางคะแนนV3!$C408,[1]RiskPlusY2565Q3!$D:$D,0))</f>
        <v>193808664.34</v>
      </c>
      <c r="L408" s="76">
        <f>INDEX([1]RiskPlusY2565Q3!M:M,MATCH([1]ตารางคะแนนV3!$C408,[1]RiskPlusY2565Q3!$D:$D,0))</f>
        <v>182434278.31</v>
      </c>
      <c r="M408" s="29">
        <f>INDEX([1]RiskPlusY2565Q3!N:N,MATCH([1]ตารางคะแนนV3!$C408,[1]RiskPlusY2565Q3!$D:$D,0))</f>
        <v>0</v>
      </c>
      <c r="N408" s="77">
        <f>INDEX([1]PlanfinY2565Q3!M:M,MATCH([1]ตารางคะแนนV3!$C408,[1]PlanfinY2565Q3!$C:$C,0))</f>
        <v>0</v>
      </c>
      <c r="O408" s="78">
        <f>INDEX([1]PlanfinY2565Q3!N:N,MATCH([1]ตารางคะแนนV3!$C408,[1]PlanfinY2565Q3!$C:$C,0))</f>
        <v>0</v>
      </c>
      <c r="P408" s="79">
        <f t="shared" si="96"/>
        <v>0</v>
      </c>
      <c r="Q408" s="80">
        <f>INDEX([1]Ratio!R:R,MATCH([1]ตารางคะแนนV3!$C408,[1]Ratio!$C:$C,0))</f>
        <v>120</v>
      </c>
      <c r="R408" s="81">
        <f>INDEX([1]RiskPlusY2565Q3!$S:$S,MATCH([1]ตารางคะแนนV3!C408,[1]RiskPlusY2565Q3!$D:$D,0))</f>
        <v>0</v>
      </c>
      <c r="S408" s="82">
        <f>INDEX([1]Ratio!$S:$S,MATCH([1]ตารางคะแนนV3!$C408,[1]Ratio!$C:$C,0))</f>
        <v>146</v>
      </c>
      <c r="T408" s="78">
        <f>VLOOKUP($C408,[1]RiskPlusY2565Q3!$D$2:$W$901,17,0)</f>
        <v>0</v>
      </c>
      <c r="U408" s="83">
        <f t="shared" si="97"/>
        <v>0</v>
      </c>
      <c r="V408" s="82">
        <f>INDEX([1]Ratio!$T:$T,MATCH([1]ตารางคะแนนV3!$C408,[1]Ratio!$C:$C,0))</f>
        <v>199</v>
      </c>
      <c r="W408" s="78">
        <f>VLOOKUP($C408,[1]RiskPlusY2565Q3!$D$2:$W$901,18,0)</f>
        <v>0</v>
      </c>
      <c r="X408" s="83">
        <f t="shared" si="98"/>
        <v>0</v>
      </c>
      <c r="Y408" s="82">
        <f>INDEX([1]Ratio!$V:$V,MATCH([1]ตารางคะแนนV3!$C408,[1]Ratio!$C:$C,0))</f>
        <v>43</v>
      </c>
      <c r="Z408" s="81">
        <f>INDEX([1]RiskPlusY2565Q3!$W:$W,MATCH([1]ตารางคะแนนV3!C408,[1]RiskPlusY2565Q3!$D:$D,0))</f>
        <v>1</v>
      </c>
      <c r="AA408" s="84">
        <f t="shared" si="99"/>
        <v>1</v>
      </c>
      <c r="AB408" s="77" t="str">
        <f>INDEX('[1]Quick MethodY2565Q3'!P:P,MATCH([1]ตารางคะแนนV3!$C408,'[1]Quick MethodY2565Q3'!$C:$C,0))</f>
        <v>1</v>
      </c>
      <c r="AC408" s="78" t="str">
        <f>INDEX('[1]Quick MethodY2565Q3'!Q:Q,MATCH([1]ตารางคะแนนV3!$C408,'[1]Quick MethodY2565Q3'!$C:$C,0))</f>
        <v>1</v>
      </c>
      <c r="AD408" s="78">
        <f>INDEX([1]HGRY2565Q3!W:W,MATCH([1]ตารางคะแนนV3!$C408,[1]HGRY2565Q3!$C:$C,0))</f>
        <v>0</v>
      </c>
      <c r="AE408" s="78">
        <f>INDEX([1]HGRY2565Q3!X:X,MATCH([1]ตารางคะแนนV3!$C408,[1]HGRY2565Q3!$C:$C,0))</f>
        <v>0.5</v>
      </c>
      <c r="AF408" s="78">
        <f>INDEX([1]HGRY2565Q3!Y:Y,MATCH([1]ตารางคะแนนV3!$C408,[1]HGRY2565Q3!$C:$C,0))</f>
        <v>0.5</v>
      </c>
      <c r="AG408" s="78">
        <f>INDEX([1]HGRY2565Q3!Z:Z,MATCH([1]ตารางคะแนนV3!$C408,[1]HGRY2565Q3!$C:$C,0))</f>
        <v>0.5</v>
      </c>
      <c r="AH408" s="85">
        <f t="shared" si="100"/>
        <v>3.5</v>
      </c>
      <c r="AI408" s="79">
        <f t="shared" si="101"/>
        <v>2</v>
      </c>
      <c r="AJ408" s="86">
        <f>INDEX([1]PointY2565Q3!J:J,MATCH([1]ตารางคะแนนV3!$C408,[1]PointY2565Q3!$C:$C,0))</f>
        <v>1</v>
      </c>
      <c r="AK408" s="87">
        <f>IFERROR(INDEX([1]อัตราการครองเตียง!O:O,MATCH([1]ตารางคะแนนV3!$C408,[1]อัตราการครองเตียง!$C:$C,0)),0)</f>
        <v>1</v>
      </c>
      <c r="AL408" s="88">
        <f>INDEX([1]SumAdjRw!R:R,MATCH([1]ตารางคะแนนV3!$C408,[1]SumAdjRw!$C:$C,0))</f>
        <v>1</v>
      </c>
      <c r="AM408" s="89">
        <f t="shared" si="102"/>
        <v>2</v>
      </c>
      <c r="AN408" s="90">
        <f t="shared" si="103"/>
        <v>5</v>
      </c>
      <c r="AO408" s="91">
        <f t="shared" si="104"/>
        <v>6</v>
      </c>
      <c r="AP408" s="92">
        <f>INDEX([1]RiskPlusY2565Q3!Q:Q,MATCH([1]ตารางคะแนนV3!$C408,[1]RiskPlusY2565Q3!$D:$D,0))</f>
        <v>1</v>
      </c>
      <c r="AQ408" s="92">
        <f>INDEX([1]RiskPlusY2565Q3!R:R,MATCH([1]ตารางคะแนนV3!$C408,[1]RiskPlusY2565Q3!$D:$D,0))</f>
        <v>1</v>
      </c>
      <c r="AR408" s="92">
        <f>INDEX([1]RiskPlusY2565Q3!AB:AB,MATCH([1]ตารางคะแนนV3!$C408,[1]RiskPlusY2565Q3!$D:$D,0))</f>
        <v>1</v>
      </c>
      <c r="AS408" s="93">
        <f t="shared" si="105"/>
        <v>3</v>
      </c>
      <c r="AT408" s="92">
        <f>INDEX([1]RiskPlusY2565Q3!AA:AA,MATCH([1]ตารางคะแนนV3!$C408,[1]RiskPlusY2565Q3!$D:$D,0))</f>
        <v>1</v>
      </c>
      <c r="AU408" s="92">
        <f>INDEX([1]RiskPlusY2565Q3!AC:AC,MATCH([1]ตารางคะแนนV3!$C408,[1]RiskPlusY2565Q3!$D:$D,0))</f>
        <v>1</v>
      </c>
      <c r="AV408" s="94">
        <f t="shared" si="106"/>
        <v>2</v>
      </c>
      <c r="AW408" s="95">
        <f t="shared" si="107"/>
        <v>5</v>
      </c>
      <c r="AX408" s="96">
        <f t="shared" si="108"/>
        <v>11</v>
      </c>
      <c r="AY408" s="18" t="str">
        <f t="shared" si="109"/>
        <v>B</v>
      </c>
      <c r="AZ408" s="18"/>
      <c r="BA408" s="18" t="str">
        <f>INDEX([1]Proflile65!$L:$L,MATCH([1]ตารางคะแนนV3!$C408,[1]Proflile65!$D:$D,0))</f>
        <v>เดิม</v>
      </c>
      <c r="BB408" s="18"/>
      <c r="BC408" s="18"/>
      <c r="BD408" s="28" t="b">
        <f t="shared" si="110"/>
        <v>1</v>
      </c>
      <c r="BE408" s="96">
        <v>11</v>
      </c>
      <c r="BF408" s="18" t="s">
        <v>2071</v>
      </c>
      <c r="BH408" s="17">
        <f t="shared" si="111"/>
        <v>150000</v>
      </c>
    </row>
    <row r="409" spans="1:60">
      <c r="A409" s="18" t="s">
        <v>26</v>
      </c>
      <c r="B409" s="17" t="s">
        <v>111</v>
      </c>
      <c r="C409" s="18" t="s">
        <v>877</v>
      </c>
      <c r="D409" s="17" t="s">
        <v>878</v>
      </c>
      <c r="E409" s="18" t="str">
        <f>INDEX([1]Proflile65!$F:$F,MATCH([1]ตารางคะแนนV3!$C409,[1]Proflile65!$D:$D,0))</f>
        <v>รพท.</v>
      </c>
      <c r="F409" s="18">
        <f>INDEX([1]Proflile65!$H:$H,MATCH([1]ตารางคะแนนV3!$C409,[1]Proflile65!$D:$D,0))</f>
        <v>306</v>
      </c>
      <c r="G409" s="19" t="str">
        <f>INDEX([1]Proflile65!$K:$K,MATCH([1]ตารางคะแนนV3!$C409,[1]Proflile65!$D:$D,0))</f>
        <v>รพท.M1 B&gt;200</v>
      </c>
      <c r="H409" s="75">
        <v>100055</v>
      </c>
      <c r="I409" s="76">
        <f>INDEX([1]RiskPlusY2565Q3!L:L,MATCH([1]ตารางคะแนนV3!$C409,[1]RiskPlusY2565Q3!$D:$D,0))</f>
        <v>779197219.96000004</v>
      </c>
      <c r="J409" s="76">
        <f>INDEX([1]RiskPlusY2565Q3!P:P,MATCH([1]ตารางคะแนนV3!$C409,[1]RiskPlusY2565Q3!$D:$D,0))</f>
        <v>700523734.04999995</v>
      </c>
      <c r="K409" s="76">
        <f>INDEX([1]RiskPlusY2565Q3!O:O,MATCH([1]ตารางคะแนนV3!$C409,[1]RiskPlusY2565Q3!$D:$D,0))</f>
        <v>142536736.87</v>
      </c>
      <c r="L409" s="76">
        <f>INDEX([1]RiskPlusY2565Q3!M:M,MATCH([1]ตารางคะแนนV3!$C409,[1]RiskPlusY2565Q3!$D:$D,0))</f>
        <v>135032047</v>
      </c>
      <c r="M409" s="29">
        <f>INDEX([1]RiskPlusY2565Q3!N:N,MATCH([1]ตารางคะแนนV3!$C409,[1]RiskPlusY2565Q3!$D:$D,0))</f>
        <v>0</v>
      </c>
      <c r="N409" s="77">
        <f>INDEX([1]PlanfinY2565Q3!M:M,MATCH([1]ตารางคะแนนV3!$C409,[1]PlanfinY2565Q3!$C:$C,0))</f>
        <v>1</v>
      </c>
      <c r="O409" s="78">
        <f>INDEX([1]PlanfinY2565Q3!N:N,MATCH([1]ตารางคะแนนV3!$C409,[1]PlanfinY2565Q3!$C:$C,0))</f>
        <v>1</v>
      </c>
      <c r="P409" s="79">
        <f t="shared" si="96"/>
        <v>2</v>
      </c>
      <c r="Q409" s="80">
        <f>INDEX([1]Ratio!R:R,MATCH([1]ตารางคะแนนV3!$C409,[1]Ratio!$C:$C,0))</f>
        <v>186</v>
      </c>
      <c r="R409" s="81">
        <f>INDEX([1]RiskPlusY2565Q3!$S:$S,MATCH([1]ตารางคะแนนV3!C409,[1]RiskPlusY2565Q3!$D:$D,0))</f>
        <v>0</v>
      </c>
      <c r="S409" s="82">
        <f>INDEX([1]Ratio!$S:$S,MATCH([1]ตารางคะแนนV3!$C409,[1]Ratio!$C:$C,0))</f>
        <v>54</v>
      </c>
      <c r="T409" s="78">
        <f>VLOOKUP($C409,[1]RiskPlusY2565Q3!$D$2:$W$901,17,0)</f>
        <v>1</v>
      </c>
      <c r="U409" s="83">
        <f t="shared" si="97"/>
        <v>0.5</v>
      </c>
      <c r="V409" s="82">
        <f>INDEX([1]Ratio!$T:$T,MATCH([1]ตารางคะแนนV3!$C409,[1]Ratio!$C:$C,0))</f>
        <v>40</v>
      </c>
      <c r="W409" s="78">
        <f>VLOOKUP($C409,[1]RiskPlusY2565Q3!$D$2:$W$901,18,0)</f>
        <v>1</v>
      </c>
      <c r="X409" s="83">
        <f t="shared" si="98"/>
        <v>0.5</v>
      </c>
      <c r="Y409" s="82">
        <f>INDEX([1]Ratio!$V:$V,MATCH([1]ตารางคะแนนV3!$C409,[1]Ratio!$C:$C,0))</f>
        <v>80</v>
      </c>
      <c r="Z409" s="81">
        <f>INDEX([1]RiskPlusY2565Q3!$W:$W,MATCH([1]ตารางคะแนนV3!C409,[1]RiskPlusY2565Q3!$D:$D,0))</f>
        <v>0</v>
      </c>
      <c r="AA409" s="84">
        <f t="shared" si="99"/>
        <v>1</v>
      </c>
      <c r="AB409" s="77" t="str">
        <f>INDEX('[1]Quick MethodY2565Q3'!P:P,MATCH([1]ตารางคะแนนV3!$C409,'[1]Quick MethodY2565Q3'!$C:$C,0))</f>
        <v>0</v>
      </c>
      <c r="AC409" s="78" t="str">
        <f>INDEX('[1]Quick MethodY2565Q3'!Q:Q,MATCH([1]ตารางคะแนนV3!$C409,'[1]Quick MethodY2565Q3'!$C:$C,0))</f>
        <v>1</v>
      </c>
      <c r="AD409" s="78">
        <f>INDEX([1]HGRY2565Q3!W:W,MATCH([1]ตารางคะแนนV3!$C409,[1]HGRY2565Q3!$C:$C,0))</f>
        <v>0.5</v>
      </c>
      <c r="AE409" s="78">
        <f>INDEX([1]HGRY2565Q3!X:X,MATCH([1]ตารางคะแนนV3!$C409,[1]HGRY2565Q3!$C:$C,0))</f>
        <v>0.5</v>
      </c>
      <c r="AF409" s="78">
        <f>INDEX([1]HGRY2565Q3!Y:Y,MATCH([1]ตารางคะแนนV3!$C409,[1]HGRY2565Q3!$C:$C,0))</f>
        <v>0.5</v>
      </c>
      <c r="AG409" s="78">
        <f>INDEX([1]HGRY2565Q3!Z:Z,MATCH([1]ตารางคะแนนV3!$C409,[1]HGRY2565Q3!$C:$C,0))</f>
        <v>0</v>
      </c>
      <c r="AH409" s="85">
        <f t="shared" si="100"/>
        <v>2.5</v>
      </c>
      <c r="AI409" s="79">
        <f t="shared" si="101"/>
        <v>2</v>
      </c>
      <c r="AJ409" s="86">
        <f>INDEX([1]PointY2565Q3!J:J,MATCH([1]ตารางคะแนนV3!$C409,[1]PointY2565Q3!$C:$C,0))</f>
        <v>1</v>
      </c>
      <c r="AK409" s="87">
        <f>IFERROR(INDEX([1]อัตราการครองเตียง!O:O,MATCH([1]ตารางคะแนนV3!$C409,[1]อัตราการครองเตียง!$C:$C,0)),0)</f>
        <v>1</v>
      </c>
      <c r="AL409" s="88">
        <f>INDEX([1]SumAdjRw!R:R,MATCH([1]ตารางคะแนนV3!$C409,[1]SumAdjRw!$C:$C,0))</f>
        <v>0</v>
      </c>
      <c r="AM409" s="89">
        <f t="shared" si="102"/>
        <v>1</v>
      </c>
      <c r="AN409" s="90">
        <f t="shared" si="103"/>
        <v>4</v>
      </c>
      <c r="AO409" s="91">
        <f t="shared" si="104"/>
        <v>7</v>
      </c>
      <c r="AP409" s="92">
        <f>INDEX([1]RiskPlusY2565Q3!Q:Q,MATCH([1]ตารางคะแนนV3!$C409,[1]RiskPlusY2565Q3!$D:$D,0))</f>
        <v>0</v>
      </c>
      <c r="AQ409" s="92">
        <f>INDEX([1]RiskPlusY2565Q3!R:R,MATCH([1]ตารางคะแนนV3!$C409,[1]RiskPlusY2565Q3!$D:$D,0))</f>
        <v>0</v>
      </c>
      <c r="AR409" s="92">
        <f>INDEX([1]RiskPlusY2565Q3!AB:AB,MATCH([1]ตารางคะแนนV3!$C409,[1]RiskPlusY2565Q3!$D:$D,0))</f>
        <v>1</v>
      </c>
      <c r="AS409" s="93">
        <f t="shared" si="105"/>
        <v>1</v>
      </c>
      <c r="AT409" s="92">
        <f>INDEX([1]RiskPlusY2565Q3!AA:AA,MATCH([1]ตารางคะแนนV3!$C409,[1]RiskPlusY2565Q3!$D:$D,0))</f>
        <v>1</v>
      </c>
      <c r="AU409" s="92">
        <f>INDEX([1]RiskPlusY2565Q3!AC:AC,MATCH([1]ตารางคะแนนV3!$C409,[1]RiskPlusY2565Q3!$D:$D,0))</f>
        <v>1</v>
      </c>
      <c r="AV409" s="94">
        <f t="shared" si="106"/>
        <v>2</v>
      </c>
      <c r="AW409" s="95">
        <f t="shared" si="107"/>
        <v>3</v>
      </c>
      <c r="AX409" s="96">
        <f t="shared" si="108"/>
        <v>10</v>
      </c>
      <c r="AY409" s="18" t="str">
        <f t="shared" si="109"/>
        <v>C</v>
      </c>
      <c r="AZ409" s="18"/>
      <c r="BA409" s="18" t="str">
        <f>INDEX([1]Proflile65!$L:$L,MATCH([1]ตารางคะแนนV3!$C409,[1]Proflile65!$D:$D,0))</f>
        <v>เดิม</v>
      </c>
      <c r="BB409" s="18"/>
      <c r="BC409" s="18"/>
      <c r="BD409" s="28" t="b">
        <f t="shared" si="110"/>
        <v>1</v>
      </c>
      <c r="BE409" s="96">
        <v>10</v>
      </c>
      <c r="BF409" s="18" t="s">
        <v>2072</v>
      </c>
      <c r="BH409" s="17">
        <f t="shared" si="111"/>
        <v>0</v>
      </c>
    </row>
    <row r="410" spans="1:60">
      <c r="A410" s="18" t="s">
        <v>26</v>
      </c>
      <c r="B410" s="17" t="s">
        <v>111</v>
      </c>
      <c r="C410" s="18" t="s">
        <v>879</v>
      </c>
      <c r="D410" s="17" t="s">
        <v>880</v>
      </c>
      <c r="E410" s="18" t="str">
        <f>INDEX([1]Proflile65!$F:$F,MATCH([1]ตารางคะแนนV3!$C410,[1]Proflile65!$D:$D,0))</f>
        <v>รพช.</v>
      </c>
      <c r="F410" s="18">
        <f>INDEX([1]Proflile65!$H:$H,MATCH([1]ตารางคะแนนV3!$C410,[1]Proflile65!$D:$D,0))</f>
        <v>108</v>
      </c>
      <c r="G410" s="19" t="str">
        <f>INDEX([1]Proflile65!$K:$K,MATCH([1]ตารางคะแนนV3!$C410,[1]Proflile65!$D:$D,0))</f>
        <v>รพช.F1 P50,000-100,000</v>
      </c>
      <c r="H410" s="75">
        <v>58501</v>
      </c>
      <c r="I410" s="76">
        <f>INDEX([1]RiskPlusY2565Q3!L:L,MATCH([1]ตารางคะแนนV3!$C410,[1]RiskPlusY2565Q3!$D:$D,0))</f>
        <v>230561229.37</v>
      </c>
      <c r="J410" s="76">
        <f>INDEX([1]RiskPlusY2565Q3!P:P,MATCH([1]ตารางคะแนนV3!$C410,[1]RiskPlusY2565Q3!$D:$D,0))</f>
        <v>165559071.75</v>
      </c>
      <c r="K410" s="76">
        <f>INDEX([1]RiskPlusY2565Q3!O:O,MATCH([1]ตารางคะแนนV3!$C410,[1]RiskPlusY2565Q3!$D:$D,0))</f>
        <v>180572820.34</v>
      </c>
      <c r="L410" s="76">
        <f>INDEX([1]RiskPlusY2565Q3!M:M,MATCH([1]ตารางคะแนนV3!$C410,[1]RiskPlusY2565Q3!$D:$D,0))</f>
        <v>175746057</v>
      </c>
      <c r="M410" s="29">
        <f>INDEX([1]RiskPlusY2565Q3!N:N,MATCH([1]ตารางคะแนนV3!$C410,[1]RiskPlusY2565Q3!$D:$D,0))</f>
        <v>0</v>
      </c>
      <c r="N410" s="77">
        <f>INDEX([1]PlanfinY2565Q3!M:M,MATCH([1]ตารางคะแนนV3!$C410,[1]PlanfinY2565Q3!$C:$C,0))</f>
        <v>0</v>
      </c>
      <c r="O410" s="78">
        <f>INDEX([1]PlanfinY2565Q3!N:N,MATCH([1]ตารางคะแนนV3!$C410,[1]PlanfinY2565Q3!$C:$C,0))</f>
        <v>0</v>
      </c>
      <c r="P410" s="79">
        <f t="shared" si="96"/>
        <v>0</v>
      </c>
      <c r="Q410" s="80">
        <f>INDEX([1]Ratio!R:R,MATCH([1]ตารางคะแนนV3!$C410,[1]Ratio!$C:$C,0))</f>
        <v>111</v>
      </c>
      <c r="R410" s="81">
        <f>INDEX([1]RiskPlusY2565Q3!$S:$S,MATCH([1]ตารางคะแนนV3!C410,[1]RiskPlusY2565Q3!$D:$D,0))</f>
        <v>0</v>
      </c>
      <c r="S410" s="82">
        <f>INDEX([1]Ratio!$S:$S,MATCH([1]ตารางคะแนนV3!$C410,[1]Ratio!$C:$C,0))</f>
        <v>109</v>
      </c>
      <c r="T410" s="78">
        <f>VLOOKUP($C410,[1]RiskPlusY2565Q3!$D$2:$W$901,17,0)</f>
        <v>0</v>
      </c>
      <c r="U410" s="83">
        <f t="shared" si="97"/>
        <v>0</v>
      </c>
      <c r="V410" s="82">
        <f>INDEX([1]Ratio!$T:$T,MATCH([1]ตารางคะแนนV3!$C410,[1]Ratio!$C:$C,0))</f>
        <v>93</v>
      </c>
      <c r="W410" s="78">
        <f>VLOOKUP($C410,[1]RiskPlusY2565Q3!$D$2:$W$901,18,0)</f>
        <v>0</v>
      </c>
      <c r="X410" s="83">
        <f t="shared" si="98"/>
        <v>0</v>
      </c>
      <c r="Y410" s="82">
        <f>INDEX([1]Ratio!$V:$V,MATCH([1]ตารางคะแนนV3!$C410,[1]Ratio!$C:$C,0))</f>
        <v>73</v>
      </c>
      <c r="Z410" s="81">
        <f>INDEX([1]RiskPlusY2565Q3!$W:$W,MATCH([1]ตารางคะแนนV3!C410,[1]RiskPlusY2565Q3!$D:$D,0))</f>
        <v>0</v>
      </c>
      <c r="AA410" s="84">
        <f t="shared" si="99"/>
        <v>0</v>
      </c>
      <c r="AB410" s="77" t="str">
        <f>INDEX('[1]Quick MethodY2565Q3'!P:P,MATCH([1]ตารางคะแนนV3!$C410,'[1]Quick MethodY2565Q3'!$C:$C,0))</f>
        <v>1</v>
      </c>
      <c r="AC410" s="78" t="str">
        <f>INDEX('[1]Quick MethodY2565Q3'!Q:Q,MATCH([1]ตารางคะแนนV3!$C410,'[1]Quick MethodY2565Q3'!$C:$C,0))</f>
        <v>1</v>
      </c>
      <c r="AD410" s="78">
        <f>INDEX([1]HGRY2565Q3!W:W,MATCH([1]ตารางคะแนนV3!$C410,[1]HGRY2565Q3!$C:$C,0))</f>
        <v>0</v>
      </c>
      <c r="AE410" s="78">
        <f>INDEX([1]HGRY2565Q3!X:X,MATCH([1]ตารางคะแนนV3!$C410,[1]HGRY2565Q3!$C:$C,0))</f>
        <v>0</v>
      </c>
      <c r="AF410" s="78">
        <f>INDEX([1]HGRY2565Q3!Y:Y,MATCH([1]ตารางคะแนนV3!$C410,[1]HGRY2565Q3!$C:$C,0))</f>
        <v>0.5</v>
      </c>
      <c r="AG410" s="78">
        <f>INDEX([1]HGRY2565Q3!Z:Z,MATCH([1]ตารางคะแนนV3!$C410,[1]HGRY2565Q3!$C:$C,0))</f>
        <v>0.5</v>
      </c>
      <c r="AH410" s="85">
        <f t="shared" si="100"/>
        <v>3</v>
      </c>
      <c r="AI410" s="79">
        <f t="shared" si="101"/>
        <v>2</v>
      </c>
      <c r="AJ410" s="86">
        <f>INDEX([1]PointY2565Q3!J:J,MATCH([1]ตารางคะแนนV3!$C410,[1]PointY2565Q3!$C:$C,0))</f>
        <v>1</v>
      </c>
      <c r="AK410" s="87">
        <f>IFERROR(INDEX([1]อัตราการครองเตียง!O:O,MATCH([1]ตารางคะแนนV3!$C410,[1]อัตราการครองเตียง!$C:$C,0)),0)</f>
        <v>1</v>
      </c>
      <c r="AL410" s="88">
        <f>INDEX([1]SumAdjRw!R:R,MATCH([1]ตารางคะแนนV3!$C410,[1]SumAdjRw!$C:$C,0))</f>
        <v>1</v>
      </c>
      <c r="AM410" s="89">
        <f t="shared" si="102"/>
        <v>2</v>
      </c>
      <c r="AN410" s="90">
        <f t="shared" si="103"/>
        <v>5</v>
      </c>
      <c r="AO410" s="91">
        <f t="shared" si="104"/>
        <v>5</v>
      </c>
      <c r="AP410" s="92">
        <f>INDEX([1]RiskPlusY2565Q3!Q:Q,MATCH([1]ตารางคะแนนV3!$C410,[1]RiskPlusY2565Q3!$D:$D,0))</f>
        <v>1</v>
      </c>
      <c r="AQ410" s="92">
        <f>INDEX([1]RiskPlusY2565Q3!R:R,MATCH([1]ตารางคะแนนV3!$C410,[1]RiskPlusY2565Q3!$D:$D,0))</f>
        <v>1</v>
      </c>
      <c r="AR410" s="92">
        <f>INDEX([1]RiskPlusY2565Q3!AB:AB,MATCH([1]ตารางคะแนนV3!$C410,[1]RiskPlusY2565Q3!$D:$D,0))</f>
        <v>1</v>
      </c>
      <c r="AS410" s="93">
        <f t="shared" si="105"/>
        <v>3</v>
      </c>
      <c r="AT410" s="92">
        <f>INDEX([1]RiskPlusY2565Q3!AA:AA,MATCH([1]ตารางคะแนนV3!$C410,[1]RiskPlusY2565Q3!$D:$D,0))</f>
        <v>1</v>
      </c>
      <c r="AU410" s="92">
        <f>INDEX([1]RiskPlusY2565Q3!AC:AC,MATCH([1]ตารางคะแนนV3!$C410,[1]RiskPlusY2565Q3!$D:$D,0))</f>
        <v>1</v>
      </c>
      <c r="AV410" s="94">
        <f t="shared" si="106"/>
        <v>2</v>
      </c>
      <c r="AW410" s="95">
        <f t="shared" si="107"/>
        <v>5</v>
      </c>
      <c r="AX410" s="96">
        <f t="shared" si="108"/>
        <v>10</v>
      </c>
      <c r="AY410" s="18" t="str">
        <f t="shared" si="109"/>
        <v>C</v>
      </c>
      <c r="AZ410" s="18"/>
      <c r="BA410" s="18" t="str">
        <f>INDEX([1]Proflile65!$L:$L,MATCH([1]ตารางคะแนนV3!$C410,[1]Proflile65!$D:$D,0))</f>
        <v>เดิม</v>
      </c>
      <c r="BB410" s="18"/>
      <c r="BC410" s="18"/>
      <c r="BD410" s="28" t="b">
        <f t="shared" si="110"/>
        <v>1</v>
      </c>
      <c r="BE410" s="96">
        <v>10</v>
      </c>
      <c r="BF410" s="18" t="s">
        <v>2072</v>
      </c>
      <c r="BH410" s="17">
        <f t="shared" si="111"/>
        <v>0</v>
      </c>
    </row>
    <row r="411" spans="1:60">
      <c r="A411" s="18" t="s">
        <v>26</v>
      </c>
      <c r="B411" s="17" t="s">
        <v>111</v>
      </c>
      <c r="C411" s="18" t="s">
        <v>881</v>
      </c>
      <c r="D411" s="17" t="s">
        <v>882</v>
      </c>
      <c r="E411" s="18" t="str">
        <f>INDEX([1]Proflile65!$F:$F,MATCH([1]ตารางคะแนนV3!$C411,[1]Proflile65!$D:$D,0))</f>
        <v>รพช.</v>
      </c>
      <c r="F411" s="18">
        <f>INDEX([1]Proflile65!$H:$H,MATCH([1]ตารางคะแนนV3!$C411,[1]Proflile65!$D:$D,0))</f>
        <v>51</v>
      </c>
      <c r="G411" s="19" t="str">
        <f>INDEX([1]Proflile65!$K:$K,MATCH([1]ตารางคะแนนV3!$C411,[1]Proflile65!$D:$D,0))</f>
        <v>รพช.F2 P60,000-90,000</v>
      </c>
      <c r="H411" s="75">
        <v>63890</v>
      </c>
      <c r="I411" s="76">
        <f>INDEX([1]RiskPlusY2565Q3!L:L,MATCH([1]ตารางคะแนนV3!$C411,[1]RiskPlusY2565Q3!$D:$D,0))</f>
        <v>83557572.650000006</v>
      </c>
      <c r="J411" s="76">
        <f>INDEX([1]RiskPlusY2565Q3!P:P,MATCH([1]ตารางคะแนนV3!$C411,[1]RiskPlusY2565Q3!$D:$D,0))</f>
        <v>18236418.390000001</v>
      </c>
      <c r="K411" s="76">
        <f>INDEX([1]RiskPlusY2565Q3!O:O,MATCH([1]ตารางคะแนนV3!$C411,[1]RiskPlusY2565Q3!$D:$D,0))</f>
        <v>61374591.590000004</v>
      </c>
      <c r="L411" s="76">
        <f>INDEX([1]RiskPlusY2565Q3!M:M,MATCH([1]ตารางคะแนนV3!$C411,[1]RiskPlusY2565Q3!$D:$D,0))</f>
        <v>53952925.009999998</v>
      </c>
      <c r="M411" s="29">
        <f>INDEX([1]RiskPlusY2565Q3!N:N,MATCH([1]ตารางคะแนนV3!$C411,[1]RiskPlusY2565Q3!$D:$D,0))</f>
        <v>0</v>
      </c>
      <c r="N411" s="77">
        <f>INDEX([1]PlanfinY2565Q3!M:M,MATCH([1]ตารางคะแนนV3!$C411,[1]PlanfinY2565Q3!$C:$C,0))</f>
        <v>0</v>
      </c>
      <c r="O411" s="78">
        <f>INDEX([1]PlanfinY2565Q3!N:N,MATCH([1]ตารางคะแนนV3!$C411,[1]PlanfinY2565Q3!$C:$C,0))</f>
        <v>0</v>
      </c>
      <c r="P411" s="79">
        <f t="shared" si="96"/>
        <v>0</v>
      </c>
      <c r="Q411" s="80">
        <f>INDEX([1]Ratio!R:R,MATCH([1]ตารางคะแนนV3!$C411,[1]Ratio!$C:$C,0))</f>
        <v>93</v>
      </c>
      <c r="R411" s="81">
        <f>INDEX([1]RiskPlusY2565Q3!$S:$S,MATCH([1]ตารางคะแนนV3!C411,[1]RiskPlusY2565Q3!$D:$D,0))</f>
        <v>0</v>
      </c>
      <c r="S411" s="82">
        <f>INDEX([1]Ratio!$S:$S,MATCH([1]ตารางคะแนนV3!$C411,[1]Ratio!$C:$C,0))</f>
        <v>126</v>
      </c>
      <c r="T411" s="78">
        <f>VLOOKUP($C411,[1]RiskPlusY2565Q3!$D$2:$W$901,17,0)</f>
        <v>0</v>
      </c>
      <c r="U411" s="83">
        <f t="shared" si="97"/>
        <v>0</v>
      </c>
      <c r="V411" s="82">
        <f>INDEX([1]Ratio!$T:$T,MATCH([1]ตารางคะแนนV3!$C411,[1]Ratio!$C:$C,0))</f>
        <v>120</v>
      </c>
      <c r="W411" s="78">
        <f>VLOOKUP($C411,[1]RiskPlusY2565Q3!$D$2:$W$901,18,0)</f>
        <v>0</v>
      </c>
      <c r="X411" s="83">
        <f t="shared" si="98"/>
        <v>0</v>
      </c>
      <c r="Y411" s="82">
        <f>INDEX([1]Ratio!$V:$V,MATCH([1]ตารางคะแนนV3!$C411,[1]Ratio!$C:$C,0))</f>
        <v>53</v>
      </c>
      <c r="Z411" s="81">
        <f>INDEX([1]RiskPlusY2565Q3!$W:$W,MATCH([1]ตารางคะแนนV3!C411,[1]RiskPlusY2565Q3!$D:$D,0))</f>
        <v>1</v>
      </c>
      <c r="AA411" s="84">
        <f t="shared" si="99"/>
        <v>1</v>
      </c>
      <c r="AB411" s="77" t="str">
        <f>INDEX('[1]Quick MethodY2565Q3'!P:P,MATCH([1]ตารางคะแนนV3!$C411,'[1]Quick MethodY2565Q3'!$C:$C,0))</f>
        <v>1</v>
      </c>
      <c r="AC411" s="78" t="str">
        <f>INDEX('[1]Quick MethodY2565Q3'!Q:Q,MATCH([1]ตารางคะแนนV3!$C411,'[1]Quick MethodY2565Q3'!$C:$C,0))</f>
        <v>0</v>
      </c>
      <c r="AD411" s="78">
        <f>INDEX([1]HGRY2565Q3!W:W,MATCH([1]ตารางคะแนนV3!$C411,[1]HGRY2565Q3!$C:$C,0))</f>
        <v>0.5</v>
      </c>
      <c r="AE411" s="78">
        <f>INDEX([1]HGRY2565Q3!X:X,MATCH([1]ตารางคะแนนV3!$C411,[1]HGRY2565Q3!$C:$C,0))</f>
        <v>0</v>
      </c>
      <c r="AF411" s="78">
        <f>INDEX([1]HGRY2565Q3!Y:Y,MATCH([1]ตารางคะแนนV3!$C411,[1]HGRY2565Q3!$C:$C,0))</f>
        <v>0</v>
      </c>
      <c r="AG411" s="78">
        <f>INDEX([1]HGRY2565Q3!Z:Z,MATCH([1]ตารางคะแนนV3!$C411,[1]HGRY2565Q3!$C:$C,0))</f>
        <v>0</v>
      </c>
      <c r="AH411" s="85">
        <f t="shared" si="100"/>
        <v>1.5</v>
      </c>
      <c r="AI411" s="79">
        <f t="shared" si="101"/>
        <v>1.5</v>
      </c>
      <c r="AJ411" s="86">
        <f>INDEX([1]PointY2565Q3!J:J,MATCH([1]ตารางคะแนนV3!$C411,[1]PointY2565Q3!$C:$C,0))</f>
        <v>1</v>
      </c>
      <c r="AK411" s="87">
        <f>IFERROR(INDEX([1]อัตราการครองเตียง!O:O,MATCH([1]ตารางคะแนนV3!$C411,[1]อัตราการครองเตียง!$C:$C,0)),0)</f>
        <v>0</v>
      </c>
      <c r="AL411" s="88">
        <f>INDEX([1]SumAdjRw!R:R,MATCH([1]ตารางคะแนนV3!$C411,[1]SumAdjRw!$C:$C,0))</f>
        <v>0</v>
      </c>
      <c r="AM411" s="89">
        <f t="shared" si="102"/>
        <v>0</v>
      </c>
      <c r="AN411" s="90">
        <f t="shared" si="103"/>
        <v>2.5</v>
      </c>
      <c r="AO411" s="91">
        <f t="shared" si="104"/>
        <v>3.5</v>
      </c>
      <c r="AP411" s="92">
        <f>INDEX([1]RiskPlusY2565Q3!Q:Q,MATCH([1]ตารางคะแนนV3!$C411,[1]RiskPlusY2565Q3!$D:$D,0))</f>
        <v>0</v>
      </c>
      <c r="AQ411" s="92">
        <f>INDEX([1]RiskPlusY2565Q3!R:R,MATCH([1]ตารางคะแนนV3!$C411,[1]RiskPlusY2565Q3!$D:$D,0))</f>
        <v>0</v>
      </c>
      <c r="AR411" s="92">
        <f>INDEX([1]RiskPlusY2565Q3!AB:AB,MATCH([1]ตารางคะแนนV3!$C411,[1]RiskPlusY2565Q3!$D:$D,0))</f>
        <v>1</v>
      </c>
      <c r="AS411" s="93">
        <f t="shared" si="105"/>
        <v>1</v>
      </c>
      <c r="AT411" s="92">
        <f>INDEX([1]RiskPlusY2565Q3!AA:AA,MATCH([1]ตารางคะแนนV3!$C411,[1]RiskPlusY2565Q3!$D:$D,0))</f>
        <v>1</v>
      </c>
      <c r="AU411" s="92">
        <f>INDEX([1]RiskPlusY2565Q3!AC:AC,MATCH([1]ตารางคะแนนV3!$C411,[1]RiskPlusY2565Q3!$D:$D,0))</f>
        <v>1</v>
      </c>
      <c r="AV411" s="94">
        <f t="shared" si="106"/>
        <v>2</v>
      </c>
      <c r="AW411" s="95">
        <f t="shared" si="107"/>
        <v>3</v>
      </c>
      <c r="AX411" s="96">
        <f t="shared" si="108"/>
        <v>6.5</v>
      </c>
      <c r="AY411" s="18" t="str">
        <f t="shared" si="109"/>
        <v>F</v>
      </c>
      <c r="AZ411" s="18"/>
      <c r="BA411" s="18" t="str">
        <f>INDEX([1]Proflile65!$L:$L,MATCH([1]ตารางคะแนนV3!$C411,[1]Proflile65!$D:$D,0))</f>
        <v>เดิม</v>
      </c>
      <c r="BB411" s="18"/>
      <c r="BC411" s="18"/>
      <c r="BD411" s="28" t="b">
        <f t="shared" si="110"/>
        <v>1</v>
      </c>
      <c r="BE411" s="96">
        <v>6.5</v>
      </c>
      <c r="BF411" s="18" t="s">
        <v>2074</v>
      </c>
      <c r="BH411" s="17">
        <f t="shared" si="111"/>
        <v>0</v>
      </c>
    </row>
    <row r="412" spans="1:60">
      <c r="A412" s="18" t="s">
        <v>26</v>
      </c>
      <c r="B412" s="17" t="s">
        <v>111</v>
      </c>
      <c r="C412" s="18" t="s">
        <v>883</v>
      </c>
      <c r="D412" s="17" t="s">
        <v>884</v>
      </c>
      <c r="E412" s="18" t="str">
        <f>INDEX([1]Proflile65!$F:$F,MATCH([1]ตารางคะแนนV3!$C412,[1]Proflile65!$D:$D,0))</f>
        <v>รพช.</v>
      </c>
      <c r="F412" s="18">
        <f>INDEX([1]Proflile65!$H:$H,MATCH([1]ตารางคะแนนV3!$C412,[1]Proflile65!$D:$D,0))</f>
        <v>50</v>
      </c>
      <c r="G412" s="19" t="str">
        <f>INDEX([1]Proflile65!$K:$K,MATCH([1]ตารางคะแนนV3!$C412,[1]Proflile65!$D:$D,0))</f>
        <v>รพช.F3 P&gt;=25,000</v>
      </c>
      <c r="H412" s="75">
        <v>36283</v>
      </c>
      <c r="I412" s="76">
        <f>INDEX([1]RiskPlusY2565Q3!L:L,MATCH([1]ตารางคะแนนV3!$C412,[1]RiskPlusY2565Q3!$D:$D,0))</f>
        <v>114621111.52</v>
      </c>
      <c r="J412" s="76">
        <f>INDEX([1]RiskPlusY2565Q3!P:P,MATCH([1]ตารางคะแนนV3!$C412,[1]RiskPlusY2565Q3!$D:$D,0))</f>
        <v>101891187</v>
      </c>
      <c r="K412" s="76">
        <f>INDEX([1]RiskPlusY2565Q3!O:O,MATCH([1]ตารางคะแนนV3!$C412,[1]RiskPlusY2565Q3!$D:$D,0))</f>
        <v>18850441.140000001</v>
      </c>
      <c r="L412" s="76">
        <f>INDEX([1]RiskPlusY2565Q3!M:M,MATCH([1]ตารางคะแนนV3!$C412,[1]RiskPlusY2565Q3!$D:$D,0))</f>
        <v>15726660.98</v>
      </c>
      <c r="M412" s="29">
        <f>INDEX([1]RiskPlusY2565Q3!N:N,MATCH([1]ตารางคะแนนV3!$C412,[1]RiskPlusY2565Q3!$D:$D,0))</f>
        <v>0</v>
      </c>
      <c r="N412" s="77">
        <f>INDEX([1]PlanfinY2565Q3!M:M,MATCH([1]ตารางคะแนนV3!$C412,[1]PlanfinY2565Q3!$C:$C,0))</f>
        <v>0</v>
      </c>
      <c r="O412" s="78">
        <f>INDEX([1]PlanfinY2565Q3!N:N,MATCH([1]ตารางคะแนนV3!$C412,[1]PlanfinY2565Q3!$C:$C,0))</f>
        <v>0</v>
      </c>
      <c r="P412" s="79">
        <f t="shared" si="96"/>
        <v>0</v>
      </c>
      <c r="Q412" s="80">
        <f>INDEX([1]Ratio!R:R,MATCH([1]ตารางคะแนนV3!$C412,[1]Ratio!$C:$C,0))</f>
        <v>186</v>
      </c>
      <c r="R412" s="81">
        <f>INDEX([1]RiskPlusY2565Q3!$S:$S,MATCH([1]ตารางคะแนนV3!C412,[1]RiskPlusY2565Q3!$D:$D,0))</f>
        <v>0</v>
      </c>
      <c r="S412" s="82">
        <f>INDEX([1]Ratio!$S:$S,MATCH([1]ตารางคะแนนV3!$C412,[1]Ratio!$C:$C,0))</f>
        <v>176</v>
      </c>
      <c r="T412" s="78">
        <f>VLOOKUP($C412,[1]RiskPlusY2565Q3!$D$2:$W$901,17,0)</f>
        <v>0</v>
      </c>
      <c r="U412" s="83">
        <f t="shared" si="97"/>
        <v>0</v>
      </c>
      <c r="V412" s="82">
        <f>INDEX([1]Ratio!$T:$T,MATCH([1]ตารางคะแนนV3!$C412,[1]Ratio!$C:$C,0))</f>
        <v>340</v>
      </c>
      <c r="W412" s="78">
        <f>VLOOKUP($C412,[1]RiskPlusY2565Q3!$D$2:$W$901,18,0)</f>
        <v>0</v>
      </c>
      <c r="X412" s="83">
        <f t="shared" si="98"/>
        <v>0</v>
      </c>
      <c r="Y412" s="82">
        <f>INDEX([1]Ratio!$V:$V,MATCH([1]ตารางคะแนนV3!$C412,[1]Ratio!$C:$C,0))</f>
        <v>162</v>
      </c>
      <c r="Z412" s="81">
        <f>INDEX([1]RiskPlusY2565Q3!$W:$W,MATCH([1]ตารางคะแนนV3!C412,[1]RiskPlusY2565Q3!$D:$D,0))</f>
        <v>0</v>
      </c>
      <c r="AA412" s="84">
        <f t="shared" si="99"/>
        <v>0</v>
      </c>
      <c r="AB412" s="77" t="str">
        <f>INDEX('[1]Quick MethodY2565Q3'!P:P,MATCH([1]ตารางคะแนนV3!$C412,'[1]Quick MethodY2565Q3'!$C:$C,0))</f>
        <v>0</v>
      </c>
      <c r="AC412" s="78" t="str">
        <f>INDEX('[1]Quick MethodY2565Q3'!Q:Q,MATCH([1]ตารางคะแนนV3!$C412,'[1]Quick MethodY2565Q3'!$C:$C,0))</f>
        <v>0</v>
      </c>
      <c r="AD412" s="78">
        <f>INDEX([1]HGRY2565Q3!W:W,MATCH([1]ตารางคะแนนV3!$C412,[1]HGRY2565Q3!$C:$C,0))</f>
        <v>0</v>
      </c>
      <c r="AE412" s="78">
        <f>INDEX([1]HGRY2565Q3!X:X,MATCH([1]ตารางคะแนนV3!$C412,[1]HGRY2565Q3!$C:$C,0))</f>
        <v>0.5</v>
      </c>
      <c r="AF412" s="78">
        <f>INDEX([1]HGRY2565Q3!Y:Y,MATCH([1]ตารางคะแนนV3!$C412,[1]HGRY2565Q3!$C:$C,0))</f>
        <v>0.5</v>
      </c>
      <c r="AG412" s="78">
        <f>INDEX([1]HGRY2565Q3!Z:Z,MATCH([1]ตารางคะแนนV3!$C412,[1]HGRY2565Q3!$C:$C,0))</f>
        <v>0</v>
      </c>
      <c r="AH412" s="85">
        <f t="shared" si="100"/>
        <v>1</v>
      </c>
      <c r="AI412" s="79">
        <f t="shared" si="101"/>
        <v>1</v>
      </c>
      <c r="AJ412" s="86">
        <f>INDEX([1]PointY2565Q3!J:J,MATCH([1]ตารางคะแนนV3!$C412,[1]PointY2565Q3!$C:$C,0))</f>
        <v>1</v>
      </c>
      <c r="AK412" s="87">
        <f>IFERROR(INDEX([1]อัตราการครองเตียง!O:O,MATCH([1]ตารางคะแนนV3!$C412,[1]อัตราการครองเตียง!$C:$C,0)),0)</f>
        <v>0</v>
      </c>
      <c r="AL412" s="88">
        <f>INDEX([1]SumAdjRw!R:R,MATCH([1]ตารางคะแนนV3!$C412,[1]SumAdjRw!$C:$C,0))</f>
        <v>0</v>
      </c>
      <c r="AM412" s="89">
        <f t="shared" si="102"/>
        <v>0</v>
      </c>
      <c r="AN412" s="90">
        <f t="shared" si="103"/>
        <v>2</v>
      </c>
      <c r="AO412" s="91">
        <f t="shared" si="104"/>
        <v>2</v>
      </c>
      <c r="AP412" s="92">
        <f>INDEX([1]RiskPlusY2565Q3!Q:Q,MATCH([1]ตารางคะแนนV3!$C412,[1]RiskPlusY2565Q3!$D:$D,0))</f>
        <v>0</v>
      </c>
      <c r="AQ412" s="92">
        <f>INDEX([1]RiskPlusY2565Q3!R:R,MATCH([1]ตารางคะแนนV3!$C412,[1]RiskPlusY2565Q3!$D:$D,0))</f>
        <v>0</v>
      </c>
      <c r="AR412" s="92">
        <f>INDEX([1]RiskPlusY2565Q3!AB:AB,MATCH([1]ตารางคะแนนV3!$C412,[1]RiskPlusY2565Q3!$D:$D,0))</f>
        <v>1</v>
      </c>
      <c r="AS412" s="93">
        <f t="shared" si="105"/>
        <v>1</v>
      </c>
      <c r="AT412" s="92">
        <f>INDEX([1]RiskPlusY2565Q3!AA:AA,MATCH([1]ตารางคะแนนV3!$C412,[1]RiskPlusY2565Q3!$D:$D,0))</f>
        <v>1</v>
      </c>
      <c r="AU412" s="92">
        <f>INDEX([1]RiskPlusY2565Q3!AC:AC,MATCH([1]ตารางคะแนนV3!$C412,[1]RiskPlusY2565Q3!$D:$D,0))</f>
        <v>1</v>
      </c>
      <c r="AV412" s="94">
        <f t="shared" si="106"/>
        <v>2</v>
      </c>
      <c r="AW412" s="95">
        <f t="shared" si="107"/>
        <v>3</v>
      </c>
      <c r="AX412" s="96">
        <f t="shared" si="108"/>
        <v>5</v>
      </c>
      <c r="AY412" s="18" t="str">
        <f t="shared" si="109"/>
        <v>F</v>
      </c>
      <c r="AZ412" s="18"/>
      <c r="BA412" s="18" t="str">
        <f>INDEX([1]Proflile65!$L:$L,MATCH([1]ตารางคะแนนV3!$C412,[1]Proflile65!$D:$D,0))</f>
        <v>เดิม</v>
      </c>
      <c r="BB412" s="18"/>
      <c r="BC412" s="18"/>
      <c r="BD412" s="28" t="b">
        <f t="shared" si="110"/>
        <v>1</v>
      </c>
      <c r="BE412" s="96">
        <v>5</v>
      </c>
      <c r="BF412" s="18" t="s">
        <v>2074</v>
      </c>
      <c r="BH412" s="17">
        <f t="shared" si="111"/>
        <v>0</v>
      </c>
    </row>
    <row r="413" spans="1:60">
      <c r="A413" s="18" t="s">
        <v>26</v>
      </c>
      <c r="B413" s="17" t="s">
        <v>72</v>
      </c>
      <c r="C413" s="18" t="s">
        <v>1007</v>
      </c>
      <c r="D413" s="17" t="s">
        <v>1008</v>
      </c>
      <c r="E413" s="18" t="str">
        <f>INDEX([1]Proflile65!$F:$F,MATCH([1]ตารางคะแนนV3!$C413,[1]Proflile65!$D:$D,0))</f>
        <v>รพท.</v>
      </c>
      <c r="F413" s="18">
        <f>INDEX([1]Proflile65!$H:$H,MATCH([1]ตารางคะแนนV3!$C413,[1]Proflile65!$D:$D,0))</f>
        <v>441</v>
      </c>
      <c r="G413" s="19" t="str">
        <f>INDEX([1]Proflile65!$K:$K,MATCH([1]ตารางคะแนนV3!$C413,[1]Proflile65!$D:$D,0))</f>
        <v>รพท.S B&gt;400</v>
      </c>
      <c r="H413" s="75">
        <v>84332</v>
      </c>
      <c r="I413" s="76">
        <f>INDEX([1]RiskPlusY2565Q3!L:L,MATCH([1]ตารางคะแนนV3!$C413,[1]RiskPlusY2565Q3!$D:$D,0))</f>
        <v>978460256.66999996</v>
      </c>
      <c r="J413" s="76">
        <f>INDEX([1]RiskPlusY2565Q3!P:P,MATCH([1]ตารางคะแนนV3!$C413,[1]RiskPlusY2565Q3!$D:$D,0))</f>
        <v>597539482.67999995</v>
      </c>
      <c r="K413" s="76">
        <f>INDEX([1]RiskPlusY2565Q3!O:O,MATCH([1]ตารางคะแนนV3!$C413,[1]RiskPlusY2565Q3!$D:$D,0))</f>
        <v>315541950.43000001</v>
      </c>
      <c r="L413" s="76">
        <f>INDEX([1]RiskPlusY2565Q3!M:M,MATCH([1]ตารางคะแนนV3!$C413,[1]RiskPlusY2565Q3!$D:$D,0))</f>
        <v>365660969.72000003</v>
      </c>
      <c r="M413" s="29">
        <f>INDEX([1]RiskPlusY2565Q3!N:N,MATCH([1]ตารางคะแนนV3!$C413,[1]RiskPlusY2565Q3!$D:$D,0))</f>
        <v>0</v>
      </c>
      <c r="N413" s="77">
        <f>INDEX([1]PlanfinY2565Q3!M:M,MATCH([1]ตารางคะแนนV3!$C413,[1]PlanfinY2565Q3!$C:$C,0))</f>
        <v>0</v>
      </c>
      <c r="O413" s="78">
        <f>INDEX([1]PlanfinY2565Q3!N:N,MATCH([1]ตารางคะแนนV3!$C413,[1]PlanfinY2565Q3!$C:$C,0))</f>
        <v>1</v>
      </c>
      <c r="P413" s="79">
        <f t="shared" si="96"/>
        <v>1</v>
      </c>
      <c r="Q413" s="80">
        <f>INDEX([1]Ratio!R:R,MATCH([1]ตารางคะแนนV3!$C413,[1]Ratio!$C:$C,0))</f>
        <v>78</v>
      </c>
      <c r="R413" s="81">
        <f>INDEX([1]RiskPlusY2565Q3!$S:$S,MATCH([1]ตารางคะแนนV3!C413,[1]RiskPlusY2565Q3!$D:$D,0))</f>
        <v>1</v>
      </c>
      <c r="S413" s="82">
        <f>INDEX([1]Ratio!$S:$S,MATCH([1]ตารางคะแนนV3!$C413,[1]Ratio!$C:$C,0))</f>
        <v>76</v>
      </c>
      <c r="T413" s="78">
        <f>VLOOKUP($C413,[1]RiskPlusY2565Q3!$D$2:$W$901,17,0)</f>
        <v>0</v>
      </c>
      <c r="U413" s="83">
        <f t="shared" si="97"/>
        <v>0</v>
      </c>
      <c r="V413" s="82">
        <f>INDEX([1]Ratio!$T:$T,MATCH([1]ตารางคะแนนV3!$C413,[1]Ratio!$C:$C,0))</f>
        <v>51</v>
      </c>
      <c r="W413" s="78">
        <f>VLOOKUP($C413,[1]RiskPlusY2565Q3!$D$2:$W$901,18,0)</f>
        <v>1</v>
      </c>
      <c r="X413" s="83">
        <f t="shared" si="98"/>
        <v>0.5</v>
      </c>
      <c r="Y413" s="82">
        <f>INDEX([1]Ratio!$V:$V,MATCH([1]ตารางคะแนนV3!$C413,[1]Ratio!$C:$C,0))</f>
        <v>42</v>
      </c>
      <c r="Z413" s="81">
        <f>INDEX([1]RiskPlusY2565Q3!$W:$W,MATCH([1]ตารางคะแนนV3!C413,[1]RiskPlusY2565Q3!$D:$D,0))</f>
        <v>1</v>
      </c>
      <c r="AA413" s="84">
        <f t="shared" si="99"/>
        <v>2.5</v>
      </c>
      <c r="AB413" s="77" t="str">
        <f>INDEX('[1]Quick MethodY2565Q3'!P:P,MATCH([1]ตารางคะแนนV3!$C413,'[1]Quick MethodY2565Q3'!$C:$C,0))</f>
        <v>1</v>
      </c>
      <c r="AC413" s="78" t="str">
        <f>INDEX('[1]Quick MethodY2565Q3'!Q:Q,MATCH([1]ตารางคะแนนV3!$C413,'[1]Quick MethodY2565Q3'!$C:$C,0))</f>
        <v>1</v>
      </c>
      <c r="AD413" s="78">
        <f>INDEX([1]HGRY2565Q3!W:W,MATCH([1]ตารางคะแนนV3!$C413,[1]HGRY2565Q3!$C:$C,0))</f>
        <v>0.5</v>
      </c>
      <c r="AE413" s="78">
        <f>INDEX([1]HGRY2565Q3!X:X,MATCH([1]ตารางคะแนนV3!$C413,[1]HGRY2565Q3!$C:$C,0))</f>
        <v>0.5</v>
      </c>
      <c r="AF413" s="78">
        <f>INDEX([1]HGRY2565Q3!Y:Y,MATCH([1]ตารางคะแนนV3!$C413,[1]HGRY2565Q3!$C:$C,0))</f>
        <v>0.5</v>
      </c>
      <c r="AG413" s="78">
        <f>INDEX([1]HGRY2565Q3!Z:Z,MATCH([1]ตารางคะแนนV3!$C413,[1]HGRY2565Q3!$C:$C,0))</f>
        <v>0.5</v>
      </c>
      <c r="AH413" s="85">
        <f t="shared" si="100"/>
        <v>4</v>
      </c>
      <c r="AI413" s="79">
        <f t="shared" si="101"/>
        <v>2</v>
      </c>
      <c r="AJ413" s="86">
        <f>INDEX([1]PointY2565Q3!J:J,MATCH([1]ตารางคะแนนV3!$C413,[1]PointY2565Q3!$C:$C,0))</f>
        <v>1</v>
      </c>
      <c r="AK413" s="87">
        <f>IFERROR(INDEX([1]อัตราการครองเตียง!O:O,MATCH([1]ตารางคะแนนV3!$C413,[1]อัตราการครองเตียง!$C:$C,0)),0)</f>
        <v>1</v>
      </c>
      <c r="AL413" s="88">
        <f>INDEX([1]SumAdjRw!R:R,MATCH([1]ตารางคะแนนV3!$C413,[1]SumAdjRw!$C:$C,0))</f>
        <v>1</v>
      </c>
      <c r="AM413" s="89">
        <f t="shared" si="102"/>
        <v>2</v>
      </c>
      <c r="AN413" s="90">
        <f t="shared" si="103"/>
        <v>5</v>
      </c>
      <c r="AO413" s="91">
        <f t="shared" si="104"/>
        <v>8.5</v>
      </c>
      <c r="AP413" s="92">
        <f>INDEX([1]RiskPlusY2565Q3!Q:Q,MATCH([1]ตารางคะแนนV3!$C413,[1]RiskPlusY2565Q3!$D:$D,0))</f>
        <v>1</v>
      </c>
      <c r="AQ413" s="92">
        <f>INDEX([1]RiskPlusY2565Q3!R:R,MATCH([1]ตารางคะแนนV3!$C413,[1]RiskPlusY2565Q3!$D:$D,0))</f>
        <v>1</v>
      </c>
      <c r="AR413" s="92">
        <f>INDEX([1]RiskPlusY2565Q3!AB:AB,MATCH([1]ตารางคะแนนV3!$C413,[1]RiskPlusY2565Q3!$D:$D,0))</f>
        <v>1</v>
      </c>
      <c r="AS413" s="93">
        <f t="shared" si="105"/>
        <v>3</v>
      </c>
      <c r="AT413" s="92">
        <f>INDEX([1]RiskPlusY2565Q3!AA:AA,MATCH([1]ตารางคะแนนV3!$C413,[1]RiskPlusY2565Q3!$D:$D,0))</f>
        <v>1</v>
      </c>
      <c r="AU413" s="92">
        <f>INDEX([1]RiskPlusY2565Q3!AC:AC,MATCH([1]ตารางคะแนนV3!$C413,[1]RiskPlusY2565Q3!$D:$D,0))</f>
        <v>1</v>
      </c>
      <c r="AV413" s="94">
        <f t="shared" si="106"/>
        <v>2</v>
      </c>
      <c r="AW413" s="95">
        <f t="shared" si="107"/>
        <v>5</v>
      </c>
      <c r="AX413" s="96">
        <f t="shared" si="108"/>
        <v>13.5</v>
      </c>
      <c r="AY413" s="18" t="str">
        <f t="shared" si="109"/>
        <v>A</v>
      </c>
      <c r="AZ413" s="18"/>
      <c r="BA413" s="18" t="str">
        <f>INDEX([1]Proflile65!$L:$L,MATCH([1]ตารางคะแนนV3!$C413,[1]Proflile65!$D:$D,0))</f>
        <v>เดิม</v>
      </c>
      <c r="BB413" s="18"/>
      <c r="BC413" s="18"/>
      <c r="BD413" s="28" t="b">
        <f t="shared" si="110"/>
        <v>1</v>
      </c>
      <c r="BE413" s="96">
        <v>13.5</v>
      </c>
      <c r="BF413" s="18" t="s">
        <v>2048</v>
      </c>
      <c r="BH413" s="17">
        <f t="shared" si="111"/>
        <v>300000</v>
      </c>
    </row>
    <row r="414" spans="1:60">
      <c r="A414" s="18" t="s">
        <v>26</v>
      </c>
      <c r="B414" s="17" t="s">
        <v>72</v>
      </c>
      <c r="C414" s="18" t="s">
        <v>1009</v>
      </c>
      <c r="D414" s="17" t="s">
        <v>1010</v>
      </c>
      <c r="E414" s="18" t="str">
        <f>INDEX([1]Proflile65!$F:$F,MATCH([1]ตารางคะแนนV3!$C414,[1]Proflile65!$D:$D,0))</f>
        <v>รพช.</v>
      </c>
      <c r="F414" s="18">
        <f>INDEX([1]Proflile65!$H:$H,MATCH([1]ตารางคะแนนV3!$C414,[1]Proflile65!$D:$D,0))</f>
        <v>36</v>
      </c>
      <c r="G414" s="19" t="str">
        <f>INDEX([1]Proflile65!$K:$K,MATCH([1]ตารางคะแนนV3!$C414,[1]Proflile65!$D:$D,0))</f>
        <v>รพช.F2 P&lt;=30,000</v>
      </c>
      <c r="H414" s="75">
        <v>28822</v>
      </c>
      <c r="I414" s="76">
        <f>INDEX([1]RiskPlusY2565Q3!L:L,MATCH([1]ตารางคะแนนV3!$C414,[1]RiskPlusY2565Q3!$D:$D,0))</f>
        <v>79261644.390000001</v>
      </c>
      <c r="J414" s="76">
        <f>INDEX([1]RiskPlusY2565Q3!P:P,MATCH([1]ตารางคะแนนV3!$C414,[1]RiskPlusY2565Q3!$D:$D,0))</f>
        <v>40218228.18</v>
      </c>
      <c r="K414" s="76">
        <f>INDEX([1]RiskPlusY2565Q3!O:O,MATCH([1]ตารางคะแนนV3!$C414,[1]RiskPlusY2565Q3!$D:$D,0))</f>
        <v>52135676.950000003</v>
      </c>
      <c r="L414" s="76">
        <f>INDEX([1]RiskPlusY2565Q3!M:M,MATCH([1]ตารางคะแนนV3!$C414,[1]RiskPlusY2565Q3!$D:$D,0))</f>
        <v>50820901.469999999</v>
      </c>
      <c r="M414" s="29">
        <f>INDEX([1]RiskPlusY2565Q3!N:N,MATCH([1]ตารางคะแนนV3!$C414,[1]RiskPlusY2565Q3!$D:$D,0))</f>
        <v>0</v>
      </c>
      <c r="N414" s="77">
        <f>INDEX([1]PlanfinY2565Q3!M:M,MATCH([1]ตารางคะแนนV3!$C414,[1]PlanfinY2565Q3!$C:$C,0))</f>
        <v>0</v>
      </c>
      <c r="O414" s="78">
        <f>INDEX([1]PlanfinY2565Q3!N:N,MATCH([1]ตารางคะแนนV3!$C414,[1]PlanfinY2565Q3!$C:$C,0))</f>
        <v>1</v>
      </c>
      <c r="P414" s="79">
        <f t="shared" si="96"/>
        <v>1</v>
      </c>
      <c r="Q414" s="80">
        <f>INDEX([1]Ratio!R:R,MATCH([1]ตารางคะแนนV3!$C414,[1]Ratio!$C:$C,0))</f>
        <v>176</v>
      </c>
      <c r="R414" s="81">
        <f>INDEX([1]RiskPlusY2565Q3!$S:$S,MATCH([1]ตารางคะแนนV3!C414,[1]RiskPlusY2565Q3!$D:$D,0))</f>
        <v>0</v>
      </c>
      <c r="S414" s="82">
        <f>INDEX([1]Ratio!$S:$S,MATCH([1]ตารางคะแนนV3!$C414,[1]Ratio!$C:$C,0))</f>
        <v>118</v>
      </c>
      <c r="T414" s="78">
        <f>VLOOKUP($C414,[1]RiskPlusY2565Q3!$D$2:$W$901,17,0)</f>
        <v>0</v>
      </c>
      <c r="U414" s="83">
        <f t="shared" si="97"/>
        <v>0</v>
      </c>
      <c r="V414" s="82">
        <f>INDEX([1]Ratio!$T:$T,MATCH([1]ตารางคะแนนV3!$C414,[1]Ratio!$C:$C,0))</f>
        <v>87</v>
      </c>
      <c r="W414" s="78">
        <f>VLOOKUP($C414,[1]RiskPlusY2565Q3!$D$2:$W$901,18,0)</f>
        <v>0</v>
      </c>
      <c r="X414" s="83">
        <f t="shared" si="98"/>
        <v>0</v>
      </c>
      <c r="Y414" s="82">
        <f>INDEX([1]Ratio!$V:$V,MATCH([1]ตารางคะแนนV3!$C414,[1]Ratio!$C:$C,0))</f>
        <v>85</v>
      </c>
      <c r="Z414" s="81">
        <f>INDEX([1]RiskPlusY2565Q3!$W:$W,MATCH([1]ตารางคะแนนV3!C414,[1]RiskPlusY2565Q3!$D:$D,0))</f>
        <v>0</v>
      </c>
      <c r="AA414" s="84">
        <f t="shared" si="99"/>
        <v>0</v>
      </c>
      <c r="AB414" s="77" t="str">
        <f>INDEX('[1]Quick MethodY2565Q3'!P:P,MATCH([1]ตารางคะแนนV3!$C414,'[1]Quick MethodY2565Q3'!$C:$C,0))</f>
        <v>1</v>
      </c>
      <c r="AC414" s="78" t="str">
        <f>INDEX('[1]Quick MethodY2565Q3'!Q:Q,MATCH([1]ตารางคะแนนV3!$C414,'[1]Quick MethodY2565Q3'!$C:$C,0))</f>
        <v>1</v>
      </c>
      <c r="AD414" s="78">
        <f>INDEX([1]HGRY2565Q3!W:W,MATCH([1]ตารางคะแนนV3!$C414,[1]HGRY2565Q3!$C:$C,0))</f>
        <v>0.5</v>
      </c>
      <c r="AE414" s="78">
        <f>INDEX([1]HGRY2565Q3!X:X,MATCH([1]ตารางคะแนนV3!$C414,[1]HGRY2565Q3!$C:$C,0))</f>
        <v>0.5</v>
      </c>
      <c r="AF414" s="78">
        <f>INDEX([1]HGRY2565Q3!Y:Y,MATCH([1]ตารางคะแนนV3!$C414,[1]HGRY2565Q3!$C:$C,0))</f>
        <v>0.5</v>
      </c>
      <c r="AG414" s="78">
        <f>INDEX([1]HGRY2565Q3!Z:Z,MATCH([1]ตารางคะแนนV3!$C414,[1]HGRY2565Q3!$C:$C,0))</f>
        <v>0.5</v>
      </c>
      <c r="AH414" s="85">
        <f t="shared" si="100"/>
        <v>4</v>
      </c>
      <c r="AI414" s="79">
        <f t="shared" si="101"/>
        <v>2</v>
      </c>
      <c r="AJ414" s="86">
        <f>INDEX([1]PointY2565Q3!J:J,MATCH([1]ตารางคะแนนV3!$C414,[1]PointY2565Q3!$C:$C,0))</f>
        <v>0</v>
      </c>
      <c r="AK414" s="87">
        <f>IFERROR(INDEX([1]อัตราการครองเตียง!O:O,MATCH([1]ตารางคะแนนV3!$C414,[1]อัตราการครองเตียง!$C:$C,0)),0)</f>
        <v>1</v>
      </c>
      <c r="AL414" s="88">
        <f>INDEX([1]SumAdjRw!R:R,MATCH([1]ตารางคะแนนV3!$C414,[1]SumAdjRw!$C:$C,0))</f>
        <v>0</v>
      </c>
      <c r="AM414" s="89">
        <f t="shared" si="102"/>
        <v>1</v>
      </c>
      <c r="AN414" s="90">
        <f t="shared" si="103"/>
        <v>3</v>
      </c>
      <c r="AO414" s="91">
        <f t="shared" si="104"/>
        <v>4</v>
      </c>
      <c r="AP414" s="92">
        <f>INDEX([1]RiskPlusY2565Q3!Q:Q,MATCH([1]ตารางคะแนนV3!$C414,[1]RiskPlusY2565Q3!$D:$D,0))</f>
        <v>1</v>
      </c>
      <c r="AQ414" s="92">
        <f>INDEX([1]RiskPlusY2565Q3!R:R,MATCH([1]ตารางคะแนนV3!$C414,[1]RiskPlusY2565Q3!$D:$D,0))</f>
        <v>1</v>
      </c>
      <c r="AR414" s="92">
        <f>INDEX([1]RiskPlusY2565Q3!AB:AB,MATCH([1]ตารางคะแนนV3!$C414,[1]RiskPlusY2565Q3!$D:$D,0))</f>
        <v>1</v>
      </c>
      <c r="AS414" s="93">
        <f t="shared" si="105"/>
        <v>3</v>
      </c>
      <c r="AT414" s="92">
        <f>INDEX([1]RiskPlusY2565Q3!AA:AA,MATCH([1]ตารางคะแนนV3!$C414,[1]RiskPlusY2565Q3!$D:$D,0))</f>
        <v>1</v>
      </c>
      <c r="AU414" s="92">
        <f>INDEX([1]RiskPlusY2565Q3!AC:AC,MATCH([1]ตารางคะแนนV3!$C414,[1]RiskPlusY2565Q3!$D:$D,0))</f>
        <v>1</v>
      </c>
      <c r="AV414" s="94">
        <f t="shared" si="106"/>
        <v>2</v>
      </c>
      <c r="AW414" s="95">
        <f t="shared" si="107"/>
        <v>5</v>
      </c>
      <c r="AX414" s="96">
        <f t="shared" si="108"/>
        <v>9</v>
      </c>
      <c r="AY414" s="18" t="str">
        <f t="shared" si="109"/>
        <v>C</v>
      </c>
      <c r="AZ414" s="18"/>
      <c r="BA414" s="18" t="str">
        <f>INDEX([1]Proflile65!$L:$L,MATCH([1]ตารางคะแนนV3!$C414,[1]Proflile65!$D:$D,0))</f>
        <v>เดิม</v>
      </c>
      <c r="BB414" s="18"/>
      <c r="BC414" s="18"/>
      <c r="BD414" s="28" t="b">
        <f t="shared" si="110"/>
        <v>1</v>
      </c>
      <c r="BE414" s="96">
        <v>9</v>
      </c>
      <c r="BF414" s="18" t="s">
        <v>2072</v>
      </c>
      <c r="BH414" s="17">
        <f t="shared" si="111"/>
        <v>0</v>
      </c>
    </row>
    <row r="415" spans="1:60">
      <c r="A415" s="18" t="s">
        <v>26</v>
      </c>
      <c r="B415" s="17" t="s">
        <v>72</v>
      </c>
      <c r="C415" s="18" t="s">
        <v>1011</v>
      </c>
      <c r="D415" s="17" t="s">
        <v>1012</v>
      </c>
      <c r="E415" s="18" t="str">
        <f>INDEX([1]Proflile65!$F:$F,MATCH([1]ตารางคะแนนV3!$C415,[1]Proflile65!$D:$D,0))</f>
        <v>รพช.</v>
      </c>
      <c r="F415" s="18">
        <f>INDEX([1]Proflile65!$H:$H,MATCH([1]ตารางคะแนนV3!$C415,[1]Proflile65!$D:$D,0))</f>
        <v>52</v>
      </c>
      <c r="G415" s="19" t="str">
        <f>INDEX([1]Proflile65!$K:$K,MATCH([1]ตารางคะแนนV3!$C415,[1]Proflile65!$D:$D,0))</f>
        <v>รพช.F2 P30,000-60,000</v>
      </c>
      <c r="H415" s="75">
        <v>40417</v>
      </c>
      <c r="I415" s="76">
        <f>INDEX([1]RiskPlusY2565Q3!L:L,MATCH([1]ตารางคะแนนV3!$C415,[1]RiskPlusY2565Q3!$D:$D,0))</f>
        <v>137406735.72999999</v>
      </c>
      <c r="J415" s="76">
        <f>INDEX([1]RiskPlusY2565Q3!P:P,MATCH([1]ตารางคะแนนV3!$C415,[1]RiskPlusY2565Q3!$D:$D,0))</f>
        <v>95323968</v>
      </c>
      <c r="K415" s="76">
        <f>INDEX([1]RiskPlusY2565Q3!O:O,MATCH([1]ตารางคะแนนV3!$C415,[1]RiskPlusY2565Q3!$D:$D,0))</f>
        <v>47042232.920000002</v>
      </c>
      <c r="L415" s="76">
        <f>INDEX([1]RiskPlusY2565Q3!M:M,MATCH([1]ตารางคะแนนV3!$C415,[1]RiskPlusY2565Q3!$D:$D,0))</f>
        <v>43903351.840000004</v>
      </c>
      <c r="M415" s="29">
        <f>INDEX([1]RiskPlusY2565Q3!N:N,MATCH([1]ตารางคะแนนV3!$C415,[1]RiskPlusY2565Q3!$D:$D,0))</f>
        <v>0</v>
      </c>
      <c r="N415" s="77">
        <f>INDEX([1]PlanfinY2565Q3!M:M,MATCH([1]ตารางคะแนนV3!$C415,[1]PlanfinY2565Q3!$C:$C,0))</f>
        <v>0</v>
      </c>
      <c r="O415" s="78">
        <f>INDEX([1]PlanfinY2565Q3!N:N,MATCH([1]ตารางคะแนนV3!$C415,[1]PlanfinY2565Q3!$C:$C,0))</f>
        <v>1</v>
      </c>
      <c r="P415" s="79">
        <f t="shared" si="96"/>
        <v>1</v>
      </c>
      <c r="Q415" s="80">
        <f>INDEX([1]Ratio!R:R,MATCH([1]ตารางคะแนนV3!$C415,[1]Ratio!$C:$C,0))</f>
        <v>44</v>
      </c>
      <c r="R415" s="81">
        <f>INDEX([1]RiskPlusY2565Q3!$S:$S,MATCH([1]ตารางคะแนนV3!C415,[1]RiskPlusY2565Q3!$D:$D,0))</f>
        <v>1</v>
      </c>
      <c r="S415" s="82">
        <f>INDEX([1]Ratio!$S:$S,MATCH([1]ตารางคะแนนV3!$C415,[1]Ratio!$C:$C,0))</f>
        <v>178</v>
      </c>
      <c r="T415" s="78">
        <f>VLOOKUP($C415,[1]RiskPlusY2565Q3!$D$2:$W$901,17,0)</f>
        <v>0</v>
      </c>
      <c r="U415" s="83">
        <f t="shared" si="97"/>
        <v>0</v>
      </c>
      <c r="V415" s="82">
        <f>INDEX([1]Ratio!$T:$T,MATCH([1]ตารางคะแนนV3!$C415,[1]Ratio!$C:$C,0))</f>
        <v>95</v>
      </c>
      <c r="W415" s="78">
        <f>VLOOKUP($C415,[1]RiskPlusY2565Q3!$D$2:$W$901,18,0)</f>
        <v>0</v>
      </c>
      <c r="X415" s="83">
        <f t="shared" si="98"/>
        <v>0</v>
      </c>
      <c r="Y415" s="82">
        <f>INDEX([1]Ratio!$V:$V,MATCH([1]ตารางคะแนนV3!$C415,[1]Ratio!$C:$C,0))</f>
        <v>125</v>
      </c>
      <c r="Z415" s="81">
        <f>INDEX([1]RiskPlusY2565Q3!$W:$W,MATCH([1]ตารางคะแนนV3!C415,[1]RiskPlusY2565Q3!$D:$D,0))</f>
        <v>0</v>
      </c>
      <c r="AA415" s="84">
        <f t="shared" si="99"/>
        <v>1</v>
      </c>
      <c r="AB415" s="77" t="str">
        <f>INDEX('[1]Quick MethodY2565Q3'!P:P,MATCH([1]ตารางคะแนนV3!$C415,'[1]Quick MethodY2565Q3'!$C:$C,0))</f>
        <v>1</v>
      </c>
      <c r="AC415" s="78" t="str">
        <f>INDEX('[1]Quick MethodY2565Q3'!Q:Q,MATCH([1]ตารางคะแนนV3!$C415,'[1]Quick MethodY2565Q3'!$C:$C,0))</f>
        <v>1</v>
      </c>
      <c r="AD415" s="78">
        <f>INDEX([1]HGRY2565Q3!W:W,MATCH([1]ตารางคะแนนV3!$C415,[1]HGRY2565Q3!$C:$C,0))</f>
        <v>0.5</v>
      </c>
      <c r="AE415" s="78">
        <f>INDEX([1]HGRY2565Q3!X:X,MATCH([1]ตารางคะแนนV3!$C415,[1]HGRY2565Q3!$C:$C,0))</f>
        <v>0.5</v>
      </c>
      <c r="AF415" s="78">
        <f>INDEX([1]HGRY2565Q3!Y:Y,MATCH([1]ตารางคะแนนV3!$C415,[1]HGRY2565Q3!$C:$C,0))</f>
        <v>0.5</v>
      </c>
      <c r="AG415" s="78">
        <f>INDEX([1]HGRY2565Q3!Z:Z,MATCH([1]ตารางคะแนนV3!$C415,[1]HGRY2565Q3!$C:$C,0))</f>
        <v>0.5</v>
      </c>
      <c r="AH415" s="85">
        <f t="shared" si="100"/>
        <v>4</v>
      </c>
      <c r="AI415" s="79">
        <f t="shared" si="101"/>
        <v>2</v>
      </c>
      <c r="AJ415" s="86">
        <f>INDEX([1]PointY2565Q3!J:J,MATCH([1]ตารางคะแนนV3!$C415,[1]PointY2565Q3!$C:$C,0))</f>
        <v>1</v>
      </c>
      <c r="AK415" s="87">
        <f>IFERROR(INDEX([1]อัตราการครองเตียง!O:O,MATCH([1]ตารางคะแนนV3!$C415,[1]อัตราการครองเตียง!$C:$C,0)),0)</f>
        <v>0</v>
      </c>
      <c r="AL415" s="88">
        <f>INDEX([1]SumAdjRw!R:R,MATCH([1]ตารางคะแนนV3!$C415,[1]SumAdjRw!$C:$C,0))</f>
        <v>1</v>
      </c>
      <c r="AM415" s="89">
        <f t="shared" si="102"/>
        <v>1</v>
      </c>
      <c r="AN415" s="90">
        <f t="shared" si="103"/>
        <v>4</v>
      </c>
      <c r="AO415" s="91">
        <f t="shared" si="104"/>
        <v>6</v>
      </c>
      <c r="AP415" s="92">
        <f>INDEX([1]RiskPlusY2565Q3!Q:Q,MATCH([1]ตารางคะแนนV3!$C415,[1]RiskPlusY2565Q3!$D:$D,0))</f>
        <v>1</v>
      </c>
      <c r="AQ415" s="92">
        <f>INDEX([1]RiskPlusY2565Q3!R:R,MATCH([1]ตารางคะแนนV3!$C415,[1]RiskPlusY2565Q3!$D:$D,0))</f>
        <v>0</v>
      </c>
      <c r="AR415" s="92">
        <f>INDEX([1]RiskPlusY2565Q3!AB:AB,MATCH([1]ตารางคะแนนV3!$C415,[1]RiskPlusY2565Q3!$D:$D,0))</f>
        <v>1</v>
      </c>
      <c r="AS415" s="93">
        <f t="shared" si="105"/>
        <v>2</v>
      </c>
      <c r="AT415" s="92">
        <f>INDEX([1]RiskPlusY2565Q3!AA:AA,MATCH([1]ตารางคะแนนV3!$C415,[1]RiskPlusY2565Q3!$D:$D,0))</f>
        <v>1</v>
      </c>
      <c r="AU415" s="92">
        <f>INDEX([1]RiskPlusY2565Q3!AC:AC,MATCH([1]ตารางคะแนนV3!$C415,[1]RiskPlusY2565Q3!$D:$D,0))</f>
        <v>1</v>
      </c>
      <c r="AV415" s="94">
        <f t="shared" si="106"/>
        <v>2</v>
      </c>
      <c r="AW415" s="95">
        <f t="shared" si="107"/>
        <v>4</v>
      </c>
      <c r="AX415" s="96">
        <f t="shared" si="108"/>
        <v>10</v>
      </c>
      <c r="AY415" s="18" t="str">
        <f t="shared" si="109"/>
        <v>C</v>
      </c>
      <c r="AZ415" s="18"/>
      <c r="BA415" s="18" t="str">
        <f>INDEX([1]Proflile65!$L:$L,MATCH([1]ตารางคะแนนV3!$C415,[1]Proflile65!$D:$D,0))</f>
        <v>เดิม</v>
      </c>
      <c r="BB415" s="18"/>
      <c r="BC415" s="18"/>
      <c r="BD415" s="28" t="b">
        <f t="shared" si="110"/>
        <v>1</v>
      </c>
      <c r="BE415" s="96">
        <v>10</v>
      </c>
      <c r="BF415" s="18" t="s">
        <v>2072</v>
      </c>
      <c r="BH415" s="17">
        <f t="shared" si="111"/>
        <v>0</v>
      </c>
    </row>
    <row r="416" spans="1:60">
      <c r="A416" s="18" t="s">
        <v>26</v>
      </c>
      <c r="B416" s="17" t="s">
        <v>72</v>
      </c>
      <c r="C416" s="18" t="s">
        <v>1013</v>
      </c>
      <c r="D416" s="17" t="s">
        <v>1014</v>
      </c>
      <c r="E416" s="18" t="str">
        <f>INDEX([1]Proflile65!$F:$F,MATCH([1]ตารางคะแนนV3!$C416,[1]Proflile65!$D:$D,0))</f>
        <v>รพช.</v>
      </c>
      <c r="F416" s="18">
        <f>INDEX([1]Proflile65!$H:$H,MATCH([1]ตารางคะแนนV3!$C416,[1]Proflile65!$D:$D,0))</f>
        <v>76</v>
      </c>
      <c r="G416" s="19" t="str">
        <f>INDEX([1]Proflile65!$K:$K,MATCH([1]ตารางคะแนนV3!$C416,[1]Proflile65!$D:$D,0))</f>
        <v>รพช.F1 P&lt;=50,000</v>
      </c>
      <c r="H416" s="75">
        <v>47510</v>
      </c>
      <c r="I416" s="76">
        <f>INDEX([1]RiskPlusY2565Q3!L:L,MATCH([1]ตารางคะแนนV3!$C416,[1]RiskPlusY2565Q3!$D:$D,0))</f>
        <v>131479842.56999999</v>
      </c>
      <c r="J416" s="76">
        <f>INDEX([1]RiskPlusY2565Q3!P:P,MATCH([1]ตารางคะแนนV3!$C416,[1]RiskPlusY2565Q3!$D:$D,0))</f>
        <v>84810698.049999997</v>
      </c>
      <c r="K416" s="76">
        <f>INDEX([1]RiskPlusY2565Q3!O:O,MATCH([1]ตารางคะแนนV3!$C416,[1]RiskPlusY2565Q3!$D:$D,0))</f>
        <v>55905528.789999999</v>
      </c>
      <c r="L416" s="76">
        <f>INDEX([1]RiskPlusY2565Q3!M:M,MATCH([1]ตารางคะแนนV3!$C416,[1]RiskPlusY2565Q3!$D:$D,0))</f>
        <v>50276148.539999999</v>
      </c>
      <c r="M416" s="29">
        <f>INDEX([1]RiskPlusY2565Q3!N:N,MATCH([1]ตารางคะแนนV3!$C416,[1]RiskPlusY2565Q3!$D:$D,0))</f>
        <v>0</v>
      </c>
      <c r="N416" s="77">
        <f>INDEX([1]PlanfinY2565Q3!M:M,MATCH([1]ตารางคะแนนV3!$C416,[1]PlanfinY2565Q3!$C:$C,0))</f>
        <v>0</v>
      </c>
      <c r="O416" s="78">
        <f>INDEX([1]PlanfinY2565Q3!N:N,MATCH([1]ตารางคะแนนV3!$C416,[1]PlanfinY2565Q3!$C:$C,0))</f>
        <v>1</v>
      </c>
      <c r="P416" s="79">
        <f t="shared" si="96"/>
        <v>1</v>
      </c>
      <c r="Q416" s="80">
        <f>INDEX([1]Ratio!R:R,MATCH([1]ตารางคะแนนV3!$C416,[1]Ratio!$C:$C,0))</f>
        <v>84</v>
      </c>
      <c r="R416" s="81">
        <f>INDEX([1]RiskPlusY2565Q3!$S:$S,MATCH([1]ตารางคะแนนV3!C416,[1]RiskPlusY2565Q3!$D:$D,0))</f>
        <v>1</v>
      </c>
      <c r="S416" s="82">
        <f>INDEX([1]Ratio!$S:$S,MATCH([1]ตารางคะแนนV3!$C416,[1]Ratio!$C:$C,0))</f>
        <v>125</v>
      </c>
      <c r="T416" s="78">
        <f>VLOOKUP($C416,[1]RiskPlusY2565Q3!$D$2:$W$901,17,0)</f>
        <v>0</v>
      </c>
      <c r="U416" s="83">
        <f t="shared" si="97"/>
        <v>0</v>
      </c>
      <c r="V416" s="82">
        <f>INDEX([1]Ratio!$T:$T,MATCH([1]ตารางคะแนนV3!$C416,[1]Ratio!$C:$C,0))</f>
        <v>97</v>
      </c>
      <c r="W416" s="78">
        <f>VLOOKUP($C416,[1]RiskPlusY2565Q3!$D$2:$W$901,18,0)</f>
        <v>0</v>
      </c>
      <c r="X416" s="83">
        <f t="shared" si="98"/>
        <v>0</v>
      </c>
      <c r="Y416" s="82">
        <f>INDEX([1]Ratio!$V:$V,MATCH([1]ตารางคะแนนV3!$C416,[1]Ratio!$C:$C,0))</f>
        <v>135</v>
      </c>
      <c r="Z416" s="81">
        <f>INDEX([1]RiskPlusY2565Q3!$W:$W,MATCH([1]ตารางคะแนนV3!C416,[1]RiskPlusY2565Q3!$D:$D,0))</f>
        <v>0</v>
      </c>
      <c r="AA416" s="84">
        <f t="shared" si="99"/>
        <v>1</v>
      </c>
      <c r="AB416" s="77" t="str">
        <f>INDEX('[1]Quick MethodY2565Q3'!P:P,MATCH([1]ตารางคะแนนV3!$C416,'[1]Quick MethodY2565Q3'!$C:$C,0))</f>
        <v>1</v>
      </c>
      <c r="AC416" s="78" t="str">
        <f>INDEX('[1]Quick MethodY2565Q3'!Q:Q,MATCH([1]ตารางคะแนนV3!$C416,'[1]Quick MethodY2565Q3'!$C:$C,0))</f>
        <v>1</v>
      </c>
      <c r="AD416" s="78">
        <f>INDEX([1]HGRY2565Q3!W:W,MATCH([1]ตารางคะแนนV3!$C416,[1]HGRY2565Q3!$C:$C,0))</f>
        <v>0.5</v>
      </c>
      <c r="AE416" s="78">
        <f>INDEX([1]HGRY2565Q3!X:X,MATCH([1]ตารางคะแนนV3!$C416,[1]HGRY2565Q3!$C:$C,0))</f>
        <v>0.5</v>
      </c>
      <c r="AF416" s="78">
        <f>INDEX([1]HGRY2565Q3!Y:Y,MATCH([1]ตารางคะแนนV3!$C416,[1]HGRY2565Q3!$C:$C,0))</f>
        <v>0.5</v>
      </c>
      <c r="AG416" s="78">
        <f>INDEX([1]HGRY2565Q3!Z:Z,MATCH([1]ตารางคะแนนV3!$C416,[1]HGRY2565Q3!$C:$C,0))</f>
        <v>0.5</v>
      </c>
      <c r="AH416" s="85">
        <f t="shared" si="100"/>
        <v>4</v>
      </c>
      <c r="AI416" s="79">
        <f t="shared" si="101"/>
        <v>2</v>
      </c>
      <c r="AJ416" s="86">
        <f>INDEX([1]PointY2565Q3!J:J,MATCH([1]ตารางคะแนนV3!$C416,[1]PointY2565Q3!$C:$C,0))</f>
        <v>1</v>
      </c>
      <c r="AK416" s="87">
        <f>IFERROR(INDEX([1]อัตราการครองเตียง!O:O,MATCH([1]ตารางคะแนนV3!$C416,[1]อัตราการครองเตียง!$C:$C,0)),0)</f>
        <v>1</v>
      </c>
      <c r="AL416" s="88">
        <f>INDEX([1]SumAdjRw!R:R,MATCH([1]ตารางคะแนนV3!$C416,[1]SumAdjRw!$C:$C,0))</f>
        <v>1</v>
      </c>
      <c r="AM416" s="89">
        <f t="shared" si="102"/>
        <v>2</v>
      </c>
      <c r="AN416" s="90">
        <f t="shared" si="103"/>
        <v>5</v>
      </c>
      <c r="AO416" s="91">
        <f t="shared" si="104"/>
        <v>7</v>
      </c>
      <c r="AP416" s="92">
        <f>INDEX([1]RiskPlusY2565Q3!Q:Q,MATCH([1]ตารางคะแนนV3!$C416,[1]RiskPlusY2565Q3!$D:$D,0))</f>
        <v>1</v>
      </c>
      <c r="AQ416" s="92">
        <f>INDEX([1]RiskPlusY2565Q3!R:R,MATCH([1]ตารางคะแนนV3!$C416,[1]RiskPlusY2565Q3!$D:$D,0))</f>
        <v>0</v>
      </c>
      <c r="AR416" s="92">
        <f>INDEX([1]RiskPlusY2565Q3!AB:AB,MATCH([1]ตารางคะแนนV3!$C416,[1]RiskPlusY2565Q3!$D:$D,0))</f>
        <v>1</v>
      </c>
      <c r="AS416" s="93">
        <f t="shared" si="105"/>
        <v>2</v>
      </c>
      <c r="AT416" s="92">
        <f>INDEX([1]RiskPlusY2565Q3!AA:AA,MATCH([1]ตารางคะแนนV3!$C416,[1]RiskPlusY2565Q3!$D:$D,0))</f>
        <v>1</v>
      </c>
      <c r="AU416" s="92">
        <f>INDEX([1]RiskPlusY2565Q3!AC:AC,MATCH([1]ตารางคะแนนV3!$C416,[1]RiskPlusY2565Q3!$D:$D,0))</f>
        <v>1</v>
      </c>
      <c r="AV416" s="94">
        <f t="shared" si="106"/>
        <v>2</v>
      </c>
      <c r="AW416" s="95">
        <f t="shared" si="107"/>
        <v>4</v>
      </c>
      <c r="AX416" s="96">
        <f t="shared" si="108"/>
        <v>11</v>
      </c>
      <c r="AY416" s="18" t="str">
        <f t="shared" si="109"/>
        <v>B</v>
      </c>
      <c r="AZ416" s="18"/>
      <c r="BA416" s="18" t="str">
        <f>INDEX([1]Proflile65!$L:$L,MATCH([1]ตารางคะแนนV3!$C416,[1]Proflile65!$D:$D,0))</f>
        <v>เดิม</v>
      </c>
      <c r="BB416" s="18"/>
      <c r="BC416" s="18"/>
      <c r="BD416" s="28" t="b">
        <f t="shared" si="110"/>
        <v>1</v>
      </c>
      <c r="BE416" s="96">
        <v>11</v>
      </c>
      <c r="BF416" s="18" t="s">
        <v>2071</v>
      </c>
      <c r="BH416" s="17">
        <f t="shared" si="111"/>
        <v>150000</v>
      </c>
    </row>
    <row r="417" spans="1:60">
      <c r="A417" s="18" t="s">
        <v>26</v>
      </c>
      <c r="B417" s="17" t="s">
        <v>72</v>
      </c>
      <c r="C417" s="18" t="s">
        <v>1015</v>
      </c>
      <c r="D417" s="17" t="s">
        <v>1016</v>
      </c>
      <c r="E417" s="18" t="str">
        <f>INDEX([1]Proflile65!$F:$F,MATCH([1]ตารางคะแนนV3!$C417,[1]Proflile65!$D:$D,0))</f>
        <v>รพช.</v>
      </c>
      <c r="F417" s="18">
        <f>INDEX([1]Proflile65!$H:$H,MATCH([1]ตารางคะแนนV3!$C417,[1]Proflile65!$D:$D,0))</f>
        <v>86</v>
      </c>
      <c r="G417" s="19" t="str">
        <f>INDEX([1]Proflile65!$K:$K,MATCH([1]ตารางคะแนนV3!$C417,[1]Proflile65!$D:$D,0))</f>
        <v>รพช.F2 P30,000-60,000</v>
      </c>
      <c r="H417" s="75">
        <v>56259</v>
      </c>
      <c r="I417" s="76">
        <f>INDEX([1]RiskPlusY2565Q3!L:L,MATCH([1]ตารางคะแนนV3!$C417,[1]RiskPlusY2565Q3!$D:$D,0))</f>
        <v>111588268.66</v>
      </c>
      <c r="J417" s="76">
        <f>INDEX([1]RiskPlusY2565Q3!P:P,MATCH([1]ตารางคะแนนV3!$C417,[1]RiskPlusY2565Q3!$D:$D,0))</f>
        <v>64096026.049999997</v>
      </c>
      <c r="K417" s="76">
        <f>INDEX([1]RiskPlusY2565Q3!O:O,MATCH([1]ตารางคะแนนV3!$C417,[1]RiskPlusY2565Q3!$D:$D,0))</f>
        <v>59934354.880000003</v>
      </c>
      <c r="L417" s="76">
        <f>INDEX([1]RiskPlusY2565Q3!M:M,MATCH([1]ตารางคะแนนV3!$C417,[1]RiskPlusY2565Q3!$D:$D,0))</f>
        <v>56089701.539999999</v>
      </c>
      <c r="M417" s="29">
        <f>INDEX([1]RiskPlusY2565Q3!N:N,MATCH([1]ตารางคะแนนV3!$C417,[1]RiskPlusY2565Q3!$D:$D,0))</f>
        <v>0</v>
      </c>
      <c r="N417" s="77">
        <f>INDEX([1]PlanfinY2565Q3!M:M,MATCH([1]ตารางคะแนนV3!$C417,[1]PlanfinY2565Q3!$C:$C,0))</f>
        <v>0</v>
      </c>
      <c r="O417" s="78">
        <f>INDEX([1]PlanfinY2565Q3!N:N,MATCH([1]ตารางคะแนนV3!$C417,[1]PlanfinY2565Q3!$C:$C,0))</f>
        <v>1</v>
      </c>
      <c r="P417" s="79">
        <f t="shared" si="96"/>
        <v>1</v>
      </c>
      <c r="Q417" s="80">
        <f>INDEX([1]Ratio!R:R,MATCH([1]ตารางคะแนนV3!$C417,[1]Ratio!$C:$C,0))</f>
        <v>80</v>
      </c>
      <c r="R417" s="81">
        <f>INDEX([1]RiskPlusY2565Q3!$S:$S,MATCH([1]ตารางคะแนนV3!C417,[1]RiskPlusY2565Q3!$D:$D,0))</f>
        <v>1</v>
      </c>
      <c r="S417" s="82">
        <f>INDEX([1]Ratio!$S:$S,MATCH([1]ตารางคะแนนV3!$C417,[1]Ratio!$C:$C,0))</f>
        <v>132</v>
      </c>
      <c r="T417" s="78">
        <f>VLOOKUP($C417,[1]RiskPlusY2565Q3!$D$2:$W$901,17,0)</f>
        <v>0</v>
      </c>
      <c r="U417" s="83">
        <f t="shared" si="97"/>
        <v>0</v>
      </c>
      <c r="V417" s="82">
        <f>INDEX([1]Ratio!$T:$T,MATCH([1]ตารางคะแนนV3!$C417,[1]Ratio!$C:$C,0))</f>
        <v>57</v>
      </c>
      <c r="W417" s="78">
        <f>VLOOKUP($C417,[1]RiskPlusY2565Q3!$D$2:$W$901,18,0)</f>
        <v>1</v>
      </c>
      <c r="X417" s="83">
        <f t="shared" si="98"/>
        <v>0.5</v>
      </c>
      <c r="Y417" s="82">
        <f>INDEX([1]Ratio!$V:$V,MATCH([1]ตารางคะแนนV3!$C417,[1]Ratio!$C:$C,0))</f>
        <v>48</v>
      </c>
      <c r="Z417" s="81">
        <f>INDEX([1]RiskPlusY2565Q3!$W:$W,MATCH([1]ตารางคะแนนV3!C417,[1]RiskPlusY2565Q3!$D:$D,0))</f>
        <v>1</v>
      </c>
      <c r="AA417" s="84">
        <f t="shared" si="99"/>
        <v>2.5</v>
      </c>
      <c r="AB417" s="77" t="str">
        <f>INDEX('[1]Quick MethodY2565Q3'!P:P,MATCH([1]ตารางคะแนนV3!$C417,'[1]Quick MethodY2565Q3'!$C:$C,0))</f>
        <v>1</v>
      </c>
      <c r="AC417" s="78" t="str">
        <f>INDEX('[1]Quick MethodY2565Q3'!Q:Q,MATCH([1]ตารางคะแนนV3!$C417,'[1]Quick MethodY2565Q3'!$C:$C,0))</f>
        <v>1</v>
      </c>
      <c r="AD417" s="78">
        <f>INDEX([1]HGRY2565Q3!W:W,MATCH([1]ตารางคะแนนV3!$C417,[1]HGRY2565Q3!$C:$C,0))</f>
        <v>0</v>
      </c>
      <c r="AE417" s="78">
        <f>INDEX([1]HGRY2565Q3!X:X,MATCH([1]ตารางคะแนนV3!$C417,[1]HGRY2565Q3!$C:$C,0))</f>
        <v>0</v>
      </c>
      <c r="AF417" s="78">
        <f>INDEX([1]HGRY2565Q3!Y:Y,MATCH([1]ตารางคะแนนV3!$C417,[1]HGRY2565Q3!$C:$C,0))</f>
        <v>0</v>
      </c>
      <c r="AG417" s="78">
        <f>INDEX([1]HGRY2565Q3!Z:Z,MATCH([1]ตารางคะแนนV3!$C417,[1]HGRY2565Q3!$C:$C,0))</f>
        <v>0</v>
      </c>
      <c r="AH417" s="85">
        <f t="shared" si="100"/>
        <v>2</v>
      </c>
      <c r="AI417" s="79">
        <f t="shared" si="101"/>
        <v>2</v>
      </c>
      <c r="AJ417" s="86">
        <f>INDEX([1]PointY2565Q3!J:J,MATCH([1]ตารางคะแนนV3!$C417,[1]PointY2565Q3!$C:$C,0))</f>
        <v>1</v>
      </c>
      <c r="AK417" s="87">
        <f>IFERROR(INDEX([1]อัตราการครองเตียง!O:O,MATCH([1]ตารางคะแนนV3!$C417,[1]อัตราการครองเตียง!$C:$C,0)),0)</f>
        <v>0</v>
      </c>
      <c r="AL417" s="88">
        <f>INDEX([1]SumAdjRw!R:R,MATCH([1]ตารางคะแนนV3!$C417,[1]SumAdjRw!$C:$C,0))</f>
        <v>1</v>
      </c>
      <c r="AM417" s="89">
        <f t="shared" si="102"/>
        <v>1</v>
      </c>
      <c r="AN417" s="90">
        <f t="shared" si="103"/>
        <v>4</v>
      </c>
      <c r="AO417" s="91">
        <f t="shared" si="104"/>
        <v>7.5</v>
      </c>
      <c r="AP417" s="92">
        <f>INDEX([1]RiskPlusY2565Q3!Q:Q,MATCH([1]ตารางคะแนนV3!$C417,[1]RiskPlusY2565Q3!$D:$D,0))</f>
        <v>1</v>
      </c>
      <c r="AQ417" s="92">
        <f>INDEX([1]RiskPlusY2565Q3!R:R,MATCH([1]ตารางคะแนนV3!$C417,[1]RiskPlusY2565Q3!$D:$D,0))</f>
        <v>1</v>
      </c>
      <c r="AR417" s="92">
        <f>INDEX([1]RiskPlusY2565Q3!AB:AB,MATCH([1]ตารางคะแนนV3!$C417,[1]RiskPlusY2565Q3!$D:$D,0))</f>
        <v>1</v>
      </c>
      <c r="AS417" s="93">
        <f t="shared" si="105"/>
        <v>3</v>
      </c>
      <c r="AT417" s="92">
        <f>INDEX([1]RiskPlusY2565Q3!AA:AA,MATCH([1]ตารางคะแนนV3!$C417,[1]RiskPlusY2565Q3!$D:$D,0))</f>
        <v>1</v>
      </c>
      <c r="AU417" s="92">
        <f>INDEX([1]RiskPlusY2565Q3!AC:AC,MATCH([1]ตารางคะแนนV3!$C417,[1]RiskPlusY2565Q3!$D:$D,0))</f>
        <v>1</v>
      </c>
      <c r="AV417" s="94">
        <f t="shared" si="106"/>
        <v>2</v>
      </c>
      <c r="AW417" s="95">
        <f t="shared" si="107"/>
        <v>5</v>
      </c>
      <c r="AX417" s="96">
        <f t="shared" si="108"/>
        <v>12.5</v>
      </c>
      <c r="AY417" s="18" t="str">
        <f t="shared" si="109"/>
        <v>A</v>
      </c>
      <c r="AZ417" s="18"/>
      <c r="BA417" s="18" t="str">
        <f>INDEX([1]Proflile65!$L:$L,MATCH([1]ตารางคะแนนV3!$C417,[1]Proflile65!$D:$D,0))</f>
        <v>เดิม</v>
      </c>
      <c r="BB417" s="18"/>
      <c r="BC417" s="18"/>
      <c r="BD417" s="28" t="b">
        <f t="shared" si="110"/>
        <v>1</v>
      </c>
      <c r="BE417" s="96">
        <v>12.5</v>
      </c>
      <c r="BF417" s="18" t="s">
        <v>2048</v>
      </c>
      <c r="BH417" s="17">
        <f t="shared" si="111"/>
        <v>300000</v>
      </c>
    </row>
    <row r="418" spans="1:60">
      <c r="A418" s="18" t="s">
        <v>26</v>
      </c>
      <c r="B418" s="17" t="s">
        <v>72</v>
      </c>
      <c r="C418" s="18" t="s">
        <v>1017</v>
      </c>
      <c r="D418" s="17" t="s">
        <v>1018</v>
      </c>
      <c r="E418" s="18" t="str">
        <f>INDEX([1]Proflile65!$F:$F,MATCH([1]ตารางคะแนนV3!$C418,[1]Proflile65!$D:$D,0))</f>
        <v>รพท.</v>
      </c>
      <c r="F418" s="18">
        <f>INDEX([1]Proflile65!$H:$H,MATCH([1]ตารางคะแนนV3!$C418,[1]Proflile65!$D:$D,0))</f>
        <v>297</v>
      </c>
      <c r="G418" s="19" t="str">
        <f>INDEX([1]Proflile65!$K:$K,MATCH([1]ตารางคะแนนV3!$C418,[1]Proflile65!$D:$D,0))</f>
        <v>รพท.M1 B&gt;200</v>
      </c>
      <c r="H418" s="75">
        <v>62835</v>
      </c>
      <c r="I418" s="76">
        <f>INDEX([1]RiskPlusY2565Q3!L:L,MATCH([1]ตารางคะแนนV3!$C418,[1]RiskPlusY2565Q3!$D:$D,0))</f>
        <v>543418182.86000001</v>
      </c>
      <c r="J418" s="76">
        <f>INDEX([1]RiskPlusY2565Q3!P:P,MATCH([1]ตารางคะแนนV3!$C418,[1]RiskPlusY2565Q3!$D:$D,0))</f>
        <v>243026556.49000001</v>
      </c>
      <c r="K418" s="76">
        <f>INDEX([1]RiskPlusY2565Q3!O:O,MATCH([1]ตารางคะแนนV3!$C418,[1]RiskPlusY2565Q3!$D:$D,0))</f>
        <v>223567511.59</v>
      </c>
      <c r="L418" s="76">
        <f>INDEX([1]RiskPlusY2565Q3!M:M,MATCH([1]ตารางคะแนนV3!$C418,[1]RiskPlusY2565Q3!$D:$D,0))</f>
        <v>235586104.91999999</v>
      </c>
      <c r="M418" s="29">
        <f>INDEX([1]RiskPlusY2565Q3!N:N,MATCH([1]ตารางคะแนนV3!$C418,[1]RiskPlusY2565Q3!$D:$D,0))</f>
        <v>0</v>
      </c>
      <c r="N418" s="77">
        <f>INDEX([1]PlanfinY2565Q3!M:M,MATCH([1]ตารางคะแนนV3!$C418,[1]PlanfinY2565Q3!$C:$C,0))</f>
        <v>0</v>
      </c>
      <c r="O418" s="78">
        <f>INDEX([1]PlanfinY2565Q3!N:N,MATCH([1]ตารางคะแนนV3!$C418,[1]PlanfinY2565Q3!$C:$C,0))</f>
        <v>0</v>
      </c>
      <c r="P418" s="79">
        <f t="shared" si="96"/>
        <v>0</v>
      </c>
      <c r="Q418" s="80">
        <f>INDEX([1]Ratio!R:R,MATCH([1]ตารางคะแนนV3!$C418,[1]Ratio!$C:$C,0))</f>
        <v>88</v>
      </c>
      <c r="R418" s="81">
        <f>INDEX([1]RiskPlusY2565Q3!$S:$S,MATCH([1]ตารางคะแนนV3!C418,[1]RiskPlusY2565Q3!$D:$D,0))</f>
        <v>1</v>
      </c>
      <c r="S418" s="82">
        <f>INDEX([1]Ratio!$S:$S,MATCH([1]ตารางคะแนนV3!$C418,[1]Ratio!$C:$C,0))</f>
        <v>206</v>
      </c>
      <c r="T418" s="78">
        <f>VLOOKUP($C418,[1]RiskPlusY2565Q3!$D$2:$W$901,17,0)</f>
        <v>0</v>
      </c>
      <c r="U418" s="83">
        <f t="shared" si="97"/>
        <v>0</v>
      </c>
      <c r="V418" s="82">
        <f>INDEX([1]Ratio!$T:$T,MATCH([1]ตารางคะแนนV3!$C418,[1]Ratio!$C:$C,0))</f>
        <v>119</v>
      </c>
      <c r="W418" s="78">
        <f>VLOOKUP($C418,[1]RiskPlusY2565Q3!$D$2:$W$901,18,0)</f>
        <v>0</v>
      </c>
      <c r="X418" s="83">
        <f t="shared" si="98"/>
        <v>0</v>
      </c>
      <c r="Y418" s="82">
        <f>INDEX([1]Ratio!$V:$V,MATCH([1]ตารางคะแนนV3!$C418,[1]Ratio!$C:$C,0))</f>
        <v>60</v>
      </c>
      <c r="Z418" s="81">
        <f>INDEX([1]RiskPlusY2565Q3!$W:$W,MATCH([1]ตารางคะแนนV3!C418,[1]RiskPlusY2565Q3!$D:$D,0))</f>
        <v>1</v>
      </c>
      <c r="AA418" s="84">
        <f t="shared" si="99"/>
        <v>2</v>
      </c>
      <c r="AB418" s="77" t="str">
        <f>INDEX('[1]Quick MethodY2565Q3'!P:P,MATCH([1]ตารางคะแนนV3!$C418,'[1]Quick MethodY2565Q3'!$C:$C,0))</f>
        <v>1</v>
      </c>
      <c r="AC418" s="78" t="str">
        <f>INDEX('[1]Quick MethodY2565Q3'!Q:Q,MATCH([1]ตารางคะแนนV3!$C418,'[1]Quick MethodY2565Q3'!$C:$C,0))</f>
        <v>1</v>
      </c>
      <c r="AD418" s="78">
        <f>INDEX([1]HGRY2565Q3!W:W,MATCH([1]ตารางคะแนนV3!$C418,[1]HGRY2565Q3!$C:$C,0))</f>
        <v>0.5</v>
      </c>
      <c r="AE418" s="78">
        <f>INDEX([1]HGRY2565Q3!X:X,MATCH([1]ตารางคะแนนV3!$C418,[1]HGRY2565Q3!$C:$C,0))</f>
        <v>0.5</v>
      </c>
      <c r="AF418" s="78">
        <f>INDEX([1]HGRY2565Q3!Y:Y,MATCH([1]ตารางคะแนนV3!$C418,[1]HGRY2565Q3!$C:$C,0))</f>
        <v>0</v>
      </c>
      <c r="AG418" s="78">
        <f>INDEX([1]HGRY2565Q3!Z:Z,MATCH([1]ตารางคะแนนV3!$C418,[1]HGRY2565Q3!$C:$C,0))</f>
        <v>0.5</v>
      </c>
      <c r="AH418" s="85">
        <f t="shared" si="100"/>
        <v>3.5</v>
      </c>
      <c r="AI418" s="79">
        <f t="shared" si="101"/>
        <v>2</v>
      </c>
      <c r="AJ418" s="86">
        <f>INDEX([1]PointY2565Q3!J:J,MATCH([1]ตารางคะแนนV3!$C418,[1]PointY2565Q3!$C:$C,0))</f>
        <v>1</v>
      </c>
      <c r="AK418" s="87">
        <f>IFERROR(INDEX([1]อัตราการครองเตียง!O:O,MATCH([1]ตารางคะแนนV3!$C418,[1]อัตราการครองเตียง!$C:$C,0)),0)</f>
        <v>0</v>
      </c>
      <c r="AL418" s="88">
        <f>INDEX([1]SumAdjRw!R:R,MATCH([1]ตารางคะแนนV3!$C418,[1]SumAdjRw!$C:$C,0))</f>
        <v>0</v>
      </c>
      <c r="AM418" s="89">
        <f t="shared" si="102"/>
        <v>0</v>
      </c>
      <c r="AN418" s="90">
        <f t="shared" si="103"/>
        <v>3</v>
      </c>
      <c r="AO418" s="91">
        <f t="shared" si="104"/>
        <v>5</v>
      </c>
      <c r="AP418" s="92">
        <f>INDEX([1]RiskPlusY2565Q3!Q:Q,MATCH([1]ตารางคะแนนV3!$C418,[1]RiskPlusY2565Q3!$D:$D,0))</f>
        <v>1</v>
      </c>
      <c r="AQ418" s="92">
        <f>INDEX([1]RiskPlusY2565Q3!R:R,MATCH([1]ตารางคะแนนV3!$C418,[1]RiskPlusY2565Q3!$D:$D,0))</f>
        <v>1</v>
      </c>
      <c r="AR418" s="92">
        <f>INDEX([1]RiskPlusY2565Q3!AB:AB,MATCH([1]ตารางคะแนนV3!$C418,[1]RiskPlusY2565Q3!$D:$D,0))</f>
        <v>1</v>
      </c>
      <c r="AS418" s="93">
        <f t="shared" si="105"/>
        <v>3</v>
      </c>
      <c r="AT418" s="92">
        <f>INDEX([1]RiskPlusY2565Q3!AA:AA,MATCH([1]ตารางคะแนนV3!$C418,[1]RiskPlusY2565Q3!$D:$D,0))</f>
        <v>1</v>
      </c>
      <c r="AU418" s="92">
        <f>INDEX([1]RiskPlusY2565Q3!AC:AC,MATCH([1]ตารางคะแนนV3!$C418,[1]RiskPlusY2565Q3!$D:$D,0))</f>
        <v>1</v>
      </c>
      <c r="AV418" s="94">
        <f t="shared" si="106"/>
        <v>2</v>
      </c>
      <c r="AW418" s="95">
        <f t="shared" si="107"/>
        <v>5</v>
      </c>
      <c r="AX418" s="96">
        <f t="shared" si="108"/>
        <v>10</v>
      </c>
      <c r="AY418" s="18" t="str">
        <f t="shared" si="109"/>
        <v>C</v>
      </c>
      <c r="AZ418" s="18"/>
      <c r="BA418" s="18" t="str">
        <f>INDEX([1]Proflile65!$L:$L,MATCH([1]ตารางคะแนนV3!$C418,[1]Proflile65!$D:$D,0))</f>
        <v>เปลี่ยน</v>
      </c>
      <c r="BB418" s="18"/>
      <c r="BC418" s="18"/>
      <c r="BD418" s="28" t="b">
        <f t="shared" si="110"/>
        <v>1</v>
      </c>
      <c r="BE418" s="96">
        <v>10</v>
      </c>
      <c r="BF418" s="18" t="s">
        <v>2072</v>
      </c>
      <c r="BH418" s="17">
        <f t="shared" si="111"/>
        <v>0</v>
      </c>
    </row>
    <row r="419" spans="1:60">
      <c r="A419" s="18" t="s">
        <v>26</v>
      </c>
      <c r="B419" s="17" t="s">
        <v>72</v>
      </c>
      <c r="C419" s="18" t="s">
        <v>1019</v>
      </c>
      <c r="D419" s="17" t="s">
        <v>1020</v>
      </c>
      <c r="E419" s="18" t="str">
        <f>INDEX([1]Proflile65!$F:$F,MATCH([1]ตารางคะแนนV3!$C419,[1]Proflile65!$D:$D,0))</f>
        <v>รพช.</v>
      </c>
      <c r="F419" s="18">
        <f>INDEX([1]Proflile65!$H:$H,MATCH([1]ตารางคะแนนV3!$C419,[1]Proflile65!$D:$D,0))</f>
        <v>51</v>
      </c>
      <c r="G419" s="19" t="str">
        <f>INDEX([1]Proflile65!$K:$K,MATCH([1]ตารางคะแนนV3!$C419,[1]Proflile65!$D:$D,0))</f>
        <v>รพช.F2 P30,000-60,000</v>
      </c>
      <c r="H419" s="75">
        <v>43656</v>
      </c>
      <c r="I419" s="76">
        <f>INDEX([1]RiskPlusY2565Q3!L:L,MATCH([1]ตารางคะแนนV3!$C419,[1]RiskPlusY2565Q3!$D:$D,0))</f>
        <v>84631800.719999999</v>
      </c>
      <c r="J419" s="76">
        <f>INDEX([1]RiskPlusY2565Q3!P:P,MATCH([1]ตารางคะแนนV3!$C419,[1]RiskPlusY2565Q3!$D:$D,0))</f>
        <v>39957587.909999996</v>
      </c>
      <c r="K419" s="76">
        <f>INDEX([1]RiskPlusY2565Q3!O:O,MATCH([1]ตารางคะแนนV3!$C419,[1]RiskPlusY2565Q3!$D:$D,0))</f>
        <v>41130257.82</v>
      </c>
      <c r="L419" s="76">
        <f>INDEX([1]RiskPlusY2565Q3!M:M,MATCH([1]ตารางคะแนนV3!$C419,[1]RiskPlusY2565Q3!$D:$D,0))</f>
        <v>36501542.810000002</v>
      </c>
      <c r="M419" s="29">
        <f>INDEX([1]RiskPlusY2565Q3!N:N,MATCH([1]ตารางคะแนนV3!$C419,[1]RiskPlusY2565Q3!$D:$D,0))</f>
        <v>0</v>
      </c>
      <c r="N419" s="77">
        <f>INDEX([1]PlanfinY2565Q3!M:M,MATCH([1]ตารางคะแนนV3!$C419,[1]PlanfinY2565Q3!$C:$C,0))</f>
        <v>0</v>
      </c>
      <c r="O419" s="78">
        <f>INDEX([1]PlanfinY2565Q3!N:N,MATCH([1]ตารางคะแนนV3!$C419,[1]PlanfinY2565Q3!$C:$C,0))</f>
        <v>0</v>
      </c>
      <c r="P419" s="79">
        <f t="shared" si="96"/>
        <v>0</v>
      </c>
      <c r="Q419" s="80">
        <f>INDEX([1]Ratio!R:R,MATCH([1]ตารางคะแนนV3!$C419,[1]Ratio!$C:$C,0))</f>
        <v>103</v>
      </c>
      <c r="R419" s="81">
        <f>INDEX([1]RiskPlusY2565Q3!$S:$S,MATCH([1]ตารางคะแนนV3!C419,[1]RiskPlusY2565Q3!$D:$D,0))</f>
        <v>0</v>
      </c>
      <c r="S419" s="82">
        <f>INDEX([1]Ratio!$S:$S,MATCH([1]ตารางคะแนนV3!$C419,[1]Ratio!$C:$C,0))</f>
        <v>160</v>
      </c>
      <c r="T419" s="78">
        <f>VLOOKUP($C419,[1]RiskPlusY2565Q3!$D$2:$W$901,17,0)</f>
        <v>0</v>
      </c>
      <c r="U419" s="83">
        <f t="shared" si="97"/>
        <v>0</v>
      </c>
      <c r="V419" s="82">
        <f>INDEX([1]Ratio!$T:$T,MATCH([1]ตารางคะแนนV3!$C419,[1]Ratio!$C:$C,0))</f>
        <v>114</v>
      </c>
      <c r="W419" s="78">
        <f>VLOOKUP($C419,[1]RiskPlusY2565Q3!$D$2:$W$901,18,0)</f>
        <v>0</v>
      </c>
      <c r="X419" s="83">
        <f t="shared" si="98"/>
        <v>0</v>
      </c>
      <c r="Y419" s="82">
        <f>INDEX([1]Ratio!$V:$V,MATCH([1]ตารางคะแนนV3!$C419,[1]Ratio!$C:$C,0))</f>
        <v>137</v>
      </c>
      <c r="Z419" s="81">
        <f>INDEX([1]RiskPlusY2565Q3!$W:$W,MATCH([1]ตารางคะแนนV3!C419,[1]RiskPlusY2565Q3!$D:$D,0))</f>
        <v>0</v>
      </c>
      <c r="AA419" s="84">
        <f t="shared" si="99"/>
        <v>0</v>
      </c>
      <c r="AB419" s="77" t="str">
        <f>INDEX('[1]Quick MethodY2565Q3'!P:P,MATCH([1]ตารางคะแนนV3!$C419,'[1]Quick MethodY2565Q3'!$C:$C,0))</f>
        <v>1</v>
      </c>
      <c r="AC419" s="78" t="str">
        <f>INDEX('[1]Quick MethodY2565Q3'!Q:Q,MATCH([1]ตารางคะแนนV3!$C419,'[1]Quick MethodY2565Q3'!$C:$C,0))</f>
        <v>1</v>
      </c>
      <c r="AD419" s="78">
        <f>INDEX([1]HGRY2565Q3!W:W,MATCH([1]ตารางคะแนนV3!$C419,[1]HGRY2565Q3!$C:$C,0))</f>
        <v>0.5</v>
      </c>
      <c r="AE419" s="78">
        <f>INDEX([1]HGRY2565Q3!X:X,MATCH([1]ตารางคะแนนV3!$C419,[1]HGRY2565Q3!$C:$C,0))</f>
        <v>0.5</v>
      </c>
      <c r="AF419" s="78">
        <f>INDEX([1]HGRY2565Q3!Y:Y,MATCH([1]ตารางคะแนนV3!$C419,[1]HGRY2565Q3!$C:$C,0))</f>
        <v>0.5</v>
      </c>
      <c r="AG419" s="78">
        <f>INDEX([1]HGRY2565Q3!Z:Z,MATCH([1]ตารางคะแนนV3!$C419,[1]HGRY2565Q3!$C:$C,0))</f>
        <v>0.5</v>
      </c>
      <c r="AH419" s="85">
        <f t="shared" si="100"/>
        <v>4</v>
      </c>
      <c r="AI419" s="79">
        <f t="shared" si="101"/>
        <v>2</v>
      </c>
      <c r="AJ419" s="86">
        <f>INDEX([1]PointY2565Q3!J:J,MATCH([1]ตารางคะแนนV3!$C419,[1]PointY2565Q3!$C:$C,0))</f>
        <v>1</v>
      </c>
      <c r="AK419" s="87">
        <f>IFERROR(INDEX([1]อัตราการครองเตียง!O:O,MATCH([1]ตารางคะแนนV3!$C419,[1]อัตราการครองเตียง!$C:$C,0)),0)</f>
        <v>0</v>
      </c>
      <c r="AL419" s="88">
        <f>INDEX([1]SumAdjRw!R:R,MATCH([1]ตารางคะแนนV3!$C419,[1]SumAdjRw!$C:$C,0))</f>
        <v>1</v>
      </c>
      <c r="AM419" s="89">
        <f t="shared" si="102"/>
        <v>1</v>
      </c>
      <c r="AN419" s="90">
        <f t="shared" si="103"/>
        <v>4</v>
      </c>
      <c r="AO419" s="91">
        <f t="shared" si="104"/>
        <v>4</v>
      </c>
      <c r="AP419" s="92">
        <f>INDEX([1]RiskPlusY2565Q3!Q:Q,MATCH([1]ตารางคะแนนV3!$C419,[1]RiskPlusY2565Q3!$D:$D,0))</f>
        <v>1</v>
      </c>
      <c r="AQ419" s="92">
        <f>INDEX([1]RiskPlusY2565Q3!R:R,MATCH([1]ตารางคะแนนV3!$C419,[1]RiskPlusY2565Q3!$D:$D,0))</f>
        <v>1</v>
      </c>
      <c r="AR419" s="92">
        <f>INDEX([1]RiskPlusY2565Q3!AB:AB,MATCH([1]ตารางคะแนนV3!$C419,[1]RiskPlusY2565Q3!$D:$D,0))</f>
        <v>1</v>
      </c>
      <c r="AS419" s="93">
        <f t="shared" si="105"/>
        <v>3</v>
      </c>
      <c r="AT419" s="92">
        <f>INDEX([1]RiskPlusY2565Q3!AA:AA,MATCH([1]ตารางคะแนนV3!$C419,[1]RiskPlusY2565Q3!$D:$D,0))</f>
        <v>1</v>
      </c>
      <c r="AU419" s="92">
        <f>INDEX([1]RiskPlusY2565Q3!AC:AC,MATCH([1]ตารางคะแนนV3!$C419,[1]RiskPlusY2565Q3!$D:$D,0))</f>
        <v>1</v>
      </c>
      <c r="AV419" s="94">
        <f t="shared" si="106"/>
        <v>2</v>
      </c>
      <c r="AW419" s="95">
        <f t="shared" si="107"/>
        <v>5</v>
      </c>
      <c r="AX419" s="96">
        <f t="shared" si="108"/>
        <v>9</v>
      </c>
      <c r="AY419" s="18" t="str">
        <f t="shared" si="109"/>
        <v>C</v>
      </c>
      <c r="AZ419" s="18"/>
      <c r="BA419" s="18" t="str">
        <f>INDEX([1]Proflile65!$L:$L,MATCH([1]ตารางคะแนนV3!$C419,[1]Proflile65!$D:$D,0))</f>
        <v>เดิม</v>
      </c>
      <c r="BB419" s="18"/>
      <c r="BC419" s="18"/>
      <c r="BD419" s="28" t="b">
        <f t="shared" si="110"/>
        <v>1</v>
      </c>
      <c r="BE419" s="96">
        <v>9</v>
      </c>
      <c r="BF419" s="18" t="s">
        <v>2072</v>
      </c>
      <c r="BH419" s="17">
        <f t="shared" si="111"/>
        <v>0</v>
      </c>
    </row>
    <row r="420" spans="1:60">
      <c r="A420" s="18" t="s">
        <v>26</v>
      </c>
      <c r="B420" s="17" t="s">
        <v>72</v>
      </c>
      <c r="C420" s="18" t="s">
        <v>1021</v>
      </c>
      <c r="D420" s="17" t="s">
        <v>1022</v>
      </c>
      <c r="E420" s="18" t="str">
        <f>INDEX([1]Proflile65!$F:$F,MATCH([1]ตารางคะแนนV3!$C420,[1]Proflile65!$D:$D,0))</f>
        <v>รพช.</v>
      </c>
      <c r="F420" s="18">
        <f>INDEX([1]Proflile65!$H:$H,MATCH([1]ตารางคะแนนV3!$C420,[1]Proflile65!$D:$D,0))</f>
        <v>40</v>
      </c>
      <c r="G420" s="19" t="str">
        <f>INDEX([1]Proflile65!$K:$K,MATCH([1]ตารางคะแนนV3!$C420,[1]Proflile65!$D:$D,0))</f>
        <v>รพช.F3 P&gt;=25,000</v>
      </c>
      <c r="H420" s="75">
        <v>27103</v>
      </c>
      <c r="I420" s="76">
        <f>INDEX([1]RiskPlusY2565Q3!L:L,MATCH([1]ตารางคะแนนV3!$C420,[1]RiskPlusY2565Q3!$D:$D,0))</f>
        <v>98237973.25</v>
      </c>
      <c r="J420" s="76">
        <f>INDEX([1]RiskPlusY2565Q3!P:P,MATCH([1]ตารางคะแนนV3!$C420,[1]RiskPlusY2565Q3!$D:$D,0))</f>
        <v>55823566</v>
      </c>
      <c r="K420" s="76">
        <f>INDEX([1]RiskPlusY2565Q3!O:O,MATCH([1]ตารางคะแนนV3!$C420,[1]RiskPlusY2565Q3!$D:$D,0))</f>
        <v>42041868.270000003</v>
      </c>
      <c r="L420" s="76">
        <f>INDEX([1]RiskPlusY2565Q3!M:M,MATCH([1]ตารางคะแนนV3!$C420,[1]RiskPlusY2565Q3!$D:$D,0))</f>
        <v>38862171.850000001</v>
      </c>
      <c r="M420" s="29">
        <f>INDEX([1]RiskPlusY2565Q3!N:N,MATCH([1]ตารางคะแนนV3!$C420,[1]RiskPlusY2565Q3!$D:$D,0))</f>
        <v>0</v>
      </c>
      <c r="N420" s="77">
        <f>INDEX([1]PlanfinY2565Q3!M:M,MATCH([1]ตารางคะแนนV3!$C420,[1]PlanfinY2565Q3!$C:$C,0))</f>
        <v>0</v>
      </c>
      <c r="O420" s="78">
        <f>INDEX([1]PlanfinY2565Q3!N:N,MATCH([1]ตารางคะแนนV3!$C420,[1]PlanfinY2565Q3!$C:$C,0))</f>
        <v>0</v>
      </c>
      <c r="P420" s="79">
        <f t="shared" si="96"/>
        <v>0</v>
      </c>
      <c r="Q420" s="80">
        <f>INDEX([1]Ratio!R:R,MATCH([1]ตารางคะแนนV3!$C420,[1]Ratio!$C:$C,0))</f>
        <v>107</v>
      </c>
      <c r="R420" s="81">
        <f>INDEX([1]RiskPlusY2565Q3!$S:$S,MATCH([1]ตารางคะแนนV3!C420,[1]RiskPlusY2565Q3!$D:$D,0))</f>
        <v>0</v>
      </c>
      <c r="S420" s="82">
        <f>INDEX([1]Ratio!$S:$S,MATCH([1]ตารางคะแนนV3!$C420,[1]Ratio!$C:$C,0))</f>
        <v>15</v>
      </c>
      <c r="T420" s="78">
        <f>VLOOKUP($C420,[1]RiskPlusY2565Q3!$D$2:$W$901,17,0)</f>
        <v>1</v>
      </c>
      <c r="U420" s="83">
        <f t="shared" si="97"/>
        <v>0.5</v>
      </c>
      <c r="V420" s="82">
        <f>INDEX([1]Ratio!$T:$T,MATCH([1]ตารางคะแนนV3!$C420,[1]Ratio!$C:$C,0))</f>
        <v>137</v>
      </c>
      <c r="W420" s="78">
        <f>VLOOKUP($C420,[1]RiskPlusY2565Q3!$D$2:$W$901,18,0)</f>
        <v>0</v>
      </c>
      <c r="X420" s="83">
        <f t="shared" si="98"/>
        <v>0</v>
      </c>
      <c r="Y420" s="82">
        <f>INDEX([1]Ratio!$V:$V,MATCH([1]ตารางคะแนนV3!$C420,[1]Ratio!$C:$C,0))</f>
        <v>141</v>
      </c>
      <c r="Z420" s="81">
        <f>INDEX([1]RiskPlusY2565Q3!$W:$W,MATCH([1]ตารางคะแนนV3!C420,[1]RiskPlusY2565Q3!$D:$D,0))</f>
        <v>0</v>
      </c>
      <c r="AA420" s="84">
        <f t="shared" si="99"/>
        <v>0.5</v>
      </c>
      <c r="AB420" s="77" t="str">
        <f>INDEX('[1]Quick MethodY2565Q3'!P:P,MATCH([1]ตารางคะแนนV3!$C420,'[1]Quick MethodY2565Q3'!$C:$C,0))</f>
        <v>1</v>
      </c>
      <c r="AC420" s="78" t="str">
        <f>INDEX('[1]Quick MethodY2565Q3'!Q:Q,MATCH([1]ตารางคะแนนV3!$C420,'[1]Quick MethodY2565Q3'!$C:$C,0))</f>
        <v>1</v>
      </c>
      <c r="AD420" s="78">
        <f>INDEX([1]HGRY2565Q3!W:W,MATCH([1]ตารางคะแนนV3!$C420,[1]HGRY2565Q3!$C:$C,0))</f>
        <v>0.5</v>
      </c>
      <c r="AE420" s="78">
        <f>INDEX([1]HGRY2565Q3!X:X,MATCH([1]ตารางคะแนนV3!$C420,[1]HGRY2565Q3!$C:$C,0))</f>
        <v>0.5</v>
      </c>
      <c r="AF420" s="78">
        <f>INDEX([1]HGRY2565Q3!Y:Y,MATCH([1]ตารางคะแนนV3!$C420,[1]HGRY2565Q3!$C:$C,0))</f>
        <v>0.5</v>
      </c>
      <c r="AG420" s="78">
        <f>INDEX([1]HGRY2565Q3!Z:Z,MATCH([1]ตารางคะแนนV3!$C420,[1]HGRY2565Q3!$C:$C,0))</f>
        <v>0.5</v>
      </c>
      <c r="AH420" s="85">
        <f t="shared" si="100"/>
        <v>4</v>
      </c>
      <c r="AI420" s="79">
        <f t="shared" si="101"/>
        <v>2</v>
      </c>
      <c r="AJ420" s="86">
        <f>INDEX([1]PointY2565Q3!J:J,MATCH([1]ตารางคะแนนV3!$C420,[1]PointY2565Q3!$C:$C,0))</f>
        <v>1</v>
      </c>
      <c r="AK420" s="87">
        <f>IFERROR(INDEX([1]อัตราการครองเตียง!O:O,MATCH([1]ตารางคะแนนV3!$C420,[1]อัตราการครองเตียง!$C:$C,0)),0)</f>
        <v>0</v>
      </c>
      <c r="AL420" s="88">
        <f>INDEX([1]SumAdjRw!R:R,MATCH([1]ตารางคะแนนV3!$C420,[1]SumAdjRw!$C:$C,0))</f>
        <v>0</v>
      </c>
      <c r="AM420" s="89">
        <f t="shared" si="102"/>
        <v>0</v>
      </c>
      <c r="AN420" s="90">
        <f t="shared" si="103"/>
        <v>3</v>
      </c>
      <c r="AO420" s="91">
        <f t="shared" si="104"/>
        <v>3.5</v>
      </c>
      <c r="AP420" s="92">
        <f>INDEX([1]RiskPlusY2565Q3!Q:Q,MATCH([1]ตารางคะแนนV3!$C420,[1]RiskPlusY2565Q3!$D:$D,0))</f>
        <v>1</v>
      </c>
      <c r="AQ420" s="92">
        <f>INDEX([1]RiskPlusY2565Q3!R:R,MATCH([1]ตารางคะแนนV3!$C420,[1]RiskPlusY2565Q3!$D:$D,0))</f>
        <v>1</v>
      </c>
      <c r="AR420" s="92">
        <f>INDEX([1]RiskPlusY2565Q3!AB:AB,MATCH([1]ตารางคะแนนV3!$C420,[1]RiskPlusY2565Q3!$D:$D,0))</f>
        <v>1</v>
      </c>
      <c r="AS420" s="93">
        <f t="shared" si="105"/>
        <v>3</v>
      </c>
      <c r="AT420" s="92">
        <f>INDEX([1]RiskPlusY2565Q3!AA:AA,MATCH([1]ตารางคะแนนV3!$C420,[1]RiskPlusY2565Q3!$D:$D,0))</f>
        <v>1</v>
      </c>
      <c r="AU420" s="92">
        <f>INDEX([1]RiskPlusY2565Q3!AC:AC,MATCH([1]ตารางคะแนนV3!$C420,[1]RiskPlusY2565Q3!$D:$D,0))</f>
        <v>1</v>
      </c>
      <c r="AV420" s="94">
        <f t="shared" si="106"/>
        <v>2</v>
      </c>
      <c r="AW420" s="95">
        <f t="shared" si="107"/>
        <v>5</v>
      </c>
      <c r="AX420" s="96">
        <f t="shared" si="108"/>
        <v>8.5</v>
      </c>
      <c r="AY420" s="18" t="str">
        <f t="shared" si="109"/>
        <v>D</v>
      </c>
      <c r="AZ420" s="18"/>
      <c r="BA420" s="18" t="str">
        <f>INDEX([1]Proflile65!$L:$L,MATCH([1]ตารางคะแนนV3!$C420,[1]Proflile65!$D:$D,0))</f>
        <v>เดิม</v>
      </c>
      <c r="BB420" s="18"/>
      <c r="BC420" s="18"/>
      <c r="BD420" s="28" t="b">
        <f t="shared" si="110"/>
        <v>1</v>
      </c>
      <c r="BE420" s="96">
        <v>8.5</v>
      </c>
      <c r="BF420" s="18" t="s">
        <v>2073</v>
      </c>
      <c r="BH420" s="17">
        <f t="shared" si="111"/>
        <v>0</v>
      </c>
    </row>
    <row r="421" spans="1:60">
      <c r="A421" s="18" t="s">
        <v>26</v>
      </c>
      <c r="B421" s="17" t="s">
        <v>72</v>
      </c>
      <c r="C421" s="18" t="s">
        <v>1023</v>
      </c>
      <c r="D421" s="17" t="s">
        <v>1024</v>
      </c>
      <c r="E421" s="18" t="str">
        <f>INDEX([1]Proflile65!$F:$F,MATCH([1]ตารางคะแนนV3!$C421,[1]Proflile65!$D:$D,0))</f>
        <v>รพช.</v>
      </c>
      <c r="F421" s="18">
        <f>INDEX([1]Proflile65!$H:$H,MATCH([1]ตารางคะแนนV3!$C421,[1]Proflile65!$D:$D,0))</f>
        <v>30</v>
      </c>
      <c r="G421" s="19" t="str">
        <f>INDEX([1]Proflile65!$K:$K,MATCH([1]ตารางคะแนนV3!$C421,[1]Proflile65!$D:$D,0))</f>
        <v>รพช.F3 P15,000-25,000</v>
      </c>
      <c r="H421" s="75">
        <v>19654</v>
      </c>
      <c r="I421" s="76">
        <f>INDEX([1]RiskPlusY2565Q3!L:L,MATCH([1]ตารางคะแนนV3!$C421,[1]RiskPlusY2565Q3!$D:$D,0))</f>
        <v>93460394.739999995</v>
      </c>
      <c r="J421" s="76">
        <f>INDEX([1]RiskPlusY2565Q3!P:P,MATCH([1]ตารางคะแนนV3!$C421,[1]RiskPlusY2565Q3!$D:$D,0))</f>
        <v>54067572.460000001</v>
      </c>
      <c r="K421" s="76">
        <f>INDEX([1]RiskPlusY2565Q3!O:O,MATCH([1]ตารางคะแนนV3!$C421,[1]RiskPlusY2565Q3!$D:$D,0))</f>
        <v>44132291.950000003</v>
      </c>
      <c r="L421" s="76">
        <f>INDEX([1]RiskPlusY2565Q3!M:M,MATCH([1]ตารางคะแนนV3!$C421,[1]RiskPlusY2565Q3!$D:$D,0))</f>
        <v>40927099.340000004</v>
      </c>
      <c r="M421" s="29">
        <f>INDEX([1]RiskPlusY2565Q3!N:N,MATCH([1]ตารางคะแนนV3!$C421,[1]RiskPlusY2565Q3!$D:$D,0))</f>
        <v>0</v>
      </c>
      <c r="N421" s="77">
        <f>INDEX([1]PlanfinY2565Q3!M:M,MATCH([1]ตารางคะแนนV3!$C421,[1]PlanfinY2565Q3!$C:$C,0))</f>
        <v>0</v>
      </c>
      <c r="O421" s="78">
        <f>INDEX([1]PlanfinY2565Q3!N:N,MATCH([1]ตารางคะแนนV3!$C421,[1]PlanfinY2565Q3!$C:$C,0))</f>
        <v>0</v>
      </c>
      <c r="P421" s="79">
        <f t="shared" si="96"/>
        <v>0</v>
      </c>
      <c r="Q421" s="80">
        <f>INDEX([1]Ratio!R:R,MATCH([1]ตารางคะแนนV3!$C421,[1]Ratio!$C:$C,0))</f>
        <v>131</v>
      </c>
      <c r="R421" s="81">
        <f>INDEX([1]RiskPlusY2565Q3!$S:$S,MATCH([1]ตารางคะแนนV3!C421,[1]RiskPlusY2565Q3!$D:$D,0))</f>
        <v>0</v>
      </c>
      <c r="S421" s="82">
        <f>INDEX([1]Ratio!$S:$S,MATCH([1]ตารางคะแนนV3!$C421,[1]Ratio!$C:$C,0))</f>
        <v>171</v>
      </c>
      <c r="T421" s="78">
        <f>VLOOKUP($C421,[1]RiskPlusY2565Q3!$D$2:$W$901,17,0)</f>
        <v>0</v>
      </c>
      <c r="U421" s="83">
        <f t="shared" si="97"/>
        <v>0</v>
      </c>
      <c r="V421" s="82">
        <f>INDEX([1]Ratio!$T:$T,MATCH([1]ตารางคะแนนV3!$C421,[1]Ratio!$C:$C,0))</f>
        <v>66</v>
      </c>
      <c r="W421" s="78">
        <f>VLOOKUP($C421,[1]RiskPlusY2565Q3!$D$2:$W$901,18,0)</f>
        <v>0</v>
      </c>
      <c r="X421" s="83">
        <f t="shared" si="98"/>
        <v>0</v>
      </c>
      <c r="Y421" s="82">
        <f>INDEX([1]Ratio!$V:$V,MATCH([1]ตารางคะแนนV3!$C421,[1]Ratio!$C:$C,0))</f>
        <v>65</v>
      </c>
      <c r="Z421" s="81">
        <f>INDEX([1]RiskPlusY2565Q3!$W:$W,MATCH([1]ตารางคะแนนV3!C421,[1]RiskPlusY2565Q3!$D:$D,0))</f>
        <v>0</v>
      </c>
      <c r="AA421" s="84">
        <f t="shared" si="99"/>
        <v>0</v>
      </c>
      <c r="AB421" s="77" t="str">
        <f>INDEX('[1]Quick MethodY2565Q3'!P:P,MATCH([1]ตารางคะแนนV3!$C421,'[1]Quick MethodY2565Q3'!$C:$C,0))</f>
        <v>1</v>
      </c>
      <c r="AC421" s="78" t="str">
        <f>INDEX('[1]Quick MethodY2565Q3'!Q:Q,MATCH([1]ตารางคะแนนV3!$C421,'[1]Quick MethodY2565Q3'!$C:$C,0))</f>
        <v>1</v>
      </c>
      <c r="AD421" s="78">
        <f>INDEX([1]HGRY2565Q3!W:W,MATCH([1]ตารางคะแนนV3!$C421,[1]HGRY2565Q3!$C:$C,0))</f>
        <v>0</v>
      </c>
      <c r="AE421" s="78">
        <f>INDEX([1]HGRY2565Q3!X:X,MATCH([1]ตารางคะแนนV3!$C421,[1]HGRY2565Q3!$C:$C,0))</f>
        <v>0.5</v>
      </c>
      <c r="AF421" s="78">
        <f>INDEX([1]HGRY2565Q3!Y:Y,MATCH([1]ตารางคะแนนV3!$C421,[1]HGRY2565Q3!$C:$C,0))</f>
        <v>0</v>
      </c>
      <c r="AG421" s="78">
        <f>INDEX([1]HGRY2565Q3!Z:Z,MATCH([1]ตารางคะแนนV3!$C421,[1]HGRY2565Q3!$C:$C,0))</f>
        <v>0</v>
      </c>
      <c r="AH421" s="85">
        <f t="shared" si="100"/>
        <v>2.5</v>
      </c>
      <c r="AI421" s="79">
        <f t="shared" si="101"/>
        <v>2</v>
      </c>
      <c r="AJ421" s="86">
        <f>INDEX([1]PointY2565Q3!J:J,MATCH([1]ตารางคะแนนV3!$C421,[1]PointY2565Q3!$C:$C,0))</f>
        <v>1</v>
      </c>
      <c r="AK421" s="87">
        <f>IFERROR(INDEX([1]อัตราการครองเตียง!O:O,MATCH([1]ตารางคะแนนV3!$C421,[1]อัตราการครองเตียง!$C:$C,0)),0)</f>
        <v>0</v>
      </c>
      <c r="AL421" s="88">
        <f>INDEX([1]SumAdjRw!R:R,MATCH([1]ตารางคะแนนV3!$C421,[1]SumAdjRw!$C:$C,0))</f>
        <v>0</v>
      </c>
      <c r="AM421" s="89">
        <f t="shared" si="102"/>
        <v>0</v>
      </c>
      <c r="AN421" s="90">
        <f t="shared" si="103"/>
        <v>3</v>
      </c>
      <c r="AO421" s="91">
        <f t="shared" si="104"/>
        <v>3</v>
      </c>
      <c r="AP421" s="92">
        <f>INDEX([1]RiskPlusY2565Q3!Q:Q,MATCH([1]ตารางคะแนนV3!$C421,[1]RiskPlusY2565Q3!$D:$D,0))</f>
        <v>1</v>
      </c>
      <c r="AQ421" s="92">
        <f>INDEX([1]RiskPlusY2565Q3!R:R,MATCH([1]ตารางคะแนนV3!$C421,[1]RiskPlusY2565Q3!$D:$D,0))</f>
        <v>1</v>
      </c>
      <c r="AR421" s="92">
        <f>INDEX([1]RiskPlusY2565Q3!AB:AB,MATCH([1]ตารางคะแนนV3!$C421,[1]RiskPlusY2565Q3!$D:$D,0))</f>
        <v>1</v>
      </c>
      <c r="AS421" s="93">
        <f t="shared" si="105"/>
        <v>3</v>
      </c>
      <c r="AT421" s="92">
        <f>INDEX([1]RiskPlusY2565Q3!AA:AA,MATCH([1]ตารางคะแนนV3!$C421,[1]RiskPlusY2565Q3!$D:$D,0))</f>
        <v>1</v>
      </c>
      <c r="AU421" s="92">
        <f>INDEX([1]RiskPlusY2565Q3!AC:AC,MATCH([1]ตารางคะแนนV3!$C421,[1]RiskPlusY2565Q3!$D:$D,0))</f>
        <v>1</v>
      </c>
      <c r="AV421" s="94">
        <f t="shared" si="106"/>
        <v>2</v>
      </c>
      <c r="AW421" s="95">
        <f t="shared" si="107"/>
        <v>5</v>
      </c>
      <c r="AX421" s="96">
        <f t="shared" si="108"/>
        <v>8</v>
      </c>
      <c r="AY421" s="18" t="str">
        <f t="shared" si="109"/>
        <v>D</v>
      </c>
      <c r="AZ421" s="18"/>
      <c r="BA421" s="18" t="str">
        <f>INDEX([1]Proflile65!$L:$L,MATCH([1]ตารางคะแนนV3!$C421,[1]Proflile65!$D:$D,0))</f>
        <v>เดิม</v>
      </c>
      <c r="BB421" s="18"/>
      <c r="BC421" s="18"/>
      <c r="BD421" s="28" t="b">
        <f t="shared" si="110"/>
        <v>1</v>
      </c>
      <c r="BE421" s="96">
        <v>8</v>
      </c>
      <c r="BF421" s="18" t="s">
        <v>2073</v>
      </c>
      <c r="BH421" s="17">
        <f t="shared" si="111"/>
        <v>0</v>
      </c>
    </row>
    <row r="422" spans="1:60">
      <c r="A422" s="18" t="s">
        <v>116</v>
      </c>
      <c r="B422" s="17" t="s">
        <v>120</v>
      </c>
      <c r="C422" s="18" t="s">
        <v>1143</v>
      </c>
      <c r="D422" s="17" t="s">
        <v>1144</v>
      </c>
      <c r="E422" s="18" t="str">
        <f>INDEX([1]Proflile65!$F:$F,MATCH([1]ตารางคะแนนV3!$C422,[1]Proflile65!$D:$D,0))</f>
        <v>รพท.</v>
      </c>
      <c r="F422" s="18">
        <f>INDEX([1]Proflile65!$H:$H,MATCH([1]ตารางคะแนนV3!$C422,[1]Proflile65!$D:$D,0))</f>
        <v>535</v>
      </c>
      <c r="G422" s="19" t="str">
        <f>INDEX([1]Proflile65!$K:$K,MATCH([1]ตารางคะแนนV3!$C422,[1]Proflile65!$D:$D,0))</f>
        <v>รพท.S B&gt;400</v>
      </c>
      <c r="H422" s="75">
        <v>108959</v>
      </c>
      <c r="I422" s="76">
        <f>INDEX([1]RiskPlusY2565Q3!L:L,MATCH([1]ตารางคะแนนV3!$C422,[1]RiskPlusY2565Q3!$D:$D,0))</f>
        <v>601517183.15999997</v>
      </c>
      <c r="J422" s="76">
        <f>INDEX([1]RiskPlusY2565Q3!P:P,MATCH([1]ตารางคะแนนV3!$C422,[1]RiskPlusY2565Q3!$D:$D,0))</f>
        <v>170219486.91</v>
      </c>
      <c r="K422" s="76">
        <f>INDEX([1]RiskPlusY2565Q3!O:O,MATCH([1]ตารางคะแนนV3!$C422,[1]RiskPlusY2565Q3!$D:$D,0))</f>
        <v>275897910.25</v>
      </c>
      <c r="L422" s="76">
        <f>INDEX([1]RiskPlusY2565Q3!M:M,MATCH([1]ตารางคะแนนV3!$C422,[1]RiskPlusY2565Q3!$D:$D,0))</f>
        <v>300332239.75</v>
      </c>
      <c r="M422" s="29">
        <f>INDEX([1]RiskPlusY2565Q3!N:N,MATCH([1]ตารางคะแนนV3!$C422,[1]RiskPlusY2565Q3!$D:$D,0))</f>
        <v>0</v>
      </c>
      <c r="N422" s="77">
        <f>INDEX([1]PlanfinY2565Q3!M:M,MATCH([1]ตารางคะแนนV3!$C422,[1]PlanfinY2565Q3!$C:$C,0))</f>
        <v>0</v>
      </c>
      <c r="O422" s="78">
        <f>INDEX([1]PlanfinY2565Q3!N:N,MATCH([1]ตารางคะแนนV3!$C422,[1]PlanfinY2565Q3!$C:$C,0))</f>
        <v>1</v>
      </c>
      <c r="P422" s="79">
        <f t="shared" si="96"/>
        <v>1</v>
      </c>
      <c r="Q422" s="80">
        <f>INDEX([1]Ratio!R:R,MATCH([1]ตารางคะแนนV3!$C422,[1]Ratio!$C:$C,0))</f>
        <v>38</v>
      </c>
      <c r="R422" s="81">
        <f>INDEX([1]RiskPlusY2565Q3!$S:$S,MATCH([1]ตารางคะแนนV3!C422,[1]RiskPlusY2565Q3!$D:$D,0))</f>
        <v>1</v>
      </c>
      <c r="S422" s="82">
        <f>INDEX([1]Ratio!$S:$S,MATCH([1]ตารางคะแนนV3!$C422,[1]Ratio!$C:$C,0))</f>
        <v>53</v>
      </c>
      <c r="T422" s="78">
        <f>VLOOKUP($C422,[1]RiskPlusY2565Q3!$D$2:$W$901,17,0)</f>
        <v>1</v>
      </c>
      <c r="U422" s="83">
        <f t="shared" si="97"/>
        <v>0.5</v>
      </c>
      <c r="V422" s="82">
        <f>INDEX([1]Ratio!$T:$T,MATCH([1]ตารางคะแนนV3!$C422,[1]Ratio!$C:$C,0))</f>
        <v>20</v>
      </c>
      <c r="W422" s="78">
        <f>VLOOKUP($C422,[1]RiskPlusY2565Q3!$D$2:$W$901,18,0)</f>
        <v>1</v>
      </c>
      <c r="X422" s="83">
        <f t="shared" si="98"/>
        <v>0.5</v>
      </c>
      <c r="Y422" s="82">
        <f>INDEX([1]Ratio!$V:$V,MATCH([1]ตารางคะแนนV3!$C422,[1]Ratio!$C:$C,0))</f>
        <v>18</v>
      </c>
      <c r="Z422" s="81">
        <f>INDEX([1]RiskPlusY2565Q3!$W:$W,MATCH([1]ตารางคะแนนV3!C422,[1]RiskPlusY2565Q3!$D:$D,0))</f>
        <v>1</v>
      </c>
      <c r="AA422" s="84">
        <f t="shared" si="99"/>
        <v>3</v>
      </c>
      <c r="AB422" s="77" t="str">
        <f>INDEX('[1]Quick MethodY2565Q3'!P:P,MATCH([1]ตารางคะแนนV3!$C422,'[1]Quick MethodY2565Q3'!$C:$C,0))</f>
        <v>1</v>
      </c>
      <c r="AC422" s="78" t="str">
        <f>INDEX('[1]Quick MethodY2565Q3'!Q:Q,MATCH([1]ตารางคะแนนV3!$C422,'[1]Quick MethodY2565Q3'!$C:$C,0))</f>
        <v>1</v>
      </c>
      <c r="AD422" s="78">
        <f>INDEX([1]HGRY2565Q3!W:W,MATCH([1]ตารางคะแนนV3!$C422,[1]HGRY2565Q3!$C:$C,0))</f>
        <v>0</v>
      </c>
      <c r="AE422" s="78">
        <f>INDEX([1]HGRY2565Q3!X:X,MATCH([1]ตารางคะแนนV3!$C422,[1]HGRY2565Q3!$C:$C,0))</f>
        <v>0</v>
      </c>
      <c r="AF422" s="78">
        <f>INDEX([1]HGRY2565Q3!Y:Y,MATCH([1]ตารางคะแนนV3!$C422,[1]HGRY2565Q3!$C:$C,0))</f>
        <v>0</v>
      </c>
      <c r="AG422" s="78">
        <f>INDEX([1]HGRY2565Q3!Z:Z,MATCH([1]ตารางคะแนนV3!$C422,[1]HGRY2565Q3!$C:$C,0))</f>
        <v>0</v>
      </c>
      <c r="AH422" s="85">
        <f t="shared" si="100"/>
        <v>2</v>
      </c>
      <c r="AI422" s="79">
        <f t="shared" si="101"/>
        <v>2</v>
      </c>
      <c r="AJ422" s="86">
        <f>INDEX([1]PointY2565Q3!J:J,MATCH([1]ตารางคะแนนV3!$C422,[1]PointY2565Q3!$C:$C,0))</f>
        <v>0</v>
      </c>
      <c r="AK422" s="87">
        <f>IFERROR(INDEX([1]อัตราการครองเตียง!O:O,MATCH([1]ตารางคะแนนV3!$C422,[1]อัตราการครองเตียง!$C:$C,0)),0)</f>
        <v>1</v>
      </c>
      <c r="AL422" s="88">
        <f>INDEX([1]SumAdjRw!R:R,MATCH([1]ตารางคะแนนV3!$C422,[1]SumAdjRw!$C:$C,0))</f>
        <v>1</v>
      </c>
      <c r="AM422" s="89">
        <f t="shared" si="102"/>
        <v>2</v>
      </c>
      <c r="AN422" s="90">
        <f t="shared" si="103"/>
        <v>4</v>
      </c>
      <c r="AO422" s="91">
        <f t="shared" si="104"/>
        <v>8</v>
      </c>
      <c r="AP422" s="92">
        <f>INDEX([1]RiskPlusY2565Q3!Q:Q,MATCH([1]ตารางคะแนนV3!$C422,[1]RiskPlusY2565Q3!$D:$D,0))</f>
        <v>0</v>
      </c>
      <c r="AQ422" s="92">
        <f>INDEX([1]RiskPlusY2565Q3!R:R,MATCH([1]ตารางคะแนนV3!$C422,[1]RiskPlusY2565Q3!$D:$D,0))</f>
        <v>1</v>
      </c>
      <c r="AR422" s="92">
        <f>INDEX([1]RiskPlusY2565Q3!AB:AB,MATCH([1]ตารางคะแนนV3!$C422,[1]RiskPlusY2565Q3!$D:$D,0))</f>
        <v>1</v>
      </c>
      <c r="AS422" s="93">
        <f t="shared" si="105"/>
        <v>2</v>
      </c>
      <c r="AT422" s="92">
        <f>INDEX([1]RiskPlusY2565Q3!AA:AA,MATCH([1]ตารางคะแนนV3!$C422,[1]RiskPlusY2565Q3!$D:$D,0))</f>
        <v>1</v>
      </c>
      <c r="AU422" s="92">
        <f>INDEX([1]RiskPlusY2565Q3!AC:AC,MATCH([1]ตารางคะแนนV3!$C422,[1]RiskPlusY2565Q3!$D:$D,0))</f>
        <v>1</v>
      </c>
      <c r="AV422" s="94">
        <f t="shared" si="106"/>
        <v>2</v>
      </c>
      <c r="AW422" s="95">
        <f t="shared" si="107"/>
        <v>4</v>
      </c>
      <c r="AX422" s="96">
        <f t="shared" si="108"/>
        <v>12</v>
      </c>
      <c r="AY422" s="18" t="str">
        <f t="shared" si="109"/>
        <v>A</v>
      </c>
      <c r="AZ422" s="18"/>
      <c r="BA422" s="18" t="str">
        <f>INDEX([1]Proflile65!$L:$L,MATCH([1]ตารางคะแนนV3!$C422,[1]Proflile65!$D:$D,0))</f>
        <v>เดิม</v>
      </c>
      <c r="BB422" s="18"/>
      <c r="BC422" s="18"/>
      <c r="BD422" s="28" t="b">
        <f t="shared" si="110"/>
        <v>1</v>
      </c>
      <c r="BE422" s="96">
        <v>12</v>
      </c>
      <c r="BF422" s="18" t="s">
        <v>2048</v>
      </c>
      <c r="BH422" s="17">
        <f t="shared" si="111"/>
        <v>300000</v>
      </c>
    </row>
    <row r="423" spans="1:60">
      <c r="A423" s="18" t="s">
        <v>116</v>
      </c>
      <c r="B423" s="17" t="s">
        <v>120</v>
      </c>
      <c r="C423" s="18" t="s">
        <v>1145</v>
      </c>
      <c r="D423" s="17" t="s">
        <v>1146</v>
      </c>
      <c r="E423" s="18" t="str">
        <f>INDEX([1]Proflile65!$F:$F,MATCH([1]ตารางคะแนนV3!$C423,[1]Proflile65!$D:$D,0))</f>
        <v>รพช.</v>
      </c>
      <c r="F423" s="18">
        <f>INDEX([1]Proflile65!$H:$H,MATCH([1]ตารางคะแนนV3!$C423,[1]Proflile65!$D:$D,0))</f>
        <v>37</v>
      </c>
      <c r="G423" s="19" t="str">
        <f>INDEX([1]Proflile65!$K:$K,MATCH([1]ตารางคะแนนV3!$C423,[1]Proflile65!$D:$D,0))</f>
        <v>รพช.F2 P&lt;=30,000</v>
      </c>
      <c r="H423" s="75">
        <v>26679</v>
      </c>
      <c r="I423" s="76">
        <f>INDEX([1]RiskPlusY2565Q3!L:L,MATCH([1]ตารางคะแนนV3!$C423,[1]RiskPlusY2565Q3!$D:$D,0))</f>
        <v>34827487.280000001</v>
      </c>
      <c r="J423" s="76">
        <f>INDEX([1]RiskPlusY2565Q3!P:P,MATCH([1]ตารางคะแนนV3!$C423,[1]RiskPlusY2565Q3!$D:$D,0))</f>
        <v>24392559.98</v>
      </c>
      <c r="K423" s="76">
        <f>INDEX([1]RiskPlusY2565Q3!O:O,MATCH([1]ตารางคะแนนV3!$C423,[1]RiskPlusY2565Q3!$D:$D,0))</f>
        <v>42731041.810000002</v>
      </c>
      <c r="L423" s="76">
        <f>INDEX([1]RiskPlusY2565Q3!M:M,MATCH([1]ตารางคะแนนV3!$C423,[1]RiskPlusY2565Q3!$D:$D,0))</f>
        <v>40469428.32</v>
      </c>
      <c r="M423" s="29">
        <f>INDEX([1]RiskPlusY2565Q3!N:N,MATCH([1]ตารางคะแนนV3!$C423,[1]RiskPlusY2565Q3!$D:$D,0))</f>
        <v>0</v>
      </c>
      <c r="N423" s="77">
        <f>INDEX([1]PlanfinY2565Q3!M:M,MATCH([1]ตารางคะแนนV3!$C423,[1]PlanfinY2565Q3!$C:$C,0))</f>
        <v>1</v>
      </c>
      <c r="O423" s="78">
        <f>INDEX([1]PlanfinY2565Q3!N:N,MATCH([1]ตารางคะแนนV3!$C423,[1]PlanfinY2565Q3!$C:$C,0))</f>
        <v>0</v>
      </c>
      <c r="P423" s="79">
        <f t="shared" si="96"/>
        <v>1</v>
      </c>
      <c r="Q423" s="80">
        <f>INDEX([1]Ratio!R:R,MATCH([1]ตารางคะแนนV3!$C423,[1]Ratio!$C:$C,0))</f>
        <v>151</v>
      </c>
      <c r="R423" s="81">
        <f>INDEX([1]RiskPlusY2565Q3!$S:$S,MATCH([1]ตารางคะแนนV3!C423,[1]RiskPlusY2565Q3!$D:$D,0))</f>
        <v>0</v>
      </c>
      <c r="S423" s="82">
        <f>INDEX([1]Ratio!$S:$S,MATCH([1]ตารางคะแนนV3!$C423,[1]Ratio!$C:$C,0))</f>
        <v>46</v>
      </c>
      <c r="T423" s="78">
        <f>VLOOKUP($C423,[1]RiskPlusY2565Q3!$D$2:$W$901,17,0)</f>
        <v>1</v>
      </c>
      <c r="U423" s="83">
        <f t="shared" si="97"/>
        <v>0.5</v>
      </c>
      <c r="V423" s="82">
        <f>INDEX([1]Ratio!$T:$T,MATCH([1]ตารางคะแนนV3!$C423,[1]Ratio!$C:$C,0))</f>
        <v>58</v>
      </c>
      <c r="W423" s="78">
        <f>VLOOKUP($C423,[1]RiskPlusY2565Q3!$D$2:$W$901,18,0)</f>
        <v>1</v>
      </c>
      <c r="X423" s="83">
        <f t="shared" si="98"/>
        <v>0.5</v>
      </c>
      <c r="Y423" s="82">
        <f>INDEX([1]Ratio!$V:$V,MATCH([1]ตารางคะแนนV3!$C423,[1]Ratio!$C:$C,0))</f>
        <v>89</v>
      </c>
      <c r="Z423" s="81">
        <f>INDEX([1]RiskPlusY2565Q3!$W:$W,MATCH([1]ตารางคะแนนV3!C423,[1]RiskPlusY2565Q3!$D:$D,0))</f>
        <v>0</v>
      </c>
      <c r="AA423" s="84">
        <f t="shared" si="99"/>
        <v>1</v>
      </c>
      <c r="AB423" s="77" t="str">
        <f>INDEX('[1]Quick MethodY2565Q3'!P:P,MATCH([1]ตารางคะแนนV3!$C423,'[1]Quick MethodY2565Q3'!$C:$C,0))</f>
        <v>1</v>
      </c>
      <c r="AC423" s="78" t="str">
        <f>INDEX('[1]Quick MethodY2565Q3'!Q:Q,MATCH([1]ตารางคะแนนV3!$C423,'[1]Quick MethodY2565Q3'!$C:$C,0))</f>
        <v>1</v>
      </c>
      <c r="AD423" s="78">
        <f>INDEX([1]HGRY2565Q3!W:W,MATCH([1]ตารางคะแนนV3!$C423,[1]HGRY2565Q3!$C:$C,0))</f>
        <v>0</v>
      </c>
      <c r="AE423" s="78">
        <f>INDEX([1]HGRY2565Q3!X:X,MATCH([1]ตารางคะแนนV3!$C423,[1]HGRY2565Q3!$C:$C,0))</f>
        <v>0.5</v>
      </c>
      <c r="AF423" s="78">
        <f>INDEX([1]HGRY2565Q3!Y:Y,MATCH([1]ตารางคะแนนV3!$C423,[1]HGRY2565Q3!$C:$C,0))</f>
        <v>0</v>
      </c>
      <c r="AG423" s="78">
        <f>INDEX([1]HGRY2565Q3!Z:Z,MATCH([1]ตารางคะแนนV3!$C423,[1]HGRY2565Q3!$C:$C,0))</f>
        <v>0.5</v>
      </c>
      <c r="AH423" s="85">
        <f t="shared" si="100"/>
        <v>3</v>
      </c>
      <c r="AI423" s="79">
        <f t="shared" si="101"/>
        <v>2</v>
      </c>
      <c r="AJ423" s="86">
        <f>INDEX([1]PointY2565Q3!J:J,MATCH([1]ตารางคะแนนV3!$C423,[1]PointY2565Q3!$C:$C,0))</f>
        <v>1</v>
      </c>
      <c r="AK423" s="87">
        <f>IFERROR(INDEX([1]อัตราการครองเตียง!O:O,MATCH([1]ตารางคะแนนV3!$C423,[1]อัตราการครองเตียง!$C:$C,0)),0)</f>
        <v>0</v>
      </c>
      <c r="AL423" s="88">
        <f>INDEX([1]SumAdjRw!R:R,MATCH([1]ตารางคะแนนV3!$C423,[1]SumAdjRw!$C:$C,0))</f>
        <v>0</v>
      </c>
      <c r="AM423" s="89">
        <f t="shared" si="102"/>
        <v>0</v>
      </c>
      <c r="AN423" s="90">
        <f t="shared" si="103"/>
        <v>3</v>
      </c>
      <c r="AO423" s="91">
        <f t="shared" si="104"/>
        <v>5</v>
      </c>
      <c r="AP423" s="92">
        <f>INDEX([1]RiskPlusY2565Q3!Q:Q,MATCH([1]ตารางคะแนนV3!$C423,[1]RiskPlusY2565Q3!$D:$D,0))</f>
        <v>1</v>
      </c>
      <c r="AQ423" s="92">
        <f>INDEX([1]RiskPlusY2565Q3!R:R,MATCH([1]ตารางคะแนนV3!$C423,[1]RiskPlusY2565Q3!$D:$D,0))</f>
        <v>1</v>
      </c>
      <c r="AR423" s="92">
        <f>INDEX([1]RiskPlusY2565Q3!AB:AB,MATCH([1]ตารางคะแนนV3!$C423,[1]RiskPlusY2565Q3!$D:$D,0))</f>
        <v>1</v>
      </c>
      <c r="AS423" s="93">
        <f t="shared" si="105"/>
        <v>3</v>
      </c>
      <c r="AT423" s="92">
        <f>INDEX([1]RiskPlusY2565Q3!AA:AA,MATCH([1]ตารางคะแนนV3!$C423,[1]RiskPlusY2565Q3!$D:$D,0))</f>
        <v>1</v>
      </c>
      <c r="AU423" s="92">
        <f>INDEX([1]RiskPlusY2565Q3!AC:AC,MATCH([1]ตารางคะแนนV3!$C423,[1]RiskPlusY2565Q3!$D:$D,0))</f>
        <v>1</v>
      </c>
      <c r="AV423" s="94">
        <f t="shared" si="106"/>
        <v>2</v>
      </c>
      <c r="AW423" s="95">
        <f t="shared" si="107"/>
        <v>5</v>
      </c>
      <c r="AX423" s="96">
        <f t="shared" si="108"/>
        <v>10</v>
      </c>
      <c r="AY423" s="18" t="str">
        <f t="shared" si="109"/>
        <v>C</v>
      </c>
      <c r="AZ423" s="18"/>
      <c r="BA423" s="18" t="str">
        <f>INDEX([1]Proflile65!$L:$L,MATCH([1]ตารางคะแนนV3!$C423,[1]Proflile65!$D:$D,0))</f>
        <v>เดิม</v>
      </c>
      <c r="BB423" s="18"/>
      <c r="BC423" s="18"/>
      <c r="BD423" s="28" t="b">
        <f t="shared" si="110"/>
        <v>1</v>
      </c>
      <c r="BE423" s="96">
        <v>10</v>
      </c>
      <c r="BF423" s="18" t="s">
        <v>2072</v>
      </c>
      <c r="BH423" s="17">
        <f t="shared" si="111"/>
        <v>0</v>
      </c>
    </row>
    <row r="424" spans="1:60">
      <c r="A424" s="18" t="s">
        <v>116</v>
      </c>
      <c r="B424" s="17" t="s">
        <v>120</v>
      </c>
      <c r="C424" s="18" t="s">
        <v>1147</v>
      </c>
      <c r="D424" s="17" t="s">
        <v>1148</v>
      </c>
      <c r="E424" s="18" t="str">
        <f>INDEX([1]Proflile65!$F:$F,MATCH([1]ตารางคะแนนV3!$C424,[1]Proflile65!$D:$D,0))</f>
        <v>รพช.</v>
      </c>
      <c r="F424" s="18">
        <f>INDEX([1]Proflile65!$H:$H,MATCH([1]ตารางคะแนนV3!$C424,[1]Proflile65!$D:$D,0))</f>
        <v>146</v>
      </c>
      <c r="G424" s="19" t="str">
        <f>INDEX([1]Proflile65!$K:$K,MATCH([1]ตารางคะแนนV3!$C424,[1]Proflile65!$D:$D,0))</f>
        <v>รพช.F1 P&lt;=50,000</v>
      </c>
      <c r="H424" s="75">
        <v>46200</v>
      </c>
      <c r="I424" s="76">
        <f>INDEX([1]RiskPlusY2565Q3!L:L,MATCH([1]ตารางคะแนนV3!$C424,[1]RiskPlusY2565Q3!$D:$D,0))</f>
        <v>75277619.5</v>
      </c>
      <c r="J424" s="76">
        <f>INDEX([1]RiskPlusY2565Q3!P:P,MATCH([1]ตารางคะแนนV3!$C424,[1]RiskPlusY2565Q3!$D:$D,0))</f>
        <v>13362671.07</v>
      </c>
      <c r="K424" s="76">
        <f>INDEX([1]RiskPlusY2565Q3!O:O,MATCH([1]ตารางคะแนนV3!$C424,[1]RiskPlusY2565Q3!$D:$D,0))</f>
        <v>78073832.519999996</v>
      </c>
      <c r="L424" s="76">
        <f>INDEX([1]RiskPlusY2565Q3!M:M,MATCH([1]ตารางคะแนนV3!$C424,[1]RiskPlusY2565Q3!$D:$D,0))</f>
        <v>77194884.129999995</v>
      </c>
      <c r="M424" s="29">
        <f>INDEX([1]RiskPlusY2565Q3!N:N,MATCH([1]ตารางคะแนนV3!$C424,[1]RiskPlusY2565Q3!$D:$D,0))</f>
        <v>0</v>
      </c>
      <c r="N424" s="77">
        <f>INDEX([1]PlanfinY2565Q3!M:M,MATCH([1]ตารางคะแนนV3!$C424,[1]PlanfinY2565Q3!$C:$C,0))</f>
        <v>0</v>
      </c>
      <c r="O424" s="78">
        <f>INDEX([1]PlanfinY2565Q3!N:N,MATCH([1]ตารางคะแนนV3!$C424,[1]PlanfinY2565Q3!$C:$C,0))</f>
        <v>0</v>
      </c>
      <c r="P424" s="79">
        <f t="shared" si="96"/>
        <v>0</v>
      </c>
      <c r="Q424" s="80">
        <f>INDEX([1]Ratio!R:R,MATCH([1]ตารางคะแนนV3!$C424,[1]Ratio!$C:$C,0))</f>
        <v>575</v>
      </c>
      <c r="R424" s="81">
        <f>INDEX([1]RiskPlusY2565Q3!$S:$S,MATCH([1]ตารางคะแนนV3!C424,[1]RiskPlusY2565Q3!$D:$D,0))</f>
        <v>0</v>
      </c>
      <c r="S424" s="82">
        <f>INDEX([1]Ratio!$S:$S,MATCH([1]ตารางคะแนนV3!$C424,[1]Ratio!$C:$C,0))</f>
        <v>107</v>
      </c>
      <c r="T424" s="78">
        <f>VLOOKUP($C424,[1]RiskPlusY2565Q3!$D$2:$W$901,17,0)</f>
        <v>0</v>
      </c>
      <c r="U424" s="83">
        <f t="shared" si="97"/>
        <v>0</v>
      </c>
      <c r="V424" s="82">
        <f>INDEX([1]Ratio!$T:$T,MATCH([1]ตารางคะแนนV3!$C424,[1]Ratio!$C:$C,0))</f>
        <v>59</v>
      </c>
      <c r="W424" s="78">
        <f>VLOOKUP($C424,[1]RiskPlusY2565Q3!$D$2:$W$901,18,0)</f>
        <v>1</v>
      </c>
      <c r="X424" s="83">
        <f t="shared" si="98"/>
        <v>0.5</v>
      </c>
      <c r="Y424" s="82">
        <f>INDEX([1]Ratio!$V:$V,MATCH([1]ตารางคะแนนV3!$C424,[1]Ratio!$C:$C,0))</f>
        <v>54</v>
      </c>
      <c r="Z424" s="81">
        <f>INDEX([1]RiskPlusY2565Q3!$W:$W,MATCH([1]ตารางคะแนนV3!C424,[1]RiskPlusY2565Q3!$D:$D,0))</f>
        <v>1</v>
      </c>
      <c r="AA424" s="84">
        <f t="shared" si="99"/>
        <v>1.5</v>
      </c>
      <c r="AB424" s="77" t="str">
        <f>INDEX('[1]Quick MethodY2565Q3'!P:P,MATCH([1]ตารางคะแนนV3!$C424,'[1]Quick MethodY2565Q3'!$C:$C,0))</f>
        <v>1</v>
      </c>
      <c r="AC424" s="78" t="str">
        <f>INDEX('[1]Quick MethodY2565Q3'!Q:Q,MATCH([1]ตารางคะแนนV3!$C424,'[1]Quick MethodY2565Q3'!$C:$C,0))</f>
        <v>1</v>
      </c>
      <c r="AD424" s="78">
        <f>INDEX([1]HGRY2565Q3!W:W,MATCH([1]ตารางคะแนนV3!$C424,[1]HGRY2565Q3!$C:$C,0))</f>
        <v>0</v>
      </c>
      <c r="AE424" s="78">
        <f>INDEX([1]HGRY2565Q3!X:X,MATCH([1]ตารางคะแนนV3!$C424,[1]HGRY2565Q3!$C:$C,0))</f>
        <v>0</v>
      </c>
      <c r="AF424" s="78">
        <f>INDEX([1]HGRY2565Q3!Y:Y,MATCH([1]ตารางคะแนนV3!$C424,[1]HGRY2565Q3!$C:$C,0))</f>
        <v>0</v>
      </c>
      <c r="AG424" s="78">
        <f>INDEX([1]HGRY2565Q3!Z:Z,MATCH([1]ตารางคะแนนV3!$C424,[1]HGRY2565Q3!$C:$C,0))</f>
        <v>0</v>
      </c>
      <c r="AH424" s="85">
        <f t="shared" si="100"/>
        <v>2</v>
      </c>
      <c r="AI424" s="79">
        <f t="shared" si="101"/>
        <v>2</v>
      </c>
      <c r="AJ424" s="86">
        <f>INDEX([1]PointY2565Q3!J:J,MATCH([1]ตารางคะแนนV3!$C424,[1]PointY2565Q3!$C:$C,0))</f>
        <v>1</v>
      </c>
      <c r="AK424" s="87">
        <f>IFERROR(INDEX([1]อัตราการครองเตียง!O:O,MATCH([1]ตารางคะแนนV3!$C424,[1]อัตราการครองเตียง!$C:$C,0)),0)</f>
        <v>1</v>
      </c>
      <c r="AL424" s="88">
        <f>INDEX([1]SumAdjRw!R:R,MATCH([1]ตารางคะแนนV3!$C424,[1]SumAdjRw!$C:$C,0))</f>
        <v>1</v>
      </c>
      <c r="AM424" s="89">
        <f t="shared" si="102"/>
        <v>2</v>
      </c>
      <c r="AN424" s="90">
        <f t="shared" si="103"/>
        <v>5</v>
      </c>
      <c r="AO424" s="91">
        <f t="shared" si="104"/>
        <v>6.5</v>
      </c>
      <c r="AP424" s="92">
        <f>INDEX([1]RiskPlusY2565Q3!Q:Q,MATCH([1]ตารางคะแนนV3!$C424,[1]RiskPlusY2565Q3!$D:$D,0))</f>
        <v>1</v>
      </c>
      <c r="AQ424" s="92">
        <f>INDEX([1]RiskPlusY2565Q3!R:R,MATCH([1]ตารางคะแนนV3!$C424,[1]RiskPlusY2565Q3!$D:$D,0))</f>
        <v>1</v>
      </c>
      <c r="AR424" s="92">
        <f>INDEX([1]RiskPlusY2565Q3!AB:AB,MATCH([1]ตารางคะแนนV3!$C424,[1]RiskPlusY2565Q3!$D:$D,0))</f>
        <v>1</v>
      </c>
      <c r="AS424" s="93">
        <f t="shared" si="105"/>
        <v>3</v>
      </c>
      <c r="AT424" s="92">
        <f>INDEX([1]RiskPlusY2565Q3!AA:AA,MATCH([1]ตารางคะแนนV3!$C424,[1]RiskPlusY2565Q3!$D:$D,0))</f>
        <v>1</v>
      </c>
      <c r="AU424" s="92">
        <f>INDEX([1]RiskPlusY2565Q3!AC:AC,MATCH([1]ตารางคะแนนV3!$C424,[1]RiskPlusY2565Q3!$D:$D,0))</f>
        <v>1</v>
      </c>
      <c r="AV424" s="94">
        <f t="shared" si="106"/>
        <v>2</v>
      </c>
      <c r="AW424" s="95">
        <f t="shared" si="107"/>
        <v>5</v>
      </c>
      <c r="AX424" s="96">
        <f t="shared" si="108"/>
        <v>11.5</v>
      </c>
      <c r="AY424" s="18" t="str">
        <f t="shared" si="109"/>
        <v>B</v>
      </c>
      <c r="AZ424" s="18"/>
      <c r="BA424" s="18" t="str">
        <f>INDEX([1]Proflile65!$L:$L,MATCH([1]ตารางคะแนนV3!$C424,[1]Proflile65!$D:$D,0))</f>
        <v>เดิม</v>
      </c>
      <c r="BB424" s="18"/>
      <c r="BC424" s="18"/>
      <c r="BD424" s="28" t="b">
        <f t="shared" si="110"/>
        <v>1</v>
      </c>
      <c r="BE424" s="96">
        <v>11.5</v>
      </c>
      <c r="BF424" s="18" t="s">
        <v>2071</v>
      </c>
      <c r="BH424" s="17">
        <f t="shared" si="111"/>
        <v>150000</v>
      </c>
    </row>
    <row r="425" spans="1:60">
      <c r="A425" s="18" t="s">
        <v>116</v>
      </c>
      <c r="B425" s="17" t="s">
        <v>120</v>
      </c>
      <c r="C425" s="18" t="s">
        <v>1149</v>
      </c>
      <c r="D425" s="17" t="s">
        <v>1150</v>
      </c>
      <c r="E425" s="18" t="str">
        <f>INDEX([1]Proflile65!$F:$F,MATCH([1]ตารางคะแนนV3!$C425,[1]Proflile65!$D:$D,0))</f>
        <v>รพช.</v>
      </c>
      <c r="F425" s="18">
        <f>INDEX([1]Proflile65!$H:$H,MATCH([1]ตารางคะแนนV3!$C425,[1]Proflile65!$D:$D,0))</f>
        <v>30</v>
      </c>
      <c r="G425" s="19" t="str">
        <f>INDEX([1]Proflile65!$K:$K,MATCH([1]ตารางคะแนนV3!$C425,[1]Proflile65!$D:$D,0))</f>
        <v>รพช.F2 P&lt;=30,000</v>
      </c>
      <c r="H425" s="75">
        <v>11663</v>
      </c>
      <c r="I425" s="76">
        <f>INDEX([1]RiskPlusY2565Q3!L:L,MATCH([1]ตารางคะแนนV3!$C425,[1]RiskPlusY2565Q3!$D:$D,0))</f>
        <v>21020104.02</v>
      </c>
      <c r="J425" s="76">
        <f>INDEX([1]RiskPlusY2565Q3!P:P,MATCH([1]ตารางคะแนนV3!$C425,[1]RiskPlusY2565Q3!$D:$D,0))</f>
        <v>12023857.800000001</v>
      </c>
      <c r="K425" s="76">
        <f>INDEX([1]RiskPlusY2565Q3!O:O,MATCH([1]ตารางคะแนนV3!$C425,[1]RiskPlusY2565Q3!$D:$D,0))</f>
        <v>10647682.310000001</v>
      </c>
      <c r="L425" s="76">
        <f>INDEX([1]RiskPlusY2565Q3!M:M,MATCH([1]ตารางคะแนนV3!$C425,[1]RiskPlusY2565Q3!$D:$D,0))</f>
        <v>8798993.5800000001</v>
      </c>
      <c r="M425" s="29">
        <f>INDEX([1]RiskPlusY2565Q3!N:N,MATCH([1]ตารางคะแนนV3!$C425,[1]RiskPlusY2565Q3!$D:$D,0))</f>
        <v>0</v>
      </c>
      <c r="N425" s="77">
        <f>INDEX([1]PlanfinY2565Q3!M:M,MATCH([1]ตารางคะแนนV3!$C425,[1]PlanfinY2565Q3!$C:$C,0))</f>
        <v>0</v>
      </c>
      <c r="O425" s="78">
        <f>INDEX([1]PlanfinY2565Q3!N:N,MATCH([1]ตารางคะแนนV3!$C425,[1]PlanfinY2565Q3!$C:$C,0))</f>
        <v>1</v>
      </c>
      <c r="P425" s="79">
        <f t="shared" si="96"/>
        <v>1</v>
      </c>
      <c r="Q425" s="80">
        <f>INDEX([1]Ratio!R:R,MATCH([1]ตารางคะแนนV3!$C425,[1]Ratio!$C:$C,0))</f>
        <v>223</v>
      </c>
      <c r="R425" s="81">
        <f>INDEX([1]RiskPlusY2565Q3!$S:$S,MATCH([1]ตารางคะแนนV3!C425,[1]RiskPlusY2565Q3!$D:$D,0))</f>
        <v>0</v>
      </c>
      <c r="S425" s="82">
        <f>INDEX([1]Ratio!$S:$S,MATCH([1]ตารางคะแนนV3!$C425,[1]Ratio!$C:$C,0))</f>
        <v>13</v>
      </c>
      <c r="T425" s="78">
        <f>VLOOKUP($C425,[1]RiskPlusY2565Q3!$D$2:$W$901,17,0)</f>
        <v>1</v>
      </c>
      <c r="U425" s="83">
        <f t="shared" si="97"/>
        <v>0.5</v>
      </c>
      <c r="V425" s="82">
        <f>INDEX([1]Ratio!$T:$T,MATCH([1]ตารางคะแนนV3!$C425,[1]Ratio!$C:$C,0))</f>
        <v>39</v>
      </c>
      <c r="W425" s="78">
        <f>VLOOKUP($C425,[1]RiskPlusY2565Q3!$D$2:$W$901,18,0)</f>
        <v>1</v>
      </c>
      <c r="X425" s="83">
        <f t="shared" si="98"/>
        <v>0.5</v>
      </c>
      <c r="Y425" s="82">
        <f>INDEX([1]Ratio!$V:$V,MATCH([1]ตารางคะแนนV3!$C425,[1]Ratio!$C:$C,0))</f>
        <v>77</v>
      </c>
      <c r="Z425" s="81">
        <f>INDEX([1]RiskPlusY2565Q3!$W:$W,MATCH([1]ตารางคะแนนV3!C425,[1]RiskPlusY2565Q3!$D:$D,0))</f>
        <v>0</v>
      </c>
      <c r="AA425" s="84">
        <f t="shared" si="99"/>
        <v>1</v>
      </c>
      <c r="AB425" s="77" t="str">
        <f>INDEX('[1]Quick MethodY2565Q3'!P:P,MATCH([1]ตารางคะแนนV3!$C425,'[1]Quick MethodY2565Q3'!$C:$C,0))</f>
        <v>1</v>
      </c>
      <c r="AC425" s="78" t="str">
        <f>INDEX('[1]Quick MethodY2565Q3'!Q:Q,MATCH([1]ตารางคะแนนV3!$C425,'[1]Quick MethodY2565Q3'!$C:$C,0))</f>
        <v>1</v>
      </c>
      <c r="AD425" s="78">
        <f>INDEX([1]HGRY2565Q3!W:W,MATCH([1]ตารางคะแนนV3!$C425,[1]HGRY2565Q3!$C:$C,0))</f>
        <v>0.5</v>
      </c>
      <c r="AE425" s="78">
        <f>INDEX([1]HGRY2565Q3!X:X,MATCH([1]ตารางคะแนนV3!$C425,[1]HGRY2565Q3!$C:$C,0))</f>
        <v>0.5</v>
      </c>
      <c r="AF425" s="78">
        <f>INDEX([1]HGRY2565Q3!Y:Y,MATCH([1]ตารางคะแนนV3!$C425,[1]HGRY2565Q3!$C:$C,0))</f>
        <v>0</v>
      </c>
      <c r="AG425" s="78">
        <f>INDEX([1]HGRY2565Q3!Z:Z,MATCH([1]ตารางคะแนนV3!$C425,[1]HGRY2565Q3!$C:$C,0))</f>
        <v>0.5</v>
      </c>
      <c r="AH425" s="85">
        <f t="shared" si="100"/>
        <v>3.5</v>
      </c>
      <c r="AI425" s="79">
        <f t="shared" si="101"/>
        <v>2</v>
      </c>
      <c r="AJ425" s="86">
        <f>INDEX([1]PointY2565Q3!J:J,MATCH([1]ตารางคะแนนV3!$C425,[1]PointY2565Q3!$C:$C,0))</f>
        <v>1</v>
      </c>
      <c r="AK425" s="87">
        <f>IFERROR(INDEX([1]อัตราการครองเตียง!O:O,MATCH([1]ตารางคะแนนV3!$C425,[1]อัตราการครองเตียง!$C:$C,0)),0)</f>
        <v>0</v>
      </c>
      <c r="AL425" s="88">
        <f>INDEX([1]SumAdjRw!R:R,MATCH([1]ตารางคะแนนV3!$C425,[1]SumAdjRw!$C:$C,0))</f>
        <v>0</v>
      </c>
      <c r="AM425" s="89">
        <f t="shared" si="102"/>
        <v>0</v>
      </c>
      <c r="AN425" s="90">
        <f t="shared" si="103"/>
        <v>3</v>
      </c>
      <c r="AO425" s="91">
        <f t="shared" si="104"/>
        <v>5</v>
      </c>
      <c r="AP425" s="92">
        <f>INDEX([1]RiskPlusY2565Q3!Q:Q,MATCH([1]ตารางคะแนนV3!$C425,[1]RiskPlusY2565Q3!$D:$D,0))</f>
        <v>0</v>
      </c>
      <c r="AQ425" s="92">
        <f>INDEX([1]RiskPlusY2565Q3!R:R,MATCH([1]ตารางคะแนนV3!$C425,[1]RiskPlusY2565Q3!$D:$D,0))</f>
        <v>0</v>
      </c>
      <c r="AR425" s="92">
        <f>INDEX([1]RiskPlusY2565Q3!AB:AB,MATCH([1]ตารางคะแนนV3!$C425,[1]RiskPlusY2565Q3!$D:$D,0))</f>
        <v>1</v>
      </c>
      <c r="AS425" s="93">
        <f t="shared" si="105"/>
        <v>1</v>
      </c>
      <c r="AT425" s="92">
        <f>INDEX([1]RiskPlusY2565Q3!AA:AA,MATCH([1]ตารางคะแนนV3!$C425,[1]RiskPlusY2565Q3!$D:$D,0))</f>
        <v>1</v>
      </c>
      <c r="AU425" s="92">
        <f>INDEX([1]RiskPlusY2565Q3!AC:AC,MATCH([1]ตารางคะแนนV3!$C425,[1]RiskPlusY2565Q3!$D:$D,0))</f>
        <v>1</v>
      </c>
      <c r="AV425" s="94">
        <f t="shared" si="106"/>
        <v>2</v>
      </c>
      <c r="AW425" s="95">
        <f t="shared" si="107"/>
        <v>3</v>
      </c>
      <c r="AX425" s="96">
        <f t="shared" si="108"/>
        <v>8</v>
      </c>
      <c r="AY425" s="18" t="str">
        <f t="shared" si="109"/>
        <v>D</v>
      </c>
      <c r="AZ425" s="18"/>
      <c r="BA425" s="18" t="str">
        <f>INDEX([1]Proflile65!$L:$L,MATCH([1]ตารางคะแนนV3!$C425,[1]Proflile65!$D:$D,0))</f>
        <v>เดิม</v>
      </c>
      <c r="BB425" s="18"/>
      <c r="BC425" s="18"/>
      <c r="BD425" s="28" t="b">
        <f t="shared" si="110"/>
        <v>1</v>
      </c>
      <c r="BE425" s="96">
        <v>8</v>
      </c>
      <c r="BF425" s="18" t="s">
        <v>2073</v>
      </c>
      <c r="BH425" s="17">
        <f t="shared" si="111"/>
        <v>0</v>
      </c>
    </row>
    <row r="426" spans="1:60">
      <c r="A426" s="18" t="s">
        <v>116</v>
      </c>
      <c r="B426" s="17" t="s">
        <v>120</v>
      </c>
      <c r="C426" s="18" t="s">
        <v>1151</v>
      </c>
      <c r="D426" s="17" t="s">
        <v>1152</v>
      </c>
      <c r="E426" s="18" t="str">
        <f>INDEX([1]Proflile65!$F:$F,MATCH([1]ตารางคะแนนV3!$C426,[1]Proflile65!$D:$D,0))</f>
        <v>รพช.</v>
      </c>
      <c r="F426" s="18">
        <f>INDEX([1]Proflile65!$H:$H,MATCH([1]ตารางคะแนนV3!$C426,[1]Proflile65!$D:$D,0))</f>
        <v>88</v>
      </c>
      <c r="G426" s="19" t="str">
        <f>INDEX([1]Proflile65!$K:$K,MATCH([1]ตารางคะแนนV3!$C426,[1]Proflile65!$D:$D,0))</f>
        <v>รพช.F2 P&lt;=30,000</v>
      </c>
      <c r="H426" s="75">
        <v>23671</v>
      </c>
      <c r="I426" s="76">
        <f>INDEX([1]RiskPlusY2565Q3!L:L,MATCH([1]ตารางคะแนนV3!$C426,[1]RiskPlusY2565Q3!$D:$D,0))</f>
        <v>91188237.599999994</v>
      </c>
      <c r="J426" s="76">
        <f>INDEX([1]RiskPlusY2565Q3!P:P,MATCH([1]ตารางคะแนนV3!$C426,[1]RiskPlusY2565Q3!$D:$D,0))</f>
        <v>41796509.539999999</v>
      </c>
      <c r="K426" s="76">
        <f>INDEX([1]RiskPlusY2565Q3!O:O,MATCH([1]ตารางคะแนนV3!$C426,[1]RiskPlusY2565Q3!$D:$D,0))</f>
        <v>50563568.460000001</v>
      </c>
      <c r="L426" s="76">
        <f>INDEX([1]RiskPlusY2565Q3!M:M,MATCH([1]ตารางคะแนนV3!$C426,[1]RiskPlusY2565Q3!$D:$D,0))</f>
        <v>47052151.960000001</v>
      </c>
      <c r="M426" s="29">
        <f>INDEX([1]RiskPlusY2565Q3!N:N,MATCH([1]ตารางคะแนนV3!$C426,[1]RiskPlusY2565Q3!$D:$D,0))</f>
        <v>0</v>
      </c>
      <c r="N426" s="77">
        <f>INDEX([1]PlanfinY2565Q3!M:M,MATCH([1]ตารางคะแนนV3!$C426,[1]PlanfinY2565Q3!$C:$C,0))</f>
        <v>0</v>
      </c>
      <c r="O426" s="78">
        <f>INDEX([1]PlanfinY2565Q3!N:N,MATCH([1]ตารางคะแนนV3!$C426,[1]PlanfinY2565Q3!$C:$C,0))</f>
        <v>1</v>
      </c>
      <c r="P426" s="79">
        <f t="shared" si="96"/>
        <v>1</v>
      </c>
      <c r="Q426" s="80">
        <f>INDEX([1]Ratio!R:R,MATCH([1]ตารางคะแนนV3!$C426,[1]Ratio!$C:$C,0))</f>
        <v>89</v>
      </c>
      <c r="R426" s="81">
        <f>INDEX([1]RiskPlusY2565Q3!$S:$S,MATCH([1]ตารางคะแนนV3!C426,[1]RiskPlusY2565Q3!$D:$D,0))</f>
        <v>1</v>
      </c>
      <c r="S426" s="82">
        <f>INDEX([1]Ratio!$S:$S,MATCH([1]ตารางคะแนนV3!$C426,[1]Ratio!$C:$C,0))</f>
        <v>59</v>
      </c>
      <c r="T426" s="78">
        <f>VLOOKUP($C426,[1]RiskPlusY2565Q3!$D$2:$W$901,17,0)</f>
        <v>1</v>
      </c>
      <c r="U426" s="83">
        <f t="shared" si="97"/>
        <v>0.5</v>
      </c>
      <c r="V426" s="82">
        <f>INDEX([1]Ratio!$T:$T,MATCH([1]ตารางคะแนนV3!$C426,[1]Ratio!$C:$C,0))</f>
        <v>68</v>
      </c>
      <c r="W426" s="78">
        <f>VLOOKUP($C426,[1]RiskPlusY2565Q3!$D$2:$W$901,18,0)</f>
        <v>0</v>
      </c>
      <c r="X426" s="83">
        <f t="shared" si="98"/>
        <v>0</v>
      </c>
      <c r="Y426" s="82">
        <f>INDEX([1]Ratio!$V:$V,MATCH([1]ตารางคะแนนV3!$C426,[1]Ratio!$C:$C,0))</f>
        <v>65</v>
      </c>
      <c r="Z426" s="81">
        <f>INDEX([1]RiskPlusY2565Q3!$W:$W,MATCH([1]ตารางคะแนนV3!C426,[1]RiskPlusY2565Q3!$D:$D,0))</f>
        <v>0</v>
      </c>
      <c r="AA426" s="84">
        <f t="shared" si="99"/>
        <v>1.5</v>
      </c>
      <c r="AB426" s="77" t="str">
        <f>INDEX('[1]Quick MethodY2565Q3'!P:P,MATCH([1]ตารางคะแนนV3!$C426,'[1]Quick MethodY2565Q3'!$C:$C,0))</f>
        <v>1</v>
      </c>
      <c r="AC426" s="78" t="str">
        <f>INDEX('[1]Quick MethodY2565Q3'!Q:Q,MATCH([1]ตารางคะแนนV3!$C426,'[1]Quick MethodY2565Q3'!$C:$C,0))</f>
        <v>1</v>
      </c>
      <c r="AD426" s="78">
        <f>INDEX([1]HGRY2565Q3!W:W,MATCH([1]ตารางคะแนนV3!$C426,[1]HGRY2565Q3!$C:$C,0))</f>
        <v>0</v>
      </c>
      <c r="AE426" s="78">
        <f>INDEX([1]HGRY2565Q3!X:X,MATCH([1]ตารางคะแนนV3!$C426,[1]HGRY2565Q3!$C:$C,0))</f>
        <v>0</v>
      </c>
      <c r="AF426" s="78">
        <f>INDEX([1]HGRY2565Q3!Y:Y,MATCH([1]ตารางคะแนนV3!$C426,[1]HGRY2565Q3!$C:$C,0))</f>
        <v>0</v>
      </c>
      <c r="AG426" s="78">
        <f>INDEX([1]HGRY2565Q3!Z:Z,MATCH([1]ตารางคะแนนV3!$C426,[1]HGRY2565Q3!$C:$C,0))</f>
        <v>0</v>
      </c>
      <c r="AH426" s="85">
        <f t="shared" si="100"/>
        <v>2</v>
      </c>
      <c r="AI426" s="79">
        <f t="shared" si="101"/>
        <v>2</v>
      </c>
      <c r="AJ426" s="86">
        <f>INDEX([1]PointY2565Q3!J:J,MATCH([1]ตารางคะแนนV3!$C426,[1]PointY2565Q3!$C:$C,0))</f>
        <v>1</v>
      </c>
      <c r="AK426" s="87">
        <f>IFERROR(INDEX([1]อัตราการครองเตียง!O:O,MATCH([1]ตารางคะแนนV3!$C426,[1]อัตราการครองเตียง!$C:$C,0)),0)</f>
        <v>0</v>
      </c>
      <c r="AL426" s="88">
        <f>INDEX([1]SumAdjRw!R:R,MATCH([1]ตารางคะแนนV3!$C426,[1]SumAdjRw!$C:$C,0))</f>
        <v>1</v>
      </c>
      <c r="AM426" s="89">
        <f t="shared" si="102"/>
        <v>1</v>
      </c>
      <c r="AN426" s="90">
        <f t="shared" si="103"/>
        <v>4</v>
      </c>
      <c r="AO426" s="91">
        <f t="shared" si="104"/>
        <v>6.5</v>
      </c>
      <c r="AP426" s="92">
        <f>INDEX([1]RiskPlusY2565Q3!Q:Q,MATCH([1]ตารางคะแนนV3!$C426,[1]RiskPlusY2565Q3!$D:$D,0))</f>
        <v>1</v>
      </c>
      <c r="AQ426" s="92">
        <f>INDEX([1]RiskPlusY2565Q3!R:R,MATCH([1]ตารางคะแนนV3!$C426,[1]RiskPlusY2565Q3!$D:$D,0))</f>
        <v>1</v>
      </c>
      <c r="AR426" s="92">
        <f>INDEX([1]RiskPlusY2565Q3!AB:AB,MATCH([1]ตารางคะแนนV3!$C426,[1]RiskPlusY2565Q3!$D:$D,0))</f>
        <v>1</v>
      </c>
      <c r="AS426" s="93">
        <f t="shared" si="105"/>
        <v>3</v>
      </c>
      <c r="AT426" s="92">
        <f>INDEX([1]RiskPlusY2565Q3!AA:AA,MATCH([1]ตารางคะแนนV3!$C426,[1]RiskPlusY2565Q3!$D:$D,0))</f>
        <v>1</v>
      </c>
      <c r="AU426" s="92">
        <f>INDEX([1]RiskPlusY2565Q3!AC:AC,MATCH([1]ตารางคะแนนV3!$C426,[1]RiskPlusY2565Q3!$D:$D,0))</f>
        <v>1</v>
      </c>
      <c r="AV426" s="94">
        <f t="shared" si="106"/>
        <v>2</v>
      </c>
      <c r="AW426" s="95">
        <f t="shared" si="107"/>
        <v>5</v>
      </c>
      <c r="AX426" s="96">
        <f t="shared" si="108"/>
        <v>11.5</v>
      </c>
      <c r="AY426" s="18" t="str">
        <f t="shared" si="109"/>
        <v>B</v>
      </c>
      <c r="AZ426" s="18"/>
      <c r="BA426" s="18" t="str">
        <f>INDEX([1]Proflile65!$L:$L,MATCH([1]ตารางคะแนนV3!$C426,[1]Proflile65!$D:$D,0))</f>
        <v>เดิม</v>
      </c>
      <c r="BB426" s="18"/>
      <c r="BC426" s="18"/>
      <c r="BD426" s="28" t="b">
        <f t="shared" si="110"/>
        <v>1</v>
      </c>
      <c r="BE426" s="96">
        <v>11.5</v>
      </c>
      <c r="BF426" s="18" t="s">
        <v>2071</v>
      </c>
      <c r="BH426" s="17">
        <f t="shared" si="111"/>
        <v>150000</v>
      </c>
    </row>
    <row r="427" spans="1:60">
      <c r="A427" s="18" t="s">
        <v>116</v>
      </c>
      <c r="B427" s="17" t="s">
        <v>120</v>
      </c>
      <c r="C427" s="18" t="s">
        <v>1153</v>
      </c>
      <c r="D427" s="17" t="s">
        <v>1154</v>
      </c>
      <c r="E427" s="18" t="str">
        <f>INDEX([1]Proflile65!$F:$F,MATCH([1]ตารางคะแนนV3!$C427,[1]Proflile65!$D:$D,0))</f>
        <v>รพช.</v>
      </c>
      <c r="F427" s="18">
        <f>INDEX([1]Proflile65!$H:$H,MATCH([1]ตารางคะแนนV3!$C427,[1]Proflile65!$D:$D,0))</f>
        <v>154</v>
      </c>
      <c r="G427" s="19" t="str">
        <f>INDEX([1]Proflile65!$K:$K,MATCH([1]ตารางคะแนนV3!$C427,[1]Proflile65!$D:$D,0))</f>
        <v>รพช.M2 B&gt;100</v>
      </c>
      <c r="H427" s="75">
        <v>87393</v>
      </c>
      <c r="I427" s="76">
        <f>INDEX([1]RiskPlusY2565Q3!L:L,MATCH([1]ตารางคะแนนV3!$C427,[1]RiskPlusY2565Q3!$D:$D,0))</f>
        <v>252488463.61000001</v>
      </c>
      <c r="J427" s="76">
        <f>INDEX([1]RiskPlusY2565Q3!P:P,MATCH([1]ตารางคะแนนV3!$C427,[1]RiskPlusY2565Q3!$D:$D,0))</f>
        <v>107365566.79000001</v>
      </c>
      <c r="K427" s="76">
        <f>INDEX([1]RiskPlusY2565Q3!O:O,MATCH([1]ตารางคะแนนV3!$C427,[1]RiskPlusY2565Q3!$D:$D,0))</f>
        <v>123625578.72</v>
      </c>
      <c r="L427" s="76">
        <f>INDEX([1]RiskPlusY2565Q3!M:M,MATCH([1]ตารางคะแนนV3!$C427,[1]RiskPlusY2565Q3!$D:$D,0))</f>
        <v>115155829.25</v>
      </c>
      <c r="M427" s="29">
        <f>INDEX([1]RiskPlusY2565Q3!N:N,MATCH([1]ตารางคะแนนV3!$C427,[1]RiskPlusY2565Q3!$D:$D,0))</f>
        <v>0</v>
      </c>
      <c r="N427" s="77">
        <f>INDEX([1]PlanfinY2565Q3!M:M,MATCH([1]ตารางคะแนนV3!$C427,[1]PlanfinY2565Q3!$C:$C,0))</f>
        <v>0</v>
      </c>
      <c r="O427" s="78">
        <f>INDEX([1]PlanfinY2565Q3!N:N,MATCH([1]ตารางคะแนนV3!$C427,[1]PlanfinY2565Q3!$C:$C,0))</f>
        <v>0</v>
      </c>
      <c r="P427" s="79">
        <f t="shared" si="96"/>
        <v>0</v>
      </c>
      <c r="Q427" s="80">
        <f>INDEX([1]Ratio!R:R,MATCH([1]ตารางคะแนนV3!$C427,[1]Ratio!$C:$C,0))</f>
        <v>92</v>
      </c>
      <c r="R427" s="81">
        <f>INDEX([1]RiskPlusY2565Q3!$S:$S,MATCH([1]ตารางคะแนนV3!C427,[1]RiskPlusY2565Q3!$D:$D,0))</f>
        <v>0</v>
      </c>
      <c r="S427" s="82">
        <f>INDEX([1]Ratio!$S:$S,MATCH([1]ตารางคะแนนV3!$C427,[1]Ratio!$C:$C,0))</f>
        <v>72</v>
      </c>
      <c r="T427" s="78">
        <f>VLOOKUP($C427,[1]RiskPlusY2565Q3!$D$2:$W$901,17,0)</f>
        <v>0</v>
      </c>
      <c r="U427" s="83">
        <f t="shared" si="97"/>
        <v>0</v>
      </c>
      <c r="V427" s="82">
        <f>INDEX([1]Ratio!$T:$T,MATCH([1]ตารางคะแนนV3!$C427,[1]Ratio!$C:$C,0))</f>
        <v>67</v>
      </c>
      <c r="W427" s="78">
        <f>VLOOKUP($C427,[1]RiskPlusY2565Q3!$D$2:$W$901,18,0)</f>
        <v>0</v>
      </c>
      <c r="X427" s="83">
        <f t="shared" si="98"/>
        <v>0</v>
      </c>
      <c r="Y427" s="82">
        <f>INDEX([1]Ratio!$V:$V,MATCH([1]ตารางคะแนนV3!$C427,[1]Ratio!$C:$C,0))</f>
        <v>63</v>
      </c>
      <c r="Z427" s="81">
        <f>INDEX([1]RiskPlusY2565Q3!$W:$W,MATCH([1]ตารางคะแนนV3!C427,[1]RiskPlusY2565Q3!$D:$D,0))</f>
        <v>0</v>
      </c>
      <c r="AA427" s="84">
        <f t="shared" si="99"/>
        <v>0</v>
      </c>
      <c r="AB427" s="77" t="str">
        <f>INDEX('[1]Quick MethodY2565Q3'!P:P,MATCH([1]ตารางคะแนนV3!$C427,'[1]Quick MethodY2565Q3'!$C:$C,0))</f>
        <v>1</v>
      </c>
      <c r="AC427" s="78" t="str">
        <f>INDEX('[1]Quick MethodY2565Q3'!Q:Q,MATCH([1]ตารางคะแนนV3!$C427,'[1]Quick MethodY2565Q3'!$C:$C,0))</f>
        <v>1</v>
      </c>
      <c r="AD427" s="78">
        <f>INDEX([1]HGRY2565Q3!W:W,MATCH([1]ตารางคะแนนV3!$C427,[1]HGRY2565Q3!$C:$C,0))</f>
        <v>0</v>
      </c>
      <c r="AE427" s="78">
        <f>INDEX([1]HGRY2565Q3!X:X,MATCH([1]ตารางคะแนนV3!$C427,[1]HGRY2565Q3!$C:$C,0))</f>
        <v>0.5</v>
      </c>
      <c r="AF427" s="78">
        <f>INDEX([1]HGRY2565Q3!Y:Y,MATCH([1]ตารางคะแนนV3!$C427,[1]HGRY2565Q3!$C:$C,0))</f>
        <v>0.5</v>
      </c>
      <c r="AG427" s="78">
        <f>INDEX([1]HGRY2565Q3!Z:Z,MATCH([1]ตารางคะแนนV3!$C427,[1]HGRY2565Q3!$C:$C,0))</f>
        <v>0.5</v>
      </c>
      <c r="AH427" s="85">
        <f t="shared" si="100"/>
        <v>3.5</v>
      </c>
      <c r="AI427" s="79">
        <f t="shared" si="101"/>
        <v>2</v>
      </c>
      <c r="AJ427" s="86">
        <f>INDEX([1]PointY2565Q3!J:J,MATCH([1]ตารางคะแนนV3!$C427,[1]PointY2565Q3!$C:$C,0))</f>
        <v>1</v>
      </c>
      <c r="AK427" s="87">
        <f>IFERROR(INDEX([1]อัตราการครองเตียง!O:O,MATCH([1]ตารางคะแนนV3!$C427,[1]อัตราการครองเตียง!$C:$C,0)),0)</f>
        <v>0</v>
      </c>
      <c r="AL427" s="88">
        <f>INDEX([1]SumAdjRw!R:R,MATCH([1]ตารางคะแนนV3!$C427,[1]SumAdjRw!$C:$C,0))</f>
        <v>1</v>
      </c>
      <c r="AM427" s="89">
        <f t="shared" si="102"/>
        <v>1</v>
      </c>
      <c r="AN427" s="90">
        <f t="shared" si="103"/>
        <v>4</v>
      </c>
      <c r="AO427" s="91">
        <f t="shared" si="104"/>
        <v>4</v>
      </c>
      <c r="AP427" s="92">
        <f>INDEX([1]RiskPlusY2565Q3!Q:Q,MATCH([1]ตารางคะแนนV3!$C427,[1]RiskPlusY2565Q3!$D:$D,0))</f>
        <v>1</v>
      </c>
      <c r="AQ427" s="92">
        <f>INDEX([1]RiskPlusY2565Q3!R:R,MATCH([1]ตารางคะแนนV3!$C427,[1]RiskPlusY2565Q3!$D:$D,0))</f>
        <v>1</v>
      </c>
      <c r="AR427" s="92">
        <f>INDEX([1]RiskPlusY2565Q3!AB:AB,MATCH([1]ตารางคะแนนV3!$C427,[1]RiskPlusY2565Q3!$D:$D,0))</f>
        <v>1</v>
      </c>
      <c r="AS427" s="93">
        <f t="shared" si="105"/>
        <v>3</v>
      </c>
      <c r="AT427" s="92">
        <f>INDEX([1]RiskPlusY2565Q3!AA:AA,MATCH([1]ตารางคะแนนV3!$C427,[1]RiskPlusY2565Q3!$D:$D,0))</f>
        <v>1</v>
      </c>
      <c r="AU427" s="92">
        <f>INDEX([1]RiskPlusY2565Q3!AC:AC,MATCH([1]ตารางคะแนนV3!$C427,[1]RiskPlusY2565Q3!$D:$D,0))</f>
        <v>1</v>
      </c>
      <c r="AV427" s="94">
        <f t="shared" si="106"/>
        <v>2</v>
      </c>
      <c r="AW427" s="95">
        <f t="shared" si="107"/>
        <v>5</v>
      </c>
      <c r="AX427" s="96">
        <f t="shared" si="108"/>
        <v>9</v>
      </c>
      <c r="AY427" s="18" t="str">
        <f t="shared" si="109"/>
        <v>C</v>
      </c>
      <c r="AZ427" s="18"/>
      <c r="BA427" s="18" t="str">
        <f>INDEX([1]Proflile65!$L:$L,MATCH([1]ตารางคะแนนV3!$C427,[1]Proflile65!$D:$D,0))</f>
        <v>เดิม</v>
      </c>
      <c r="BB427" s="18"/>
      <c r="BC427" s="18"/>
      <c r="BD427" s="28" t="b">
        <f t="shared" si="110"/>
        <v>1</v>
      </c>
      <c r="BE427" s="96">
        <v>9</v>
      </c>
      <c r="BF427" s="18" t="s">
        <v>2072</v>
      </c>
      <c r="BH427" s="17">
        <f t="shared" si="111"/>
        <v>0</v>
      </c>
    </row>
    <row r="428" spans="1:60">
      <c r="A428" s="18" t="s">
        <v>116</v>
      </c>
      <c r="B428" s="17" t="s">
        <v>120</v>
      </c>
      <c r="C428" s="18" t="s">
        <v>1155</v>
      </c>
      <c r="D428" s="17" t="s">
        <v>1156</v>
      </c>
      <c r="E428" s="18" t="str">
        <f>INDEX([1]Proflile65!$F:$F,MATCH([1]ตารางคะแนนV3!$C428,[1]Proflile65!$D:$D,0))</f>
        <v>รพช.</v>
      </c>
      <c r="F428" s="18">
        <f>INDEX([1]Proflile65!$H:$H,MATCH([1]ตารางคะแนนV3!$C428,[1]Proflile65!$D:$D,0))</f>
        <v>58</v>
      </c>
      <c r="G428" s="19" t="str">
        <f>INDEX([1]Proflile65!$K:$K,MATCH([1]ตารางคะแนนV3!$C428,[1]Proflile65!$D:$D,0))</f>
        <v>รพช.F2 P30,000-60,000</v>
      </c>
      <c r="H428" s="75">
        <v>35566</v>
      </c>
      <c r="I428" s="76">
        <f>INDEX([1]RiskPlusY2565Q3!L:L,MATCH([1]ตารางคะแนนV3!$C428,[1]RiskPlusY2565Q3!$D:$D,0))</f>
        <v>44314094.020000003</v>
      </c>
      <c r="J428" s="76">
        <f>INDEX([1]RiskPlusY2565Q3!P:P,MATCH([1]ตารางคะแนนV3!$C428,[1]RiskPlusY2565Q3!$D:$D,0))</f>
        <v>12971358.800000001</v>
      </c>
      <c r="K428" s="76">
        <f>INDEX([1]RiskPlusY2565Q3!O:O,MATCH([1]ตารางคะแนนV3!$C428,[1]RiskPlusY2565Q3!$D:$D,0))</f>
        <v>33478242.870000001</v>
      </c>
      <c r="L428" s="76">
        <f>INDEX([1]RiskPlusY2565Q3!M:M,MATCH([1]ตารางคะแนนV3!$C428,[1]RiskPlusY2565Q3!$D:$D,0))</f>
        <v>31647797.039999999</v>
      </c>
      <c r="M428" s="29">
        <f>INDEX([1]RiskPlusY2565Q3!N:N,MATCH([1]ตารางคะแนนV3!$C428,[1]RiskPlusY2565Q3!$D:$D,0))</f>
        <v>0</v>
      </c>
      <c r="N428" s="77">
        <f>INDEX([1]PlanfinY2565Q3!M:M,MATCH([1]ตารางคะแนนV3!$C428,[1]PlanfinY2565Q3!$C:$C,0))</f>
        <v>0</v>
      </c>
      <c r="O428" s="78">
        <f>INDEX([1]PlanfinY2565Q3!N:N,MATCH([1]ตารางคะแนนV3!$C428,[1]PlanfinY2565Q3!$C:$C,0))</f>
        <v>0</v>
      </c>
      <c r="P428" s="79">
        <f t="shared" si="96"/>
        <v>0</v>
      </c>
      <c r="Q428" s="80">
        <f>INDEX([1]Ratio!R:R,MATCH([1]ตารางคะแนนV3!$C428,[1]Ratio!$C:$C,0))</f>
        <v>173</v>
      </c>
      <c r="R428" s="81">
        <f>INDEX([1]RiskPlusY2565Q3!$S:$S,MATCH([1]ตารางคะแนนV3!C428,[1]RiskPlusY2565Q3!$D:$D,0))</f>
        <v>0</v>
      </c>
      <c r="S428" s="82">
        <f>INDEX([1]Ratio!$S:$S,MATCH([1]ตารางคะแนนV3!$C428,[1]Ratio!$C:$C,0))</f>
        <v>126</v>
      </c>
      <c r="T428" s="78">
        <f>VLOOKUP($C428,[1]RiskPlusY2565Q3!$D$2:$W$901,17,0)</f>
        <v>0</v>
      </c>
      <c r="U428" s="83">
        <f t="shared" si="97"/>
        <v>0</v>
      </c>
      <c r="V428" s="82">
        <f>INDEX([1]Ratio!$T:$T,MATCH([1]ตารางคะแนนV3!$C428,[1]Ratio!$C:$C,0))</f>
        <v>150</v>
      </c>
      <c r="W428" s="78">
        <f>VLOOKUP($C428,[1]RiskPlusY2565Q3!$D$2:$W$901,18,0)</f>
        <v>0</v>
      </c>
      <c r="X428" s="83">
        <f t="shared" si="98"/>
        <v>0</v>
      </c>
      <c r="Y428" s="82">
        <f>INDEX([1]Ratio!$V:$V,MATCH([1]ตารางคะแนนV3!$C428,[1]Ratio!$C:$C,0))</f>
        <v>75</v>
      </c>
      <c r="Z428" s="81">
        <f>INDEX([1]RiskPlusY2565Q3!$W:$W,MATCH([1]ตารางคะแนนV3!C428,[1]RiskPlusY2565Q3!$D:$D,0))</f>
        <v>0</v>
      </c>
      <c r="AA428" s="84">
        <f t="shared" si="99"/>
        <v>0</v>
      </c>
      <c r="AB428" s="77" t="str">
        <f>INDEX('[1]Quick MethodY2565Q3'!P:P,MATCH([1]ตารางคะแนนV3!$C428,'[1]Quick MethodY2565Q3'!$C:$C,0))</f>
        <v>1</v>
      </c>
      <c r="AC428" s="78" t="str">
        <f>INDEX('[1]Quick MethodY2565Q3'!Q:Q,MATCH([1]ตารางคะแนนV3!$C428,'[1]Quick MethodY2565Q3'!$C:$C,0))</f>
        <v>1</v>
      </c>
      <c r="AD428" s="78">
        <f>INDEX([1]HGRY2565Q3!W:W,MATCH([1]ตารางคะแนนV3!$C428,[1]HGRY2565Q3!$C:$C,0))</f>
        <v>0.5</v>
      </c>
      <c r="AE428" s="78">
        <f>INDEX([1]HGRY2565Q3!X:X,MATCH([1]ตารางคะแนนV3!$C428,[1]HGRY2565Q3!$C:$C,0))</f>
        <v>0.5</v>
      </c>
      <c r="AF428" s="78">
        <f>INDEX([1]HGRY2565Q3!Y:Y,MATCH([1]ตารางคะแนนV3!$C428,[1]HGRY2565Q3!$C:$C,0))</f>
        <v>0</v>
      </c>
      <c r="AG428" s="78">
        <f>INDEX([1]HGRY2565Q3!Z:Z,MATCH([1]ตารางคะแนนV3!$C428,[1]HGRY2565Q3!$C:$C,0))</f>
        <v>0.5</v>
      </c>
      <c r="AH428" s="85">
        <f t="shared" si="100"/>
        <v>3.5</v>
      </c>
      <c r="AI428" s="79">
        <f t="shared" si="101"/>
        <v>2</v>
      </c>
      <c r="AJ428" s="86">
        <f>INDEX([1]PointY2565Q3!J:J,MATCH([1]ตารางคะแนนV3!$C428,[1]PointY2565Q3!$C:$C,0))</f>
        <v>1</v>
      </c>
      <c r="AK428" s="87">
        <f>IFERROR(INDEX([1]อัตราการครองเตียง!O:O,MATCH([1]ตารางคะแนนV3!$C428,[1]อัตราการครองเตียง!$C:$C,0)),0)</f>
        <v>1</v>
      </c>
      <c r="AL428" s="88">
        <f>INDEX([1]SumAdjRw!R:R,MATCH([1]ตารางคะแนนV3!$C428,[1]SumAdjRw!$C:$C,0))</f>
        <v>1</v>
      </c>
      <c r="AM428" s="89">
        <f t="shared" si="102"/>
        <v>2</v>
      </c>
      <c r="AN428" s="90">
        <f t="shared" si="103"/>
        <v>5</v>
      </c>
      <c r="AO428" s="91">
        <f t="shared" si="104"/>
        <v>5</v>
      </c>
      <c r="AP428" s="92">
        <f>INDEX([1]RiskPlusY2565Q3!Q:Q,MATCH([1]ตารางคะแนนV3!$C428,[1]RiskPlusY2565Q3!$D:$D,0))</f>
        <v>1</v>
      </c>
      <c r="AQ428" s="92">
        <f>INDEX([1]RiskPlusY2565Q3!R:R,MATCH([1]ตารางคะแนนV3!$C428,[1]RiskPlusY2565Q3!$D:$D,0))</f>
        <v>1</v>
      </c>
      <c r="AR428" s="92">
        <f>INDEX([1]RiskPlusY2565Q3!AB:AB,MATCH([1]ตารางคะแนนV3!$C428,[1]RiskPlusY2565Q3!$D:$D,0))</f>
        <v>1</v>
      </c>
      <c r="AS428" s="93">
        <f t="shared" si="105"/>
        <v>3</v>
      </c>
      <c r="AT428" s="92">
        <f>INDEX([1]RiskPlusY2565Q3!AA:AA,MATCH([1]ตารางคะแนนV3!$C428,[1]RiskPlusY2565Q3!$D:$D,0))</f>
        <v>1</v>
      </c>
      <c r="AU428" s="92">
        <f>INDEX([1]RiskPlusY2565Q3!AC:AC,MATCH([1]ตารางคะแนนV3!$C428,[1]RiskPlusY2565Q3!$D:$D,0))</f>
        <v>1</v>
      </c>
      <c r="AV428" s="94">
        <f t="shared" si="106"/>
        <v>2</v>
      </c>
      <c r="AW428" s="95">
        <f t="shared" si="107"/>
        <v>5</v>
      </c>
      <c r="AX428" s="96">
        <f t="shared" si="108"/>
        <v>10</v>
      </c>
      <c r="AY428" s="18" t="str">
        <f t="shared" si="109"/>
        <v>C</v>
      </c>
      <c r="AZ428" s="18"/>
      <c r="BA428" s="18" t="str">
        <f>INDEX([1]Proflile65!$L:$L,MATCH([1]ตารางคะแนนV3!$C428,[1]Proflile65!$D:$D,0))</f>
        <v>เดิม</v>
      </c>
      <c r="BB428" s="18"/>
      <c r="BC428" s="18"/>
      <c r="BD428" s="28" t="b">
        <f t="shared" si="110"/>
        <v>1</v>
      </c>
      <c r="BE428" s="96">
        <v>10</v>
      </c>
      <c r="BF428" s="18" t="s">
        <v>2072</v>
      </c>
      <c r="BH428" s="17">
        <f t="shared" si="111"/>
        <v>0</v>
      </c>
    </row>
    <row r="429" spans="1:60">
      <c r="A429" s="18" t="s">
        <v>116</v>
      </c>
      <c r="B429" s="17" t="s">
        <v>120</v>
      </c>
      <c r="C429" s="18" t="s">
        <v>1157</v>
      </c>
      <c r="D429" s="17" t="s">
        <v>1158</v>
      </c>
      <c r="E429" s="18" t="str">
        <f>INDEX([1]Proflile65!$F:$F,MATCH([1]ตารางคะแนนV3!$C429,[1]Proflile65!$D:$D,0))</f>
        <v>รพช.</v>
      </c>
      <c r="F429" s="18">
        <f>INDEX([1]Proflile65!$H:$H,MATCH([1]ตารางคะแนนV3!$C429,[1]Proflile65!$D:$D,0))</f>
        <v>44</v>
      </c>
      <c r="G429" s="19" t="str">
        <f>INDEX([1]Proflile65!$K:$K,MATCH([1]ตารางคะแนนV3!$C429,[1]Proflile65!$D:$D,0))</f>
        <v>รพช.F2 P&lt;=30,000</v>
      </c>
      <c r="H429" s="75">
        <v>28268</v>
      </c>
      <c r="I429" s="76">
        <f>INDEX([1]RiskPlusY2565Q3!L:L,MATCH([1]ตารางคะแนนV3!$C429,[1]RiskPlusY2565Q3!$D:$D,0))</f>
        <v>42045059.969999999</v>
      </c>
      <c r="J429" s="76">
        <f>INDEX([1]RiskPlusY2565Q3!P:P,MATCH([1]ตารางคะแนนV3!$C429,[1]RiskPlusY2565Q3!$D:$D,0))</f>
        <v>12972246.880000001</v>
      </c>
      <c r="K429" s="76">
        <f>INDEX([1]RiskPlusY2565Q3!O:O,MATCH([1]ตารางคะแนนV3!$C429,[1]RiskPlusY2565Q3!$D:$D,0))</f>
        <v>17976455.109999999</v>
      </c>
      <c r="L429" s="76">
        <f>INDEX([1]RiskPlusY2565Q3!M:M,MATCH([1]ตารางคะแนนV3!$C429,[1]RiskPlusY2565Q3!$D:$D,0))</f>
        <v>15781938.25</v>
      </c>
      <c r="M429" s="29">
        <f>INDEX([1]RiskPlusY2565Q3!N:N,MATCH([1]ตารางคะแนนV3!$C429,[1]RiskPlusY2565Q3!$D:$D,0))</f>
        <v>0</v>
      </c>
      <c r="N429" s="77">
        <f>INDEX([1]PlanfinY2565Q3!M:M,MATCH([1]ตารางคะแนนV3!$C429,[1]PlanfinY2565Q3!$C:$C,0))</f>
        <v>0</v>
      </c>
      <c r="O429" s="78">
        <f>INDEX([1]PlanfinY2565Q3!N:N,MATCH([1]ตารางคะแนนV3!$C429,[1]PlanfinY2565Q3!$C:$C,0))</f>
        <v>0</v>
      </c>
      <c r="P429" s="79">
        <f t="shared" si="96"/>
        <v>0</v>
      </c>
      <c r="Q429" s="80">
        <f>INDEX([1]Ratio!R:R,MATCH([1]ตารางคะแนนV3!$C429,[1]Ratio!$C:$C,0))</f>
        <v>170</v>
      </c>
      <c r="R429" s="81">
        <f>INDEX([1]RiskPlusY2565Q3!$S:$S,MATCH([1]ตารางคะแนนV3!C429,[1]RiskPlusY2565Q3!$D:$D,0))</f>
        <v>0</v>
      </c>
      <c r="S429" s="82">
        <f>INDEX([1]Ratio!$S:$S,MATCH([1]ตารางคะแนนV3!$C429,[1]Ratio!$C:$C,0))</f>
        <v>228</v>
      </c>
      <c r="T429" s="78">
        <f>VLOOKUP($C429,[1]RiskPlusY2565Q3!$D$2:$W$901,17,0)</f>
        <v>0</v>
      </c>
      <c r="U429" s="83">
        <f t="shared" si="97"/>
        <v>0</v>
      </c>
      <c r="V429" s="82">
        <f>INDEX([1]Ratio!$T:$T,MATCH([1]ตารางคะแนนV3!$C429,[1]Ratio!$C:$C,0))</f>
        <v>74</v>
      </c>
      <c r="W429" s="78">
        <f>VLOOKUP($C429,[1]RiskPlusY2565Q3!$D$2:$W$901,18,0)</f>
        <v>0</v>
      </c>
      <c r="X429" s="83">
        <f t="shared" si="98"/>
        <v>0</v>
      </c>
      <c r="Y429" s="82">
        <f>INDEX([1]Ratio!$V:$V,MATCH([1]ตารางคะแนนV3!$C429,[1]Ratio!$C:$C,0))</f>
        <v>70</v>
      </c>
      <c r="Z429" s="81">
        <f>INDEX([1]RiskPlusY2565Q3!$W:$W,MATCH([1]ตารางคะแนนV3!C429,[1]RiskPlusY2565Q3!$D:$D,0))</f>
        <v>0</v>
      </c>
      <c r="AA429" s="84">
        <f t="shared" si="99"/>
        <v>0</v>
      </c>
      <c r="AB429" s="77" t="str">
        <f>INDEX('[1]Quick MethodY2565Q3'!P:P,MATCH([1]ตารางคะแนนV3!$C429,'[1]Quick MethodY2565Q3'!$C:$C,0))</f>
        <v>1</v>
      </c>
      <c r="AC429" s="78" t="str">
        <f>INDEX('[1]Quick MethodY2565Q3'!Q:Q,MATCH([1]ตารางคะแนนV3!$C429,'[1]Quick MethodY2565Q3'!$C:$C,0))</f>
        <v>1</v>
      </c>
      <c r="AD429" s="78">
        <f>INDEX([1]HGRY2565Q3!W:W,MATCH([1]ตารางคะแนนV3!$C429,[1]HGRY2565Q3!$C:$C,0))</f>
        <v>0</v>
      </c>
      <c r="AE429" s="78">
        <f>INDEX([1]HGRY2565Q3!X:X,MATCH([1]ตารางคะแนนV3!$C429,[1]HGRY2565Q3!$C:$C,0))</f>
        <v>0.5</v>
      </c>
      <c r="AF429" s="78">
        <f>INDEX([1]HGRY2565Q3!Y:Y,MATCH([1]ตารางคะแนนV3!$C429,[1]HGRY2565Q3!$C:$C,0))</f>
        <v>0</v>
      </c>
      <c r="AG429" s="78">
        <f>INDEX([1]HGRY2565Q3!Z:Z,MATCH([1]ตารางคะแนนV3!$C429,[1]HGRY2565Q3!$C:$C,0))</f>
        <v>0</v>
      </c>
      <c r="AH429" s="85">
        <f t="shared" si="100"/>
        <v>2.5</v>
      </c>
      <c r="AI429" s="79">
        <f t="shared" si="101"/>
        <v>2</v>
      </c>
      <c r="AJ429" s="86">
        <f>INDEX([1]PointY2565Q3!J:J,MATCH([1]ตารางคะแนนV3!$C429,[1]PointY2565Q3!$C:$C,0))</f>
        <v>1</v>
      </c>
      <c r="AK429" s="87">
        <f>IFERROR(INDEX([1]อัตราการครองเตียง!O:O,MATCH([1]ตารางคะแนนV3!$C429,[1]อัตราการครองเตียง!$C:$C,0)),0)</f>
        <v>1</v>
      </c>
      <c r="AL429" s="88">
        <f>INDEX([1]SumAdjRw!R:R,MATCH([1]ตารางคะแนนV3!$C429,[1]SumAdjRw!$C:$C,0))</f>
        <v>1</v>
      </c>
      <c r="AM429" s="89">
        <f t="shared" si="102"/>
        <v>2</v>
      </c>
      <c r="AN429" s="90">
        <f t="shared" si="103"/>
        <v>5</v>
      </c>
      <c r="AO429" s="91">
        <f t="shared" si="104"/>
        <v>5</v>
      </c>
      <c r="AP429" s="92">
        <f>INDEX([1]RiskPlusY2565Q3!Q:Q,MATCH([1]ตารางคะแนนV3!$C429,[1]RiskPlusY2565Q3!$D:$D,0))</f>
        <v>0</v>
      </c>
      <c r="AQ429" s="92">
        <f>INDEX([1]RiskPlusY2565Q3!R:R,MATCH([1]ตารางคะแนนV3!$C429,[1]RiskPlusY2565Q3!$D:$D,0))</f>
        <v>0</v>
      </c>
      <c r="AR429" s="92">
        <f>INDEX([1]RiskPlusY2565Q3!AB:AB,MATCH([1]ตารางคะแนนV3!$C429,[1]RiskPlusY2565Q3!$D:$D,0))</f>
        <v>1</v>
      </c>
      <c r="AS429" s="93">
        <f t="shared" si="105"/>
        <v>1</v>
      </c>
      <c r="AT429" s="92">
        <f>INDEX([1]RiskPlusY2565Q3!AA:AA,MATCH([1]ตารางคะแนนV3!$C429,[1]RiskPlusY2565Q3!$D:$D,0))</f>
        <v>1</v>
      </c>
      <c r="AU429" s="92">
        <f>INDEX([1]RiskPlusY2565Q3!AC:AC,MATCH([1]ตารางคะแนนV3!$C429,[1]RiskPlusY2565Q3!$D:$D,0))</f>
        <v>1</v>
      </c>
      <c r="AV429" s="94">
        <f t="shared" si="106"/>
        <v>2</v>
      </c>
      <c r="AW429" s="95">
        <f t="shared" si="107"/>
        <v>3</v>
      </c>
      <c r="AX429" s="96">
        <f t="shared" si="108"/>
        <v>8</v>
      </c>
      <c r="AY429" s="18" t="str">
        <f t="shared" si="109"/>
        <v>D</v>
      </c>
      <c r="AZ429" s="18"/>
      <c r="BA429" s="18" t="str">
        <f>INDEX([1]Proflile65!$L:$L,MATCH([1]ตารางคะแนนV3!$C429,[1]Proflile65!$D:$D,0))</f>
        <v>เดิม</v>
      </c>
      <c r="BB429" s="18"/>
      <c r="BC429" s="18"/>
      <c r="BD429" s="28" t="b">
        <f t="shared" si="110"/>
        <v>1</v>
      </c>
      <c r="BE429" s="96">
        <v>8</v>
      </c>
      <c r="BF429" s="18" t="s">
        <v>2073</v>
      </c>
      <c r="BH429" s="17">
        <f t="shared" si="111"/>
        <v>0</v>
      </c>
    </row>
    <row r="430" spans="1:60">
      <c r="A430" s="18" t="s">
        <v>116</v>
      </c>
      <c r="B430" s="17" t="s">
        <v>120</v>
      </c>
      <c r="C430" s="18" t="s">
        <v>1159</v>
      </c>
      <c r="D430" s="17" t="s">
        <v>1160</v>
      </c>
      <c r="E430" s="18" t="str">
        <f>INDEX([1]Proflile65!$F:$F,MATCH([1]ตารางคะแนนV3!$C430,[1]Proflile65!$D:$D,0))</f>
        <v>รพช.</v>
      </c>
      <c r="F430" s="18">
        <f>INDEX([1]Proflile65!$H:$H,MATCH([1]ตารางคะแนนV3!$C430,[1]Proflile65!$D:$D,0))</f>
        <v>71</v>
      </c>
      <c r="G430" s="19" t="str">
        <f>INDEX([1]Proflile65!$K:$K,MATCH([1]ตารางคะแนนV3!$C430,[1]Proflile65!$D:$D,0))</f>
        <v>รพช.F2 P30,000-60,000</v>
      </c>
      <c r="H430" s="75">
        <v>37960</v>
      </c>
      <c r="I430" s="76">
        <f>INDEX([1]RiskPlusY2565Q3!L:L,MATCH([1]ตารางคะแนนV3!$C430,[1]RiskPlusY2565Q3!$D:$D,0))</f>
        <v>46513480.020000003</v>
      </c>
      <c r="J430" s="76">
        <f>INDEX([1]RiskPlusY2565Q3!P:P,MATCH([1]ตารางคะแนนV3!$C430,[1]RiskPlusY2565Q3!$D:$D,0))</f>
        <v>16400467.380000001</v>
      </c>
      <c r="K430" s="76">
        <f>INDEX([1]RiskPlusY2565Q3!O:O,MATCH([1]ตารางคะแนนV3!$C430,[1]RiskPlusY2565Q3!$D:$D,0))</f>
        <v>28174002.620000001</v>
      </c>
      <c r="L430" s="76">
        <f>INDEX([1]RiskPlusY2565Q3!M:M,MATCH([1]ตารางคะแนนV3!$C430,[1]RiskPlusY2565Q3!$D:$D,0))</f>
        <v>18222108.93</v>
      </c>
      <c r="M430" s="29">
        <f>INDEX([1]RiskPlusY2565Q3!N:N,MATCH([1]ตารางคะแนนV3!$C430,[1]RiskPlusY2565Q3!$D:$D,0))</f>
        <v>0</v>
      </c>
      <c r="N430" s="77">
        <f>INDEX([1]PlanfinY2565Q3!M:M,MATCH([1]ตารางคะแนนV3!$C430,[1]PlanfinY2565Q3!$C:$C,0))</f>
        <v>0</v>
      </c>
      <c r="O430" s="78">
        <f>INDEX([1]PlanfinY2565Q3!N:N,MATCH([1]ตารางคะแนนV3!$C430,[1]PlanfinY2565Q3!$C:$C,0))</f>
        <v>1</v>
      </c>
      <c r="P430" s="79">
        <f t="shared" si="96"/>
        <v>1</v>
      </c>
      <c r="Q430" s="80">
        <f>INDEX([1]Ratio!R:R,MATCH([1]ตารางคะแนนV3!$C430,[1]Ratio!$C:$C,0))</f>
        <v>191</v>
      </c>
      <c r="R430" s="81">
        <f>INDEX([1]RiskPlusY2565Q3!$S:$S,MATCH([1]ตารางคะแนนV3!C430,[1]RiskPlusY2565Q3!$D:$D,0))</f>
        <v>0</v>
      </c>
      <c r="S430" s="82">
        <f>INDEX([1]Ratio!$S:$S,MATCH([1]ตารางคะแนนV3!$C430,[1]Ratio!$C:$C,0))</f>
        <v>62</v>
      </c>
      <c r="T430" s="78">
        <f>VLOOKUP($C430,[1]RiskPlusY2565Q3!$D$2:$W$901,17,0)</f>
        <v>0</v>
      </c>
      <c r="U430" s="83">
        <f t="shared" si="97"/>
        <v>0</v>
      </c>
      <c r="V430" s="82">
        <f>INDEX([1]Ratio!$T:$T,MATCH([1]ตารางคะแนนV3!$C430,[1]Ratio!$C:$C,0))</f>
        <v>104</v>
      </c>
      <c r="W430" s="78">
        <f>VLOOKUP($C430,[1]RiskPlusY2565Q3!$D$2:$W$901,18,0)</f>
        <v>0</v>
      </c>
      <c r="X430" s="83">
        <f t="shared" si="98"/>
        <v>0</v>
      </c>
      <c r="Y430" s="82">
        <f>INDEX([1]Ratio!$V:$V,MATCH([1]ตารางคะแนนV3!$C430,[1]Ratio!$C:$C,0))</f>
        <v>72</v>
      </c>
      <c r="Z430" s="81">
        <f>INDEX([1]RiskPlusY2565Q3!$W:$W,MATCH([1]ตารางคะแนนV3!C430,[1]RiskPlusY2565Q3!$D:$D,0))</f>
        <v>0</v>
      </c>
      <c r="AA430" s="84">
        <f t="shared" si="99"/>
        <v>0</v>
      </c>
      <c r="AB430" s="77" t="str">
        <f>INDEX('[1]Quick MethodY2565Q3'!P:P,MATCH([1]ตารางคะแนนV3!$C430,'[1]Quick MethodY2565Q3'!$C:$C,0))</f>
        <v>1</v>
      </c>
      <c r="AC430" s="78" t="str">
        <f>INDEX('[1]Quick MethodY2565Q3'!Q:Q,MATCH([1]ตารางคะแนนV3!$C430,'[1]Quick MethodY2565Q3'!$C:$C,0))</f>
        <v>1</v>
      </c>
      <c r="AD430" s="78">
        <f>INDEX([1]HGRY2565Q3!W:W,MATCH([1]ตารางคะแนนV3!$C430,[1]HGRY2565Q3!$C:$C,0))</f>
        <v>0</v>
      </c>
      <c r="AE430" s="78">
        <f>INDEX([1]HGRY2565Q3!X:X,MATCH([1]ตารางคะแนนV3!$C430,[1]HGRY2565Q3!$C:$C,0))</f>
        <v>0.5</v>
      </c>
      <c r="AF430" s="78">
        <f>INDEX([1]HGRY2565Q3!Y:Y,MATCH([1]ตารางคะแนนV3!$C430,[1]HGRY2565Q3!$C:$C,0))</f>
        <v>0</v>
      </c>
      <c r="AG430" s="78">
        <f>INDEX([1]HGRY2565Q3!Z:Z,MATCH([1]ตารางคะแนนV3!$C430,[1]HGRY2565Q3!$C:$C,0))</f>
        <v>0.5</v>
      </c>
      <c r="AH430" s="85">
        <f t="shared" si="100"/>
        <v>3</v>
      </c>
      <c r="AI430" s="79">
        <f t="shared" si="101"/>
        <v>2</v>
      </c>
      <c r="AJ430" s="86">
        <f>INDEX([1]PointY2565Q3!J:J,MATCH([1]ตารางคะแนนV3!$C430,[1]PointY2565Q3!$C:$C,0))</f>
        <v>1</v>
      </c>
      <c r="AK430" s="87">
        <f>IFERROR(INDEX([1]อัตราการครองเตียง!O:O,MATCH([1]ตารางคะแนนV3!$C430,[1]อัตราการครองเตียง!$C:$C,0)),0)</f>
        <v>0</v>
      </c>
      <c r="AL430" s="88">
        <f>INDEX([1]SumAdjRw!R:R,MATCH([1]ตารางคะแนนV3!$C430,[1]SumAdjRw!$C:$C,0))</f>
        <v>1</v>
      </c>
      <c r="AM430" s="89">
        <f t="shared" si="102"/>
        <v>1</v>
      </c>
      <c r="AN430" s="90">
        <f t="shared" si="103"/>
        <v>4</v>
      </c>
      <c r="AO430" s="91">
        <f t="shared" si="104"/>
        <v>5</v>
      </c>
      <c r="AP430" s="92">
        <f>INDEX([1]RiskPlusY2565Q3!Q:Q,MATCH([1]ตารางคะแนนV3!$C430,[1]RiskPlusY2565Q3!$D:$D,0))</f>
        <v>0</v>
      </c>
      <c r="AQ430" s="92">
        <f>INDEX([1]RiskPlusY2565Q3!R:R,MATCH([1]ตารางคะแนนV3!$C430,[1]RiskPlusY2565Q3!$D:$D,0))</f>
        <v>0</v>
      </c>
      <c r="AR430" s="92">
        <f>INDEX([1]RiskPlusY2565Q3!AB:AB,MATCH([1]ตารางคะแนนV3!$C430,[1]RiskPlusY2565Q3!$D:$D,0))</f>
        <v>1</v>
      </c>
      <c r="AS430" s="93">
        <f t="shared" si="105"/>
        <v>1</v>
      </c>
      <c r="AT430" s="92">
        <f>INDEX([1]RiskPlusY2565Q3!AA:AA,MATCH([1]ตารางคะแนนV3!$C430,[1]RiskPlusY2565Q3!$D:$D,0))</f>
        <v>1</v>
      </c>
      <c r="AU430" s="92">
        <f>INDEX([1]RiskPlusY2565Q3!AC:AC,MATCH([1]ตารางคะแนนV3!$C430,[1]RiskPlusY2565Q3!$D:$D,0))</f>
        <v>1</v>
      </c>
      <c r="AV430" s="94">
        <f t="shared" si="106"/>
        <v>2</v>
      </c>
      <c r="AW430" s="95">
        <f t="shared" si="107"/>
        <v>3</v>
      </c>
      <c r="AX430" s="96">
        <f t="shared" si="108"/>
        <v>8</v>
      </c>
      <c r="AY430" s="18" t="str">
        <f t="shared" si="109"/>
        <v>D</v>
      </c>
      <c r="AZ430" s="18"/>
      <c r="BA430" s="18" t="str">
        <f>INDEX([1]Proflile65!$L:$L,MATCH([1]ตารางคะแนนV3!$C430,[1]Proflile65!$D:$D,0))</f>
        <v>เดิม</v>
      </c>
      <c r="BB430" s="18"/>
      <c r="BC430" s="18"/>
      <c r="BD430" s="28" t="b">
        <f t="shared" si="110"/>
        <v>1</v>
      </c>
      <c r="BE430" s="96">
        <v>8</v>
      </c>
      <c r="BF430" s="18" t="s">
        <v>2073</v>
      </c>
      <c r="BH430" s="17">
        <f t="shared" si="111"/>
        <v>0</v>
      </c>
    </row>
    <row r="431" spans="1:60">
      <c r="A431" s="18" t="s">
        <v>116</v>
      </c>
      <c r="B431" s="17" t="s">
        <v>120</v>
      </c>
      <c r="C431" s="18" t="s">
        <v>1161</v>
      </c>
      <c r="D431" s="17" t="s">
        <v>1162</v>
      </c>
      <c r="E431" s="18" t="str">
        <f>INDEX([1]Proflile65!$F:$F,MATCH([1]ตารางคะแนนV3!$C431,[1]Proflile65!$D:$D,0))</f>
        <v>รพช.</v>
      </c>
      <c r="F431" s="18">
        <f>INDEX([1]Proflile65!$H:$H,MATCH([1]ตารางคะแนนV3!$C431,[1]Proflile65!$D:$D,0))</f>
        <v>47</v>
      </c>
      <c r="G431" s="19" t="str">
        <f>INDEX([1]Proflile65!$K:$K,MATCH([1]ตารางคะแนนV3!$C431,[1]Proflile65!$D:$D,0))</f>
        <v>รพช.F2 P&lt;=30,000</v>
      </c>
      <c r="H431" s="75">
        <v>28303</v>
      </c>
      <c r="I431" s="76">
        <f>INDEX([1]RiskPlusY2565Q3!L:L,MATCH([1]ตารางคะแนนV3!$C431,[1]RiskPlusY2565Q3!$D:$D,0))</f>
        <v>23612621.949999999</v>
      </c>
      <c r="J431" s="76">
        <f>INDEX([1]RiskPlusY2565Q3!P:P,MATCH([1]ตารางคะแนนV3!$C431,[1]RiskPlusY2565Q3!$D:$D,0))</f>
        <v>10724039.35</v>
      </c>
      <c r="K431" s="76">
        <f>INDEX([1]RiskPlusY2565Q3!O:O,MATCH([1]ตารางคะแนนV3!$C431,[1]RiskPlusY2565Q3!$D:$D,0))</f>
        <v>12266651.439999999</v>
      </c>
      <c r="L431" s="76">
        <f>INDEX([1]RiskPlusY2565Q3!M:M,MATCH([1]ตารางคะแนนV3!$C431,[1]RiskPlusY2565Q3!$D:$D,0))</f>
        <v>8007880.5700000003</v>
      </c>
      <c r="M431" s="29">
        <f>INDEX([1]RiskPlusY2565Q3!N:N,MATCH([1]ตารางคะแนนV3!$C431,[1]RiskPlusY2565Q3!$D:$D,0))</f>
        <v>0</v>
      </c>
      <c r="N431" s="77">
        <f>INDEX([1]PlanfinY2565Q3!M:M,MATCH([1]ตารางคะแนนV3!$C431,[1]PlanfinY2565Q3!$C:$C,0))</f>
        <v>1</v>
      </c>
      <c r="O431" s="78">
        <f>INDEX([1]PlanfinY2565Q3!N:N,MATCH([1]ตารางคะแนนV3!$C431,[1]PlanfinY2565Q3!$C:$C,0))</f>
        <v>1</v>
      </c>
      <c r="P431" s="79">
        <f t="shared" si="96"/>
        <v>2</v>
      </c>
      <c r="Q431" s="80">
        <f>INDEX([1]Ratio!R:R,MATCH([1]ตารางคะแนนV3!$C431,[1]Ratio!$C:$C,0))</f>
        <v>189</v>
      </c>
      <c r="R431" s="81">
        <f>INDEX([1]RiskPlusY2565Q3!$S:$S,MATCH([1]ตารางคะแนนV3!C431,[1]RiskPlusY2565Q3!$D:$D,0))</f>
        <v>0</v>
      </c>
      <c r="S431" s="82">
        <f>INDEX([1]Ratio!$S:$S,MATCH([1]ตารางคะแนนV3!$C431,[1]Ratio!$C:$C,0))</f>
        <v>87</v>
      </c>
      <c r="T431" s="78">
        <f>VLOOKUP($C431,[1]RiskPlusY2565Q3!$D$2:$W$901,17,0)</f>
        <v>0</v>
      </c>
      <c r="U431" s="83">
        <f t="shared" si="97"/>
        <v>0</v>
      </c>
      <c r="V431" s="82">
        <f>INDEX([1]Ratio!$T:$T,MATCH([1]ตารางคะแนนV3!$C431,[1]Ratio!$C:$C,0))</f>
        <v>47</v>
      </c>
      <c r="W431" s="78">
        <f>VLOOKUP($C431,[1]RiskPlusY2565Q3!$D$2:$W$901,18,0)</f>
        <v>1</v>
      </c>
      <c r="X431" s="83">
        <f t="shared" si="98"/>
        <v>0.5</v>
      </c>
      <c r="Y431" s="82">
        <f>INDEX([1]Ratio!$V:$V,MATCH([1]ตารางคะแนนV3!$C431,[1]Ratio!$C:$C,0))</f>
        <v>60</v>
      </c>
      <c r="Z431" s="81">
        <f>INDEX([1]RiskPlusY2565Q3!$W:$W,MATCH([1]ตารางคะแนนV3!C431,[1]RiskPlusY2565Q3!$D:$D,0))</f>
        <v>1</v>
      </c>
      <c r="AA431" s="84">
        <f t="shared" si="99"/>
        <v>1.5</v>
      </c>
      <c r="AB431" s="77" t="str">
        <f>INDEX('[1]Quick MethodY2565Q3'!P:P,MATCH([1]ตารางคะแนนV3!$C431,'[1]Quick MethodY2565Q3'!$C:$C,0))</f>
        <v>1</v>
      </c>
      <c r="AC431" s="78" t="str">
        <f>INDEX('[1]Quick MethodY2565Q3'!Q:Q,MATCH([1]ตารางคะแนนV3!$C431,'[1]Quick MethodY2565Q3'!$C:$C,0))</f>
        <v>1</v>
      </c>
      <c r="AD431" s="78">
        <f>INDEX([1]HGRY2565Q3!W:W,MATCH([1]ตารางคะแนนV3!$C431,[1]HGRY2565Q3!$C:$C,0))</f>
        <v>0</v>
      </c>
      <c r="AE431" s="78">
        <f>INDEX([1]HGRY2565Q3!X:X,MATCH([1]ตารางคะแนนV3!$C431,[1]HGRY2565Q3!$C:$C,0))</f>
        <v>0</v>
      </c>
      <c r="AF431" s="78">
        <f>INDEX([1]HGRY2565Q3!Y:Y,MATCH([1]ตารางคะแนนV3!$C431,[1]HGRY2565Q3!$C:$C,0))</f>
        <v>0</v>
      </c>
      <c r="AG431" s="78">
        <f>INDEX([1]HGRY2565Q3!Z:Z,MATCH([1]ตารางคะแนนV3!$C431,[1]HGRY2565Q3!$C:$C,0))</f>
        <v>0</v>
      </c>
      <c r="AH431" s="85">
        <f t="shared" si="100"/>
        <v>2</v>
      </c>
      <c r="AI431" s="79">
        <f t="shared" si="101"/>
        <v>2</v>
      </c>
      <c r="AJ431" s="86">
        <f>INDEX([1]PointY2565Q3!J:J,MATCH([1]ตารางคะแนนV3!$C431,[1]PointY2565Q3!$C:$C,0))</f>
        <v>1</v>
      </c>
      <c r="AK431" s="87">
        <f>IFERROR(INDEX([1]อัตราการครองเตียง!O:O,MATCH([1]ตารางคะแนนV3!$C431,[1]อัตราการครองเตียง!$C:$C,0)),0)</f>
        <v>0</v>
      </c>
      <c r="AL431" s="88">
        <f>INDEX([1]SumAdjRw!R:R,MATCH([1]ตารางคะแนนV3!$C431,[1]SumAdjRw!$C:$C,0))</f>
        <v>1</v>
      </c>
      <c r="AM431" s="89">
        <f t="shared" si="102"/>
        <v>1</v>
      </c>
      <c r="AN431" s="90">
        <f t="shared" si="103"/>
        <v>4</v>
      </c>
      <c r="AO431" s="91">
        <f t="shared" si="104"/>
        <v>7.5</v>
      </c>
      <c r="AP431" s="92">
        <f>INDEX([1]RiskPlusY2565Q3!Q:Q,MATCH([1]ตารางคะแนนV3!$C431,[1]RiskPlusY2565Q3!$D:$D,0))</f>
        <v>0</v>
      </c>
      <c r="AQ431" s="92">
        <f>INDEX([1]RiskPlusY2565Q3!R:R,MATCH([1]ตารางคะแนนV3!$C431,[1]RiskPlusY2565Q3!$D:$D,0))</f>
        <v>0</v>
      </c>
      <c r="AR431" s="92">
        <f>INDEX([1]RiskPlusY2565Q3!AB:AB,MATCH([1]ตารางคะแนนV3!$C431,[1]RiskPlusY2565Q3!$D:$D,0))</f>
        <v>1</v>
      </c>
      <c r="AS431" s="93">
        <f t="shared" si="105"/>
        <v>1</v>
      </c>
      <c r="AT431" s="92">
        <f>INDEX([1]RiskPlusY2565Q3!AA:AA,MATCH([1]ตารางคะแนนV3!$C431,[1]RiskPlusY2565Q3!$D:$D,0))</f>
        <v>1</v>
      </c>
      <c r="AU431" s="92">
        <f>INDEX([1]RiskPlusY2565Q3!AC:AC,MATCH([1]ตารางคะแนนV3!$C431,[1]RiskPlusY2565Q3!$D:$D,0))</f>
        <v>1</v>
      </c>
      <c r="AV431" s="94">
        <f t="shared" si="106"/>
        <v>2</v>
      </c>
      <c r="AW431" s="95">
        <f t="shared" si="107"/>
        <v>3</v>
      </c>
      <c r="AX431" s="96">
        <f t="shared" si="108"/>
        <v>10.5</v>
      </c>
      <c r="AY431" s="18" t="str">
        <f t="shared" si="109"/>
        <v>B</v>
      </c>
      <c r="AZ431" s="18"/>
      <c r="BA431" s="18" t="str">
        <f>INDEX([1]Proflile65!$L:$L,MATCH([1]ตารางคะแนนV3!$C431,[1]Proflile65!$D:$D,0))</f>
        <v>เดิม</v>
      </c>
      <c r="BB431" s="18"/>
      <c r="BC431" s="18"/>
      <c r="BD431" s="28" t="b">
        <f t="shared" si="110"/>
        <v>1</v>
      </c>
      <c r="BE431" s="96">
        <v>10.5</v>
      </c>
      <c r="BF431" s="18" t="s">
        <v>2071</v>
      </c>
      <c r="BH431" s="17">
        <f t="shared" si="111"/>
        <v>150000</v>
      </c>
    </row>
    <row r="432" spans="1:60">
      <c r="A432" s="18" t="s">
        <v>116</v>
      </c>
      <c r="B432" s="17" t="s">
        <v>120</v>
      </c>
      <c r="C432" s="18" t="s">
        <v>1163</v>
      </c>
      <c r="D432" s="17" t="s">
        <v>1164</v>
      </c>
      <c r="E432" s="18" t="str">
        <f>INDEX([1]Proflile65!$F:$F,MATCH([1]ตารางคะแนนV3!$C432,[1]Proflile65!$D:$D,0))</f>
        <v>รพช.</v>
      </c>
      <c r="F432" s="18">
        <f>INDEX([1]Proflile65!$H:$H,MATCH([1]ตารางคะแนนV3!$C432,[1]Proflile65!$D:$D,0))</f>
        <v>67</v>
      </c>
      <c r="G432" s="19" t="str">
        <f>INDEX([1]Proflile65!$K:$K,MATCH([1]ตารางคะแนนV3!$C432,[1]Proflile65!$D:$D,0))</f>
        <v>รพช.F2 P30,000-60,000</v>
      </c>
      <c r="H432" s="75">
        <v>49728</v>
      </c>
      <c r="I432" s="76">
        <f>INDEX([1]RiskPlusY2565Q3!L:L,MATCH([1]ตารางคะแนนV3!$C432,[1]RiskPlusY2565Q3!$D:$D,0))</f>
        <v>108441514.93000001</v>
      </c>
      <c r="J432" s="76">
        <f>INDEX([1]RiskPlusY2565Q3!P:P,MATCH([1]ตารางคะแนนV3!$C432,[1]RiskPlusY2565Q3!$D:$D,0))</f>
        <v>71735708.340000004</v>
      </c>
      <c r="K432" s="76">
        <f>INDEX([1]RiskPlusY2565Q3!O:O,MATCH([1]ตารางคะแนนV3!$C432,[1]RiskPlusY2565Q3!$D:$D,0))</f>
        <v>46015112.43</v>
      </c>
      <c r="L432" s="76">
        <f>INDEX([1]RiskPlusY2565Q3!M:M,MATCH([1]ตารางคะแนนV3!$C432,[1]RiskPlusY2565Q3!$D:$D,0))</f>
        <v>43106078.979999997</v>
      </c>
      <c r="M432" s="29">
        <f>INDEX([1]RiskPlusY2565Q3!N:N,MATCH([1]ตารางคะแนนV3!$C432,[1]RiskPlusY2565Q3!$D:$D,0))</f>
        <v>0</v>
      </c>
      <c r="N432" s="77">
        <f>INDEX([1]PlanfinY2565Q3!M:M,MATCH([1]ตารางคะแนนV3!$C432,[1]PlanfinY2565Q3!$C:$C,0))</f>
        <v>0</v>
      </c>
      <c r="O432" s="78">
        <f>INDEX([1]PlanfinY2565Q3!N:N,MATCH([1]ตารางคะแนนV3!$C432,[1]PlanfinY2565Q3!$C:$C,0))</f>
        <v>0</v>
      </c>
      <c r="P432" s="79">
        <f t="shared" si="96"/>
        <v>0</v>
      </c>
      <c r="Q432" s="80">
        <f>INDEX([1]Ratio!R:R,MATCH([1]ตารางคะแนนV3!$C432,[1]Ratio!$C:$C,0))</f>
        <v>51</v>
      </c>
      <c r="R432" s="81">
        <f>INDEX([1]RiskPlusY2565Q3!$S:$S,MATCH([1]ตารางคะแนนV3!C432,[1]RiskPlusY2565Q3!$D:$D,0))</f>
        <v>1</v>
      </c>
      <c r="S432" s="82">
        <f>INDEX([1]Ratio!$S:$S,MATCH([1]ตารางคะแนนV3!$C432,[1]Ratio!$C:$C,0))</f>
        <v>103</v>
      </c>
      <c r="T432" s="78">
        <f>VLOOKUP($C432,[1]RiskPlusY2565Q3!$D$2:$W$901,17,0)</f>
        <v>0</v>
      </c>
      <c r="U432" s="83">
        <f t="shared" si="97"/>
        <v>0</v>
      </c>
      <c r="V432" s="82">
        <f>INDEX([1]Ratio!$T:$T,MATCH([1]ตารางคะแนนV3!$C432,[1]Ratio!$C:$C,0))</f>
        <v>106</v>
      </c>
      <c r="W432" s="78">
        <f>VLOOKUP($C432,[1]RiskPlusY2565Q3!$D$2:$W$901,18,0)</f>
        <v>0</v>
      </c>
      <c r="X432" s="83">
        <f t="shared" si="98"/>
        <v>0</v>
      </c>
      <c r="Y432" s="82">
        <f>INDEX([1]Ratio!$V:$V,MATCH([1]ตารางคะแนนV3!$C432,[1]Ratio!$C:$C,0))</f>
        <v>54</v>
      </c>
      <c r="Z432" s="81">
        <f>INDEX([1]RiskPlusY2565Q3!$W:$W,MATCH([1]ตารางคะแนนV3!C432,[1]RiskPlusY2565Q3!$D:$D,0))</f>
        <v>1</v>
      </c>
      <c r="AA432" s="84">
        <f t="shared" si="99"/>
        <v>2</v>
      </c>
      <c r="AB432" s="77" t="str">
        <f>INDEX('[1]Quick MethodY2565Q3'!P:P,MATCH([1]ตารางคะแนนV3!$C432,'[1]Quick MethodY2565Q3'!$C:$C,0))</f>
        <v>1</v>
      </c>
      <c r="AC432" s="78" t="str">
        <f>INDEX('[1]Quick MethodY2565Q3'!Q:Q,MATCH([1]ตารางคะแนนV3!$C432,'[1]Quick MethodY2565Q3'!$C:$C,0))</f>
        <v>1</v>
      </c>
      <c r="AD432" s="78">
        <f>INDEX([1]HGRY2565Q3!W:W,MATCH([1]ตารางคะแนนV3!$C432,[1]HGRY2565Q3!$C:$C,0))</f>
        <v>0</v>
      </c>
      <c r="AE432" s="78">
        <f>INDEX([1]HGRY2565Q3!X:X,MATCH([1]ตารางคะแนนV3!$C432,[1]HGRY2565Q3!$C:$C,0))</f>
        <v>0</v>
      </c>
      <c r="AF432" s="78">
        <f>INDEX([1]HGRY2565Q3!Y:Y,MATCH([1]ตารางคะแนนV3!$C432,[1]HGRY2565Q3!$C:$C,0))</f>
        <v>0</v>
      </c>
      <c r="AG432" s="78">
        <f>INDEX([1]HGRY2565Q3!Z:Z,MATCH([1]ตารางคะแนนV3!$C432,[1]HGRY2565Q3!$C:$C,0))</f>
        <v>0.5</v>
      </c>
      <c r="AH432" s="85">
        <f t="shared" si="100"/>
        <v>2.5</v>
      </c>
      <c r="AI432" s="79">
        <f t="shared" si="101"/>
        <v>2</v>
      </c>
      <c r="AJ432" s="86">
        <f>INDEX([1]PointY2565Q3!J:J,MATCH([1]ตารางคะแนนV3!$C432,[1]PointY2565Q3!$C:$C,0))</f>
        <v>1</v>
      </c>
      <c r="AK432" s="87">
        <f>IFERROR(INDEX([1]อัตราการครองเตียง!O:O,MATCH([1]ตารางคะแนนV3!$C432,[1]อัตราการครองเตียง!$C:$C,0)),0)</f>
        <v>1</v>
      </c>
      <c r="AL432" s="88">
        <f>INDEX([1]SumAdjRw!R:R,MATCH([1]ตารางคะแนนV3!$C432,[1]SumAdjRw!$C:$C,0))</f>
        <v>1</v>
      </c>
      <c r="AM432" s="89">
        <f t="shared" si="102"/>
        <v>2</v>
      </c>
      <c r="AN432" s="90">
        <f t="shared" si="103"/>
        <v>5</v>
      </c>
      <c r="AO432" s="91">
        <f t="shared" si="104"/>
        <v>7</v>
      </c>
      <c r="AP432" s="92">
        <f>INDEX([1]RiskPlusY2565Q3!Q:Q,MATCH([1]ตารางคะแนนV3!$C432,[1]RiskPlusY2565Q3!$D:$D,0))</f>
        <v>1</v>
      </c>
      <c r="AQ432" s="92">
        <f>INDEX([1]RiskPlusY2565Q3!R:R,MATCH([1]ตารางคะแนนV3!$C432,[1]RiskPlusY2565Q3!$D:$D,0))</f>
        <v>0</v>
      </c>
      <c r="AR432" s="92">
        <f>INDEX([1]RiskPlusY2565Q3!AB:AB,MATCH([1]ตารางคะแนนV3!$C432,[1]RiskPlusY2565Q3!$D:$D,0))</f>
        <v>1</v>
      </c>
      <c r="AS432" s="93">
        <f t="shared" si="105"/>
        <v>2</v>
      </c>
      <c r="AT432" s="92">
        <f>INDEX([1]RiskPlusY2565Q3!AA:AA,MATCH([1]ตารางคะแนนV3!$C432,[1]RiskPlusY2565Q3!$D:$D,0))</f>
        <v>1</v>
      </c>
      <c r="AU432" s="92">
        <f>INDEX([1]RiskPlusY2565Q3!AC:AC,MATCH([1]ตารางคะแนนV3!$C432,[1]RiskPlusY2565Q3!$D:$D,0))</f>
        <v>1</v>
      </c>
      <c r="AV432" s="94">
        <f t="shared" si="106"/>
        <v>2</v>
      </c>
      <c r="AW432" s="95">
        <f t="shared" si="107"/>
        <v>4</v>
      </c>
      <c r="AX432" s="96">
        <f t="shared" si="108"/>
        <v>11</v>
      </c>
      <c r="AY432" s="18" t="str">
        <f t="shared" si="109"/>
        <v>B</v>
      </c>
      <c r="AZ432" s="18"/>
      <c r="BA432" s="18" t="str">
        <f>INDEX([1]Proflile65!$L:$L,MATCH([1]ตารางคะแนนV3!$C432,[1]Proflile65!$D:$D,0))</f>
        <v>เดิม</v>
      </c>
      <c r="BB432" s="18"/>
      <c r="BC432" s="18"/>
      <c r="BD432" s="28" t="b">
        <f t="shared" si="110"/>
        <v>1</v>
      </c>
      <c r="BE432" s="96">
        <v>11</v>
      </c>
      <c r="BF432" s="18" t="s">
        <v>2071</v>
      </c>
      <c r="BH432" s="17">
        <f t="shared" si="111"/>
        <v>150000</v>
      </c>
    </row>
    <row r="433" spans="1:60">
      <c r="A433" s="18" t="s">
        <v>116</v>
      </c>
      <c r="B433" s="17" t="s">
        <v>120</v>
      </c>
      <c r="C433" s="18" t="s">
        <v>1165</v>
      </c>
      <c r="D433" s="17" t="s">
        <v>1166</v>
      </c>
      <c r="E433" s="18" t="str">
        <f>INDEX([1]Proflile65!$F:$F,MATCH([1]ตารางคะแนนV3!$C433,[1]Proflile65!$D:$D,0))</f>
        <v>รพช.</v>
      </c>
      <c r="F433" s="18">
        <f>INDEX([1]Proflile65!$H:$H,MATCH([1]ตารางคะแนนV3!$C433,[1]Proflile65!$D:$D,0))</f>
        <v>134</v>
      </c>
      <c r="G433" s="19" t="str">
        <f>INDEX([1]Proflile65!$K:$K,MATCH([1]ตารางคะแนนV3!$C433,[1]Proflile65!$D:$D,0))</f>
        <v>รพช.M2 B&gt;100</v>
      </c>
      <c r="H433" s="75">
        <v>46876</v>
      </c>
      <c r="I433" s="76">
        <f>INDEX([1]RiskPlusY2565Q3!L:L,MATCH([1]ตารางคะแนนV3!$C433,[1]RiskPlusY2565Q3!$D:$D,0))</f>
        <v>106447500.63</v>
      </c>
      <c r="J433" s="76">
        <f>INDEX([1]RiskPlusY2565Q3!P:P,MATCH([1]ตารางคะแนนV3!$C433,[1]RiskPlusY2565Q3!$D:$D,0))</f>
        <v>48716609.219999999</v>
      </c>
      <c r="K433" s="76">
        <f>INDEX([1]RiskPlusY2565Q3!O:O,MATCH([1]ตารางคะแนนV3!$C433,[1]RiskPlusY2565Q3!$D:$D,0))</f>
        <v>43412908.289999999</v>
      </c>
      <c r="L433" s="76">
        <f>INDEX([1]RiskPlusY2565Q3!M:M,MATCH([1]ตารางคะแนนV3!$C433,[1]RiskPlusY2565Q3!$D:$D,0))</f>
        <v>36506138.140000001</v>
      </c>
      <c r="M433" s="29">
        <f>INDEX([1]RiskPlusY2565Q3!N:N,MATCH([1]ตารางคะแนนV3!$C433,[1]RiskPlusY2565Q3!$D:$D,0))</f>
        <v>0</v>
      </c>
      <c r="N433" s="77">
        <f>INDEX([1]PlanfinY2565Q3!M:M,MATCH([1]ตารางคะแนนV3!$C433,[1]PlanfinY2565Q3!$C:$C,0))</f>
        <v>1</v>
      </c>
      <c r="O433" s="78">
        <f>INDEX([1]PlanfinY2565Q3!N:N,MATCH([1]ตารางคะแนนV3!$C433,[1]PlanfinY2565Q3!$C:$C,0))</f>
        <v>1</v>
      </c>
      <c r="P433" s="79">
        <f t="shared" si="96"/>
        <v>2</v>
      </c>
      <c r="Q433" s="80">
        <f>INDEX([1]Ratio!R:R,MATCH([1]ตารางคะแนนV3!$C433,[1]Ratio!$C:$C,0))</f>
        <v>140</v>
      </c>
      <c r="R433" s="81">
        <f>INDEX([1]RiskPlusY2565Q3!$S:$S,MATCH([1]ตารางคะแนนV3!C433,[1]RiskPlusY2565Q3!$D:$D,0))</f>
        <v>0</v>
      </c>
      <c r="S433" s="82">
        <f>INDEX([1]Ratio!$S:$S,MATCH([1]ตารางคะแนนV3!$C433,[1]Ratio!$C:$C,0))</f>
        <v>136</v>
      </c>
      <c r="T433" s="78">
        <f>VLOOKUP($C433,[1]RiskPlusY2565Q3!$D$2:$W$901,17,0)</f>
        <v>0</v>
      </c>
      <c r="U433" s="83">
        <f t="shared" si="97"/>
        <v>0</v>
      </c>
      <c r="V433" s="82">
        <f>INDEX([1]Ratio!$T:$T,MATCH([1]ตารางคะแนนV3!$C433,[1]Ratio!$C:$C,0))</f>
        <v>36</v>
      </c>
      <c r="W433" s="78">
        <f>VLOOKUP($C433,[1]RiskPlusY2565Q3!$D$2:$W$901,18,0)</f>
        <v>1</v>
      </c>
      <c r="X433" s="83">
        <f t="shared" si="98"/>
        <v>0.5</v>
      </c>
      <c r="Y433" s="82">
        <f>INDEX([1]Ratio!$V:$V,MATCH([1]ตารางคะแนนV3!$C433,[1]Ratio!$C:$C,0))</f>
        <v>66</v>
      </c>
      <c r="Z433" s="81">
        <f>INDEX([1]RiskPlusY2565Q3!$W:$W,MATCH([1]ตารางคะแนนV3!C433,[1]RiskPlusY2565Q3!$D:$D,0))</f>
        <v>0</v>
      </c>
      <c r="AA433" s="84">
        <f t="shared" si="99"/>
        <v>0.5</v>
      </c>
      <c r="AB433" s="77" t="str">
        <f>INDEX('[1]Quick MethodY2565Q3'!P:P,MATCH([1]ตารางคะแนนV3!$C433,'[1]Quick MethodY2565Q3'!$C:$C,0))</f>
        <v>1</v>
      </c>
      <c r="AC433" s="78" t="str">
        <f>INDEX('[1]Quick MethodY2565Q3'!Q:Q,MATCH([1]ตารางคะแนนV3!$C433,'[1]Quick MethodY2565Q3'!$C:$C,0))</f>
        <v>1</v>
      </c>
      <c r="AD433" s="78">
        <f>INDEX([1]HGRY2565Q3!W:W,MATCH([1]ตารางคะแนนV3!$C433,[1]HGRY2565Q3!$C:$C,0))</f>
        <v>0.5</v>
      </c>
      <c r="AE433" s="78">
        <f>INDEX([1]HGRY2565Q3!X:X,MATCH([1]ตารางคะแนนV3!$C433,[1]HGRY2565Q3!$C:$C,0))</f>
        <v>0.5</v>
      </c>
      <c r="AF433" s="78">
        <f>INDEX([1]HGRY2565Q3!Y:Y,MATCH([1]ตารางคะแนนV3!$C433,[1]HGRY2565Q3!$C:$C,0))</f>
        <v>0.5</v>
      </c>
      <c r="AG433" s="78">
        <f>INDEX([1]HGRY2565Q3!Z:Z,MATCH([1]ตารางคะแนนV3!$C433,[1]HGRY2565Q3!$C:$C,0))</f>
        <v>0.5</v>
      </c>
      <c r="AH433" s="85">
        <f t="shared" si="100"/>
        <v>4</v>
      </c>
      <c r="AI433" s="79">
        <f t="shared" si="101"/>
        <v>2</v>
      </c>
      <c r="AJ433" s="86">
        <f>INDEX([1]PointY2565Q3!J:J,MATCH([1]ตารางคะแนนV3!$C433,[1]PointY2565Q3!$C:$C,0))</f>
        <v>1</v>
      </c>
      <c r="AK433" s="87">
        <f>IFERROR(INDEX([1]อัตราการครองเตียง!O:O,MATCH([1]ตารางคะแนนV3!$C433,[1]อัตราการครองเตียง!$C:$C,0)),0)</f>
        <v>0</v>
      </c>
      <c r="AL433" s="88">
        <f>INDEX([1]SumAdjRw!R:R,MATCH([1]ตารางคะแนนV3!$C433,[1]SumAdjRw!$C:$C,0))</f>
        <v>0</v>
      </c>
      <c r="AM433" s="89">
        <f t="shared" si="102"/>
        <v>0</v>
      </c>
      <c r="AN433" s="90">
        <f t="shared" si="103"/>
        <v>3</v>
      </c>
      <c r="AO433" s="91">
        <f t="shared" si="104"/>
        <v>5.5</v>
      </c>
      <c r="AP433" s="92">
        <f>INDEX([1]RiskPlusY2565Q3!Q:Q,MATCH([1]ตารางคะแนนV3!$C433,[1]RiskPlusY2565Q3!$D:$D,0))</f>
        <v>0</v>
      </c>
      <c r="AQ433" s="92">
        <f>INDEX([1]RiskPlusY2565Q3!R:R,MATCH([1]ตารางคะแนนV3!$C433,[1]RiskPlusY2565Q3!$D:$D,0))</f>
        <v>0</v>
      </c>
      <c r="AR433" s="92">
        <f>INDEX([1]RiskPlusY2565Q3!AB:AB,MATCH([1]ตารางคะแนนV3!$C433,[1]RiskPlusY2565Q3!$D:$D,0))</f>
        <v>1</v>
      </c>
      <c r="AS433" s="93">
        <f t="shared" si="105"/>
        <v>1</v>
      </c>
      <c r="AT433" s="92">
        <f>INDEX([1]RiskPlusY2565Q3!AA:AA,MATCH([1]ตารางคะแนนV3!$C433,[1]RiskPlusY2565Q3!$D:$D,0))</f>
        <v>1</v>
      </c>
      <c r="AU433" s="92">
        <f>INDEX([1]RiskPlusY2565Q3!AC:AC,MATCH([1]ตารางคะแนนV3!$C433,[1]RiskPlusY2565Q3!$D:$D,0))</f>
        <v>1</v>
      </c>
      <c r="AV433" s="94">
        <f t="shared" si="106"/>
        <v>2</v>
      </c>
      <c r="AW433" s="95">
        <f t="shared" si="107"/>
        <v>3</v>
      </c>
      <c r="AX433" s="96">
        <f t="shared" si="108"/>
        <v>8.5</v>
      </c>
      <c r="AY433" s="18" t="str">
        <f t="shared" si="109"/>
        <v>D</v>
      </c>
      <c r="AZ433" s="18"/>
      <c r="BA433" s="18" t="str">
        <f>INDEX([1]Proflile65!$L:$L,MATCH([1]ตารางคะแนนV3!$C433,[1]Proflile65!$D:$D,0))</f>
        <v>เดิม</v>
      </c>
      <c r="BB433" s="18"/>
      <c r="BC433" s="18"/>
      <c r="BD433" s="28" t="b">
        <f t="shared" si="110"/>
        <v>1</v>
      </c>
      <c r="BE433" s="96">
        <v>8.5</v>
      </c>
      <c r="BF433" s="18" t="s">
        <v>2073</v>
      </c>
      <c r="BH433" s="17">
        <f t="shared" si="111"/>
        <v>0</v>
      </c>
    </row>
    <row r="434" spans="1:60">
      <c r="A434" s="18" t="s">
        <v>116</v>
      </c>
      <c r="B434" s="17" t="s">
        <v>120</v>
      </c>
      <c r="C434" s="18" t="s">
        <v>1167</v>
      </c>
      <c r="D434" s="17" t="s">
        <v>1168</v>
      </c>
      <c r="E434" s="18" t="str">
        <f>INDEX([1]Proflile65!$F:$F,MATCH([1]ตารางคะแนนV3!$C434,[1]Proflile65!$D:$D,0))</f>
        <v>รพช.</v>
      </c>
      <c r="F434" s="18">
        <f>INDEX([1]Proflile65!$H:$H,MATCH([1]ตารางคะแนนV3!$C434,[1]Proflile65!$D:$D,0))</f>
        <v>38</v>
      </c>
      <c r="G434" s="19" t="str">
        <f>INDEX([1]Proflile65!$K:$K,MATCH([1]ตารางคะแนนV3!$C434,[1]Proflile65!$D:$D,0))</f>
        <v>รพช.F2 P&lt;=30,000</v>
      </c>
      <c r="H434" s="75">
        <v>21458</v>
      </c>
      <c r="I434" s="76">
        <f>INDEX([1]RiskPlusY2565Q3!L:L,MATCH([1]ตารางคะแนนV3!$C434,[1]RiskPlusY2565Q3!$D:$D,0))</f>
        <v>31151253.239999998</v>
      </c>
      <c r="J434" s="76">
        <f>INDEX([1]RiskPlusY2565Q3!P:P,MATCH([1]ตารางคะแนนV3!$C434,[1]RiskPlusY2565Q3!$D:$D,0))</f>
        <v>4130161.12</v>
      </c>
      <c r="K434" s="76">
        <f>INDEX([1]RiskPlusY2565Q3!O:O,MATCH([1]ตารางคะแนนV3!$C434,[1]RiskPlusY2565Q3!$D:$D,0))</f>
        <v>23488401.300000001</v>
      </c>
      <c r="L434" s="76">
        <f>INDEX([1]RiskPlusY2565Q3!M:M,MATCH([1]ตารางคะแนนV3!$C434,[1]RiskPlusY2565Q3!$D:$D,0))</f>
        <v>20351977.550000001</v>
      </c>
      <c r="M434" s="29">
        <f>INDEX([1]RiskPlusY2565Q3!N:N,MATCH([1]ตารางคะแนนV3!$C434,[1]RiskPlusY2565Q3!$D:$D,0))</f>
        <v>0</v>
      </c>
      <c r="N434" s="77">
        <f>INDEX([1]PlanfinY2565Q3!M:M,MATCH([1]ตารางคะแนนV3!$C434,[1]PlanfinY2565Q3!$C:$C,0))</f>
        <v>0</v>
      </c>
      <c r="O434" s="78">
        <f>INDEX([1]PlanfinY2565Q3!N:N,MATCH([1]ตารางคะแนนV3!$C434,[1]PlanfinY2565Q3!$C:$C,0))</f>
        <v>1</v>
      </c>
      <c r="P434" s="79">
        <f t="shared" si="96"/>
        <v>1</v>
      </c>
      <c r="Q434" s="80">
        <f>INDEX([1]Ratio!R:R,MATCH([1]ตารางคะแนนV3!$C434,[1]Ratio!$C:$C,0))</f>
        <v>157</v>
      </c>
      <c r="R434" s="81">
        <f>INDEX([1]RiskPlusY2565Q3!$S:$S,MATCH([1]ตารางคะแนนV3!C434,[1]RiskPlusY2565Q3!$D:$D,0))</f>
        <v>0</v>
      </c>
      <c r="S434" s="82">
        <f>INDEX([1]Ratio!$S:$S,MATCH([1]ตารางคะแนนV3!$C434,[1]Ratio!$C:$C,0))</f>
        <v>57</v>
      </c>
      <c r="T434" s="78">
        <f>VLOOKUP($C434,[1]RiskPlusY2565Q3!$D$2:$W$901,17,0)</f>
        <v>1</v>
      </c>
      <c r="U434" s="83">
        <f t="shared" si="97"/>
        <v>0.5</v>
      </c>
      <c r="V434" s="82">
        <f>INDEX([1]Ratio!$T:$T,MATCH([1]ตารางคะแนนV3!$C434,[1]Ratio!$C:$C,0))</f>
        <v>46</v>
      </c>
      <c r="W434" s="78">
        <f>VLOOKUP($C434,[1]RiskPlusY2565Q3!$D$2:$W$901,18,0)</f>
        <v>1</v>
      </c>
      <c r="X434" s="83">
        <f t="shared" si="98"/>
        <v>0.5</v>
      </c>
      <c r="Y434" s="82">
        <f>INDEX([1]Ratio!$V:$V,MATCH([1]ตารางคะแนนV3!$C434,[1]Ratio!$C:$C,0))</f>
        <v>66</v>
      </c>
      <c r="Z434" s="81">
        <f>INDEX([1]RiskPlusY2565Q3!$W:$W,MATCH([1]ตารางคะแนนV3!C434,[1]RiskPlusY2565Q3!$D:$D,0))</f>
        <v>0</v>
      </c>
      <c r="AA434" s="84">
        <f t="shared" si="99"/>
        <v>1</v>
      </c>
      <c r="AB434" s="77" t="str">
        <f>INDEX('[1]Quick MethodY2565Q3'!P:P,MATCH([1]ตารางคะแนนV3!$C434,'[1]Quick MethodY2565Q3'!$C:$C,0))</f>
        <v>1</v>
      </c>
      <c r="AC434" s="78" t="str">
        <f>INDEX('[1]Quick MethodY2565Q3'!Q:Q,MATCH([1]ตารางคะแนนV3!$C434,'[1]Quick MethodY2565Q3'!$C:$C,0))</f>
        <v>1</v>
      </c>
      <c r="AD434" s="78">
        <f>INDEX([1]HGRY2565Q3!W:W,MATCH([1]ตารางคะแนนV3!$C434,[1]HGRY2565Q3!$C:$C,0))</f>
        <v>0.5</v>
      </c>
      <c r="AE434" s="78">
        <f>INDEX([1]HGRY2565Q3!X:X,MATCH([1]ตารางคะแนนV3!$C434,[1]HGRY2565Q3!$C:$C,0))</f>
        <v>0</v>
      </c>
      <c r="AF434" s="78">
        <f>INDEX([1]HGRY2565Q3!Y:Y,MATCH([1]ตารางคะแนนV3!$C434,[1]HGRY2565Q3!$C:$C,0))</f>
        <v>0</v>
      </c>
      <c r="AG434" s="78">
        <f>INDEX([1]HGRY2565Q3!Z:Z,MATCH([1]ตารางคะแนนV3!$C434,[1]HGRY2565Q3!$C:$C,0))</f>
        <v>0</v>
      </c>
      <c r="AH434" s="85">
        <f t="shared" si="100"/>
        <v>2.5</v>
      </c>
      <c r="AI434" s="79">
        <f t="shared" si="101"/>
        <v>2</v>
      </c>
      <c r="AJ434" s="86">
        <f>INDEX([1]PointY2565Q3!J:J,MATCH([1]ตารางคะแนนV3!$C434,[1]PointY2565Q3!$C:$C,0))</f>
        <v>1</v>
      </c>
      <c r="AK434" s="87">
        <f>IFERROR(INDEX([1]อัตราการครองเตียง!O:O,MATCH([1]ตารางคะแนนV3!$C434,[1]อัตราการครองเตียง!$C:$C,0)),0)</f>
        <v>0</v>
      </c>
      <c r="AL434" s="88">
        <f>INDEX([1]SumAdjRw!R:R,MATCH([1]ตารางคะแนนV3!$C434,[1]SumAdjRw!$C:$C,0))</f>
        <v>0</v>
      </c>
      <c r="AM434" s="89">
        <f t="shared" si="102"/>
        <v>0</v>
      </c>
      <c r="AN434" s="90">
        <f t="shared" si="103"/>
        <v>3</v>
      </c>
      <c r="AO434" s="91">
        <f t="shared" si="104"/>
        <v>5</v>
      </c>
      <c r="AP434" s="92">
        <f>INDEX([1]RiskPlusY2565Q3!Q:Q,MATCH([1]ตารางคะแนนV3!$C434,[1]RiskPlusY2565Q3!$D:$D,0))</f>
        <v>1</v>
      </c>
      <c r="AQ434" s="92">
        <f>INDEX([1]RiskPlusY2565Q3!R:R,MATCH([1]ตารางคะแนนV3!$C434,[1]RiskPlusY2565Q3!$D:$D,0))</f>
        <v>1</v>
      </c>
      <c r="AR434" s="92">
        <f>INDEX([1]RiskPlusY2565Q3!AB:AB,MATCH([1]ตารางคะแนนV3!$C434,[1]RiskPlusY2565Q3!$D:$D,0))</f>
        <v>1</v>
      </c>
      <c r="AS434" s="93">
        <f t="shared" si="105"/>
        <v>3</v>
      </c>
      <c r="AT434" s="92">
        <f>INDEX([1]RiskPlusY2565Q3!AA:AA,MATCH([1]ตารางคะแนนV3!$C434,[1]RiskPlusY2565Q3!$D:$D,0))</f>
        <v>1</v>
      </c>
      <c r="AU434" s="92">
        <f>INDEX([1]RiskPlusY2565Q3!AC:AC,MATCH([1]ตารางคะแนนV3!$C434,[1]RiskPlusY2565Q3!$D:$D,0))</f>
        <v>1</v>
      </c>
      <c r="AV434" s="94">
        <f t="shared" si="106"/>
        <v>2</v>
      </c>
      <c r="AW434" s="95">
        <f t="shared" si="107"/>
        <v>5</v>
      </c>
      <c r="AX434" s="96">
        <f t="shared" si="108"/>
        <v>10</v>
      </c>
      <c r="AY434" s="18" t="str">
        <f t="shared" si="109"/>
        <v>C</v>
      </c>
      <c r="AZ434" s="18"/>
      <c r="BA434" s="18" t="str">
        <f>INDEX([1]Proflile65!$L:$L,MATCH([1]ตารางคะแนนV3!$C434,[1]Proflile65!$D:$D,0))</f>
        <v>เดิม</v>
      </c>
      <c r="BB434" s="18"/>
      <c r="BC434" s="18"/>
      <c r="BD434" s="28" t="b">
        <f t="shared" si="110"/>
        <v>1</v>
      </c>
      <c r="BE434" s="96">
        <v>10</v>
      </c>
      <c r="BF434" s="18" t="s">
        <v>2072</v>
      </c>
      <c r="BH434" s="17">
        <f t="shared" si="111"/>
        <v>0</v>
      </c>
    </row>
    <row r="435" spans="1:60">
      <c r="A435" s="18" t="s">
        <v>116</v>
      </c>
      <c r="B435" s="17" t="s">
        <v>120</v>
      </c>
      <c r="C435" s="18" t="s">
        <v>1169</v>
      </c>
      <c r="D435" s="17" t="s">
        <v>1170</v>
      </c>
      <c r="E435" s="18" t="str">
        <f>INDEX([1]Proflile65!$F:$F,MATCH([1]ตารางคะแนนV3!$C435,[1]Proflile65!$D:$D,0))</f>
        <v>รพช.</v>
      </c>
      <c r="F435" s="18">
        <f>INDEX([1]Proflile65!$H:$H,MATCH([1]ตารางคะแนนV3!$C435,[1]Proflile65!$D:$D,0))</f>
        <v>152</v>
      </c>
      <c r="G435" s="19" t="str">
        <f>INDEX([1]Proflile65!$K:$K,MATCH([1]ตารางคะแนนV3!$C435,[1]Proflile65!$D:$D,0))</f>
        <v>รพช.M2 B&gt;100</v>
      </c>
      <c r="H435" s="75">
        <v>69826</v>
      </c>
      <c r="I435" s="76">
        <f>INDEX([1]RiskPlusY2565Q3!L:L,MATCH([1]ตารางคะแนนV3!$C435,[1]RiskPlusY2565Q3!$D:$D,0))</f>
        <v>151884330.71000001</v>
      </c>
      <c r="J435" s="76">
        <f>INDEX([1]RiskPlusY2565Q3!P:P,MATCH([1]ตารางคะแนนV3!$C435,[1]RiskPlusY2565Q3!$D:$D,0))</f>
        <v>70293239.840000004</v>
      </c>
      <c r="K435" s="76">
        <f>INDEX([1]RiskPlusY2565Q3!O:O,MATCH([1]ตารางคะแนนV3!$C435,[1]RiskPlusY2565Q3!$D:$D,0))</f>
        <v>51779839.780000001</v>
      </c>
      <c r="L435" s="76">
        <f>INDEX([1]RiskPlusY2565Q3!M:M,MATCH([1]ตารางคะแนนV3!$C435,[1]RiskPlusY2565Q3!$D:$D,0))</f>
        <v>71245460.780000001</v>
      </c>
      <c r="M435" s="29">
        <f>INDEX([1]RiskPlusY2565Q3!N:N,MATCH([1]ตารางคะแนนV3!$C435,[1]RiskPlusY2565Q3!$D:$D,0))</f>
        <v>0</v>
      </c>
      <c r="N435" s="77">
        <f>INDEX([1]PlanfinY2565Q3!M:M,MATCH([1]ตารางคะแนนV3!$C435,[1]PlanfinY2565Q3!$C:$C,0))</f>
        <v>0</v>
      </c>
      <c r="O435" s="78">
        <f>INDEX([1]PlanfinY2565Q3!N:N,MATCH([1]ตารางคะแนนV3!$C435,[1]PlanfinY2565Q3!$C:$C,0))</f>
        <v>1</v>
      </c>
      <c r="P435" s="79">
        <f t="shared" si="96"/>
        <v>1</v>
      </c>
      <c r="Q435" s="80">
        <f>INDEX([1]Ratio!R:R,MATCH([1]ตารางคะแนนV3!$C435,[1]Ratio!$C:$C,0))</f>
        <v>174</v>
      </c>
      <c r="R435" s="81">
        <f>INDEX([1]RiskPlusY2565Q3!$S:$S,MATCH([1]ตารางคะแนนV3!C435,[1]RiskPlusY2565Q3!$D:$D,0))</f>
        <v>0</v>
      </c>
      <c r="S435" s="82">
        <f>INDEX([1]Ratio!$S:$S,MATCH([1]ตารางคะแนนV3!$C435,[1]Ratio!$C:$C,0))</f>
        <v>86</v>
      </c>
      <c r="T435" s="78">
        <f>VLOOKUP($C435,[1]RiskPlusY2565Q3!$D$2:$W$901,17,0)</f>
        <v>0</v>
      </c>
      <c r="U435" s="83">
        <f t="shared" si="97"/>
        <v>0</v>
      </c>
      <c r="V435" s="82">
        <f>INDEX([1]Ratio!$T:$T,MATCH([1]ตารางคะแนนV3!$C435,[1]Ratio!$C:$C,0))</f>
        <v>50</v>
      </c>
      <c r="W435" s="78">
        <f>VLOOKUP($C435,[1]RiskPlusY2565Q3!$D$2:$W$901,18,0)</f>
        <v>1</v>
      </c>
      <c r="X435" s="83">
        <f t="shared" si="98"/>
        <v>0.5</v>
      </c>
      <c r="Y435" s="82">
        <f>INDEX([1]Ratio!$V:$V,MATCH([1]ตารางคะแนนV3!$C435,[1]Ratio!$C:$C,0))</f>
        <v>39</v>
      </c>
      <c r="Z435" s="81">
        <f>INDEX([1]RiskPlusY2565Q3!$W:$W,MATCH([1]ตารางคะแนนV3!C435,[1]RiskPlusY2565Q3!$D:$D,0))</f>
        <v>1</v>
      </c>
      <c r="AA435" s="84">
        <f t="shared" si="99"/>
        <v>1.5</v>
      </c>
      <c r="AB435" s="77" t="str">
        <f>INDEX('[1]Quick MethodY2565Q3'!P:P,MATCH([1]ตารางคะแนนV3!$C435,'[1]Quick MethodY2565Q3'!$C:$C,0))</f>
        <v>1</v>
      </c>
      <c r="AC435" s="78" t="str">
        <f>INDEX('[1]Quick MethodY2565Q3'!Q:Q,MATCH([1]ตารางคะแนนV3!$C435,'[1]Quick MethodY2565Q3'!$C:$C,0))</f>
        <v>1</v>
      </c>
      <c r="AD435" s="78">
        <f>INDEX([1]HGRY2565Q3!W:W,MATCH([1]ตารางคะแนนV3!$C435,[1]HGRY2565Q3!$C:$C,0))</f>
        <v>0</v>
      </c>
      <c r="AE435" s="78">
        <f>INDEX([1]HGRY2565Q3!X:X,MATCH([1]ตารางคะแนนV3!$C435,[1]HGRY2565Q3!$C:$C,0))</f>
        <v>0</v>
      </c>
      <c r="AF435" s="78">
        <f>INDEX([1]HGRY2565Q3!Y:Y,MATCH([1]ตารางคะแนนV3!$C435,[1]HGRY2565Q3!$C:$C,0))</f>
        <v>0.5</v>
      </c>
      <c r="AG435" s="78">
        <f>INDEX([1]HGRY2565Q3!Z:Z,MATCH([1]ตารางคะแนนV3!$C435,[1]HGRY2565Q3!$C:$C,0))</f>
        <v>0</v>
      </c>
      <c r="AH435" s="85">
        <f t="shared" si="100"/>
        <v>2.5</v>
      </c>
      <c r="AI435" s="79">
        <f t="shared" si="101"/>
        <v>2</v>
      </c>
      <c r="AJ435" s="86">
        <f>INDEX([1]PointY2565Q3!J:J,MATCH([1]ตารางคะแนนV3!$C435,[1]PointY2565Q3!$C:$C,0))</f>
        <v>1</v>
      </c>
      <c r="AK435" s="87">
        <f>IFERROR(INDEX([1]อัตราการครองเตียง!O:O,MATCH([1]ตารางคะแนนV3!$C435,[1]อัตราการครองเตียง!$C:$C,0)),0)</f>
        <v>1</v>
      </c>
      <c r="AL435" s="88">
        <f>INDEX([1]SumAdjRw!R:R,MATCH([1]ตารางคะแนนV3!$C435,[1]SumAdjRw!$C:$C,0))</f>
        <v>1</v>
      </c>
      <c r="AM435" s="89">
        <f t="shared" si="102"/>
        <v>2</v>
      </c>
      <c r="AN435" s="90">
        <f t="shared" si="103"/>
        <v>5</v>
      </c>
      <c r="AO435" s="91">
        <f t="shared" si="104"/>
        <v>7.5</v>
      </c>
      <c r="AP435" s="92">
        <f>INDEX([1]RiskPlusY2565Q3!Q:Q,MATCH([1]ตารางคะแนนV3!$C435,[1]RiskPlusY2565Q3!$D:$D,0))</f>
        <v>0</v>
      </c>
      <c r="AQ435" s="92">
        <f>INDEX([1]RiskPlusY2565Q3!R:R,MATCH([1]ตารางคะแนนV3!$C435,[1]RiskPlusY2565Q3!$D:$D,0))</f>
        <v>0</v>
      </c>
      <c r="AR435" s="92">
        <f>INDEX([1]RiskPlusY2565Q3!AB:AB,MATCH([1]ตารางคะแนนV3!$C435,[1]RiskPlusY2565Q3!$D:$D,0))</f>
        <v>1</v>
      </c>
      <c r="AS435" s="93">
        <f t="shared" si="105"/>
        <v>1</v>
      </c>
      <c r="AT435" s="92">
        <f>INDEX([1]RiskPlusY2565Q3!AA:AA,MATCH([1]ตารางคะแนนV3!$C435,[1]RiskPlusY2565Q3!$D:$D,0))</f>
        <v>1</v>
      </c>
      <c r="AU435" s="92">
        <f>INDEX([1]RiskPlusY2565Q3!AC:AC,MATCH([1]ตารางคะแนนV3!$C435,[1]RiskPlusY2565Q3!$D:$D,0))</f>
        <v>1</v>
      </c>
      <c r="AV435" s="94">
        <f t="shared" si="106"/>
        <v>2</v>
      </c>
      <c r="AW435" s="95">
        <f t="shared" si="107"/>
        <v>3</v>
      </c>
      <c r="AX435" s="96">
        <f t="shared" si="108"/>
        <v>10.5</v>
      </c>
      <c r="AY435" s="18" t="str">
        <f t="shared" si="109"/>
        <v>B</v>
      </c>
      <c r="AZ435" s="18"/>
      <c r="BA435" s="18" t="str">
        <f>INDEX([1]Proflile65!$L:$L,MATCH([1]ตารางคะแนนV3!$C435,[1]Proflile65!$D:$D,0))</f>
        <v>เดิม</v>
      </c>
      <c r="BB435" s="18"/>
      <c r="BC435" s="18"/>
      <c r="BD435" s="28" t="b">
        <f t="shared" si="110"/>
        <v>1</v>
      </c>
      <c r="BE435" s="96">
        <v>10.5</v>
      </c>
      <c r="BF435" s="18" t="s">
        <v>2071</v>
      </c>
      <c r="BH435" s="17">
        <f t="shared" si="111"/>
        <v>150000</v>
      </c>
    </row>
    <row r="436" spans="1:60">
      <c r="A436" s="18" t="s">
        <v>116</v>
      </c>
      <c r="B436" s="17" t="s">
        <v>120</v>
      </c>
      <c r="C436" s="18" t="s">
        <v>1171</v>
      </c>
      <c r="D436" s="17" t="s">
        <v>1172</v>
      </c>
      <c r="E436" s="18" t="str">
        <f>INDEX([1]Proflile65!$F:$F,MATCH([1]ตารางคะแนนV3!$C436,[1]Proflile65!$D:$D,0))</f>
        <v>รพช.</v>
      </c>
      <c r="F436" s="18">
        <f>INDEX([1]Proflile65!$H:$H,MATCH([1]ตารางคะแนนV3!$C436,[1]Proflile65!$D:$D,0))</f>
        <v>41</v>
      </c>
      <c r="G436" s="19" t="str">
        <f>INDEX([1]Proflile65!$K:$K,MATCH([1]ตารางคะแนนV3!$C436,[1]Proflile65!$D:$D,0))</f>
        <v>รพช.F2 P&lt;=30,000</v>
      </c>
      <c r="H436" s="75">
        <v>21016</v>
      </c>
      <c r="I436" s="76">
        <f>INDEX([1]RiskPlusY2565Q3!L:L,MATCH([1]ตารางคะแนนV3!$C436,[1]RiskPlusY2565Q3!$D:$D,0))</f>
        <v>22326596.449999999</v>
      </c>
      <c r="J436" s="76">
        <f>INDEX([1]RiskPlusY2565Q3!P:P,MATCH([1]ตารางคะแนนV3!$C436,[1]RiskPlusY2565Q3!$D:$D,0))</f>
        <v>5564182.4299999997</v>
      </c>
      <c r="K436" s="76">
        <f>INDEX([1]RiskPlusY2565Q3!O:O,MATCH([1]ตารางคะแนนV3!$C436,[1]RiskPlusY2565Q3!$D:$D,0))</f>
        <v>13171747.960000001</v>
      </c>
      <c r="L436" s="76">
        <f>INDEX([1]RiskPlusY2565Q3!M:M,MATCH([1]ตารางคะแนนV3!$C436,[1]RiskPlusY2565Q3!$D:$D,0))</f>
        <v>18889084.25</v>
      </c>
      <c r="M436" s="29">
        <f>INDEX([1]RiskPlusY2565Q3!N:N,MATCH([1]ตารางคะแนนV3!$C436,[1]RiskPlusY2565Q3!$D:$D,0))</f>
        <v>0</v>
      </c>
      <c r="N436" s="77">
        <f>INDEX([1]PlanfinY2565Q3!M:M,MATCH([1]ตารางคะแนนV3!$C436,[1]PlanfinY2565Q3!$C:$C,0))</f>
        <v>1</v>
      </c>
      <c r="O436" s="78">
        <f>INDEX([1]PlanfinY2565Q3!N:N,MATCH([1]ตารางคะแนนV3!$C436,[1]PlanfinY2565Q3!$C:$C,0))</f>
        <v>1</v>
      </c>
      <c r="P436" s="79">
        <f t="shared" si="96"/>
        <v>2</v>
      </c>
      <c r="Q436" s="80">
        <f>INDEX([1]Ratio!R:R,MATCH([1]ตารางคะแนนV3!$C436,[1]Ratio!$C:$C,0))</f>
        <v>104</v>
      </c>
      <c r="R436" s="81">
        <f>INDEX([1]RiskPlusY2565Q3!$S:$S,MATCH([1]ตารางคะแนนV3!C436,[1]RiskPlusY2565Q3!$D:$D,0))</f>
        <v>0</v>
      </c>
      <c r="S436" s="82">
        <f>INDEX([1]Ratio!$S:$S,MATCH([1]ตารางคะแนนV3!$C436,[1]Ratio!$C:$C,0))</f>
        <v>64</v>
      </c>
      <c r="T436" s="78">
        <f>VLOOKUP($C436,[1]RiskPlusY2565Q3!$D$2:$W$901,17,0)</f>
        <v>0</v>
      </c>
      <c r="U436" s="83">
        <f t="shared" si="97"/>
        <v>0</v>
      </c>
      <c r="V436" s="82">
        <f>INDEX([1]Ratio!$T:$T,MATCH([1]ตารางคะแนนV3!$C436,[1]Ratio!$C:$C,0))</f>
        <v>46</v>
      </c>
      <c r="W436" s="78">
        <f>VLOOKUP($C436,[1]RiskPlusY2565Q3!$D$2:$W$901,18,0)</f>
        <v>1</v>
      </c>
      <c r="X436" s="83">
        <f t="shared" si="98"/>
        <v>0.5</v>
      </c>
      <c r="Y436" s="82">
        <f>INDEX([1]Ratio!$V:$V,MATCH([1]ตารางคะแนนV3!$C436,[1]Ratio!$C:$C,0))</f>
        <v>76</v>
      </c>
      <c r="Z436" s="81">
        <f>INDEX([1]RiskPlusY2565Q3!$W:$W,MATCH([1]ตารางคะแนนV3!C436,[1]RiskPlusY2565Q3!$D:$D,0))</f>
        <v>0</v>
      </c>
      <c r="AA436" s="84">
        <f t="shared" si="99"/>
        <v>0.5</v>
      </c>
      <c r="AB436" s="77" t="str">
        <f>INDEX('[1]Quick MethodY2565Q3'!P:P,MATCH([1]ตารางคะแนนV3!$C436,'[1]Quick MethodY2565Q3'!$C:$C,0))</f>
        <v>1</v>
      </c>
      <c r="AC436" s="78" t="str">
        <f>INDEX('[1]Quick MethodY2565Q3'!Q:Q,MATCH([1]ตารางคะแนนV3!$C436,'[1]Quick MethodY2565Q3'!$C:$C,0))</f>
        <v>1</v>
      </c>
      <c r="AD436" s="78">
        <f>INDEX([1]HGRY2565Q3!W:W,MATCH([1]ตารางคะแนนV3!$C436,[1]HGRY2565Q3!$C:$C,0))</f>
        <v>0.5</v>
      </c>
      <c r="AE436" s="78">
        <f>INDEX([1]HGRY2565Q3!X:X,MATCH([1]ตารางคะแนนV3!$C436,[1]HGRY2565Q3!$C:$C,0))</f>
        <v>0</v>
      </c>
      <c r="AF436" s="78">
        <f>INDEX([1]HGRY2565Q3!Y:Y,MATCH([1]ตารางคะแนนV3!$C436,[1]HGRY2565Q3!$C:$C,0))</f>
        <v>0</v>
      </c>
      <c r="AG436" s="78">
        <f>INDEX([1]HGRY2565Q3!Z:Z,MATCH([1]ตารางคะแนนV3!$C436,[1]HGRY2565Q3!$C:$C,0))</f>
        <v>0.5</v>
      </c>
      <c r="AH436" s="85">
        <f t="shared" si="100"/>
        <v>3</v>
      </c>
      <c r="AI436" s="79">
        <f t="shared" si="101"/>
        <v>2</v>
      </c>
      <c r="AJ436" s="86">
        <f>INDEX([1]PointY2565Q3!J:J,MATCH([1]ตารางคะแนนV3!$C436,[1]PointY2565Q3!$C:$C,0))</f>
        <v>1</v>
      </c>
      <c r="AK436" s="87">
        <f>IFERROR(INDEX([1]อัตราการครองเตียง!O:O,MATCH([1]ตารางคะแนนV3!$C436,[1]อัตราการครองเตียง!$C:$C,0)),0)</f>
        <v>1</v>
      </c>
      <c r="AL436" s="88">
        <f>INDEX([1]SumAdjRw!R:R,MATCH([1]ตารางคะแนนV3!$C436,[1]SumAdjRw!$C:$C,0))</f>
        <v>1</v>
      </c>
      <c r="AM436" s="89">
        <f t="shared" si="102"/>
        <v>2</v>
      </c>
      <c r="AN436" s="90">
        <f t="shared" si="103"/>
        <v>5</v>
      </c>
      <c r="AO436" s="91">
        <f t="shared" si="104"/>
        <v>7.5</v>
      </c>
      <c r="AP436" s="92">
        <f>INDEX([1]RiskPlusY2565Q3!Q:Q,MATCH([1]ตารางคะแนนV3!$C436,[1]RiskPlusY2565Q3!$D:$D,0))</f>
        <v>0</v>
      </c>
      <c r="AQ436" s="92">
        <f>INDEX([1]RiskPlusY2565Q3!R:R,MATCH([1]ตารางคะแนนV3!$C436,[1]RiskPlusY2565Q3!$D:$D,0))</f>
        <v>0</v>
      </c>
      <c r="AR436" s="92">
        <f>INDEX([1]RiskPlusY2565Q3!AB:AB,MATCH([1]ตารางคะแนนV3!$C436,[1]RiskPlusY2565Q3!$D:$D,0))</f>
        <v>1</v>
      </c>
      <c r="AS436" s="93">
        <f t="shared" si="105"/>
        <v>1</v>
      </c>
      <c r="AT436" s="92">
        <f>INDEX([1]RiskPlusY2565Q3!AA:AA,MATCH([1]ตารางคะแนนV3!$C436,[1]RiskPlusY2565Q3!$D:$D,0))</f>
        <v>1</v>
      </c>
      <c r="AU436" s="92">
        <f>INDEX([1]RiskPlusY2565Q3!AC:AC,MATCH([1]ตารางคะแนนV3!$C436,[1]RiskPlusY2565Q3!$D:$D,0))</f>
        <v>1</v>
      </c>
      <c r="AV436" s="94">
        <f t="shared" si="106"/>
        <v>2</v>
      </c>
      <c r="AW436" s="95">
        <f t="shared" si="107"/>
        <v>3</v>
      </c>
      <c r="AX436" s="96">
        <f t="shared" si="108"/>
        <v>10.5</v>
      </c>
      <c r="AY436" s="18" t="str">
        <f t="shared" si="109"/>
        <v>B</v>
      </c>
      <c r="AZ436" s="18"/>
      <c r="BA436" s="18" t="str">
        <f>INDEX([1]Proflile65!$L:$L,MATCH([1]ตารางคะแนนV3!$C436,[1]Proflile65!$D:$D,0))</f>
        <v>เดิม</v>
      </c>
      <c r="BB436" s="18"/>
      <c r="BC436" s="18"/>
      <c r="BD436" s="28" t="b">
        <f t="shared" si="110"/>
        <v>1</v>
      </c>
      <c r="BE436" s="96">
        <v>10.5</v>
      </c>
      <c r="BF436" s="18" t="s">
        <v>2071</v>
      </c>
      <c r="BH436" s="17">
        <f t="shared" si="111"/>
        <v>150000</v>
      </c>
    </row>
    <row r="437" spans="1:60">
      <c r="A437" s="18" t="s">
        <v>116</v>
      </c>
      <c r="B437" s="17" t="s">
        <v>120</v>
      </c>
      <c r="C437" s="18" t="s">
        <v>1173</v>
      </c>
      <c r="D437" s="17" t="s">
        <v>1174</v>
      </c>
      <c r="E437" s="18" t="str">
        <f>INDEX([1]Proflile65!$F:$F,MATCH([1]ตารางคะแนนV3!$C437,[1]Proflile65!$D:$D,0))</f>
        <v>รพช.</v>
      </c>
      <c r="F437" s="18">
        <f>INDEX([1]Proflile65!$H:$H,MATCH([1]ตารางคะแนนV3!$C437,[1]Proflile65!$D:$D,0))</f>
        <v>30</v>
      </c>
      <c r="G437" s="19" t="str">
        <f>INDEX([1]Proflile65!$K:$K,MATCH([1]ตารางคะแนนV3!$C437,[1]Proflile65!$D:$D,0))</f>
        <v>รพช.F3 P15,000-25,000</v>
      </c>
      <c r="H437" s="75">
        <v>18100</v>
      </c>
      <c r="I437" s="76">
        <f>INDEX([1]RiskPlusY2565Q3!L:L,MATCH([1]ตารางคะแนนV3!$C437,[1]RiskPlusY2565Q3!$D:$D,0))</f>
        <v>34928375.939999998</v>
      </c>
      <c r="J437" s="76">
        <f>INDEX([1]RiskPlusY2565Q3!P:P,MATCH([1]ตารางคะแนนV3!$C437,[1]RiskPlusY2565Q3!$D:$D,0))</f>
        <v>19716460.309999999</v>
      </c>
      <c r="K437" s="76">
        <f>INDEX([1]RiskPlusY2565Q3!O:O,MATCH([1]ตารางคะแนนV3!$C437,[1]RiskPlusY2565Q3!$D:$D,0))</f>
        <v>17833137.850000001</v>
      </c>
      <c r="L437" s="76">
        <f>INDEX([1]RiskPlusY2565Q3!M:M,MATCH([1]ตารางคะแนนV3!$C437,[1]RiskPlusY2565Q3!$D:$D,0))</f>
        <v>15479739.73</v>
      </c>
      <c r="M437" s="29">
        <f>INDEX([1]RiskPlusY2565Q3!N:N,MATCH([1]ตารางคะแนนV3!$C437,[1]RiskPlusY2565Q3!$D:$D,0))</f>
        <v>0</v>
      </c>
      <c r="N437" s="77">
        <f>INDEX([1]PlanfinY2565Q3!M:M,MATCH([1]ตารางคะแนนV3!$C437,[1]PlanfinY2565Q3!$C:$C,0))</f>
        <v>0</v>
      </c>
      <c r="O437" s="78">
        <f>INDEX([1]PlanfinY2565Q3!N:N,MATCH([1]ตารางคะแนนV3!$C437,[1]PlanfinY2565Q3!$C:$C,0))</f>
        <v>1</v>
      </c>
      <c r="P437" s="79">
        <f t="shared" si="96"/>
        <v>1</v>
      </c>
      <c r="Q437" s="80">
        <f>INDEX([1]Ratio!R:R,MATCH([1]ตารางคะแนนV3!$C437,[1]Ratio!$C:$C,0))</f>
        <v>195</v>
      </c>
      <c r="R437" s="81">
        <f>INDEX([1]RiskPlusY2565Q3!$S:$S,MATCH([1]ตารางคะแนนV3!C437,[1]RiskPlusY2565Q3!$D:$D,0))</f>
        <v>0</v>
      </c>
      <c r="S437" s="82">
        <f>INDEX([1]Ratio!$S:$S,MATCH([1]ตารางคะแนนV3!$C437,[1]Ratio!$C:$C,0))</f>
        <v>18</v>
      </c>
      <c r="T437" s="78">
        <f>VLOOKUP($C437,[1]RiskPlusY2565Q3!$D$2:$W$901,17,0)</f>
        <v>1</v>
      </c>
      <c r="U437" s="83">
        <f t="shared" si="97"/>
        <v>0.5</v>
      </c>
      <c r="V437" s="82">
        <f>INDEX([1]Ratio!$T:$T,MATCH([1]ตารางคะแนนV3!$C437,[1]Ratio!$C:$C,0))</f>
        <v>133</v>
      </c>
      <c r="W437" s="78">
        <f>VLOOKUP($C437,[1]RiskPlusY2565Q3!$D$2:$W$901,18,0)</f>
        <v>0</v>
      </c>
      <c r="X437" s="83">
        <f t="shared" si="98"/>
        <v>0</v>
      </c>
      <c r="Y437" s="82">
        <f>INDEX([1]Ratio!$V:$V,MATCH([1]ตารางคะแนนV3!$C437,[1]Ratio!$C:$C,0))</f>
        <v>64</v>
      </c>
      <c r="Z437" s="81">
        <f>INDEX([1]RiskPlusY2565Q3!$W:$W,MATCH([1]ตารางคะแนนV3!C437,[1]RiskPlusY2565Q3!$D:$D,0))</f>
        <v>0</v>
      </c>
      <c r="AA437" s="84">
        <f t="shared" si="99"/>
        <v>0.5</v>
      </c>
      <c r="AB437" s="77" t="str">
        <f>INDEX('[1]Quick MethodY2565Q3'!P:P,MATCH([1]ตารางคะแนนV3!$C437,'[1]Quick MethodY2565Q3'!$C:$C,0))</f>
        <v>0</v>
      </c>
      <c r="AC437" s="78" t="str">
        <f>INDEX('[1]Quick MethodY2565Q3'!Q:Q,MATCH([1]ตารางคะแนนV3!$C437,'[1]Quick MethodY2565Q3'!$C:$C,0))</f>
        <v>1</v>
      </c>
      <c r="AD437" s="78">
        <f>INDEX([1]HGRY2565Q3!W:W,MATCH([1]ตารางคะแนนV3!$C437,[1]HGRY2565Q3!$C:$C,0))</f>
        <v>0.5</v>
      </c>
      <c r="AE437" s="78">
        <f>INDEX([1]HGRY2565Q3!X:X,MATCH([1]ตารางคะแนนV3!$C437,[1]HGRY2565Q3!$C:$C,0))</f>
        <v>0.5</v>
      </c>
      <c r="AF437" s="78">
        <f>INDEX([1]HGRY2565Q3!Y:Y,MATCH([1]ตารางคะแนนV3!$C437,[1]HGRY2565Q3!$C:$C,0))</f>
        <v>0</v>
      </c>
      <c r="AG437" s="78">
        <f>INDEX([1]HGRY2565Q3!Z:Z,MATCH([1]ตารางคะแนนV3!$C437,[1]HGRY2565Q3!$C:$C,0))</f>
        <v>0</v>
      </c>
      <c r="AH437" s="85">
        <f t="shared" si="100"/>
        <v>2</v>
      </c>
      <c r="AI437" s="79">
        <f t="shared" si="101"/>
        <v>2</v>
      </c>
      <c r="AJ437" s="86">
        <f>INDEX([1]PointY2565Q3!J:J,MATCH([1]ตารางคะแนนV3!$C437,[1]PointY2565Q3!$C:$C,0))</f>
        <v>1</v>
      </c>
      <c r="AK437" s="87">
        <f>IFERROR(INDEX([1]อัตราการครองเตียง!O:O,MATCH([1]ตารางคะแนนV3!$C437,[1]อัตราการครองเตียง!$C:$C,0)),0)</f>
        <v>1</v>
      </c>
      <c r="AL437" s="88">
        <f>INDEX([1]SumAdjRw!R:R,MATCH([1]ตารางคะแนนV3!$C437,[1]SumAdjRw!$C:$C,0))</f>
        <v>1</v>
      </c>
      <c r="AM437" s="89">
        <f t="shared" si="102"/>
        <v>2</v>
      </c>
      <c r="AN437" s="90">
        <f t="shared" si="103"/>
        <v>5</v>
      </c>
      <c r="AO437" s="91">
        <f t="shared" si="104"/>
        <v>6.5</v>
      </c>
      <c r="AP437" s="92">
        <f>INDEX([1]RiskPlusY2565Q3!Q:Q,MATCH([1]ตารางคะแนนV3!$C437,[1]RiskPlusY2565Q3!$D:$D,0))</f>
        <v>0</v>
      </c>
      <c r="AQ437" s="92">
        <f>INDEX([1]RiskPlusY2565Q3!R:R,MATCH([1]ตารางคะแนนV3!$C437,[1]RiskPlusY2565Q3!$D:$D,0))</f>
        <v>0</v>
      </c>
      <c r="AR437" s="92">
        <f>INDEX([1]RiskPlusY2565Q3!AB:AB,MATCH([1]ตารางคะแนนV3!$C437,[1]RiskPlusY2565Q3!$D:$D,0))</f>
        <v>1</v>
      </c>
      <c r="AS437" s="93">
        <f t="shared" si="105"/>
        <v>1</v>
      </c>
      <c r="AT437" s="92">
        <f>INDEX([1]RiskPlusY2565Q3!AA:AA,MATCH([1]ตารางคะแนนV3!$C437,[1]RiskPlusY2565Q3!$D:$D,0))</f>
        <v>1</v>
      </c>
      <c r="AU437" s="92">
        <f>INDEX([1]RiskPlusY2565Q3!AC:AC,MATCH([1]ตารางคะแนนV3!$C437,[1]RiskPlusY2565Q3!$D:$D,0))</f>
        <v>1</v>
      </c>
      <c r="AV437" s="94">
        <f t="shared" si="106"/>
        <v>2</v>
      </c>
      <c r="AW437" s="95">
        <f t="shared" si="107"/>
        <v>3</v>
      </c>
      <c r="AX437" s="96">
        <f t="shared" si="108"/>
        <v>9.5</v>
      </c>
      <c r="AY437" s="18" t="str">
        <f t="shared" si="109"/>
        <v>C</v>
      </c>
      <c r="AZ437" s="18"/>
      <c r="BA437" s="18" t="str">
        <f>INDEX([1]Proflile65!$L:$L,MATCH([1]ตารางคะแนนV3!$C437,[1]Proflile65!$D:$D,0))</f>
        <v>เดิม</v>
      </c>
      <c r="BB437" s="18"/>
      <c r="BC437" s="18"/>
      <c r="BD437" s="28" t="b">
        <f t="shared" si="110"/>
        <v>1</v>
      </c>
      <c r="BE437" s="96">
        <v>9.5</v>
      </c>
      <c r="BF437" s="18" t="s">
        <v>2072</v>
      </c>
      <c r="BH437" s="17">
        <f t="shared" si="111"/>
        <v>0</v>
      </c>
    </row>
    <row r="438" spans="1:60">
      <c r="A438" s="18" t="s">
        <v>116</v>
      </c>
      <c r="B438" s="17" t="s">
        <v>120</v>
      </c>
      <c r="C438" s="18" t="s">
        <v>1175</v>
      </c>
      <c r="D438" s="17" t="s">
        <v>1176</v>
      </c>
      <c r="E438" s="18" t="str">
        <f>INDEX([1]Proflile65!$F:$F,MATCH([1]ตารางคะแนนV3!$C438,[1]Proflile65!$D:$D,0))</f>
        <v>รพช.</v>
      </c>
      <c r="F438" s="18">
        <f>INDEX([1]Proflile65!$H:$H,MATCH([1]ตารางคะแนนV3!$C438,[1]Proflile65!$D:$D,0))</f>
        <v>0</v>
      </c>
      <c r="G438" s="19" t="str">
        <f>INDEX([1]Proflile65!$K:$K,MATCH([1]ตารางคะแนนV3!$C438,[1]Proflile65!$D:$D,0))</f>
        <v>รพช.F3 P15,000-25,000</v>
      </c>
      <c r="H438" s="75">
        <v>17514</v>
      </c>
      <c r="I438" s="76">
        <f>INDEX([1]RiskPlusY2565Q3!L:L,MATCH([1]ตารางคะแนนV3!$C438,[1]RiskPlusY2565Q3!$D:$D,0))</f>
        <v>37720036.990000002</v>
      </c>
      <c r="J438" s="76">
        <f>INDEX([1]RiskPlusY2565Q3!P:P,MATCH([1]ตารางคะแนนV3!$C438,[1]RiskPlusY2565Q3!$D:$D,0))</f>
        <v>7311506.79</v>
      </c>
      <c r="K438" s="76">
        <f>INDEX([1]RiskPlusY2565Q3!O:O,MATCH([1]ตารางคะแนนV3!$C438,[1]RiskPlusY2565Q3!$D:$D,0))</f>
        <v>26706522.719999999</v>
      </c>
      <c r="L438" s="76">
        <f>INDEX([1]RiskPlusY2565Q3!M:M,MATCH([1]ตารางคะแนนV3!$C438,[1]RiskPlusY2565Q3!$D:$D,0))</f>
        <v>24984267.43</v>
      </c>
      <c r="M438" s="29">
        <f>INDEX([1]RiskPlusY2565Q3!N:N,MATCH([1]ตารางคะแนนV3!$C438,[1]RiskPlusY2565Q3!$D:$D,0))</f>
        <v>0</v>
      </c>
      <c r="N438" s="77">
        <f>INDEX([1]PlanfinY2565Q3!M:M,MATCH([1]ตารางคะแนนV3!$C438,[1]PlanfinY2565Q3!$C:$C,0))</f>
        <v>0</v>
      </c>
      <c r="O438" s="78">
        <f>INDEX([1]PlanfinY2565Q3!N:N,MATCH([1]ตารางคะแนนV3!$C438,[1]PlanfinY2565Q3!$C:$C,0))</f>
        <v>0</v>
      </c>
      <c r="P438" s="79">
        <f t="shared" si="96"/>
        <v>0</v>
      </c>
      <c r="Q438" s="80">
        <f>INDEX([1]Ratio!R:R,MATCH([1]ตารางคะแนนV3!$C438,[1]Ratio!$C:$C,0))</f>
        <v>414</v>
      </c>
      <c r="R438" s="81">
        <f>INDEX([1]RiskPlusY2565Q3!$S:$S,MATCH([1]ตารางคะแนนV3!C438,[1]RiskPlusY2565Q3!$D:$D,0))</f>
        <v>0</v>
      </c>
      <c r="S438" s="82">
        <f>INDEX([1]Ratio!$S:$S,MATCH([1]ตารางคะแนนV3!$C438,[1]Ratio!$C:$C,0))</f>
        <v>458</v>
      </c>
      <c r="T438" s="78">
        <f>VLOOKUP($C438,[1]RiskPlusY2565Q3!$D$2:$W$901,17,0)</f>
        <v>0</v>
      </c>
      <c r="U438" s="83">
        <f t="shared" si="97"/>
        <v>0</v>
      </c>
      <c r="V438" s="82">
        <f>INDEX([1]Ratio!$T:$T,MATCH([1]ตารางคะแนนV3!$C438,[1]Ratio!$C:$C,0))</f>
        <v>190</v>
      </c>
      <c r="W438" s="78">
        <f>VLOOKUP($C438,[1]RiskPlusY2565Q3!$D$2:$W$901,18,0)</f>
        <v>0</v>
      </c>
      <c r="X438" s="83">
        <f t="shared" si="98"/>
        <v>0</v>
      </c>
      <c r="Y438" s="82">
        <f>INDEX([1]Ratio!$V:$V,MATCH([1]ตารางคะแนนV3!$C438,[1]Ratio!$C:$C,0))</f>
        <v>57</v>
      </c>
      <c r="Z438" s="81">
        <f>INDEX([1]RiskPlusY2565Q3!$W:$W,MATCH([1]ตารางคะแนนV3!C438,[1]RiskPlusY2565Q3!$D:$D,0))</f>
        <v>1</v>
      </c>
      <c r="AA438" s="84">
        <f t="shared" si="99"/>
        <v>1</v>
      </c>
      <c r="AB438" s="77" t="str">
        <f>INDEX('[1]Quick MethodY2565Q3'!P:P,MATCH([1]ตารางคะแนนV3!$C438,'[1]Quick MethodY2565Q3'!$C:$C,0))</f>
        <v>0</v>
      </c>
      <c r="AC438" s="78" t="str">
        <f>INDEX('[1]Quick MethodY2565Q3'!Q:Q,MATCH([1]ตารางคะแนนV3!$C438,'[1]Quick MethodY2565Q3'!$C:$C,0))</f>
        <v>1</v>
      </c>
      <c r="AD438" s="78">
        <f>INDEX([1]HGRY2565Q3!W:W,MATCH([1]ตารางคะแนนV3!$C438,[1]HGRY2565Q3!$C:$C,0))</f>
        <v>0.5</v>
      </c>
      <c r="AE438" s="78">
        <f>INDEX([1]HGRY2565Q3!X:X,MATCH([1]ตารางคะแนนV3!$C438,[1]HGRY2565Q3!$C:$C,0))</f>
        <v>0</v>
      </c>
      <c r="AF438" s="78">
        <f>INDEX([1]HGRY2565Q3!Y:Y,MATCH([1]ตารางคะแนนV3!$C438,[1]HGRY2565Q3!$C:$C,0))</f>
        <v>0.5</v>
      </c>
      <c r="AG438" s="78">
        <f>INDEX([1]HGRY2565Q3!Z:Z,MATCH([1]ตารางคะแนนV3!$C438,[1]HGRY2565Q3!$C:$C,0))</f>
        <v>0.5</v>
      </c>
      <c r="AH438" s="85">
        <f t="shared" si="100"/>
        <v>2.5</v>
      </c>
      <c r="AI438" s="79">
        <f t="shared" si="101"/>
        <v>2</v>
      </c>
      <c r="AJ438" s="86">
        <f>INDEX([1]PointY2565Q3!J:J,MATCH([1]ตารางคะแนนV3!$C438,[1]PointY2565Q3!$C:$C,0))</f>
        <v>0</v>
      </c>
      <c r="AK438" s="87">
        <f>IFERROR(INDEX([1]อัตราการครองเตียง!O:O,MATCH([1]ตารางคะแนนV3!$C438,[1]อัตราการครองเตียง!$C:$C,0)),0)</f>
        <v>1</v>
      </c>
      <c r="AL438" s="88">
        <f>INDEX([1]SumAdjRw!R:R,MATCH([1]ตารางคะแนนV3!$C438,[1]SumAdjRw!$C:$C,0))</f>
        <v>1</v>
      </c>
      <c r="AM438" s="89">
        <f t="shared" si="102"/>
        <v>2</v>
      </c>
      <c r="AN438" s="90">
        <f t="shared" si="103"/>
        <v>4</v>
      </c>
      <c r="AO438" s="91">
        <f t="shared" si="104"/>
        <v>5</v>
      </c>
      <c r="AP438" s="92">
        <f>INDEX([1]RiskPlusY2565Q3!Q:Q,MATCH([1]ตารางคะแนนV3!$C438,[1]RiskPlusY2565Q3!$D:$D,0))</f>
        <v>1</v>
      </c>
      <c r="AQ438" s="92">
        <f>INDEX([1]RiskPlusY2565Q3!R:R,MATCH([1]ตารางคะแนนV3!$C438,[1]RiskPlusY2565Q3!$D:$D,0))</f>
        <v>1</v>
      </c>
      <c r="AR438" s="92">
        <f>INDEX([1]RiskPlusY2565Q3!AB:AB,MATCH([1]ตารางคะแนนV3!$C438,[1]RiskPlusY2565Q3!$D:$D,0))</f>
        <v>1</v>
      </c>
      <c r="AS438" s="93">
        <f t="shared" si="105"/>
        <v>3</v>
      </c>
      <c r="AT438" s="92">
        <f>INDEX([1]RiskPlusY2565Q3!AA:AA,MATCH([1]ตารางคะแนนV3!$C438,[1]RiskPlusY2565Q3!$D:$D,0))</f>
        <v>1</v>
      </c>
      <c r="AU438" s="92">
        <f>INDEX([1]RiskPlusY2565Q3!AC:AC,MATCH([1]ตารางคะแนนV3!$C438,[1]RiskPlusY2565Q3!$D:$D,0))</f>
        <v>1</v>
      </c>
      <c r="AV438" s="94">
        <f t="shared" si="106"/>
        <v>2</v>
      </c>
      <c r="AW438" s="95">
        <f t="shared" si="107"/>
        <v>5</v>
      </c>
      <c r="AX438" s="96">
        <f t="shared" si="108"/>
        <v>10</v>
      </c>
      <c r="AY438" s="18" t="str">
        <f t="shared" si="109"/>
        <v>C</v>
      </c>
      <c r="AZ438" s="18"/>
      <c r="BA438" s="18" t="str">
        <f>INDEX([1]Proflile65!$L:$L,MATCH([1]ตารางคะแนนV3!$C438,[1]Proflile65!$D:$D,0))</f>
        <v>เดิม</v>
      </c>
      <c r="BB438" s="18"/>
      <c r="BC438" s="18"/>
      <c r="BD438" s="28" t="b">
        <f t="shared" si="110"/>
        <v>1</v>
      </c>
      <c r="BE438" s="96">
        <v>10</v>
      </c>
      <c r="BF438" s="18" t="s">
        <v>2072</v>
      </c>
      <c r="BH438" s="17">
        <f t="shared" si="111"/>
        <v>0</v>
      </c>
    </row>
    <row r="439" spans="1:60">
      <c r="A439" s="18" t="s">
        <v>116</v>
      </c>
      <c r="B439" s="17" t="s">
        <v>120</v>
      </c>
      <c r="C439" s="18" t="s">
        <v>1177</v>
      </c>
      <c r="D439" s="17" t="s">
        <v>1178</v>
      </c>
      <c r="E439" s="18" t="str">
        <f>INDEX([1]Proflile65!$F:$F,MATCH([1]ตารางคะแนนV3!$C439,[1]Proflile65!$D:$D,0))</f>
        <v>รพช.</v>
      </c>
      <c r="F439" s="18">
        <f>INDEX([1]Proflile65!$H:$H,MATCH([1]ตารางคะแนนV3!$C439,[1]Proflile65!$D:$D,0))</f>
        <v>30</v>
      </c>
      <c r="G439" s="19" t="str">
        <f>INDEX([1]Proflile65!$K:$K,MATCH([1]ตารางคะแนนV3!$C439,[1]Proflile65!$D:$D,0))</f>
        <v>รพช.F2 P&lt;=30,000</v>
      </c>
      <c r="H439" s="75">
        <v>19383</v>
      </c>
      <c r="I439" s="76">
        <f>INDEX([1]RiskPlusY2565Q3!L:L,MATCH([1]ตารางคะแนนV3!$C439,[1]RiskPlusY2565Q3!$D:$D,0))</f>
        <v>45061748.549999997</v>
      </c>
      <c r="J439" s="76">
        <f>INDEX([1]RiskPlusY2565Q3!P:P,MATCH([1]ตารางคะแนนV3!$C439,[1]RiskPlusY2565Q3!$D:$D,0))</f>
        <v>16985337.09</v>
      </c>
      <c r="K439" s="76">
        <f>INDEX([1]RiskPlusY2565Q3!O:O,MATCH([1]ตารางคะแนนV3!$C439,[1]RiskPlusY2565Q3!$D:$D,0))</f>
        <v>22189487.960000001</v>
      </c>
      <c r="L439" s="76">
        <f>INDEX([1]RiskPlusY2565Q3!M:M,MATCH([1]ตารางคะแนนV3!$C439,[1]RiskPlusY2565Q3!$D:$D,0))</f>
        <v>19477722.350000001</v>
      </c>
      <c r="M439" s="29">
        <f>INDEX([1]RiskPlusY2565Q3!N:N,MATCH([1]ตารางคะแนนV3!$C439,[1]RiskPlusY2565Q3!$D:$D,0))</f>
        <v>0</v>
      </c>
      <c r="N439" s="77">
        <f>INDEX([1]PlanfinY2565Q3!M:M,MATCH([1]ตารางคะแนนV3!$C439,[1]PlanfinY2565Q3!$C:$C,0))</f>
        <v>0</v>
      </c>
      <c r="O439" s="78">
        <f>INDEX([1]PlanfinY2565Q3!N:N,MATCH([1]ตารางคะแนนV3!$C439,[1]PlanfinY2565Q3!$C:$C,0))</f>
        <v>0</v>
      </c>
      <c r="P439" s="79">
        <f t="shared" si="96"/>
        <v>0</v>
      </c>
      <c r="Q439" s="80">
        <f>INDEX([1]Ratio!R:R,MATCH([1]ตารางคะแนนV3!$C439,[1]Ratio!$C:$C,0))</f>
        <v>161</v>
      </c>
      <c r="R439" s="81">
        <f>INDEX([1]RiskPlusY2565Q3!$S:$S,MATCH([1]ตารางคะแนนV3!C439,[1]RiskPlusY2565Q3!$D:$D,0))</f>
        <v>0</v>
      </c>
      <c r="S439" s="82">
        <f>INDEX([1]Ratio!$S:$S,MATCH([1]ตารางคะแนนV3!$C439,[1]Ratio!$C:$C,0))</f>
        <v>122</v>
      </c>
      <c r="T439" s="78">
        <f>VLOOKUP($C439,[1]RiskPlusY2565Q3!$D$2:$W$901,17,0)</f>
        <v>0</v>
      </c>
      <c r="U439" s="83">
        <f t="shared" si="97"/>
        <v>0</v>
      </c>
      <c r="V439" s="82">
        <f>INDEX([1]Ratio!$T:$T,MATCH([1]ตารางคะแนนV3!$C439,[1]Ratio!$C:$C,0))</f>
        <v>19</v>
      </c>
      <c r="W439" s="78">
        <f>VLOOKUP($C439,[1]RiskPlusY2565Q3!$D$2:$W$901,18,0)</f>
        <v>1</v>
      </c>
      <c r="X439" s="83">
        <f t="shared" si="98"/>
        <v>0.5</v>
      </c>
      <c r="Y439" s="82">
        <f>INDEX([1]Ratio!$V:$V,MATCH([1]ตารางคะแนนV3!$C439,[1]Ratio!$C:$C,0))</f>
        <v>127</v>
      </c>
      <c r="Z439" s="81">
        <f>INDEX([1]RiskPlusY2565Q3!$W:$W,MATCH([1]ตารางคะแนนV3!C439,[1]RiskPlusY2565Q3!$D:$D,0))</f>
        <v>0</v>
      </c>
      <c r="AA439" s="84">
        <f t="shared" si="99"/>
        <v>0.5</v>
      </c>
      <c r="AB439" s="77" t="str">
        <f>INDEX('[1]Quick MethodY2565Q3'!P:P,MATCH([1]ตารางคะแนนV3!$C439,'[1]Quick MethodY2565Q3'!$C:$C,0))</f>
        <v>1</v>
      </c>
      <c r="AC439" s="78" t="str">
        <f>INDEX('[1]Quick MethodY2565Q3'!Q:Q,MATCH([1]ตารางคะแนนV3!$C439,'[1]Quick MethodY2565Q3'!$C:$C,0))</f>
        <v>1</v>
      </c>
      <c r="AD439" s="78">
        <f>INDEX([1]HGRY2565Q3!W:W,MATCH([1]ตารางคะแนนV3!$C439,[1]HGRY2565Q3!$C:$C,0))</f>
        <v>0.5</v>
      </c>
      <c r="AE439" s="78">
        <f>INDEX([1]HGRY2565Q3!X:X,MATCH([1]ตารางคะแนนV3!$C439,[1]HGRY2565Q3!$C:$C,0))</f>
        <v>0.5</v>
      </c>
      <c r="AF439" s="78">
        <f>INDEX([1]HGRY2565Q3!Y:Y,MATCH([1]ตารางคะแนนV3!$C439,[1]HGRY2565Q3!$C:$C,0))</f>
        <v>0.5</v>
      </c>
      <c r="AG439" s="78">
        <f>INDEX([1]HGRY2565Q3!Z:Z,MATCH([1]ตารางคะแนนV3!$C439,[1]HGRY2565Q3!$C:$C,0))</f>
        <v>0.5</v>
      </c>
      <c r="AH439" s="85">
        <f t="shared" si="100"/>
        <v>4</v>
      </c>
      <c r="AI439" s="79">
        <f t="shared" si="101"/>
        <v>2</v>
      </c>
      <c r="AJ439" s="86">
        <f>INDEX([1]PointY2565Q3!J:J,MATCH([1]ตารางคะแนนV3!$C439,[1]PointY2565Q3!$C:$C,0))</f>
        <v>1</v>
      </c>
      <c r="AK439" s="87">
        <f>IFERROR(INDEX([1]อัตราการครองเตียง!O:O,MATCH([1]ตารางคะแนนV3!$C439,[1]อัตราการครองเตียง!$C:$C,0)),0)</f>
        <v>0</v>
      </c>
      <c r="AL439" s="88">
        <f>INDEX([1]SumAdjRw!R:R,MATCH([1]ตารางคะแนนV3!$C439,[1]SumAdjRw!$C:$C,0))</f>
        <v>0</v>
      </c>
      <c r="AM439" s="89">
        <f t="shared" si="102"/>
        <v>0</v>
      </c>
      <c r="AN439" s="90">
        <f t="shared" si="103"/>
        <v>3</v>
      </c>
      <c r="AO439" s="91">
        <f t="shared" si="104"/>
        <v>3.5</v>
      </c>
      <c r="AP439" s="92">
        <f>INDEX([1]RiskPlusY2565Q3!Q:Q,MATCH([1]ตารางคะแนนV3!$C439,[1]RiskPlusY2565Q3!$D:$D,0))</f>
        <v>1</v>
      </c>
      <c r="AQ439" s="92">
        <f>INDEX([1]RiskPlusY2565Q3!R:R,MATCH([1]ตารางคะแนนV3!$C439,[1]RiskPlusY2565Q3!$D:$D,0))</f>
        <v>0</v>
      </c>
      <c r="AR439" s="92">
        <f>INDEX([1]RiskPlusY2565Q3!AB:AB,MATCH([1]ตารางคะแนนV3!$C439,[1]RiskPlusY2565Q3!$D:$D,0))</f>
        <v>1</v>
      </c>
      <c r="AS439" s="93">
        <f t="shared" si="105"/>
        <v>2</v>
      </c>
      <c r="AT439" s="92">
        <f>INDEX([1]RiskPlusY2565Q3!AA:AA,MATCH([1]ตารางคะแนนV3!$C439,[1]RiskPlusY2565Q3!$D:$D,0))</f>
        <v>1</v>
      </c>
      <c r="AU439" s="92">
        <f>INDEX([1]RiskPlusY2565Q3!AC:AC,MATCH([1]ตารางคะแนนV3!$C439,[1]RiskPlusY2565Q3!$D:$D,0))</f>
        <v>1</v>
      </c>
      <c r="AV439" s="94">
        <f t="shared" si="106"/>
        <v>2</v>
      </c>
      <c r="AW439" s="95">
        <f t="shared" si="107"/>
        <v>4</v>
      </c>
      <c r="AX439" s="96">
        <f t="shared" si="108"/>
        <v>7.5</v>
      </c>
      <c r="AY439" s="18" t="str">
        <f t="shared" si="109"/>
        <v>D</v>
      </c>
      <c r="AZ439" s="18"/>
      <c r="BA439" s="18" t="str">
        <f>INDEX([1]Proflile65!$L:$L,MATCH([1]ตารางคะแนนV3!$C439,[1]Proflile65!$D:$D,0))</f>
        <v>เดิม</v>
      </c>
      <c r="BB439" s="18"/>
      <c r="BC439" s="18"/>
      <c r="BD439" s="28" t="b">
        <f t="shared" si="110"/>
        <v>1</v>
      </c>
      <c r="BE439" s="96">
        <v>7.5</v>
      </c>
      <c r="BF439" s="18" t="s">
        <v>2073</v>
      </c>
      <c r="BH439" s="17">
        <f t="shared" si="111"/>
        <v>0</v>
      </c>
    </row>
    <row r="440" spans="1:60">
      <c r="A440" s="18" t="s">
        <v>116</v>
      </c>
      <c r="B440" s="17" t="s">
        <v>171</v>
      </c>
      <c r="C440" s="18" t="s">
        <v>1025</v>
      </c>
      <c r="D440" s="17" t="s">
        <v>1026</v>
      </c>
      <c r="E440" s="18" t="str">
        <f>INDEX([1]Proflile65!$F:$F,MATCH([1]ตารางคะแนนV3!$C440,[1]Proflile65!$D:$D,0))</f>
        <v>รพศ.</v>
      </c>
      <c r="F440" s="18">
        <f>INDEX([1]Proflile65!$H:$H,MATCH([1]ตารางคะแนนV3!$C440,[1]Proflile65!$D:$D,0))</f>
        <v>1100</v>
      </c>
      <c r="G440" s="19" t="str">
        <f>INDEX([1]Proflile65!$K:$K,MATCH([1]ตารางคะแนนV3!$C440,[1]Proflile65!$D:$D,0))</f>
        <v>รพศ.A B&gt;1000</v>
      </c>
      <c r="H440" s="75">
        <v>255516</v>
      </c>
      <c r="I440" s="76">
        <f>INDEX([1]RiskPlusY2565Q3!L:L,MATCH([1]ตารางคะแนนV3!$C440,[1]RiskPlusY2565Q3!$D:$D,0))</f>
        <v>932115911.48000002</v>
      </c>
      <c r="J440" s="76">
        <f>INDEX([1]RiskPlusY2565Q3!P:P,MATCH([1]ตารางคะแนนV3!$C440,[1]RiskPlusY2565Q3!$D:$D,0))</f>
        <v>-149362656.47</v>
      </c>
      <c r="K440" s="76">
        <f>INDEX([1]RiskPlusY2565Q3!O:O,MATCH([1]ตารางคะแนนV3!$C440,[1]RiskPlusY2565Q3!$D:$D,0))</f>
        <v>216324501.62</v>
      </c>
      <c r="L440" s="76">
        <f>INDEX([1]RiskPlusY2565Q3!M:M,MATCH([1]ตารางคะแนนV3!$C440,[1]RiskPlusY2565Q3!$D:$D,0))</f>
        <v>67157553.890000001</v>
      </c>
      <c r="M440" s="29">
        <f>INDEX([1]RiskPlusY2565Q3!N:N,MATCH([1]ตารางคะแนนV3!$C440,[1]RiskPlusY2565Q3!$D:$D,0))</f>
        <v>1</v>
      </c>
      <c r="N440" s="77">
        <f>INDEX([1]PlanfinY2565Q3!M:M,MATCH([1]ตารางคะแนนV3!$C440,[1]PlanfinY2565Q3!$C:$C,0))</f>
        <v>0</v>
      </c>
      <c r="O440" s="78">
        <f>INDEX([1]PlanfinY2565Q3!N:N,MATCH([1]ตารางคะแนนV3!$C440,[1]PlanfinY2565Q3!$C:$C,0))</f>
        <v>1</v>
      </c>
      <c r="P440" s="79">
        <f t="shared" si="96"/>
        <v>1</v>
      </c>
      <c r="Q440" s="80">
        <f>INDEX([1]Ratio!R:R,MATCH([1]ตารางคะแนนV3!$C440,[1]Ratio!$C:$C,0))</f>
        <v>107</v>
      </c>
      <c r="R440" s="81">
        <f>INDEX([1]RiskPlusY2565Q3!$S:$S,MATCH([1]ตารางคะแนนV3!C440,[1]RiskPlusY2565Q3!$D:$D,0))</f>
        <v>1</v>
      </c>
      <c r="S440" s="82">
        <f>INDEX([1]Ratio!$S:$S,MATCH([1]ตารางคะแนนV3!$C440,[1]Ratio!$C:$C,0))</f>
        <v>58</v>
      </c>
      <c r="T440" s="78">
        <f>VLOOKUP($C440,[1]RiskPlusY2565Q3!$D$2:$W$901,17,0)</f>
        <v>1</v>
      </c>
      <c r="U440" s="83">
        <f t="shared" si="97"/>
        <v>0.5</v>
      </c>
      <c r="V440" s="82">
        <f>INDEX([1]Ratio!$T:$T,MATCH([1]ตารางคะแนนV3!$C440,[1]Ratio!$C:$C,0))</f>
        <v>132</v>
      </c>
      <c r="W440" s="78">
        <f>VLOOKUP($C440,[1]RiskPlusY2565Q3!$D$2:$W$901,18,0)</f>
        <v>0</v>
      </c>
      <c r="X440" s="83">
        <f t="shared" si="98"/>
        <v>0</v>
      </c>
      <c r="Y440" s="82">
        <f>INDEX([1]Ratio!$V:$V,MATCH([1]ตารางคะแนนV3!$C440,[1]Ratio!$C:$C,0))</f>
        <v>44</v>
      </c>
      <c r="Z440" s="81">
        <f>INDEX([1]RiskPlusY2565Q3!$W:$W,MATCH([1]ตารางคะแนนV3!C440,[1]RiskPlusY2565Q3!$D:$D,0))</f>
        <v>1</v>
      </c>
      <c r="AA440" s="84">
        <f t="shared" si="99"/>
        <v>2.5</v>
      </c>
      <c r="AB440" s="77" t="str">
        <f>INDEX('[1]Quick MethodY2565Q3'!P:P,MATCH([1]ตารางคะแนนV3!$C440,'[1]Quick MethodY2565Q3'!$C:$C,0))</f>
        <v>1</v>
      </c>
      <c r="AC440" s="78" t="str">
        <f>INDEX('[1]Quick MethodY2565Q3'!Q:Q,MATCH([1]ตารางคะแนนV3!$C440,'[1]Quick MethodY2565Q3'!$C:$C,0))</f>
        <v>1</v>
      </c>
      <c r="AD440" s="78">
        <f>INDEX([1]HGRY2565Q3!W:W,MATCH([1]ตารางคะแนนV3!$C440,[1]HGRY2565Q3!$C:$C,0))</f>
        <v>0.5</v>
      </c>
      <c r="AE440" s="78">
        <f>INDEX([1]HGRY2565Q3!X:X,MATCH([1]ตารางคะแนนV3!$C440,[1]HGRY2565Q3!$C:$C,0))</f>
        <v>0.5</v>
      </c>
      <c r="AF440" s="78">
        <f>INDEX([1]HGRY2565Q3!Y:Y,MATCH([1]ตารางคะแนนV3!$C440,[1]HGRY2565Q3!$C:$C,0))</f>
        <v>0.5</v>
      </c>
      <c r="AG440" s="78">
        <f>INDEX([1]HGRY2565Q3!Z:Z,MATCH([1]ตารางคะแนนV3!$C440,[1]HGRY2565Q3!$C:$C,0))</f>
        <v>0.5</v>
      </c>
      <c r="AH440" s="85">
        <f t="shared" si="100"/>
        <v>4</v>
      </c>
      <c r="AI440" s="79">
        <f t="shared" si="101"/>
        <v>2</v>
      </c>
      <c r="AJ440" s="86">
        <f>INDEX([1]PointY2565Q3!J:J,MATCH([1]ตารางคะแนนV3!$C440,[1]PointY2565Q3!$C:$C,0))</f>
        <v>0</v>
      </c>
      <c r="AK440" s="87">
        <f>IFERROR(INDEX([1]อัตราการครองเตียง!O:O,MATCH([1]ตารางคะแนนV3!$C440,[1]อัตราการครองเตียง!$C:$C,0)),0)</f>
        <v>1</v>
      </c>
      <c r="AL440" s="88">
        <f>INDEX([1]SumAdjRw!R:R,MATCH([1]ตารางคะแนนV3!$C440,[1]SumAdjRw!$C:$C,0))</f>
        <v>0</v>
      </c>
      <c r="AM440" s="89">
        <f t="shared" si="102"/>
        <v>1</v>
      </c>
      <c r="AN440" s="90">
        <f t="shared" si="103"/>
        <v>3</v>
      </c>
      <c r="AO440" s="91">
        <f t="shared" si="104"/>
        <v>6.5</v>
      </c>
      <c r="AP440" s="92">
        <f>INDEX([1]RiskPlusY2565Q3!Q:Q,MATCH([1]ตารางคะแนนV3!$C440,[1]RiskPlusY2565Q3!$D:$D,0))</f>
        <v>0</v>
      </c>
      <c r="AQ440" s="92">
        <f>INDEX([1]RiskPlusY2565Q3!R:R,MATCH([1]ตารางคะแนนV3!$C440,[1]RiskPlusY2565Q3!$D:$D,0))</f>
        <v>0</v>
      </c>
      <c r="AR440" s="92">
        <f>INDEX([1]RiskPlusY2565Q3!AB:AB,MATCH([1]ตารางคะแนนV3!$C440,[1]RiskPlusY2565Q3!$D:$D,0))</f>
        <v>1</v>
      </c>
      <c r="AS440" s="93">
        <f t="shared" si="105"/>
        <v>1</v>
      </c>
      <c r="AT440" s="92">
        <f>INDEX([1]RiskPlusY2565Q3!AA:AA,MATCH([1]ตารางคะแนนV3!$C440,[1]RiskPlusY2565Q3!$D:$D,0))</f>
        <v>1</v>
      </c>
      <c r="AU440" s="92">
        <f>INDEX([1]RiskPlusY2565Q3!AC:AC,MATCH([1]ตารางคะแนนV3!$C440,[1]RiskPlusY2565Q3!$D:$D,0))</f>
        <v>0</v>
      </c>
      <c r="AV440" s="94">
        <f t="shared" si="106"/>
        <v>1</v>
      </c>
      <c r="AW440" s="95">
        <f t="shared" si="107"/>
        <v>2</v>
      </c>
      <c r="AX440" s="96">
        <f t="shared" si="108"/>
        <v>8.5</v>
      </c>
      <c r="AY440" s="18" t="str">
        <f t="shared" si="109"/>
        <v>D</v>
      </c>
      <c r="AZ440" s="18"/>
      <c r="BA440" s="18" t="str">
        <f>INDEX([1]Proflile65!$L:$L,MATCH([1]ตารางคะแนนV3!$C440,[1]Proflile65!$D:$D,0))</f>
        <v>เดิม</v>
      </c>
      <c r="BB440" s="18"/>
      <c r="BC440" s="18"/>
      <c r="BD440" s="28" t="b">
        <f t="shared" si="110"/>
        <v>1</v>
      </c>
      <c r="BE440" s="96">
        <v>8.5</v>
      </c>
      <c r="BF440" s="18" t="s">
        <v>2073</v>
      </c>
      <c r="BH440" s="17">
        <f t="shared" si="111"/>
        <v>0</v>
      </c>
    </row>
    <row r="441" spans="1:60">
      <c r="A441" s="18" t="s">
        <v>116</v>
      </c>
      <c r="B441" s="17" t="s">
        <v>171</v>
      </c>
      <c r="C441" s="18" t="s">
        <v>1027</v>
      </c>
      <c r="D441" s="17" t="s">
        <v>1028</v>
      </c>
      <c r="E441" s="18" t="str">
        <f>INDEX([1]Proflile65!$F:$F,MATCH([1]ตารางคะแนนV3!$C441,[1]Proflile65!$D:$D,0))</f>
        <v>รพช.</v>
      </c>
      <c r="F441" s="18">
        <f>INDEX([1]Proflile65!$H:$H,MATCH([1]ตารางคะแนนV3!$C441,[1]Proflile65!$D:$D,0))</f>
        <v>44</v>
      </c>
      <c r="G441" s="19" t="str">
        <f>INDEX([1]Proflile65!$K:$K,MATCH([1]ตารางคะแนนV3!$C441,[1]Proflile65!$D:$D,0))</f>
        <v>รพช.F2 P30,000-60,000</v>
      </c>
      <c r="H441" s="75">
        <v>39352</v>
      </c>
      <c r="I441" s="76">
        <f>INDEX([1]RiskPlusY2565Q3!L:L,MATCH([1]ตารางคะแนนV3!$C441,[1]RiskPlusY2565Q3!$D:$D,0))</f>
        <v>47260787.909999996</v>
      </c>
      <c r="J441" s="76">
        <f>INDEX([1]RiskPlusY2565Q3!P:P,MATCH([1]ตารางคะแนนV3!$C441,[1]RiskPlusY2565Q3!$D:$D,0))</f>
        <v>4636511.0999999996</v>
      </c>
      <c r="K441" s="76">
        <f>INDEX([1]RiskPlusY2565Q3!O:O,MATCH([1]ตารางคะแนนV3!$C441,[1]RiskPlusY2565Q3!$D:$D,0))</f>
        <v>33870588.859999999</v>
      </c>
      <c r="L441" s="76">
        <f>INDEX([1]RiskPlusY2565Q3!M:M,MATCH([1]ตารางคะแนนV3!$C441,[1]RiskPlusY2565Q3!$D:$D,0))</f>
        <v>34290487.159999996</v>
      </c>
      <c r="M441" s="29">
        <f>INDEX([1]RiskPlusY2565Q3!N:N,MATCH([1]ตารางคะแนนV3!$C441,[1]RiskPlusY2565Q3!$D:$D,0))</f>
        <v>0</v>
      </c>
      <c r="N441" s="77">
        <f>INDEX([1]PlanfinY2565Q3!M:M,MATCH([1]ตารางคะแนนV3!$C441,[1]PlanfinY2565Q3!$C:$C,0))</f>
        <v>0</v>
      </c>
      <c r="O441" s="78">
        <f>INDEX([1]PlanfinY2565Q3!N:N,MATCH([1]ตารางคะแนนV3!$C441,[1]PlanfinY2565Q3!$C:$C,0))</f>
        <v>0</v>
      </c>
      <c r="P441" s="79">
        <f t="shared" si="96"/>
        <v>0</v>
      </c>
      <c r="Q441" s="80">
        <f>INDEX([1]Ratio!R:R,MATCH([1]ตารางคะแนนV3!$C441,[1]Ratio!$C:$C,0))</f>
        <v>529</v>
      </c>
      <c r="R441" s="81">
        <f>INDEX([1]RiskPlusY2565Q3!$S:$S,MATCH([1]ตารางคะแนนV3!C441,[1]RiskPlusY2565Q3!$D:$D,0))</f>
        <v>0</v>
      </c>
      <c r="S441" s="82">
        <f>INDEX([1]Ratio!$S:$S,MATCH([1]ตารางคะแนนV3!$C441,[1]Ratio!$C:$C,0))</f>
        <v>156</v>
      </c>
      <c r="T441" s="78">
        <f>VLOOKUP($C441,[1]RiskPlusY2565Q3!$D$2:$W$901,17,0)</f>
        <v>0</v>
      </c>
      <c r="U441" s="83">
        <f t="shared" si="97"/>
        <v>0</v>
      </c>
      <c r="V441" s="82">
        <f>INDEX([1]Ratio!$T:$T,MATCH([1]ตารางคะแนนV3!$C441,[1]Ratio!$C:$C,0))</f>
        <v>393</v>
      </c>
      <c r="W441" s="78">
        <f>VLOOKUP($C441,[1]RiskPlusY2565Q3!$D$2:$W$901,18,0)</f>
        <v>0</v>
      </c>
      <c r="X441" s="83">
        <f t="shared" si="98"/>
        <v>0</v>
      </c>
      <c r="Y441" s="82">
        <f>INDEX([1]Ratio!$V:$V,MATCH([1]ตารางคะแนนV3!$C441,[1]Ratio!$C:$C,0))</f>
        <v>117</v>
      </c>
      <c r="Z441" s="81">
        <f>INDEX([1]RiskPlusY2565Q3!$W:$W,MATCH([1]ตารางคะแนนV3!C441,[1]RiskPlusY2565Q3!$D:$D,0))</f>
        <v>0</v>
      </c>
      <c r="AA441" s="84">
        <f t="shared" si="99"/>
        <v>0</v>
      </c>
      <c r="AB441" s="77" t="str">
        <f>INDEX('[1]Quick MethodY2565Q3'!P:P,MATCH([1]ตารางคะแนนV3!$C441,'[1]Quick MethodY2565Q3'!$C:$C,0))</f>
        <v>0</v>
      </c>
      <c r="AC441" s="78" t="str">
        <f>INDEX('[1]Quick MethodY2565Q3'!Q:Q,MATCH([1]ตารางคะแนนV3!$C441,'[1]Quick MethodY2565Q3'!$C:$C,0))</f>
        <v>1</v>
      </c>
      <c r="AD441" s="78">
        <f>INDEX([1]HGRY2565Q3!W:W,MATCH([1]ตารางคะแนนV3!$C441,[1]HGRY2565Q3!$C:$C,0))</f>
        <v>0.5</v>
      </c>
      <c r="AE441" s="78">
        <f>INDEX([1]HGRY2565Q3!X:X,MATCH([1]ตารางคะแนนV3!$C441,[1]HGRY2565Q3!$C:$C,0))</f>
        <v>0.5</v>
      </c>
      <c r="AF441" s="78">
        <f>INDEX([1]HGRY2565Q3!Y:Y,MATCH([1]ตารางคะแนนV3!$C441,[1]HGRY2565Q3!$C:$C,0))</f>
        <v>0.5</v>
      </c>
      <c r="AG441" s="78">
        <f>INDEX([1]HGRY2565Q3!Z:Z,MATCH([1]ตารางคะแนนV3!$C441,[1]HGRY2565Q3!$C:$C,0))</f>
        <v>0.5</v>
      </c>
      <c r="AH441" s="85">
        <f t="shared" si="100"/>
        <v>3</v>
      </c>
      <c r="AI441" s="79">
        <f t="shared" si="101"/>
        <v>2</v>
      </c>
      <c r="AJ441" s="86">
        <f>INDEX([1]PointY2565Q3!J:J,MATCH([1]ตารางคะแนนV3!$C441,[1]PointY2565Q3!$C:$C,0))</f>
        <v>0</v>
      </c>
      <c r="AK441" s="87">
        <f>IFERROR(INDEX([1]อัตราการครองเตียง!O:O,MATCH([1]ตารางคะแนนV3!$C441,[1]อัตราการครองเตียง!$C:$C,0)),0)</f>
        <v>1</v>
      </c>
      <c r="AL441" s="88">
        <f>INDEX([1]SumAdjRw!R:R,MATCH([1]ตารางคะแนนV3!$C441,[1]SumAdjRw!$C:$C,0))</f>
        <v>1</v>
      </c>
      <c r="AM441" s="89">
        <f t="shared" si="102"/>
        <v>2</v>
      </c>
      <c r="AN441" s="90">
        <f t="shared" si="103"/>
        <v>4</v>
      </c>
      <c r="AO441" s="91">
        <f t="shared" si="104"/>
        <v>4</v>
      </c>
      <c r="AP441" s="92">
        <f>INDEX([1]RiskPlusY2565Q3!Q:Q,MATCH([1]ตารางคะแนนV3!$C441,[1]RiskPlusY2565Q3!$D:$D,0))</f>
        <v>1</v>
      </c>
      <c r="AQ441" s="92">
        <f>INDEX([1]RiskPlusY2565Q3!R:R,MATCH([1]ตารางคะแนนV3!$C441,[1]RiskPlusY2565Q3!$D:$D,0))</f>
        <v>1</v>
      </c>
      <c r="AR441" s="92">
        <f>INDEX([1]RiskPlusY2565Q3!AB:AB,MATCH([1]ตารางคะแนนV3!$C441,[1]RiskPlusY2565Q3!$D:$D,0))</f>
        <v>1</v>
      </c>
      <c r="AS441" s="93">
        <f t="shared" si="105"/>
        <v>3</v>
      </c>
      <c r="AT441" s="92">
        <f>INDEX([1]RiskPlusY2565Q3!AA:AA,MATCH([1]ตารางคะแนนV3!$C441,[1]RiskPlusY2565Q3!$D:$D,0))</f>
        <v>1</v>
      </c>
      <c r="AU441" s="92">
        <f>INDEX([1]RiskPlusY2565Q3!AC:AC,MATCH([1]ตารางคะแนนV3!$C441,[1]RiskPlusY2565Q3!$D:$D,0))</f>
        <v>1</v>
      </c>
      <c r="AV441" s="94">
        <f t="shared" si="106"/>
        <v>2</v>
      </c>
      <c r="AW441" s="95">
        <f t="shared" si="107"/>
        <v>5</v>
      </c>
      <c r="AX441" s="96">
        <f t="shared" si="108"/>
        <v>9</v>
      </c>
      <c r="AY441" s="18" t="str">
        <f t="shared" si="109"/>
        <v>C</v>
      </c>
      <c r="AZ441" s="18"/>
      <c r="BA441" s="18" t="str">
        <f>INDEX([1]Proflile65!$L:$L,MATCH([1]ตารางคะแนนV3!$C441,[1]Proflile65!$D:$D,0))</f>
        <v>เดิม</v>
      </c>
      <c r="BB441" s="18"/>
      <c r="BC441" s="18"/>
      <c r="BD441" s="28" t="b">
        <f t="shared" si="110"/>
        <v>1</v>
      </c>
      <c r="BE441" s="96">
        <v>9</v>
      </c>
      <c r="BF441" s="18" t="s">
        <v>2072</v>
      </c>
      <c r="BH441" s="17">
        <f t="shared" si="111"/>
        <v>0</v>
      </c>
    </row>
    <row r="442" spans="1:60">
      <c r="A442" s="18" t="s">
        <v>116</v>
      </c>
      <c r="B442" s="17" t="s">
        <v>171</v>
      </c>
      <c r="C442" s="18" t="s">
        <v>1029</v>
      </c>
      <c r="D442" s="17" t="s">
        <v>1030</v>
      </c>
      <c r="E442" s="18" t="str">
        <f>INDEX([1]Proflile65!$F:$F,MATCH([1]ตารางคะแนนV3!$C442,[1]Proflile65!$D:$D,0))</f>
        <v>รพช.</v>
      </c>
      <c r="F442" s="18">
        <f>INDEX([1]Proflile65!$H:$H,MATCH([1]ตารางคะแนนV3!$C442,[1]Proflile65!$D:$D,0))</f>
        <v>34</v>
      </c>
      <c r="G442" s="19" t="str">
        <f>INDEX([1]Proflile65!$K:$K,MATCH([1]ตารางคะแนนV3!$C442,[1]Proflile65!$D:$D,0))</f>
        <v>รพช.F2 P&lt;=30,000</v>
      </c>
      <c r="H442" s="75">
        <v>25008</v>
      </c>
      <c r="I442" s="76">
        <f>INDEX([1]RiskPlusY2565Q3!L:L,MATCH([1]ตารางคะแนนV3!$C442,[1]RiskPlusY2565Q3!$D:$D,0))</f>
        <v>17156766.039999999</v>
      </c>
      <c r="J442" s="76">
        <f>INDEX([1]RiskPlusY2565Q3!P:P,MATCH([1]ตารางคะแนนV3!$C442,[1]RiskPlusY2565Q3!$D:$D,0))</f>
        <v>-3175556.19</v>
      </c>
      <c r="K442" s="76">
        <f>INDEX([1]RiskPlusY2565Q3!O:O,MATCH([1]ตารางคะแนนV3!$C442,[1]RiskPlusY2565Q3!$D:$D,0))</f>
        <v>19726742.239999998</v>
      </c>
      <c r="L442" s="76">
        <f>INDEX([1]RiskPlusY2565Q3!M:M,MATCH([1]ตารางคะแนนV3!$C442,[1]RiskPlusY2565Q3!$D:$D,0))</f>
        <v>17068891.5</v>
      </c>
      <c r="M442" s="29">
        <f>INDEX([1]RiskPlusY2565Q3!N:N,MATCH([1]ตารางคะแนนV3!$C442,[1]RiskPlusY2565Q3!$D:$D,0))</f>
        <v>0</v>
      </c>
      <c r="N442" s="77">
        <f>INDEX([1]PlanfinY2565Q3!M:M,MATCH([1]ตารางคะแนนV3!$C442,[1]PlanfinY2565Q3!$C:$C,0))</f>
        <v>1</v>
      </c>
      <c r="O442" s="78">
        <f>INDEX([1]PlanfinY2565Q3!N:N,MATCH([1]ตารางคะแนนV3!$C442,[1]PlanfinY2565Q3!$C:$C,0))</f>
        <v>0</v>
      </c>
      <c r="P442" s="79">
        <f t="shared" si="96"/>
        <v>1</v>
      </c>
      <c r="Q442" s="80">
        <f>INDEX([1]Ratio!R:R,MATCH([1]ตารางคะแนนV3!$C442,[1]Ratio!$C:$C,0))</f>
        <v>293</v>
      </c>
      <c r="R442" s="81">
        <f>INDEX([1]RiskPlusY2565Q3!$S:$S,MATCH([1]ตารางคะแนนV3!C442,[1]RiskPlusY2565Q3!$D:$D,0))</f>
        <v>0</v>
      </c>
      <c r="S442" s="82">
        <f>INDEX([1]Ratio!$S:$S,MATCH([1]ตารางคะแนนV3!$C442,[1]Ratio!$C:$C,0))</f>
        <v>100</v>
      </c>
      <c r="T442" s="78">
        <f>VLOOKUP($C442,[1]RiskPlusY2565Q3!$D$2:$W$901,17,0)</f>
        <v>0</v>
      </c>
      <c r="U442" s="83">
        <f t="shared" si="97"/>
        <v>0</v>
      </c>
      <c r="V442" s="82">
        <f>INDEX([1]Ratio!$T:$T,MATCH([1]ตารางคะแนนV3!$C442,[1]Ratio!$C:$C,0))</f>
        <v>88</v>
      </c>
      <c r="W442" s="78">
        <f>VLOOKUP($C442,[1]RiskPlusY2565Q3!$D$2:$W$901,18,0)</f>
        <v>0</v>
      </c>
      <c r="X442" s="83">
        <f t="shared" si="98"/>
        <v>0</v>
      </c>
      <c r="Y442" s="82">
        <f>INDEX([1]Ratio!$V:$V,MATCH([1]ตารางคะแนนV3!$C442,[1]Ratio!$C:$C,0))</f>
        <v>39</v>
      </c>
      <c r="Z442" s="81">
        <f>INDEX([1]RiskPlusY2565Q3!$W:$W,MATCH([1]ตารางคะแนนV3!C442,[1]RiskPlusY2565Q3!$D:$D,0))</f>
        <v>1</v>
      </c>
      <c r="AA442" s="84">
        <f t="shared" si="99"/>
        <v>1</v>
      </c>
      <c r="AB442" s="77" t="str">
        <f>INDEX('[1]Quick MethodY2565Q3'!P:P,MATCH([1]ตารางคะแนนV3!$C442,'[1]Quick MethodY2565Q3'!$C:$C,0))</f>
        <v>0</v>
      </c>
      <c r="AC442" s="78" t="str">
        <f>INDEX('[1]Quick MethodY2565Q3'!Q:Q,MATCH([1]ตารางคะแนนV3!$C442,'[1]Quick MethodY2565Q3'!$C:$C,0))</f>
        <v>1</v>
      </c>
      <c r="AD442" s="78">
        <f>INDEX([1]HGRY2565Q3!W:W,MATCH([1]ตารางคะแนนV3!$C442,[1]HGRY2565Q3!$C:$C,0))</f>
        <v>0</v>
      </c>
      <c r="AE442" s="78">
        <f>INDEX([1]HGRY2565Q3!X:X,MATCH([1]ตารางคะแนนV3!$C442,[1]HGRY2565Q3!$C:$C,0))</f>
        <v>0</v>
      </c>
      <c r="AF442" s="78">
        <f>INDEX([1]HGRY2565Q3!Y:Y,MATCH([1]ตารางคะแนนV3!$C442,[1]HGRY2565Q3!$C:$C,0))</f>
        <v>0</v>
      </c>
      <c r="AG442" s="78">
        <f>INDEX([1]HGRY2565Q3!Z:Z,MATCH([1]ตารางคะแนนV3!$C442,[1]HGRY2565Q3!$C:$C,0))</f>
        <v>0.5</v>
      </c>
      <c r="AH442" s="85">
        <f t="shared" si="100"/>
        <v>1.5</v>
      </c>
      <c r="AI442" s="79">
        <f t="shared" si="101"/>
        <v>1.5</v>
      </c>
      <c r="AJ442" s="86">
        <f>INDEX([1]PointY2565Q3!J:J,MATCH([1]ตารางคะแนนV3!$C442,[1]PointY2565Q3!$C:$C,0))</f>
        <v>1</v>
      </c>
      <c r="AK442" s="87">
        <f>IFERROR(INDEX([1]อัตราการครองเตียง!O:O,MATCH([1]ตารางคะแนนV3!$C442,[1]อัตราการครองเตียง!$C:$C,0)),0)</f>
        <v>1</v>
      </c>
      <c r="AL442" s="88">
        <f>INDEX([1]SumAdjRw!R:R,MATCH([1]ตารางคะแนนV3!$C442,[1]SumAdjRw!$C:$C,0))</f>
        <v>1</v>
      </c>
      <c r="AM442" s="89">
        <f t="shared" si="102"/>
        <v>2</v>
      </c>
      <c r="AN442" s="90">
        <f t="shared" si="103"/>
        <v>4.5</v>
      </c>
      <c r="AO442" s="91">
        <f t="shared" si="104"/>
        <v>6.5</v>
      </c>
      <c r="AP442" s="92">
        <f>INDEX([1]RiskPlusY2565Q3!Q:Q,MATCH([1]ตารางคะแนนV3!$C442,[1]RiskPlusY2565Q3!$D:$D,0))</f>
        <v>0</v>
      </c>
      <c r="AQ442" s="92">
        <f>INDEX([1]RiskPlusY2565Q3!R:R,MATCH([1]ตารางคะแนนV3!$C442,[1]RiskPlusY2565Q3!$D:$D,0))</f>
        <v>1</v>
      </c>
      <c r="AR442" s="92">
        <f>INDEX([1]RiskPlusY2565Q3!AB:AB,MATCH([1]ตารางคะแนนV3!$C442,[1]RiskPlusY2565Q3!$D:$D,0))</f>
        <v>1</v>
      </c>
      <c r="AS442" s="93">
        <f t="shared" si="105"/>
        <v>2</v>
      </c>
      <c r="AT442" s="92">
        <f>INDEX([1]RiskPlusY2565Q3!AA:AA,MATCH([1]ตารางคะแนนV3!$C442,[1]RiskPlusY2565Q3!$D:$D,0))</f>
        <v>1</v>
      </c>
      <c r="AU442" s="92">
        <f>INDEX([1]RiskPlusY2565Q3!AC:AC,MATCH([1]ตารางคะแนนV3!$C442,[1]RiskPlusY2565Q3!$D:$D,0))</f>
        <v>1</v>
      </c>
      <c r="AV442" s="94">
        <f t="shared" si="106"/>
        <v>2</v>
      </c>
      <c r="AW442" s="95">
        <f t="shared" si="107"/>
        <v>4</v>
      </c>
      <c r="AX442" s="96">
        <f t="shared" si="108"/>
        <v>10.5</v>
      </c>
      <c r="AY442" s="18" t="str">
        <f t="shared" si="109"/>
        <v>B</v>
      </c>
      <c r="AZ442" s="18"/>
      <c r="BA442" s="18" t="str">
        <f>INDEX([1]Proflile65!$L:$L,MATCH([1]ตารางคะแนนV3!$C442,[1]Proflile65!$D:$D,0))</f>
        <v>เดิม</v>
      </c>
      <c r="BB442" s="18"/>
      <c r="BC442" s="18"/>
      <c r="BD442" s="28" t="b">
        <f t="shared" si="110"/>
        <v>1</v>
      </c>
      <c r="BE442" s="96">
        <v>10.5</v>
      </c>
      <c r="BF442" s="18" t="s">
        <v>2071</v>
      </c>
      <c r="BH442" s="17">
        <f t="shared" si="111"/>
        <v>150000</v>
      </c>
    </row>
    <row r="443" spans="1:60">
      <c r="A443" s="18" t="s">
        <v>116</v>
      </c>
      <c r="B443" s="17" t="s">
        <v>171</v>
      </c>
      <c r="C443" s="18" t="s">
        <v>1031</v>
      </c>
      <c r="D443" s="17" t="s">
        <v>1032</v>
      </c>
      <c r="E443" s="18" t="str">
        <f>INDEX([1]Proflile65!$F:$F,MATCH([1]ตารางคะแนนV3!$C443,[1]Proflile65!$D:$D,0))</f>
        <v>รพช.</v>
      </c>
      <c r="F443" s="18">
        <f>INDEX([1]Proflile65!$H:$H,MATCH([1]ตารางคะแนนV3!$C443,[1]Proflile65!$D:$D,0))</f>
        <v>100</v>
      </c>
      <c r="G443" s="19" t="str">
        <f>INDEX([1]Proflile65!$K:$K,MATCH([1]ตารางคะแนนV3!$C443,[1]Proflile65!$D:$D,0))</f>
        <v>รพช.F1 P50,000-100,000</v>
      </c>
      <c r="H443" s="75">
        <v>66995</v>
      </c>
      <c r="I443" s="76">
        <f>INDEX([1]RiskPlusY2565Q3!L:L,MATCH([1]ตารางคะแนนV3!$C443,[1]RiskPlusY2565Q3!$D:$D,0))</f>
        <v>131865614.06999999</v>
      </c>
      <c r="J443" s="76">
        <f>INDEX([1]RiskPlusY2565Q3!P:P,MATCH([1]ตารางคะแนนV3!$C443,[1]RiskPlusY2565Q3!$D:$D,0))</f>
        <v>82514881.200000003</v>
      </c>
      <c r="K443" s="76">
        <f>INDEX([1]RiskPlusY2565Q3!O:O,MATCH([1]ตารางคะแนนV3!$C443,[1]RiskPlusY2565Q3!$D:$D,0))</f>
        <v>102026003.03</v>
      </c>
      <c r="L443" s="76">
        <f>INDEX([1]RiskPlusY2565Q3!M:M,MATCH([1]ตารางคะแนนV3!$C443,[1]RiskPlusY2565Q3!$D:$D,0))</f>
        <v>100964407.01000001</v>
      </c>
      <c r="M443" s="29">
        <f>INDEX([1]RiskPlusY2565Q3!N:N,MATCH([1]ตารางคะแนนV3!$C443,[1]RiskPlusY2565Q3!$D:$D,0))</f>
        <v>0</v>
      </c>
      <c r="N443" s="77">
        <f>INDEX([1]PlanfinY2565Q3!M:M,MATCH([1]ตารางคะแนนV3!$C443,[1]PlanfinY2565Q3!$C:$C,0))</f>
        <v>0</v>
      </c>
      <c r="O443" s="78">
        <f>INDEX([1]PlanfinY2565Q3!N:N,MATCH([1]ตารางคะแนนV3!$C443,[1]PlanfinY2565Q3!$C:$C,0))</f>
        <v>1</v>
      </c>
      <c r="P443" s="79">
        <f t="shared" si="96"/>
        <v>1</v>
      </c>
      <c r="Q443" s="80">
        <f>INDEX([1]Ratio!R:R,MATCH([1]ตารางคะแนนV3!$C443,[1]Ratio!$C:$C,0))</f>
        <v>72</v>
      </c>
      <c r="R443" s="81">
        <f>INDEX([1]RiskPlusY2565Q3!$S:$S,MATCH([1]ตารางคะแนนV3!C443,[1]RiskPlusY2565Q3!$D:$D,0))</f>
        <v>1</v>
      </c>
      <c r="S443" s="82">
        <f>INDEX([1]Ratio!$S:$S,MATCH([1]ตารางคะแนนV3!$C443,[1]Ratio!$C:$C,0))</f>
        <v>15</v>
      </c>
      <c r="T443" s="78">
        <f>VLOOKUP($C443,[1]RiskPlusY2565Q3!$D$2:$W$901,17,0)</f>
        <v>1</v>
      </c>
      <c r="U443" s="83">
        <f t="shared" si="97"/>
        <v>0.5</v>
      </c>
      <c r="V443" s="82">
        <f>INDEX([1]Ratio!$T:$T,MATCH([1]ตารางคะแนนV3!$C443,[1]Ratio!$C:$C,0))</f>
        <v>60</v>
      </c>
      <c r="W443" s="78">
        <f>VLOOKUP($C443,[1]RiskPlusY2565Q3!$D$2:$W$901,18,0)</f>
        <v>1</v>
      </c>
      <c r="X443" s="83">
        <f t="shared" si="98"/>
        <v>0.5</v>
      </c>
      <c r="Y443" s="82">
        <f>INDEX([1]Ratio!$V:$V,MATCH([1]ตารางคะแนนV3!$C443,[1]Ratio!$C:$C,0))</f>
        <v>53</v>
      </c>
      <c r="Z443" s="81">
        <f>INDEX([1]RiskPlusY2565Q3!$W:$W,MATCH([1]ตารางคะแนนV3!C443,[1]RiskPlusY2565Q3!$D:$D,0))</f>
        <v>1</v>
      </c>
      <c r="AA443" s="84">
        <f t="shared" si="99"/>
        <v>3</v>
      </c>
      <c r="AB443" s="77" t="str">
        <f>INDEX('[1]Quick MethodY2565Q3'!P:P,MATCH([1]ตารางคะแนนV3!$C443,'[1]Quick MethodY2565Q3'!$C:$C,0))</f>
        <v>1</v>
      </c>
      <c r="AC443" s="78" t="str">
        <f>INDEX('[1]Quick MethodY2565Q3'!Q:Q,MATCH([1]ตารางคะแนนV3!$C443,'[1]Quick MethodY2565Q3'!$C:$C,0))</f>
        <v>1</v>
      </c>
      <c r="AD443" s="78">
        <f>INDEX([1]HGRY2565Q3!W:W,MATCH([1]ตารางคะแนนV3!$C443,[1]HGRY2565Q3!$C:$C,0))</f>
        <v>0.5</v>
      </c>
      <c r="AE443" s="78">
        <f>INDEX([1]HGRY2565Q3!X:X,MATCH([1]ตารางคะแนนV3!$C443,[1]HGRY2565Q3!$C:$C,0))</f>
        <v>0.5</v>
      </c>
      <c r="AF443" s="78">
        <f>INDEX([1]HGRY2565Q3!Y:Y,MATCH([1]ตารางคะแนนV3!$C443,[1]HGRY2565Q3!$C:$C,0))</f>
        <v>0</v>
      </c>
      <c r="AG443" s="78">
        <f>INDEX([1]HGRY2565Q3!Z:Z,MATCH([1]ตารางคะแนนV3!$C443,[1]HGRY2565Q3!$C:$C,0))</f>
        <v>0</v>
      </c>
      <c r="AH443" s="85">
        <f t="shared" si="100"/>
        <v>3</v>
      </c>
      <c r="AI443" s="79">
        <f t="shared" si="101"/>
        <v>2</v>
      </c>
      <c r="AJ443" s="86">
        <f>INDEX([1]PointY2565Q3!J:J,MATCH([1]ตารางคะแนนV3!$C443,[1]PointY2565Q3!$C:$C,0))</f>
        <v>1</v>
      </c>
      <c r="AK443" s="87">
        <f>IFERROR(INDEX([1]อัตราการครองเตียง!O:O,MATCH([1]ตารางคะแนนV3!$C443,[1]อัตราการครองเตียง!$C:$C,0)),0)</f>
        <v>0</v>
      </c>
      <c r="AL443" s="88">
        <f>INDEX([1]SumAdjRw!R:R,MATCH([1]ตารางคะแนนV3!$C443,[1]SumAdjRw!$C:$C,0))</f>
        <v>0</v>
      </c>
      <c r="AM443" s="89">
        <f t="shared" si="102"/>
        <v>0</v>
      </c>
      <c r="AN443" s="90">
        <f t="shared" si="103"/>
        <v>3</v>
      </c>
      <c r="AO443" s="91">
        <f t="shared" si="104"/>
        <v>7</v>
      </c>
      <c r="AP443" s="92">
        <f>INDEX([1]RiskPlusY2565Q3!Q:Q,MATCH([1]ตารางคะแนนV3!$C443,[1]RiskPlusY2565Q3!$D:$D,0))</f>
        <v>1</v>
      </c>
      <c r="AQ443" s="92">
        <f>INDEX([1]RiskPlusY2565Q3!R:R,MATCH([1]ตารางคะแนนV3!$C443,[1]RiskPlusY2565Q3!$D:$D,0))</f>
        <v>1</v>
      </c>
      <c r="AR443" s="92">
        <f>INDEX([1]RiskPlusY2565Q3!AB:AB,MATCH([1]ตารางคะแนนV3!$C443,[1]RiskPlusY2565Q3!$D:$D,0))</f>
        <v>1</v>
      </c>
      <c r="AS443" s="93">
        <f t="shared" si="105"/>
        <v>3</v>
      </c>
      <c r="AT443" s="92">
        <f>INDEX([1]RiskPlusY2565Q3!AA:AA,MATCH([1]ตารางคะแนนV3!$C443,[1]RiskPlusY2565Q3!$D:$D,0))</f>
        <v>1</v>
      </c>
      <c r="AU443" s="92">
        <f>INDEX([1]RiskPlusY2565Q3!AC:AC,MATCH([1]ตารางคะแนนV3!$C443,[1]RiskPlusY2565Q3!$D:$D,0))</f>
        <v>1</v>
      </c>
      <c r="AV443" s="94">
        <f t="shared" si="106"/>
        <v>2</v>
      </c>
      <c r="AW443" s="95">
        <f t="shared" si="107"/>
        <v>5</v>
      </c>
      <c r="AX443" s="96">
        <f t="shared" si="108"/>
        <v>12</v>
      </c>
      <c r="AY443" s="18" t="str">
        <f t="shared" si="109"/>
        <v>A</v>
      </c>
      <c r="AZ443" s="18"/>
      <c r="BA443" s="18" t="str">
        <f>INDEX([1]Proflile65!$L:$L,MATCH([1]ตารางคะแนนV3!$C443,[1]Proflile65!$D:$D,0))</f>
        <v>เดิม</v>
      </c>
      <c r="BB443" s="18"/>
      <c r="BC443" s="18"/>
      <c r="BD443" s="28" t="b">
        <f t="shared" si="110"/>
        <v>1</v>
      </c>
      <c r="BE443" s="96">
        <v>12</v>
      </c>
      <c r="BF443" s="18" t="s">
        <v>2048</v>
      </c>
      <c r="BH443" s="17">
        <f t="shared" si="111"/>
        <v>300000</v>
      </c>
    </row>
    <row r="444" spans="1:60">
      <c r="A444" s="18" t="s">
        <v>116</v>
      </c>
      <c r="B444" s="17" t="s">
        <v>171</v>
      </c>
      <c r="C444" s="18" t="s">
        <v>1033</v>
      </c>
      <c r="D444" s="17" t="s">
        <v>1034</v>
      </c>
      <c r="E444" s="18" t="str">
        <f>INDEX([1]Proflile65!$F:$F,MATCH([1]ตารางคะแนนV3!$C444,[1]Proflile65!$D:$D,0))</f>
        <v>รพท.</v>
      </c>
      <c r="F444" s="18">
        <f>INDEX([1]Proflile65!$H:$H,MATCH([1]ตารางคะแนนV3!$C444,[1]Proflile65!$D:$D,0))</f>
        <v>350</v>
      </c>
      <c r="G444" s="19" t="str">
        <f>INDEX([1]Proflile65!$K:$K,MATCH([1]ตารางคะแนนV3!$C444,[1]Proflile65!$D:$D,0))</f>
        <v>รพท.M1 B&gt;200</v>
      </c>
      <c r="H444" s="75">
        <v>93704</v>
      </c>
      <c r="I444" s="76">
        <f>INDEX([1]RiskPlusY2565Q3!L:L,MATCH([1]ตารางคะแนนV3!$C444,[1]RiskPlusY2565Q3!$D:$D,0))</f>
        <v>348592376.74000001</v>
      </c>
      <c r="J444" s="76">
        <f>INDEX([1]RiskPlusY2565Q3!P:P,MATCH([1]ตารางคะแนนV3!$C444,[1]RiskPlusY2565Q3!$D:$D,0))</f>
        <v>87354970.640000001</v>
      </c>
      <c r="K444" s="76">
        <f>INDEX([1]RiskPlusY2565Q3!O:O,MATCH([1]ตารางคะแนนV3!$C444,[1]RiskPlusY2565Q3!$D:$D,0))</f>
        <v>201456150.49000001</v>
      </c>
      <c r="L444" s="76">
        <f>INDEX([1]RiskPlusY2565Q3!M:M,MATCH([1]ตารางคะแนนV3!$C444,[1]RiskPlusY2565Q3!$D:$D,0))</f>
        <v>173940135.33000001</v>
      </c>
      <c r="M444" s="29">
        <f>INDEX([1]RiskPlusY2565Q3!N:N,MATCH([1]ตารางคะแนนV3!$C444,[1]RiskPlusY2565Q3!$D:$D,0))</f>
        <v>0</v>
      </c>
      <c r="N444" s="77">
        <f>INDEX([1]PlanfinY2565Q3!M:M,MATCH([1]ตารางคะแนนV3!$C444,[1]PlanfinY2565Q3!$C:$C,0))</f>
        <v>0</v>
      </c>
      <c r="O444" s="78">
        <f>INDEX([1]PlanfinY2565Q3!N:N,MATCH([1]ตารางคะแนนV3!$C444,[1]PlanfinY2565Q3!$C:$C,0))</f>
        <v>0</v>
      </c>
      <c r="P444" s="79">
        <f t="shared" si="96"/>
        <v>0</v>
      </c>
      <c r="Q444" s="80">
        <f>INDEX([1]Ratio!R:R,MATCH([1]ตารางคะแนนV3!$C444,[1]Ratio!$C:$C,0))</f>
        <v>192</v>
      </c>
      <c r="R444" s="81">
        <f>INDEX([1]RiskPlusY2565Q3!$S:$S,MATCH([1]ตารางคะแนนV3!C444,[1]RiskPlusY2565Q3!$D:$D,0))</f>
        <v>0</v>
      </c>
      <c r="S444" s="82">
        <f>INDEX([1]Ratio!$S:$S,MATCH([1]ตารางคะแนนV3!$C444,[1]Ratio!$C:$C,0))</f>
        <v>59</v>
      </c>
      <c r="T444" s="78">
        <f>VLOOKUP($C444,[1]RiskPlusY2565Q3!$D$2:$W$901,17,0)</f>
        <v>1</v>
      </c>
      <c r="U444" s="83">
        <f t="shared" si="97"/>
        <v>0.5</v>
      </c>
      <c r="V444" s="82">
        <f>INDEX([1]Ratio!$T:$T,MATCH([1]ตารางคะแนนV3!$C444,[1]Ratio!$C:$C,0))</f>
        <v>99</v>
      </c>
      <c r="W444" s="78">
        <f>VLOOKUP($C444,[1]RiskPlusY2565Q3!$D$2:$W$901,18,0)</f>
        <v>0</v>
      </c>
      <c r="X444" s="83">
        <f t="shared" si="98"/>
        <v>0</v>
      </c>
      <c r="Y444" s="82">
        <f>INDEX([1]Ratio!$V:$V,MATCH([1]ตารางคะแนนV3!$C444,[1]Ratio!$C:$C,0))</f>
        <v>38</v>
      </c>
      <c r="Z444" s="81">
        <f>INDEX([1]RiskPlusY2565Q3!$W:$W,MATCH([1]ตารางคะแนนV3!C444,[1]RiskPlusY2565Q3!$D:$D,0))</f>
        <v>1</v>
      </c>
      <c r="AA444" s="84">
        <f t="shared" si="99"/>
        <v>1.5</v>
      </c>
      <c r="AB444" s="77" t="str">
        <f>INDEX('[1]Quick MethodY2565Q3'!P:P,MATCH([1]ตารางคะแนนV3!$C444,'[1]Quick MethodY2565Q3'!$C:$C,0))</f>
        <v>1</v>
      </c>
      <c r="AC444" s="78" t="str">
        <f>INDEX('[1]Quick MethodY2565Q3'!Q:Q,MATCH([1]ตารางคะแนนV3!$C444,'[1]Quick MethodY2565Q3'!$C:$C,0))</f>
        <v>1</v>
      </c>
      <c r="AD444" s="78">
        <f>INDEX([1]HGRY2565Q3!W:W,MATCH([1]ตารางคะแนนV3!$C444,[1]HGRY2565Q3!$C:$C,0))</f>
        <v>0</v>
      </c>
      <c r="AE444" s="78">
        <f>INDEX([1]HGRY2565Q3!X:X,MATCH([1]ตารางคะแนนV3!$C444,[1]HGRY2565Q3!$C:$C,0))</f>
        <v>0</v>
      </c>
      <c r="AF444" s="78">
        <f>INDEX([1]HGRY2565Q3!Y:Y,MATCH([1]ตารางคะแนนV3!$C444,[1]HGRY2565Q3!$C:$C,0))</f>
        <v>0</v>
      </c>
      <c r="AG444" s="78">
        <f>INDEX([1]HGRY2565Q3!Z:Z,MATCH([1]ตารางคะแนนV3!$C444,[1]HGRY2565Q3!$C:$C,0))</f>
        <v>0.5</v>
      </c>
      <c r="AH444" s="85">
        <f t="shared" si="100"/>
        <v>2.5</v>
      </c>
      <c r="AI444" s="79">
        <f t="shared" si="101"/>
        <v>2</v>
      </c>
      <c r="AJ444" s="86">
        <f>INDEX([1]PointY2565Q3!J:J,MATCH([1]ตารางคะแนนV3!$C444,[1]PointY2565Q3!$C:$C,0))</f>
        <v>1</v>
      </c>
      <c r="AK444" s="87">
        <f>IFERROR(INDEX([1]อัตราการครองเตียง!O:O,MATCH([1]ตารางคะแนนV3!$C444,[1]อัตราการครองเตียง!$C:$C,0)),0)</f>
        <v>1</v>
      </c>
      <c r="AL444" s="88">
        <f>INDEX([1]SumAdjRw!R:R,MATCH([1]ตารางคะแนนV3!$C444,[1]SumAdjRw!$C:$C,0))</f>
        <v>1</v>
      </c>
      <c r="AM444" s="89">
        <f t="shared" si="102"/>
        <v>2</v>
      </c>
      <c r="AN444" s="90">
        <f t="shared" si="103"/>
        <v>5</v>
      </c>
      <c r="AO444" s="91">
        <f t="shared" si="104"/>
        <v>6.5</v>
      </c>
      <c r="AP444" s="92">
        <f>INDEX([1]RiskPlusY2565Q3!Q:Q,MATCH([1]ตารางคะแนนV3!$C444,[1]RiskPlusY2565Q3!$D:$D,0))</f>
        <v>0</v>
      </c>
      <c r="AQ444" s="92">
        <f>INDEX([1]RiskPlusY2565Q3!R:R,MATCH([1]ตารางคะแนนV3!$C444,[1]RiskPlusY2565Q3!$D:$D,0))</f>
        <v>0</v>
      </c>
      <c r="AR444" s="92">
        <f>INDEX([1]RiskPlusY2565Q3!AB:AB,MATCH([1]ตารางคะแนนV3!$C444,[1]RiskPlusY2565Q3!$D:$D,0))</f>
        <v>1</v>
      </c>
      <c r="AS444" s="93">
        <f t="shared" si="105"/>
        <v>1</v>
      </c>
      <c r="AT444" s="92">
        <f>INDEX([1]RiskPlusY2565Q3!AA:AA,MATCH([1]ตารางคะแนนV3!$C444,[1]RiskPlusY2565Q3!$D:$D,0))</f>
        <v>1</v>
      </c>
      <c r="AU444" s="92">
        <f>INDEX([1]RiskPlusY2565Q3!AC:AC,MATCH([1]ตารางคะแนนV3!$C444,[1]RiskPlusY2565Q3!$D:$D,0))</f>
        <v>1</v>
      </c>
      <c r="AV444" s="94">
        <f t="shared" si="106"/>
        <v>2</v>
      </c>
      <c r="AW444" s="95">
        <f t="shared" si="107"/>
        <v>3</v>
      </c>
      <c r="AX444" s="96">
        <f t="shared" si="108"/>
        <v>9.5</v>
      </c>
      <c r="AY444" s="18" t="str">
        <f t="shared" si="109"/>
        <v>C</v>
      </c>
      <c r="AZ444" s="18"/>
      <c r="BA444" s="18" t="str">
        <f>INDEX([1]Proflile65!$L:$L,MATCH([1]ตารางคะแนนV3!$C444,[1]Proflile65!$D:$D,0))</f>
        <v>เดิม</v>
      </c>
      <c r="BB444" s="18"/>
      <c r="BC444" s="18"/>
      <c r="BD444" s="28" t="b">
        <f t="shared" si="110"/>
        <v>1</v>
      </c>
      <c r="BE444" s="96">
        <v>9.5</v>
      </c>
      <c r="BF444" s="18" t="s">
        <v>2072</v>
      </c>
      <c r="BH444" s="17">
        <f t="shared" si="111"/>
        <v>0</v>
      </c>
    </row>
    <row r="445" spans="1:60">
      <c r="A445" s="18" t="s">
        <v>116</v>
      </c>
      <c r="B445" s="17" t="s">
        <v>171</v>
      </c>
      <c r="C445" s="18" t="s">
        <v>1035</v>
      </c>
      <c r="D445" s="17" t="s">
        <v>1036</v>
      </c>
      <c r="E445" s="18" t="str">
        <f>INDEX([1]Proflile65!$F:$F,MATCH([1]ตารางคะแนนV3!$C445,[1]Proflile65!$D:$D,0))</f>
        <v>รพช.</v>
      </c>
      <c r="F445" s="18">
        <f>INDEX([1]Proflile65!$H:$H,MATCH([1]ตารางคะแนนV3!$C445,[1]Proflile65!$D:$D,0))</f>
        <v>82</v>
      </c>
      <c r="G445" s="19" t="str">
        <f>INDEX([1]Proflile65!$K:$K,MATCH([1]ตารางคะแนนV3!$C445,[1]Proflile65!$D:$D,0))</f>
        <v>รพช.F2 P30,000-60,000</v>
      </c>
      <c r="H445" s="75">
        <v>57018</v>
      </c>
      <c r="I445" s="76">
        <f>INDEX([1]RiskPlusY2565Q3!L:L,MATCH([1]ตารางคะแนนV3!$C445,[1]RiskPlusY2565Q3!$D:$D,0))</f>
        <v>43236282.600000001</v>
      </c>
      <c r="J445" s="76">
        <f>INDEX([1]RiskPlusY2565Q3!P:P,MATCH([1]ตารางคะแนนV3!$C445,[1]RiskPlusY2565Q3!$D:$D,0))</f>
        <v>1597735.75</v>
      </c>
      <c r="K445" s="76">
        <f>INDEX([1]RiskPlusY2565Q3!O:O,MATCH([1]ตารางคะแนนV3!$C445,[1]RiskPlusY2565Q3!$D:$D,0))</f>
        <v>40195227.509999998</v>
      </c>
      <c r="L445" s="76">
        <f>INDEX([1]RiskPlusY2565Q3!M:M,MATCH([1]ตารางคะแนนV3!$C445,[1]RiskPlusY2565Q3!$D:$D,0))</f>
        <v>39388875.969999999</v>
      </c>
      <c r="M445" s="29">
        <f>INDEX([1]RiskPlusY2565Q3!N:N,MATCH([1]ตารางคะแนนV3!$C445,[1]RiskPlusY2565Q3!$D:$D,0))</f>
        <v>0</v>
      </c>
      <c r="N445" s="77">
        <f>INDEX([1]PlanfinY2565Q3!M:M,MATCH([1]ตารางคะแนนV3!$C445,[1]PlanfinY2565Q3!$C:$C,0))</f>
        <v>0</v>
      </c>
      <c r="O445" s="78">
        <f>INDEX([1]PlanfinY2565Q3!N:N,MATCH([1]ตารางคะแนนV3!$C445,[1]PlanfinY2565Q3!$C:$C,0))</f>
        <v>1</v>
      </c>
      <c r="P445" s="79">
        <f t="shared" si="96"/>
        <v>1</v>
      </c>
      <c r="Q445" s="80">
        <f>INDEX([1]Ratio!R:R,MATCH([1]ตารางคะแนนV3!$C445,[1]Ratio!$C:$C,0))</f>
        <v>460</v>
      </c>
      <c r="R445" s="81">
        <f>INDEX([1]RiskPlusY2565Q3!$S:$S,MATCH([1]ตารางคะแนนV3!C445,[1]RiskPlusY2565Q3!$D:$D,0))</f>
        <v>0</v>
      </c>
      <c r="S445" s="82">
        <f>INDEX([1]Ratio!$S:$S,MATCH([1]ตารางคะแนนV3!$C445,[1]Ratio!$C:$C,0))</f>
        <v>198</v>
      </c>
      <c r="T445" s="78">
        <f>VLOOKUP($C445,[1]RiskPlusY2565Q3!$D$2:$W$901,17,0)</f>
        <v>0</v>
      </c>
      <c r="U445" s="83">
        <f t="shared" si="97"/>
        <v>0</v>
      </c>
      <c r="V445" s="82">
        <f>INDEX([1]Ratio!$T:$T,MATCH([1]ตารางคะแนนV3!$C445,[1]Ratio!$C:$C,0))</f>
        <v>154</v>
      </c>
      <c r="W445" s="78">
        <f>VLOOKUP($C445,[1]RiskPlusY2565Q3!$D$2:$W$901,18,0)</f>
        <v>0</v>
      </c>
      <c r="X445" s="83">
        <f t="shared" si="98"/>
        <v>0</v>
      </c>
      <c r="Y445" s="82">
        <f>INDEX([1]Ratio!$V:$V,MATCH([1]ตารางคะแนนV3!$C445,[1]Ratio!$C:$C,0))</f>
        <v>69</v>
      </c>
      <c r="Z445" s="81">
        <f>INDEX([1]RiskPlusY2565Q3!$W:$W,MATCH([1]ตารางคะแนนV3!C445,[1]RiskPlusY2565Q3!$D:$D,0))</f>
        <v>0</v>
      </c>
      <c r="AA445" s="84">
        <f t="shared" si="99"/>
        <v>0</v>
      </c>
      <c r="AB445" s="77" t="str">
        <f>INDEX('[1]Quick MethodY2565Q3'!P:P,MATCH([1]ตารางคะแนนV3!$C445,'[1]Quick MethodY2565Q3'!$C:$C,0))</f>
        <v>1</v>
      </c>
      <c r="AC445" s="78" t="str">
        <f>INDEX('[1]Quick MethodY2565Q3'!Q:Q,MATCH([1]ตารางคะแนนV3!$C445,'[1]Quick MethodY2565Q3'!$C:$C,0))</f>
        <v>1</v>
      </c>
      <c r="AD445" s="78">
        <f>INDEX([1]HGRY2565Q3!W:W,MATCH([1]ตารางคะแนนV3!$C445,[1]HGRY2565Q3!$C:$C,0))</f>
        <v>0</v>
      </c>
      <c r="AE445" s="78">
        <f>INDEX([1]HGRY2565Q3!X:X,MATCH([1]ตารางคะแนนV3!$C445,[1]HGRY2565Q3!$C:$C,0))</f>
        <v>0.5</v>
      </c>
      <c r="AF445" s="78">
        <f>INDEX([1]HGRY2565Q3!Y:Y,MATCH([1]ตารางคะแนนV3!$C445,[1]HGRY2565Q3!$C:$C,0))</f>
        <v>0.5</v>
      </c>
      <c r="AG445" s="78">
        <f>INDEX([1]HGRY2565Q3!Z:Z,MATCH([1]ตารางคะแนนV3!$C445,[1]HGRY2565Q3!$C:$C,0))</f>
        <v>0</v>
      </c>
      <c r="AH445" s="85">
        <f t="shared" si="100"/>
        <v>3</v>
      </c>
      <c r="AI445" s="79">
        <f t="shared" si="101"/>
        <v>2</v>
      </c>
      <c r="AJ445" s="86">
        <f>INDEX([1]PointY2565Q3!J:J,MATCH([1]ตารางคะแนนV3!$C445,[1]PointY2565Q3!$C:$C,0))</f>
        <v>1</v>
      </c>
      <c r="AK445" s="87">
        <f>IFERROR(INDEX([1]อัตราการครองเตียง!O:O,MATCH([1]ตารางคะแนนV3!$C445,[1]อัตราการครองเตียง!$C:$C,0)),0)</f>
        <v>1</v>
      </c>
      <c r="AL445" s="88">
        <f>INDEX([1]SumAdjRw!R:R,MATCH([1]ตารางคะแนนV3!$C445,[1]SumAdjRw!$C:$C,0))</f>
        <v>1</v>
      </c>
      <c r="AM445" s="89">
        <f t="shared" si="102"/>
        <v>2</v>
      </c>
      <c r="AN445" s="90">
        <f t="shared" si="103"/>
        <v>5</v>
      </c>
      <c r="AO445" s="91">
        <f t="shared" si="104"/>
        <v>6</v>
      </c>
      <c r="AP445" s="92">
        <f>INDEX([1]RiskPlusY2565Q3!Q:Q,MATCH([1]ตารางคะแนนV3!$C445,[1]RiskPlusY2565Q3!$D:$D,0))</f>
        <v>0</v>
      </c>
      <c r="AQ445" s="92">
        <f>INDEX([1]RiskPlusY2565Q3!R:R,MATCH([1]ตารางคะแนนV3!$C445,[1]RiskPlusY2565Q3!$D:$D,0))</f>
        <v>1</v>
      </c>
      <c r="AR445" s="92">
        <f>INDEX([1]RiskPlusY2565Q3!AB:AB,MATCH([1]ตารางคะแนนV3!$C445,[1]RiskPlusY2565Q3!$D:$D,0))</f>
        <v>1</v>
      </c>
      <c r="AS445" s="93">
        <f t="shared" si="105"/>
        <v>2</v>
      </c>
      <c r="AT445" s="92">
        <f>INDEX([1]RiskPlusY2565Q3!AA:AA,MATCH([1]ตารางคะแนนV3!$C445,[1]RiskPlusY2565Q3!$D:$D,0))</f>
        <v>1</v>
      </c>
      <c r="AU445" s="92">
        <f>INDEX([1]RiskPlusY2565Q3!AC:AC,MATCH([1]ตารางคะแนนV3!$C445,[1]RiskPlusY2565Q3!$D:$D,0))</f>
        <v>1</v>
      </c>
      <c r="AV445" s="94">
        <f t="shared" si="106"/>
        <v>2</v>
      </c>
      <c r="AW445" s="95">
        <f t="shared" si="107"/>
        <v>4</v>
      </c>
      <c r="AX445" s="96">
        <f t="shared" si="108"/>
        <v>10</v>
      </c>
      <c r="AY445" s="18" t="str">
        <f t="shared" si="109"/>
        <v>C</v>
      </c>
      <c r="AZ445" s="18"/>
      <c r="BA445" s="18" t="str">
        <f>INDEX([1]Proflile65!$L:$L,MATCH([1]ตารางคะแนนV3!$C445,[1]Proflile65!$D:$D,0))</f>
        <v>เดิม</v>
      </c>
      <c r="BB445" s="18"/>
      <c r="BC445" s="18"/>
      <c r="BD445" s="28" t="b">
        <f t="shared" si="110"/>
        <v>1</v>
      </c>
      <c r="BE445" s="96">
        <v>10</v>
      </c>
      <c r="BF445" s="18" t="s">
        <v>2072</v>
      </c>
      <c r="BH445" s="17">
        <f t="shared" si="111"/>
        <v>0</v>
      </c>
    </row>
    <row r="446" spans="1:60">
      <c r="A446" s="18" t="s">
        <v>116</v>
      </c>
      <c r="B446" s="17" t="s">
        <v>171</v>
      </c>
      <c r="C446" s="18" t="s">
        <v>1037</v>
      </c>
      <c r="D446" s="17" t="s">
        <v>1038</v>
      </c>
      <c r="E446" s="18" t="str">
        <f>INDEX([1]Proflile65!$F:$F,MATCH([1]ตารางคะแนนV3!$C446,[1]Proflile65!$D:$D,0))</f>
        <v>รพช.</v>
      </c>
      <c r="F446" s="18">
        <f>INDEX([1]Proflile65!$H:$H,MATCH([1]ตารางคะแนนV3!$C446,[1]Proflile65!$D:$D,0))</f>
        <v>200</v>
      </c>
      <c r="G446" s="19" t="str">
        <f>INDEX([1]Proflile65!$K:$K,MATCH([1]ตารางคะแนนV3!$C446,[1]Proflile65!$D:$D,0))</f>
        <v>รพช.M2 B&gt;100</v>
      </c>
      <c r="H446" s="75">
        <v>81194</v>
      </c>
      <c r="I446" s="76">
        <f>INDEX([1]RiskPlusY2565Q3!L:L,MATCH([1]ตารางคะแนนV3!$C446,[1]RiskPlusY2565Q3!$D:$D,0))</f>
        <v>97905361.079999998</v>
      </c>
      <c r="J446" s="76">
        <f>INDEX([1]RiskPlusY2565Q3!P:P,MATCH([1]ตารางคะแนนV3!$C446,[1]RiskPlusY2565Q3!$D:$D,0))</f>
        <v>-827516.52</v>
      </c>
      <c r="K446" s="76">
        <f>INDEX([1]RiskPlusY2565Q3!O:O,MATCH([1]ตารางคะแนนV3!$C446,[1]RiskPlusY2565Q3!$D:$D,0))</f>
        <v>276188154.74000001</v>
      </c>
      <c r="L446" s="76">
        <f>INDEX([1]RiskPlusY2565Q3!M:M,MATCH([1]ตารางคะแนนV3!$C446,[1]RiskPlusY2565Q3!$D:$D,0))</f>
        <v>266948079.78999999</v>
      </c>
      <c r="M446" s="29">
        <f>INDEX([1]RiskPlusY2565Q3!N:N,MATCH([1]ตารางคะแนนV3!$C446,[1]RiskPlusY2565Q3!$D:$D,0))</f>
        <v>0</v>
      </c>
      <c r="N446" s="77">
        <f>INDEX([1]PlanfinY2565Q3!M:M,MATCH([1]ตารางคะแนนV3!$C446,[1]PlanfinY2565Q3!$C:$C,0))</f>
        <v>0</v>
      </c>
      <c r="O446" s="78">
        <f>INDEX([1]PlanfinY2565Q3!N:N,MATCH([1]ตารางคะแนนV3!$C446,[1]PlanfinY2565Q3!$C:$C,0))</f>
        <v>0</v>
      </c>
      <c r="P446" s="79">
        <f t="shared" si="96"/>
        <v>0</v>
      </c>
      <c r="Q446" s="80">
        <f>INDEX([1]Ratio!R:R,MATCH([1]ตารางคะแนนV3!$C446,[1]Ratio!$C:$C,0))</f>
        <v>351</v>
      </c>
      <c r="R446" s="81">
        <f>INDEX([1]RiskPlusY2565Q3!$S:$S,MATCH([1]ตารางคะแนนV3!C446,[1]RiskPlusY2565Q3!$D:$D,0))</f>
        <v>0</v>
      </c>
      <c r="S446" s="82">
        <f>INDEX([1]Ratio!$S:$S,MATCH([1]ตารางคะแนนV3!$C446,[1]Ratio!$C:$C,0))</f>
        <v>47</v>
      </c>
      <c r="T446" s="78">
        <f>VLOOKUP($C446,[1]RiskPlusY2565Q3!$D$2:$W$901,17,0)</f>
        <v>1</v>
      </c>
      <c r="U446" s="83">
        <f t="shared" si="97"/>
        <v>0.5</v>
      </c>
      <c r="V446" s="82">
        <f>INDEX([1]Ratio!$T:$T,MATCH([1]ตารางคะแนนV3!$C446,[1]Ratio!$C:$C,0))</f>
        <v>100</v>
      </c>
      <c r="W446" s="78">
        <f>VLOOKUP($C446,[1]RiskPlusY2565Q3!$D$2:$W$901,18,0)</f>
        <v>0</v>
      </c>
      <c r="X446" s="83">
        <f t="shared" si="98"/>
        <v>0</v>
      </c>
      <c r="Y446" s="82">
        <f>INDEX([1]Ratio!$V:$V,MATCH([1]ตารางคะแนนV3!$C446,[1]Ratio!$C:$C,0))</f>
        <v>51</v>
      </c>
      <c r="Z446" s="81">
        <f>INDEX([1]RiskPlusY2565Q3!$W:$W,MATCH([1]ตารางคะแนนV3!C446,[1]RiskPlusY2565Q3!$D:$D,0))</f>
        <v>1</v>
      </c>
      <c r="AA446" s="84">
        <f t="shared" si="99"/>
        <v>1.5</v>
      </c>
      <c r="AB446" s="77" t="str">
        <f>INDEX('[1]Quick MethodY2565Q3'!P:P,MATCH([1]ตารางคะแนนV3!$C446,'[1]Quick MethodY2565Q3'!$C:$C,0))</f>
        <v>0</v>
      </c>
      <c r="AC446" s="78" t="str">
        <f>INDEX('[1]Quick MethodY2565Q3'!Q:Q,MATCH([1]ตารางคะแนนV3!$C446,'[1]Quick MethodY2565Q3'!$C:$C,0))</f>
        <v>1</v>
      </c>
      <c r="AD446" s="78">
        <f>INDEX([1]HGRY2565Q3!W:W,MATCH([1]ตารางคะแนนV3!$C446,[1]HGRY2565Q3!$C:$C,0))</f>
        <v>0</v>
      </c>
      <c r="AE446" s="78">
        <f>INDEX([1]HGRY2565Q3!X:X,MATCH([1]ตารางคะแนนV3!$C446,[1]HGRY2565Q3!$C:$C,0))</f>
        <v>0.5</v>
      </c>
      <c r="AF446" s="78">
        <f>INDEX([1]HGRY2565Q3!Y:Y,MATCH([1]ตารางคะแนนV3!$C446,[1]HGRY2565Q3!$C:$C,0))</f>
        <v>0.5</v>
      </c>
      <c r="AG446" s="78">
        <f>INDEX([1]HGRY2565Q3!Z:Z,MATCH([1]ตารางคะแนนV3!$C446,[1]HGRY2565Q3!$C:$C,0))</f>
        <v>0.5</v>
      </c>
      <c r="AH446" s="85">
        <f t="shared" si="100"/>
        <v>2.5</v>
      </c>
      <c r="AI446" s="79">
        <f t="shared" si="101"/>
        <v>2</v>
      </c>
      <c r="AJ446" s="86">
        <f>INDEX([1]PointY2565Q3!J:J,MATCH([1]ตารางคะแนนV3!$C446,[1]PointY2565Q3!$C:$C,0))</f>
        <v>1</v>
      </c>
      <c r="AK446" s="87">
        <f>IFERROR(INDEX([1]อัตราการครองเตียง!O:O,MATCH([1]ตารางคะแนนV3!$C446,[1]อัตราการครองเตียง!$C:$C,0)),0)</f>
        <v>0</v>
      </c>
      <c r="AL446" s="88">
        <f>INDEX([1]SumAdjRw!R:R,MATCH([1]ตารางคะแนนV3!$C446,[1]SumAdjRw!$C:$C,0))</f>
        <v>0</v>
      </c>
      <c r="AM446" s="89">
        <f t="shared" si="102"/>
        <v>0</v>
      </c>
      <c r="AN446" s="90">
        <f t="shared" si="103"/>
        <v>3</v>
      </c>
      <c r="AO446" s="91">
        <f t="shared" si="104"/>
        <v>4.5</v>
      </c>
      <c r="AP446" s="92">
        <f>INDEX([1]RiskPlusY2565Q3!Q:Q,MATCH([1]ตารางคะแนนV3!$C446,[1]RiskPlusY2565Q3!$D:$D,0))</f>
        <v>1</v>
      </c>
      <c r="AQ446" s="92">
        <f>INDEX([1]RiskPlusY2565Q3!R:R,MATCH([1]ตารางคะแนนV3!$C446,[1]RiskPlusY2565Q3!$D:$D,0))</f>
        <v>1</v>
      </c>
      <c r="AR446" s="92">
        <f>INDEX([1]RiskPlusY2565Q3!AB:AB,MATCH([1]ตารางคะแนนV3!$C446,[1]RiskPlusY2565Q3!$D:$D,0))</f>
        <v>1</v>
      </c>
      <c r="AS446" s="93">
        <f t="shared" si="105"/>
        <v>3</v>
      </c>
      <c r="AT446" s="92">
        <f>INDEX([1]RiskPlusY2565Q3!AA:AA,MATCH([1]ตารางคะแนนV3!$C446,[1]RiskPlusY2565Q3!$D:$D,0))</f>
        <v>1</v>
      </c>
      <c r="AU446" s="92">
        <f>INDEX([1]RiskPlusY2565Q3!AC:AC,MATCH([1]ตารางคะแนนV3!$C446,[1]RiskPlusY2565Q3!$D:$D,0))</f>
        <v>1</v>
      </c>
      <c r="AV446" s="94">
        <f t="shared" si="106"/>
        <v>2</v>
      </c>
      <c r="AW446" s="95">
        <f t="shared" si="107"/>
        <v>5</v>
      </c>
      <c r="AX446" s="96">
        <f t="shared" si="108"/>
        <v>9.5</v>
      </c>
      <c r="AY446" s="18" t="str">
        <f t="shared" si="109"/>
        <v>C</v>
      </c>
      <c r="AZ446" s="18"/>
      <c r="BA446" s="18" t="str">
        <f>INDEX([1]Proflile65!$L:$L,MATCH([1]ตารางคะแนนV3!$C446,[1]Proflile65!$D:$D,0))</f>
        <v>เดิม</v>
      </c>
      <c r="BB446" s="18"/>
      <c r="BC446" s="18"/>
      <c r="BD446" s="28" t="b">
        <f t="shared" si="110"/>
        <v>1</v>
      </c>
      <c r="BE446" s="96">
        <v>9.5</v>
      </c>
      <c r="BF446" s="18" t="s">
        <v>2072</v>
      </c>
      <c r="BH446" s="17">
        <f t="shared" si="111"/>
        <v>0</v>
      </c>
    </row>
    <row r="447" spans="1:60">
      <c r="A447" s="18" t="s">
        <v>116</v>
      </c>
      <c r="B447" s="17" t="s">
        <v>171</v>
      </c>
      <c r="C447" s="18" t="s">
        <v>1039</v>
      </c>
      <c r="D447" s="17" t="s">
        <v>1040</v>
      </c>
      <c r="E447" s="18" t="str">
        <f>INDEX([1]Proflile65!$F:$F,MATCH([1]ตารางคะแนนV3!$C447,[1]Proflile65!$D:$D,0))</f>
        <v>รพช.</v>
      </c>
      <c r="F447" s="18">
        <f>INDEX([1]Proflile65!$H:$H,MATCH([1]ตารางคะแนนV3!$C447,[1]Proflile65!$D:$D,0))</f>
        <v>70</v>
      </c>
      <c r="G447" s="19" t="str">
        <f>INDEX([1]Proflile65!$K:$K,MATCH([1]ตารางคะแนนV3!$C447,[1]Proflile65!$D:$D,0))</f>
        <v>รพช.F2 P30,000-60,000</v>
      </c>
      <c r="H447" s="75">
        <v>31293</v>
      </c>
      <c r="I447" s="76">
        <f>INDEX([1]RiskPlusY2565Q3!L:L,MATCH([1]ตารางคะแนนV3!$C447,[1]RiskPlusY2565Q3!$D:$D,0))</f>
        <v>91732088.439999998</v>
      </c>
      <c r="J447" s="76">
        <f>INDEX([1]RiskPlusY2565Q3!P:P,MATCH([1]ตารางคะแนนV3!$C447,[1]RiskPlusY2565Q3!$D:$D,0))</f>
        <v>23272725.559999999</v>
      </c>
      <c r="K447" s="76">
        <f>INDEX([1]RiskPlusY2565Q3!O:O,MATCH([1]ตารางคะแนนV3!$C447,[1]RiskPlusY2565Q3!$D:$D,0))</f>
        <v>64073053.509999998</v>
      </c>
      <c r="L447" s="76">
        <f>INDEX([1]RiskPlusY2565Q3!M:M,MATCH([1]ตารางคะแนนV3!$C447,[1]RiskPlusY2565Q3!$D:$D,0))</f>
        <v>66298913.100000001</v>
      </c>
      <c r="M447" s="29">
        <f>INDEX([1]RiskPlusY2565Q3!N:N,MATCH([1]ตารางคะแนนV3!$C447,[1]RiskPlusY2565Q3!$D:$D,0))</f>
        <v>0</v>
      </c>
      <c r="N447" s="77">
        <f>INDEX([1]PlanfinY2565Q3!M:M,MATCH([1]ตารางคะแนนV3!$C447,[1]PlanfinY2565Q3!$C:$C,0))</f>
        <v>0</v>
      </c>
      <c r="O447" s="78">
        <f>INDEX([1]PlanfinY2565Q3!N:N,MATCH([1]ตารางคะแนนV3!$C447,[1]PlanfinY2565Q3!$C:$C,0))</f>
        <v>0</v>
      </c>
      <c r="P447" s="79">
        <f t="shared" si="96"/>
        <v>0</v>
      </c>
      <c r="Q447" s="80">
        <f>INDEX([1]Ratio!R:R,MATCH([1]ตารางคะแนนV3!$C447,[1]Ratio!$C:$C,0))</f>
        <v>338</v>
      </c>
      <c r="R447" s="81">
        <f>INDEX([1]RiskPlusY2565Q3!$S:$S,MATCH([1]ตารางคะแนนV3!C447,[1]RiskPlusY2565Q3!$D:$D,0))</f>
        <v>0</v>
      </c>
      <c r="S447" s="82">
        <f>INDEX([1]Ratio!$S:$S,MATCH([1]ตารางคะแนนV3!$C447,[1]Ratio!$C:$C,0))</f>
        <v>132</v>
      </c>
      <c r="T447" s="78">
        <f>VLOOKUP($C447,[1]RiskPlusY2565Q3!$D$2:$W$901,17,0)</f>
        <v>0</v>
      </c>
      <c r="U447" s="83">
        <f t="shared" si="97"/>
        <v>0</v>
      </c>
      <c r="V447" s="82">
        <f>INDEX([1]Ratio!$T:$T,MATCH([1]ตารางคะแนนV3!$C447,[1]Ratio!$C:$C,0))</f>
        <v>120</v>
      </c>
      <c r="W447" s="78">
        <f>VLOOKUP($C447,[1]RiskPlusY2565Q3!$D$2:$W$901,18,0)</f>
        <v>0</v>
      </c>
      <c r="X447" s="83">
        <f t="shared" si="98"/>
        <v>0</v>
      </c>
      <c r="Y447" s="82">
        <f>INDEX([1]Ratio!$V:$V,MATCH([1]ตารางคะแนนV3!$C447,[1]Ratio!$C:$C,0))</f>
        <v>134</v>
      </c>
      <c r="Z447" s="81">
        <f>INDEX([1]RiskPlusY2565Q3!$W:$W,MATCH([1]ตารางคะแนนV3!C447,[1]RiskPlusY2565Q3!$D:$D,0))</f>
        <v>0</v>
      </c>
      <c r="AA447" s="84">
        <f t="shared" si="99"/>
        <v>0</v>
      </c>
      <c r="AB447" s="77" t="str">
        <f>INDEX('[1]Quick MethodY2565Q3'!P:P,MATCH([1]ตารางคะแนนV3!$C447,'[1]Quick MethodY2565Q3'!$C:$C,0))</f>
        <v>1</v>
      </c>
      <c r="AC447" s="78" t="str">
        <f>INDEX('[1]Quick MethodY2565Q3'!Q:Q,MATCH([1]ตารางคะแนนV3!$C447,'[1]Quick MethodY2565Q3'!$C:$C,0))</f>
        <v>1</v>
      </c>
      <c r="AD447" s="78">
        <f>INDEX([1]HGRY2565Q3!W:W,MATCH([1]ตารางคะแนนV3!$C447,[1]HGRY2565Q3!$C:$C,0))</f>
        <v>0.5</v>
      </c>
      <c r="AE447" s="78">
        <f>INDEX([1]HGRY2565Q3!X:X,MATCH([1]ตารางคะแนนV3!$C447,[1]HGRY2565Q3!$C:$C,0))</f>
        <v>0.5</v>
      </c>
      <c r="AF447" s="78">
        <f>INDEX([1]HGRY2565Q3!Y:Y,MATCH([1]ตารางคะแนนV3!$C447,[1]HGRY2565Q3!$C:$C,0))</f>
        <v>0.5</v>
      </c>
      <c r="AG447" s="78">
        <f>INDEX([1]HGRY2565Q3!Z:Z,MATCH([1]ตารางคะแนนV3!$C447,[1]HGRY2565Q3!$C:$C,0))</f>
        <v>0.5</v>
      </c>
      <c r="AH447" s="85">
        <f t="shared" si="100"/>
        <v>4</v>
      </c>
      <c r="AI447" s="79">
        <f t="shared" si="101"/>
        <v>2</v>
      </c>
      <c r="AJ447" s="86">
        <f>INDEX([1]PointY2565Q3!J:J,MATCH([1]ตารางคะแนนV3!$C447,[1]PointY2565Q3!$C:$C,0))</f>
        <v>1</v>
      </c>
      <c r="AK447" s="87">
        <f>IFERROR(INDEX([1]อัตราการครองเตียง!O:O,MATCH([1]ตารางคะแนนV3!$C447,[1]อัตราการครองเตียง!$C:$C,0)),0)</f>
        <v>0</v>
      </c>
      <c r="AL447" s="88">
        <f>INDEX([1]SumAdjRw!R:R,MATCH([1]ตารางคะแนนV3!$C447,[1]SumAdjRw!$C:$C,0))</f>
        <v>0</v>
      </c>
      <c r="AM447" s="89">
        <f t="shared" si="102"/>
        <v>0</v>
      </c>
      <c r="AN447" s="90">
        <f t="shared" si="103"/>
        <v>3</v>
      </c>
      <c r="AO447" s="91">
        <f t="shared" si="104"/>
        <v>3</v>
      </c>
      <c r="AP447" s="92">
        <f>INDEX([1]RiskPlusY2565Q3!Q:Q,MATCH([1]ตารางคะแนนV3!$C447,[1]RiskPlusY2565Q3!$D:$D,0))</f>
        <v>1</v>
      </c>
      <c r="AQ447" s="92">
        <f>INDEX([1]RiskPlusY2565Q3!R:R,MATCH([1]ตารางคะแนนV3!$C447,[1]RiskPlusY2565Q3!$D:$D,0))</f>
        <v>1</v>
      </c>
      <c r="AR447" s="92">
        <f>INDEX([1]RiskPlusY2565Q3!AB:AB,MATCH([1]ตารางคะแนนV3!$C447,[1]RiskPlusY2565Q3!$D:$D,0))</f>
        <v>1</v>
      </c>
      <c r="AS447" s="93">
        <f t="shared" si="105"/>
        <v>3</v>
      </c>
      <c r="AT447" s="92">
        <f>INDEX([1]RiskPlusY2565Q3!AA:AA,MATCH([1]ตารางคะแนนV3!$C447,[1]RiskPlusY2565Q3!$D:$D,0))</f>
        <v>1</v>
      </c>
      <c r="AU447" s="92">
        <f>INDEX([1]RiskPlusY2565Q3!AC:AC,MATCH([1]ตารางคะแนนV3!$C447,[1]RiskPlusY2565Q3!$D:$D,0))</f>
        <v>1</v>
      </c>
      <c r="AV447" s="94">
        <f t="shared" si="106"/>
        <v>2</v>
      </c>
      <c r="AW447" s="95">
        <f t="shared" si="107"/>
        <v>5</v>
      </c>
      <c r="AX447" s="96">
        <f t="shared" si="108"/>
        <v>8</v>
      </c>
      <c r="AY447" s="18" t="str">
        <f t="shared" si="109"/>
        <v>D</v>
      </c>
      <c r="AZ447" s="18"/>
      <c r="BA447" s="18" t="str">
        <f>INDEX([1]Proflile65!$L:$L,MATCH([1]ตารางคะแนนV3!$C447,[1]Proflile65!$D:$D,0))</f>
        <v>เดิม</v>
      </c>
      <c r="BB447" s="18"/>
      <c r="BC447" s="18"/>
      <c r="BD447" s="28" t="b">
        <f t="shared" si="110"/>
        <v>1</v>
      </c>
      <c r="BE447" s="96">
        <v>8</v>
      </c>
      <c r="BF447" s="18" t="s">
        <v>2073</v>
      </c>
      <c r="BH447" s="17">
        <f t="shared" si="111"/>
        <v>0</v>
      </c>
    </row>
    <row r="448" spans="1:60">
      <c r="A448" s="18" t="s">
        <v>116</v>
      </c>
      <c r="B448" s="17" t="s">
        <v>171</v>
      </c>
      <c r="C448" s="18" t="s">
        <v>1041</v>
      </c>
      <c r="D448" s="17" t="s">
        <v>1042</v>
      </c>
      <c r="E448" s="18" t="str">
        <f>INDEX([1]Proflile65!$F:$F,MATCH([1]ตารางคะแนนV3!$C448,[1]Proflile65!$D:$D,0))</f>
        <v>รพช.</v>
      </c>
      <c r="F448" s="18">
        <f>INDEX([1]Proflile65!$H:$H,MATCH([1]ตารางคะแนนV3!$C448,[1]Proflile65!$D:$D,0))</f>
        <v>110</v>
      </c>
      <c r="G448" s="19" t="str">
        <f>INDEX([1]Proflile65!$K:$K,MATCH([1]ตารางคะแนนV3!$C448,[1]Proflile65!$D:$D,0))</f>
        <v>รพช.M2 B&gt;100</v>
      </c>
      <c r="H448" s="75">
        <v>71040</v>
      </c>
      <c r="I448" s="76">
        <f>INDEX([1]RiskPlusY2565Q3!L:L,MATCH([1]ตารางคะแนนV3!$C448,[1]RiskPlusY2565Q3!$D:$D,0))</f>
        <v>155890768.66999999</v>
      </c>
      <c r="J448" s="76">
        <f>INDEX([1]RiskPlusY2565Q3!P:P,MATCH([1]ตารางคะแนนV3!$C448,[1]RiskPlusY2565Q3!$D:$D,0))</f>
        <v>80273166.450000003</v>
      </c>
      <c r="K448" s="76">
        <f>INDEX([1]RiskPlusY2565Q3!O:O,MATCH([1]ตารางคะแนนV3!$C448,[1]RiskPlusY2565Q3!$D:$D,0))</f>
        <v>95257540</v>
      </c>
      <c r="L448" s="76">
        <f>INDEX([1]RiskPlusY2565Q3!M:M,MATCH([1]ตารางคะแนนV3!$C448,[1]RiskPlusY2565Q3!$D:$D,0))</f>
        <v>92668555.379999995</v>
      </c>
      <c r="M448" s="29">
        <f>INDEX([1]RiskPlusY2565Q3!N:N,MATCH([1]ตารางคะแนนV3!$C448,[1]RiskPlusY2565Q3!$D:$D,0))</f>
        <v>0</v>
      </c>
      <c r="N448" s="77">
        <f>INDEX([1]PlanfinY2565Q3!M:M,MATCH([1]ตารางคะแนนV3!$C448,[1]PlanfinY2565Q3!$C:$C,0))</f>
        <v>0</v>
      </c>
      <c r="O448" s="78">
        <f>INDEX([1]PlanfinY2565Q3!N:N,MATCH([1]ตารางคะแนนV3!$C448,[1]PlanfinY2565Q3!$C:$C,0))</f>
        <v>1</v>
      </c>
      <c r="P448" s="79">
        <f t="shared" si="96"/>
        <v>1</v>
      </c>
      <c r="Q448" s="80">
        <f>INDEX([1]Ratio!R:R,MATCH([1]ตารางคะแนนV3!$C448,[1]Ratio!$C:$C,0))</f>
        <v>207</v>
      </c>
      <c r="R448" s="81">
        <f>INDEX([1]RiskPlusY2565Q3!$S:$S,MATCH([1]ตารางคะแนนV3!C448,[1]RiskPlusY2565Q3!$D:$D,0))</f>
        <v>0</v>
      </c>
      <c r="S448" s="82">
        <f>INDEX([1]Ratio!$S:$S,MATCH([1]ตารางคะแนนV3!$C448,[1]Ratio!$C:$C,0))</f>
        <v>43</v>
      </c>
      <c r="T448" s="78">
        <f>VLOOKUP($C448,[1]RiskPlusY2565Q3!$D$2:$W$901,17,0)</f>
        <v>1</v>
      </c>
      <c r="U448" s="83">
        <f t="shared" si="97"/>
        <v>0.5</v>
      </c>
      <c r="V448" s="82">
        <f>INDEX([1]Ratio!$T:$T,MATCH([1]ตารางคะแนนV3!$C448,[1]Ratio!$C:$C,0))</f>
        <v>58</v>
      </c>
      <c r="W448" s="78">
        <f>VLOOKUP($C448,[1]RiskPlusY2565Q3!$D$2:$W$901,18,0)</f>
        <v>1</v>
      </c>
      <c r="X448" s="83">
        <f t="shared" si="98"/>
        <v>0.5</v>
      </c>
      <c r="Y448" s="82">
        <f>INDEX([1]Ratio!$V:$V,MATCH([1]ตารางคะแนนV3!$C448,[1]Ratio!$C:$C,0))</f>
        <v>54</v>
      </c>
      <c r="Z448" s="81">
        <f>INDEX([1]RiskPlusY2565Q3!$W:$W,MATCH([1]ตารางคะแนนV3!C448,[1]RiskPlusY2565Q3!$D:$D,0))</f>
        <v>1</v>
      </c>
      <c r="AA448" s="84">
        <f t="shared" si="99"/>
        <v>2</v>
      </c>
      <c r="AB448" s="77" t="str">
        <f>INDEX('[1]Quick MethodY2565Q3'!P:P,MATCH([1]ตารางคะแนนV3!$C448,'[1]Quick MethodY2565Q3'!$C:$C,0))</f>
        <v>1</v>
      </c>
      <c r="AC448" s="78" t="str">
        <f>INDEX('[1]Quick MethodY2565Q3'!Q:Q,MATCH([1]ตารางคะแนนV3!$C448,'[1]Quick MethodY2565Q3'!$C:$C,0))</f>
        <v>1</v>
      </c>
      <c r="AD448" s="78">
        <f>INDEX([1]HGRY2565Q3!W:W,MATCH([1]ตารางคะแนนV3!$C448,[1]HGRY2565Q3!$C:$C,0))</f>
        <v>0</v>
      </c>
      <c r="AE448" s="78">
        <f>INDEX([1]HGRY2565Q3!X:X,MATCH([1]ตารางคะแนนV3!$C448,[1]HGRY2565Q3!$C:$C,0))</f>
        <v>0</v>
      </c>
      <c r="AF448" s="78">
        <f>INDEX([1]HGRY2565Q3!Y:Y,MATCH([1]ตารางคะแนนV3!$C448,[1]HGRY2565Q3!$C:$C,0))</f>
        <v>0.5</v>
      </c>
      <c r="AG448" s="78">
        <f>INDEX([1]HGRY2565Q3!Z:Z,MATCH([1]ตารางคะแนนV3!$C448,[1]HGRY2565Q3!$C:$C,0))</f>
        <v>0.5</v>
      </c>
      <c r="AH448" s="85">
        <f t="shared" si="100"/>
        <v>3</v>
      </c>
      <c r="AI448" s="79">
        <f t="shared" si="101"/>
        <v>2</v>
      </c>
      <c r="AJ448" s="86">
        <f>INDEX([1]PointY2565Q3!J:J,MATCH([1]ตารางคะแนนV3!$C448,[1]PointY2565Q3!$C:$C,0))</f>
        <v>1</v>
      </c>
      <c r="AK448" s="87">
        <f>IFERROR(INDEX([1]อัตราการครองเตียง!O:O,MATCH([1]ตารางคะแนนV3!$C448,[1]อัตราการครองเตียง!$C:$C,0)),0)</f>
        <v>1</v>
      </c>
      <c r="AL448" s="88">
        <f>INDEX([1]SumAdjRw!R:R,MATCH([1]ตารางคะแนนV3!$C448,[1]SumAdjRw!$C:$C,0))</f>
        <v>0</v>
      </c>
      <c r="AM448" s="89">
        <f t="shared" si="102"/>
        <v>1</v>
      </c>
      <c r="AN448" s="90">
        <f t="shared" si="103"/>
        <v>4</v>
      </c>
      <c r="AO448" s="91">
        <f t="shared" si="104"/>
        <v>7</v>
      </c>
      <c r="AP448" s="92">
        <f>INDEX([1]RiskPlusY2565Q3!Q:Q,MATCH([1]ตารางคะแนนV3!$C448,[1]RiskPlusY2565Q3!$D:$D,0))</f>
        <v>0</v>
      </c>
      <c r="AQ448" s="92">
        <f>INDEX([1]RiskPlusY2565Q3!R:R,MATCH([1]ตารางคะแนนV3!$C448,[1]RiskPlusY2565Q3!$D:$D,0))</f>
        <v>1</v>
      </c>
      <c r="AR448" s="92">
        <f>INDEX([1]RiskPlusY2565Q3!AB:AB,MATCH([1]ตารางคะแนนV3!$C448,[1]RiskPlusY2565Q3!$D:$D,0))</f>
        <v>1</v>
      </c>
      <c r="AS448" s="93">
        <f t="shared" si="105"/>
        <v>2</v>
      </c>
      <c r="AT448" s="92">
        <f>INDEX([1]RiskPlusY2565Q3!AA:AA,MATCH([1]ตารางคะแนนV3!$C448,[1]RiskPlusY2565Q3!$D:$D,0))</f>
        <v>1</v>
      </c>
      <c r="AU448" s="92">
        <f>INDEX([1]RiskPlusY2565Q3!AC:AC,MATCH([1]ตารางคะแนนV3!$C448,[1]RiskPlusY2565Q3!$D:$D,0))</f>
        <v>1</v>
      </c>
      <c r="AV448" s="94">
        <f t="shared" si="106"/>
        <v>2</v>
      </c>
      <c r="AW448" s="95">
        <f t="shared" si="107"/>
        <v>4</v>
      </c>
      <c r="AX448" s="96">
        <f t="shared" si="108"/>
        <v>11</v>
      </c>
      <c r="AY448" s="18" t="str">
        <f t="shared" si="109"/>
        <v>B</v>
      </c>
      <c r="AZ448" s="18"/>
      <c r="BA448" s="18" t="str">
        <f>INDEX([1]Proflile65!$L:$L,MATCH([1]ตารางคะแนนV3!$C448,[1]Proflile65!$D:$D,0))</f>
        <v>เดิม</v>
      </c>
      <c r="BB448" s="18"/>
      <c r="BC448" s="18"/>
      <c r="BD448" s="28" t="b">
        <f t="shared" si="110"/>
        <v>1</v>
      </c>
      <c r="BE448" s="96">
        <v>11</v>
      </c>
      <c r="BF448" s="18" t="s">
        <v>2071</v>
      </c>
      <c r="BH448" s="17">
        <f t="shared" si="111"/>
        <v>150000</v>
      </c>
    </row>
    <row r="449" spans="1:60">
      <c r="A449" s="18" t="s">
        <v>116</v>
      </c>
      <c r="B449" s="17" t="s">
        <v>171</v>
      </c>
      <c r="C449" s="18" t="s">
        <v>1043</v>
      </c>
      <c r="D449" s="17" t="s">
        <v>1044</v>
      </c>
      <c r="E449" s="18" t="str">
        <f>INDEX([1]Proflile65!$F:$F,MATCH([1]ตารางคะแนนV3!$C449,[1]Proflile65!$D:$D,0))</f>
        <v>รพช.</v>
      </c>
      <c r="F449" s="18">
        <f>INDEX([1]Proflile65!$H:$H,MATCH([1]ตารางคะแนนV3!$C449,[1]Proflile65!$D:$D,0))</f>
        <v>39</v>
      </c>
      <c r="G449" s="19" t="str">
        <f>INDEX([1]Proflile65!$K:$K,MATCH([1]ตารางคะแนนV3!$C449,[1]Proflile65!$D:$D,0))</f>
        <v>รพช.F2 P&lt;=30,000</v>
      </c>
      <c r="H449" s="75">
        <v>14944</v>
      </c>
      <c r="I449" s="76">
        <f>INDEX([1]RiskPlusY2565Q3!L:L,MATCH([1]ตารางคะแนนV3!$C449,[1]RiskPlusY2565Q3!$D:$D,0))</f>
        <v>13933651.470000001</v>
      </c>
      <c r="J449" s="76">
        <f>INDEX([1]RiskPlusY2565Q3!P:P,MATCH([1]ตารางคะแนนV3!$C449,[1]RiskPlusY2565Q3!$D:$D,0))</f>
        <v>4564257.7</v>
      </c>
      <c r="K449" s="76">
        <f>INDEX([1]RiskPlusY2565Q3!O:O,MATCH([1]ตารางคะแนนV3!$C449,[1]RiskPlusY2565Q3!$D:$D,0))</f>
        <v>3853879.02</v>
      </c>
      <c r="L449" s="76">
        <f>INDEX([1]RiskPlusY2565Q3!M:M,MATCH([1]ตารางคะแนนV3!$C449,[1]RiskPlusY2565Q3!$D:$D,0))</f>
        <v>3601219.3</v>
      </c>
      <c r="M449" s="29">
        <f>INDEX([1]RiskPlusY2565Q3!N:N,MATCH([1]ตารางคะแนนV3!$C449,[1]RiskPlusY2565Q3!$D:$D,0))</f>
        <v>0</v>
      </c>
      <c r="N449" s="77">
        <f>INDEX([1]PlanfinY2565Q3!M:M,MATCH([1]ตารางคะแนนV3!$C449,[1]PlanfinY2565Q3!$C:$C,0))</f>
        <v>1</v>
      </c>
      <c r="O449" s="78">
        <f>INDEX([1]PlanfinY2565Q3!N:N,MATCH([1]ตารางคะแนนV3!$C449,[1]PlanfinY2565Q3!$C:$C,0))</f>
        <v>0</v>
      </c>
      <c r="P449" s="79">
        <f t="shared" si="96"/>
        <v>1</v>
      </c>
      <c r="Q449" s="80">
        <f>INDEX([1]Ratio!R:R,MATCH([1]ตารางคะแนนV3!$C449,[1]Ratio!$C:$C,0))</f>
        <v>230</v>
      </c>
      <c r="R449" s="81">
        <f>INDEX([1]RiskPlusY2565Q3!$S:$S,MATCH([1]ตารางคะแนนV3!C449,[1]RiskPlusY2565Q3!$D:$D,0))</f>
        <v>0</v>
      </c>
      <c r="S449" s="82">
        <f>INDEX([1]Ratio!$S:$S,MATCH([1]ตารางคะแนนV3!$C449,[1]Ratio!$C:$C,0))</f>
        <v>32</v>
      </c>
      <c r="T449" s="78">
        <f>VLOOKUP($C449,[1]RiskPlusY2565Q3!$D$2:$W$901,17,0)</f>
        <v>1</v>
      </c>
      <c r="U449" s="83">
        <f t="shared" si="97"/>
        <v>0.5</v>
      </c>
      <c r="V449" s="82">
        <f>INDEX([1]Ratio!$T:$T,MATCH([1]ตารางคะแนนV3!$C449,[1]Ratio!$C:$C,0))</f>
        <v>121</v>
      </c>
      <c r="W449" s="78">
        <f>VLOOKUP($C449,[1]RiskPlusY2565Q3!$D$2:$W$901,18,0)</f>
        <v>0</v>
      </c>
      <c r="X449" s="83">
        <f t="shared" si="98"/>
        <v>0</v>
      </c>
      <c r="Y449" s="82">
        <f>INDEX([1]Ratio!$V:$V,MATCH([1]ตารางคะแนนV3!$C449,[1]Ratio!$C:$C,0))</f>
        <v>63</v>
      </c>
      <c r="Z449" s="81">
        <f>INDEX([1]RiskPlusY2565Q3!$W:$W,MATCH([1]ตารางคะแนนV3!C449,[1]RiskPlusY2565Q3!$D:$D,0))</f>
        <v>0</v>
      </c>
      <c r="AA449" s="84">
        <f t="shared" si="99"/>
        <v>0.5</v>
      </c>
      <c r="AB449" s="77" t="str">
        <f>INDEX('[1]Quick MethodY2565Q3'!P:P,MATCH([1]ตารางคะแนนV3!$C449,'[1]Quick MethodY2565Q3'!$C:$C,0))</f>
        <v>1</v>
      </c>
      <c r="AC449" s="78" t="str">
        <f>INDEX('[1]Quick MethodY2565Q3'!Q:Q,MATCH([1]ตารางคะแนนV3!$C449,'[1]Quick MethodY2565Q3'!$C:$C,0))</f>
        <v>1</v>
      </c>
      <c r="AD449" s="78">
        <f>INDEX([1]HGRY2565Q3!W:W,MATCH([1]ตารางคะแนนV3!$C449,[1]HGRY2565Q3!$C:$C,0))</f>
        <v>0.5</v>
      </c>
      <c r="AE449" s="78">
        <f>INDEX([1]HGRY2565Q3!X:X,MATCH([1]ตารางคะแนนV3!$C449,[1]HGRY2565Q3!$C:$C,0))</f>
        <v>0.5</v>
      </c>
      <c r="AF449" s="78">
        <f>INDEX([1]HGRY2565Q3!Y:Y,MATCH([1]ตารางคะแนนV3!$C449,[1]HGRY2565Q3!$C:$C,0))</f>
        <v>0.5</v>
      </c>
      <c r="AG449" s="78">
        <f>INDEX([1]HGRY2565Q3!Z:Z,MATCH([1]ตารางคะแนนV3!$C449,[1]HGRY2565Q3!$C:$C,0))</f>
        <v>0.5</v>
      </c>
      <c r="AH449" s="85">
        <f t="shared" si="100"/>
        <v>4</v>
      </c>
      <c r="AI449" s="79">
        <f t="shared" si="101"/>
        <v>2</v>
      </c>
      <c r="AJ449" s="86">
        <f>INDEX([1]PointY2565Q3!J:J,MATCH([1]ตารางคะแนนV3!$C449,[1]PointY2565Q3!$C:$C,0))</f>
        <v>1</v>
      </c>
      <c r="AK449" s="87">
        <f>IFERROR(INDEX([1]อัตราการครองเตียง!O:O,MATCH([1]ตารางคะแนนV3!$C449,[1]อัตราการครองเตียง!$C:$C,0)),0)</f>
        <v>0</v>
      </c>
      <c r="AL449" s="88">
        <f>INDEX([1]SumAdjRw!R:R,MATCH([1]ตารางคะแนนV3!$C449,[1]SumAdjRw!$C:$C,0))</f>
        <v>1</v>
      </c>
      <c r="AM449" s="89">
        <f t="shared" si="102"/>
        <v>1</v>
      </c>
      <c r="AN449" s="90">
        <f t="shared" si="103"/>
        <v>4</v>
      </c>
      <c r="AO449" s="91">
        <f t="shared" si="104"/>
        <v>5.5</v>
      </c>
      <c r="AP449" s="92">
        <f>INDEX([1]RiskPlusY2565Q3!Q:Q,MATCH([1]ตารางคะแนนV3!$C449,[1]RiskPlusY2565Q3!$D:$D,0))</f>
        <v>0</v>
      </c>
      <c r="AQ449" s="92">
        <f>INDEX([1]RiskPlusY2565Q3!R:R,MATCH([1]ตารางคะแนนV3!$C449,[1]RiskPlusY2565Q3!$D:$D,0))</f>
        <v>0</v>
      </c>
      <c r="AR449" s="92">
        <f>INDEX([1]RiskPlusY2565Q3!AB:AB,MATCH([1]ตารางคะแนนV3!$C449,[1]RiskPlusY2565Q3!$D:$D,0))</f>
        <v>1</v>
      </c>
      <c r="AS449" s="93">
        <f t="shared" si="105"/>
        <v>1</v>
      </c>
      <c r="AT449" s="92">
        <f>INDEX([1]RiskPlusY2565Q3!AA:AA,MATCH([1]ตารางคะแนนV3!$C449,[1]RiskPlusY2565Q3!$D:$D,0))</f>
        <v>1</v>
      </c>
      <c r="AU449" s="92">
        <f>INDEX([1]RiskPlusY2565Q3!AC:AC,MATCH([1]ตารางคะแนนV3!$C449,[1]RiskPlusY2565Q3!$D:$D,0))</f>
        <v>1</v>
      </c>
      <c r="AV449" s="94">
        <f t="shared" si="106"/>
        <v>2</v>
      </c>
      <c r="AW449" s="95">
        <f t="shared" si="107"/>
        <v>3</v>
      </c>
      <c r="AX449" s="96">
        <f t="shared" si="108"/>
        <v>8.5</v>
      </c>
      <c r="AY449" s="18" t="str">
        <f t="shared" si="109"/>
        <v>D</v>
      </c>
      <c r="AZ449" s="18"/>
      <c r="BA449" s="18" t="str">
        <f>INDEX([1]Proflile65!$L:$L,MATCH([1]ตารางคะแนนV3!$C449,[1]Proflile65!$D:$D,0))</f>
        <v>เดิม</v>
      </c>
      <c r="BB449" s="18"/>
      <c r="BC449" s="18"/>
      <c r="BD449" s="28" t="b">
        <f t="shared" si="110"/>
        <v>1</v>
      </c>
      <c r="BE449" s="96">
        <v>8.5</v>
      </c>
      <c r="BF449" s="18" t="s">
        <v>2073</v>
      </c>
      <c r="BH449" s="17">
        <f t="shared" si="111"/>
        <v>0</v>
      </c>
    </row>
    <row r="450" spans="1:60">
      <c r="A450" s="18" t="s">
        <v>116</v>
      </c>
      <c r="B450" s="17" t="s">
        <v>171</v>
      </c>
      <c r="C450" s="18" t="s">
        <v>1045</v>
      </c>
      <c r="D450" s="17" t="s">
        <v>1046</v>
      </c>
      <c r="E450" s="18" t="str">
        <f>INDEX([1]Proflile65!$F:$F,MATCH([1]ตารางคะแนนV3!$C450,[1]Proflile65!$D:$D,0))</f>
        <v>รพช.</v>
      </c>
      <c r="F450" s="18">
        <f>INDEX([1]Proflile65!$H:$H,MATCH([1]ตารางคะแนนV3!$C450,[1]Proflile65!$D:$D,0))</f>
        <v>109</v>
      </c>
      <c r="G450" s="19" t="str">
        <f>INDEX([1]Proflile65!$K:$K,MATCH([1]ตารางคะแนนV3!$C450,[1]Proflile65!$D:$D,0))</f>
        <v>รพช.M2 B&gt;100</v>
      </c>
      <c r="H450" s="75">
        <v>60658</v>
      </c>
      <c r="I450" s="76">
        <f>INDEX([1]RiskPlusY2565Q3!L:L,MATCH([1]ตารางคะแนนV3!$C450,[1]RiskPlusY2565Q3!$D:$D,0))</f>
        <v>262077280.86000001</v>
      </c>
      <c r="J450" s="76">
        <f>INDEX([1]RiskPlusY2565Q3!P:P,MATCH([1]ตารางคะแนนV3!$C450,[1]RiskPlusY2565Q3!$D:$D,0))</f>
        <v>156449895.71000001</v>
      </c>
      <c r="K450" s="76">
        <f>INDEX([1]RiskPlusY2565Q3!O:O,MATCH([1]ตารางคะแนนV3!$C450,[1]RiskPlusY2565Q3!$D:$D,0))</f>
        <v>143202432.41999999</v>
      </c>
      <c r="L450" s="76">
        <f>INDEX([1]RiskPlusY2565Q3!M:M,MATCH([1]ตารางคะแนนV3!$C450,[1]RiskPlusY2565Q3!$D:$D,0))</f>
        <v>141767693.68000001</v>
      </c>
      <c r="M450" s="29">
        <f>INDEX([1]RiskPlusY2565Q3!N:N,MATCH([1]ตารางคะแนนV3!$C450,[1]RiskPlusY2565Q3!$D:$D,0))</f>
        <v>0</v>
      </c>
      <c r="N450" s="77">
        <f>INDEX([1]PlanfinY2565Q3!M:M,MATCH([1]ตารางคะแนนV3!$C450,[1]PlanfinY2565Q3!$C:$C,0))</f>
        <v>0</v>
      </c>
      <c r="O450" s="78">
        <f>INDEX([1]PlanfinY2565Q3!N:N,MATCH([1]ตารางคะแนนV3!$C450,[1]PlanfinY2565Q3!$C:$C,0))</f>
        <v>1</v>
      </c>
      <c r="P450" s="79">
        <f t="shared" si="96"/>
        <v>1</v>
      </c>
      <c r="Q450" s="80">
        <f>INDEX([1]Ratio!R:R,MATCH([1]ตารางคะแนนV3!$C450,[1]Ratio!$C:$C,0))</f>
        <v>305</v>
      </c>
      <c r="R450" s="81">
        <f>INDEX([1]RiskPlusY2565Q3!$S:$S,MATCH([1]ตารางคะแนนV3!C450,[1]RiskPlusY2565Q3!$D:$D,0))</f>
        <v>0</v>
      </c>
      <c r="S450" s="82">
        <f>INDEX([1]Ratio!$S:$S,MATCH([1]ตารางคะแนนV3!$C450,[1]Ratio!$C:$C,0))</f>
        <v>206</v>
      </c>
      <c r="T450" s="78">
        <f>VLOOKUP($C450,[1]RiskPlusY2565Q3!$D$2:$W$901,17,0)</f>
        <v>0</v>
      </c>
      <c r="U450" s="83">
        <f t="shared" si="97"/>
        <v>0</v>
      </c>
      <c r="V450" s="82">
        <f>INDEX([1]Ratio!$T:$T,MATCH([1]ตารางคะแนนV3!$C450,[1]Ratio!$C:$C,0))</f>
        <v>48</v>
      </c>
      <c r="W450" s="78">
        <f>VLOOKUP($C450,[1]RiskPlusY2565Q3!$D$2:$W$901,18,0)</f>
        <v>1</v>
      </c>
      <c r="X450" s="83">
        <f t="shared" si="98"/>
        <v>0.5</v>
      </c>
      <c r="Y450" s="82">
        <f>INDEX([1]Ratio!$V:$V,MATCH([1]ตารางคะแนนV3!$C450,[1]Ratio!$C:$C,0))</f>
        <v>42</v>
      </c>
      <c r="Z450" s="81">
        <f>INDEX([1]RiskPlusY2565Q3!$W:$W,MATCH([1]ตารางคะแนนV3!C450,[1]RiskPlusY2565Q3!$D:$D,0))</f>
        <v>1</v>
      </c>
      <c r="AA450" s="84">
        <f t="shared" si="99"/>
        <v>1.5</v>
      </c>
      <c r="AB450" s="77" t="str">
        <f>INDEX('[1]Quick MethodY2565Q3'!P:P,MATCH([1]ตารางคะแนนV3!$C450,'[1]Quick MethodY2565Q3'!$C:$C,0))</f>
        <v>1</v>
      </c>
      <c r="AC450" s="78" t="str">
        <f>INDEX('[1]Quick MethodY2565Q3'!Q:Q,MATCH([1]ตารางคะแนนV3!$C450,'[1]Quick MethodY2565Q3'!$C:$C,0))</f>
        <v>1</v>
      </c>
      <c r="AD450" s="78">
        <f>INDEX([1]HGRY2565Q3!W:W,MATCH([1]ตารางคะแนนV3!$C450,[1]HGRY2565Q3!$C:$C,0))</f>
        <v>0.5</v>
      </c>
      <c r="AE450" s="78">
        <f>INDEX([1]HGRY2565Q3!X:X,MATCH([1]ตารางคะแนนV3!$C450,[1]HGRY2565Q3!$C:$C,0))</f>
        <v>0.5</v>
      </c>
      <c r="AF450" s="78">
        <f>INDEX([1]HGRY2565Q3!Y:Y,MATCH([1]ตารางคะแนนV3!$C450,[1]HGRY2565Q3!$C:$C,0))</f>
        <v>0</v>
      </c>
      <c r="AG450" s="78">
        <f>INDEX([1]HGRY2565Q3!Z:Z,MATCH([1]ตารางคะแนนV3!$C450,[1]HGRY2565Q3!$C:$C,0))</f>
        <v>0.5</v>
      </c>
      <c r="AH450" s="85">
        <f t="shared" si="100"/>
        <v>3.5</v>
      </c>
      <c r="AI450" s="79">
        <f t="shared" si="101"/>
        <v>2</v>
      </c>
      <c r="AJ450" s="86">
        <f>INDEX([1]PointY2565Q3!J:J,MATCH([1]ตารางคะแนนV3!$C450,[1]PointY2565Q3!$C:$C,0))</f>
        <v>1</v>
      </c>
      <c r="AK450" s="87">
        <f>IFERROR(INDEX([1]อัตราการครองเตียง!O:O,MATCH([1]ตารางคะแนนV3!$C450,[1]อัตราการครองเตียง!$C:$C,0)),0)</f>
        <v>1</v>
      </c>
      <c r="AL450" s="88">
        <f>INDEX([1]SumAdjRw!R:R,MATCH([1]ตารางคะแนนV3!$C450,[1]SumAdjRw!$C:$C,0))</f>
        <v>1</v>
      </c>
      <c r="AM450" s="89">
        <f t="shared" si="102"/>
        <v>2</v>
      </c>
      <c r="AN450" s="90">
        <f t="shared" si="103"/>
        <v>5</v>
      </c>
      <c r="AO450" s="91">
        <f t="shared" si="104"/>
        <v>7.5</v>
      </c>
      <c r="AP450" s="92">
        <f>INDEX([1]RiskPlusY2565Q3!Q:Q,MATCH([1]ตารางคะแนนV3!$C450,[1]RiskPlusY2565Q3!$D:$D,0))</f>
        <v>1</v>
      </c>
      <c r="AQ450" s="92">
        <f>INDEX([1]RiskPlusY2565Q3!R:R,MATCH([1]ตารางคะแนนV3!$C450,[1]RiskPlusY2565Q3!$D:$D,0))</f>
        <v>1</v>
      </c>
      <c r="AR450" s="92">
        <f>INDEX([1]RiskPlusY2565Q3!AB:AB,MATCH([1]ตารางคะแนนV3!$C450,[1]RiskPlusY2565Q3!$D:$D,0))</f>
        <v>1</v>
      </c>
      <c r="AS450" s="93">
        <f t="shared" si="105"/>
        <v>3</v>
      </c>
      <c r="AT450" s="92">
        <f>INDEX([1]RiskPlusY2565Q3!AA:AA,MATCH([1]ตารางคะแนนV3!$C450,[1]RiskPlusY2565Q3!$D:$D,0))</f>
        <v>1</v>
      </c>
      <c r="AU450" s="92">
        <f>INDEX([1]RiskPlusY2565Q3!AC:AC,MATCH([1]ตารางคะแนนV3!$C450,[1]RiskPlusY2565Q3!$D:$D,0))</f>
        <v>1</v>
      </c>
      <c r="AV450" s="94">
        <f t="shared" si="106"/>
        <v>2</v>
      </c>
      <c r="AW450" s="95">
        <f t="shared" si="107"/>
        <v>5</v>
      </c>
      <c r="AX450" s="96">
        <f t="shared" si="108"/>
        <v>12.5</v>
      </c>
      <c r="AY450" s="18" t="str">
        <f t="shared" si="109"/>
        <v>A</v>
      </c>
      <c r="AZ450" s="18"/>
      <c r="BA450" s="18" t="str">
        <f>INDEX([1]Proflile65!$L:$L,MATCH([1]ตารางคะแนนV3!$C450,[1]Proflile65!$D:$D,0))</f>
        <v>เดิม</v>
      </c>
      <c r="BB450" s="18"/>
      <c r="BC450" s="18"/>
      <c r="BD450" s="28" t="b">
        <f t="shared" si="110"/>
        <v>1</v>
      </c>
      <c r="BE450" s="96">
        <v>12.5</v>
      </c>
      <c r="BF450" s="18" t="s">
        <v>2048</v>
      </c>
      <c r="BH450" s="17">
        <f t="shared" si="111"/>
        <v>300000</v>
      </c>
    </row>
    <row r="451" spans="1:60">
      <c r="A451" s="18" t="s">
        <v>116</v>
      </c>
      <c r="B451" s="17" t="s">
        <v>171</v>
      </c>
      <c r="C451" s="18" t="s">
        <v>1047</v>
      </c>
      <c r="D451" s="17" t="s">
        <v>1048</v>
      </c>
      <c r="E451" s="18" t="str">
        <f>INDEX([1]Proflile65!$F:$F,MATCH([1]ตารางคะแนนV3!$C451,[1]Proflile65!$D:$D,0))</f>
        <v>รพช.</v>
      </c>
      <c r="F451" s="18">
        <f>INDEX([1]Proflile65!$H:$H,MATCH([1]ตารางคะแนนV3!$C451,[1]Proflile65!$D:$D,0))</f>
        <v>36</v>
      </c>
      <c r="G451" s="19" t="str">
        <f>INDEX([1]Proflile65!$K:$K,MATCH([1]ตารางคะแนนV3!$C451,[1]Proflile65!$D:$D,0))</f>
        <v>รพช.F2 P&lt;=30,000</v>
      </c>
      <c r="H451" s="75">
        <v>21720</v>
      </c>
      <c r="I451" s="76">
        <f>INDEX([1]RiskPlusY2565Q3!L:L,MATCH([1]ตารางคะแนนV3!$C451,[1]RiskPlusY2565Q3!$D:$D,0))</f>
        <v>27041369.82</v>
      </c>
      <c r="J451" s="76">
        <f>INDEX([1]RiskPlusY2565Q3!P:P,MATCH([1]ตารางคะแนนV3!$C451,[1]RiskPlusY2565Q3!$D:$D,0))</f>
        <v>4457961.5599999996</v>
      </c>
      <c r="K451" s="76">
        <f>INDEX([1]RiskPlusY2565Q3!O:O,MATCH([1]ตารางคะแนนV3!$C451,[1]RiskPlusY2565Q3!$D:$D,0))</f>
        <v>29445184.129999999</v>
      </c>
      <c r="L451" s="76">
        <f>INDEX([1]RiskPlusY2565Q3!M:M,MATCH([1]ตารางคะแนนV3!$C451,[1]RiskPlusY2565Q3!$D:$D,0))</f>
        <v>28297692.16</v>
      </c>
      <c r="M451" s="29">
        <f>INDEX([1]RiskPlusY2565Q3!N:N,MATCH([1]ตารางคะแนนV3!$C451,[1]RiskPlusY2565Q3!$D:$D,0))</f>
        <v>0</v>
      </c>
      <c r="N451" s="77">
        <f>INDEX([1]PlanfinY2565Q3!M:M,MATCH([1]ตารางคะแนนV3!$C451,[1]PlanfinY2565Q3!$C:$C,0))</f>
        <v>0</v>
      </c>
      <c r="O451" s="78">
        <f>INDEX([1]PlanfinY2565Q3!N:N,MATCH([1]ตารางคะแนนV3!$C451,[1]PlanfinY2565Q3!$C:$C,0))</f>
        <v>1</v>
      </c>
      <c r="P451" s="79">
        <f t="shared" si="96"/>
        <v>1</v>
      </c>
      <c r="Q451" s="80">
        <f>INDEX([1]Ratio!R:R,MATCH([1]ตารางคะแนนV3!$C451,[1]Ratio!$C:$C,0))</f>
        <v>346</v>
      </c>
      <c r="R451" s="81">
        <f>INDEX([1]RiskPlusY2565Q3!$S:$S,MATCH([1]ตารางคะแนนV3!C451,[1]RiskPlusY2565Q3!$D:$D,0))</f>
        <v>0</v>
      </c>
      <c r="S451" s="82">
        <f>INDEX([1]Ratio!$S:$S,MATCH([1]ตารางคะแนนV3!$C451,[1]Ratio!$C:$C,0))</f>
        <v>48</v>
      </c>
      <c r="T451" s="78">
        <f>VLOOKUP($C451,[1]RiskPlusY2565Q3!$D$2:$W$901,17,0)</f>
        <v>1</v>
      </c>
      <c r="U451" s="83">
        <f t="shared" si="97"/>
        <v>0.5</v>
      </c>
      <c r="V451" s="82">
        <f>INDEX([1]Ratio!$T:$T,MATCH([1]ตารางคะแนนV3!$C451,[1]Ratio!$C:$C,0))</f>
        <v>87</v>
      </c>
      <c r="W451" s="78">
        <f>VLOOKUP($C451,[1]RiskPlusY2565Q3!$D$2:$W$901,18,0)</f>
        <v>0</v>
      </c>
      <c r="X451" s="83">
        <f t="shared" si="98"/>
        <v>0</v>
      </c>
      <c r="Y451" s="82">
        <f>INDEX([1]Ratio!$V:$V,MATCH([1]ตารางคะแนนV3!$C451,[1]Ratio!$C:$C,0))</f>
        <v>109</v>
      </c>
      <c r="Z451" s="81">
        <f>INDEX([1]RiskPlusY2565Q3!$W:$W,MATCH([1]ตารางคะแนนV3!C451,[1]RiskPlusY2565Q3!$D:$D,0))</f>
        <v>0</v>
      </c>
      <c r="AA451" s="84">
        <f t="shared" si="99"/>
        <v>0.5</v>
      </c>
      <c r="AB451" s="77" t="str">
        <f>INDEX('[1]Quick MethodY2565Q3'!P:P,MATCH([1]ตารางคะแนนV3!$C451,'[1]Quick MethodY2565Q3'!$C:$C,0))</f>
        <v>1</v>
      </c>
      <c r="AC451" s="78" t="str">
        <f>INDEX('[1]Quick MethodY2565Q3'!Q:Q,MATCH([1]ตารางคะแนนV3!$C451,'[1]Quick MethodY2565Q3'!$C:$C,0))</f>
        <v>1</v>
      </c>
      <c r="AD451" s="78">
        <f>INDEX([1]HGRY2565Q3!W:W,MATCH([1]ตารางคะแนนV3!$C451,[1]HGRY2565Q3!$C:$C,0))</f>
        <v>0.5</v>
      </c>
      <c r="AE451" s="78">
        <f>INDEX([1]HGRY2565Q3!X:X,MATCH([1]ตารางคะแนนV3!$C451,[1]HGRY2565Q3!$C:$C,0))</f>
        <v>0.5</v>
      </c>
      <c r="AF451" s="78">
        <f>INDEX([1]HGRY2565Q3!Y:Y,MATCH([1]ตารางคะแนนV3!$C451,[1]HGRY2565Q3!$C:$C,0))</f>
        <v>0.5</v>
      </c>
      <c r="AG451" s="78">
        <f>INDEX([1]HGRY2565Q3!Z:Z,MATCH([1]ตารางคะแนนV3!$C451,[1]HGRY2565Q3!$C:$C,0))</f>
        <v>0.5</v>
      </c>
      <c r="AH451" s="85">
        <f t="shared" si="100"/>
        <v>4</v>
      </c>
      <c r="AI451" s="79">
        <f t="shared" si="101"/>
        <v>2</v>
      </c>
      <c r="AJ451" s="86">
        <f>INDEX([1]PointY2565Q3!J:J,MATCH([1]ตารางคะแนนV3!$C451,[1]PointY2565Q3!$C:$C,0))</f>
        <v>1</v>
      </c>
      <c r="AK451" s="87">
        <f>IFERROR(INDEX([1]อัตราการครองเตียง!O:O,MATCH([1]ตารางคะแนนV3!$C451,[1]อัตราการครองเตียง!$C:$C,0)),0)</f>
        <v>1</v>
      </c>
      <c r="AL451" s="88">
        <f>INDEX([1]SumAdjRw!R:R,MATCH([1]ตารางคะแนนV3!$C451,[1]SumAdjRw!$C:$C,0))</f>
        <v>1</v>
      </c>
      <c r="AM451" s="89">
        <f t="shared" si="102"/>
        <v>2</v>
      </c>
      <c r="AN451" s="90">
        <f t="shared" si="103"/>
        <v>5</v>
      </c>
      <c r="AO451" s="91">
        <f t="shared" si="104"/>
        <v>6.5</v>
      </c>
      <c r="AP451" s="92">
        <f>INDEX([1]RiskPlusY2565Q3!Q:Q,MATCH([1]ตารางคะแนนV3!$C451,[1]RiskPlusY2565Q3!$D:$D,0))</f>
        <v>1</v>
      </c>
      <c r="AQ451" s="92">
        <f>INDEX([1]RiskPlusY2565Q3!R:R,MATCH([1]ตารางคะแนนV3!$C451,[1]RiskPlusY2565Q3!$D:$D,0))</f>
        <v>1</v>
      </c>
      <c r="AR451" s="92">
        <f>INDEX([1]RiskPlusY2565Q3!AB:AB,MATCH([1]ตารางคะแนนV3!$C451,[1]RiskPlusY2565Q3!$D:$D,0))</f>
        <v>1</v>
      </c>
      <c r="AS451" s="93">
        <f t="shared" si="105"/>
        <v>3</v>
      </c>
      <c r="AT451" s="92">
        <f>INDEX([1]RiskPlusY2565Q3!AA:AA,MATCH([1]ตารางคะแนนV3!$C451,[1]RiskPlusY2565Q3!$D:$D,0))</f>
        <v>1</v>
      </c>
      <c r="AU451" s="92">
        <f>INDEX([1]RiskPlusY2565Q3!AC:AC,MATCH([1]ตารางคะแนนV3!$C451,[1]RiskPlusY2565Q3!$D:$D,0))</f>
        <v>1</v>
      </c>
      <c r="AV451" s="94">
        <f t="shared" si="106"/>
        <v>2</v>
      </c>
      <c r="AW451" s="95">
        <f t="shared" si="107"/>
        <v>5</v>
      </c>
      <c r="AX451" s="96">
        <f t="shared" si="108"/>
        <v>11.5</v>
      </c>
      <c r="AY451" s="18" t="str">
        <f t="shared" si="109"/>
        <v>B</v>
      </c>
      <c r="AZ451" s="18"/>
      <c r="BA451" s="18" t="str">
        <f>INDEX([1]Proflile65!$L:$L,MATCH([1]ตารางคะแนนV3!$C451,[1]Proflile65!$D:$D,0))</f>
        <v>เดิม</v>
      </c>
      <c r="BB451" s="18"/>
      <c r="BC451" s="18"/>
      <c r="BD451" s="28" t="b">
        <f t="shared" si="110"/>
        <v>1</v>
      </c>
      <c r="BE451" s="96">
        <v>11.5</v>
      </c>
      <c r="BF451" s="18" t="s">
        <v>2071</v>
      </c>
      <c r="BH451" s="17">
        <f t="shared" si="111"/>
        <v>150000</v>
      </c>
    </row>
    <row r="452" spans="1:60">
      <c r="A452" s="18" t="s">
        <v>116</v>
      </c>
      <c r="B452" s="17" t="s">
        <v>171</v>
      </c>
      <c r="C452" s="18" t="s">
        <v>1049</v>
      </c>
      <c r="D452" s="17" t="s">
        <v>1050</v>
      </c>
      <c r="E452" s="18" t="str">
        <f>INDEX([1]Proflile65!$F:$F,MATCH([1]ตารางคะแนนV3!$C452,[1]Proflile65!$D:$D,0))</f>
        <v>รพช.</v>
      </c>
      <c r="F452" s="18">
        <f>INDEX([1]Proflile65!$H:$H,MATCH([1]ตารางคะแนนV3!$C452,[1]Proflile65!$D:$D,0))</f>
        <v>34</v>
      </c>
      <c r="G452" s="19" t="str">
        <f>INDEX([1]Proflile65!$K:$K,MATCH([1]ตารางคะแนนV3!$C452,[1]Proflile65!$D:$D,0))</f>
        <v>รพช.F2 P&lt;=30,000</v>
      </c>
      <c r="H452" s="75">
        <v>28739</v>
      </c>
      <c r="I452" s="76">
        <f>INDEX([1]RiskPlusY2565Q3!L:L,MATCH([1]ตารางคะแนนV3!$C452,[1]RiskPlusY2565Q3!$D:$D,0))</f>
        <v>73367886.530000001</v>
      </c>
      <c r="J452" s="76">
        <f>INDEX([1]RiskPlusY2565Q3!P:P,MATCH([1]ตารางคะแนนV3!$C452,[1]RiskPlusY2565Q3!$D:$D,0))</f>
        <v>23554698.629999999</v>
      </c>
      <c r="K452" s="76">
        <f>INDEX([1]RiskPlusY2565Q3!O:O,MATCH([1]ตารางคะแนนV3!$C452,[1]RiskPlusY2565Q3!$D:$D,0))</f>
        <v>59792883.200000003</v>
      </c>
      <c r="L452" s="76">
        <f>INDEX([1]RiskPlusY2565Q3!M:M,MATCH([1]ตารางคะแนนV3!$C452,[1]RiskPlusY2565Q3!$D:$D,0))</f>
        <v>57982673.579999998</v>
      </c>
      <c r="M452" s="29">
        <f>INDEX([1]RiskPlusY2565Q3!N:N,MATCH([1]ตารางคะแนนV3!$C452,[1]RiskPlusY2565Q3!$D:$D,0))</f>
        <v>0</v>
      </c>
      <c r="N452" s="77">
        <f>INDEX([1]PlanfinY2565Q3!M:M,MATCH([1]ตารางคะแนนV3!$C452,[1]PlanfinY2565Q3!$C:$C,0))</f>
        <v>0</v>
      </c>
      <c r="O452" s="78">
        <f>INDEX([1]PlanfinY2565Q3!N:N,MATCH([1]ตารางคะแนนV3!$C452,[1]PlanfinY2565Q3!$C:$C,0))</f>
        <v>1</v>
      </c>
      <c r="P452" s="79">
        <f t="shared" si="96"/>
        <v>1</v>
      </c>
      <c r="Q452" s="80">
        <f>INDEX([1]Ratio!R:R,MATCH([1]ตารางคะแนนV3!$C452,[1]Ratio!$C:$C,0))</f>
        <v>143</v>
      </c>
      <c r="R452" s="81">
        <f>INDEX([1]RiskPlusY2565Q3!$S:$S,MATCH([1]ตารางคะแนนV3!C452,[1]RiskPlusY2565Q3!$D:$D,0))</f>
        <v>0</v>
      </c>
      <c r="S452" s="82">
        <f>INDEX([1]Ratio!$S:$S,MATCH([1]ตารางคะแนนV3!$C452,[1]Ratio!$C:$C,0))</f>
        <v>47</v>
      </c>
      <c r="T452" s="78">
        <f>VLOOKUP($C452,[1]RiskPlusY2565Q3!$D$2:$W$901,17,0)</f>
        <v>1</v>
      </c>
      <c r="U452" s="83">
        <f t="shared" si="97"/>
        <v>0.5</v>
      </c>
      <c r="V452" s="82">
        <f>INDEX([1]Ratio!$T:$T,MATCH([1]ตารางคะแนนV3!$C452,[1]Ratio!$C:$C,0))</f>
        <v>48</v>
      </c>
      <c r="W452" s="78">
        <f>VLOOKUP($C452,[1]RiskPlusY2565Q3!$D$2:$W$901,18,0)</f>
        <v>1</v>
      </c>
      <c r="X452" s="83">
        <f t="shared" si="98"/>
        <v>0.5</v>
      </c>
      <c r="Y452" s="82">
        <f>INDEX([1]Ratio!$V:$V,MATCH([1]ตารางคะแนนV3!$C452,[1]Ratio!$C:$C,0))</f>
        <v>33</v>
      </c>
      <c r="Z452" s="81">
        <f>INDEX([1]RiskPlusY2565Q3!$W:$W,MATCH([1]ตารางคะแนนV3!C452,[1]RiskPlusY2565Q3!$D:$D,0))</f>
        <v>1</v>
      </c>
      <c r="AA452" s="84">
        <f t="shared" si="99"/>
        <v>2</v>
      </c>
      <c r="AB452" s="77" t="str">
        <f>INDEX('[1]Quick MethodY2565Q3'!P:P,MATCH([1]ตารางคะแนนV3!$C452,'[1]Quick MethodY2565Q3'!$C:$C,0))</f>
        <v>1</v>
      </c>
      <c r="AC452" s="78" t="str">
        <f>INDEX('[1]Quick MethodY2565Q3'!Q:Q,MATCH([1]ตารางคะแนนV3!$C452,'[1]Quick MethodY2565Q3'!$C:$C,0))</f>
        <v>1</v>
      </c>
      <c r="AD452" s="78">
        <f>INDEX([1]HGRY2565Q3!W:W,MATCH([1]ตารางคะแนนV3!$C452,[1]HGRY2565Q3!$C:$C,0))</f>
        <v>0</v>
      </c>
      <c r="AE452" s="78">
        <f>INDEX([1]HGRY2565Q3!X:X,MATCH([1]ตารางคะแนนV3!$C452,[1]HGRY2565Q3!$C:$C,0))</f>
        <v>0</v>
      </c>
      <c r="AF452" s="78">
        <f>INDEX([1]HGRY2565Q3!Y:Y,MATCH([1]ตารางคะแนนV3!$C452,[1]HGRY2565Q3!$C:$C,0))</f>
        <v>0</v>
      </c>
      <c r="AG452" s="78">
        <f>INDEX([1]HGRY2565Q3!Z:Z,MATCH([1]ตารางคะแนนV3!$C452,[1]HGRY2565Q3!$C:$C,0))</f>
        <v>0</v>
      </c>
      <c r="AH452" s="85">
        <f t="shared" si="100"/>
        <v>2</v>
      </c>
      <c r="AI452" s="79">
        <f t="shared" si="101"/>
        <v>2</v>
      </c>
      <c r="AJ452" s="86">
        <f>INDEX([1]PointY2565Q3!J:J,MATCH([1]ตารางคะแนนV3!$C452,[1]PointY2565Q3!$C:$C,0))</f>
        <v>1</v>
      </c>
      <c r="AK452" s="87">
        <f>IFERROR(INDEX([1]อัตราการครองเตียง!O:O,MATCH([1]ตารางคะแนนV3!$C452,[1]อัตราการครองเตียง!$C:$C,0)),0)</f>
        <v>1</v>
      </c>
      <c r="AL452" s="88">
        <f>INDEX([1]SumAdjRw!R:R,MATCH([1]ตารางคะแนนV3!$C452,[1]SumAdjRw!$C:$C,0))</f>
        <v>1</v>
      </c>
      <c r="AM452" s="89">
        <f t="shared" si="102"/>
        <v>2</v>
      </c>
      <c r="AN452" s="90">
        <f t="shared" si="103"/>
        <v>5</v>
      </c>
      <c r="AO452" s="91">
        <f t="shared" si="104"/>
        <v>8</v>
      </c>
      <c r="AP452" s="92">
        <f>INDEX([1]RiskPlusY2565Q3!Q:Q,MATCH([1]ตารางคะแนนV3!$C452,[1]RiskPlusY2565Q3!$D:$D,0))</f>
        <v>1</v>
      </c>
      <c r="AQ452" s="92">
        <f>INDEX([1]RiskPlusY2565Q3!R:R,MATCH([1]ตารางคะแนนV3!$C452,[1]RiskPlusY2565Q3!$D:$D,0))</f>
        <v>1</v>
      </c>
      <c r="AR452" s="92">
        <f>INDEX([1]RiskPlusY2565Q3!AB:AB,MATCH([1]ตารางคะแนนV3!$C452,[1]RiskPlusY2565Q3!$D:$D,0))</f>
        <v>1</v>
      </c>
      <c r="AS452" s="93">
        <f t="shared" si="105"/>
        <v>3</v>
      </c>
      <c r="AT452" s="92">
        <f>INDEX([1]RiskPlusY2565Q3!AA:AA,MATCH([1]ตารางคะแนนV3!$C452,[1]RiskPlusY2565Q3!$D:$D,0))</f>
        <v>1</v>
      </c>
      <c r="AU452" s="92">
        <f>INDEX([1]RiskPlusY2565Q3!AC:AC,MATCH([1]ตารางคะแนนV3!$C452,[1]RiskPlusY2565Q3!$D:$D,0))</f>
        <v>1</v>
      </c>
      <c r="AV452" s="94">
        <f t="shared" si="106"/>
        <v>2</v>
      </c>
      <c r="AW452" s="95">
        <f t="shared" si="107"/>
        <v>5</v>
      </c>
      <c r="AX452" s="96">
        <f t="shared" si="108"/>
        <v>13</v>
      </c>
      <c r="AY452" s="18" t="str">
        <f t="shared" si="109"/>
        <v>A</v>
      </c>
      <c r="AZ452" s="18"/>
      <c r="BA452" s="18" t="str">
        <f>INDEX([1]Proflile65!$L:$L,MATCH([1]ตารางคะแนนV3!$C452,[1]Proflile65!$D:$D,0))</f>
        <v>เดิม</v>
      </c>
      <c r="BB452" s="18"/>
      <c r="BC452" s="18"/>
      <c r="BD452" s="28" t="b">
        <f t="shared" si="110"/>
        <v>1</v>
      </c>
      <c r="BE452" s="96">
        <v>13</v>
      </c>
      <c r="BF452" s="18" t="s">
        <v>2048</v>
      </c>
      <c r="BH452" s="17">
        <f t="shared" si="111"/>
        <v>300000</v>
      </c>
    </row>
    <row r="453" spans="1:60">
      <c r="A453" s="18" t="s">
        <v>116</v>
      </c>
      <c r="B453" s="17" t="s">
        <v>171</v>
      </c>
      <c r="C453" s="18" t="s">
        <v>1051</v>
      </c>
      <c r="D453" s="17" t="s">
        <v>1052</v>
      </c>
      <c r="E453" s="18" t="str">
        <f>INDEX([1]Proflile65!$F:$F,MATCH([1]ตารางคะแนนV3!$C453,[1]Proflile65!$D:$D,0))</f>
        <v>รพช.</v>
      </c>
      <c r="F453" s="18">
        <f>INDEX([1]Proflile65!$H:$H,MATCH([1]ตารางคะแนนV3!$C453,[1]Proflile65!$D:$D,0))</f>
        <v>69</v>
      </c>
      <c r="G453" s="19" t="str">
        <f>INDEX([1]Proflile65!$K:$K,MATCH([1]ตารางคะแนนV3!$C453,[1]Proflile65!$D:$D,0))</f>
        <v>รพช.F1 P50,000-100,000</v>
      </c>
      <c r="H453" s="75">
        <v>55321</v>
      </c>
      <c r="I453" s="76">
        <f>INDEX([1]RiskPlusY2565Q3!L:L,MATCH([1]ตารางคะแนนV3!$C453,[1]RiskPlusY2565Q3!$D:$D,0))</f>
        <v>116445106.37</v>
      </c>
      <c r="J453" s="76">
        <f>INDEX([1]RiskPlusY2565Q3!P:P,MATCH([1]ตารางคะแนนV3!$C453,[1]RiskPlusY2565Q3!$D:$D,0))</f>
        <v>59887720.850000001</v>
      </c>
      <c r="K453" s="76">
        <f>INDEX([1]RiskPlusY2565Q3!O:O,MATCH([1]ตารางคะแนนV3!$C453,[1]RiskPlusY2565Q3!$D:$D,0))</f>
        <v>64110257.590000004</v>
      </c>
      <c r="L453" s="76">
        <f>INDEX([1]RiskPlusY2565Q3!M:M,MATCH([1]ตารางคะแนนV3!$C453,[1]RiskPlusY2565Q3!$D:$D,0))</f>
        <v>57205575.939999998</v>
      </c>
      <c r="M453" s="29">
        <f>INDEX([1]RiskPlusY2565Q3!N:N,MATCH([1]ตารางคะแนนV3!$C453,[1]RiskPlusY2565Q3!$D:$D,0))</f>
        <v>0</v>
      </c>
      <c r="N453" s="77">
        <f>INDEX([1]PlanfinY2565Q3!M:M,MATCH([1]ตารางคะแนนV3!$C453,[1]PlanfinY2565Q3!$C:$C,0))</f>
        <v>0</v>
      </c>
      <c r="O453" s="78">
        <f>INDEX([1]PlanfinY2565Q3!N:N,MATCH([1]ตารางคะแนนV3!$C453,[1]PlanfinY2565Q3!$C:$C,0))</f>
        <v>1</v>
      </c>
      <c r="P453" s="79">
        <f t="shared" si="96"/>
        <v>1</v>
      </c>
      <c r="Q453" s="80">
        <f>INDEX([1]Ratio!R:R,MATCH([1]ตารางคะแนนV3!$C453,[1]Ratio!$C:$C,0))</f>
        <v>182</v>
      </c>
      <c r="R453" s="81">
        <f>INDEX([1]RiskPlusY2565Q3!$S:$S,MATCH([1]ตารางคะแนนV3!C453,[1]RiskPlusY2565Q3!$D:$D,0))</f>
        <v>0</v>
      </c>
      <c r="S453" s="82">
        <f>INDEX([1]Ratio!$S:$S,MATCH([1]ตารางคะแนนV3!$C453,[1]Ratio!$C:$C,0))</f>
        <v>108</v>
      </c>
      <c r="T453" s="78">
        <f>VLOOKUP($C453,[1]RiskPlusY2565Q3!$D$2:$W$901,17,0)</f>
        <v>0</v>
      </c>
      <c r="U453" s="83">
        <f t="shared" si="97"/>
        <v>0</v>
      </c>
      <c r="V453" s="82">
        <f>INDEX([1]Ratio!$T:$T,MATCH([1]ตารางคะแนนV3!$C453,[1]Ratio!$C:$C,0))</f>
        <v>75</v>
      </c>
      <c r="W453" s="78">
        <f>VLOOKUP($C453,[1]RiskPlusY2565Q3!$D$2:$W$901,18,0)</f>
        <v>0</v>
      </c>
      <c r="X453" s="83">
        <f t="shared" si="98"/>
        <v>0</v>
      </c>
      <c r="Y453" s="82">
        <f>INDEX([1]Ratio!$V:$V,MATCH([1]ตารางคะแนนV3!$C453,[1]Ratio!$C:$C,0))</f>
        <v>56</v>
      </c>
      <c r="Z453" s="81">
        <f>INDEX([1]RiskPlusY2565Q3!$W:$W,MATCH([1]ตารางคะแนนV3!C453,[1]RiskPlusY2565Q3!$D:$D,0))</f>
        <v>1</v>
      </c>
      <c r="AA453" s="84">
        <f t="shared" si="99"/>
        <v>1</v>
      </c>
      <c r="AB453" s="77" t="str">
        <f>INDEX('[1]Quick MethodY2565Q3'!P:P,MATCH([1]ตารางคะแนนV3!$C453,'[1]Quick MethodY2565Q3'!$C:$C,0))</f>
        <v>1</v>
      </c>
      <c r="AC453" s="78" t="str">
        <f>INDEX('[1]Quick MethodY2565Q3'!Q:Q,MATCH([1]ตารางคะแนนV3!$C453,'[1]Quick MethodY2565Q3'!$C:$C,0))</f>
        <v>1</v>
      </c>
      <c r="AD453" s="78">
        <f>INDEX([1]HGRY2565Q3!W:W,MATCH([1]ตารางคะแนนV3!$C453,[1]HGRY2565Q3!$C:$C,0))</f>
        <v>0.5</v>
      </c>
      <c r="AE453" s="78">
        <f>INDEX([1]HGRY2565Q3!X:X,MATCH([1]ตารางคะแนนV3!$C453,[1]HGRY2565Q3!$C:$C,0))</f>
        <v>0.5</v>
      </c>
      <c r="AF453" s="78">
        <f>INDEX([1]HGRY2565Q3!Y:Y,MATCH([1]ตารางคะแนนV3!$C453,[1]HGRY2565Q3!$C:$C,0))</f>
        <v>0.5</v>
      </c>
      <c r="AG453" s="78">
        <f>INDEX([1]HGRY2565Q3!Z:Z,MATCH([1]ตารางคะแนนV3!$C453,[1]HGRY2565Q3!$C:$C,0))</f>
        <v>0.5</v>
      </c>
      <c r="AH453" s="85">
        <f t="shared" si="100"/>
        <v>4</v>
      </c>
      <c r="AI453" s="79">
        <f t="shared" si="101"/>
        <v>2</v>
      </c>
      <c r="AJ453" s="86">
        <f>INDEX([1]PointY2565Q3!J:J,MATCH([1]ตารางคะแนนV3!$C453,[1]PointY2565Q3!$C:$C,0))</f>
        <v>1</v>
      </c>
      <c r="AK453" s="87">
        <f>IFERROR(INDEX([1]อัตราการครองเตียง!O:O,MATCH([1]ตารางคะแนนV3!$C453,[1]อัตราการครองเตียง!$C:$C,0)),0)</f>
        <v>0</v>
      </c>
      <c r="AL453" s="88">
        <f>INDEX([1]SumAdjRw!R:R,MATCH([1]ตารางคะแนนV3!$C453,[1]SumAdjRw!$C:$C,0))</f>
        <v>0</v>
      </c>
      <c r="AM453" s="89">
        <f t="shared" si="102"/>
        <v>0</v>
      </c>
      <c r="AN453" s="90">
        <f t="shared" si="103"/>
        <v>3</v>
      </c>
      <c r="AO453" s="91">
        <f t="shared" si="104"/>
        <v>5</v>
      </c>
      <c r="AP453" s="92">
        <f>INDEX([1]RiskPlusY2565Q3!Q:Q,MATCH([1]ตารางคะแนนV3!$C453,[1]RiskPlusY2565Q3!$D:$D,0))</f>
        <v>1</v>
      </c>
      <c r="AQ453" s="92">
        <f>INDEX([1]RiskPlusY2565Q3!R:R,MATCH([1]ตารางคะแนนV3!$C453,[1]RiskPlusY2565Q3!$D:$D,0))</f>
        <v>0</v>
      </c>
      <c r="AR453" s="92">
        <f>INDEX([1]RiskPlusY2565Q3!AB:AB,MATCH([1]ตารางคะแนนV3!$C453,[1]RiskPlusY2565Q3!$D:$D,0))</f>
        <v>1</v>
      </c>
      <c r="AS453" s="93">
        <f t="shared" si="105"/>
        <v>2</v>
      </c>
      <c r="AT453" s="92">
        <f>INDEX([1]RiskPlusY2565Q3!AA:AA,MATCH([1]ตารางคะแนนV3!$C453,[1]RiskPlusY2565Q3!$D:$D,0))</f>
        <v>1</v>
      </c>
      <c r="AU453" s="92">
        <f>INDEX([1]RiskPlusY2565Q3!AC:AC,MATCH([1]ตารางคะแนนV3!$C453,[1]RiskPlusY2565Q3!$D:$D,0))</f>
        <v>1</v>
      </c>
      <c r="AV453" s="94">
        <f t="shared" si="106"/>
        <v>2</v>
      </c>
      <c r="AW453" s="95">
        <f t="shared" si="107"/>
        <v>4</v>
      </c>
      <c r="AX453" s="96">
        <f t="shared" si="108"/>
        <v>9</v>
      </c>
      <c r="AY453" s="18" t="str">
        <f t="shared" si="109"/>
        <v>C</v>
      </c>
      <c r="AZ453" s="18"/>
      <c r="BA453" s="18" t="str">
        <f>INDEX([1]Proflile65!$L:$L,MATCH([1]ตารางคะแนนV3!$C453,[1]Proflile65!$D:$D,0))</f>
        <v>เดิม</v>
      </c>
      <c r="BB453" s="18"/>
      <c r="BC453" s="18"/>
      <c r="BD453" s="28" t="b">
        <f t="shared" si="110"/>
        <v>1</v>
      </c>
      <c r="BE453" s="96">
        <v>9</v>
      </c>
      <c r="BF453" s="18" t="s">
        <v>2072</v>
      </c>
      <c r="BH453" s="17">
        <f t="shared" si="111"/>
        <v>0</v>
      </c>
    </row>
    <row r="454" spans="1:60">
      <c r="A454" s="18" t="s">
        <v>116</v>
      </c>
      <c r="B454" s="17" t="s">
        <v>171</v>
      </c>
      <c r="C454" s="18" t="s">
        <v>1053</v>
      </c>
      <c r="D454" s="17" t="s">
        <v>1054</v>
      </c>
      <c r="E454" s="18" t="str">
        <f>INDEX([1]Proflile65!$F:$F,MATCH([1]ตารางคะแนนV3!$C454,[1]Proflile65!$D:$D,0))</f>
        <v>รพช.</v>
      </c>
      <c r="F454" s="18">
        <f>INDEX([1]Proflile65!$H:$H,MATCH([1]ตารางคะแนนV3!$C454,[1]Proflile65!$D:$D,0))</f>
        <v>70</v>
      </c>
      <c r="G454" s="19" t="str">
        <f>INDEX([1]Proflile65!$K:$K,MATCH([1]ตารางคะแนนV3!$C454,[1]Proflile65!$D:$D,0))</f>
        <v>รพช.F1 P50,000-100,000</v>
      </c>
      <c r="H454" s="75">
        <v>52384</v>
      </c>
      <c r="I454" s="76">
        <f>INDEX([1]RiskPlusY2565Q3!L:L,MATCH([1]ตารางคะแนนV3!$C454,[1]RiskPlusY2565Q3!$D:$D,0))</f>
        <v>68319077.379999995</v>
      </c>
      <c r="J454" s="76">
        <f>INDEX([1]RiskPlusY2565Q3!P:P,MATCH([1]ตารางคะแนนV3!$C454,[1]RiskPlusY2565Q3!$D:$D,0))</f>
        <v>-28661588.09</v>
      </c>
      <c r="K454" s="76">
        <f>INDEX([1]RiskPlusY2565Q3!O:O,MATCH([1]ตารางคะแนนV3!$C454,[1]RiskPlusY2565Q3!$D:$D,0))</f>
        <v>44048566.509999998</v>
      </c>
      <c r="L454" s="76">
        <f>INDEX([1]RiskPlusY2565Q3!M:M,MATCH([1]ตารางคะแนนV3!$C454,[1]RiskPlusY2565Q3!$D:$D,0))</f>
        <v>40312209.100000001</v>
      </c>
      <c r="M454" s="29">
        <f>INDEX([1]RiskPlusY2565Q3!N:N,MATCH([1]ตารางคะแนนV3!$C454,[1]RiskPlusY2565Q3!$D:$D,0))</f>
        <v>1</v>
      </c>
      <c r="N454" s="77">
        <f>INDEX([1]PlanfinY2565Q3!M:M,MATCH([1]ตารางคะแนนV3!$C454,[1]PlanfinY2565Q3!$C:$C,0))</f>
        <v>1</v>
      </c>
      <c r="O454" s="78">
        <f>INDEX([1]PlanfinY2565Q3!N:N,MATCH([1]ตารางคะแนนV3!$C454,[1]PlanfinY2565Q3!$C:$C,0))</f>
        <v>1</v>
      </c>
      <c r="P454" s="79">
        <f t="shared" si="96"/>
        <v>2</v>
      </c>
      <c r="Q454" s="80">
        <f>INDEX([1]Ratio!R:R,MATCH([1]ตารางคะแนนV3!$C454,[1]Ratio!$C:$C,0))</f>
        <v>397</v>
      </c>
      <c r="R454" s="81">
        <f>INDEX([1]RiskPlusY2565Q3!$S:$S,MATCH([1]ตารางคะแนนV3!C454,[1]RiskPlusY2565Q3!$D:$D,0))</f>
        <v>0</v>
      </c>
      <c r="S454" s="82">
        <f>INDEX([1]Ratio!$S:$S,MATCH([1]ตารางคะแนนV3!$C454,[1]Ratio!$C:$C,0))</f>
        <v>153</v>
      </c>
      <c r="T454" s="78">
        <f>VLOOKUP($C454,[1]RiskPlusY2565Q3!$D$2:$W$901,17,0)</f>
        <v>0</v>
      </c>
      <c r="U454" s="83">
        <f t="shared" si="97"/>
        <v>0</v>
      </c>
      <c r="V454" s="82">
        <f>INDEX([1]Ratio!$T:$T,MATCH([1]ตารางคะแนนV3!$C454,[1]Ratio!$C:$C,0))</f>
        <v>171</v>
      </c>
      <c r="W454" s="78">
        <f>VLOOKUP($C454,[1]RiskPlusY2565Q3!$D$2:$W$901,18,0)</f>
        <v>0</v>
      </c>
      <c r="X454" s="83">
        <f t="shared" si="98"/>
        <v>0</v>
      </c>
      <c r="Y454" s="82">
        <f>INDEX([1]Ratio!$V:$V,MATCH([1]ตารางคะแนนV3!$C454,[1]Ratio!$C:$C,0))</f>
        <v>45</v>
      </c>
      <c r="Z454" s="81">
        <f>INDEX([1]RiskPlusY2565Q3!$W:$W,MATCH([1]ตารางคะแนนV3!C454,[1]RiskPlusY2565Q3!$D:$D,0))</f>
        <v>1</v>
      </c>
      <c r="AA454" s="84">
        <f t="shared" si="99"/>
        <v>1</v>
      </c>
      <c r="AB454" s="77" t="str">
        <f>INDEX('[1]Quick MethodY2565Q3'!P:P,MATCH([1]ตารางคะแนนV3!$C454,'[1]Quick MethodY2565Q3'!$C:$C,0))</f>
        <v>1</v>
      </c>
      <c r="AC454" s="78" t="str">
        <f>INDEX('[1]Quick MethodY2565Q3'!Q:Q,MATCH([1]ตารางคะแนนV3!$C454,'[1]Quick MethodY2565Q3'!$C:$C,0))</f>
        <v>0</v>
      </c>
      <c r="AD454" s="78">
        <f>INDEX([1]HGRY2565Q3!W:W,MATCH([1]ตารางคะแนนV3!$C454,[1]HGRY2565Q3!$C:$C,0))</f>
        <v>0.5</v>
      </c>
      <c r="AE454" s="78">
        <f>INDEX([1]HGRY2565Q3!X:X,MATCH([1]ตารางคะแนนV3!$C454,[1]HGRY2565Q3!$C:$C,0))</f>
        <v>0.5</v>
      </c>
      <c r="AF454" s="78">
        <f>INDEX([1]HGRY2565Q3!Y:Y,MATCH([1]ตารางคะแนนV3!$C454,[1]HGRY2565Q3!$C:$C,0))</f>
        <v>0.5</v>
      </c>
      <c r="AG454" s="78">
        <f>INDEX([1]HGRY2565Q3!Z:Z,MATCH([1]ตารางคะแนนV3!$C454,[1]HGRY2565Q3!$C:$C,0))</f>
        <v>0.5</v>
      </c>
      <c r="AH454" s="85">
        <f t="shared" si="100"/>
        <v>3</v>
      </c>
      <c r="AI454" s="79">
        <f t="shared" si="101"/>
        <v>2</v>
      </c>
      <c r="AJ454" s="86">
        <f>INDEX([1]PointY2565Q3!J:J,MATCH([1]ตารางคะแนนV3!$C454,[1]PointY2565Q3!$C:$C,0))</f>
        <v>1</v>
      </c>
      <c r="AK454" s="87">
        <f>IFERROR(INDEX([1]อัตราการครองเตียง!O:O,MATCH([1]ตารางคะแนนV3!$C454,[1]อัตราการครองเตียง!$C:$C,0)),0)</f>
        <v>1</v>
      </c>
      <c r="AL454" s="88">
        <f>INDEX([1]SumAdjRw!R:R,MATCH([1]ตารางคะแนนV3!$C454,[1]SumAdjRw!$C:$C,0))</f>
        <v>0</v>
      </c>
      <c r="AM454" s="89">
        <f t="shared" si="102"/>
        <v>1</v>
      </c>
      <c r="AN454" s="90">
        <f t="shared" si="103"/>
        <v>4</v>
      </c>
      <c r="AO454" s="91">
        <f t="shared" si="104"/>
        <v>7</v>
      </c>
      <c r="AP454" s="92">
        <f>INDEX([1]RiskPlusY2565Q3!Q:Q,MATCH([1]ตารางคะแนนV3!$C454,[1]RiskPlusY2565Q3!$D:$D,0))</f>
        <v>0</v>
      </c>
      <c r="AQ454" s="92">
        <f>INDEX([1]RiskPlusY2565Q3!R:R,MATCH([1]ตารางคะแนนV3!$C454,[1]RiskPlusY2565Q3!$D:$D,0))</f>
        <v>0</v>
      </c>
      <c r="AR454" s="92">
        <f>INDEX([1]RiskPlusY2565Q3!AB:AB,MATCH([1]ตารางคะแนนV3!$C454,[1]RiskPlusY2565Q3!$D:$D,0))</f>
        <v>1</v>
      </c>
      <c r="AS454" s="93">
        <f t="shared" si="105"/>
        <v>1</v>
      </c>
      <c r="AT454" s="92">
        <f>INDEX([1]RiskPlusY2565Q3!AA:AA,MATCH([1]ตารางคะแนนV3!$C454,[1]RiskPlusY2565Q3!$D:$D,0))</f>
        <v>1</v>
      </c>
      <c r="AU454" s="92">
        <f>INDEX([1]RiskPlusY2565Q3!AC:AC,MATCH([1]ตารางคะแนนV3!$C454,[1]RiskPlusY2565Q3!$D:$D,0))</f>
        <v>0</v>
      </c>
      <c r="AV454" s="94">
        <f t="shared" si="106"/>
        <v>1</v>
      </c>
      <c r="AW454" s="95">
        <f t="shared" si="107"/>
        <v>2</v>
      </c>
      <c r="AX454" s="96">
        <f t="shared" si="108"/>
        <v>9</v>
      </c>
      <c r="AY454" s="18" t="str">
        <f t="shared" si="109"/>
        <v>C</v>
      </c>
      <c r="AZ454" s="18"/>
      <c r="BA454" s="18" t="str">
        <f>INDEX([1]Proflile65!$L:$L,MATCH([1]ตารางคะแนนV3!$C454,[1]Proflile65!$D:$D,0))</f>
        <v>เดิม</v>
      </c>
      <c r="BB454" s="18"/>
      <c r="BC454" s="18"/>
      <c r="BD454" s="28" t="b">
        <f t="shared" si="110"/>
        <v>1</v>
      </c>
      <c r="BE454" s="96">
        <v>9</v>
      </c>
      <c r="BF454" s="18" t="s">
        <v>2072</v>
      </c>
      <c r="BH454" s="17">
        <f t="shared" si="111"/>
        <v>0</v>
      </c>
    </row>
    <row r="455" spans="1:60">
      <c r="A455" s="18" t="s">
        <v>116</v>
      </c>
      <c r="B455" s="17" t="s">
        <v>171</v>
      </c>
      <c r="C455" s="18" t="s">
        <v>1055</v>
      </c>
      <c r="D455" s="17" t="s">
        <v>1056</v>
      </c>
      <c r="E455" s="18" t="str">
        <f>INDEX([1]Proflile65!$F:$F,MATCH([1]ตารางคะแนนV3!$C455,[1]Proflile65!$D:$D,0))</f>
        <v>รพช.</v>
      </c>
      <c r="F455" s="18">
        <f>INDEX([1]Proflile65!$H:$H,MATCH([1]ตารางคะแนนV3!$C455,[1]Proflile65!$D:$D,0))</f>
        <v>85</v>
      </c>
      <c r="G455" s="19" t="str">
        <f>INDEX([1]Proflile65!$K:$K,MATCH([1]ตารางคะแนนV3!$C455,[1]Proflile65!$D:$D,0))</f>
        <v>รพช.F1 P50,000-100,000</v>
      </c>
      <c r="H455" s="75">
        <v>50166</v>
      </c>
      <c r="I455" s="76">
        <f>INDEX([1]RiskPlusY2565Q3!L:L,MATCH([1]ตารางคะแนนV3!$C455,[1]RiskPlusY2565Q3!$D:$D,0))</f>
        <v>84746526.599999994</v>
      </c>
      <c r="J455" s="76">
        <f>INDEX([1]RiskPlusY2565Q3!P:P,MATCH([1]ตารางคะแนนV3!$C455,[1]RiskPlusY2565Q3!$D:$D,0))</f>
        <v>46890029.979999997</v>
      </c>
      <c r="K455" s="76">
        <f>INDEX([1]RiskPlusY2565Q3!O:O,MATCH([1]ตารางคะแนนV3!$C455,[1]RiskPlusY2565Q3!$D:$D,0))</f>
        <v>28586640.84</v>
      </c>
      <c r="L455" s="76">
        <f>INDEX([1]RiskPlusY2565Q3!M:M,MATCH([1]ตารางคะแนนV3!$C455,[1]RiskPlusY2565Q3!$D:$D,0))</f>
        <v>25214747.18</v>
      </c>
      <c r="M455" s="29">
        <f>INDEX([1]RiskPlusY2565Q3!N:N,MATCH([1]ตารางคะแนนV3!$C455,[1]RiskPlusY2565Q3!$D:$D,0))</f>
        <v>0</v>
      </c>
      <c r="N455" s="77">
        <f>INDEX([1]PlanfinY2565Q3!M:M,MATCH([1]ตารางคะแนนV3!$C455,[1]PlanfinY2565Q3!$C:$C,0))</f>
        <v>0</v>
      </c>
      <c r="O455" s="78">
        <f>INDEX([1]PlanfinY2565Q3!N:N,MATCH([1]ตารางคะแนนV3!$C455,[1]PlanfinY2565Q3!$C:$C,0))</f>
        <v>0</v>
      </c>
      <c r="P455" s="79">
        <f t="shared" si="96"/>
        <v>0</v>
      </c>
      <c r="Q455" s="80">
        <f>INDEX([1]Ratio!R:R,MATCH([1]ตารางคะแนนV3!$C455,[1]Ratio!$C:$C,0))</f>
        <v>141</v>
      </c>
      <c r="R455" s="81">
        <f>INDEX([1]RiskPlusY2565Q3!$S:$S,MATCH([1]ตารางคะแนนV3!C455,[1]RiskPlusY2565Q3!$D:$D,0))</f>
        <v>0</v>
      </c>
      <c r="S455" s="82">
        <f>INDEX([1]Ratio!$S:$S,MATCH([1]ตารางคะแนนV3!$C455,[1]Ratio!$C:$C,0))</f>
        <v>63</v>
      </c>
      <c r="T455" s="78">
        <f>VLOOKUP($C455,[1]RiskPlusY2565Q3!$D$2:$W$901,17,0)</f>
        <v>0</v>
      </c>
      <c r="U455" s="83">
        <f t="shared" si="97"/>
        <v>0</v>
      </c>
      <c r="V455" s="82">
        <f>INDEX([1]Ratio!$T:$T,MATCH([1]ตารางคะแนนV3!$C455,[1]Ratio!$C:$C,0))</f>
        <v>63</v>
      </c>
      <c r="W455" s="78">
        <f>VLOOKUP($C455,[1]RiskPlusY2565Q3!$D$2:$W$901,18,0)</f>
        <v>0</v>
      </c>
      <c r="X455" s="83">
        <f t="shared" si="98"/>
        <v>0</v>
      </c>
      <c r="Y455" s="82">
        <f>INDEX([1]Ratio!$V:$V,MATCH([1]ตารางคะแนนV3!$C455,[1]Ratio!$C:$C,0))</f>
        <v>62</v>
      </c>
      <c r="Z455" s="81">
        <f>INDEX([1]RiskPlusY2565Q3!$W:$W,MATCH([1]ตารางคะแนนV3!C455,[1]RiskPlusY2565Q3!$D:$D,0))</f>
        <v>0</v>
      </c>
      <c r="AA455" s="84">
        <f t="shared" si="99"/>
        <v>0</v>
      </c>
      <c r="AB455" s="77" t="str">
        <f>INDEX('[1]Quick MethodY2565Q3'!P:P,MATCH([1]ตารางคะแนนV3!$C455,'[1]Quick MethodY2565Q3'!$C:$C,0))</f>
        <v>1</v>
      </c>
      <c r="AC455" s="78" t="str">
        <f>INDEX('[1]Quick MethodY2565Q3'!Q:Q,MATCH([1]ตารางคะแนนV3!$C455,'[1]Quick MethodY2565Q3'!$C:$C,0))</f>
        <v>1</v>
      </c>
      <c r="AD455" s="78">
        <f>INDEX([1]HGRY2565Q3!W:W,MATCH([1]ตารางคะแนนV3!$C455,[1]HGRY2565Q3!$C:$C,0))</f>
        <v>0</v>
      </c>
      <c r="AE455" s="78">
        <f>INDEX([1]HGRY2565Q3!X:X,MATCH([1]ตารางคะแนนV3!$C455,[1]HGRY2565Q3!$C:$C,0))</f>
        <v>0.5</v>
      </c>
      <c r="AF455" s="78">
        <f>INDEX([1]HGRY2565Q3!Y:Y,MATCH([1]ตารางคะแนนV3!$C455,[1]HGRY2565Q3!$C:$C,0))</f>
        <v>0.5</v>
      </c>
      <c r="AG455" s="78">
        <f>INDEX([1]HGRY2565Q3!Z:Z,MATCH([1]ตารางคะแนนV3!$C455,[1]HGRY2565Q3!$C:$C,0))</f>
        <v>0.5</v>
      </c>
      <c r="AH455" s="85">
        <f t="shared" si="100"/>
        <v>3.5</v>
      </c>
      <c r="AI455" s="79">
        <f t="shared" si="101"/>
        <v>2</v>
      </c>
      <c r="AJ455" s="86">
        <f>INDEX([1]PointY2565Q3!J:J,MATCH([1]ตารางคะแนนV3!$C455,[1]PointY2565Q3!$C:$C,0))</f>
        <v>1</v>
      </c>
      <c r="AK455" s="87">
        <f>IFERROR(INDEX([1]อัตราการครองเตียง!O:O,MATCH([1]ตารางคะแนนV3!$C455,[1]อัตราการครองเตียง!$C:$C,0)),0)</f>
        <v>0</v>
      </c>
      <c r="AL455" s="88">
        <f>INDEX([1]SumAdjRw!R:R,MATCH([1]ตารางคะแนนV3!$C455,[1]SumAdjRw!$C:$C,0))</f>
        <v>0</v>
      </c>
      <c r="AM455" s="89">
        <f t="shared" si="102"/>
        <v>0</v>
      </c>
      <c r="AN455" s="90">
        <f t="shared" si="103"/>
        <v>3</v>
      </c>
      <c r="AO455" s="91">
        <f t="shared" si="104"/>
        <v>3</v>
      </c>
      <c r="AP455" s="92">
        <f>INDEX([1]RiskPlusY2565Q3!Q:Q,MATCH([1]ตารางคะแนนV3!$C455,[1]RiskPlusY2565Q3!$D:$D,0))</f>
        <v>0</v>
      </c>
      <c r="AQ455" s="92">
        <f>INDEX([1]RiskPlusY2565Q3!R:R,MATCH([1]ตารางคะแนนV3!$C455,[1]RiskPlusY2565Q3!$D:$D,0))</f>
        <v>0</v>
      </c>
      <c r="AR455" s="92">
        <f>INDEX([1]RiskPlusY2565Q3!AB:AB,MATCH([1]ตารางคะแนนV3!$C455,[1]RiskPlusY2565Q3!$D:$D,0))</f>
        <v>1</v>
      </c>
      <c r="AS455" s="93">
        <f t="shared" si="105"/>
        <v>1</v>
      </c>
      <c r="AT455" s="92">
        <f>INDEX([1]RiskPlusY2565Q3!AA:AA,MATCH([1]ตารางคะแนนV3!$C455,[1]RiskPlusY2565Q3!$D:$D,0))</f>
        <v>1</v>
      </c>
      <c r="AU455" s="92">
        <f>INDEX([1]RiskPlusY2565Q3!AC:AC,MATCH([1]ตารางคะแนนV3!$C455,[1]RiskPlusY2565Q3!$D:$D,0))</f>
        <v>1</v>
      </c>
      <c r="AV455" s="94">
        <f t="shared" si="106"/>
        <v>2</v>
      </c>
      <c r="AW455" s="95">
        <f t="shared" si="107"/>
        <v>3</v>
      </c>
      <c r="AX455" s="96">
        <f t="shared" si="108"/>
        <v>6</v>
      </c>
      <c r="AY455" s="18" t="str">
        <f t="shared" si="109"/>
        <v>F</v>
      </c>
      <c r="AZ455" s="18"/>
      <c r="BA455" s="18" t="str">
        <f>INDEX([1]Proflile65!$L:$L,MATCH([1]ตารางคะแนนV3!$C455,[1]Proflile65!$D:$D,0))</f>
        <v>เดิม</v>
      </c>
      <c r="BB455" s="18"/>
      <c r="BC455" s="18"/>
      <c r="BD455" s="28" t="b">
        <f t="shared" si="110"/>
        <v>1</v>
      </c>
      <c r="BE455" s="96">
        <v>6</v>
      </c>
      <c r="BF455" s="18" t="s">
        <v>2074</v>
      </c>
      <c r="BH455" s="17">
        <f t="shared" si="111"/>
        <v>0</v>
      </c>
    </row>
    <row r="456" spans="1:60">
      <c r="A456" s="18" t="s">
        <v>116</v>
      </c>
      <c r="B456" s="17" t="s">
        <v>171</v>
      </c>
      <c r="C456" s="18" t="s">
        <v>1057</v>
      </c>
      <c r="D456" s="17" t="s">
        <v>1058</v>
      </c>
      <c r="E456" s="18" t="str">
        <f>INDEX([1]Proflile65!$F:$F,MATCH([1]ตารางคะแนนV3!$C456,[1]Proflile65!$D:$D,0))</f>
        <v>รพช.</v>
      </c>
      <c r="F456" s="18">
        <f>INDEX([1]Proflile65!$H:$H,MATCH([1]ตารางคะแนนV3!$C456,[1]Proflile65!$D:$D,0))</f>
        <v>35</v>
      </c>
      <c r="G456" s="19" t="str">
        <f>INDEX([1]Proflile65!$K:$K,MATCH([1]ตารางคะแนนV3!$C456,[1]Proflile65!$D:$D,0))</f>
        <v>รพช.F2 P30,000-60,000</v>
      </c>
      <c r="H456" s="75">
        <v>32965</v>
      </c>
      <c r="I456" s="76">
        <f>INDEX([1]RiskPlusY2565Q3!L:L,MATCH([1]ตารางคะแนนV3!$C456,[1]RiskPlusY2565Q3!$D:$D,0))</f>
        <v>14275749.140000001</v>
      </c>
      <c r="J456" s="76">
        <f>INDEX([1]RiskPlusY2565Q3!P:P,MATCH([1]ตารางคะแนนV3!$C456,[1]RiskPlusY2565Q3!$D:$D,0))</f>
        <v>-4611555.3600000003</v>
      </c>
      <c r="K456" s="76">
        <f>INDEX([1]RiskPlusY2565Q3!O:O,MATCH([1]ตารางคะแนนV3!$C456,[1]RiskPlusY2565Q3!$D:$D,0))</f>
        <v>14027183.82</v>
      </c>
      <c r="L456" s="76">
        <f>INDEX([1]RiskPlusY2565Q3!M:M,MATCH([1]ตารางคะแนนV3!$C456,[1]RiskPlusY2565Q3!$D:$D,0))</f>
        <v>14541524.710000001</v>
      </c>
      <c r="M456" s="29">
        <f>INDEX([1]RiskPlusY2565Q3!N:N,MATCH([1]ตารางคะแนนV3!$C456,[1]RiskPlusY2565Q3!$D:$D,0))</f>
        <v>1</v>
      </c>
      <c r="N456" s="77">
        <f>INDEX([1]PlanfinY2565Q3!M:M,MATCH([1]ตารางคะแนนV3!$C456,[1]PlanfinY2565Q3!$C:$C,0))</f>
        <v>0</v>
      </c>
      <c r="O456" s="78">
        <f>INDEX([1]PlanfinY2565Q3!N:N,MATCH([1]ตารางคะแนนV3!$C456,[1]PlanfinY2565Q3!$C:$C,0))</f>
        <v>1</v>
      </c>
      <c r="P456" s="79">
        <f t="shared" ref="P456:P519" si="112">SUM(N456+O456)</f>
        <v>1</v>
      </c>
      <c r="Q456" s="80">
        <f>INDEX([1]Ratio!R:R,MATCH([1]ตารางคะแนนV3!$C456,[1]Ratio!$C:$C,0))</f>
        <v>416</v>
      </c>
      <c r="R456" s="81">
        <f>INDEX([1]RiskPlusY2565Q3!$S:$S,MATCH([1]ตารางคะแนนV3!C456,[1]RiskPlusY2565Q3!$D:$D,0))</f>
        <v>0</v>
      </c>
      <c r="S456" s="82">
        <f>INDEX([1]Ratio!$S:$S,MATCH([1]ตารางคะแนนV3!$C456,[1]Ratio!$C:$C,0))</f>
        <v>98</v>
      </c>
      <c r="T456" s="78">
        <f>VLOOKUP($C456,[1]RiskPlusY2565Q3!$D$2:$W$901,17,0)</f>
        <v>0</v>
      </c>
      <c r="U456" s="83">
        <f t="shared" ref="U456:U519" si="113">IF(T456=1,0.5,0)</f>
        <v>0</v>
      </c>
      <c r="V456" s="82">
        <f>INDEX([1]Ratio!$T:$T,MATCH([1]ตารางคะแนนV3!$C456,[1]Ratio!$C:$C,0))</f>
        <v>85</v>
      </c>
      <c r="W456" s="78">
        <f>VLOOKUP($C456,[1]RiskPlusY2565Q3!$D$2:$W$901,18,0)</f>
        <v>0</v>
      </c>
      <c r="X456" s="83">
        <f t="shared" ref="X456:X519" si="114">IF(W456=1,0.5,0)</f>
        <v>0</v>
      </c>
      <c r="Y456" s="82">
        <f>INDEX([1]Ratio!$V:$V,MATCH([1]ตารางคะแนนV3!$C456,[1]Ratio!$C:$C,0))</f>
        <v>30</v>
      </c>
      <c r="Z456" s="81">
        <f>INDEX([1]RiskPlusY2565Q3!$W:$W,MATCH([1]ตารางคะแนนV3!C456,[1]RiskPlusY2565Q3!$D:$D,0))</f>
        <v>1</v>
      </c>
      <c r="AA456" s="84">
        <f t="shared" ref="AA456:AA519" si="115">SUM(R456,U456,X456,Z456)</f>
        <v>1</v>
      </c>
      <c r="AB456" s="77" t="str">
        <f>INDEX('[1]Quick MethodY2565Q3'!P:P,MATCH([1]ตารางคะแนนV3!$C456,'[1]Quick MethodY2565Q3'!$C:$C,0))</f>
        <v>1</v>
      </c>
      <c r="AC456" s="78" t="str">
        <f>INDEX('[1]Quick MethodY2565Q3'!Q:Q,MATCH([1]ตารางคะแนนV3!$C456,'[1]Quick MethodY2565Q3'!$C:$C,0))</f>
        <v>1</v>
      </c>
      <c r="AD456" s="78">
        <f>INDEX([1]HGRY2565Q3!W:W,MATCH([1]ตารางคะแนนV3!$C456,[1]HGRY2565Q3!$C:$C,0))</f>
        <v>0.5</v>
      </c>
      <c r="AE456" s="78">
        <f>INDEX([1]HGRY2565Q3!X:X,MATCH([1]ตารางคะแนนV3!$C456,[1]HGRY2565Q3!$C:$C,0))</f>
        <v>0.5</v>
      </c>
      <c r="AF456" s="78">
        <f>INDEX([1]HGRY2565Q3!Y:Y,MATCH([1]ตารางคะแนนV3!$C456,[1]HGRY2565Q3!$C:$C,0))</f>
        <v>0.5</v>
      </c>
      <c r="AG456" s="78">
        <f>INDEX([1]HGRY2565Q3!Z:Z,MATCH([1]ตารางคะแนนV3!$C456,[1]HGRY2565Q3!$C:$C,0))</f>
        <v>0.5</v>
      </c>
      <c r="AH456" s="85">
        <f t="shared" ref="AH456:AH519" si="116">SUM(AB456+AC456+AD456+AE456+AF456+AG456)</f>
        <v>4</v>
      </c>
      <c r="AI456" s="79">
        <f t="shared" ref="AI456:AI519" si="117">IF(AH456&gt;=2,2,AH456)</f>
        <v>2</v>
      </c>
      <c r="AJ456" s="86">
        <f>INDEX([1]PointY2565Q3!J:J,MATCH([1]ตารางคะแนนV3!$C456,[1]PointY2565Q3!$C:$C,0))</f>
        <v>1</v>
      </c>
      <c r="AK456" s="87">
        <f>IFERROR(INDEX([1]อัตราการครองเตียง!O:O,MATCH([1]ตารางคะแนนV3!$C456,[1]อัตราการครองเตียง!$C:$C,0)),0)</f>
        <v>1</v>
      </c>
      <c r="AL456" s="88">
        <f>INDEX([1]SumAdjRw!R:R,MATCH([1]ตารางคะแนนV3!$C456,[1]SumAdjRw!$C:$C,0))</f>
        <v>1</v>
      </c>
      <c r="AM456" s="89">
        <f t="shared" ref="AM456:AM519" si="118">AK456+AL456</f>
        <v>2</v>
      </c>
      <c r="AN456" s="90">
        <f t="shared" ref="AN456:AN519" si="119">SUM(AI456,AJ456,AM456)</f>
        <v>5</v>
      </c>
      <c r="AO456" s="91">
        <f t="shared" ref="AO456:AO519" si="120">SUM(P456,AA456,AN456)</f>
        <v>7</v>
      </c>
      <c r="AP456" s="92">
        <f>INDEX([1]RiskPlusY2565Q3!Q:Q,MATCH([1]ตารางคะแนนV3!$C456,[1]RiskPlusY2565Q3!$D:$D,0))</f>
        <v>0</v>
      </c>
      <c r="AQ456" s="92">
        <f>INDEX([1]RiskPlusY2565Q3!R:R,MATCH([1]ตารางคะแนนV3!$C456,[1]RiskPlusY2565Q3!$D:$D,0))</f>
        <v>0</v>
      </c>
      <c r="AR456" s="92">
        <f>INDEX([1]RiskPlusY2565Q3!AB:AB,MATCH([1]ตารางคะแนนV3!$C456,[1]RiskPlusY2565Q3!$D:$D,0))</f>
        <v>1</v>
      </c>
      <c r="AS456" s="93">
        <f t="shared" ref="AS456:AS519" si="121">SUM(AP456:AR456)</f>
        <v>1</v>
      </c>
      <c r="AT456" s="92">
        <f>INDEX([1]RiskPlusY2565Q3!AA:AA,MATCH([1]ตารางคะแนนV3!$C456,[1]RiskPlusY2565Q3!$D:$D,0))</f>
        <v>1</v>
      </c>
      <c r="AU456" s="92">
        <f>INDEX([1]RiskPlusY2565Q3!AC:AC,MATCH([1]ตารางคะแนนV3!$C456,[1]RiskPlusY2565Q3!$D:$D,0))</f>
        <v>1</v>
      </c>
      <c r="AV456" s="94">
        <f t="shared" ref="AV456:AV519" si="122">SUM(AT456:AU456)</f>
        <v>2</v>
      </c>
      <c r="AW456" s="95">
        <f t="shared" ref="AW456:AW519" si="123">SUM(AV456,AS456)</f>
        <v>3</v>
      </c>
      <c r="AX456" s="96">
        <f t="shared" ref="AX456:AX519" si="124">SUM(AO456,AW456)</f>
        <v>10</v>
      </c>
      <c r="AY456" s="18" t="str">
        <f t="shared" ref="AY456:AY519" si="125">IF(AX456&lt;7.5,"F",IF(AX456&lt;9,"D",IF(AX456&lt;10.5,"C",IF(AX456&lt;12,"B","A"))))</f>
        <v>C</v>
      </c>
      <c r="AZ456" s="18"/>
      <c r="BA456" s="18" t="str">
        <f>INDEX([1]Proflile65!$L:$L,MATCH([1]ตารางคะแนนV3!$C456,[1]Proflile65!$D:$D,0))</f>
        <v>เดิม</v>
      </c>
      <c r="BB456" s="18"/>
      <c r="BC456" s="18"/>
      <c r="BD456" s="28" t="b">
        <f t="shared" ref="BD456:BD519" si="126">AX456=BE456</f>
        <v>1</v>
      </c>
      <c r="BE456" s="96">
        <v>10</v>
      </c>
      <c r="BF456" s="18" t="s">
        <v>2072</v>
      </c>
      <c r="BH456" s="17">
        <f t="shared" ref="BH456:BH519" si="127">IF(AY456=$BH$5,$BI$5,IF(AY456=$BH$6,$BI$6,0))</f>
        <v>0</v>
      </c>
    </row>
    <row r="457" spans="1:60">
      <c r="A457" s="18" t="s">
        <v>116</v>
      </c>
      <c r="B457" s="17" t="s">
        <v>171</v>
      </c>
      <c r="C457" s="18" t="s">
        <v>1059</v>
      </c>
      <c r="D457" s="17" t="s">
        <v>1060</v>
      </c>
      <c r="E457" s="18" t="str">
        <f>INDEX([1]Proflile65!$F:$F,MATCH([1]ตารางคะแนนV3!$C457,[1]Proflile65!$D:$D,0))</f>
        <v>รพช.</v>
      </c>
      <c r="F457" s="18">
        <f>INDEX([1]Proflile65!$H:$H,MATCH([1]ตารางคะแนนV3!$C457,[1]Proflile65!$D:$D,0))</f>
        <v>45</v>
      </c>
      <c r="G457" s="19" t="str">
        <f>INDEX([1]Proflile65!$K:$K,MATCH([1]ตารางคะแนนV3!$C457,[1]Proflile65!$D:$D,0))</f>
        <v>รพช.F2 P&lt;=30,000</v>
      </c>
      <c r="H457" s="75">
        <v>28932</v>
      </c>
      <c r="I457" s="76">
        <f>INDEX([1]RiskPlusY2565Q3!L:L,MATCH([1]ตารางคะแนนV3!$C457,[1]RiskPlusY2565Q3!$D:$D,0))</f>
        <v>24440985.359999999</v>
      </c>
      <c r="J457" s="76">
        <f>INDEX([1]RiskPlusY2565Q3!P:P,MATCH([1]ตารางคะแนนV3!$C457,[1]RiskPlusY2565Q3!$D:$D,0))</f>
        <v>-7486061.6100000003</v>
      </c>
      <c r="K457" s="76">
        <f>INDEX([1]RiskPlusY2565Q3!O:O,MATCH([1]ตารางคะแนนV3!$C457,[1]RiskPlusY2565Q3!$D:$D,0))</f>
        <v>26325086.27</v>
      </c>
      <c r="L457" s="76">
        <f>INDEX([1]RiskPlusY2565Q3!M:M,MATCH([1]ตารางคะแนนV3!$C457,[1]RiskPlusY2565Q3!$D:$D,0))</f>
        <v>24567915.82</v>
      </c>
      <c r="M457" s="29">
        <f>INDEX([1]RiskPlusY2565Q3!N:N,MATCH([1]ตารางคะแนนV3!$C457,[1]RiskPlusY2565Q3!$D:$D,0))</f>
        <v>1</v>
      </c>
      <c r="N457" s="77">
        <f>INDEX([1]PlanfinY2565Q3!M:M,MATCH([1]ตารางคะแนนV3!$C457,[1]PlanfinY2565Q3!$C:$C,0))</f>
        <v>1</v>
      </c>
      <c r="O457" s="78">
        <f>INDEX([1]PlanfinY2565Q3!N:N,MATCH([1]ตารางคะแนนV3!$C457,[1]PlanfinY2565Q3!$C:$C,0))</f>
        <v>0</v>
      </c>
      <c r="P457" s="79">
        <f t="shared" si="112"/>
        <v>1</v>
      </c>
      <c r="Q457" s="80">
        <f>INDEX([1]Ratio!R:R,MATCH([1]ตารางคะแนนV3!$C457,[1]Ratio!$C:$C,0))</f>
        <v>394</v>
      </c>
      <c r="R457" s="81">
        <f>INDEX([1]RiskPlusY2565Q3!$S:$S,MATCH([1]ตารางคะแนนV3!C457,[1]RiskPlusY2565Q3!$D:$D,0))</f>
        <v>0</v>
      </c>
      <c r="S457" s="82">
        <f>INDEX([1]Ratio!$S:$S,MATCH([1]ตารางคะแนนV3!$C457,[1]Ratio!$C:$C,0))</f>
        <v>147</v>
      </c>
      <c r="T457" s="78">
        <f>VLOOKUP($C457,[1]RiskPlusY2565Q3!$D$2:$W$901,17,0)</f>
        <v>0</v>
      </c>
      <c r="U457" s="83">
        <f t="shared" si="113"/>
        <v>0</v>
      </c>
      <c r="V457" s="82">
        <f>INDEX([1]Ratio!$T:$T,MATCH([1]ตารางคะแนนV3!$C457,[1]Ratio!$C:$C,0))</f>
        <v>204</v>
      </c>
      <c r="W457" s="78">
        <f>VLOOKUP($C457,[1]RiskPlusY2565Q3!$D$2:$W$901,18,0)</f>
        <v>0</v>
      </c>
      <c r="X457" s="83">
        <f t="shared" si="114"/>
        <v>0</v>
      </c>
      <c r="Y457" s="82">
        <f>INDEX([1]Ratio!$V:$V,MATCH([1]ตารางคะแนนV3!$C457,[1]Ratio!$C:$C,0))</f>
        <v>75</v>
      </c>
      <c r="Z457" s="81">
        <f>INDEX([1]RiskPlusY2565Q3!$W:$W,MATCH([1]ตารางคะแนนV3!C457,[1]RiskPlusY2565Q3!$D:$D,0))</f>
        <v>0</v>
      </c>
      <c r="AA457" s="84">
        <f t="shared" si="115"/>
        <v>0</v>
      </c>
      <c r="AB457" s="77" t="str">
        <f>INDEX('[1]Quick MethodY2565Q3'!P:P,MATCH([1]ตารางคะแนนV3!$C457,'[1]Quick MethodY2565Q3'!$C:$C,0))</f>
        <v>1</v>
      </c>
      <c r="AC457" s="78" t="str">
        <f>INDEX('[1]Quick MethodY2565Q3'!Q:Q,MATCH([1]ตารางคะแนนV3!$C457,'[1]Quick MethodY2565Q3'!$C:$C,0))</f>
        <v>1</v>
      </c>
      <c r="AD457" s="78">
        <f>INDEX([1]HGRY2565Q3!W:W,MATCH([1]ตารางคะแนนV3!$C457,[1]HGRY2565Q3!$C:$C,0))</f>
        <v>0</v>
      </c>
      <c r="AE457" s="78">
        <f>INDEX([1]HGRY2565Q3!X:X,MATCH([1]ตารางคะแนนV3!$C457,[1]HGRY2565Q3!$C:$C,0))</f>
        <v>0</v>
      </c>
      <c r="AF457" s="78">
        <f>INDEX([1]HGRY2565Q3!Y:Y,MATCH([1]ตารางคะแนนV3!$C457,[1]HGRY2565Q3!$C:$C,0))</f>
        <v>0.5</v>
      </c>
      <c r="AG457" s="78">
        <f>INDEX([1]HGRY2565Q3!Z:Z,MATCH([1]ตารางคะแนนV3!$C457,[1]HGRY2565Q3!$C:$C,0))</f>
        <v>0.5</v>
      </c>
      <c r="AH457" s="85">
        <f t="shared" si="116"/>
        <v>3</v>
      </c>
      <c r="AI457" s="79">
        <f t="shared" si="117"/>
        <v>2</v>
      </c>
      <c r="AJ457" s="86">
        <f>INDEX([1]PointY2565Q3!J:J,MATCH([1]ตารางคะแนนV3!$C457,[1]PointY2565Q3!$C:$C,0))</f>
        <v>1</v>
      </c>
      <c r="AK457" s="87">
        <f>IFERROR(INDEX([1]อัตราการครองเตียง!O:O,MATCH([1]ตารางคะแนนV3!$C457,[1]อัตราการครองเตียง!$C:$C,0)),0)</f>
        <v>0</v>
      </c>
      <c r="AL457" s="88">
        <f>INDEX([1]SumAdjRw!R:R,MATCH([1]ตารางคะแนนV3!$C457,[1]SumAdjRw!$C:$C,0))</f>
        <v>1</v>
      </c>
      <c r="AM457" s="89">
        <f t="shared" si="118"/>
        <v>1</v>
      </c>
      <c r="AN457" s="90">
        <f t="shared" si="119"/>
        <v>4</v>
      </c>
      <c r="AO457" s="91">
        <f t="shared" si="120"/>
        <v>5</v>
      </c>
      <c r="AP457" s="92">
        <f>INDEX([1]RiskPlusY2565Q3!Q:Q,MATCH([1]ตารางคะแนนV3!$C457,[1]RiskPlusY2565Q3!$D:$D,0))</f>
        <v>0</v>
      </c>
      <c r="AQ457" s="92">
        <f>INDEX([1]RiskPlusY2565Q3!R:R,MATCH([1]ตารางคะแนนV3!$C457,[1]RiskPlusY2565Q3!$D:$D,0))</f>
        <v>1</v>
      </c>
      <c r="AR457" s="92">
        <f>INDEX([1]RiskPlusY2565Q3!AB:AB,MATCH([1]ตารางคะแนนV3!$C457,[1]RiskPlusY2565Q3!$D:$D,0))</f>
        <v>1</v>
      </c>
      <c r="AS457" s="93">
        <f t="shared" si="121"/>
        <v>2</v>
      </c>
      <c r="AT457" s="92">
        <f>INDEX([1]RiskPlusY2565Q3!AA:AA,MATCH([1]ตารางคะแนนV3!$C457,[1]RiskPlusY2565Q3!$D:$D,0))</f>
        <v>1</v>
      </c>
      <c r="AU457" s="92">
        <f>INDEX([1]RiskPlusY2565Q3!AC:AC,MATCH([1]ตารางคะแนนV3!$C457,[1]RiskPlusY2565Q3!$D:$D,0))</f>
        <v>0</v>
      </c>
      <c r="AV457" s="94">
        <f t="shared" si="122"/>
        <v>1</v>
      </c>
      <c r="AW457" s="95">
        <f t="shared" si="123"/>
        <v>3</v>
      </c>
      <c r="AX457" s="96">
        <f t="shared" si="124"/>
        <v>8</v>
      </c>
      <c r="AY457" s="18" t="str">
        <f t="shared" si="125"/>
        <v>D</v>
      </c>
      <c r="AZ457" s="18"/>
      <c r="BA457" s="18" t="str">
        <f>INDEX([1]Proflile65!$L:$L,MATCH([1]ตารางคะแนนV3!$C457,[1]Proflile65!$D:$D,0))</f>
        <v>เดิม</v>
      </c>
      <c r="BB457" s="18"/>
      <c r="BC457" s="18"/>
      <c r="BD457" s="28" t="b">
        <f t="shared" si="126"/>
        <v>1</v>
      </c>
      <c r="BE457" s="96">
        <v>8</v>
      </c>
      <c r="BF457" s="18" t="s">
        <v>2073</v>
      </c>
      <c r="BH457" s="17">
        <f t="shared" si="127"/>
        <v>0</v>
      </c>
    </row>
    <row r="458" spans="1:60">
      <c r="A458" s="18" t="s">
        <v>116</v>
      </c>
      <c r="B458" s="17" t="s">
        <v>171</v>
      </c>
      <c r="C458" s="18" t="s">
        <v>1061</v>
      </c>
      <c r="D458" s="17" t="s">
        <v>1062</v>
      </c>
      <c r="E458" s="18" t="str">
        <f>INDEX([1]Proflile65!$F:$F,MATCH([1]ตารางคะแนนV3!$C458,[1]Proflile65!$D:$D,0))</f>
        <v>รพช.</v>
      </c>
      <c r="F458" s="18">
        <f>INDEX([1]Proflile65!$H:$H,MATCH([1]ตารางคะแนนV3!$C458,[1]Proflile65!$D:$D,0))</f>
        <v>33</v>
      </c>
      <c r="G458" s="19" t="str">
        <f>INDEX([1]Proflile65!$K:$K,MATCH([1]ตารางคะแนนV3!$C458,[1]Proflile65!$D:$D,0))</f>
        <v>รพช.F2 P&lt;=30,000</v>
      </c>
      <c r="H458" s="75">
        <v>17438</v>
      </c>
      <c r="I458" s="76">
        <f>INDEX([1]RiskPlusY2565Q3!L:L,MATCH([1]ตารางคะแนนV3!$C458,[1]RiskPlusY2565Q3!$D:$D,0))</f>
        <v>7739788.4900000002</v>
      </c>
      <c r="J458" s="76">
        <f>INDEX([1]RiskPlusY2565Q3!P:P,MATCH([1]ตารางคะแนนV3!$C458,[1]RiskPlusY2565Q3!$D:$D,0))</f>
        <v>-14703064.74</v>
      </c>
      <c r="K458" s="76">
        <f>INDEX([1]RiskPlusY2565Q3!O:O,MATCH([1]ตารางคะแนนV3!$C458,[1]RiskPlusY2565Q3!$D:$D,0))</f>
        <v>12536228.74</v>
      </c>
      <c r="L458" s="76">
        <f>INDEX([1]RiskPlusY2565Q3!M:M,MATCH([1]ตารางคะแนนV3!$C458,[1]RiskPlusY2565Q3!$D:$D,0))</f>
        <v>11128382.42</v>
      </c>
      <c r="M458" s="29">
        <f>INDEX([1]RiskPlusY2565Q3!N:N,MATCH([1]ตารางคะแนนV3!$C458,[1]RiskPlusY2565Q3!$D:$D,0))</f>
        <v>2</v>
      </c>
      <c r="N458" s="77">
        <f>INDEX([1]PlanfinY2565Q3!M:M,MATCH([1]ตารางคะแนนV3!$C458,[1]PlanfinY2565Q3!$C:$C,0))</f>
        <v>0</v>
      </c>
      <c r="O458" s="78">
        <f>INDEX([1]PlanfinY2565Q3!N:N,MATCH([1]ตารางคะแนนV3!$C458,[1]PlanfinY2565Q3!$C:$C,0))</f>
        <v>1</v>
      </c>
      <c r="P458" s="79">
        <f t="shared" si="112"/>
        <v>1</v>
      </c>
      <c r="Q458" s="80">
        <f>INDEX([1]Ratio!R:R,MATCH([1]ตารางคะแนนV3!$C458,[1]Ratio!$C:$C,0))</f>
        <v>495</v>
      </c>
      <c r="R458" s="81">
        <f>INDEX([1]RiskPlusY2565Q3!$S:$S,MATCH([1]ตารางคะแนนV3!C458,[1]RiskPlusY2565Q3!$D:$D,0))</f>
        <v>0</v>
      </c>
      <c r="S458" s="82">
        <f>INDEX([1]Ratio!$S:$S,MATCH([1]ตารางคะแนนV3!$C458,[1]Ratio!$C:$C,0))</f>
        <v>9</v>
      </c>
      <c r="T458" s="78">
        <f>VLOOKUP($C458,[1]RiskPlusY2565Q3!$D$2:$W$901,17,0)</f>
        <v>0</v>
      </c>
      <c r="U458" s="83">
        <f t="shared" si="113"/>
        <v>0</v>
      </c>
      <c r="V458" s="82">
        <f>INDEX([1]Ratio!$T:$T,MATCH([1]ตารางคะแนนV3!$C458,[1]Ratio!$C:$C,0))</f>
        <v>113</v>
      </c>
      <c r="W458" s="78">
        <f>VLOOKUP($C458,[1]RiskPlusY2565Q3!$D$2:$W$901,18,0)</f>
        <v>0</v>
      </c>
      <c r="X458" s="83">
        <f t="shared" si="114"/>
        <v>0</v>
      </c>
      <c r="Y458" s="82">
        <f>INDEX([1]Ratio!$V:$V,MATCH([1]ตารางคะแนนV3!$C458,[1]Ratio!$C:$C,0))</f>
        <v>73</v>
      </c>
      <c r="Z458" s="81">
        <f>INDEX([1]RiskPlusY2565Q3!$W:$W,MATCH([1]ตารางคะแนนV3!C458,[1]RiskPlusY2565Q3!$D:$D,0))</f>
        <v>0</v>
      </c>
      <c r="AA458" s="84">
        <f t="shared" si="115"/>
        <v>0</v>
      </c>
      <c r="AB458" s="77" t="str">
        <f>INDEX('[1]Quick MethodY2565Q3'!P:P,MATCH([1]ตารางคะแนนV3!$C458,'[1]Quick MethodY2565Q3'!$C:$C,0))</f>
        <v>1</v>
      </c>
      <c r="AC458" s="78" t="str">
        <f>INDEX('[1]Quick MethodY2565Q3'!Q:Q,MATCH([1]ตารางคะแนนV3!$C458,'[1]Quick MethodY2565Q3'!$C:$C,0))</f>
        <v>1</v>
      </c>
      <c r="AD458" s="78">
        <f>INDEX([1]HGRY2565Q3!W:W,MATCH([1]ตารางคะแนนV3!$C458,[1]HGRY2565Q3!$C:$C,0))</f>
        <v>0.5</v>
      </c>
      <c r="AE458" s="78">
        <f>INDEX([1]HGRY2565Q3!X:X,MATCH([1]ตารางคะแนนV3!$C458,[1]HGRY2565Q3!$C:$C,0))</f>
        <v>0.5</v>
      </c>
      <c r="AF458" s="78">
        <f>INDEX([1]HGRY2565Q3!Y:Y,MATCH([1]ตารางคะแนนV3!$C458,[1]HGRY2565Q3!$C:$C,0))</f>
        <v>0.5</v>
      </c>
      <c r="AG458" s="78">
        <f>INDEX([1]HGRY2565Q3!Z:Z,MATCH([1]ตารางคะแนนV3!$C458,[1]HGRY2565Q3!$C:$C,0))</f>
        <v>0</v>
      </c>
      <c r="AH458" s="85">
        <f t="shared" si="116"/>
        <v>3.5</v>
      </c>
      <c r="AI458" s="79">
        <f t="shared" si="117"/>
        <v>2</v>
      </c>
      <c r="AJ458" s="86">
        <f>INDEX([1]PointY2565Q3!J:J,MATCH([1]ตารางคะแนนV3!$C458,[1]PointY2565Q3!$C:$C,0))</f>
        <v>1</v>
      </c>
      <c r="AK458" s="87">
        <f>IFERROR(INDEX([1]อัตราการครองเตียง!O:O,MATCH([1]ตารางคะแนนV3!$C458,[1]อัตราการครองเตียง!$C:$C,0)),0)</f>
        <v>0</v>
      </c>
      <c r="AL458" s="88">
        <f>INDEX([1]SumAdjRw!R:R,MATCH([1]ตารางคะแนนV3!$C458,[1]SumAdjRw!$C:$C,0))</f>
        <v>0</v>
      </c>
      <c r="AM458" s="89">
        <f t="shared" si="118"/>
        <v>0</v>
      </c>
      <c r="AN458" s="90">
        <f t="shared" si="119"/>
        <v>3</v>
      </c>
      <c r="AO458" s="91">
        <f t="shared" si="120"/>
        <v>4</v>
      </c>
      <c r="AP458" s="92">
        <f>INDEX([1]RiskPlusY2565Q3!Q:Q,MATCH([1]ตารางคะแนนV3!$C458,[1]RiskPlusY2565Q3!$D:$D,0))</f>
        <v>0</v>
      </c>
      <c r="AQ458" s="92">
        <f>INDEX([1]RiskPlusY2565Q3!R:R,MATCH([1]ตารางคะแนนV3!$C458,[1]RiskPlusY2565Q3!$D:$D,0))</f>
        <v>1</v>
      </c>
      <c r="AR458" s="92">
        <f>INDEX([1]RiskPlusY2565Q3!AB:AB,MATCH([1]ตารางคะแนนV3!$C458,[1]RiskPlusY2565Q3!$D:$D,0))</f>
        <v>1</v>
      </c>
      <c r="AS458" s="93">
        <f t="shared" si="121"/>
        <v>2</v>
      </c>
      <c r="AT458" s="92">
        <f>INDEX([1]RiskPlusY2565Q3!AA:AA,MATCH([1]ตารางคะแนนV3!$C458,[1]RiskPlusY2565Q3!$D:$D,0))</f>
        <v>1</v>
      </c>
      <c r="AU458" s="92">
        <f>INDEX([1]RiskPlusY2565Q3!AC:AC,MATCH([1]ตารางคะแนนV3!$C458,[1]RiskPlusY2565Q3!$D:$D,0))</f>
        <v>0</v>
      </c>
      <c r="AV458" s="94">
        <f t="shared" si="122"/>
        <v>1</v>
      </c>
      <c r="AW458" s="95">
        <f t="shared" si="123"/>
        <v>3</v>
      </c>
      <c r="AX458" s="96">
        <f t="shared" si="124"/>
        <v>7</v>
      </c>
      <c r="AY458" s="18" t="str">
        <f t="shared" si="125"/>
        <v>F</v>
      </c>
      <c r="AZ458" s="18"/>
      <c r="BA458" s="18" t="str">
        <f>INDEX([1]Proflile65!$L:$L,MATCH([1]ตารางคะแนนV3!$C458,[1]Proflile65!$D:$D,0))</f>
        <v>เดิม</v>
      </c>
      <c r="BB458" s="18"/>
      <c r="BC458" s="18"/>
      <c r="BD458" s="28" t="b">
        <f t="shared" si="126"/>
        <v>1</v>
      </c>
      <c r="BE458" s="96">
        <v>7</v>
      </c>
      <c r="BF458" s="18" t="s">
        <v>2074</v>
      </c>
      <c r="BH458" s="17">
        <f t="shared" si="127"/>
        <v>0</v>
      </c>
    </row>
    <row r="459" spans="1:60">
      <c r="A459" s="18" t="s">
        <v>116</v>
      </c>
      <c r="B459" s="17" t="s">
        <v>171</v>
      </c>
      <c r="C459" s="18" t="s">
        <v>1063</v>
      </c>
      <c r="D459" s="17" t="s">
        <v>1064</v>
      </c>
      <c r="E459" s="18" t="str">
        <f>INDEX([1]Proflile65!$F:$F,MATCH([1]ตารางคะแนนV3!$C459,[1]Proflile65!$D:$D,0))</f>
        <v>รพช.</v>
      </c>
      <c r="F459" s="18">
        <f>INDEX([1]Proflile65!$H:$H,MATCH([1]ตารางคะแนนV3!$C459,[1]Proflile65!$D:$D,0))</f>
        <v>122</v>
      </c>
      <c r="G459" s="19" t="str">
        <f>INDEX([1]Proflile65!$K:$K,MATCH([1]ตารางคะแนนV3!$C459,[1]Proflile65!$D:$D,0))</f>
        <v>รพช.M2 B&gt;100</v>
      </c>
      <c r="H459" s="75">
        <v>58009</v>
      </c>
      <c r="I459" s="76">
        <f>INDEX([1]RiskPlusY2565Q3!L:L,MATCH([1]ตารางคะแนนV3!$C459,[1]RiskPlusY2565Q3!$D:$D,0))</f>
        <v>99882488.969999999</v>
      </c>
      <c r="J459" s="76">
        <f>INDEX([1]RiskPlusY2565Q3!P:P,MATCH([1]ตารางคะแนนV3!$C459,[1]RiskPlusY2565Q3!$D:$D,0))</f>
        <v>14300215.279999999</v>
      </c>
      <c r="K459" s="76">
        <f>INDEX([1]RiskPlusY2565Q3!O:O,MATCH([1]ตารางคะแนนV3!$C459,[1]RiskPlusY2565Q3!$D:$D,0))</f>
        <v>248372341.84</v>
      </c>
      <c r="L459" s="76">
        <f>INDEX([1]RiskPlusY2565Q3!M:M,MATCH([1]ตารางคะแนนV3!$C459,[1]RiskPlusY2565Q3!$D:$D,0))</f>
        <v>245703689.19</v>
      </c>
      <c r="M459" s="29">
        <f>INDEX([1]RiskPlusY2565Q3!N:N,MATCH([1]ตารางคะแนนV3!$C459,[1]RiskPlusY2565Q3!$D:$D,0))</f>
        <v>0</v>
      </c>
      <c r="N459" s="77">
        <f>INDEX([1]PlanfinY2565Q3!M:M,MATCH([1]ตารางคะแนนV3!$C459,[1]PlanfinY2565Q3!$C:$C,0))</f>
        <v>0</v>
      </c>
      <c r="O459" s="78">
        <f>INDEX([1]PlanfinY2565Q3!N:N,MATCH([1]ตารางคะแนนV3!$C459,[1]PlanfinY2565Q3!$C:$C,0))</f>
        <v>0</v>
      </c>
      <c r="P459" s="79">
        <f t="shared" si="112"/>
        <v>0</v>
      </c>
      <c r="Q459" s="80">
        <f>INDEX([1]Ratio!R:R,MATCH([1]ตารางคะแนนV3!$C459,[1]Ratio!$C:$C,0))</f>
        <v>216</v>
      </c>
      <c r="R459" s="81">
        <f>INDEX([1]RiskPlusY2565Q3!$S:$S,MATCH([1]ตารางคะแนนV3!C459,[1]RiskPlusY2565Q3!$D:$D,0))</f>
        <v>0</v>
      </c>
      <c r="S459" s="82">
        <f>INDEX([1]Ratio!$S:$S,MATCH([1]ตารางคะแนนV3!$C459,[1]Ratio!$C:$C,0))</f>
        <v>68</v>
      </c>
      <c r="T459" s="78">
        <f>VLOOKUP($C459,[1]RiskPlusY2565Q3!$D$2:$W$901,17,0)</f>
        <v>0</v>
      </c>
      <c r="U459" s="83">
        <f t="shared" si="113"/>
        <v>0</v>
      </c>
      <c r="V459" s="82">
        <f>INDEX([1]Ratio!$T:$T,MATCH([1]ตารางคะแนนV3!$C459,[1]Ratio!$C:$C,0))</f>
        <v>75</v>
      </c>
      <c r="W459" s="78">
        <f>VLOOKUP($C459,[1]RiskPlusY2565Q3!$D$2:$W$901,18,0)</f>
        <v>0</v>
      </c>
      <c r="X459" s="83">
        <f t="shared" si="114"/>
        <v>0</v>
      </c>
      <c r="Y459" s="82">
        <f>INDEX([1]Ratio!$V:$V,MATCH([1]ตารางคะแนนV3!$C459,[1]Ratio!$C:$C,0))</f>
        <v>50</v>
      </c>
      <c r="Z459" s="81">
        <f>INDEX([1]RiskPlusY2565Q3!$W:$W,MATCH([1]ตารางคะแนนV3!C459,[1]RiskPlusY2565Q3!$D:$D,0))</f>
        <v>1</v>
      </c>
      <c r="AA459" s="84">
        <f t="shared" si="115"/>
        <v>1</v>
      </c>
      <c r="AB459" s="77" t="str">
        <f>INDEX('[1]Quick MethodY2565Q3'!P:P,MATCH([1]ตารางคะแนนV3!$C459,'[1]Quick MethodY2565Q3'!$C:$C,0))</f>
        <v>1</v>
      </c>
      <c r="AC459" s="78" t="str">
        <f>INDEX('[1]Quick MethodY2565Q3'!Q:Q,MATCH([1]ตารางคะแนนV3!$C459,'[1]Quick MethodY2565Q3'!$C:$C,0))</f>
        <v>1</v>
      </c>
      <c r="AD459" s="78">
        <f>INDEX([1]HGRY2565Q3!W:W,MATCH([1]ตารางคะแนนV3!$C459,[1]HGRY2565Q3!$C:$C,0))</f>
        <v>0</v>
      </c>
      <c r="AE459" s="78">
        <f>INDEX([1]HGRY2565Q3!X:X,MATCH([1]ตารางคะแนนV3!$C459,[1]HGRY2565Q3!$C:$C,0))</f>
        <v>0.5</v>
      </c>
      <c r="AF459" s="78">
        <f>INDEX([1]HGRY2565Q3!Y:Y,MATCH([1]ตารางคะแนนV3!$C459,[1]HGRY2565Q3!$C:$C,0))</f>
        <v>0.5</v>
      </c>
      <c r="AG459" s="78">
        <f>INDEX([1]HGRY2565Q3!Z:Z,MATCH([1]ตารางคะแนนV3!$C459,[1]HGRY2565Q3!$C:$C,0))</f>
        <v>0</v>
      </c>
      <c r="AH459" s="85">
        <f t="shared" si="116"/>
        <v>3</v>
      </c>
      <c r="AI459" s="79">
        <f t="shared" si="117"/>
        <v>2</v>
      </c>
      <c r="AJ459" s="86">
        <f>INDEX([1]PointY2565Q3!J:J,MATCH([1]ตารางคะแนนV3!$C459,[1]PointY2565Q3!$C:$C,0))</f>
        <v>1</v>
      </c>
      <c r="AK459" s="87">
        <f>IFERROR(INDEX([1]อัตราการครองเตียง!O:O,MATCH([1]ตารางคะแนนV3!$C459,[1]อัตราการครองเตียง!$C:$C,0)),0)</f>
        <v>1</v>
      </c>
      <c r="AL459" s="88">
        <f>INDEX([1]SumAdjRw!R:R,MATCH([1]ตารางคะแนนV3!$C459,[1]SumAdjRw!$C:$C,0))</f>
        <v>1</v>
      </c>
      <c r="AM459" s="89">
        <f t="shared" si="118"/>
        <v>2</v>
      </c>
      <c r="AN459" s="90">
        <f t="shared" si="119"/>
        <v>5</v>
      </c>
      <c r="AO459" s="91">
        <f t="shared" si="120"/>
        <v>6</v>
      </c>
      <c r="AP459" s="92">
        <f>INDEX([1]RiskPlusY2565Q3!Q:Q,MATCH([1]ตารางคะแนนV3!$C459,[1]RiskPlusY2565Q3!$D:$D,0))</f>
        <v>1</v>
      </c>
      <c r="AQ459" s="92">
        <f>INDEX([1]RiskPlusY2565Q3!R:R,MATCH([1]ตารางคะแนนV3!$C459,[1]RiskPlusY2565Q3!$D:$D,0))</f>
        <v>1</v>
      </c>
      <c r="AR459" s="92">
        <f>INDEX([1]RiskPlusY2565Q3!AB:AB,MATCH([1]ตารางคะแนนV3!$C459,[1]RiskPlusY2565Q3!$D:$D,0))</f>
        <v>1</v>
      </c>
      <c r="AS459" s="93">
        <f t="shared" si="121"/>
        <v>3</v>
      </c>
      <c r="AT459" s="92">
        <f>INDEX([1]RiskPlusY2565Q3!AA:AA,MATCH([1]ตารางคะแนนV3!$C459,[1]RiskPlusY2565Q3!$D:$D,0))</f>
        <v>1</v>
      </c>
      <c r="AU459" s="92">
        <f>INDEX([1]RiskPlusY2565Q3!AC:AC,MATCH([1]ตารางคะแนนV3!$C459,[1]RiskPlusY2565Q3!$D:$D,0))</f>
        <v>1</v>
      </c>
      <c r="AV459" s="94">
        <f t="shared" si="122"/>
        <v>2</v>
      </c>
      <c r="AW459" s="95">
        <f t="shared" si="123"/>
        <v>5</v>
      </c>
      <c r="AX459" s="96">
        <f t="shared" si="124"/>
        <v>11</v>
      </c>
      <c r="AY459" s="18" t="str">
        <f t="shared" si="125"/>
        <v>B</v>
      </c>
      <c r="AZ459" s="18"/>
      <c r="BA459" s="18" t="str">
        <f>INDEX([1]Proflile65!$L:$L,MATCH([1]ตารางคะแนนV3!$C459,[1]Proflile65!$D:$D,0))</f>
        <v>เดิม</v>
      </c>
      <c r="BB459" s="18"/>
      <c r="BC459" s="18"/>
      <c r="BD459" s="28" t="b">
        <f t="shared" si="126"/>
        <v>1</v>
      </c>
      <c r="BE459" s="96">
        <v>11</v>
      </c>
      <c r="BF459" s="18" t="s">
        <v>2071</v>
      </c>
      <c r="BH459" s="17">
        <f t="shared" si="127"/>
        <v>150000</v>
      </c>
    </row>
    <row r="460" spans="1:60">
      <c r="A460" s="18" t="s">
        <v>116</v>
      </c>
      <c r="B460" s="17" t="s">
        <v>171</v>
      </c>
      <c r="C460" s="18" t="s">
        <v>1065</v>
      </c>
      <c r="D460" s="17" t="s">
        <v>1066</v>
      </c>
      <c r="E460" s="18" t="str">
        <f>INDEX([1]Proflile65!$F:$F,MATCH([1]ตารางคะแนนV3!$C460,[1]Proflile65!$D:$D,0))</f>
        <v>รพท.</v>
      </c>
      <c r="F460" s="18">
        <f>INDEX([1]Proflile65!$H:$H,MATCH([1]ตารางคะแนนV3!$C460,[1]Proflile65!$D:$D,0))</f>
        <v>150</v>
      </c>
      <c r="G460" s="19" t="str">
        <f>INDEX([1]Proflile65!$K:$K,MATCH([1]ตารางคะแนนV3!$C460,[1]Proflile65!$D:$D,0))</f>
        <v>รพท.M1 B&lt;=200</v>
      </c>
      <c r="H460" s="75">
        <v>45649</v>
      </c>
      <c r="I460" s="76">
        <f>INDEX([1]RiskPlusY2565Q3!L:L,MATCH([1]ตารางคะแนนV3!$C460,[1]RiskPlusY2565Q3!$D:$D,0))</f>
        <v>161142976.99000001</v>
      </c>
      <c r="J460" s="76">
        <f>INDEX([1]RiskPlusY2565Q3!P:P,MATCH([1]ตารางคะแนนV3!$C460,[1]RiskPlusY2565Q3!$D:$D,0))</f>
        <v>70249764.859999999</v>
      </c>
      <c r="K460" s="76">
        <f>INDEX([1]RiskPlusY2565Q3!O:O,MATCH([1]ตารางคะแนนV3!$C460,[1]RiskPlusY2565Q3!$D:$D,0))</f>
        <v>118745528.45999999</v>
      </c>
      <c r="L460" s="76">
        <f>INDEX([1]RiskPlusY2565Q3!M:M,MATCH([1]ตารางคะแนนV3!$C460,[1]RiskPlusY2565Q3!$D:$D,0))</f>
        <v>124428460.37</v>
      </c>
      <c r="M460" s="29">
        <f>INDEX([1]RiskPlusY2565Q3!N:N,MATCH([1]ตารางคะแนนV3!$C460,[1]RiskPlusY2565Q3!$D:$D,0))</f>
        <v>0</v>
      </c>
      <c r="N460" s="77">
        <f>INDEX([1]PlanfinY2565Q3!M:M,MATCH([1]ตารางคะแนนV3!$C460,[1]PlanfinY2565Q3!$C:$C,0))</f>
        <v>0</v>
      </c>
      <c r="O460" s="78">
        <f>INDEX([1]PlanfinY2565Q3!N:N,MATCH([1]ตารางคะแนนV3!$C460,[1]PlanfinY2565Q3!$C:$C,0))</f>
        <v>0</v>
      </c>
      <c r="P460" s="79">
        <f t="shared" si="112"/>
        <v>0</v>
      </c>
      <c r="Q460" s="80">
        <f>INDEX([1]Ratio!R:R,MATCH([1]ตารางคะแนนV3!$C460,[1]Ratio!$C:$C,0))</f>
        <v>213</v>
      </c>
      <c r="R460" s="81">
        <f>INDEX([1]RiskPlusY2565Q3!$S:$S,MATCH([1]ตารางคะแนนV3!C460,[1]RiskPlusY2565Q3!$D:$D,0))</f>
        <v>0</v>
      </c>
      <c r="S460" s="82">
        <f>INDEX([1]Ratio!$S:$S,MATCH([1]ตารางคะแนนV3!$C460,[1]Ratio!$C:$C,0))</f>
        <v>111</v>
      </c>
      <c r="T460" s="78">
        <f>VLOOKUP($C460,[1]RiskPlusY2565Q3!$D$2:$W$901,17,0)</f>
        <v>0</v>
      </c>
      <c r="U460" s="83">
        <f t="shared" si="113"/>
        <v>0</v>
      </c>
      <c r="V460" s="82">
        <f>INDEX([1]Ratio!$T:$T,MATCH([1]ตารางคะแนนV3!$C460,[1]Ratio!$C:$C,0))</f>
        <v>69</v>
      </c>
      <c r="W460" s="78">
        <f>VLOOKUP($C460,[1]RiskPlusY2565Q3!$D$2:$W$901,18,0)</f>
        <v>0</v>
      </c>
      <c r="X460" s="83">
        <f t="shared" si="114"/>
        <v>0</v>
      </c>
      <c r="Y460" s="82">
        <f>INDEX([1]Ratio!$V:$V,MATCH([1]ตารางคะแนนV3!$C460,[1]Ratio!$C:$C,0))</f>
        <v>66</v>
      </c>
      <c r="Z460" s="81">
        <f>INDEX([1]RiskPlusY2565Q3!$W:$W,MATCH([1]ตารางคะแนนV3!C460,[1]RiskPlusY2565Q3!$D:$D,0))</f>
        <v>0</v>
      </c>
      <c r="AA460" s="84">
        <f t="shared" si="115"/>
        <v>0</v>
      </c>
      <c r="AB460" s="77" t="str">
        <f>INDEX('[1]Quick MethodY2565Q3'!P:P,MATCH([1]ตารางคะแนนV3!$C460,'[1]Quick MethodY2565Q3'!$C:$C,0))</f>
        <v>1</v>
      </c>
      <c r="AC460" s="78" t="str">
        <f>INDEX('[1]Quick MethodY2565Q3'!Q:Q,MATCH([1]ตารางคะแนนV3!$C460,'[1]Quick MethodY2565Q3'!$C:$C,0))</f>
        <v>1</v>
      </c>
      <c r="AD460" s="78">
        <f>INDEX([1]HGRY2565Q3!W:W,MATCH([1]ตารางคะแนนV3!$C460,[1]HGRY2565Q3!$C:$C,0))</f>
        <v>0.5</v>
      </c>
      <c r="AE460" s="78">
        <f>INDEX([1]HGRY2565Q3!X:X,MATCH([1]ตารางคะแนนV3!$C460,[1]HGRY2565Q3!$C:$C,0))</f>
        <v>0</v>
      </c>
      <c r="AF460" s="78">
        <f>INDEX([1]HGRY2565Q3!Y:Y,MATCH([1]ตารางคะแนนV3!$C460,[1]HGRY2565Q3!$C:$C,0))</f>
        <v>0.5</v>
      </c>
      <c r="AG460" s="78">
        <f>INDEX([1]HGRY2565Q3!Z:Z,MATCH([1]ตารางคะแนนV3!$C460,[1]HGRY2565Q3!$C:$C,0))</f>
        <v>0.5</v>
      </c>
      <c r="AH460" s="85">
        <f t="shared" si="116"/>
        <v>3.5</v>
      </c>
      <c r="AI460" s="79">
        <f t="shared" si="117"/>
        <v>2</v>
      </c>
      <c r="AJ460" s="86">
        <f>INDEX([1]PointY2565Q3!J:J,MATCH([1]ตารางคะแนนV3!$C460,[1]PointY2565Q3!$C:$C,0))</f>
        <v>1</v>
      </c>
      <c r="AK460" s="87">
        <f>IFERROR(INDEX([1]อัตราการครองเตียง!O:O,MATCH([1]ตารางคะแนนV3!$C460,[1]อัตราการครองเตียง!$C:$C,0)),0)</f>
        <v>1</v>
      </c>
      <c r="AL460" s="88">
        <f>INDEX([1]SumAdjRw!R:R,MATCH([1]ตารางคะแนนV3!$C460,[1]SumAdjRw!$C:$C,0))</f>
        <v>0</v>
      </c>
      <c r="AM460" s="89">
        <f t="shared" si="118"/>
        <v>1</v>
      </c>
      <c r="AN460" s="90">
        <f t="shared" si="119"/>
        <v>4</v>
      </c>
      <c r="AO460" s="91">
        <f t="shared" si="120"/>
        <v>4</v>
      </c>
      <c r="AP460" s="92">
        <f>INDEX([1]RiskPlusY2565Q3!Q:Q,MATCH([1]ตารางคะแนนV3!$C460,[1]RiskPlusY2565Q3!$D:$D,0))</f>
        <v>1</v>
      </c>
      <c r="AQ460" s="92">
        <f>INDEX([1]RiskPlusY2565Q3!R:R,MATCH([1]ตารางคะแนนV3!$C460,[1]RiskPlusY2565Q3!$D:$D,0))</f>
        <v>1</v>
      </c>
      <c r="AR460" s="92">
        <f>INDEX([1]RiskPlusY2565Q3!AB:AB,MATCH([1]ตารางคะแนนV3!$C460,[1]RiskPlusY2565Q3!$D:$D,0))</f>
        <v>1</v>
      </c>
      <c r="AS460" s="93">
        <f t="shared" si="121"/>
        <v>3</v>
      </c>
      <c r="AT460" s="92">
        <f>INDEX([1]RiskPlusY2565Q3!AA:AA,MATCH([1]ตารางคะแนนV3!$C460,[1]RiskPlusY2565Q3!$D:$D,0))</f>
        <v>1</v>
      </c>
      <c r="AU460" s="92">
        <f>INDEX([1]RiskPlusY2565Q3!AC:AC,MATCH([1]ตารางคะแนนV3!$C460,[1]RiskPlusY2565Q3!$D:$D,0))</f>
        <v>1</v>
      </c>
      <c r="AV460" s="94">
        <f t="shared" si="122"/>
        <v>2</v>
      </c>
      <c r="AW460" s="95">
        <f t="shared" si="123"/>
        <v>5</v>
      </c>
      <c r="AX460" s="96">
        <f t="shared" si="124"/>
        <v>9</v>
      </c>
      <c r="AY460" s="18" t="str">
        <f t="shared" si="125"/>
        <v>C</v>
      </c>
      <c r="AZ460" s="18"/>
      <c r="BA460" s="18" t="str">
        <f>INDEX([1]Proflile65!$L:$L,MATCH([1]ตารางคะแนนV3!$C460,[1]Proflile65!$D:$D,0))</f>
        <v>เดิม</v>
      </c>
      <c r="BB460" s="18"/>
      <c r="BC460" s="18"/>
      <c r="BD460" s="28" t="b">
        <f t="shared" si="126"/>
        <v>1</v>
      </c>
      <c r="BE460" s="96">
        <v>9</v>
      </c>
      <c r="BF460" s="18" t="s">
        <v>2072</v>
      </c>
      <c r="BH460" s="17">
        <f t="shared" si="127"/>
        <v>0</v>
      </c>
    </row>
    <row r="461" spans="1:60">
      <c r="A461" s="18" t="s">
        <v>116</v>
      </c>
      <c r="B461" s="17" t="s">
        <v>171</v>
      </c>
      <c r="C461" s="18" t="s">
        <v>1067</v>
      </c>
      <c r="D461" s="17" t="s">
        <v>1068</v>
      </c>
      <c r="E461" s="18" t="str">
        <f>INDEX([1]Proflile65!$F:$F,MATCH([1]ตารางคะแนนV3!$C461,[1]Proflile65!$D:$D,0))</f>
        <v>รพช.</v>
      </c>
      <c r="F461" s="18">
        <f>INDEX([1]Proflile65!$H:$H,MATCH([1]ตารางคะแนนV3!$C461,[1]Proflile65!$D:$D,0))</f>
        <v>38</v>
      </c>
      <c r="G461" s="19" t="str">
        <f>INDEX([1]Proflile65!$K:$K,MATCH([1]ตารางคะแนนV3!$C461,[1]Proflile65!$D:$D,0))</f>
        <v>รพช.F2 P&lt;=30,000</v>
      </c>
      <c r="H461" s="75">
        <v>17096</v>
      </c>
      <c r="I461" s="76">
        <f>INDEX([1]RiskPlusY2565Q3!L:L,MATCH([1]ตารางคะแนนV3!$C461,[1]RiskPlusY2565Q3!$D:$D,0))</f>
        <v>20834534.609999999</v>
      </c>
      <c r="J461" s="76">
        <f>INDEX([1]RiskPlusY2565Q3!P:P,MATCH([1]ตารางคะแนนV3!$C461,[1]RiskPlusY2565Q3!$D:$D,0))</f>
        <v>2552352.94</v>
      </c>
      <c r="K461" s="76">
        <f>INDEX([1]RiskPlusY2565Q3!O:O,MATCH([1]ตารางคะแนนV3!$C461,[1]RiskPlusY2565Q3!$D:$D,0))</f>
        <v>19608514.949999999</v>
      </c>
      <c r="L461" s="76">
        <f>INDEX([1]RiskPlusY2565Q3!M:M,MATCH([1]ตารางคะแนนV3!$C461,[1]RiskPlusY2565Q3!$D:$D,0))</f>
        <v>20709041.59</v>
      </c>
      <c r="M461" s="29">
        <f>INDEX([1]RiskPlusY2565Q3!N:N,MATCH([1]ตารางคะแนนV3!$C461,[1]RiskPlusY2565Q3!$D:$D,0))</f>
        <v>0</v>
      </c>
      <c r="N461" s="77">
        <f>INDEX([1]PlanfinY2565Q3!M:M,MATCH([1]ตารางคะแนนV3!$C461,[1]PlanfinY2565Q3!$C:$C,0))</f>
        <v>1</v>
      </c>
      <c r="O461" s="78">
        <f>INDEX([1]PlanfinY2565Q3!N:N,MATCH([1]ตารางคะแนนV3!$C461,[1]PlanfinY2565Q3!$C:$C,0))</f>
        <v>0</v>
      </c>
      <c r="P461" s="79">
        <f t="shared" si="112"/>
        <v>1</v>
      </c>
      <c r="Q461" s="80">
        <f>INDEX([1]Ratio!R:R,MATCH([1]ตารางคะแนนV3!$C461,[1]Ratio!$C:$C,0))</f>
        <v>446</v>
      </c>
      <c r="R461" s="81">
        <f>INDEX([1]RiskPlusY2565Q3!$S:$S,MATCH([1]ตารางคะแนนV3!C461,[1]RiskPlusY2565Q3!$D:$D,0))</f>
        <v>0</v>
      </c>
      <c r="S461" s="82">
        <f>INDEX([1]Ratio!$S:$S,MATCH([1]ตารางคะแนนV3!$C461,[1]Ratio!$C:$C,0))</f>
        <v>19</v>
      </c>
      <c r="T461" s="78">
        <f>VLOOKUP($C461,[1]RiskPlusY2565Q3!$D$2:$W$901,17,0)</f>
        <v>1</v>
      </c>
      <c r="U461" s="83">
        <f t="shared" si="113"/>
        <v>0.5</v>
      </c>
      <c r="V461" s="82">
        <f>INDEX([1]Ratio!$T:$T,MATCH([1]ตารางคะแนนV3!$C461,[1]Ratio!$C:$C,0))</f>
        <v>111</v>
      </c>
      <c r="W461" s="78">
        <f>VLOOKUP($C461,[1]RiskPlusY2565Q3!$D$2:$W$901,18,0)</f>
        <v>0</v>
      </c>
      <c r="X461" s="83">
        <f t="shared" si="114"/>
        <v>0</v>
      </c>
      <c r="Y461" s="82">
        <f>INDEX([1]Ratio!$V:$V,MATCH([1]ตารางคะแนนV3!$C461,[1]Ratio!$C:$C,0))</f>
        <v>88</v>
      </c>
      <c r="Z461" s="81">
        <f>INDEX([1]RiskPlusY2565Q3!$W:$W,MATCH([1]ตารางคะแนนV3!C461,[1]RiskPlusY2565Q3!$D:$D,0))</f>
        <v>0</v>
      </c>
      <c r="AA461" s="84">
        <f t="shared" si="115"/>
        <v>0.5</v>
      </c>
      <c r="AB461" s="77" t="str">
        <f>INDEX('[1]Quick MethodY2565Q3'!P:P,MATCH([1]ตารางคะแนนV3!$C461,'[1]Quick MethodY2565Q3'!$C:$C,0))</f>
        <v>1</v>
      </c>
      <c r="AC461" s="78" t="str">
        <f>INDEX('[1]Quick MethodY2565Q3'!Q:Q,MATCH([1]ตารางคะแนนV3!$C461,'[1]Quick MethodY2565Q3'!$C:$C,0))</f>
        <v>1</v>
      </c>
      <c r="AD461" s="78">
        <f>INDEX([1]HGRY2565Q3!W:W,MATCH([1]ตารางคะแนนV3!$C461,[1]HGRY2565Q3!$C:$C,0))</f>
        <v>0</v>
      </c>
      <c r="AE461" s="78">
        <f>INDEX([1]HGRY2565Q3!X:X,MATCH([1]ตารางคะแนนV3!$C461,[1]HGRY2565Q3!$C:$C,0))</f>
        <v>0.5</v>
      </c>
      <c r="AF461" s="78">
        <f>INDEX([1]HGRY2565Q3!Y:Y,MATCH([1]ตารางคะแนนV3!$C461,[1]HGRY2565Q3!$C:$C,0))</f>
        <v>0.5</v>
      </c>
      <c r="AG461" s="78">
        <f>INDEX([1]HGRY2565Q3!Z:Z,MATCH([1]ตารางคะแนนV3!$C461,[1]HGRY2565Q3!$C:$C,0))</f>
        <v>0.5</v>
      </c>
      <c r="AH461" s="85">
        <f t="shared" si="116"/>
        <v>3.5</v>
      </c>
      <c r="AI461" s="79">
        <f t="shared" si="117"/>
        <v>2</v>
      </c>
      <c r="AJ461" s="86">
        <f>INDEX([1]PointY2565Q3!J:J,MATCH([1]ตารางคะแนนV3!$C461,[1]PointY2565Q3!$C:$C,0))</f>
        <v>1</v>
      </c>
      <c r="AK461" s="87">
        <f>IFERROR(INDEX([1]อัตราการครองเตียง!O:O,MATCH([1]ตารางคะแนนV3!$C461,[1]อัตราการครองเตียง!$C:$C,0)),0)</f>
        <v>0</v>
      </c>
      <c r="AL461" s="88">
        <f>INDEX([1]SumAdjRw!R:R,MATCH([1]ตารางคะแนนV3!$C461,[1]SumAdjRw!$C:$C,0))</f>
        <v>1</v>
      </c>
      <c r="AM461" s="89">
        <f t="shared" si="118"/>
        <v>1</v>
      </c>
      <c r="AN461" s="90">
        <f t="shared" si="119"/>
        <v>4</v>
      </c>
      <c r="AO461" s="91">
        <f t="shared" si="120"/>
        <v>5.5</v>
      </c>
      <c r="AP461" s="92">
        <f>INDEX([1]RiskPlusY2565Q3!Q:Q,MATCH([1]ตารางคะแนนV3!$C461,[1]RiskPlusY2565Q3!$D:$D,0))</f>
        <v>0</v>
      </c>
      <c r="AQ461" s="92">
        <f>INDEX([1]RiskPlusY2565Q3!R:R,MATCH([1]ตารางคะแนนV3!$C461,[1]RiskPlusY2565Q3!$D:$D,0))</f>
        <v>1</v>
      </c>
      <c r="AR461" s="92">
        <f>INDEX([1]RiskPlusY2565Q3!AB:AB,MATCH([1]ตารางคะแนนV3!$C461,[1]RiskPlusY2565Q3!$D:$D,0))</f>
        <v>1</v>
      </c>
      <c r="AS461" s="93">
        <f t="shared" si="121"/>
        <v>2</v>
      </c>
      <c r="AT461" s="92">
        <f>INDEX([1]RiskPlusY2565Q3!AA:AA,MATCH([1]ตารางคะแนนV3!$C461,[1]RiskPlusY2565Q3!$D:$D,0))</f>
        <v>1</v>
      </c>
      <c r="AU461" s="92">
        <f>INDEX([1]RiskPlusY2565Q3!AC:AC,MATCH([1]ตารางคะแนนV3!$C461,[1]RiskPlusY2565Q3!$D:$D,0))</f>
        <v>1</v>
      </c>
      <c r="AV461" s="94">
        <f t="shared" si="122"/>
        <v>2</v>
      </c>
      <c r="AW461" s="95">
        <f t="shared" si="123"/>
        <v>4</v>
      </c>
      <c r="AX461" s="96">
        <f t="shared" si="124"/>
        <v>9.5</v>
      </c>
      <c r="AY461" s="18" t="str">
        <f t="shared" si="125"/>
        <v>C</v>
      </c>
      <c r="AZ461" s="18"/>
      <c r="BA461" s="18" t="str">
        <f>INDEX([1]Proflile65!$L:$L,MATCH([1]ตารางคะแนนV3!$C461,[1]Proflile65!$D:$D,0))</f>
        <v>เดิม</v>
      </c>
      <c r="BB461" s="18"/>
      <c r="BC461" s="18"/>
      <c r="BD461" s="28" t="b">
        <f t="shared" si="126"/>
        <v>1</v>
      </c>
      <c r="BE461" s="96">
        <v>9.5</v>
      </c>
      <c r="BF461" s="18" t="s">
        <v>2072</v>
      </c>
      <c r="BH461" s="17">
        <f t="shared" si="127"/>
        <v>0</v>
      </c>
    </row>
    <row r="462" spans="1:60">
      <c r="A462" s="18" t="s">
        <v>116</v>
      </c>
      <c r="B462" s="17" t="s">
        <v>171</v>
      </c>
      <c r="C462" s="18" t="s">
        <v>1069</v>
      </c>
      <c r="D462" s="17" t="s">
        <v>1070</v>
      </c>
      <c r="E462" s="18" t="str">
        <f>INDEX([1]Proflile65!$F:$F,MATCH([1]ตารางคะแนนV3!$C462,[1]Proflile65!$D:$D,0))</f>
        <v>รพช.</v>
      </c>
      <c r="F462" s="18">
        <f>INDEX([1]Proflile65!$H:$H,MATCH([1]ตารางคะแนนV3!$C462,[1]Proflile65!$D:$D,0))</f>
        <v>0</v>
      </c>
      <c r="G462" s="19" t="str">
        <f>INDEX([1]Proflile65!$K:$K,MATCH([1]ตารางคะแนนV3!$C462,[1]Proflile65!$D:$D,0))</f>
        <v>รพช.F3 P15,000-25,000</v>
      </c>
      <c r="H462" s="75">
        <v>16823</v>
      </c>
      <c r="I462" s="76">
        <f>INDEX([1]RiskPlusY2565Q3!L:L,MATCH([1]ตารางคะแนนV3!$C462,[1]RiskPlusY2565Q3!$D:$D,0))</f>
        <v>16690485.949999999</v>
      </c>
      <c r="J462" s="76">
        <f>INDEX([1]RiskPlusY2565Q3!P:P,MATCH([1]ตารางคะแนนV3!$C462,[1]RiskPlusY2565Q3!$D:$D,0))</f>
        <v>5379712.8600000003</v>
      </c>
      <c r="K462" s="76">
        <f>INDEX([1]RiskPlusY2565Q3!O:O,MATCH([1]ตารางคะแนนV3!$C462,[1]RiskPlusY2565Q3!$D:$D,0))</f>
        <v>15849069.779999999</v>
      </c>
      <c r="L462" s="76">
        <f>INDEX([1]RiskPlusY2565Q3!M:M,MATCH([1]ตารางคะแนนV3!$C462,[1]RiskPlusY2565Q3!$D:$D,0))</f>
        <v>14178017.859999999</v>
      </c>
      <c r="M462" s="29">
        <f>INDEX([1]RiskPlusY2565Q3!N:N,MATCH([1]ตารางคะแนนV3!$C462,[1]RiskPlusY2565Q3!$D:$D,0))</f>
        <v>0</v>
      </c>
      <c r="N462" s="77">
        <f>INDEX([1]PlanfinY2565Q3!M:M,MATCH([1]ตารางคะแนนV3!$C462,[1]PlanfinY2565Q3!$C:$C,0))</f>
        <v>0</v>
      </c>
      <c r="O462" s="78">
        <f>INDEX([1]PlanfinY2565Q3!N:N,MATCH([1]ตารางคะแนนV3!$C462,[1]PlanfinY2565Q3!$C:$C,0))</f>
        <v>0</v>
      </c>
      <c r="P462" s="79">
        <f t="shared" si="112"/>
        <v>0</v>
      </c>
      <c r="Q462" s="80">
        <f>INDEX([1]Ratio!R:R,MATCH([1]ตารางคะแนนV3!$C462,[1]Ratio!$C:$C,0))</f>
        <v>158</v>
      </c>
      <c r="R462" s="81">
        <f>INDEX([1]RiskPlusY2565Q3!$S:$S,MATCH([1]ตารางคะแนนV3!C462,[1]RiskPlusY2565Q3!$D:$D,0))</f>
        <v>0</v>
      </c>
      <c r="S462" s="82">
        <f>INDEX([1]Ratio!$S:$S,MATCH([1]ตารางคะแนนV3!$C462,[1]Ratio!$C:$C,0))</f>
        <v>224</v>
      </c>
      <c r="T462" s="78">
        <f>VLOOKUP($C462,[1]RiskPlusY2565Q3!$D$2:$W$901,17,0)</f>
        <v>0</v>
      </c>
      <c r="U462" s="83">
        <f t="shared" si="113"/>
        <v>0</v>
      </c>
      <c r="V462" s="82">
        <f>INDEX([1]Ratio!$T:$T,MATCH([1]ตารางคะแนนV3!$C462,[1]Ratio!$C:$C,0))</f>
        <v>238</v>
      </c>
      <c r="W462" s="78">
        <f>VLOOKUP($C462,[1]RiskPlusY2565Q3!$D$2:$W$901,18,0)</f>
        <v>0</v>
      </c>
      <c r="X462" s="83">
        <f t="shared" si="114"/>
        <v>0</v>
      </c>
      <c r="Y462" s="82">
        <f>INDEX([1]Ratio!$V:$V,MATCH([1]ตารางคะแนนV3!$C462,[1]Ratio!$C:$C,0))</f>
        <v>78</v>
      </c>
      <c r="Z462" s="81">
        <f>INDEX([1]RiskPlusY2565Q3!$W:$W,MATCH([1]ตารางคะแนนV3!C462,[1]RiskPlusY2565Q3!$D:$D,0))</f>
        <v>0</v>
      </c>
      <c r="AA462" s="84">
        <f t="shared" si="115"/>
        <v>0</v>
      </c>
      <c r="AB462" s="77" t="str">
        <f>INDEX('[1]Quick MethodY2565Q3'!P:P,MATCH([1]ตารางคะแนนV3!$C462,'[1]Quick MethodY2565Q3'!$C:$C,0))</f>
        <v>0</v>
      </c>
      <c r="AC462" s="78" t="str">
        <f>INDEX('[1]Quick MethodY2565Q3'!Q:Q,MATCH([1]ตารางคะแนนV3!$C462,'[1]Quick MethodY2565Q3'!$C:$C,0))</f>
        <v>0</v>
      </c>
      <c r="AD462" s="78">
        <f>INDEX([1]HGRY2565Q3!W:W,MATCH([1]ตารางคะแนนV3!$C462,[1]HGRY2565Q3!$C:$C,0))</f>
        <v>0.5</v>
      </c>
      <c r="AE462" s="78">
        <f>INDEX([1]HGRY2565Q3!X:X,MATCH([1]ตารางคะแนนV3!$C462,[1]HGRY2565Q3!$C:$C,0))</f>
        <v>0.5</v>
      </c>
      <c r="AF462" s="78">
        <f>INDEX([1]HGRY2565Q3!Y:Y,MATCH([1]ตารางคะแนนV3!$C462,[1]HGRY2565Q3!$C:$C,0))</f>
        <v>0.5</v>
      </c>
      <c r="AG462" s="78">
        <f>INDEX([1]HGRY2565Q3!Z:Z,MATCH([1]ตารางคะแนนV3!$C462,[1]HGRY2565Q3!$C:$C,0))</f>
        <v>0.5</v>
      </c>
      <c r="AH462" s="85">
        <f t="shared" si="116"/>
        <v>2</v>
      </c>
      <c r="AI462" s="79">
        <f t="shared" si="117"/>
        <v>2</v>
      </c>
      <c r="AJ462" s="86">
        <f>INDEX([1]PointY2565Q3!J:J,MATCH([1]ตารางคะแนนV3!$C462,[1]PointY2565Q3!$C:$C,0))</f>
        <v>1</v>
      </c>
      <c r="AK462" s="87">
        <f>IFERROR(INDEX([1]อัตราการครองเตียง!O:O,MATCH([1]ตารางคะแนนV3!$C462,[1]อัตราการครองเตียง!$C:$C,0)),0)</f>
        <v>1</v>
      </c>
      <c r="AL462" s="88">
        <f>INDEX([1]SumAdjRw!R:R,MATCH([1]ตารางคะแนนV3!$C462,[1]SumAdjRw!$C:$C,0))</f>
        <v>1</v>
      </c>
      <c r="AM462" s="89">
        <f t="shared" si="118"/>
        <v>2</v>
      </c>
      <c r="AN462" s="90">
        <f t="shared" si="119"/>
        <v>5</v>
      </c>
      <c r="AO462" s="91">
        <f t="shared" si="120"/>
        <v>5</v>
      </c>
      <c r="AP462" s="92">
        <f>INDEX([1]RiskPlusY2565Q3!Q:Q,MATCH([1]ตารางคะแนนV3!$C462,[1]RiskPlusY2565Q3!$D:$D,0))</f>
        <v>1</v>
      </c>
      <c r="AQ462" s="92">
        <f>INDEX([1]RiskPlusY2565Q3!R:R,MATCH([1]ตารางคะแนนV3!$C462,[1]RiskPlusY2565Q3!$D:$D,0))</f>
        <v>1</v>
      </c>
      <c r="AR462" s="92">
        <f>INDEX([1]RiskPlusY2565Q3!AB:AB,MATCH([1]ตารางคะแนนV3!$C462,[1]RiskPlusY2565Q3!$D:$D,0))</f>
        <v>1</v>
      </c>
      <c r="AS462" s="93">
        <f t="shared" si="121"/>
        <v>3</v>
      </c>
      <c r="AT462" s="92">
        <f>INDEX([1]RiskPlusY2565Q3!AA:AA,MATCH([1]ตารางคะแนนV3!$C462,[1]RiskPlusY2565Q3!$D:$D,0))</f>
        <v>1</v>
      </c>
      <c r="AU462" s="92">
        <f>INDEX([1]RiskPlusY2565Q3!AC:AC,MATCH([1]ตารางคะแนนV3!$C462,[1]RiskPlusY2565Q3!$D:$D,0))</f>
        <v>1</v>
      </c>
      <c r="AV462" s="94">
        <f t="shared" si="122"/>
        <v>2</v>
      </c>
      <c r="AW462" s="95">
        <f t="shared" si="123"/>
        <v>5</v>
      </c>
      <c r="AX462" s="96">
        <f t="shared" si="124"/>
        <v>10</v>
      </c>
      <c r="AY462" s="18" t="str">
        <f t="shared" si="125"/>
        <v>C</v>
      </c>
      <c r="AZ462" s="18"/>
      <c r="BA462" s="18" t="str">
        <f>INDEX([1]Proflile65!$L:$L,MATCH([1]ตารางคะแนนV3!$C462,[1]Proflile65!$D:$D,0))</f>
        <v>เดิม</v>
      </c>
      <c r="BB462" s="18"/>
      <c r="BC462" s="18"/>
      <c r="BD462" s="28" t="b">
        <f t="shared" si="126"/>
        <v>1</v>
      </c>
      <c r="BE462" s="96">
        <v>10</v>
      </c>
      <c r="BF462" s="18" t="s">
        <v>2072</v>
      </c>
      <c r="BH462" s="17">
        <f t="shared" si="127"/>
        <v>0</v>
      </c>
    </row>
    <row r="463" spans="1:60">
      <c r="A463" s="18" t="s">
        <v>116</v>
      </c>
      <c r="B463" s="17" t="s">
        <v>171</v>
      </c>
      <c r="C463" s="18" t="s">
        <v>1071</v>
      </c>
      <c r="D463" s="17" t="s">
        <v>1072</v>
      </c>
      <c r="E463" s="18" t="str">
        <f>INDEX([1]Proflile65!$F:$F,MATCH([1]ตารางคะแนนV3!$C463,[1]Proflile65!$D:$D,0))</f>
        <v>รพช.</v>
      </c>
      <c r="F463" s="18">
        <f>INDEX([1]Proflile65!$H:$H,MATCH([1]ตารางคะแนนV3!$C463,[1]Proflile65!$D:$D,0))</f>
        <v>0</v>
      </c>
      <c r="G463" s="19" t="str">
        <f>INDEX([1]Proflile65!$K:$K,MATCH([1]ตารางคะแนนV3!$C463,[1]Proflile65!$D:$D,0))</f>
        <v>รพช.F3 P&lt;=15,000</v>
      </c>
      <c r="H463" s="75">
        <v>13757</v>
      </c>
      <c r="I463" s="76">
        <f>INDEX([1]RiskPlusY2565Q3!L:L,MATCH([1]ตารางคะแนนV3!$C463,[1]RiskPlusY2565Q3!$D:$D,0))</f>
        <v>1386894.88</v>
      </c>
      <c r="J463" s="76">
        <f>INDEX([1]RiskPlusY2565Q3!P:P,MATCH([1]ตารางคะแนนV3!$C463,[1]RiskPlusY2565Q3!$D:$D,0))</f>
        <v>-7526447.6299999999</v>
      </c>
      <c r="K463" s="76">
        <f>INDEX([1]RiskPlusY2565Q3!O:O,MATCH([1]ตารางคะแนนV3!$C463,[1]RiskPlusY2565Q3!$D:$D,0))</f>
        <v>7021484.8300000001</v>
      </c>
      <c r="L463" s="76">
        <f>INDEX([1]RiskPlusY2565Q3!M:M,MATCH([1]ตารางคะแนนV3!$C463,[1]RiskPlusY2565Q3!$D:$D,0))</f>
        <v>4766778.3499999996</v>
      </c>
      <c r="M463" s="29">
        <f>INDEX([1]RiskPlusY2565Q3!N:N,MATCH([1]ตารางคะแนนV3!$C463,[1]RiskPlusY2565Q3!$D:$D,0))</f>
        <v>3</v>
      </c>
      <c r="N463" s="77">
        <f>INDEX([1]PlanfinY2565Q3!M:M,MATCH([1]ตารางคะแนนV3!$C463,[1]PlanfinY2565Q3!$C:$C,0))</f>
        <v>0</v>
      </c>
      <c r="O463" s="78">
        <f>INDEX([1]PlanfinY2565Q3!N:N,MATCH([1]ตารางคะแนนV3!$C463,[1]PlanfinY2565Q3!$C:$C,0))</f>
        <v>0</v>
      </c>
      <c r="P463" s="79">
        <f t="shared" si="112"/>
        <v>0</v>
      </c>
      <c r="Q463" s="80">
        <f>INDEX([1]Ratio!R:R,MATCH([1]ตารางคะแนนV3!$C463,[1]Ratio!$C:$C,0))</f>
        <v>430</v>
      </c>
      <c r="R463" s="81">
        <f>INDEX([1]RiskPlusY2565Q3!$S:$S,MATCH([1]ตารางคะแนนV3!C463,[1]RiskPlusY2565Q3!$D:$D,0))</f>
        <v>0</v>
      </c>
      <c r="S463" s="82">
        <f>INDEX([1]Ratio!$S:$S,MATCH([1]ตารางคะแนนV3!$C463,[1]Ratio!$C:$C,0))</f>
        <v>242</v>
      </c>
      <c r="T463" s="78">
        <f>VLOOKUP($C463,[1]RiskPlusY2565Q3!$D$2:$W$901,17,0)</f>
        <v>0</v>
      </c>
      <c r="U463" s="83">
        <f t="shared" si="113"/>
        <v>0</v>
      </c>
      <c r="V463" s="82">
        <f>INDEX([1]Ratio!$T:$T,MATCH([1]ตารางคะแนนV3!$C463,[1]Ratio!$C:$C,0))</f>
        <v>196</v>
      </c>
      <c r="W463" s="78">
        <f>VLOOKUP($C463,[1]RiskPlusY2565Q3!$D$2:$W$901,18,0)</f>
        <v>0</v>
      </c>
      <c r="X463" s="83">
        <f t="shared" si="114"/>
        <v>0</v>
      </c>
      <c r="Y463" s="82">
        <f>INDEX([1]Ratio!$V:$V,MATCH([1]ตารางคะแนนV3!$C463,[1]Ratio!$C:$C,0))</f>
        <v>115</v>
      </c>
      <c r="Z463" s="81">
        <f>INDEX([1]RiskPlusY2565Q3!$W:$W,MATCH([1]ตารางคะแนนV3!C463,[1]RiskPlusY2565Q3!$D:$D,0))</f>
        <v>0</v>
      </c>
      <c r="AA463" s="84">
        <f t="shared" si="115"/>
        <v>0</v>
      </c>
      <c r="AB463" s="77" t="str">
        <f>INDEX('[1]Quick MethodY2565Q3'!P:P,MATCH([1]ตารางคะแนนV3!$C463,'[1]Quick MethodY2565Q3'!$C:$C,0))</f>
        <v>1</v>
      </c>
      <c r="AC463" s="78" t="str">
        <f>INDEX('[1]Quick MethodY2565Q3'!Q:Q,MATCH([1]ตารางคะแนนV3!$C463,'[1]Quick MethodY2565Q3'!$C:$C,0))</f>
        <v>1</v>
      </c>
      <c r="AD463" s="78">
        <f>INDEX([1]HGRY2565Q3!W:W,MATCH([1]ตารางคะแนนV3!$C463,[1]HGRY2565Q3!$C:$C,0))</f>
        <v>0.5</v>
      </c>
      <c r="AE463" s="78">
        <f>INDEX([1]HGRY2565Q3!X:X,MATCH([1]ตารางคะแนนV3!$C463,[1]HGRY2565Q3!$C:$C,0))</f>
        <v>0.5</v>
      </c>
      <c r="AF463" s="78">
        <f>INDEX([1]HGRY2565Q3!Y:Y,MATCH([1]ตารางคะแนนV3!$C463,[1]HGRY2565Q3!$C:$C,0))</f>
        <v>0.5</v>
      </c>
      <c r="AG463" s="78">
        <f>INDEX([1]HGRY2565Q3!Z:Z,MATCH([1]ตารางคะแนนV3!$C463,[1]HGRY2565Q3!$C:$C,0))</f>
        <v>0.5</v>
      </c>
      <c r="AH463" s="85">
        <f t="shared" si="116"/>
        <v>4</v>
      </c>
      <c r="AI463" s="79">
        <f t="shared" si="117"/>
        <v>2</v>
      </c>
      <c r="AJ463" s="86">
        <f>INDEX([1]PointY2565Q3!J:J,MATCH([1]ตารางคะแนนV3!$C463,[1]PointY2565Q3!$C:$C,0))</f>
        <v>1</v>
      </c>
      <c r="AK463" s="87">
        <f>IFERROR(INDEX([1]อัตราการครองเตียง!O:O,MATCH([1]ตารางคะแนนV3!$C463,[1]อัตราการครองเตียง!$C:$C,0)),0)</f>
        <v>1</v>
      </c>
      <c r="AL463" s="88">
        <f>INDEX([1]SumAdjRw!R:R,MATCH([1]ตารางคะแนนV3!$C463,[1]SumAdjRw!$C:$C,0))</f>
        <v>1</v>
      </c>
      <c r="AM463" s="89">
        <f t="shared" si="118"/>
        <v>2</v>
      </c>
      <c r="AN463" s="90">
        <f t="shared" si="119"/>
        <v>5</v>
      </c>
      <c r="AO463" s="91">
        <f t="shared" si="120"/>
        <v>5</v>
      </c>
      <c r="AP463" s="92">
        <f>INDEX([1]RiskPlusY2565Q3!Q:Q,MATCH([1]ตารางคะแนนV3!$C463,[1]RiskPlusY2565Q3!$D:$D,0))</f>
        <v>0</v>
      </c>
      <c r="AQ463" s="92">
        <f>INDEX([1]RiskPlusY2565Q3!R:R,MATCH([1]ตารางคะแนนV3!$C463,[1]RiskPlusY2565Q3!$D:$D,0))</f>
        <v>0</v>
      </c>
      <c r="AR463" s="92">
        <f>INDEX([1]RiskPlusY2565Q3!AB:AB,MATCH([1]ตารางคะแนนV3!$C463,[1]RiskPlusY2565Q3!$D:$D,0))</f>
        <v>1</v>
      </c>
      <c r="AS463" s="93">
        <f t="shared" si="121"/>
        <v>1</v>
      </c>
      <c r="AT463" s="92">
        <f>INDEX([1]RiskPlusY2565Q3!AA:AA,MATCH([1]ตารางคะแนนV3!$C463,[1]RiskPlusY2565Q3!$D:$D,0))</f>
        <v>1</v>
      </c>
      <c r="AU463" s="92">
        <f>INDEX([1]RiskPlusY2565Q3!AC:AC,MATCH([1]ตารางคะแนนV3!$C463,[1]RiskPlusY2565Q3!$D:$D,0))</f>
        <v>0</v>
      </c>
      <c r="AV463" s="94">
        <f t="shared" si="122"/>
        <v>1</v>
      </c>
      <c r="AW463" s="95">
        <f t="shared" si="123"/>
        <v>2</v>
      </c>
      <c r="AX463" s="96">
        <f t="shared" si="124"/>
        <v>7</v>
      </c>
      <c r="AY463" s="18" t="str">
        <f t="shared" si="125"/>
        <v>F</v>
      </c>
      <c r="AZ463" s="18"/>
      <c r="BA463" s="18" t="str">
        <f>INDEX([1]Proflile65!$L:$L,MATCH([1]ตารางคะแนนV3!$C463,[1]Proflile65!$D:$D,0))</f>
        <v>เดิม</v>
      </c>
      <c r="BB463" s="18"/>
      <c r="BC463" s="18"/>
      <c r="BD463" s="28" t="b">
        <f t="shared" si="126"/>
        <v>1</v>
      </c>
      <c r="BE463" s="96">
        <v>7</v>
      </c>
      <c r="BF463" s="18" t="s">
        <v>2074</v>
      </c>
      <c r="BH463" s="17">
        <f t="shared" si="127"/>
        <v>0</v>
      </c>
    </row>
    <row r="464" spans="1:60">
      <c r="A464" s="18" t="s">
        <v>116</v>
      </c>
      <c r="B464" s="17" t="s">
        <v>171</v>
      </c>
      <c r="C464" s="18" t="s">
        <v>1073</v>
      </c>
      <c r="D464" s="17" t="s">
        <v>1074</v>
      </c>
      <c r="E464" s="18" t="str">
        <f>INDEX([1]Proflile65!$F:$F,MATCH([1]ตารางคะแนนV3!$C464,[1]Proflile65!$D:$D,0))</f>
        <v>รพช.</v>
      </c>
      <c r="F464" s="18">
        <f>INDEX([1]Proflile65!$H:$H,MATCH([1]ตารางคะแนนV3!$C464,[1]Proflile65!$D:$D,0))</f>
        <v>0</v>
      </c>
      <c r="G464" s="19" t="str">
        <f>INDEX([1]Proflile65!$K:$K,MATCH([1]ตารางคะแนนV3!$C464,[1]Proflile65!$D:$D,0))</f>
        <v>รพช.F3 P15,000-25,000</v>
      </c>
      <c r="H464" s="75">
        <v>18208</v>
      </c>
      <c r="I464" s="76">
        <f>INDEX([1]RiskPlusY2565Q3!L:L,MATCH([1]ตารางคะแนนV3!$C464,[1]RiskPlusY2565Q3!$D:$D,0))</f>
        <v>34756440.259999998</v>
      </c>
      <c r="J464" s="76">
        <f>INDEX([1]RiskPlusY2565Q3!P:P,MATCH([1]ตารางคะแนนV3!$C464,[1]RiskPlusY2565Q3!$D:$D,0))</f>
        <v>7118634.2300000004</v>
      </c>
      <c r="K464" s="76">
        <f>INDEX([1]RiskPlusY2565Q3!O:O,MATCH([1]ตารางคะแนนV3!$C464,[1]RiskPlusY2565Q3!$D:$D,0))</f>
        <v>37037577.850000001</v>
      </c>
      <c r="L464" s="76">
        <f>INDEX([1]RiskPlusY2565Q3!M:M,MATCH([1]ตารางคะแนนV3!$C464,[1]RiskPlusY2565Q3!$D:$D,0))</f>
        <v>34825302.600000001</v>
      </c>
      <c r="M464" s="29">
        <f>INDEX([1]RiskPlusY2565Q3!N:N,MATCH([1]ตารางคะแนนV3!$C464,[1]RiskPlusY2565Q3!$D:$D,0))</f>
        <v>0</v>
      </c>
      <c r="N464" s="77">
        <f>INDEX([1]PlanfinY2565Q3!M:M,MATCH([1]ตารางคะแนนV3!$C464,[1]PlanfinY2565Q3!$C:$C,0))</f>
        <v>0</v>
      </c>
      <c r="O464" s="78">
        <f>INDEX([1]PlanfinY2565Q3!N:N,MATCH([1]ตารางคะแนนV3!$C464,[1]PlanfinY2565Q3!$C:$C,0))</f>
        <v>0</v>
      </c>
      <c r="P464" s="79">
        <f t="shared" si="112"/>
        <v>0</v>
      </c>
      <c r="Q464" s="80">
        <f>INDEX([1]Ratio!R:R,MATCH([1]ตารางคะแนนV3!$C464,[1]Ratio!$C:$C,0))</f>
        <v>57</v>
      </c>
      <c r="R464" s="81">
        <f>INDEX([1]RiskPlusY2565Q3!$S:$S,MATCH([1]ตารางคะแนนV3!C464,[1]RiskPlusY2565Q3!$D:$D,0))</f>
        <v>1</v>
      </c>
      <c r="S464" s="82">
        <f>INDEX([1]Ratio!$S:$S,MATCH([1]ตารางคะแนนV3!$C464,[1]Ratio!$C:$C,0))</f>
        <v>153</v>
      </c>
      <c r="T464" s="78">
        <f>VLOOKUP($C464,[1]RiskPlusY2565Q3!$D$2:$W$901,17,0)</f>
        <v>0</v>
      </c>
      <c r="U464" s="83">
        <f t="shared" si="113"/>
        <v>0</v>
      </c>
      <c r="V464" s="82">
        <f>INDEX([1]Ratio!$T:$T,MATCH([1]ตารางคะแนนV3!$C464,[1]Ratio!$C:$C,0))</f>
        <v>9</v>
      </c>
      <c r="W464" s="78">
        <f>VLOOKUP($C464,[1]RiskPlusY2565Q3!$D$2:$W$901,18,0)</f>
        <v>0</v>
      </c>
      <c r="X464" s="83">
        <f t="shared" si="114"/>
        <v>0</v>
      </c>
      <c r="Y464" s="82">
        <f>INDEX([1]Ratio!$V:$V,MATCH([1]ตารางคะแนนV3!$C464,[1]Ratio!$C:$C,0))</f>
        <v>53</v>
      </c>
      <c r="Z464" s="81">
        <f>INDEX([1]RiskPlusY2565Q3!$W:$W,MATCH([1]ตารางคะแนนV3!C464,[1]RiskPlusY2565Q3!$D:$D,0))</f>
        <v>1</v>
      </c>
      <c r="AA464" s="84">
        <f t="shared" si="115"/>
        <v>2</v>
      </c>
      <c r="AB464" s="77" t="str">
        <f>INDEX('[1]Quick MethodY2565Q3'!P:P,MATCH([1]ตารางคะแนนV3!$C464,'[1]Quick MethodY2565Q3'!$C:$C,0))</f>
        <v>1</v>
      </c>
      <c r="AC464" s="78" t="str">
        <f>INDEX('[1]Quick MethodY2565Q3'!Q:Q,MATCH([1]ตารางคะแนนV3!$C464,'[1]Quick MethodY2565Q3'!$C:$C,0))</f>
        <v>1</v>
      </c>
      <c r="AD464" s="78">
        <f>INDEX([1]HGRY2565Q3!W:W,MATCH([1]ตารางคะแนนV3!$C464,[1]HGRY2565Q3!$C:$C,0))</f>
        <v>0.5</v>
      </c>
      <c r="AE464" s="78">
        <f>INDEX([1]HGRY2565Q3!X:X,MATCH([1]ตารางคะแนนV3!$C464,[1]HGRY2565Q3!$C:$C,0))</f>
        <v>0.5</v>
      </c>
      <c r="AF464" s="78">
        <f>INDEX([1]HGRY2565Q3!Y:Y,MATCH([1]ตารางคะแนนV3!$C464,[1]HGRY2565Q3!$C:$C,0))</f>
        <v>0.5</v>
      </c>
      <c r="AG464" s="78">
        <f>INDEX([1]HGRY2565Q3!Z:Z,MATCH([1]ตารางคะแนนV3!$C464,[1]HGRY2565Q3!$C:$C,0))</f>
        <v>0.5</v>
      </c>
      <c r="AH464" s="85">
        <f t="shared" si="116"/>
        <v>4</v>
      </c>
      <c r="AI464" s="79">
        <f t="shared" si="117"/>
        <v>2</v>
      </c>
      <c r="AJ464" s="86">
        <f>INDEX([1]PointY2565Q3!J:J,MATCH([1]ตารางคะแนนV3!$C464,[1]PointY2565Q3!$C:$C,0))</f>
        <v>1</v>
      </c>
      <c r="AK464" s="87">
        <f>IFERROR(INDEX([1]อัตราการครองเตียง!O:O,MATCH([1]ตารางคะแนนV3!$C464,[1]อัตราการครองเตียง!$C:$C,0)),0)</f>
        <v>1</v>
      </c>
      <c r="AL464" s="88">
        <f>INDEX([1]SumAdjRw!R:R,MATCH([1]ตารางคะแนนV3!$C464,[1]SumAdjRw!$C:$C,0))</f>
        <v>1</v>
      </c>
      <c r="AM464" s="89">
        <f t="shared" si="118"/>
        <v>2</v>
      </c>
      <c r="AN464" s="90">
        <f t="shared" si="119"/>
        <v>5</v>
      </c>
      <c r="AO464" s="91">
        <f t="shared" si="120"/>
        <v>7</v>
      </c>
      <c r="AP464" s="92">
        <f>INDEX([1]RiskPlusY2565Q3!Q:Q,MATCH([1]ตารางคะแนนV3!$C464,[1]RiskPlusY2565Q3!$D:$D,0))</f>
        <v>1</v>
      </c>
      <c r="AQ464" s="92">
        <f>INDEX([1]RiskPlusY2565Q3!R:R,MATCH([1]ตารางคะแนนV3!$C464,[1]RiskPlusY2565Q3!$D:$D,0))</f>
        <v>1</v>
      </c>
      <c r="AR464" s="92">
        <f>INDEX([1]RiskPlusY2565Q3!AB:AB,MATCH([1]ตารางคะแนนV3!$C464,[1]RiskPlusY2565Q3!$D:$D,0))</f>
        <v>1</v>
      </c>
      <c r="AS464" s="93">
        <f t="shared" si="121"/>
        <v>3</v>
      </c>
      <c r="AT464" s="92">
        <f>INDEX([1]RiskPlusY2565Q3!AA:AA,MATCH([1]ตารางคะแนนV3!$C464,[1]RiskPlusY2565Q3!$D:$D,0))</f>
        <v>1</v>
      </c>
      <c r="AU464" s="92">
        <f>INDEX([1]RiskPlusY2565Q3!AC:AC,MATCH([1]ตารางคะแนนV3!$C464,[1]RiskPlusY2565Q3!$D:$D,0))</f>
        <v>1</v>
      </c>
      <c r="AV464" s="94">
        <f t="shared" si="122"/>
        <v>2</v>
      </c>
      <c r="AW464" s="95">
        <f t="shared" si="123"/>
        <v>5</v>
      </c>
      <c r="AX464" s="96">
        <f t="shared" si="124"/>
        <v>12</v>
      </c>
      <c r="AY464" s="18" t="str">
        <f t="shared" si="125"/>
        <v>A</v>
      </c>
      <c r="AZ464" s="18"/>
      <c r="BA464" s="18" t="str">
        <f>INDEX([1]Proflile65!$L:$L,MATCH([1]ตารางคะแนนV3!$C464,[1]Proflile65!$D:$D,0))</f>
        <v>เดิม</v>
      </c>
      <c r="BB464" s="18"/>
      <c r="BC464" s="18"/>
      <c r="BD464" s="28" t="b">
        <f t="shared" si="126"/>
        <v>1</v>
      </c>
      <c r="BE464" s="96">
        <v>12</v>
      </c>
      <c r="BF464" s="18" t="s">
        <v>2048</v>
      </c>
      <c r="BH464" s="17">
        <f t="shared" si="127"/>
        <v>300000</v>
      </c>
    </row>
    <row r="465" spans="1:60">
      <c r="A465" s="18" t="s">
        <v>116</v>
      </c>
      <c r="B465" s="17" t="s">
        <v>171</v>
      </c>
      <c r="C465" s="18" t="s">
        <v>1075</v>
      </c>
      <c r="D465" s="17" t="s">
        <v>1076</v>
      </c>
      <c r="E465" s="18" t="str">
        <f>INDEX([1]Proflile65!$F:$F,MATCH([1]ตารางคะแนนV3!$C465,[1]Proflile65!$D:$D,0))</f>
        <v>รพช.</v>
      </c>
      <c r="F465" s="18">
        <f>INDEX([1]Proflile65!$H:$H,MATCH([1]ตารางคะแนนV3!$C465,[1]Proflile65!$D:$D,0))</f>
        <v>0</v>
      </c>
      <c r="G465" s="19" t="str">
        <f>INDEX([1]Proflile65!$K:$K,MATCH([1]ตารางคะแนนV3!$C465,[1]Proflile65!$D:$D,0))</f>
        <v>รพช.F3 P15,000-25,000</v>
      </c>
      <c r="H465" s="75">
        <v>18639</v>
      </c>
      <c r="I465" s="76">
        <f>INDEX([1]RiskPlusY2565Q3!L:L,MATCH([1]ตารางคะแนนV3!$C465,[1]RiskPlusY2565Q3!$D:$D,0))</f>
        <v>18718373.789999999</v>
      </c>
      <c r="J465" s="76">
        <f>INDEX([1]RiskPlusY2565Q3!P:P,MATCH([1]ตารางคะแนนV3!$C465,[1]RiskPlusY2565Q3!$D:$D,0))</f>
        <v>15280968.189999999</v>
      </c>
      <c r="K465" s="76">
        <f>INDEX([1]RiskPlusY2565Q3!O:O,MATCH([1]ตารางคะแนนV3!$C465,[1]RiskPlusY2565Q3!$D:$D,0))</f>
        <v>6621126.7999999998</v>
      </c>
      <c r="L465" s="76">
        <f>INDEX([1]RiskPlusY2565Q3!M:M,MATCH([1]ตารางคะแนนV3!$C465,[1]RiskPlusY2565Q3!$D:$D,0))</f>
        <v>6948283.5</v>
      </c>
      <c r="M465" s="29">
        <f>INDEX([1]RiskPlusY2565Q3!N:N,MATCH([1]ตารางคะแนนV3!$C465,[1]RiskPlusY2565Q3!$D:$D,0))</f>
        <v>0</v>
      </c>
      <c r="N465" s="77">
        <f>INDEX([1]PlanfinY2565Q3!M:M,MATCH([1]ตารางคะแนนV3!$C465,[1]PlanfinY2565Q3!$C:$C,0))</f>
        <v>0</v>
      </c>
      <c r="O465" s="78">
        <f>INDEX([1]PlanfinY2565Q3!N:N,MATCH([1]ตารางคะแนนV3!$C465,[1]PlanfinY2565Q3!$C:$C,0))</f>
        <v>0</v>
      </c>
      <c r="P465" s="79">
        <f t="shared" si="112"/>
        <v>0</v>
      </c>
      <c r="Q465" s="80">
        <f>INDEX([1]Ratio!R:R,MATCH([1]ตารางคะแนนV3!$C465,[1]Ratio!$C:$C,0))</f>
        <v>321</v>
      </c>
      <c r="R465" s="81">
        <f>INDEX([1]RiskPlusY2565Q3!$S:$S,MATCH([1]ตารางคะแนนV3!C465,[1]RiskPlusY2565Q3!$D:$D,0))</f>
        <v>0</v>
      </c>
      <c r="S465" s="82">
        <f>INDEX([1]Ratio!$S:$S,MATCH([1]ตารางคะแนนV3!$C465,[1]Ratio!$C:$C,0))</f>
        <v>655</v>
      </c>
      <c r="T465" s="78">
        <f>VLOOKUP($C465,[1]RiskPlusY2565Q3!$D$2:$W$901,17,0)</f>
        <v>0</v>
      </c>
      <c r="U465" s="83">
        <f t="shared" si="113"/>
        <v>0</v>
      </c>
      <c r="V465" s="82">
        <f>INDEX([1]Ratio!$T:$T,MATCH([1]ตารางคะแนนV3!$C465,[1]Ratio!$C:$C,0))</f>
        <v>0</v>
      </c>
      <c r="W465" s="78">
        <f>VLOOKUP($C465,[1]RiskPlusY2565Q3!$D$2:$W$901,18,0)</f>
        <v>0</v>
      </c>
      <c r="X465" s="83">
        <f t="shared" si="114"/>
        <v>0</v>
      </c>
      <c r="Y465" s="82">
        <f>INDEX([1]Ratio!$V:$V,MATCH([1]ตารางคะแนนV3!$C465,[1]Ratio!$C:$C,0))</f>
        <v>78</v>
      </c>
      <c r="Z465" s="81">
        <f>INDEX([1]RiskPlusY2565Q3!$W:$W,MATCH([1]ตารางคะแนนV3!C465,[1]RiskPlusY2565Q3!$D:$D,0))</f>
        <v>0</v>
      </c>
      <c r="AA465" s="84">
        <f t="shared" si="115"/>
        <v>0</v>
      </c>
      <c r="AB465" s="77" t="str">
        <f>INDEX('[1]Quick MethodY2565Q3'!P:P,MATCH([1]ตารางคะแนนV3!$C465,'[1]Quick MethodY2565Q3'!$C:$C,0))</f>
        <v>0</v>
      </c>
      <c r="AC465" s="78" t="str">
        <f>INDEX('[1]Quick MethodY2565Q3'!Q:Q,MATCH([1]ตารางคะแนนV3!$C465,'[1]Quick MethodY2565Q3'!$C:$C,0))</f>
        <v>1</v>
      </c>
      <c r="AD465" s="78">
        <f>INDEX([1]HGRY2565Q3!W:W,MATCH([1]ตารางคะแนนV3!$C465,[1]HGRY2565Q3!$C:$C,0))</f>
        <v>0.5</v>
      </c>
      <c r="AE465" s="78">
        <f>INDEX([1]HGRY2565Q3!X:X,MATCH([1]ตารางคะแนนV3!$C465,[1]HGRY2565Q3!$C:$C,0))</f>
        <v>0.5</v>
      </c>
      <c r="AF465" s="78">
        <f>INDEX([1]HGRY2565Q3!Y:Y,MATCH([1]ตารางคะแนนV3!$C465,[1]HGRY2565Q3!$C:$C,0))</f>
        <v>0.5</v>
      </c>
      <c r="AG465" s="78">
        <f>INDEX([1]HGRY2565Q3!Z:Z,MATCH([1]ตารางคะแนนV3!$C465,[1]HGRY2565Q3!$C:$C,0))</f>
        <v>0.5</v>
      </c>
      <c r="AH465" s="85">
        <f t="shared" si="116"/>
        <v>3</v>
      </c>
      <c r="AI465" s="79">
        <f t="shared" si="117"/>
        <v>2</v>
      </c>
      <c r="AJ465" s="86">
        <f>INDEX([1]PointY2565Q3!J:J,MATCH([1]ตารางคะแนนV3!$C465,[1]PointY2565Q3!$C:$C,0))</f>
        <v>1</v>
      </c>
      <c r="AK465" s="87">
        <f>IFERROR(INDEX([1]อัตราการครองเตียง!O:O,MATCH([1]ตารางคะแนนV3!$C465,[1]อัตราการครองเตียง!$C:$C,0)),0)</f>
        <v>1</v>
      </c>
      <c r="AL465" s="88">
        <f>INDEX([1]SumAdjRw!R:R,MATCH([1]ตารางคะแนนV3!$C465,[1]SumAdjRw!$C:$C,0))</f>
        <v>1</v>
      </c>
      <c r="AM465" s="89">
        <f t="shared" si="118"/>
        <v>2</v>
      </c>
      <c r="AN465" s="90">
        <f t="shared" si="119"/>
        <v>5</v>
      </c>
      <c r="AO465" s="91">
        <f t="shared" si="120"/>
        <v>5</v>
      </c>
      <c r="AP465" s="92">
        <f>INDEX([1]RiskPlusY2565Q3!Q:Q,MATCH([1]ตารางคะแนนV3!$C465,[1]RiskPlusY2565Q3!$D:$D,0))</f>
        <v>0</v>
      </c>
      <c r="AQ465" s="92">
        <f>INDEX([1]RiskPlusY2565Q3!R:R,MATCH([1]ตารางคะแนนV3!$C465,[1]RiskPlusY2565Q3!$D:$D,0))</f>
        <v>0</v>
      </c>
      <c r="AR465" s="92">
        <f>INDEX([1]RiskPlusY2565Q3!AB:AB,MATCH([1]ตารางคะแนนV3!$C465,[1]RiskPlusY2565Q3!$D:$D,0))</f>
        <v>1</v>
      </c>
      <c r="AS465" s="93">
        <f t="shared" si="121"/>
        <v>1</v>
      </c>
      <c r="AT465" s="92">
        <f>INDEX([1]RiskPlusY2565Q3!AA:AA,MATCH([1]ตารางคะแนนV3!$C465,[1]RiskPlusY2565Q3!$D:$D,0))</f>
        <v>1</v>
      </c>
      <c r="AU465" s="92">
        <f>INDEX([1]RiskPlusY2565Q3!AC:AC,MATCH([1]ตารางคะแนนV3!$C465,[1]RiskPlusY2565Q3!$D:$D,0))</f>
        <v>1</v>
      </c>
      <c r="AV465" s="94">
        <f t="shared" si="122"/>
        <v>2</v>
      </c>
      <c r="AW465" s="95">
        <f t="shared" si="123"/>
        <v>3</v>
      </c>
      <c r="AX465" s="96">
        <f t="shared" si="124"/>
        <v>8</v>
      </c>
      <c r="AY465" s="18" t="str">
        <f t="shared" si="125"/>
        <v>D</v>
      </c>
      <c r="AZ465" s="18"/>
      <c r="BA465" s="18" t="str">
        <f>INDEX([1]Proflile65!$L:$L,MATCH([1]ตารางคะแนนV3!$C465,[1]Proflile65!$D:$D,0))</f>
        <v>เดิม</v>
      </c>
      <c r="BB465" s="18"/>
      <c r="BC465" s="18"/>
      <c r="BD465" s="28" t="b">
        <f t="shared" si="126"/>
        <v>1</v>
      </c>
      <c r="BE465" s="96">
        <v>8</v>
      </c>
      <c r="BF465" s="18" t="s">
        <v>2073</v>
      </c>
      <c r="BH465" s="17">
        <f t="shared" si="127"/>
        <v>0</v>
      </c>
    </row>
    <row r="466" spans="1:60">
      <c r="A466" s="18" t="s">
        <v>116</v>
      </c>
      <c r="B466" s="17" t="s">
        <v>118</v>
      </c>
      <c r="C466" s="18" t="s">
        <v>1077</v>
      </c>
      <c r="D466" s="17" t="s">
        <v>1078</v>
      </c>
      <c r="E466" s="18" t="str">
        <f>INDEX([1]Proflile65!$F:$F,MATCH([1]ตารางคะแนนV3!$C466,[1]Proflile65!$D:$D,0))</f>
        <v>รพท.</v>
      </c>
      <c r="F466" s="18">
        <f>INDEX([1]Proflile65!$H:$H,MATCH([1]ตารางคะแนนV3!$C466,[1]Proflile65!$D:$D,0))</f>
        <v>540</v>
      </c>
      <c r="G466" s="19" t="str">
        <f>INDEX([1]Proflile65!$K:$K,MATCH([1]ตารางคะแนนV3!$C466,[1]Proflile65!$D:$D,0))</f>
        <v>รพท.S B&gt;400</v>
      </c>
      <c r="H466" s="75">
        <v>109462</v>
      </c>
      <c r="I466" s="76">
        <f>INDEX([1]RiskPlusY2565Q3!L:L,MATCH([1]ตารางคะแนนV3!$C466,[1]RiskPlusY2565Q3!$D:$D,0))</f>
        <v>1194015703.52</v>
      </c>
      <c r="J466" s="76">
        <f>INDEX([1]RiskPlusY2565Q3!P:P,MATCH([1]ตารางคะแนนV3!$C466,[1]RiskPlusY2565Q3!$D:$D,0))</f>
        <v>91529593.269999996</v>
      </c>
      <c r="K466" s="76">
        <f>INDEX([1]RiskPlusY2565Q3!O:O,MATCH([1]ตารางคะแนนV3!$C466,[1]RiskPlusY2565Q3!$D:$D,0))</f>
        <v>470877105.55000001</v>
      </c>
      <c r="L466" s="76">
        <f>INDEX([1]RiskPlusY2565Q3!M:M,MATCH([1]ตารางคะแนนV3!$C466,[1]RiskPlusY2565Q3!$D:$D,0))</f>
        <v>453430717.49000001</v>
      </c>
      <c r="M466" s="29">
        <f>INDEX([1]RiskPlusY2565Q3!N:N,MATCH([1]ตารางคะแนนV3!$C466,[1]RiskPlusY2565Q3!$D:$D,0))</f>
        <v>0</v>
      </c>
      <c r="N466" s="77">
        <f>INDEX([1]PlanfinY2565Q3!M:M,MATCH([1]ตารางคะแนนV3!$C466,[1]PlanfinY2565Q3!$C:$C,0))</f>
        <v>0</v>
      </c>
      <c r="O466" s="78">
        <f>INDEX([1]PlanfinY2565Q3!N:N,MATCH([1]ตารางคะแนนV3!$C466,[1]PlanfinY2565Q3!$C:$C,0))</f>
        <v>0</v>
      </c>
      <c r="P466" s="79">
        <f t="shared" si="112"/>
        <v>0</v>
      </c>
      <c r="Q466" s="80">
        <f>INDEX([1]Ratio!R:R,MATCH([1]ตารางคะแนนV3!$C466,[1]Ratio!$C:$C,0))</f>
        <v>141</v>
      </c>
      <c r="R466" s="81">
        <f>INDEX([1]RiskPlusY2565Q3!$S:$S,MATCH([1]ตารางคะแนนV3!C466,[1]RiskPlusY2565Q3!$D:$D,0))</f>
        <v>0</v>
      </c>
      <c r="S466" s="82">
        <f>INDEX([1]Ratio!$S:$S,MATCH([1]ตารางคะแนนV3!$C466,[1]Ratio!$C:$C,0))</f>
        <v>77</v>
      </c>
      <c r="T466" s="78">
        <f>VLOOKUP($C466,[1]RiskPlusY2565Q3!$D$2:$W$901,17,0)</f>
        <v>0</v>
      </c>
      <c r="U466" s="83">
        <f t="shared" si="113"/>
        <v>0</v>
      </c>
      <c r="V466" s="82">
        <f>INDEX([1]Ratio!$T:$T,MATCH([1]ตารางคะแนนV3!$C466,[1]Ratio!$C:$C,0))</f>
        <v>52</v>
      </c>
      <c r="W466" s="78">
        <f>VLOOKUP($C466,[1]RiskPlusY2565Q3!$D$2:$W$901,18,0)</f>
        <v>1</v>
      </c>
      <c r="X466" s="83">
        <f t="shared" si="114"/>
        <v>0.5</v>
      </c>
      <c r="Y466" s="82">
        <f>INDEX([1]Ratio!$V:$V,MATCH([1]ตารางคะแนนV3!$C466,[1]Ratio!$C:$C,0))</f>
        <v>60</v>
      </c>
      <c r="Z466" s="81">
        <f>INDEX([1]RiskPlusY2565Q3!$W:$W,MATCH([1]ตารางคะแนนV3!C466,[1]RiskPlusY2565Q3!$D:$D,0))</f>
        <v>1</v>
      </c>
      <c r="AA466" s="84">
        <f t="shared" si="115"/>
        <v>1.5</v>
      </c>
      <c r="AB466" s="77" t="str">
        <f>INDEX('[1]Quick MethodY2565Q3'!P:P,MATCH([1]ตารางคะแนนV3!$C466,'[1]Quick MethodY2565Q3'!$C:$C,0))</f>
        <v>1</v>
      </c>
      <c r="AC466" s="78" t="str">
        <f>INDEX('[1]Quick MethodY2565Q3'!Q:Q,MATCH([1]ตารางคะแนนV3!$C466,'[1]Quick MethodY2565Q3'!$C:$C,0))</f>
        <v>1</v>
      </c>
      <c r="AD466" s="78">
        <f>INDEX([1]HGRY2565Q3!W:W,MATCH([1]ตารางคะแนนV3!$C466,[1]HGRY2565Q3!$C:$C,0))</f>
        <v>0</v>
      </c>
      <c r="AE466" s="78">
        <f>INDEX([1]HGRY2565Q3!X:X,MATCH([1]ตารางคะแนนV3!$C466,[1]HGRY2565Q3!$C:$C,0))</f>
        <v>0</v>
      </c>
      <c r="AF466" s="78">
        <f>INDEX([1]HGRY2565Q3!Y:Y,MATCH([1]ตารางคะแนนV3!$C466,[1]HGRY2565Q3!$C:$C,0))</f>
        <v>0</v>
      </c>
      <c r="AG466" s="78">
        <f>INDEX([1]HGRY2565Q3!Z:Z,MATCH([1]ตารางคะแนนV3!$C466,[1]HGRY2565Q3!$C:$C,0))</f>
        <v>0</v>
      </c>
      <c r="AH466" s="85">
        <f t="shared" si="116"/>
        <v>2</v>
      </c>
      <c r="AI466" s="79">
        <f t="shared" si="117"/>
        <v>2</v>
      </c>
      <c r="AJ466" s="86">
        <f>INDEX([1]PointY2565Q3!J:J,MATCH([1]ตารางคะแนนV3!$C466,[1]PointY2565Q3!$C:$C,0))</f>
        <v>1</v>
      </c>
      <c r="AK466" s="87">
        <f>IFERROR(INDEX([1]อัตราการครองเตียง!O:O,MATCH([1]ตารางคะแนนV3!$C466,[1]อัตราการครองเตียง!$C:$C,0)),0)</f>
        <v>1</v>
      </c>
      <c r="AL466" s="88">
        <f>INDEX([1]SumAdjRw!R:R,MATCH([1]ตารางคะแนนV3!$C466,[1]SumAdjRw!$C:$C,0))</f>
        <v>1</v>
      </c>
      <c r="AM466" s="89">
        <f t="shared" si="118"/>
        <v>2</v>
      </c>
      <c r="AN466" s="90">
        <f t="shared" si="119"/>
        <v>5</v>
      </c>
      <c r="AO466" s="91">
        <f t="shared" si="120"/>
        <v>6.5</v>
      </c>
      <c r="AP466" s="92">
        <f>INDEX([1]RiskPlusY2565Q3!Q:Q,MATCH([1]ตารางคะแนนV3!$C466,[1]RiskPlusY2565Q3!$D:$D,0))</f>
        <v>1</v>
      </c>
      <c r="AQ466" s="92">
        <f>INDEX([1]RiskPlusY2565Q3!R:R,MATCH([1]ตารางคะแนนV3!$C466,[1]RiskPlusY2565Q3!$D:$D,0))</f>
        <v>1</v>
      </c>
      <c r="AR466" s="92">
        <f>INDEX([1]RiskPlusY2565Q3!AB:AB,MATCH([1]ตารางคะแนนV3!$C466,[1]RiskPlusY2565Q3!$D:$D,0))</f>
        <v>1</v>
      </c>
      <c r="AS466" s="93">
        <f t="shared" si="121"/>
        <v>3</v>
      </c>
      <c r="AT466" s="92">
        <f>INDEX([1]RiskPlusY2565Q3!AA:AA,MATCH([1]ตารางคะแนนV3!$C466,[1]RiskPlusY2565Q3!$D:$D,0))</f>
        <v>1</v>
      </c>
      <c r="AU466" s="92">
        <f>INDEX([1]RiskPlusY2565Q3!AC:AC,MATCH([1]ตารางคะแนนV3!$C466,[1]RiskPlusY2565Q3!$D:$D,0))</f>
        <v>1</v>
      </c>
      <c r="AV466" s="94">
        <f t="shared" si="122"/>
        <v>2</v>
      </c>
      <c r="AW466" s="95">
        <f t="shared" si="123"/>
        <v>5</v>
      </c>
      <c r="AX466" s="96">
        <f t="shared" si="124"/>
        <v>11.5</v>
      </c>
      <c r="AY466" s="18" t="str">
        <f t="shared" si="125"/>
        <v>B</v>
      </c>
      <c r="AZ466" s="18"/>
      <c r="BA466" s="18" t="str">
        <f>INDEX([1]Proflile65!$L:$L,MATCH([1]ตารางคะแนนV3!$C466,[1]Proflile65!$D:$D,0))</f>
        <v>เดิม</v>
      </c>
      <c r="BB466" s="18"/>
      <c r="BC466" s="18"/>
      <c r="BD466" s="28" t="b">
        <f t="shared" si="126"/>
        <v>1</v>
      </c>
      <c r="BE466" s="96">
        <v>11.5</v>
      </c>
      <c r="BF466" s="18" t="s">
        <v>2071</v>
      </c>
      <c r="BH466" s="17">
        <f t="shared" si="127"/>
        <v>150000</v>
      </c>
    </row>
    <row r="467" spans="1:60">
      <c r="A467" s="18" t="s">
        <v>116</v>
      </c>
      <c r="B467" s="17" t="s">
        <v>118</v>
      </c>
      <c r="C467" s="18" t="s">
        <v>1079</v>
      </c>
      <c r="D467" s="17" t="s">
        <v>1080</v>
      </c>
      <c r="E467" s="18" t="str">
        <f>INDEX([1]Proflile65!$F:$F,MATCH([1]ตารางคะแนนV3!$C467,[1]Proflile65!$D:$D,0))</f>
        <v>รพช.</v>
      </c>
      <c r="F467" s="18">
        <f>INDEX([1]Proflile65!$H:$H,MATCH([1]ตารางคะแนนV3!$C467,[1]Proflile65!$D:$D,0))</f>
        <v>30</v>
      </c>
      <c r="G467" s="19" t="str">
        <f>INDEX([1]Proflile65!$K:$K,MATCH([1]ตารางคะแนนV3!$C467,[1]Proflile65!$D:$D,0))</f>
        <v>รพช.F2 P&lt;=30,000</v>
      </c>
      <c r="H467" s="75">
        <v>23639</v>
      </c>
      <c r="I467" s="76">
        <f>INDEX([1]RiskPlusY2565Q3!L:L,MATCH([1]ตารางคะแนนV3!$C467,[1]RiskPlusY2565Q3!$D:$D,0))</f>
        <v>20455584.77</v>
      </c>
      <c r="J467" s="76">
        <f>INDEX([1]RiskPlusY2565Q3!P:P,MATCH([1]ตารางคะแนนV3!$C467,[1]RiskPlusY2565Q3!$D:$D,0))</f>
        <v>8421654.5099999998</v>
      </c>
      <c r="K467" s="76">
        <f>INDEX([1]RiskPlusY2565Q3!O:O,MATCH([1]ตารางคะแนนV3!$C467,[1]RiskPlusY2565Q3!$D:$D,0))</f>
        <v>6356422.2400000002</v>
      </c>
      <c r="L467" s="76">
        <f>INDEX([1]RiskPlusY2565Q3!M:M,MATCH([1]ตารางคะแนนV3!$C467,[1]RiskPlusY2565Q3!$D:$D,0))</f>
        <v>4518604.72</v>
      </c>
      <c r="M467" s="29">
        <f>INDEX([1]RiskPlusY2565Q3!N:N,MATCH([1]ตารางคะแนนV3!$C467,[1]RiskPlusY2565Q3!$D:$D,0))</f>
        <v>0</v>
      </c>
      <c r="N467" s="77">
        <f>INDEX([1]PlanfinY2565Q3!M:M,MATCH([1]ตารางคะแนนV3!$C467,[1]PlanfinY2565Q3!$C:$C,0))</f>
        <v>1</v>
      </c>
      <c r="O467" s="78">
        <f>INDEX([1]PlanfinY2565Q3!N:N,MATCH([1]ตารางคะแนนV3!$C467,[1]PlanfinY2565Q3!$C:$C,0))</f>
        <v>1</v>
      </c>
      <c r="P467" s="79">
        <f t="shared" si="112"/>
        <v>2</v>
      </c>
      <c r="Q467" s="80">
        <f>INDEX([1]Ratio!R:R,MATCH([1]ตารางคะแนนV3!$C467,[1]Ratio!$C:$C,0))</f>
        <v>185</v>
      </c>
      <c r="R467" s="81">
        <f>INDEX([1]RiskPlusY2565Q3!$S:$S,MATCH([1]ตารางคะแนนV3!C467,[1]RiskPlusY2565Q3!$D:$D,0))</f>
        <v>0</v>
      </c>
      <c r="S467" s="82">
        <f>INDEX([1]Ratio!$S:$S,MATCH([1]ตารางคะแนนV3!$C467,[1]Ratio!$C:$C,0))</f>
        <v>227</v>
      </c>
      <c r="T467" s="78">
        <f>VLOOKUP($C467,[1]RiskPlusY2565Q3!$D$2:$W$901,17,0)</f>
        <v>0</v>
      </c>
      <c r="U467" s="83">
        <f t="shared" si="113"/>
        <v>0</v>
      </c>
      <c r="V467" s="82">
        <f>INDEX([1]Ratio!$T:$T,MATCH([1]ตารางคะแนนV3!$C467,[1]Ratio!$C:$C,0))</f>
        <v>178</v>
      </c>
      <c r="W467" s="78">
        <f>VLOOKUP($C467,[1]RiskPlusY2565Q3!$D$2:$W$901,18,0)</f>
        <v>0</v>
      </c>
      <c r="X467" s="83">
        <f t="shared" si="114"/>
        <v>0</v>
      </c>
      <c r="Y467" s="82">
        <f>INDEX([1]Ratio!$V:$V,MATCH([1]ตารางคะแนนV3!$C467,[1]Ratio!$C:$C,0))</f>
        <v>68</v>
      </c>
      <c r="Z467" s="81">
        <f>INDEX([1]RiskPlusY2565Q3!$W:$W,MATCH([1]ตารางคะแนนV3!C467,[1]RiskPlusY2565Q3!$D:$D,0))</f>
        <v>0</v>
      </c>
      <c r="AA467" s="84">
        <f t="shared" si="115"/>
        <v>0</v>
      </c>
      <c r="AB467" s="77" t="str">
        <f>INDEX('[1]Quick MethodY2565Q3'!P:P,MATCH([1]ตารางคะแนนV3!$C467,'[1]Quick MethodY2565Q3'!$C:$C,0))</f>
        <v>1</v>
      </c>
      <c r="AC467" s="78" t="str">
        <f>INDEX('[1]Quick MethodY2565Q3'!Q:Q,MATCH([1]ตารางคะแนนV3!$C467,'[1]Quick MethodY2565Q3'!$C:$C,0))</f>
        <v>0</v>
      </c>
      <c r="AD467" s="78">
        <f>INDEX([1]HGRY2565Q3!W:W,MATCH([1]ตารางคะแนนV3!$C467,[1]HGRY2565Q3!$C:$C,0))</f>
        <v>0.5</v>
      </c>
      <c r="AE467" s="78">
        <f>INDEX([1]HGRY2565Q3!X:X,MATCH([1]ตารางคะแนนV3!$C467,[1]HGRY2565Q3!$C:$C,0))</f>
        <v>0.5</v>
      </c>
      <c r="AF467" s="78">
        <f>INDEX([1]HGRY2565Q3!Y:Y,MATCH([1]ตารางคะแนนV3!$C467,[1]HGRY2565Q3!$C:$C,0))</f>
        <v>0.5</v>
      </c>
      <c r="AG467" s="78">
        <f>INDEX([1]HGRY2565Q3!Z:Z,MATCH([1]ตารางคะแนนV3!$C467,[1]HGRY2565Q3!$C:$C,0))</f>
        <v>0</v>
      </c>
      <c r="AH467" s="85">
        <f t="shared" si="116"/>
        <v>2.5</v>
      </c>
      <c r="AI467" s="79">
        <f t="shared" si="117"/>
        <v>2</v>
      </c>
      <c r="AJ467" s="86">
        <f>INDEX([1]PointY2565Q3!J:J,MATCH([1]ตารางคะแนนV3!$C467,[1]PointY2565Q3!$C:$C,0))</f>
        <v>1</v>
      </c>
      <c r="AK467" s="87">
        <f>IFERROR(INDEX([1]อัตราการครองเตียง!O:O,MATCH([1]ตารางคะแนนV3!$C467,[1]อัตราการครองเตียง!$C:$C,0)),0)</f>
        <v>0</v>
      </c>
      <c r="AL467" s="88">
        <f>INDEX([1]SumAdjRw!R:R,MATCH([1]ตารางคะแนนV3!$C467,[1]SumAdjRw!$C:$C,0))</f>
        <v>0</v>
      </c>
      <c r="AM467" s="89">
        <f t="shared" si="118"/>
        <v>0</v>
      </c>
      <c r="AN467" s="90">
        <f t="shared" si="119"/>
        <v>3</v>
      </c>
      <c r="AO467" s="91">
        <f t="shared" si="120"/>
        <v>5</v>
      </c>
      <c r="AP467" s="92">
        <f>INDEX([1]RiskPlusY2565Q3!Q:Q,MATCH([1]ตารางคะแนนV3!$C467,[1]RiskPlusY2565Q3!$D:$D,0))</f>
        <v>0</v>
      </c>
      <c r="AQ467" s="92">
        <f>INDEX([1]RiskPlusY2565Q3!R:R,MATCH([1]ตารางคะแนนV3!$C467,[1]RiskPlusY2565Q3!$D:$D,0))</f>
        <v>0</v>
      </c>
      <c r="AR467" s="92">
        <f>INDEX([1]RiskPlusY2565Q3!AB:AB,MATCH([1]ตารางคะแนนV3!$C467,[1]RiskPlusY2565Q3!$D:$D,0))</f>
        <v>1</v>
      </c>
      <c r="AS467" s="93">
        <f t="shared" si="121"/>
        <v>1</v>
      </c>
      <c r="AT467" s="92">
        <f>INDEX([1]RiskPlusY2565Q3!AA:AA,MATCH([1]ตารางคะแนนV3!$C467,[1]RiskPlusY2565Q3!$D:$D,0))</f>
        <v>1</v>
      </c>
      <c r="AU467" s="92">
        <f>INDEX([1]RiskPlusY2565Q3!AC:AC,MATCH([1]ตารางคะแนนV3!$C467,[1]RiskPlusY2565Q3!$D:$D,0))</f>
        <v>1</v>
      </c>
      <c r="AV467" s="94">
        <f t="shared" si="122"/>
        <v>2</v>
      </c>
      <c r="AW467" s="95">
        <f t="shared" si="123"/>
        <v>3</v>
      </c>
      <c r="AX467" s="96">
        <f t="shared" si="124"/>
        <v>8</v>
      </c>
      <c r="AY467" s="18" t="str">
        <f t="shared" si="125"/>
        <v>D</v>
      </c>
      <c r="AZ467" s="18"/>
      <c r="BA467" s="18" t="str">
        <f>INDEX([1]Proflile65!$L:$L,MATCH([1]ตารางคะแนนV3!$C467,[1]Proflile65!$D:$D,0))</f>
        <v>เดิม</v>
      </c>
      <c r="BB467" s="18"/>
      <c r="BC467" s="18"/>
      <c r="BD467" s="28" t="b">
        <f t="shared" si="126"/>
        <v>1</v>
      </c>
      <c r="BE467" s="96">
        <v>8</v>
      </c>
      <c r="BF467" s="18" t="s">
        <v>2073</v>
      </c>
      <c r="BH467" s="17">
        <f t="shared" si="127"/>
        <v>0</v>
      </c>
    </row>
    <row r="468" spans="1:60">
      <c r="A468" s="18" t="s">
        <v>116</v>
      </c>
      <c r="B468" s="17" t="s">
        <v>118</v>
      </c>
      <c r="C468" s="18" t="s">
        <v>1081</v>
      </c>
      <c r="D468" s="17" t="s">
        <v>1082</v>
      </c>
      <c r="E468" s="18" t="str">
        <f>INDEX([1]Proflile65!$F:$F,MATCH([1]ตารางคะแนนV3!$C468,[1]Proflile65!$D:$D,0))</f>
        <v>รพช.</v>
      </c>
      <c r="F468" s="18">
        <f>INDEX([1]Proflile65!$H:$H,MATCH([1]ตารางคะแนนV3!$C468,[1]Proflile65!$D:$D,0))</f>
        <v>120</v>
      </c>
      <c r="G468" s="19" t="str">
        <f>INDEX([1]Proflile65!$K:$K,MATCH([1]ตารางคะแนนV3!$C468,[1]Proflile65!$D:$D,0))</f>
        <v>รพช.M2 B&gt;100</v>
      </c>
      <c r="H468" s="75">
        <v>82545</v>
      </c>
      <c r="I468" s="76">
        <f>INDEX([1]RiskPlusY2565Q3!L:L,MATCH([1]ตารางคะแนนV3!$C468,[1]RiskPlusY2565Q3!$D:$D,0))</f>
        <v>262577935.93000001</v>
      </c>
      <c r="J468" s="76">
        <f>INDEX([1]RiskPlusY2565Q3!P:P,MATCH([1]ตารางคะแนนV3!$C468,[1]RiskPlusY2565Q3!$D:$D,0))</f>
        <v>144010460.61000001</v>
      </c>
      <c r="K468" s="76">
        <f>INDEX([1]RiskPlusY2565Q3!O:O,MATCH([1]ตารางคะแนนV3!$C468,[1]RiskPlusY2565Q3!$D:$D,0))</f>
        <v>152844766.38999999</v>
      </c>
      <c r="L468" s="76">
        <f>INDEX([1]RiskPlusY2565Q3!M:M,MATCH([1]ตารางคะแนนV3!$C468,[1]RiskPlusY2565Q3!$D:$D,0))</f>
        <v>146702332.97999999</v>
      </c>
      <c r="M468" s="29">
        <f>INDEX([1]RiskPlusY2565Q3!N:N,MATCH([1]ตารางคะแนนV3!$C468,[1]RiskPlusY2565Q3!$D:$D,0))</f>
        <v>0</v>
      </c>
      <c r="N468" s="77">
        <f>INDEX([1]PlanfinY2565Q3!M:M,MATCH([1]ตารางคะแนนV3!$C468,[1]PlanfinY2565Q3!$C:$C,0))</f>
        <v>0</v>
      </c>
      <c r="O468" s="78">
        <f>INDEX([1]PlanfinY2565Q3!N:N,MATCH([1]ตารางคะแนนV3!$C468,[1]PlanfinY2565Q3!$C:$C,0))</f>
        <v>1</v>
      </c>
      <c r="P468" s="79">
        <f t="shared" si="112"/>
        <v>1</v>
      </c>
      <c r="Q468" s="80">
        <f>INDEX([1]Ratio!R:R,MATCH([1]ตารางคะแนนV3!$C468,[1]Ratio!$C:$C,0))</f>
        <v>214</v>
      </c>
      <c r="R468" s="81">
        <f>INDEX([1]RiskPlusY2565Q3!$S:$S,MATCH([1]ตารางคะแนนV3!C468,[1]RiskPlusY2565Q3!$D:$D,0))</f>
        <v>0</v>
      </c>
      <c r="S468" s="82">
        <f>INDEX([1]Ratio!$S:$S,MATCH([1]ตารางคะแนนV3!$C468,[1]Ratio!$C:$C,0))</f>
        <v>290</v>
      </c>
      <c r="T468" s="78">
        <f>VLOOKUP($C468,[1]RiskPlusY2565Q3!$D$2:$W$901,17,0)</f>
        <v>0</v>
      </c>
      <c r="U468" s="83">
        <f t="shared" si="113"/>
        <v>0</v>
      </c>
      <c r="V468" s="82">
        <f>INDEX([1]Ratio!$T:$T,MATCH([1]ตารางคะแนนV3!$C468,[1]Ratio!$C:$C,0))</f>
        <v>81</v>
      </c>
      <c r="W468" s="78">
        <f>VLOOKUP($C468,[1]RiskPlusY2565Q3!$D$2:$W$901,18,0)</f>
        <v>0</v>
      </c>
      <c r="X468" s="83">
        <f t="shared" si="114"/>
        <v>0</v>
      </c>
      <c r="Y468" s="82">
        <f>INDEX([1]Ratio!$V:$V,MATCH([1]ตารางคะแนนV3!$C468,[1]Ratio!$C:$C,0))</f>
        <v>44</v>
      </c>
      <c r="Z468" s="81">
        <f>INDEX([1]RiskPlusY2565Q3!$W:$W,MATCH([1]ตารางคะแนนV3!C468,[1]RiskPlusY2565Q3!$D:$D,0))</f>
        <v>1</v>
      </c>
      <c r="AA468" s="84">
        <f t="shared" si="115"/>
        <v>1</v>
      </c>
      <c r="AB468" s="77" t="str">
        <f>INDEX('[1]Quick MethodY2565Q3'!P:P,MATCH([1]ตารางคะแนนV3!$C468,'[1]Quick MethodY2565Q3'!$C:$C,0))</f>
        <v>1</v>
      </c>
      <c r="AC468" s="78" t="str">
        <f>INDEX('[1]Quick MethodY2565Q3'!Q:Q,MATCH([1]ตารางคะแนนV3!$C468,'[1]Quick MethodY2565Q3'!$C:$C,0))</f>
        <v>1</v>
      </c>
      <c r="AD468" s="78">
        <f>INDEX([1]HGRY2565Q3!W:W,MATCH([1]ตารางคะแนนV3!$C468,[1]HGRY2565Q3!$C:$C,0))</f>
        <v>0.5</v>
      </c>
      <c r="AE468" s="78">
        <f>INDEX([1]HGRY2565Q3!X:X,MATCH([1]ตารางคะแนนV3!$C468,[1]HGRY2565Q3!$C:$C,0))</f>
        <v>0.5</v>
      </c>
      <c r="AF468" s="78">
        <f>INDEX([1]HGRY2565Q3!Y:Y,MATCH([1]ตารางคะแนนV3!$C468,[1]HGRY2565Q3!$C:$C,0))</f>
        <v>0.5</v>
      </c>
      <c r="AG468" s="78">
        <f>INDEX([1]HGRY2565Q3!Z:Z,MATCH([1]ตารางคะแนนV3!$C468,[1]HGRY2565Q3!$C:$C,0))</f>
        <v>0.5</v>
      </c>
      <c r="AH468" s="85">
        <f t="shared" si="116"/>
        <v>4</v>
      </c>
      <c r="AI468" s="79">
        <f t="shared" si="117"/>
        <v>2</v>
      </c>
      <c r="AJ468" s="86">
        <f>INDEX([1]PointY2565Q3!J:J,MATCH([1]ตารางคะแนนV3!$C468,[1]PointY2565Q3!$C:$C,0))</f>
        <v>1</v>
      </c>
      <c r="AK468" s="87">
        <f>IFERROR(INDEX([1]อัตราการครองเตียง!O:O,MATCH([1]ตารางคะแนนV3!$C468,[1]อัตราการครองเตียง!$C:$C,0)),0)</f>
        <v>1</v>
      </c>
      <c r="AL468" s="88">
        <f>INDEX([1]SumAdjRw!R:R,MATCH([1]ตารางคะแนนV3!$C468,[1]SumAdjRw!$C:$C,0))</f>
        <v>0</v>
      </c>
      <c r="AM468" s="89">
        <f t="shared" si="118"/>
        <v>1</v>
      </c>
      <c r="AN468" s="90">
        <f t="shared" si="119"/>
        <v>4</v>
      </c>
      <c r="AO468" s="91">
        <f t="shared" si="120"/>
        <v>6</v>
      </c>
      <c r="AP468" s="92">
        <f>INDEX([1]RiskPlusY2565Q3!Q:Q,MATCH([1]ตารางคะแนนV3!$C468,[1]RiskPlusY2565Q3!$D:$D,0))</f>
        <v>1</v>
      </c>
      <c r="AQ468" s="92">
        <f>INDEX([1]RiskPlusY2565Q3!R:R,MATCH([1]ตารางคะแนนV3!$C468,[1]RiskPlusY2565Q3!$D:$D,0))</f>
        <v>1</v>
      </c>
      <c r="AR468" s="92">
        <f>INDEX([1]RiskPlusY2565Q3!AB:AB,MATCH([1]ตารางคะแนนV3!$C468,[1]RiskPlusY2565Q3!$D:$D,0))</f>
        <v>1</v>
      </c>
      <c r="AS468" s="93">
        <f t="shared" si="121"/>
        <v>3</v>
      </c>
      <c r="AT468" s="92">
        <f>INDEX([1]RiskPlusY2565Q3!AA:AA,MATCH([1]ตารางคะแนนV3!$C468,[1]RiskPlusY2565Q3!$D:$D,0))</f>
        <v>1</v>
      </c>
      <c r="AU468" s="92">
        <f>INDEX([1]RiskPlusY2565Q3!AC:AC,MATCH([1]ตารางคะแนนV3!$C468,[1]RiskPlusY2565Q3!$D:$D,0))</f>
        <v>1</v>
      </c>
      <c r="AV468" s="94">
        <f t="shared" si="122"/>
        <v>2</v>
      </c>
      <c r="AW468" s="95">
        <f t="shared" si="123"/>
        <v>5</v>
      </c>
      <c r="AX468" s="96">
        <f t="shared" si="124"/>
        <v>11</v>
      </c>
      <c r="AY468" s="18" t="str">
        <f t="shared" si="125"/>
        <v>B</v>
      </c>
      <c r="AZ468" s="18"/>
      <c r="BA468" s="18" t="str">
        <f>INDEX([1]Proflile65!$L:$L,MATCH([1]ตารางคะแนนV3!$C468,[1]Proflile65!$D:$D,0))</f>
        <v>เดิม</v>
      </c>
      <c r="BB468" s="18"/>
      <c r="BC468" s="18"/>
      <c r="BD468" s="28" t="b">
        <f t="shared" si="126"/>
        <v>1</v>
      </c>
      <c r="BE468" s="96">
        <v>11</v>
      </c>
      <c r="BF468" s="18" t="s">
        <v>2071</v>
      </c>
      <c r="BH468" s="17">
        <f t="shared" si="127"/>
        <v>150000</v>
      </c>
    </row>
    <row r="469" spans="1:60">
      <c r="A469" s="18" t="s">
        <v>116</v>
      </c>
      <c r="B469" s="17" t="s">
        <v>118</v>
      </c>
      <c r="C469" s="18" t="s">
        <v>1083</v>
      </c>
      <c r="D469" s="17" t="s">
        <v>1084</v>
      </c>
      <c r="E469" s="18" t="str">
        <f>INDEX([1]Proflile65!$F:$F,MATCH([1]ตารางคะแนนV3!$C469,[1]Proflile65!$D:$D,0))</f>
        <v>รพช.</v>
      </c>
      <c r="F469" s="18">
        <f>INDEX([1]Proflile65!$H:$H,MATCH([1]ตารางคะแนนV3!$C469,[1]Proflile65!$D:$D,0))</f>
        <v>60</v>
      </c>
      <c r="G469" s="19" t="str">
        <f>INDEX([1]Proflile65!$K:$K,MATCH([1]ตารางคะแนนV3!$C469,[1]Proflile65!$D:$D,0))</f>
        <v>รพช.F2 P30,000-60,000</v>
      </c>
      <c r="H469" s="75">
        <v>51942</v>
      </c>
      <c r="I469" s="76">
        <f>INDEX([1]RiskPlusY2565Q3!L:L,MATCH([1]ตารางคะแนนV3!$C469,[1]RiskPlusY2565Q3!$D:$D,0))</f>
        <v>49103839.289999999</v>
      </c>
      <c r="J469" s="76">
        <f>INDEX([1]RiskPlusY2565Q3!P:P,MATCH([1]ตารางคะแนนV3!$C469,[1]RiskPlusY2565Q3!$D:$D,0))</f>
        <v>32372399.870000001</v>
      </c>
      <c r="K469" s="76">
        <f>INDEX([1]RiskPlusY2565Q3!O:O,MATCH([1]ตารางคะแนนV3!$C469,[1]RiskPlusY2565Q3!$D:$D,0))</f>
        <v>12776678.42</v>
      </c>
      <c r="L469" s="76">
        <f>INDEX([1]RiskPlusY2565Q3!M:M,MATCH([1]ตารางคะแนนV3!$C469,[1]RiskPlusY2565Q3!$D:$D,0))</f>
        <v>11146197.289999999</v>
      </c>
      <c r="M469" s="29">
        <f>INDEX([1]RiskPlusY2565Q3!N:N,MATCH([1]ตารางคะแนนV3!$C469,[1]RiskPlusY2565Q3!$D:$D,0))</f>
        <v>0</v>
      </c>
      <c r="N469" s="77">
        <f>INDEX([1]PlanfinY2565Q3!M:M,MATCH([1]ตารางคะแนนV3!$C469,[1]PlanfinY2565Q3!$C:$C,0))</f>
        <v>0</v>
      </c>
      <c r="O469" s="78">
        <f>INDEX([1]PlanfinY2565Q3!N:N,MATCH([1]ตารางคะแนนV3!$C469,[1]PlanfinY2565Q3!$C:$C,0))</f>
        <v>1</v>
      </c>
      <c r="P469" s="79">
        <f t="shared" si="112"/>
        <v>1</v>
      </c>
      <c r="Q469" s="80">
        <f>INDEX([1]Ratio!R:R,MATCH([1]ตารางคะแนนV3!$C469,[1]Ratio!$C:$C,0))</f>
        <v>70</v>
      </c>
      <c r="R469" s="81">
        <f>INDEX([1]RiskPlusY2565Q3!$S:$S,MATCH([1]ตารางคะแนนV3!C469,[1]RiskPlusY2565Q3!$D:$D,0))</f>
        <v>1</v>
      </c>
      <c r="S469" s="82">
        <f>INDEX([1]Ratio!$S:$S,MATCH([1]ตารางคะแนนV3!$C469,[1]Ratio!$C:$C,0))</f>
        <v>48</v>
      </c>
      <c r="T469" s="78">
        <f>VLOOKUP($C469,[1]RiskPlusY2565Q3!$D$2:$W$901,17,0)</f>
        <v>1</v>
      </c>
      <c r="U469" s="83">
        <f t="shared" si="113"/>
        <v>0.5</v>
      </c>
      <c r="V469" s="82">
        <f>INDEX([1]Ratio!$T:$T,MATCH([1]ตารางคะแนนV3!$C469,[1]Ratio!$C:$C,0))</f>
        <v>62</v>
      </c>
      <c r="W469" s="78">
        <f>VLOOKUP($C469,[1]RiskPlusY2565Q3!$D$2:$W$901,18,0)</f>
        <v>0</v>
      </c>
      <c r="X469" s="83">
        <f t="shared" si="114"/>
        <v>0</v>
      </c>
      <c r="Y469" s="82">
        <f>INDEX([1]Ratio!$V:$V,MATCH([1]ตารางคะแนนV3!$C469,[1]Ratio!$C:$C,0))</f>
        <v>97</v>
      </c>
      <c r="Z469" s="81">
        <f>INDEX([1]RiskPlusY2565Q3!$W:$W,MATCH([1]ตารางคะแนนV3!C469,[1]RiskPlusY2565Q3!$D:$D,0))</f>
        <v>0</v>
      </c>
      <c r="AA469" s="84">
        <f t="shared" si="115"/>
        <v>1.5</v>
      </c>
      <c r="AB469" s="77" t="str">
        <f>INDEX('[1]Quick MethodY2565Q3'!P:P,MATCH([1]ตารางคะแนนV3!$C469,'[1]Quick MethodY2565Q3'!$C:$C,0))</f>
        <v>1</v>
      </c>
      <c r="AC469" s="78" t="str">
        <f>INDEX('[1]Quick MethodY2565Q3'!Q:Q,MATCH([1]ตารางคะแนนV3!$C469,'[1]Quick MethodY2565Q3'!$C:$C,0))</f>
        <v>1</v>
      </c>
      <c r="AD469" s="78">
        <f>INDEX([1]HGRY2565Q3!W:W,MATCH([1]ตารางคะแนนV3!$C469,[1]HGRY2565Q3!$C:$C,0))</f>
        <v>0</v>
      </c>
      <c r="AE469" s="78">
        <f>INDEX([1]HGRY2565Q3!X:X,MATCH([1]ตารางคะแนนV3!$C469,[1]HGRY2565Q3!$C:$C,0))</f>
        <v>0.5</v>
      </c>
      <c r="AF469" s="78">
        <f>INDEX([1]HGRY2565Q3!Y:Y,MATCH([1]ตารางคะแนนV3!$C469,[1]HGRY2565Q3!$C:$C,0))</f>
        <v>0.5</v>
      </c>
      <c r="AG469" s="78">
        <f>INDEX([1]HGRY2565Q3!Z:Z,MATCH([1]ตารางคะแนนV3!$C469,[1]HGRY2565Q3!$C:$C,0))</f>
        <v>0.5</v>
      </c>
      <c r="AH469" s="85">
        <f t="shared" si="116"/>
        <v>3.5</v>
      </c>
      <c r="AI469" s="79">
        <f t="shared" si="117"/>
        <v>2</v>
      </c>
      <c r="AJ469" s="86">
        <f>INDEX([1]PointY2565Q3!J:J,MATCH([1]ตารางคะแนนV3!$C469,[1]PointY2565Q3!$C:$C,0))</f>
        <v>1</v>
      </c>
      <c r="AK469" s="87">
        <f>IFERROR(INDEX([1]อัตราการครองเตียง!O:O,MATCH([1]ตารางคะแนนV3!$C469,[1]อัตราการครองเตียง!$C:$C,0)),0)</f>
        <v>0</v>
      </c>
      <c r="AL469" s="88">
        <f>INDEX([1]SumAdjRw!R:R,MATCH([1]ตารางคะแนนV3!$C469,[1]SumAdjRw!$C:$C,0))</f>
        <v>0</v>
      </c>
      <c r="AM469" s="89">
        <f t="shared" si="118"/>
        <v>0</v>
      </c>
      <c r="AN469" s="90">
        <f t="shared" si="119"/>
        <v>3</v>
      </c>
      <c r="AO469" s="91">
        <f t="shared" si="120"/>
        <v>5.5</v>
      </c>
      <c r="AP469" s="92">
        <f>INDEX([1]RiskPlusY2565Q3!Q:Q,MATCH([1]ตารางคะแนนV3!$C469,[1]RiskPlusY2565Q3!$D:$D,0))</f>
        <v>0</v>
      </c>
      <c r="AQ469" s="92">
        <f>INDEX([1]RiskPlusY2565Q3!R:R,MATCH([1]ตารางคะแนนV3!$C469,[1]RiskPlusY2565Q3!$D:$D,0))</f>
        <v>0</v>
      </c>
      <c r="AR469" s="92">
        <f>INDEX([1]RiskPlusY2565Q3!AB:AB,MATCH([1]ตารางคะแนนV3!$C469,[1]RiskPlusY2565Q3!$D:$D,0))</f>
        <v>1</v>
      </c>
      <c r="AS469" s="93">
        <f t="shared" si="121"/>
        <v>1</v>
      </c>
      <c r="AT469" s="92">
        <f>INDEX([1]RiskPlusY2565Q3!AA:AA,MATCH([1]ตารางคะแนนV3!$C469,[1]RiskPlusY2565Q3!$D:$D,0))</f>
        <v>1</v>
      </c>
      <c r="AU469" s="92">
        <f>INDEX([1]RiskPlusY2565Q3!AC:AC,MATCH([1]ตารางคะแนนV3!$C469,[1]RiskPlusY2565Q3!$D:$D,0))</f>
        <v>1</v>
      </c>
      <c r="AV469" s="94">
        <f t="shared" si="122"/>
        <v>2</v>
      </c>
      <c r="AW469" s="95">
        <f t="shared" si="123"/>
        <v>3</v>
      </c>
      <c r="AX469" s="96">
        <f t="shared" si="124"/>
        <v>8.5</v>
      </c>
      <c r="AY469" s="18" t="str">
        <f t="shared" si="125"/>
        <v>D</v>
      </c>
      <c r="AZ469" s="18"/>
      <c r="BA469" s="18" t="str">
        <f>INDEX([1]Proflile65!$L:$L,MATCH([1]ตารางคะแนนV3!$C469,[1]Proflile65!$D:$D,0))</f>
        <v>เดิม</v>
      </c>
      <c r="BB469" s="18"/>
      <c r="BC469" s="18"/>
      <c r="BD469" s="28" t="b">
        <f t="shared" si="126"/>
        <v>1</v>
      </c>
      <c r="BE469" s="96">
        <v>8.5</v>
      </c>
      <c r="BF469" s="18" t="s">
        <v>2073</v>
      </c>
      <c r="BH469" s="17">
        <f t="shared" si="127"/>
        <v>0</v>
      </c>
    </row>
    <row r="470" spans="1:60">
      <c r="A470" s="18" t="s">
        <v>116</v>
      </c>
      <c r="B470" s="17" t="s">
        <v>118</v>
      </c>
      <c r="C470" s="18" t="s">
        <v>1085</v>
      </c>
      <c r="D470" s="17" t="s">
        <v>1086</v>
      </c>
      <c r="E470" s="18" t="str">
        <f>INDEX([1]Proflile65!$F:$F,MATCH([1]ตารางคะแนนV3!$C470,[1]Proflile65!$D:$D,0))</f>
        <v>รพช.</v>
      </c>
      <c r="F470" s="18">
        <f>INDEX([1]Proflile65!$H:$H,MATCH([1]ตารางคะแนนV3!$C470,[1]Proflile65!$D:$D,0))</f>
        <v>60</v>
      </c>
      <c r="G470" s="19" t="str">
        <f>INDEX([1]Proflile65!$K:$K,MATCH([1]ตารางคะแนนV3!$C470,[1]Proflile65!$D:$D,0))</f>
        <v>รพช.F2 P30,000-60,000</v>
      </c>
      <c r="H470" s="75">
        <v>42287</v>
      </c>
      <c r="I470" s="76">
        <f>INDEX([1]RiskPlusY2565Q3!L:L,MATCH([1]ตารางคะแนนV3!$C470,[1]RiskPlusY2565Q3!$D:$D,0))</f>
        <v>72903764.019999996</v>
      </c>
      <c r="J470" s="76">
        <f>INDEX([1]RiskPlusY2565Q3!P:P,MATCH([1]ตารางคะแนนV3!$C470,[1]RiskPlusY2565Q3!$D:$D,0))</f>
        <v>15467192.76</v>
      </c>
      <c r="K470" s="76">
        <f>INDEX([1]RiskPlusY2565Q3!O:O,MATCH([1]ตารางคะแนนV3!$C470,[1]RiskPlusY2565Q3!$D:$D,0))</f>
        <v>52957055.799999997</v>
      </c>
      <c r="L470" s="76">
        <f>INDEX([1]RiskPlusY2565Q3!M:M,MATCH([1]ตารางคะแนนV3!$C470,[1]RiskPlusY2565Q3!$D:$D,0))</f>
        <v>48430301.619999997</v>
      </c>
      <c r="M470" s="29">
        <f>INDEX([1]RiskPlusY2565Q3!N:N,MATCH([1]ตารางคะแนนV3!$C470,[1]RiskPlusY2565Q3!$D:$D,0))</f>
        <v>0</v>
      </c>
      <c r="N470" s="77">
        <f>INDEX([1]PlanfinY2565Q3!M:M,MATCH([1]ตารางคะแนนV3!$C470,[1]PlanfinY2565Q3!$C:$C,0))</f>
        <v>0</v>
      </c>
      <c r="O470" s="78">
        <f>INDEX([1]PlanfinY2565Q3!N:N,MATCH([1]ตารางคะแนนV3!$C470,[1]PlanfinY2565Q3!$C:$C,0))</f>
        <v>0</v>
      </c>
      <c r="P470" s="79">
        <f t="shared" si="112"/>
        <v>0</v>
      </c>
      <c r="Q470" s="80">
        <f>INDEX([1]Ratio!R:R,MATCH([1]ตารางคะแนนV3!$C470,[1]Ratio!$C:$C,0))</f>
        <v>113</v>
      </c>
      <c r="R470" s="81">
        <f>INDEX([1]RiskPlusY2565Q3!$S:$S,MATCH([1]ตารางคะแนนV3!C470,[1]RiskPlusY2565Q3!$D:$D,0))</f>
        <v>0</v>
      </c>
      <c r="S470" s="82">
        <f>INDEX([1]Ratio!$S:$S,MATCH([1]ตารางคะแนนV3!$C470,[1]Ratio!$C:$C,0))</f>
        <v>73</v>
      </c>
      <c r="T470" s="78">
        <f>VLOOKUP($C470,[1]RiskPlusY2565Q3!$D$2:$W$901,17,0)</f>
        <v>0</v>
      </c>
      <c r="U470" s="83">
        <f t="shared" si="113"/>
        <v>0</v>
      </c>
      <c r="V470" s="82">
        <f>INDEX([1]Ratio!$T:$T,MATCH([1]ตารางคะแนนV3!$C470,[1]Ratio!$C:$C,0))</f>
        <v>57</v>
      </c>
      <c r="W470" s="78">
        <f>VLOOKUP($C470,[1]RiskPlusY2565Q3!$D$2:$W$901,18,0)</f>
        <v>1</v>
      </c>
      <c r="X470" s="83">
        <f t="shared" si="114"/>
        <v>0.5</v>
      </c>
      <c r="Y470" s="82">
        <f>INDEX([1]Ratio!$V:$V,MATCH([1]ตารางคะแนนV3!$C470,[1]Ratio!$C:$C,0))</f>
        <v>68</v>
      </c>
      <c r="Z470" s="81">
        <f>INDEX([1]RiskPlusY2565Q3!$W:$W,MATCH([1]ตารางคะแนนV3!C470,[1]RiskPlusY2565Q3!$D:$D,0))</f>
        <v>0</v>
      </c>
      <c r="AA470" s="84">
        <f t="shared" si="115"/>
        <v>0.5</v>
      </c>
      <c r="AB470" s="77" t="str">
        <f>INDEX('[1]Quick MethodY2565Q3'!P:P,MATCH([1]ตารางคะแนนV3!$C470,'[1]Quick MethodY2565Q3'!$C:$C,0))</f>
        <v>1</v>
      </c>
      <c r="AC470" s="78" t="str">
        <f>INDEX('[1]Quick MethodY2565Q3'!Q:Q,MATCH([1]ตารางคะแนนV3!$C470,'[1]Quick MethodY2565Q3'!$C:$C,0))</f>
        <v>1</v>
      </c>
      <c r="AD470" s="78">
        <f>INDEX([1]HGRY2565Q3!W:W,MATCH([1]ตารางคะแนนV3!$C470,[1]HGRY2565Q3!$C:$C,0))</f>
        <v>0</v>
      </c>
      <c r="AE470" s="78">
        <f>INDEX([1]HGRY2565Q3!X:X,MATCH([1]ตารางคะแนนV3!$C470,[1]HGRY2565Q3!$C:$C,0))</f>
        <v>0.5</v>
      </c>
      <c r="AF470" s="78">
        <f>INDEX([1]HGRY2565Q3!Y:Y,MATCH([1]ตารางคะแนนV3!$C470,[1]HGRY2565Q3!$C:$C,0))</f>
        <v>0</v>
      </c>
      <c r="AG470" s="78">
        <f>INDEX([1]HGRY2565Q3!Z:Z,MATCH([1]ตารางคะแนนV3!$C470,[1]HGRY2565Q3!$C:$C,0))</f>
        <v>0.5</v>
      </c>
      <c r="AH470" s="85">
        <f t="shared" si="116"/>
        <v>3</v>
      </c>
      <c r="AI470" s="79">
        <f t="shared" si="117"/>
        <v>2</v>
      </c>
      <c r="AJ470" s="86">
        <f>INDEX([1]PointY2565Q3!J:J,MATCH([1]ตารางคะแนนV3!$C470,[1]PointY2565Q3!$C:$C,0))</f>
        <v>1</v>
      </c>
      <c r="AK470" s="87">
        <f>IFERROR(INDEX([1]อัตราการครองเตียง!O:O,MATCH([1]ตารางคะแนนV3!$C470,[1]อัตราการครองเตียง!$C:$C,0)),0)</f>
        <v>0</v>
      </c>
      <c r="AL470" s="88">
        <f>INDEX([1]SumAdjRw!R:R,MATCH([1]ตารางคะแนนV3!$C470,[1]SumAdjRw!$C:$C,0))</f>
        <v>1</v>
      </c>
      <c r="AM470" s="89">
        <f t="shared" si="118"/>
        <v>1</v>
      </c>
      <c r="AN470" s="90">
        <f t="shared" si="119"/>
        <v>4</v>
      </c>
      <c r="AO470" s="91">
        <f t="shared" si="120"/>
        <v>4.5</v>
      </c>
      <c r="AP470" s="92">
        <f>INDEX([1]RiskPlusY2565Q3!Q:Q,MATCH([1]ตารางคะแนนV3!$C470,[1]RiskPlusY2565Q3!$D:$D,0))</f>
        <v>1</v>
      </c>
      <c r="AQ470" s="92">
        <f>INDEX([1]RiskPlusY2565Q3!R:R,MATCH([1]ตารางคะแนนV3!$C470,[1]RiskPlusY2565Q3!$D:$D,0))</f>
        <v>1</v>
      </c>
      <c r="AR470" s="92">
        <f>INDEX([1]RiskPlusY2565Q3!AB:AB,MATCH([1]ตารางคะแนนV3!$C470,[1]RiskPlusY2565Q3!$D:$D,0))</f>
        <v>1</v>
      </c>
      <c r="AS470" s="93">
        <f t="shared" si="121"/>
        <v>3</v>
      </c>
      <c r="AT470" s="92">
        <f>INDEX([1]RiskPlusY2565Q3!AA:AA,MATCH([1]ตารางคะแนนV3!$C470,[1]RiskPlusY2565Q3!$D:$D,0))</f>
        <v>1</v>
      </c>
      <c r="AU470" s="92">
        <f>INDEX([1]RiskPlusY2565Q3!AC:AC,MATCH([1]ตารางคะแนนV3!$C470,[1]RiskPlusY2565Q3!$D:$D,0))</f>
        <v>1</v>
      </c>
      <c r="AV470" s="94">
        <f t="shared" si="122"/>
        <v>2</v>
      </c>
      <c r="AW470" s="95">
        <f t="shared" si="123"/>
        <v>5</v>
      </c>
      <c r="AX470" s="96">
        <f t="shared" si="124"/>
        <v>9.5</v>
      </c>
      <c r="AY470" s="18" t="str">
        <f t="shared" si="125"/>
        <v>C</v>
      </c>
      <c r="AZ470" s="18"/>
      <c r="BA470" s="18" t="str">
        <f>INDEX([1]Proflile65!$L:$L,MATCH([1]ตารางคะแนนV3!$C470,[1]Proflile65!$D:$D,0))</f>
        <v>เดิม</v>
      </c>
      <c r="BB470" s="18"/>
      <c r="BC470" s="18"/>
      <c r="BD470" s="28" t="b">
        <f t="shared" si="126"/>
        <v>1</v>
      </c>
      <c r="BE470" s="96">
        <v>9.5</v>
      </c>
      <c r="BF470" s="18" t="s">
        <v>2072</v>
      </c>
      <c r="BH470" s="17">
        <f t="shared" si="127"/>
        <v>0</v>
      </c>
    </row>
    <row r="471" spans="1:60">
      <c r="A471" s="18" t="s">
        <v>116</v>
      </c>
      <c r="B471" s="17" t="s">
        <v>118</v>
      </c>
      <c r="C471" s="18" t="s">
        <v>1087</v>
      </c>
      <c r="D471" s="17" t="s">
        <v>1088</v>
      </c>
      <c r="E471" s="18" t="str">
        <f>INDEX([1]Proflile65!$F:$F,MATCH([1]ตารางคะแนนV3!$C471,[1]Proflile65!$D:$D,0))</f>
        <v>รพช.</v>
      </c>
      <c r="F471" s="18">
        <f>INDEX([1]Proflile65!$H:$H,MATCH([1]ตารางคะแนนV3!$C471,[1]Proflile65!$D:$D,0))</f>
        <v>184</v>
      </c>
      <c r="G471" s="19" t="str">
        <f>INDEX([1]Proflile65!$K:$K,MATCH([1]ตารางคะแนนV3!$C471,[1]Proflile65!$D:$D,0))</f>
        <v>รพช.M2 B&gt;100</v>
      </c>
      <c r="H471" s="75">
        <v>75638</v>
      </c>
      <c r="I471" s="76">
        <f>INDEX([1]RiskPlusY2565Q3!L:L,MATCH([1]ตารางคะแนนV3!$C471,[1]RiskPlusY2565Q3!$D:$D,0))</f>
        <v>214985064.44999999</v>
      </c>
      <c r="J471" s="76">
        <f>INDEX([1]RiskPlusY2565Q3!P:P,MATCH([1]ตารางคะแนนV3!$C471,[1]RiskPlusY2565Q3!$D:$D,0))</f>
        <v>150134454.25</v>
      </c>
      <c r="K471" s="76">
        <f>INDEX([1]RiskPlusY2565Q3!O:O,MATCH([1]ตารางคะแนนV3!$C471,[1]RiskPlusY2565Q3!$D:$D,0))</f>
        <v>46878510.469999999</v>
      </c>
      <c r="L471" s="76">
        <f>INDEX([1]RiskPlusY2565Q3!M:M,MATCH([1]ตารางคะแนนV3!$C471,[1]RiskPlusY2565Q3!$D:$D,0))</f>
        <v>44826138.920000002</v>
      </c>
      <c r="M471" s="29">
        <f>INDEX([1]RiskPlusY2565Q3!N:N,MATCH([1]ตารางคะแนนV3!$C471,[1]RiskPlusY2565Q3!$D:$D,0))</f>
        <v>0</v>
      </c>
      <c r="N471" s="77">
        <f>INDEX([1]PlanfinY2565Q3!M:M,MATCH([1]ตารางคะแนนV3!$C471,[1]PlanfinY2565Q3!$C:$C,0))</f>
        <v>1</v>
      </c>
      <c r="O471" s="78">
        <f>INDEX([1]PlanfinY2565Q3!N:N,MATCH([1]ตารางคะแนนV3!$C471,[1]PlanfinY2565Q3!$C:$C,0))</f>
        <v>1</v>
      </c>
      <c r="P471" s="79">
        <f t="shared" si="112"/>
        <v>2</v>
      </c>
      <c r="Q471" s="80">
        <f>INDEX([1]Ratio!R:R,MATCH([1]ตารางคะแนนV3!$C471,[1]Ratio!$C:$C,0))</f>
        <v>209</v>
      </c>
      <c r="R471" s="81">
        <f>INDEX([1]RiskPlusY2565Q3!$S:$S,MATCH([1]ตารางคะแนนV3!C471,[1]RiskPlusY2565Q3!$D:$D,0))</f>
        <v>0</v>
      </c>
      <c r="S471" s="82">
        <f>INDEX([1]Ratio!$S:$S,MATCH([1]ตารางคะแนนV3!$C471,[1]Ratio!$C:$C,0))</f>
        <v>76</v>
      </c>
      <c r="T471" s="78">
        <f>VLOOKUP($C471,[1]RiskPlusY2565Q3!$D$2:$W$901,17,0)</f>
        <v>0</v>
      </c>
      <c r="U471" s="83">
        <f t="shared" si="113"/>
        <v>0</v>
      </c>
      <c r="V471" s="82">
        <f>INDEX([1]Ratio!$T:$T,MATCH([1]ตารางคะแนนV3!$C471,[1]Ratio!$C:$C,0))</f>
        <v>57</v>
      </c>
      <c r="W471" s="78">
        <f>VLOOKUP($C471,[1]RiskPlusY2565Q3!$D$2:$W$901,18,0)</f>
        <v>1</v>
      </c>
      <c r="X471" s="83">
        <f t="shared" si="114"/>
        <v>0.5</v>
      </c>
      <c r="Y471" s="82">
        <f>INDEX([1]Ratio!$V:$V,MATCH([1]ตารางคะแนนV3!$C471,[1]Ratio!$C:$C,0))</f>
        <v>88</v>
      </c>
      <c r="Z471" s="81">
        <f>INDEX([1]RiskPlusY2565Q3!$W:$W,MATCH([1]ตารางคะแนนV3!C471,[1]RiskPlusY2565Q3!$D:$D,0))</f>
        <v>0</v>
      </c>
      <c r="AA471" s="84">
        <f t="shared" si="115"/>
        <v>0.5</v>
      </c>
      <c r="AB471" s="77" t="str">
        <f>INDEX('[1]Quick MethodY2565Q3'!P:P,MATCH([1]ตารางคะแนนV3!$C471,'[1]Quick MethodY2565Q3'!$C:$C,0))</f>
        <v>1</v>
      </c>
      <c r="AC471" s="78" t="str">
        <f>INDEX('[1]Quick MethodY2565Q3'!Q:Q,MATCH([1]ตารางคะแนนV3!$C471,'[1]Quick MethodY2565Q3'!$C:$C,0))</f>
        <v>1</v>
      </c>
      <c r="AD471" s="78">
        <f>INDEX([1]HGRY2565Q3!W:W,MATCH([1]ตารางคะแนนV3!$C471,[1]HGRY2565Q3!$C:$C,0))</f>
        <v>0.5</v>
      </c>
      <c r="AE471" s="78">
        <f>INDEX([1]HGRY2565Q3!X:X,MATCH([1]ตารางคะแนนV3!$C471,[1]HGRY2565Q3!$C:$C,0))</f>
        <v>0.5</v>
      </c>
      <c r="AF471" s="78">
        <f>INDEX([1]HGRY2565Q3!Y:Y,MATCH([1]ตารางคะแนนV3!$C471,[1]HGRY2565Q3!$C:$C,0))</f>
        <v>0.5</v>
      </c>
      <c r="AG471" s="78">
        <f>INDEX([1]HGRY2565Q3!Z:Z,MATCH([1]ตารางคะแนนV3!$C471,[1]HGRY2565Q3!$C:$C,0))</f>
        <v>0.5</v>
      </c>
      <c r="AH471" s="85">
        <f t="shared" si="116"/>
        <v>4</v>
      </c>
      <c r="AI471" s="79">
        <f t="shared" si="117"/>
        <v>2</v>
      </c>
      <c r="AJ471" s="86">
        <f>INDEX([1]PointY2565Q3!J:J,MATCH([1]ตารางคะแนนV3!$C471,[1]PointY2565Q3!$C:$C,0))</f>
        <v>1</v>
      </c>
      <c r="AK471" s="87">
        <f>IFERROR(INDEX([1]อัตราการครองเตียง!O:O,MATCH([1]ตารางคะแนนV3!$C471,[1]อัตราการครองเตียง!$C:$C,0)),0)</f>
        <v>0</v>
      </c>
      <c r="AL471" s="88">
        <f>INDEX([1]SumAdjRw!R:R,MATCH([1]ตารางคะแนนV3!$C471,[1]SumAdjRw!$C:$C,0))</f>
        <v>1</v>
      </c>
      <c r="AM471" s="89">
        <f t="shared" si="118"/>
        <v>1</v>
      </c>
      <c r="AN471" s="90">
        <f t="shared" si="119"/>
        <v>4</v>
      </c>
      <c r="AO471" s="91">
        <f t="shared" si="120"/>
        <v>6.5</v>
      </c>
      <c r="AP471" s="92">
        <f>INDEX([1]RiskPlusY2565Q3!Q:Q,MATCH([1]ตารางคะแนนV3!$C471,[1]RiskPlusY2565Q3!$D:$D,0))</f>
        <v>0</v>
      </c>
      <c r="AQ471" s="92">
        <f>INDEX([1]RiskPlusY2565Q3!R:R,MATCH([1]ตารางคะแนนV3!$C471,[1]RiskPlusY2565Q3!$D:$D,0))</f>
        <v>0</v>
      </c>
      <c r="AR471" s="92">
        <f>INDEX([1]RiskPlusY2565Q3!AB:AB,MATCH([1]ตารางคะแนนV3!$C471,[1]RiskPlusY2565Q3!$D:$D,0))</f>
        <v>1</v>
      </c>
      <c r="AS471" s="93">
        <f t="shared" si="121"/>
        <v>1</v>
      </c>
      <c r="AT471" s="92">
        <f>INDEX([1]RiskPlusY2565Q3!AA:AA,MATCH([1]ตารางคะแนนV3!$C471,[1]RiskPlusY2565Q3!$D:$D,0))</f>
        <v>1</v>
      </c>
      <c r="AU471" s="92">
        <f>INDEX([1]RiskPlusY2565Q3!AC:AC,MATCH([1]ตารางคะแนนV3!$C471,[1]RiskPlusY2565Q3!$D:$D,0))</f>
        <v>1</v>
      </c>
      <c r="AV471" s="94">
        <f t="shared" si="122"/>
        <v>2</v>
      </c>
      <c r="AW471" s="95">
        <f t="shared" si="123"/>
        <v>3</v>
      </c>
      <c r="AX471" s="96">
        <f t="shared" si="124"/>
        <v>9.5</v>
      </c>
      <c r="AY471" s="18" t="str">
        <f t="shared" si="125"/>
        <v>C</v>
      </c>
      <c r="AZ471" s="18"/>
      <c r="BA471" s="18" t="str">
        <f>INDEX([1]Proflile65!$L:$L,MATCH([1]ตารางคะแนนV3!$C471,[1]Proflile65!$D:$D,0))</f>
        <v>เดิม</v>
      </c>
      <c r="BB471" s="18"/>
      <c r="BC471" s="18"/>
      <c r="BD471" s="28" t="b">
        <f t="shared" si="126"/>
        <v>1</v>
      </c>
      <c r="BE471" s="96">
        <v>9.5</v>
      </c>
      <c r="BF471" s="18" t="s">
        <v>2072</v>
      </c>
      <c r="BH471" s="17">
        <f t="shared" si="127"/>
        <v>0</v>
      </c>
    </row>
    <row r="472" spans="1:60">
      <c r="A472" s="18" t="s">
        <v>116</v>
      </c>
      <c r="B472" s="17" t="s">
        <v>118</v>
      </c>
      <c r="C472" s="18" t="s">
        <v>1089</v>
      </c>
      <c r="D472" s="17" t="s">
        <v>1090</v>
      </c>
      <c r="E472" s="18" t="str">
        <f>INDEX([1]Proflile65!$F:$F,MATCH([1]ตารางคะแนนV3!$C472,[1]Proflile65!$D:$D,0))</f>
        <v>รพช.</v>
      </c>
      <c r="F472" s="18">
        <f>INDEX([1]Proflile65!$H:$H,MATCH([1]ตารางคะแนนV3!$C472,[1]Proflile65!$D:$D,0))</f>
        <v>60</v>
      </c>
      <c r="G472" s="19" t="str">
        <f>INDEX([1]Proflile65!$K:$K,MATCH([1]ตารางคะแนนV3!$C472,[1]Proflile65!$D:$D,0))</f>
        <v>รพช.F2 P30,000-60,000</v>
      </c>
      <c r="H472" s="75">
        <v>41559</v>
      </c>
      <c r="I472" s="76">
        <f>INDEX([1]RiskPlusY2565Q3!L:L,MATCH([1]ตารางคะแนนV3!$C472,[1]RiskPlusY2565Q3!$D:$D,0))</f>
        <v>42133914.93</v>
      </c>
      <c r="J472" s="76">
        <f>INDEX([1]RiskPlusY2565Q3!P:P,MATCH([1]ตารางคะแนนV3!$C472,[1]RiskPlusY2565Q3!$D:$D,0))</f>
        <v>11046221.93</v>
      </c>
      <c r="K472" s="76">
        <f>INDEX([1]RiskPlusY2565Q3!O:O,MATCH([1]ตารางคะแนนV3!$C472,[1]RiskPlusY2565Q3!$D:$D,0))</f>
        <v>25913741.829999998</v>
      </c>
      <c r="L472" s="76">
        <f>INDEX([1]RiskPlusY2565Q3!M:M,MATCH([1]ตารางคะแนนV3!$C472,[1]RiskPlusY2565Q3!$D:$D,0))</f>
        <v>26846088.449999999</v>
      </c>
      <c r="M472" s="29">
        <f>INDEX([1]RiskPlusY2565Q3!N:N,MATCH([1]ตารางคะแนนV3!$C472,[1]RiskPlusY2565Q3!$D:$D,0))</f>
        <v>0</v>
      </c>
      <c r="N472" s="77">
        <f>INDEX([1]PlanfinY2565Q3!M:M,MATCH([1]ตารางคะแนนV3!$C472,[1]PlanfinY2565Q3!$C:$C,0))</f>
        <v>0</v>
      </c>
      <c r="O472" s="78">
        <f>INDEX([1]PlanfinY2565Q3!N:N,MATCH([1]ตารางคะแนนV3!$C472,[1]PlanfinY2565Q3!$C:$C,0))</f>
        <v>0</v>
      </c>
      <c r="P472" s="79">
        <f t="shared" si="112"/>
        <v>0</v>
      </c>
      <c r="Q472" s="80">
        <f>INDEX([1]Ratio!R:R,MATCH([1]ตารางคะแนนV3!$C472,[1]Ratio!$C:$C,0))</f>
        <v>172</v>
      </c>
      <c r="R472" s="81">
        <f>INDEX([1]RiskPlusY2565Q3!$S:$S,MATCH([1]ตารางคะแนนV3!C472,[1]RiskPlusY2565Q3!$D:$D,0))</f>
        <v>0</v>
      </c>
      <c r="S472" s="82">
        <f>INDEX([1]Ratio!$S:$S,MATCH([1]ตารางคะแนนV3!$C472,[1]Ratio!$C:$C,0))</f>
        <v>189</v>
      </c>
      <c r="T472" s="78">
        <f>VLOOKUP($C472,[1]RiskPlusY2565Q3!$D$2:$W$901,17,0)</f>
        <v>0</v>
      </c>
      <c r="U472" s="83">
        <f t="shared" si="113"/>
        <v>0</v>
      </c>
      <c r="V472" s="82">
        <f>INDEX([1]Ratio!$T:$T,MATCH([1]ตารางคะแนนV3!$C472,[1]Ratio!$C:$C,0))</f>
        <v>32</v>
      </c>
      <c r="W472" s="78">
        <f>VLOOKUP($C472,[1]RiskPlusY2565Q3!$D$2:$W$901,18,0)</f>
        <v>1</v>
      </c>
      <c r="X472" s="83">
        <f t="shared" si="114"/>
        <v>0.5</v>
      </c>
      <c r="Y472" s="82">
        <f>INDEX([1]Ratio!$V:$V,MATCH([1]ตารางคะแนนV3!$C472,[1]Ratio!$C:$C,0))</f>
        <v>37</v>
      </c>
      <c r="Z472" s="81">
        <f>INDEX([1]RiskPlusY2565Q3!$W:$W,MATCH([1]ตารางคะแนนV3!C472,[1]RiskPlusY2565Q3!$D:$D,0))</f>
        <v>1</v>
      </c>
      <c r="AA472" s="84">
        <f t="shared" si="115"/>
        <v>1.5</v>
      </c>
      <c r="AB472" s="77" t="str">
        <f>INDEX('[1]Quick MethodY2565Q3'!P:P,MATCH([1]ตารางคะแนนV3!$C472,'[1]Quick MethodY2565Q3'!$C:$C,0))</f>
        <v>1</v>
      </c>
      <c r="AC472" s="78" t="str">
        <f>INDEX('[1]Quick MethodY2565Q3'!Q:Q,MATCH([1]ตารางคะแนนV3!$C472,'[1]Quick MethodY2565Q3'!$C:$C,0))</f>
        <v>1</v>
      </c>
      <c r="AD472" s="78">
        <f>INDEX([1]HGRY2565Q3!W:W,MATCH([1]ตารางคะแนนV3!$C472,[1]HGRY2565Q3!$C:$C,0))</f>
        <v>0.5</v>
      </c>
      <c r="AE472" s="78">
        <f>INDEX([1]HGRY2565Q3!X:X,MATCH([1]ตารางคะแนนV3!$C472,[1]HGRY2565Q3!$C:$C,0))</f>
        <v>0.5</v>
      </c>
      <c r="AF472" s="78">
        <f>INDEX([1]HGRY2565Q3!Y:Y,MATCH([1]ตารางคะแนนV3!$C472,[1]HGRY2565Q3!$C:$C,0))</f>
        <v>0</v>
      </c>
      <c r="AG472" s="78">
        <f>INDEX([1]HGRY2565Q3!Z:Z,MATCH([1]ตารางคะแนนV3!$C472,[1]HGRY2565Q3!$C:$C,0))</f>
        <v>0</v>
      </c>
      <c r="AH472" s="85">
        <f t="shared" si="116"/>
        <v>3</v>
      </c>
      <c r="AI472" s="79">
        <f t="shared" si="117"/>
        <v>2</v>
      </c>
      <c r="AJ472" s="86">
        <f>INDEX([1]PointY2565Q3!J:J,MATCH([1]ตารางคะแนนV3!$C472,[1]PointY2565Q3!$C:$C,0))</f>
        <v>1</v>
      </c>
      <c r="AK472" s="87">
        <f>IFERROR(INDEX([1]อัตราการครองเตียง!O:O,MATCH([1]ตารางคะแนนV3!$C472,[1]อัตราการครองเตียง!$C:$C,0)),0)</f>
        <v>0</v>
      </c>
      <c r="AL472" s="88">
        <f>INDEX([1]SumAdjRw!R:R,MATCH([1]ตารางคะแนนV3!$C472,[1]SumAdjRw!$C:$C,0))</f>
        <v>0</v>
      </c>
      <c r="AM472" s="89">
        <f t="shared" si="118"/>
        <v>0</v>
      </c>
      <c r="AN472" s="90">
        <f t="shared" si="119"/>
        <v>3</v>
      </c>
      <c r="AO472" s="91">
        <f t="shared" si="120"/>
        <v>4.5</v>
      </c>
      <c r="AP472" s="92">
        <f>INDEX([1]RiskPlusY2565Q3!Q:Q,MATCH([1]ตารางคะแนนV3!$C472,[1]RiskPlusY2565Q3!$D:$D,0))</f>
        <v>0</v>
      </c>
      <c r="AQ472" s="92">
        <f>INDEX([1]RiskPlusY2565Q3!R:R,MATCH([1]ตารางคะแนนV3!$C472,[1]RiskPlusY2565Q3!$D:$D,0))</f>
        <v>0</v>
      </c>
      <c r="AR472" s="92">
        <f>INDEX([1]RiskPlusY2565Q3!AB:AB,MATCH([1]ตารางคะแนนV3!$C472,[1]RiskPlusY2565Q3!$D:$D,0))</f>
        <v>1</v>
      </c>
      <c r="AS472" s="93">
        <f t="shared" si="121"/>
        <v>1</v>
      </c>
      <c r="AT472" s="92">
        <f>INDEX([1]RiskPlusY2565Q3!AA:AA,MATCH([1]ตารางคะแนนV3!$C472,[1]RiskPlusY2565Q3!$D:$D,0))</f>
        <v>1</v>
      </c>
      <c r="AU472" s="92">
        <f>INDEX([1]RiskPlusY2565Q3!AC:AC,MATCH([1]ตารางคะแนนV3!$C472,[1]RiskPlusY2565Q3!$D:$D,0))</f>
        <v>1</v>
      </c>
      <c r="AV472" s="94">
        <f t="shared" si="122"/>
        <v>2</v>
      </c>
      <c r="AW472" s="95">
        <f t="shared" si="123"/>
        <v>3</v>
      </c>
      <c r="AX472" s="96">
        <f t="shared" si="124"/>
        <v>7.5</v>
      </c>
      <c r="AY472" s="18" t="str">
        <f t="shared" si="125"/>
        <v>D</v>
      </c>
      <c r="AZ472" s="18"/>
      <c r="BA472" s="18" t="str">
        <f>INDEX([1]Proflile65!$L:$L,MATCH([1]ตารางคะแนนV3!$C472,[1]Proflile65!$D:$D,0))</f>
        <v>เดิม</v>
      </c>
      <c r="BB472" s="18"/>
      <c r="BC472" s="18"/>
      <c r="BD472" s="28" t="b">
        <f t="shared" si="126"/>
        <v>1</v>
      </c>
      <c r="BE472" s="96">
        <v>7.5</v>
      </c>
      <c r="BF472" s="18" t="s">
        <v>2073</v>
      </c>
      <c r="BH472" s="17">
        <f t="shared" si="127"/>
        <v>0</v>
      </c>
    </row>
    <row r="473" spans="1:60">
      <c r="A473" s="18" t="s">
        <v>116</v>
      </c>
      <c r="B473" s="17" t="s">
        <v>118</v>
      </c>
      <c r="C473" s="18" t="s">
        <v>1091</v>
      </c>
      <c r="D473" s="17" t="s">
        <v>1092</v>
      </c>
      <c r="E473" s="18" t="str">
        <f>INDEX([1]Proflile65!$F:$F,MATCH([1]ตารางคะแนนV3!$C473,[1]Proflile65!$D:$D,0))</f>
        <v>รพช.</v>
      </c>
      <c r="F473" s="18">
        <f>INDEX([1]Proflile65!$H:$H,MATCH([1]ตารางคะแนนV3!$C473,[1]Proflile65!$D:$D,0))</f>
        <v>111</v>
      </c>
      <c r="G473" s="19" t="str">
        <f>INDEX([1]Proflile65!$K:$K,MATCH([1]ตารางคะแนนV3!$C473,[1]Proflile65!$D:$D,0))</f>
        <v>รพช.M2 B&gt;100</v>
      </c>
      <c r="H473" s="75">
        <v>61905</v>
      </c>
      <c r="I473" s="76">
        <f>INDEX([1]RiskPlusY2565Q3!L:L,MATCH([1]ตารางคะแนนV3!$C473,[1]RiskPlusY2565Q3!$D:$D,0))</f>
        <v>138604355.86000001</v>
      </c>
      <c r="J473" s="76">
        <f>INDEX([1]RiskPlusY2565Q3!P:P,MATCH([1]ตารางคะแนนV3!$C473,[1]RiskPlusY2565Q3!$D:$D,0))</f>
        <v>62944398.18</v>
      </c>
      <c r="K473" s="76">
        <f>INDEX([1]RiskPlusY2565Q3!O:O,MATCH([1]ตารางคะแนนV3!$C473,[1]RiskPlusY2565Q3!$D:$D,0))</f>
        <v>50132742.060000002</v>
      </c>
      <c r="L473" s="76">
        <f>INDEX([1]RiskPlusY2565Q3!M:M,MATCH([1]ตารางคะแนนV3!$C473,[1]RiskPlusY2565Q3!$D:$D,0))</f>
        <v>38956096.030000001</v>
      </c>
      <c r="M473" s="29">
        <f>INDEX([1]RiskPlusY2565Q3!N:N,MATCH([1]ตารางคะแนนV3!$C473,[1]RiskPlusY2565Q3!$D:$D,0))</f>
        <v>0</v>
      </c>
      <c r="N473" s="77">
        <f>INDEX([1]PlanfinY2565Q3!M:M,MATCH([1]ตารางคะแนนV3!$C473,[1]PlanfinY2565Q3!$C:$C,0))</f>
        <v>0</v>
      </c>
      <c r="O473" s="78">
        <f>INDEX([1]PlanfinY2565Q3!N:N,MATCH([1]ตารางคะแนนV3!$C473,[1]PlanfinY2565Q3!$C:$C,0))</f>
        <v>1</v>
      </c>
      <c r="P473" s="79">
        <f t="shared" si="112"/>
        <v>1</v>
      </c>
      <c r="Q473" s="80">
        <f>INDEX([1]Ratio!R:R,MATCH([1]ตารางคะแนนV3!$C473,[1]Ratio!$C:$C,0))</f>
        <v>202</v>
      </c>
      <c r="R473" s="81">
        <f>INDEX([1]RiskPlusY2565Q3!$S:$S,MATCH([1]ตารางคะแนนV3!C473,[1]RiskPlusY2565Q3!$D:$D,0))</f>
        <v>0</v>
      </c>
      <c r="S473" s="82">
        <f>INDEX([1]Ratio!$S:$S,MATCH([1]ตารางคะแนนV3!$C473,[1]Ratio!$C:$C,0))</f>
        <v>224</v>
      </c>
      <c r="T473" s="78">
        <f>VLOOKUP($C473,[1]RiskPlusY2565Q3!$D$2:$W$901,17,0)</f>
        <v>0</v>
      </c>
      <c r="U473" s="83">
        <f t="shared" si="113"/>
        <v>0</v>
      </c>
      <c r="V473" s="82">
        <f>INDEX([1]Ratio!$T:$T,MATCH([1]ตารางคะแนนV3!$C473,[1]Ratio!$C:$C,0))</f>
        <v>124</v>
      </c>
      <c r="W473" s="78">
        <f>VLOOKUP($C473,[1]RiskPlusY2565Q3!$D$2:$W$901,18,0)</f>
        <v>0</v>
      </c>
      <c r="X473" s="83">
        <f t="shared" si="114"/>
        <v>0</v>
      </c>
      <c r="Y473" s="82">
        <f>INDEX([1]Ratio!$V:$V,MATCH([1]ตารางคะแนนV3!$C473,[1]Ratio!$C:$C,0))</f>
        <v>60</v>
      </c>
      <c r="Z473" s="81">
        <f>INDEX([1]RiskPlusY2565Q3!$W:$W,MATCH([1]ตารางคะแนนV3!C473,[1]RiskPlusY2565Q3!$D:$D,0))</f>
        <v>1</v>
      </c>
      <c r="AA473" s="84">
        <f t="shared" si="115"/>
        <v>1</v>
      </c>
      <c r="AB473" s="77" t="str">
        <f>INDEX('[1]Quick MethodY2565Q3'!P:P,MATCH([1]ตารางคะแนนV3!$C473,'[1]Quick MethodY2565Q3'!$C:$C,0))</f>
        <v>1</v>
      </c>
      <c r="AC473" s="78" t="str">
        <f>INDEX('[1]Quick MethodY2565Q3'!Q:Q,MATCH([1]ตารางคะแนนV3!$C473,'[1]Quick MethodY2565Q3'!$C:$C,0))</f>
        <v>1</v>
      </c>
      <c r="AD473" s="78">
        <f>INDEX([1]HGRY2565Q3!W:W,MATCH([1]ตารางคะแนนV3!$C473,[1]HGRY2565Q3!$C:$C,0))</f>
        <v>0.5</v>
      </c>
      <c r="AE473" s="78">
        <f>INDEX([1]HGRY2565Q3!X:X,MATCH([1]ตารางคะแนนV3!$C473,[1]HGRY2565Q3!$C:$C,0))</f>
        <v>0.5</v>
      </c>
      <c r="AF473" s="78">
        <f>INDEX([1]HGRY2565Q3!Y:Y,MATCH([1]ตารางคะแนนV3!$C473,[1]HGRY2565Q3!$C:$C,0))</f>
        <v>0.5</v>
      </c>
      <c r="AG473" s="78">
        <f>INDEX([1]HGRY2565Q3!Z:Z,MATCH([1]ตารางคะแนนV3!$C473,[1]HGRY2565Q3!$C:$C,0))</f>
        <v>0.5</v>
      </c>
      <c r="AH473" s="85">
        <f t="shared" si="116"/>
        <v>4</v>
      </c>
      <c r="AI473" s="79">
        <f t="shared" si="117"/>
        <v>2</v>
      </c>
      <c r="AJ473" s="86">
        <f>INDEX([1]PointY2565Q3!J:J,MATCH([1]ตารางคะแนนV3!$C473,[1]PointY2565Q3!$C:$C,0))</f>
        <v>1</v>
      </c>
      <c r="AK473" s="87">
        <f>IFERROR(INDEX([1]อัตราการครองเตียง!O:O,MATCH([1]ตารางคะแนนV3!$C473,[1]อัตราการครองเตียง!$C:$C,0)),0)</f>
        <v>0</v>
      </c>
      <c r="AL473" s="88">
        <f>INDEX([1]SumAdjRw!R:R,MATCH([1]ตารางคะแนนV3!$C473,[1]SumAdjRw!$C:$C,0))</f>
        <v>1</v>
      </c>
      <c r="AM473" s="89">
        <f t="shared" si="118"/>
        <v>1</v>
      </c>
      <c r="AN473" s="90">
        <f t="shared" si="119"/>
        <v>4</v>
      </c>
      <c r="AO473" s="91">
        <f t="shared" si="120"/>
        <v>6</v>
      </c>
      <c r="AP473" s="92">
        <f>INDEX([1]RiskPlusY2565Q3!Q:Q,MATCH([1]ตารางคะแนนV3!$C473,[1]RiskPlusY2565Q3!$D:$D,0))</f>
        <v>0</v>
      </c>
      <c r="AQ473" s="92">
        <f>INDEX([1]RiskPlusY2565Q3!R:R,MATCH([1]ตารางคะแนนV3!$C473,[1]RiskPlusY2565Q3!$D:$D,0))</f>
        <v>0</v>
      </c>
      <c r="AR473" s="92">
        <f>INDEX([1]RiskPlusY2565Q3!AB:AB,MATCH([1]ตารางคะแนนV3!$C473,[1]RiskPlusY2565Q3!$D:$D,0))</f>
        <v>1</v>
      </c>
      <c r="AS473" s="93">
        <f t="shared" si="121"/>
        <v>1</v>
      </c>
      <c r="AT473" s="92">
        <f>INDEX([1]RiskPlusY2565Q3!AA:AA,MATCH([1]ตารางคะแนนV3!$C473,[1]RiskPlusY2565Q3!$D:$D,0))</f>
        <v>1</v>
      </c>
      <c r="AU473" s="92">
        <f>INDEX([1]RiskPlusY2565Q3!AC:AC,MATCH([1]ตารางคะแนนV3!$C473,[1]RiskPlusY2565Q3!$D:$D,0))</f>
        <v>1</v>
      </c>
      <c r="AV473" s="94">
        <f t="shared" si="122"/>
        <v>2</v>
      </c>
      <c r="AW473" s="95">
        <f t="shared" si="123"/>
        <v>3</v>
      </c>
      <c r="AX473" s="96">
        <f t="shared" si="124"/>
        <v>9</v>
      </c>
      <c r="AY473" s="18" t="str">
        <f t="shared" si="125"/>
        <v>C</v>
      </c>
      <c r="AZ473" s="18"/>
      <c r="BA473" s="18" t="str">
        <f>INDEX([1]Proflile65!$L:$L,MATCH([1]ตารางคะแนนV3!$C473,[1]Proflile65!$D:$D,0))</f>
        <v>เดิม</v>
      </c>
      <c r="BB473" s="18"/>
      <c r="BC473" s="18"/>
      <c r="BD473" s="28" t="b">
        <f t="shared" si="126"/>
        <v>1</v>
      </c>
      <c r="BE473" s="96">
        <v>9</v>
      </c>
      <c r="BF473" s="18" t="s">
        <v>2072</v>
      </c>
      <c r="BH473" s="17">
        <f t="shared" si="127"/>
        <v>0</v>
      </c>
    </row>
    <row r="474" spans="1:60">
      <c r="A474" s="18" t="s">
        <v>116</v>
      </c>
      <c r="B474" s="17" t="s">
        <v>118</v>
      </c>
      <c r="C474" s="18" t="s">
        <v>1093</v>
      </c>
      <c r="D474" s="17" t="s">
        <v>1094</v>
      </c>
      <c r="E474" s="18" t="str">
        <f>INDEX([1]Proflile65!$F:$F,MATCH([1]ตารางคะแนนV3!$C474,[1]Proflile65!$D:$D,0))</f>
        <v>รพช.</v>
      </c>
      <c r="F474" s="18">
        <f>INDEX([1]Proflile65!$H:$H,MATCH([1]ตารางคะแนนV3!$C474,[1]Proflile65!$D:$D,0))</f>
        <v>161</v>
      </c>
      <c r="G474" s="19" t="str">
        <f>INDEX([1]Proflile65!$K:$K,MATCH([1]ตารางคะแนนV3!$C474,[1]Proflile65!$D:$D,0))</f>
        <v>รพช.M2 B&gt;100</v>
      </c>
      <c r="H474" s="75">
        <v>74224</v>
      </c>
      <c r="I474" s="76">
        <f>INDEX([1]RiskPlusY2565Q3!L:L,MATCH([1]ตารางคะแนนV3!$C474,[1]RiskPlusY2565Q3!$D:$D,0))</f>
        <v>148747605.43000001</v>
      </c>
      <c r="J474" s="76">
        <f>INDEX([1]RiskPlusY2565Q3!P:P,MATCH([1]ตารางคะแนนV3!$C474,[1]RiskPlusY2565Q3!$D:$D,0))</f>
        <v>120215655.40000001</v>
      </c>
      <c r="K474" s="76">
        <f>INDEX([1]RiskPlusY2565Q3!O:O,MATCH([1]ตารางคะแนนV3!$C474,[1]RiskPlusY2565Q3!$D:$D,0))</f>
        <v>35629785.68</v>
      </c>
      <c r="L474" s="76">
        <f>INDEX([1]RiskPlusY2565Q3!M:M,MATCH([1]ตารางคะแนนV3!$C474,[1]RiskPlusY2565Q3!$D:$D,0))</f>
        <v>34190114.850000001</v>
      </c>
      <c r="M474" s="29">
        <f>INDEX([1]RiskPlusY2565Q3!N:N,MATCH([1]ตารางคะแนนV3!$C474,[1]RiskPlusY2565Q3!$D:$D,0))</f>
        <v>0</v>
      </c>
      <c r="N474" s="77">
        <f>INDEX([1]PlanfinY2565Q3!M:M,MATCH([1]ตารางคะแนนV3!$C474,[1]PlanfinY2565Q3!$C:$C,0))</f>
        <v>0</v>
      </c>
      <c r="O474" s="78">
        <f>INDEX([1]PlanfinY2565Q3!N:N,MATCH([1]ตารางคะแนนV3!$C474,[1]PlanfinY2565Q3!$C:$C,0))</f>
        <v>1</v>
      </c>
      <c r="P474" s="79">
        <f t="shared" si="112"/>
        <v>1</v>
      </c>
      <c r="Q474" s="80">
        <f>INDEX([1]Ratio!R:R,MATCH([1]ตารางคะแนนV3!$C474,[1]Ratio!$C:$C,0))</f>
        <v>80</v>
      </c>
      <c r="R474" s="81">
        <f>INDEX([1]RiskPlusY2565Q3!$S:$S,MATCH([1]ตารางคะแนนV3!C474,[1]RiskPlusY2565Q3!$D:$D,0))</f>
        <v>1</v>
      </c>
      <c r="S474" s="82">
        <f>INDEX([1]Ratio!$S:$S,MATCH([1]ตารางคะแนนV3!$C474,[1]Ratio!$C:$C,0))</f>
        <v>44</v>
      </c>
      <c r="T474" s="78">
        <f>VLOOKUP($C474,[1]RiskPlusY2565Q3!$D$2:$W$901,17,0)</f>
        <v>1</v>
      </c>
      <c r="U474" s="83">
        <f t="shared" si="113"/>
        <v>0.5</v>
      </c>
      <c r="V474" s="82">
        <f>INDEX([1]Ratio!$T:$T,MATCH([1]ตารางคะแนนV3!$C474,[1]Ratio!$C:$C,0))</f>
        <v>28</v>
      </c>
      <c r="W474" s="78">
        <f>VLOOKUP($C474,[1]RiskPlusY2565Q3!$D$2:$W$901,18,0)</f>
        <v>1</v>
      </c>
      <c r="X474" s="83">
        <f t="shared" si="114"/>
        <v>0.5</v>
      </c>
      <c r="Y474" s="82">
        <f>INDEX([1]Ratio!$V:$V,MATCH([1]ตารางคะแนนV3!$C474,[1]Ratio!$C:$C,0))</f>
        <v>55</v>
      </c>
      <c r="Z474" s="81">
        <f>INDEX([1]RiskPlusY2565Q3!$W:$W,MATCH([1]ตารางคะแนนV3!C474,[1]RiskPlusY2565Q3!$D:$D,0))</f>
        <v>1</v>
      </c>
      <c r="AA474" s="84">
        <f t="shared" si="115"/>
        <v>3</v>
      </c>
      <c r="AB474" s="77" t="str">
        <f>INDEX('[1]Quick MethodY2565Q3'!P:P,MATCH([1]ตารางคะแนนV3!$C474,'[1]Quick MethodY2565Q3'!$C:$C,0))</f>
        <v>1</v>
      </c>
      <c r="AC474" s="78" t="str">
        <f>INDEX('[1]Quick MethodY2565Q3'!Q:Q,MATCH([1]ตารางคะแนนV3!$C474,'[1]Quick MethodY2565Q3'!$C:$C,0))</f>
        <v>1</v>
      </c>
      <c r="AD474" s="78">
        <f>INDEX([1]HGRY2565Q3!W:W,MATCH([1]ตารางคะแนนV3!$C474,[1]HGRY2565Q3!$C:$C,0))</f>
        <v>0.5</v>
      </c>
      <c r="AE474" s="78">
        <f>INDEX([1]HGRY2565Q3!X:X,MATCH([1]ตารางคะแนนV3!$C474,[1]HGRY2565Q3!$C:$C,0))</f>
        <v>0.5</v>
      </c>
      <c r="AF474" s="78">
        <f>INDEX([1]HGRY2565Q3!Y:Y,MATCH([1]ตารางคะแนนV3!$C474,[1]HGRY2565Q3!$C:$C,0))</f>
        <v>0.5</v>
      </c>
      <c r="AG474" s="78">
        <f>INDEX([1]HGRY2565Q3!Z:Z,MATCH([1]ตารางคะแนนV3!$C474,[1]HGRY2565Q3!$C:$C,0))</f>
        <v>0.5</v>
      </c>
      <c r="AH474" s="85">
        <f t="shared" si="116"/>
        <v>4</v>
      </c>
      <c r="AI474" s="79">
        <f t="shared" si="117"/>
        <v>2</v>
      </c>
      <c r="AJ474" s="86">
        <f>INDEX([1]PointY2565Q3!J:J,MATCH([1]ตารางคะแนนV3!$C474,[1]PointY2565Q3!$C:$C,0))</f>
        <v>1</v>
      </c>
      <c r="AK474" s="87">
        <f>IFERROR(INDEX([1]อัตราการครองเตียง!O:O,MATCH([1]ตารางคะแนนV3!$C474,[1]อัตราการครองเตียง!$C:$C,0)),0)</f>
        <v>0</v>
      </c>
      <c r="AL474" s="88">
        <f>INDEX([1]SumAdjRw!R:R,MATCH([1]ตารางคะแนนV3!$C474,[1]SumAdjRw!$C:$C,0))</f>
        <v>1</v>
      </c>
      <c r="AM474" s="89">
        <f t="shared" si="118"/>
        <v>1</v>
      </c>
      <c r="AN474" s="90">
        <f t="shared" si="119"/>
        <v>4</v>
      </c>
      <c r="AO474" s="91">
        <f t="shared" si="120"/>
        <v>8</v>
      </c>
      <c r="AP474" s="92">
        <f>INDEX([1]RiskPlusY2565Q3!Q:Q,MATCH([1]ตารางคะแนนV3!$C474,[1]RiskPlusY2565Q3!$D:$D,0))</f>
        <v>0</v>
      </c>
      <c r="AQ474" s="92">
        <f>INDEX([1]RiskPlusY2565Q3!R:R,MATCH([1]ตารางคะแนนV3!$C474,[1]RiskPlusY2565Q3!$D:$D,0))</f>
        <v>0</v>
      </c>
      <c r="AR474" s="92">
        <f>INDEX([1]RiskPlusY2565Q3!AB:AB,MATCH([1]ตารางคะแนนV3!$C474,[1]RiskPlusY2565Q3!$D:$D,0))</f>
        <v>1</v>
      </c>
      <c r="AS474" s="93">
        <f t="shared" si="121"/>
        <v>1</v>
      </c>
      <c r="AT474" s="92">
        <f>INDEX([1]RiskPlusY2565Q3!AA:AA,MATCH([1]ตารางคะแนนV3!$C474,[1]RiskPlusY2565Q3!$D:$D,0))</f>
        <v>1</v>
      </c>
      <c r="AU474" s="92">
        <f>INDEX([1]RiskPlusY2565Q3!AC:AC,MATCH([1]ตารางคะแนนV3!$C474,[1]RiskPlusY2565Q3!$D:$D,0))</f>
        <v>1</v>
      </c>
      <c r="AV474" s="94">
        <f t="shared" si="122"/>
        <v>2</v>
      </c>
      <c r="AW474" s="95">
        <f t="shared" si="123"/>
        <v>3</v>
      </c>
      <c r="AX474" s="96">
        <f t="shared" si="124"/>
        <v>11</v>
      </c>
      <c r="AY474" s="18" t="str">
        <f t="shared" si="125"/>
        <v>B</v>
      </c>
      <c r="AZ474" s="18"/>
      <c r="BA474" s="18" t="str">
        <f>INDEX([1]Proflile65!$L:$L,MATCH([1]ตารางคะแนนV3!$C474,[1]Proflile65!$D:$D,0))</f>
        <v>เดิม</v>
      </c>
      <c r="BB474" s="18"/>
      <c r="BC474" s="18"/>
      <c r="BD474" s="28" t="b">
        <f t="shared" si="126"/>
        <v>1</v>
      </c>
      <c r="BE474" s="96">
        <v>11</v>
      </c>
      <c r="BF474" s="18" t="s">
        <v>2071</v>
      </c>
      <c r="BH474" s="17">
        <f t="shared" si="127"/>
        <v>150000</v>
      </c>
    </row>
    <row r="475" spans="1:60">
      <c r="A475" s="18" t="s">
        <v>116</v>
      </c>
      <c r="B475" s="17" t="s">
        <v>118</v>
      </c>
      <c r="C475" s="18" t="s">
        <v>1095</v>
      </c>
      <c r="D475" s="17" t="s">
        <v>1096</v>
      </c>
      <c r="E475" s="18" t="str">
        <f>INDEX([1]Proflile65!$F:$F,MATCH([1]ตารางคะแนนV3!$C475,[1]Proflile65!$D:$D,0))</f>
        <v>รพช.</v>
      </c>
      <c r="F475" s="18">
        <f>INDEX([1]Proflile65!$H:$H,MATCH([1]ตารางคะแนนV3!$C475,[1]Proflile65!$D:$D,0))</f>
        <v>37</v>
      </c>
      <c r="G475" s="19" t="str">
        <f>INDEX([1]Proflile65!$K:$K,MATCH([1]ตารางคะแนนV3!$C475,[1]Proflile65!$D:$D,0))</f>
        <v>รพช.F2 P&lt;=30,000</v>
      </c>
      <c r="H475" s="75">
        <v>25695</v>
      </c>
      <c r="I475" s="76">
        <f>INDEX([1]RiskPlusY2565Q3!L:L,MATCH([1]ตารางคะแนนV3!$C475,[1]RiskPlusY2565Q3!$D:$D,0))</f>
        <v>47381250.219999999</v>
      </c>
      <c r="J475" s="76">
        <f>INDEX([1]RiskPlusY2565Q3!P:P,MATCH([1]ตารางคะแนนV3!$C475,[1]RiskPlusY2565Q3!$D:$D,0))</f>
        <v>-3439871.35</v>
      </c>
      <c r="K475" s="76">
        <f>INDEX([1]RiskPlusY2565Q3!O:O,MATCH([1]ตารางคะแนนV3!$C475,[1]RiskPlusY2565Q3!$D:$D,0))</f>
        <v>29733240.199999999</v>
      </c>
      <c r="L475" s="76">
        <f>INDEX([1]RiskPlusY2565Q3!M:M,MATCH([1]ตารางคะแนนV3!$C475,[1]RiskPlusY2565Q3!$D:$D,0))</f>
        <v>28178730.18</v>
      </c>
      <c r="M475" s="29">
        <f>INDEX([1]RiskPlusY2565Q3!N:N,MATCH([1]ตารางคะแนนV3!$C475,[1]RiskPlusY2565Q3!$D:$D,0))</f>
        <v>0</v>
      </c>
      <c r="N475" s="77">
        <f>INDEX([1]PlanfinY2565Q3!M:M,MATCH([1]ตารางคะแนนV3!$C475,[1]PlanfinY2565Q3!$C:$C,0))</f>
        <v>0</v>
      </c>
      <c r="O475" s="78">
        <f>INDEX([1]PlanfinY2565Q3!N:N,MATCH([1]ตารางคะแนนV3!$C475,[1]PlanfinY2565Q3!$C:$C,0))</f>
        <v>1</v>
      </c>
      <c r="P475" s="79">
        <f t="shared" si="112"/>
        <v>1</v>
      </c>
      <c r="Q475" s="80">
        <f>INDEX([1]Ratio!R:R,MATCH([1]ตารางคะแนนV3!$C475,[1]Ratio!$C:$C,0))</f>
        <v>440</v>
      </c>
      <c r="R475" s="81">
        <f>INDEX([1]RiskPlusY2565Q3!$S:$S,MATCH([1]ตารางคะแนนV3!C475,[1]RiskPlusY2565Q3!$D:$D,0))</f>
        <v>0</v>
      </c>
      <c r="S475" s="82">
        <f>INDEX([1]Ratio!$S:$S,MATCH([1]ตารางคะแนนV3!$C475,[1]Ratio!$C:$C,0))</f>
        <v>180</v>
      </c>
      <c r="T475" s="78">
        <f>VLOOKUP($C475,[1]RiskPlusY2565Q3!$D$2:$W$901,17,0)</f>
        <v>0</v>
      </c>
      <c r="U475" s="83">
        <f t="shared" si="113"/>
        <v>0</v>
      </c>
      <c r="V475" s="82">
        <f>INDEX([1]Ratio!$T:$T,MATCH([1]ตารางคะแนนV3!$C475,[1]Ratio!$C:$C,0))</f>
        <v>96</v>
      </c>
      <c r="W475" s="78">
        <f>VLOOKUP($C475,[1]RiskPlusY2565Q3!$D$2:$W$901,18,0)</f>
        <v>0</v>
      </c>
      <c r="X475" s="83">
        <f t="shared" si="114"/>
        <v>0</v>
      </c>
      <c r="Y475" s="82">
        <f>INDEX([1]Ratio!$V:$V,MATCH([1]ตารางคะแนนV3!$C475,[1]Ratio!$C:$C,0))</f>
        <v>93</v>
      </c>
      <c r="Z475" s="81">
        <f>INDEX([1]RiskPlusY2565Q3!$W:$W,MATCH([1]ตารางคะแนนV3!C475,[1]RiskPlusY2565Q3!$D:$D,0))</f>
        <v>0</v>
      </c>
      <c r="AA475" s="84">
        <f t="shared" si="115"/>
        <v>0</v>
      </c>
      <c r="AB475" s="77" t="str">
        <f>INDEX('[1]Quick MethodY2565Q3'!P:P,MATCH([1]ตารางคะแนนV3!$C475,'[1]Quick MethodY2565Q3'!$C:$C,0))</f>
        <v>1</v>
      </c>
      <c r="AC475" s="78" t="str">
        <f>INDEX('[1]Quick MethodY2565Q3'!Q:Q,MATCH([1]ตารางคะแนนV3!$C475,'[1]Quick MethodY2565Q3'!$C:$C,0))</f>
        <v>1</v>
      </c>
      <c r="AD475" s="78">
        <f>INDEX([1]HGRY2565Q3!W:W,MATCH([1]ตารางคะแนนV3!$C475,[1]HGRY2565Q3!$C:$C,0))</f>
        <v>0</v>
      </c>
      <c r="AE475" s="78">
        <f>INDEX([1]HGRY2565Q3!X:X,MATCH([1]ตารางคะแนนV3!$C475,[1]HGRY2565Q3!$C:$C,0))</f>
        <v>0</v>
      </c>
      <c r="AF475" s="78">
        <f>INDEX([1]HGRY2565Q3!Y:Y,MATCH([1]ตารางคะแนนV3!$C475,[1]HGRY2565Q3!$C:$C,0))</f>
        <v>0.5</v>
      </c>
      <c r="AG475" s="78">
        <f>INDEX([1]HGRY2565Q3!Z:Z,MATCH([1]ตารางคะแนนV3!$C475,[1]HGRY2565Q3!$C:$C,0))</f>
        <v>0</v>
      </c>
      <c r="AH475" s="85">
        <f t="shared" si="116"/>
        <v>2.5</v>
      </c>
      <c r="AI475" s="79">
        <f t="shared" si="117"/>
        <v>2</v>
      </c>
      <c r="AJ475" s="86">
        <f>INDEX([1]PointY2565Q3!J:J,MATCH([1]ตารางคะแนนV3!$C475,[1]PointY2565Q3!$C:$C,0))</f>
        <v>1</v>
      </c>
      <c r="AK475" s="87">
        <f>IFERROR(INDEX([1]อัตราการครองเตียง!O:O,MATCH([1]ตารางคะแนนV3!$C475,[1]อัตราการครองเตียง!$C:$C,0)),0)</f>
        <v>1</v>
      </c>
      <c r="AL475" s="88">
        <f>INDEX([1]SumAdjRw!R:R,MATCH([1]ตารางคะแนนV3!$C475,[1]SumAdjRw!$C:$C,0))</f>
        <v>1</v>
      </c>
      <c r="AM475" s="89">
        <f t="shared" si="118"/>
        <v>2</v>
      </c>
      <c r="AN475" s="90">
        <f t="shared" si="119"/>
        <v>5</v>
      </c>
      <c r="AO475" s="91">
        <f t="shared" si="120"/>
        <v>6</v>
      </c>
      <c r="AP475" s="92">
        <f>INDEX([1]RiskPlusY2565Q3!Q:Q,MATCH([1]ตารางคะแนนV3!$C475,[1]RiskPlusY2565Q3!$D:$D,0))</f>
        <v>1</v>
      </c>
      <c r="AQ475" s="92">
        <f>INDEX([1]RiskPlusY2565Q3!R:R,MATCH([1]ตารางคะแนนV3!$C475,[1]RiskPlusY2565Q3!$D:$D,0))</f>
        <v>1</v>
      </c>
      <c r="AR475" s="92">
        <f>INDEX([1]RiskPlusY2565Q3!AB:AB,MATCH([1]ตารางคะแนนV3!$C475,[1]RiskPlusY2565Q3!$D:$D,0))</f>
        <v>1</v>
      </c>
      <c r="AS475" s="93">
        <f t="shared" si="121"/>
        <v>3</v>
      </c>
      <c r="AT475" s="92">
        <f>INDEX([1]RiskPlusY2565Q3!AA:AA,MATCH([1]ตารางคะแนนV3!$C475,[1]RiskPlusY2565Q3!$D:$D,0))</f>
        <v>1</v>
      </c>
      <c r="AU475" s="92">
        <f>INDEX([1]RiskPlusY2565Q3!AC:AC,MATCH([1]ตารางคะแนนV3!$C475,[1]RiskPlusY2565Q3!$D:$D,0))</f>
        <v>1</v>
      </c>
      <c r="AV475" s="94">
        <f t="shared" si="122"/>
        <v>2</v>
      </c>
      <c r="AW475" s="95">
        <f t="shared" si="123"/>
        <v>5</v>
      </c>
      <c r="AX475" s="96">
        <f t="shared" si="124"/>
        <v>11</v>
      </c>
      <c r="AY475" s="18" t="str">
        <f t="shared" si="125"/>
        <v>B</v>
      </c>
      <c r="AZ475" s="18"/>
      <c r="BA475" s="18" t="str">
        <f>INDEX([1]Proflile65!$L:$L,MATCH([1]ตารางคะแนนV3!$C475,[1]Proflile65!$D:$D,0))</f>
        <v>เดิม</v>
      </c>
      <c r="BB475" s="18"/>
      <c r="BC475" s="18"/>
      <c r="BD475" s="28" t="b">
        <f t="shared" si="126"/>
        <v>1</v>
      </c>
      <c r="BE475" s="96">
        <v>11</v>
      </c>
      <c r="BF475" s="18" t="s">
        <v>2071</v>
      </c>
      <c r="BH475" s="17">
        <f t="shared" si="127"/>
        <v>150000</v>
      </c>
    </row>
    <row r="476" spans="1:60">
      <c r="A476" s="18" t="s">
        <v>116</v>
      </c>
      <c r="B476" s="17" t="s">
        <v>118</v>
      </c>
      <c r="C476" s="18" t="s">
        <v>1097</v>
      </c>
      <c r="D476" s="17" t="s">
        <v>1098</v>
      </c>
      <c r="E476" s="18" t="str">
        <f>INDEX([1]Proflile65!$F:$F,MATCH([1]ตารางคะแนนV3!$C476,[1]Proflile65!$D:$D,0))</f>
        <v>รพช.</v>
      </c>
      <c r="F476" s="18">
        <f>INDEX([1]Proflile65!$H:$H,MATCH([1]ตารางคะแนนV3!$C476,[1]Proflile65!$D:$D,0))</f>
        <v>30</v>
      </c>
      <c r="G476" s="19" t="str">
        <f>INDEX([1]Proflile65!$K:$K,MATCH([1]ตารางคะแนนV3!$C476,[1]Proflile65!$D:$D,0))</f>
        <v>รพช.F2 P&lt;=30,000</v>
      </c>
      <c r="H476" s="75">
        <v>23839</v>
      </c>
      <c r="I476" s="76">
        <f>INDEX([1]RiskPlusY2565Q3!L:L,MATCH([1]ตารางคะแนนV3!$C476,[1]RiskPlusY2565Q3!$D:$D,0))</f>
        <v>44371925.759999998</v>
      </c>
      <c r="J476" s="76">
        <f>INDEX([1]RiskPlusY2565Q3!P:P,MATCH([1]ตารางคะแนนV3!$C476,[1]RiskPlusY2565Q3!$D:$D,0))</f>
        <v>4518555.28</v>
      </c>
      <c r="K476" s="76">
        <f>INDEX([1]RiskPlusY2565Q3!O:O,MATCH([1]ตารางคะแนนV3!$C476,[1]RiskPlusY2565Q3!$D:$D,0))</f>
        <v>28349987.68</v>
      </c>
      <c r="L476" s="76">
        <f>INDEX([1]RiskPlusY2565Q3!M:M,MATCH([1]ตารางคะแนนV3!$C476,[1]RiskPlusY2565Q3!$D:$D,0))</f>
        <v>22576209.309999999</v>
      </c>
      <c r="M476" s="29">
        <f>INDEX([1]RiskPlusY2565Q3!N:N,MATCH([1]ตารางคะแนนV3!$C476,[1]RiskPlusY2565Q3!$D:$D,0))</f>
        <v>0</v>
      </c>
      <c r="N476" s="77">
        <f>INDEX([1]PlanfinY2565Q3!M:M,MATCH([1]ตารางคะแนนV3!$C476,[1]PlanfinY2565Q3!$C:$C,0))</f>
        <v>0</v>
      </c>
      <c r="O476" s="78">
        <f>INDEX([1]PlanfinY2565Q3!N:N,MATCH([1]ตารางคะแนนV3!$C476,[1]PlanfinY2565Q3!$C:$C,0))</f>
        <v>0</v>
      </c>
      <c r="P476" s="79">
        <f t="shared" si="112"/>
        <v>0</v>
      </c>
      <c r="Q476" s="80">
        <f>INDEX([1]Ratio!R:R,MATCH([1]ตารางคะแนนV3!$C476,[1]Ratio!$C:$C,0))</f>
        <v>107</v>
      </c>
      <c r="R476" s="81">
        <f>INDEX([1]RiskPlusY2565Q3!$S:$S,MATCH([1]ตารางคะแนนV3!C476,[1]RiskPlusY2565Q3!$D:$D,0))</f>
        <v>0</v>
      </c>
      <c r="S476" s="82">
        <f>INDEX([1]Ratio!$S:$S,MATCH([1]ตารางคะแนนV3!$C476,[1]Ratio!$C:$C,0))</f>
        <v>66</v>
      </c>
      <c r="T476" s="78">
        <f>VLOOKUP($C476,[1]RiskPlusY2565Q3!$D$2:$W$901,17,0)</f>
        <v>0</v>
      </c>
      <c r="U476" s="83">
        <f t="shared" si="113"/>
        <v>0</v>
      </c>
      <c r="V476" s="82">
        <f>INDEX([1]Ratio!$T:$T,MATCH([1]ตารางคะแนนV3!$C476,[1]Ratio!$C:$C,0))</f>
        <v>92</v>
      </c>
      <c r="W476" s="78">
        <f>VLOOKUP($C476,[1]RiskPlusY2565Q3!$D$2:$W$901,18,0)</f>
        <v>0</v>
      </c>
      <c r="X476" s="83">
        <f t="shared" si="114"/>
        <v>0</v>
      </c>
      <c r="Y476" s="82">
        <f>INDEX([1]Ratio!$V:$V,MATCH([1]ตารางคะแนนV3!$C476,[1]Ratio!$C:$C,0))</f>
        <v>92</v>
      </c>
      <c r="Z476" s="81">
        <f>INDEX([1]RiskPlusY2565Q3!$W:$W,MATCH([1]ตารางคะแนนV3!C476,[1]RiskPlusY2565Q3!$D:$D,0))</f>
        <v>0</v>
      </c>
      <c r="AA476" s="84">
        <f t="shared" si="115"/>
        <v>0</v>
      </c>
      <c r="AB476" s="77" t="str">
        <f>INDEX('[1]Quick MethodY2565Q3'!P:P,MATCH([1]ตารางคะแนนV3!$C476,'[1]Quick MethodY2565Q3'!$C:$C,0))</f>
        <v>1</v>
      </c>
      <c r="AC476" s="78" t="str">
        <f>INDEX('[1]Quick MethodY2565Q3'!Q:Q,MATCH([1]ตารางคะแนนV3!$C476,'[1]Quick MethodY2565Q3'!$C:$C,0))</f>
        <v>1</v>
      </c>
      <c r="AD476" s="78">
        <f>INDEX([1]HGRY2565Q3!W:W,MATCH([1]ตารางคะแนนV3!$C476,[1]HGRY2565Q3!$C:$C,0))</f>
        <v>0.5</v>
      </c>
      <c r="AE476" s="78">
        <f>INDEX([1]HGRY2565Q3!X:X,MATCH([1]ตารางคะแนนV3!$C476,[1]HGRY2565Q3!$C:$C,0))</f>
        <v>0.5</v>
      </c>
      <c r="AF476" s="78">
        <f>INDEX([1]HGRY2565Q3!Y:Y,MATCH([1]ตารางคะแนนV3!$C476,[1]HGRY2565Q3!$C:$C,0))</f>
        <v>0</v>
      </c>
      <c r="AG476" s="78">
        <f>INDEX([1]HGRY2565Q3!Z:Z,MATCH([1]ตารางคะแนนV3!$C476,[1]HGRY2565Q3!$C:$C,0))</f>
        <v>0</v>
      </c>
      <c r="AH476" s="85">
        <f t="shared" si="116"/>
        <v>3</v>
      </c>
      <c r="AI476" s="79">
        <f t="shared" si="117"/>
        <v>2</v>
      </c>
      <c r="AJ476" s="86">
        <f>INDEX([1]PointY2565Q3!J:J,MATCH([1]ตารางคะแนนV3!$C476,[1]PointY2565Q3!$C:$C,0))</f>
        <v>1</v>
      </c>
      <c r="AK476" s="87">
        <f>IFERROR(INDEX([1]อัตราการครองเตียง!O:O,MATCH([1]ตารางคะแนนV3!$C476,[1]อัตราการครองเตียง!$C:$C,0)),0)</f>
        <v>0</v>
      </c>
      <c r="AL476" s="88">
        <f>INDEX([1]SumAdjRw!R:R,MATCH([1]ตารางคะแนนV3!$C476,[1]SumAdjRw!$C:$C,0))</f>
        <v>0</v>
      </c>
      <c r="AM476" s="89">
        <f t="shared" si="118"/>
        <v>0</v>
      </c>
      <c r="AN476" s="90">
        <f t="shared" si="119"/>
        <v>3</v>
      </c>
      <c r="AO476" s="91">
        <f t="shared" si="120"/>
        <v>3</v>
      </c>
      <c r="AP476" s="92">
        <f>INDEX([1]RiskPlusY2565Q3!Q:Q,MATCH([1]ตารางคะแนนV3!$C476,[1]RiskPlusY2565Q3!$D:$D,0))</f>
        <v>1</v>
      </c>
      <c r="AQ476" s="92">
        <f>INDEX([1]RiskPlusY2565Q3!R:R,MATCH([1]ตารางคะแนนV3!$C476,[1]RiskPlusY2565Q3!$D:$D,0))</f>
        <v>0</v>
      </c>
      <c r="AR476" s="92">
        <f>INDEX([1]RiskPlusY2565Q3!AB:AB,MATCH([1]ตารางคะแนนV3!$C476,[1]RiskPlusY2565Q3!$D:$D,0))</f>
        <v>1</v>
      </c>
      <c r="AS476" s="93">
        <f t="shared" si="121"/>
        <v>2</v>
      </c>
      <c r="AT476" s="92">
        <f>INDEX([1]RiskPlusY2565Q3!AA:AA,MATCH([1]ตารางคะแนนV3!$C476,[1]RiskPlusY2565Q3!$D:$D,0))</f>
        <v>1</v>
      </c>
      <c r="AU476" s="92">
        <f>INDEX([1]RiskPlusY2565Q3!AC:AC,MATCH([1]ตารางคะแนนV3!$C476,[1]RiskPlusY2565Q3!$D:$D,0))</f>
        <v>1</v>
      </c>
      <c r="AV476" s="94">
        <f t="shared" si="122"/>
        <v>2</v>
      </c>
      <c r="AW476" s="95">
        <f t="shared" si="123"/>
        <v>4</v>
      </c>
      <c r="AX476" s="96">
        <f t="shared" si="124"/>
        <v>7</v>
      </c>
      <c r="AY476" s="18" t="str">
        <f t="shared" si="125"/>
        <v>F</v>
      </c>
      <c r="AZ476" s="18"/>
      <c r="BA476" s="18" t="str">
        <f>INDEX([1]Proflile65!$L:$L,MATCH([1]ตารางคะแนนV3!$C476,[1]Proflile65!$D:$D,0))</f>
        <v>เดิม</v>
      </c>
      <c r="BB476" s="18"/>
      <c r="BC476" s="18"/>
      <c r="BD476" s="28" t="b">
        <f t="shared" si="126"/>
        <v>1</v>
      </c>
      <c r="BE476" s="96">
        <v>7</v>
      </c>
      <c r="BF476" s="18" t="s">
        <v>2074</v>
      </c>
      <c r="BH476" s="17">
        <f t="shared" si="127"/>
        <v>0</v>
      </c>
    </row>
    <row r="477" spans="1:60">
      <c r="A477" s="18" t="s">
        <v>116</v>
      </c>
      <c r="B477" s="17" t="s">
        <v>118</v>
      </c>
      <c r="C477" s="18" t="s">
        <v>1099</v>
      </c>
      <c r="D477" s="17" t="s">
        <v>1100</v>
      </c>
      <c r="E477" s="18" t="str">
        <f>INDEX([1]Proflile65!$F:$F,MATCH([1]ตารางคะแนนV3!$C477,[1]Proflile65!$D:$D,0))</f>
        <v>รพช.</v>
      </c>
      <c r="F477" s="18">
        <f>INDEX([1]Proflile65!$H:$H,MATCH([1]ตารางคะแนนV3!$C477,[1]Proflile65!$D:$D,0))</f>
        <v>30</v>
      </c>
      <c r="G477" s="19" t="str">
        <f>INDEX([1]Proflile65!$K:$K,MATCH([1]ตารางคะแนนV3!$C477,[1]Proflile65!$D:$D,0))</f>
        <v>รพช.F3 P&gt;=25,000</v>
      </c>
      <c r="H477" s="75">
        <v>26120</v>
      </c>
      <c r="I477" s="76">
        <f>INDEX([1]RiskPlusY2565Q3!L:L,MATCH([1]ตารางคะแนนV3!$C477,[1]RiskPlusY2565Q3!$D:$D,0))</f>
        <v>111383466.43000001</v>
      </c>
      <c r="J477" s="76">
        <f>INDEX([1]RiskPlusY2565Q3!P:P,MATCH([1]ตารางคะแนนV3!$C477,[1]RiskPlusY2565Q3!$D:$D,0))</f>
        <v>64430812.810000002</v>
      </c>
      <c r="K477" s="76">
        <f>INDEX([1]RiskPlusY2565Q3!O:O,MATCH([1]ตารางคะแนนV3!$C477,[1]RiskPlusY2565Q3!$D:$D,0))</f>
        <v>43163578.890000001</v>
      </c>
      <c r="L477" s="76">
        <f>INDEX([1]RiskPlusY2565Q3!M:M,MATCH([1]ตารางคะแนนV3!$C477,[1]RiskPlusY2565Q3!$D:$D,0))</f>
        <v>40995892.619999997</v>
      </c>
      <c r="M477" s="29">
        <f>INDEX([1]RiskPlusY2565Q3!N:N,MATCH([1]ตารางคะแนนV3!$C477,[1]RiskPlusY2565Q3!$D:$D,0))</f>
        <v>0</v>
      </c>
      <c r="N477" s="77">
        <f>INDEX([1]PlanfinY2565Q3!M:M,MATCH([1]ตารางคะแนนV3!$C477,[1]PlanfinY2565Q3!$C:$C,0))</f>
        <v>1</v>
      </c>
      <c r="O477" s="78">
        <f>INDEX([1]PlanfinY2565Q3!N:N,MATCH([1]ตารางคะแนนV3!$C477,[1]PlanfinY2565Q3!$C:$C,0))</f>
        <v>0</v>
      </c>
      <c r="P477" s="79">
        <f t="shared" si="112"/>
        <v>1</v>
      </c>
      <c r="Q477" s="80">
        <f>INDEX([1]Ratio!R:R,MATCH([1]ตารางคะแนนV3!$C477,[1]Ratio!$C:$C,0))</f>
        <v>23</v>
      </c>
      <c r="R477" s="81">
        <f>INDEX([1]RiskPlusY2565Q3!$S:$S,MATCH([1]ตารางคะแนนV3!C477,[1]RiskPlusY2565Q3!$D:$D,0))</f>
        <v>1</v>
      </c>
      <c r="S477" s="82">
        <f>INDEX([1]Ratio!$S:$S,MATCH([1]ตารางคะแนนV3!$C477,[1]Ratio!$C:$C,0))</f>
        <v>162</v>
      </c>
      <c r="T477" s="78">
        <f>VLOOKUP($C477,[1]RiskPlusY2565Q3!$D$2:$W$901,17,0)</f>
        <v>0</v>
      </c>
      <c r="U477" s="83">
        <f t="shared" si="113"/>
        <v>0</v>
      </c>
      <c r="V477" s="82">
        <f>INDEX([1]Ratio!$T:$T,MATCH([1]ตารางคะแนนV3!$C477,[1]Ratio!$C:$C,0))</f>
        <v>128</v>
      </c>
      <c r="W477" s="78">
        <f>VLOOKUP($C477,[1]RiskPlusY2565Q3!$D$2:$W$901,18,0)</f>
        <v>0</v>
      </c>
      <c r="X477" s="83">
        <f t="shared" si="114"/>
        <v>0</v>
      </c>
      <c r="Y477" s="82">
        <f>INDEX([1]Ratio!$V:$V,MATCH([1]ตารางคะแนนV3!$C477,[1]Ratio!$C:$C,0))</f>
        <v>100</v>
      </c>
      <c r="Z477" s="81">
        <f>INDEX([1]RiskPlusY2565Q3!$W:$W,MATCH([1]ตารางคะแนนV3!C477,[1]RiskPlusY2565Q3!$D:$D,0))</f>
        <v>0</v>
      </c>
      <c r="AA477" s="84">
        <f t="shared" si="115"/>
        <v>1</v>
      </c>
      <c r="AB477" s="77" t="str">
        <f>INDEX('[1]Quick MethodY2565Q3'!P:P,MATCH([1]ตารางคะแนนV3!$C477,'[1]Quick MethodY2565Q3'!$C:$C,0))</f>
        <v>1</v>
      </c>
      <c r="AC477" s="78" t="str">
        <f>INDEX('[1]Quick MethodY2565Q3'!Q:Q,MATCH([1]ตารางคะแนนV3!$C477,'[1]Quick MethodY2565Q3'!$C:$C,0))</f>
        <v>1</v>
      </c>
      <c r="AD477" s="78">
        <f>INDEX([1]HGRY2565Q3!W:W,MATCH([1]ตารางคะแนนV3!$C477,[1]HGRY2565Q3!$C:$C,0))</f>
        <v>0.5</v>
      </c>
      <c r="AE477" s="78">
        <f>INDEX([1]HGRY2565Q3!X:X,MATCH([1]ตารางคะแนนV3!$C477,[1]HGRY2565Q3!$C:$C,0))</f>
        <v>0.5</v>
      </c>
      <c r="AF477" s="78">
        <f>INDEX([1]HGRY2565Q3!Y:Y,MATCH([1]ตารางคะแนนV3!$C477,[1]HGRY2565Q3!$C:$C,0))</f>
        <v>0</v>
      </c>
      <c r="AG477" s="78">
        <f>INDEX([1]HGRY2565Q3!Z:Z,MATCH([1]ตารางคะแนนV3!$C477,[1]HGRY2565Q3!$C:$C,0))</f>
        <v>0</v>
      </c>
      <c r="AH477" s="85">
        <f t="shared" si="116"/>
        <v>3</v>
      </c>
      <c r="AI477" s="79">
        <f t="shared" si="117"/>
        <v>2</v>
      </c>
      <c r="AJ477" s="86">
        <f>INDEX([1]PointY2565Q3!J:J,MATCH([1]ตารางคะแนนV3!$C477,[1]PointY2565Q3!$C:$C,0))</f>
        <v>1</v>
      </c>
      <c r="AK477" s="87">
        <f>IFERROR(INDEX([1]อัตราการครองเตียง!O:O,MATCH([1]ตารางคะแนนV3!$C477,[1]อัตราการครองเตียง!$C:$C,0)),0)</f>
        <v>1</v>
      </c>
      <c r="AL477" s="88">
        <f>INDEX([1]SumAdjRw!R:R,MATCH([1]ตารางคะแนนV3!$C477,[1]SumAdjRw!$C:$C,0))</f>
        <v>1</v>
      </c>
      <c r="AM477" s="89">
        <f t="shared" si="118"/>
        <v>2</v>
      </c>
      <c r="AN477" s="90">
        <f t="shared" si="119"/>
        <v>5</v>
      </c>
      <c r="AO477" s="91">
        <f t="shared" si="120"/>
        <v>7</v>
      </c>
      <c r="AP477" s="92">
        <f>INDEX([1]RiskPlusY2565Q3!Q:Q,MATCH([1]ตารางคะแนนV3!$C477,[1]RiskPlusY2565Q3!$D:$D,0))</f>
        <v>1</v>
      </c>
      <c r="AQ477" s="92">
        <f>INDEX([1]RiskPlusY2565Q3!R:R,MATCH([1]ตารางคะแนนV3!$C477,[1]RiskPlusY2565Q3!$D:$D,0))</f>
        <v>1</v>
      </c>
      <c r="AR477" s="92">
        <f>INDEX([1]RiskPlusY2565Q3!AB:AB,MATCH([1]ตารางคะแนนV3!$C477,[1]RiskPlusY2565Q3!$D:$D,0))</f>
        <v>1</v>
      </c>
      <c r="AS477" s="93">
        <f t="shared" si="121"/>
        <v>3</v>
      </c>
      <c r="AT477" s="92">
        <f>INDEX([1]RiskPlusY2565Q3!AA:AA,MATCH([1]ตารางคะแนนV3!$C477,[1]RiskPlusY2565Q3!$D:$D,0))</f>
        <v>1</v>
      </c>
      <c r="AU477" s="92">
        <f>INDEX([1]RiskPlusY2565Q3!AC:AC,MATCH([1]ตารางคะแนนV3!$C477,[1]RiskPlusY2565Q3!$D:$D,0))</f>
        <v>1</v>
      </c>
      <c r="AV477" s="94">
        <f t="shared" si="122"/>
        <v>2</v>
      </c>
      <c r="AW477" s="95">
        <f t="shared" si="123"/>
        <v>5</v>
      </c>
      <c r="AX477" s="96">
        <f t="shared" si="124"/>
        <v>12</v>
      </c>
      <c r="AY477" s="18" t="str">
        <f t="shared" si="125"/>
        <v>A</v>
      </c>
      <c r="AZ477" s="18"/>
      <c r="BA477" s="18" t="str">
        <f>INDEX([1]Proflile65!$L:$L,MATCH([1]ตารางคะแนนV3!$C477,[1]Proflile65!$D:$D,0))</f>
        <v>เดิม</v>
      </c>
      <c r="BB477" s="18"/>
      <c r="BC477" s="18"/>
      <c r="BD477" s="28" t="b">
        <f t="shared" si="126"/>
        <v>1</v>
      </c>
      <c r="BE477" s="96">
        <v>12</v>
      </c>
      <c r="BF477" s="18" t="s">
        <v>2048</v>
      </c>
      <c r="BH477" s="17">
        <f t="shared" si="127"/>
        <v>300000</v>
      </c>
    </row>
    <row r="478" spans="1:60">
      <c r="A478" s="18" t="s">
        <v>116</v>
      </c>
      <c r="B478" s="17" t="s">
        <v>118</v>
      </c>
      <c r="C478" s="18" t="s">
        <v>1101</v>
      </c>
      <c r="D478" s="17" t="s">
        <v>1102</v>
      </c>
      <c r="E478" s="18" t="str">
        <f>INDEX([1]Proflile65!$F:$F,MATCH([1]ตารางคะแนนV3!$C478,[1]Proflile65!$D:$D,0))</f>
        <v>รพช.</v>
      </c>
      <c r="F478" s="18">
        <f>INDEX([1]Proflile65!$H:$H,MATCH([1]ตารางคะแนนV3!$C478,[1]Proflile65!$D:$D,0))</f>
        <v>30</v>
      </c>
      <c r="G478" s="19" t="str">
        <f>INDEX([1]Proflile65!$K:$K,MATCH([1]ตารางคะแนนV3!$C478,[1]Proflile65!$D:$D,0))</f>
        <v>รพช.F3 P15,000-25,000</v>
      </c>
      <c r="H478" s="75">
        <v>17401</v>
      </c>
      <c r="I478" s="76">
        <f>INDEX([1]RiskPlusY2565Q3!L:L,MATCH([1]ตารางคะแนนV3!$C478,[1]RiskPlusY2565Q3!$D:$D,0))</f>
        <v>27274222.210000001</v>
      </c>
      <c r="J478" s="76">
        <f>INDEX([1]RiskPlusY2565Q3!P:P,MATCH([1]ตารางคะแนนV3!$C478,[1]RiskPlusY2565Q3!$D:$D,0))</f>
        <v>13815083.880000001</v>
      </c>
      <c r="K478" s="76">
        <f>INDEX([1]RiskPlusY2565Q3!O:O,MATCH([1]ตารางคะแนนV3!$C478,[1]RiskPlusY2565Q3!$D:$D,0))</f>
        <v>17244335.890000001</v>
      </c>
      <c r="L478" s="76">
        <f>INDEX([1]RiskPlusY2565Q3!M:M,MATCH([1]ตารางคะแนนV3!$C478,[1]RiskPlusY2565Q3!$D:$D,0))</f>
        <v>13934118.380000001</v>
      </c>
      <c r="M478" s="29">
        <f>INDEX([1]RiskPlusY2565Q3!N:N,MATCH([1]ตารางคะแนนV3!$C478,[1]RiskPlusY2565Q3!$D:$D,0))</f>
        <v>0</v>
      </c>
      <c r="N478" s="77">
        <f>INDEX([1]PlanfinY2565Q3!M:M,MATCH([1]ตารางคะแนนV3!$C478,[1]PlanfinY2565Q3!$C:$C,0))</f>
        <v>0</v>
      </c>
      <c r="O478" s="78">
        <f>INDEX([1]PlanfinY2565Q3!N:N,MATCH([1]ตารางคะแนนV3!$C478,[1]PlanfinY2565Q3!$C:$C,0))</f>
        <v>0</v>
      </c>
      <c r="P478" s="79">
        <f t="shared" si="112"/>
        <v>0</v>
      </c>
      <c r="Q478" s="80">
        <f>INDEX([1]Ratio!R:R,MATCH([1]ตารางคะแนนV3!$C478,[1]Ratio!$C:$C,0))</f>
        <v>134</v>
      </c>
      <c r="R478" s="81">
        <f>INDEX([1]RiskPlusY2565Q3!$S:$S,MATCH([1]ตารางคะแนนV3!C478,[1]RiskPlusY2565Q3!$D:$D,0))</f>
        <v>0</v>
      </c>
      <c r="S478" s="82">
        <f>INDEX([1]Ratio!$S:$S,MATCH([1]ตารางคะแนนV3!$C478,[1]Ratio!$C:$C,0))</f>
        <v>36</v>
      </c>
      <c r="T478" s="78">
        <f>VLOOKUP($C478,[1]RiskPlusY2565Q3!$D$2:$W$901,17,0)</f>
        <v>1</v>
      </c>
      <c r="U478" s="83">
        <f t="shared" si="113"/>
        <v>0.5</v>
      </c>
      <c r="V478" s="82">
        <f>INDEX([1]Ratio!$T:$T,MATCH([1]ตารางคะแนนV3!$C478,[1]Ratio!$C:$C,0))</f>
        <v>249</v>
      </c>
      <c r="W478" s="78">
        <f>VLOOKUP($C478,[1]RiskPlusY2565Q3!$D$2:$W$901,18,0)</f>
        <v>0</v>
      </c>
      <c r="X478" s="83">
        <f t="shared" si="114"/>
        <v>0</v>
      </c>
      <c r="Y478" s="82">
        <f>INDEX([1]Ratio!$V:$V,MATCH([1]ตารางคะแนนV3!$C478,[1]Ratio!$C:$C,0))</f>
        <v>124</v>
      </c>
      <c r="Z478" s="81">
        <f>INDEX([1]RiskPlusY2565Q3!$W:$W,MATCH([1]ตารางคะแนนV3!C478,[1]RiskPlusY2565Q3!$D:$D,0))</f>
        <v>0</v>
      </c>
      <c r="AA478" s="84">
        <f t="shared" si="115"/>
        <v>0.5</v>
      </c>
      <c r="AB478" s="77" t="str">
        <f>INDEX('[1]Quick MethodY2565Q3'!P:P,MATCH([1]ตารางคะแนนV3!$C478,'[1]Quick MethodY2565Q3'!$C:$C,0))</f>
        <v>1</v>
      </c>
      <c r="AC478" s="78" t="str">
        <f>INDEX('[1]Quick MethodY2565Q3'!Q:Q,MATCH([1]ตารางคะแนนV3!$C478,'[1]Quick MethodY2565Q3'!$C:$C,0))</f>
        <v>1</v>
      </c>
      <c r="AD478" s="78">
        <f>INDEX([1]HGRY2565Q3!W:W,MATCH([1]ตารางคะแนนV3!$C478,[1]HGRY2565Q3!$C:$C,0))</f>
        <v>0</v>
      </c>
      <c r="AE478" s="78">
        <f>INDEX([1]HGRY2565Q3!X:X,MATCH([1]ตารางคะแนนV3!$C478,[1]HGRY2565Q3!$C:$C,0))</f>
        <v>0.5</v>
      </c>
      <c r="AF478" s="78">
        <f>INDEX([1]HGRY2565Q3!Y:Y,MATCH([1]ตารางคะแนนV3!$C478,[1]HGRY2565Q3!$C:$C,0))</f>
        <v>0</v>
      </c>
      <c r="AG478" s="78">
        <f>INDEX([1]HGRY2565Q3!Z:Z,MATCH([1]ตารางคะแนนV3!$C478,[1]HGRY2565Q3!$C:$C,0))</f>
        <v>0.5</v>
      </c>
      <c r="AH478" s="85">
        <f t="shared" si="116"/>
        <v>3</v>
      </c>
      <c r="AI478" s="79">
        <f t="shared" si="117"/>
        <v>2</v>
      </c>
      <c r="AJ478" s="86">
        <f>INDEX([1]PointY2565Q3!J:J,MATCH([1]ตารางคะแนนV3!$C478,[1]PointY2565Q3!$C:$C,0))</f>
        <v>1</v>
      </c>
      <c r="AK478" s="87">
        <f>IFERROR(INDEX([1]อัตราการครองเตียง!O:O,MATCH([1]ตารางคะแนนV3!$C478,[1]อัตราการครองเตียง!$C:$C,0)),0)</f>
        <v>0</v>
      </c>
      <c r="AL478" s="88">
        <f>INDEX([1]SumAdjRw!R:R,MATCH([1]ตารางคะแนนV3!$C478,[1]SumAdjRw!$C:$C,0))</f>
        <v>1</v>
      </c>
      <c r="AM478" s="89">
        <f t="shared" si="118"/>
        <v>1</v>
      </c>
      <c r="AN478" s="90">
        <f t="shared" si="119"/>
        <v>4</v>
      </c>
      <c r="AO478" s="91">
        <f t="shared" si="120"/>
        <v>4.5</v>
      </c>
      <c r="AP478" s="92">
        <f>INDEX([1]RiskPlusY2565Q3!Q:Q,MATCH([1]ตารางคะแนนV3!$C478,[1]RiskPlusY2565Q3!$D:$D,0))</f>
        <v>1</v>
      </c>
      <c r="AQ478" s="92">
        <f>INDEX([1]RiskPlusY2565Q3!R:R,MATCH([1]ตารางคะแนนV3!$C478,[1]RiskPlusY2565Q3!$D:$D,0))</f>
        <v>0</v>
      </c>
      <c r="AR478" s="92">
        <f>INDEX([1]RiskPlusY2565Q3!AB:AB,MATCH([1]ตารางคะแนนV3!$C478,[1]RiskPlusY2565Q3!$D:$D,0))</f>
        <v>1</v>
      </c>
      <c r="AS478" s="93">
        <f t="shared" si="121"/>
        <v>2</v>
      </c>
      <c r="AT478" s="92">
        <f>INDEX([1]RiskPlusY2565Q3!AA:AA,MATCH([1]ตารางคะแนนV3!$C478,[1]RiskPlusY2565Q3!$D:$D,0))</f>
        <v>1</v>
      </c>
      <c r="AU478" s="92">
        <f>INDEX([1]RiskPlusY2565Q3!AC:AC,MATCH([1]ตารางคะแนนV3!$C478,[1]RiskPlusY2565Q3!$D:$D,0))</f>
        <v>1</v>
      </c>
      <c r="AV478" s="94">
        <f t="shared" si="122"/>
        <v>2</v>
      </c>
      <c r="AW478" s="95">
        <f t="shared" si="123"/>
        <v>4</v>
      </c>
      <c r="AX478" s="96">
        <f t="shared" si="124"/>
        <v>8.5</v>
      </c>
      <c r="AY478" s="18" t="str">
        <f t="shared" si="125"/>
        <v>D</v>
      </c>
      <c r="AZ478" s="18"/>
      <c r="BA478" s="18" t="str">
        <f>INDEX([1]Proflile65!$L:$L,MATCH([1]ตารางคะแนนV3!$C478,[1]Proflile65!$D:$D,0))</f>
        <v>เดิม</v>
      </c>
      <c r="BB478" s="18"/>
      <c r="BC478" s="18"/>
      <c r="BD478" s="28" t="b">
        <f t="shared" si="126"/>
        <v>1</v>
      </c>
      <c r="BE478" s="96">
        <v>8.5</v>
      </c>
      <c r="BF478" s="18" t="s">
        <v>2073</v>
      </c>
      <c r="BH478" s="17">
        <f t="shared" si="127"/>
        <v>0</v>
      </c>
    </row>
    <row r="479" spans="1:60">
      <c r="A479" s="18" t="s">
        <v>116</v>
      </c>
      <c r="B479" s="17" t="s">
        <v>147</v>
      </c>
      <c r="C479" s="18" t="s">
        <v>1103</v>
      </c>
      <c r="D479" s="17" t="s">
        <v>1104</v>
      </c>
      <c r="E479" s="18" t="str">
        <f>INDEX([1]Proflile65!$F:$F,MATCH([1]ตารางคะแนนV3!$C479,[1]Proflile65!$D:$D,0))</f>
        <v>รพศ.</v>
      </c>
      <c r="F479" s="18">
        <f>INDEX([1]Proflile65!$H:$H,MATCH([1]ตารางคะแนนV3!$C479,[1]Proflile65!$D:$D,0))</f>
        <v>879</v>
      </c>
      <c r="G479" s="19" t="str">
        <f>INDEX([1]Proflile65!$K:$K,MATCH([1]ตารางคะแนนV3!$C479,[1]Proflile65!$D:$D,0))</f>
        <v>รพศ.A B&gt;700to1000</v>
      </c>
      <c r="H479" s="75">
        <v>93908</v>
      </c>
      <c r="I479" s="76">
        <f>INDEX([1]RiskPlusY2565Q3!L:L,MATCH([1]ตารางคะแนนV3!$C479,[1]RiskPlusY2565Q3!$D:$D,0))</f>
        <v>1547458970.5699999</v>
      </c>
      <c r="J479" s="76">
        <f>INDEX([1]RiskPlusY2565Q3!P:P,MATCH([1]ตารางคะแนนV3!$C479,[1]RiskPlusY2565Q3!$D:$D,0))</f>
        <v>875739759.37</v>
      </c>
      <c r="K479" s="76">
        <f>INDEX([1]RiskPlusY2565Q3!O:O,MATCH([1]ตารางคะแนนV3!$C479,[1]RiskPlusY2565Q3!$D:$D,0))</f>
        <v>543627687.42999995</v>
      </c>
      <c r="L479" s="76">
        <f>INDEX([1]RiskPlusY2565Q3!M:M,MATCH([1]ตารางคะแนนV3!$C479,[1]RiskPlusY2565Q3!$D:$D,0))</f>
        <v>429489535.88</v>
      </c>
      <c r="M479" s="29">
        <f>INDEX([1]RiskPlusY2565Q3!N:N,MATCH([1]ตารางคะแนนV3!$C479,[1]RiskPlusY2565Q3!$D:$D,0))</f>
        <v>0</v>
      </c>
      <c r="N479" s="77">
        <f>INDEX([1]PlanfinY2565Q3!M:M,MATCH([1]ตารางคะแนนV3!$C479,[1]PlanfinY2565Q3!$C:$C,0))</f>
        <v>0</v>
      </c>
      <c r="O479" s="78">
        <f>INDEX([1]PlanfinY2565Q3!N:N,MATCH([1]ตารางคะแนนV3!$C479,[1]PlanfinY2565Q3!$C:$C,0))</f>
        <v>0</v>
      </c>
      <c r="P479" s="79">
        <f t="shared" si="112"/>
        <v>0</v>
      </c>
      <c r="Q479" s="80">
        <f>INDEX([1]Ratio!R:R,MATCH([1]ตารางคะแนนV3!$C479,[1]Ratio!$C:$C,0))</f>
        <v>117</v>
      </c>
      <c r="R479" s="81">
        <f>INDEX([1]RiskPlusY2565Q3!$S:$S,MATCH([1]ตารางคะแนนV3!C479,[1]RiskPlusY2565Q3!$D:$D,0))</f>
        <v>0</v>
      </c>
      <c r="S479" s="82">
        <f>INDEX([1]Ratio!$S:$S,MATCH([1]ตารางคะแนนV3!$C479,[1]Ratio!$C:$C,0))</f>
        <v>51</v>
      </c>
      <c r="T479" s="78">
        <f>VLOOKUP($C479,[1]RiskPlusY2565Q3!$D$2:$W$901,17,0)</f>
        <v>1</v>
      </c>
      <c r="U479" s="83">
        <f t="shared" si="113"/>
        <v>0.5</v>
      </c>
      <c r="V479" s="82">
        <f>INDEX([1]Ratio!$T:$T,MATCH([1]ตารางคะแนนV3!$C479,[1]Ratio!$C:$C,0))</f>
        <v>26</v>
      </c>
      <c r="W479" s="78">
        <f>VLOOKUP($C479,[1]RiskPlusY2565Q3!$D$2:$W$901,18,0)</f>
        <v>1</v>
      </c>
      <c r="X479" s="83">
        <f t="shared" si="114"/>
        <v>0.5</v>
      </c>
      <c r="Y479" s="82">
        <f>INDEX([1]Ratio!$V:$V,MATCH([1]ตารางคะแนนV3!$C479,[1]Ratio!$C:$C,0))</f>
        <v>49</v>
      </c>
      <c r="Z479" s="81">
        <f>INDEX([1]RiskPlusY2565Q3!$W:$W,MATCH([1]ตารางคะแนนV3!C479,[1]RiskPlusY2565Q3!$D:$D,0))</f>
        <v>1</v>
      </c>
      <c r="AA479" s="84">
        <f t="shared" si="115"/>
        <v>2</v>
      </c>
      <c r="AB479" s="77" t="str">
        <f>INDEX('[1]Quick MethodY2565Q3'!P:P,MATCH([1]ตารางคะแนนV3!$C479,'[1]Quick MethodY2565Q3'!$C:$C,0))</f>
        <v>1</v>
      </c>
      <c r="AC479" s="78" t="str">
        <f>INDEX('[1]Quick MethodY2565Q3'!Q:Q,MATCH([1]ตารางคะแนนV3!$C479,'[1]Quick MethodY2565Q3'!$C:$C,0))</f>
        <v>1</v>
      </c>
      <c r="AD479" s="78">
        <f>INDEX([1]HGRY2565Q3!W:W,MATCH([1]ตารางคะแนนV3!$C479,[1]HGRY2565Q3!$C:$C,0))</f>
        <v>0.5</v>
      </c>
      <c r="AE479" s="78">
        <f>INDEX([1]HGRY2565Q3!X:X,MATCH([1]ตารางคะแนนV3!$C479,[1]HGRY2565Q3!$C:$C,0))</f>
        <v>0.5</v>
      </c>
      <c r="AF479" s="78">
        <f>INDEX([1]HGRY2565Q3!Y:Y,MATCH([1]ตารางคะแนนV3!$C479,[1]HGRY2565Q3!$C:$C,0))</f>
        <v>0</v>
      </c>
      <c r="AG479" s="78">
        <f>INDEX([1]HGRY2565Q3!Z:Z,MATCH([1]ตารางคะแนนV3!$C479,[1]HGRY2565Q3!$C:$C,0))</f>
        <v>0.5</v>
      </c>
      <c r="AH479" s="85">
        <f t="shared" si="116"/>
        <v>3.5</v>
      </c>
      <c r="AI479" s="79">
        <f t="shared" si="117"/>
        <v>2</v>
      </c>
      <c r="AJ479" s="86">
        <f>INDEX([1]PointY2565Q3!J:J,MATCH([1]ตารางคะแนนV3!$C479,[1]PointY2565Q3!$C:$C,0))</f>
        <v>1</v>
      </c>
      <c r="AK479" s="87">
        <f>IFERROR(INDEX([1]อัตราการครองเตียง!O:O,MATCH([1]ตารางคะแนนV3!$C479,[1]อัตราการครองเตียง!$C:$C,0)),0)</f>
        <v>1</v>
      </c>
      <c r="AL479" s="88">
        <f>INDEX([1]SumAdjRw!R:R,MATCH([1]ตารางคะแนนV3!$C479,[1]SumAdjRw!$C:$C,0))</f>
        <v>1</v>
      </c>
      <c r="AM479" s="89">
        <f t="shared" si="118"/>
        <v>2</v>
      </c>
      <c r="AN479" s="90">
        <f t="shared" si="119"/>
        <v>5</v>
      </c>
      <c r="AO479" s="91">
        <f t="shared" si="120"/>
        <v>7</v>
      </c>
      <c r="AP479" s="92">
        <f>INDEX([1]RiskPlusY2565Q3!Q:Q,MATCH([1]ตารางคะแนนV3!$C479,[1]RiskPlusY2565Q3!$D:$D,0))</f>
        <v>1</v>
      </c>
      <c r="AQ479" s="92">
        <f>INDEX([1]RiskPlusY2565Q3!R:R,MATCH([1]ตารางคะแนนV3!$C479,[1]RiskPlusY2565Q3!$D:$D,0))</f>
        <v>0</v>
      </c>
      <c r="AR479" s="92">
        <f>INDEX([1]RiskPlusY2565Q3!AB:AB,MATCH([1]ตารางคะแนนV3!$C479,[1]RiskPlusY2565Q3!$D:$D,0))</f>
        <v>1</v>
      </c>
      <c r="AS479" s="93">
        <f t="shared" si="121"/>
        <v>2</v>
      </c>
      <c r="AT479" s="92">
        <f>INDEX([1]RiskPlusY2565Q3!AA:AA,MATCH([1]ตารางคะแนนV3!$C479,[1]RiskPlusY2565Q3!$D:$D,0))</f>
        <v>1</v>
      </c>
      <c r="AU479" s="92">
        <f>INDEX([1]RiskPlusY2565Q3!AC:AC,MATCH([1]ตารางคะแนนV3!$C479,[1]RiskPlusY2565Q3!$D:$D,0))</f>
        <v>1</v>
      </c>
      <c r="AV479" s="94">
        <f t="shared" si="122"/>
        <v>2</v>
      </c>
      <c r="AW479" s="95">
        <f t="shared" si="123"/>
        <v>4</v>
      </c>
      <c r="AX479" s="96">
        <f t="shared" si="124"/>
        <v>11</v>
      </c>
      <c r="AY479" s="18" t="str">
        <f t="shared" si="125"/>
        <v>B</v>
      </c>
      <c r="AZ479" s="18"/>
      <c r="BA479" s="18" t="str">
        <f>INDEX([1]Proflile65!$L:$L,MATCH([1]ตารางคะแนนV3!$C479,[1]Proflile65!$D:$D,0))</f>
        <v>เดิม</v>
      </c>
      <c r="BB479" s="18"/>
      <c r="BC479" s="18"/>
      <c r="BD479" s="28" t="b">
        <f t="shared" si="126"/>
        <v>1</v>
      </c>
      <c r="BE479" s="96">
        <v>11</v>
      </c>
      <c r="BF479" s="18" t="s">
        <v>2071</v>
      </c>
      <c r="BH479" s="17">
        <f t="shared" si="127"/>
        <v>150000</v>
      </c>
    </row>
    <row r="480" spans="1:60">
      <c r="A480" s="18" t="s">
        <v>116</v>
      </c>
      <c r="B480" s="17" t="s">
        <v>147</v>
      </c>
      <c r="C480" s="18" t="s">
        <v>1105</v>
      </c>
      <c r="D480" s="17" t="s">
        <v>1106</v>
      </c>
      <c r="E480" s="18" t="str">
        <f>INDEX([1]Proflile65!$F:$F,MATCH([1]ตารางคะแนนV3!$C480,[1]Proflile65!$D:$D,0))</f>
        <v>รพช.</v>
      </c>
      <c r="F480" s="18">
        <f>INDEX([1]Proflile65!$H:$H,MATCH([1]ตารางคะแนนV3!$C480,[1]Proflile65!$D:$D,0))</f>
        <v>96</v>
      </c>
      <c r="G480" s="19" t="str">
        <f>INDEX([1]Proflile65!$K:$K,MATCH([1]ตารางคะแนนV3!$C480,[1]Proflile65!$D:$D,0))</f>
        <v>รพช.M2 B&lt;=100</v>
      </c>
      <c r="H480" s="75">
        <v>66350</v>
      </c>
      <c r="I480" s="76">
        <f>INDEX([1]RiskPlusY2565Q3!L:L,MATCH([1]ตารางคะแนนV3!$C480,[1]RiskPlusY2565Q3!$D:$D,0))</f>
        <v>156864222.13999999</v>
      </c>
      <c r="J480" s="76">
        <f>INDEX([1]RiskPlusY2565Q3!P:P,MATCH([1]ตารางคะแนนV3!$C480,[1]RiskPlusY2565Q3!$D:$D,0))</f>
        <v>15755876.390000001</v>
      </c>
      <c r="K480" s="76">
        <f>INDEX([1]RiskPlusY2565Q3!O:O,MATCH([1]ตารางคะแนนV3!$C480,[1]RiskPlusY2565Q3!$D:$D,0))</f>
        <v>98173776.329999998</v>
      </c>
      <c r="L480" s="76">
        <f>INDEX([1]RiskPlusY2565Q3!M:M,MATCH([1]ตารางคะแนนV3!$C480,[1]RiskPlusY2565Q3!$D:$D,0))</f>
        <v>90285270.219999999</v>
      </c>
      <c r="M480" s="29">
        <f>INDEX([1]RiskPlusY2565Q3!N:N,MATCH([1]ตารางคะแนนV3!$C480,[1]RiskPlusY2565Q3!$D:$D,0))</f>
        <v>0</v>
      </c>
      <c r="N480" s="77">
        <f>INDEX([1]PlanfinY2565Q3!M:M,MATCH([1]ตารางคะแนนV3!$C480,[1]PlanfinY2565Q3!$C:$C,0))</f>
        <v>0</v>
      </c>
      <c r="O480" s="78">
        <f>INDEX([1]PlanfinY2565Q3!N:N,MATCH([1]ตารางคะแนนV3!$C480,[1]PlanfinY2565Q3!$C:$C,0))</f>
        <v>1</v>
      </c>
      <c r="P480" s="79">
        <f t="shared" si="112"/>
        <v>1</v>
      </c>
      <c r="Q480" s="80">
        <f>INDEX([1]Ratio!R:R,MATCH([1]ตารางคะแนนV3!$C480,[1]Ratio!$C:$C,0))</f>
        <v>164</v>
      </c>
      <c r="R480" s="81">
        <f>INDEX([1]RiskPlusY2565Q3!$S:$S,MATCH([1]ตารางคะแนนV3!C480,[1]RiskPlusY2565Q3!$D:$D,0))</f>
        <v>0</v>
      </c>
      <c r="S480" s="82">
        <f>INDEX([1]Ratio!$S:$S,MATCH([1]ตารางคะแนนV3!$C480,[1]Ratio!$C:$C,0))</f>
        <v>88</v>
      </c>
      <c r="T480" s="78">
        <f>VLOOKUP($C480,[1]RiskPlusY2565Q3!$D$2:$W$901,17,0)</f>
        <v>0</v>
      </c>
      <c r="U480" s="83">
        <f t="shared" si="113"/>
        <v>0</v>
      </c>
      <c r="V480" s="82">
        <f>INDEX([1]Ratio!$T:$T,MATCH([1]ตารางคะแนนV3!$C480,[1]Ratio!$C:$C,0))</f>
        <v>102</v>
      </c>
      <c r="W480" s="78">
        <f>VLOOKUP($C480,[1]RiskPlusY2565Q3!$D$2:$W$901,18,0)</f>
        <v>0</v>
      </c>
      <c r="X480" s="83">
        <f t="shared" si="114"/>
        <v>0</v>
      </c>
      <c r="Y480" s="82">
        <f>INDEX([1]Ratio!$V:$V,MATCH([1]ตารางคะแนนV3!$C480,[1]Ratio!$C:$C,0))</f>
        <v>38</v>
      </c>
      <c r="Z480" s="81">
        <f>INDEX([1]RiskPlusY2565Q3!$W:$W,MATCH([1]ตารางคะแนนV3!C480,[1]RiskPlusY2565Q3!$D:$D,0))</f>
        <v>1</v>
      </c>
      <c r="AA480" s="84">
        <f t="shared" si="115"/>
        <v>1</v>
      </c>
      <c r="AB480" s="77" t="str">
        <f>INDEX('[1]Quick MethodY2565Q3'!P:P,MATCH([1]ตารางคะแนนV3!$C480,'[1]Quick MethodY2565Q3'!$C:$C,0))</f>
        <v>1</v>
      </c>
      <c r="AC480" s="78" t="str">
        <f>INDEX('[1]Quick MethodY2565Q3'!Q:Q,MATCH([1]ตารางคะแนนV3!$C480,'[1]Quick MethodY2565Q3'!$C:$C,0))</f>
        <v>0</v>
      </c>
      <c r="AD480" s="78">
        <f>INDEX([1]HGRY2565Q3!W:W,MATCH([1]ตารางคะแนนV3!$C480,[1]HGRY2565Q3!$C:$C,0))</f>
        <v>0</v>
      </c>
      <c r="AE480" s="78">
        <f>INDEX([1]HGRY2565Q3!X:X,MATCH([1]ตารางคะแนนV3!$C480,[1]HGRY2565Q3!$C:$C,0))</f>
        <v>0</v>
      </c>
      <c r="AF480" s="78">
        <f>INDEX([1]HGRY2565Q3!Y:Y,MATCH([1]ตารางคะแนนV3!$C480,[1]HGRY2565Q3!$C:$C,0))</f>
        <v>0</v>
      </c>
      <c r="AG480" s="78">
        <f>INDEX([1]HGRY2565Q3!Z:Z,MATCH([1]ตารางคะแนนV3!$C480,[1]HGRY2565Q3!$C:$C,0))</f>
        <v>0</v>
      </c>
      <c r="AH480" s="85">
        <f t="shared" si="116"/>
        <v>1</v>
      </c>
      <c r="AI480" s="79">
        <f t="shared" si="117"/>
        <v>1</v>
      </c>
      <c r="AJ480" s="86">
        <f>INDEX([1]PointY2565Q3!J:J,MATCH([1]ตารางคะแนนV3!$C480,[1]PointY2565Q3!$C:$C,0))</f>
        <v>1</v>
      </c>
      <c r="AK480" s="87">
        <f>IFERROR(INDEX([1]อัตราการครองเตียง!O:O,MATCH([1]ตารางคะแนนV3!$C480,[1]อัตราการครองเตียง!$C:$C,0)),0)</f>
        <v>1</v>
      </c>
      <c r="AL480" s="88">
        <f>INDEX([1]SumAdjRw!R:R,MATCH([1]ตารางคะแนนV3!$C480,[1]SumAdjRw!$C:$C,0))</f>
        <v>1</v>
      </c>
      <c r="AM480" s="89">
        <f t="shared" si="118"/>
        <v>2</v>
      </c>
      <c r="AN480" s="90">
        <f t="shared" si="119"/>
        <v>4</v>
      </c>
      <c r="AO480" s="91">
        <f t="shared" si="120"/>
        <v>6</v>
      </c>
      <c r="AP480" s="92">
        <f>INDEX([1]RiskPlusY2565Q3!Q:Q,MATCH([1]ตารางคะแนนV3!$C480,[1]RiskPlusY2565Q3!$D:$D,0))</f>
        <v>1</v>
      </c>
      <c r="AQ480" s="92">
        <f>INDEX([1]RiskPlusY2565Q3!R:R,MATCH([1]ตารางคะแนนV3!$C480,[1]RiskPlusY2565Q3!$D:$D,0))</f>
        <v>1</v>
      </c>
      <c r="AR480" s="92">
        <f>INDEX([1]RiskPlusY2565Q3!AB:AB,MATCH([1]ตารางคะแนนV3!$C480,[1]RiskPlusY2565Q3!$D:$D,0))</f>
        <v>1</v>
      </c>
      <c r="AS480" s="93">
        <f t="shared" si="121"/>
        <v>3</v>
      </c>
      <c r="AT480" s="92">
        <f>INDEX([1]RiskPlusY2565Q3!AA:AA,MATCH([1]ตารางคะแนนV3!$C480,[1]RiskPlusY2565Q3!$D:$D,0))</f>
        <v>1</v>
      </c>
      <c r="AU480" s="92">
        <f>INDEX([1]RiskPlusY2565Q3!AC:AC,MATCH([1]ตารางคะแนนV3!$C480,[1]RiskPlusY2565Q3!$D:$D,0))</f>
        <v>1</v>
      </c>
      <c r="AV480" s="94">
        <f t="shared" si="122"/>
        <v>2</v>
      </c>
      <c r="AW480" s="95">
        <f t="shared" si="123"/>
        <v>5</v>
      </c>
      <c r="AX480" s="96">
        <f t="shared" si="124"/>
        <v>11</v>
      </c>
      <c r="AY480" s="18" t="str">
        <f t="shared" si="125"/>
        <v>B</v>
      </c>
      <c r="AZ480" s="18"/>
      <c r="BA480" s="18" t="str">
        <f>INDEX([1]Proflile65!$L:$L,MATCH([1]ตารางคะแนนV3!$C480,[1]Proflile65!$D:$D,0))</f>
        <v>เดิม</v>
      </c>
      <c r="BB480" s="18"/>
      <c r="BC480" s="18"/>
      <c r="BD480" s="28" t="b">
        <f t="shared" si="126"/>
        <v>1</v>
      </c>
      <c r="BE480" s="96">
        <v>11</v>
      </c>
      <c r="BF480" s="18" t="s">
        <v>2071</v>
      </c>
      <c r="BH480" s="17">
        <f t="shared" si="127"/>
        <v>150000</v>
      </c>
    </row>
    <row r="481" spans="1:60">
      <c r="A481" s="18" t="s">
        <v>116</v>
      </c>
      <c r="B481" s="17" t="s">
        <v>147</v>
      </c>
      <c r="C481" s="18" t="s">
        <v>1107</v>
      </c>
      <c r="D481" s="17" t="s">
        <v>1108</v>
      </c>
      <c r="E481" s="18" t="str">
        <f>INDEX([1]Proflile65!$F:$F,MATCH([1]ตารางคะแนนV3!$C481,[1]Proflile65!$D:$D,0))</f>
        <v>รพช.</v>
      </c>
      <c r="F481" s="18">
        <f>INDEX([1]Proflile65!$H:$H,MATCH([1]ตารางคะแนนV3!$C481,[1]Proflile65!$D:$D,0))</f>
        <v>36</v>
      </c>
      <c r="G481" s="19" t="str">
        <f>INDEX([1]Proflile65!$K:$K,MATCH([1]ตารางคะแนนV3!$C481,[1]Proflile65!$D:$D,0))</f>
        <v>รพช.F2 P30,000-60,000</v>
      </c>
      <c r="H481" s="75">
        <v>36497</v>
      </c>
      <c r="I481" s="76">
        <f>INDEX([1]RiskPlusY2565Q3!L:L,MATCH([1]ตารางคะแนนV3!$C481,[1]RiskPlusY2565Q3!$D:$D,0))</f>
        <v>78492789.019999996</v>
      </c>
      <c r="J481" s="76">
        <f>INDEX([1]RiskPlusY2565Q3!P:P,MATCH([1]ตารางคะแนนV3!$C481,[1]RiskPlusY2565Q3!$D:$D,0))</f>
        <v>941414.09</v>
      </c>
      <c r="K481" s="76">
        <f>INDEX([1]RiskPlusY2565Q3!O:O,MATCH([1]ตารางคะแนนV3!$C481,[1]RiskPlusY2565Q3!$D:$D,0))</f>
        <v>38540318.200000003</v>
      </c>
      <c r="L481" s="76">
        <f>INDEX([1]RiskPlusY2565Q3!M:M,MATCH([1]ตารางคะแนนV3!$C481,[1]RiskPlusY2565Q3!$D:$D,0))</f>
        <v>36502618.189999998</v>
      </c>
      <c r="M481" s="29">
        <f>INDEX([1]RiskPlusY2565Q3!N:N,MATCH([1]ตารางคะแนนV3!$C481,[1]RiskPlusY2565Q3!$D:$D,0))</f>
        <v>0</v>
      </c>
      <c r="N481" s="77">
        <f>INDEX([1]PlanfinY2565Q3!M:M,MATCH([1]ตารางคะแนนV3!$C481,[1]PlanfinY2565Q3!$C:$C,0))</f>
        <v>0</v>
      </c>
      <c r="O481" s="78">
        <f>INDEX([1]PlanfinY2565Q3!N:N,MATCH([1]ตารางคะแนนV3!$C481,[1]PlanfinY2565Q3!$C:$C,0))</f>
        <v>1</v>
      </c>
      <c r="P481" s="79">
        <f t="shared" si="112"/>
        <v>1</v>
      </c>
      <c r="Q481" s="80">
        <f>INDEX([1]Ratio!R:R,MATCH([1]ตารางคะแนนV3!$C481,[1]Ratio!$C:$C,0))</f>
        <v>87</v>
      </c>
      <c r="R481" s="81">
        <f>INDEX([1]RiskPlusY2565Q3!$S:$S,MATCH([1]ตารางคะแนนV3!C481,[1]RiskPlusY2565Q3!$D:$D,0))</f>
        <v>1</v>
      </c>
      <c r="S481" s="82">
        <f>INDEX([1]Ratio!$S:$S,MATCH([1]ตารางคะแนนV3!$C481,[1]Ratio!$C:$C,0))</f>
        <v>247</v>
      </c>
      <c r="T481" s="78">
        <f>VLOOKUP($C481,[1]RiskPlusY2565Q3!$D$2:$W$901,17,0)</f>
        <v>0</v>
      </c>
      <c r="U481" s="83">
        <f t="shared" si="113"/>
        <v>0</v>
      </c>
      <c r="V481" s="82">
        <f>INDEX([1]Ratio!$T:$T,MATCH([1]ตารางคะแนนV3!$C481,[1]Ratio!$C:$C,0))</f>
        <v>230</v>
      </c>
      <c r="W481" s="78">
        <f>VLOOKUP($C481,[1]RiskPlusY2565Q3!$D$2:$W$901,18,0)</f>
        <v>0</v>
      </c>
      <c r="X481" s="83">
        <f t="shared" si="114"/>
        <v>0</v>
      </c>
      <c r="Y481" s="82">
        <f>INDEX([1]Ratio!$V:$V,MATCH([1]ตารางคะแนนV3!$C481,[1]Ratio!$C:$C,0))</f>
        <v>45</v>
      </c>
      <c r="Z481" s="81">
        <f>INDEX([1]RiskPlusY2565Q3!$W:$W,MATCH([1]ตารางคะแนนV3!C481,[1]RiskPlusY2565Q3!$D:$D,0))</f>
        <v>1</v>
      </c>
      <c r="AA481" s="84">
        <f t="shared" si="115"/>
        <v>2</v>
      </c>
      <c r="AB481" s="77" t="str">
        <f>INDEX('[1]Quick MethodY2565Q3'!P:P,MATCH([1]ตารางคะแนนV3!$C481,'[1]Quick MethodY2565Q3'!$C:$C,0))</f>
        <v>1</v>
      </c>
      <c r="AC481" s="78" t="str">
        <f>INDEX('[1]Quick MethodY2565Q3'!Q:Q,MATCH([1]ตารางคะแนนV3!$C481,'[1]Quick MethodY2565Q3'!$C:$C,0))</f>
        <v>1</v>
      </c>
      <c r="AD481" s="78">
        <f>INDEX([1]HGRY2565Q3!W:W,MATCH([1]ตารางคะแนนV3!$C481,[1]HGRY2565Q3!$C:$C,0))</f>
        <v>0.5</v>
      </c>
      <c r="AE481" s="78">
        <f>INDEX([1]HGRY2565Q3!X:X,MATCH([1]ตารางคะแนนV3!$C481,[1]HGRY2565Q3!$C:$C,0))</f>
        <v>0</v>
      </c>
      <c r="AF481" s="78">
        <f>INDEX([1]HGRY2565Q3!Y:Y,MATCH([1]ตารางคะแนนV3!$C481,[1]HGRY2565Q3!$C:$C,0))</f>
        <v>0</v>
      </c>
      <c r="AG481" s="78">
        <f>INDEX([1]HGRY2565Q3!Z:Z,MATCH([1]ตารางคะแนนV3!$C481,[1]HGRY2565Q3!$C:$C,0))</f>
        <v>0</v>
      </c>
      <c r="AH481" s="85">
        <f t="shared" si="116"/>
        <v>2.5</v>
      </c>
      <c r="AI481" s="79">
        <f t="shared" si="117"/>
        <v>2</v>
      </c>
      <c r="AJ481" s="86">
        <f>INDEX([1]PointY2565Q3!J:J,MATCH([1]ตารางคะแนนV3!$C481,[1]PointY2565Q3!$C:$C,0))</f>
        <v>1</v>
      </c>
      <c r="AK481" s="87">
        <f>IFERROR(INDEX([1]อัตราการครองเตียง!O:O,MATCH([1]ตารางคะแนนV3!$C481,[1]อัตราการครองเตียง!$C:$C,0)),0)</f>
        <v>0</v>
      </c>
      <c r="AL481" s="88">
        <f>INDEX([1]SumAdjRw!R:R,MATCH([1]ตารางคะแนนV3!$C481,[1]SumAdjRw!$C:$C,0))</f>
        <v>0</v>
      </c>
      <c r="AM481" s="89">
        <f t="shared" si="118"/>
        <v>0</v>
      </c>
      <c r="AN481" s="90">
        <f t="shared" si="119"/>
        <v>3</v>
      </c>
      <c r="AO481" s="91">
        <f t="shared" si="120"/>
        <v>6</v>
      </c>
      <c r="AP481" s="92">
        <f>INDEX([1]RiskPlusY2565Q3!Q:Q,MATCH([1]ตารางคะแนนV3!$C481,[1]RiskPlusY2565Q3!$D:$D,0))</f>
        <v>1</v>
      </c>
      <c r="AQ481" s="92">
        <f>INDEX([1]RiskPlusY2565Q3!R:R,MATCH([1]ตารางคะแนนV3!$C481,[1]RiskPlusY2565Q3!$D:$D,0))</f>
        <v>1</v>
      </c>
      <c r="AR481" s="92">
        <f>INDEX([1]RiskPlusY2565Q3!AB:AB,MATCH([1]ตารางคะแนนV3!$C481,[1]RiskPlusY2565Q3!$D:$D,0))</f>
        <v>1</v>
      </c>
      <c r="AS481" s="93">
        <f t="shared" si="121"/>
        <v>3</v>
      </c>
      <c r="AT481" s="92">
        <f>INDEX([1]RiskPlusY2565Q3!AA:AA,MATCH([1]ตารางคะแนนV3!$C481,[1]RiskPlusY2565Q3!$D:$D,0))</f>
        <v>1</v>
      </c>
      <c r="AU481" s="92">
        <f>INDEX([1]RiskPlusY2565Q3!AC:AC,MATCH([1]ตารางคะแนนV3!$C481,[1]RiskPlusY2565Q3!$D:$D,0))</f>
        <v>1</v>
      </c>
      <c r="AV481" s="94">
        <f t="shared" si="122"/>
        <v>2</v>
      </c>
      <c r="AW481" s="95">
        <f t="shared" si="123"/>
        <v>5</v>
      </c>
      <c r="AX481" s="96">
        <f t="shared" si="124"/>
        <v>11</v>
      </c>
      <c r="AY481" s="18" t="str">
        <f t="shared" si="125"/>
        <v>B</v>
      </c>
      <c r="AZ481" s="18"/>
      <c r="BA481" s="18" t="str">
        <f>INDEX([1]Proflile65!$L:$L,MATCH([1]ตารางคะแนนV3!$C481,[1]Proflile65!$D:$D,0))</f>
        <v>เดิม</v>
      </c>
      <c r="BB481" s="18"/>
      <c r="BC481" s="18"/>
      <c r="BD481" s="28" t="b">
        <f t="shared" si="126"/>
        <v>1</v>
      </c>
      <c r="BE481" s="96">
        <v>11</v>
      </c>
      <c r="BF481" s="18" t="s">
        <v>2071</v>
      </c>
      <c r="BH481" s="17">
        <f t="shared" si="127"/>
        <v>150000</v>
      </c>
    </row>
    <row r="482" spans="1:60">
      <c r="A482" s="18" t="s">
        <v>116</v>
      </c>
      <c r="B482" s="17" t="s">
        <v>147</v>
      </c>
      <c r="C482" s="18" t="s">
        <v>1109</v>
      </c>
      <c r="D482" s="17" t="s">
        <v>1110</v>
      </c>
      <c r="E482" s="18" t="str">
        <f>INDEX([1]Proflile65!$F:$F,MATCH([1]ตารางคะแนนV3!$C482,[1]Proflile65!$D:$D,0))</f>
        <v>รพช.</v>
      </c>
      <c r="F482" s="18">
        <f>INDEX([1]Proflile65!$H:$H,MATCH([1]ตารางคะแนนV3!$C482,[1]Proflile65!$D:$D,0))</f>
        <v>60</v>
      </c>
      <c r="G482" s="19" t="str">
        <f>INDEX([1]Proflile65!$K:$K,MATCH([1]ตารางคะแนนV3!$C482,[1]Proflile65!$D:$D,0))</f>
        <v>รพช.F2 P30,000-60,000</v>
      </c>
      <c r="H482" s="75">
        <v>55871</v>
      </c>
      <c r="I482" s="76">
        <f>INDEX([1]RiskPlusY2565Q3!L:L,MATCH([1]ตารางคะแนนV3!$C482,[1]RiskPlusY2565Q3!$D:$D,0))</f>
        <v>114646686.27</v>
      </c>
      <c r="J482" s="76">
        <f>INDEX([1]RiskPlusY2565Q3!P:P,MATCH([1]ตารางคะแนนV3!$C482,[1]RiskPlusY2565Q3!$D:$D,0))</f>
        <v>64206697.68</v>
      </c>
      <c r="K482" s="76">
        <f>INDEX([1]RiskPlusY2565Q3!O:O,MATCH([1]ตารางคะแนนV3!$C482,[1]RiskPlusY2565Q3!$D:$D,0))</f>
        <v>42276408.530000001</v>
      </c>
      <c r="L482" s="76">
        <f>INDEX([1]RiskPlusY2565Q3!M:M,MATCH([1]ตารางคะแนนV3!$C482,[1]RiskPlusY2565Q3!$D:$D,0))</f>
        <v>37446798.32</v>
      </c>
      <c r="M482" s="29">
        <f>INDEX([1]RiskPlusY2565Q3!N:N,MATCH([1]ตารางคะแนนV3!$C482,[1]RiskPlusY2565Q3!$D:$D,0))</f>
        <v>0</v>
      </c>
      <c r="N482" s="77">
        <f>INDEX([1]PlanfinY2565Q3!M:M,MATCH([1]ตารางคะแนนV3!$C482,[1]PlanfinY2565Q3!$C:$C,0))</f>
        <v>0</v>
      </c>
      <c r="O482" s="78">
        <f>INDEX([1]PlanfinY2565Q3!N:N,MATCH([1]ตารางคะแนนV3!$C482,[1]PlanfinY2565Q3!$C:$C,0))</f>
        <v>1</v>
      </c>
      <c r="P482" s="79">
        <f t="shared" si="112"/>
        <v>1</v>
      </c>
      <c r="Q482" s="80">
        <f>INDEX([1]Ratio!R:R,MATCH([1]ตารางคะแนนV3!$C482,[1]Ratio!$C:$C,0))</f>
        <v>81</v>
      </c>
      <c r="R482" s="81">
        <f>INDEX([1]RiskPlusY2565Q3!$S:$S,MATCH([1]ตารางคะแนนV3!C482,[1]RiskPlusY2565Q3!$D:$D,0))</f>
        <v>1</v>
      </c>
      <c r="S482" s="82">
        <f>INDEX([1]Ratio!$S:$S,MATCH([1]ตารางคะแนนV3!$C482,[1]Ratio!$C:$C,0))</f>
        <v>139</v>
      </c>
      <c r="T482" s="78">
        <f>VLOOKUP($C482,[1]RiskPlusY2565Q3!$D$2:$W$901,17,0)</f>
        <v>0</v>
      </c>
      <c r="U482" s="83">
        <f t="shared" si="113"/>
        <v>0</v>
      </c>
      <c r="V482" s="82">
        <f>INDEX([1]Ratio!$T:$T,MATCH([1]ตารางคะแนนV3!$C482,[1]Ratio!$C:$C,0))</f>
        <v>79</v>
      </c>
      <c r="W482" s="78">
        <f>VLOOKUP($C482,[1]RiskPlusY2565Q3!$D$2:$W$901,18,0)</f>
        <v>0</v>
      </c>
      <c r="X482" s="83">
        <f t="shared" si="114"/>
        <v>0</v>
      </c>
      <c r="Y482" s="82">
        <f>INDEX([1]Ratio!$V:$V,MATCH([1]ตารางคะแนนV3!$C482,[1]Ratio!$C:$C,0))</f>
        <v>83</v>
      </c>
      <c r="Z482" s="81">
        <f>INDEX([1]RiskPlusY2565Q3!$W:$W,MATCH([1]ตารางคะแนนV3!C482,[1]RiskPlusY2565Q3!$D:$D,0))</f>
        <v>0</v>
      </c>
      <c r="AA482" s="84">
        <f t="shared" si="115"/>
        <v>1</v>
      </c>
      <c r="AB482" s="77" t="str">
        <f>INDEX('[1]Quick MethodY2565Q3'!P:P,MATCH([1]ตารางคะแนนV3!$C482,'[1]Quick MethodY2565Q3'!$C:$C,0))</f>
        <v>1</v>
      </c>
      <c r="AC482" s="78" t="str">
        <f>INDEX('[1]Quick MethodY2565Q3'!Q:Q,MATCH([1]ตารางคะแนนV3!$C482,'[1]Quick MethodY2565Q3'!$C:$C,0))</f>
        <v>1</v>
      </c>
      <c r="AD482" s="78">
        <f>INDEX([1]HGRY2565Q3!W:W,MATCH([1]ตารางคะแนนV3!$C482,[1]HGRY2565Q3!$C:$C,0))</f>
        <v>0</v>
      </c>
      <c r="AE482" s="78">
        <f>INDEX([1]HGRY2565Q3!X:X,MATCH([1]ตารางคะแนนV3!$C482,[1]HGRY2565Q3!$C:$C,0))</f>
        <v>0</v>
      </c>
      <c r="AF482" s="78">
        <f>INDEX([1]HGRY2565Q3!Y:Y,MATCH([1]ตารางคะแนนV3!$C482,[1]HGRY2565Q3!$C:$C,0))</f>
        <v>0</v>
      </c>
      <c r="AG482" s="78">
        <f>INDEX([1]HGRY2565Q3!Z:Z,MATCH([1]ตารางคะแนนV3!$C482,[1]HGRY2565Q3!$C:$C,0))</f>
        <v>0</v>
      </c>
      <c r="AH482" s="85">
        <f t="shared" si="116"/>
        <v>2</v>
      </c>
      <c r="AI482" s="79">
        <f t="shared" si="117"/>
        <v>2</v>
      </c>
      <c r="AJ482" s="86">
        <f>INDEX([1]PointY2565Q3!J:J,MATCH([1]ตารางคะแนนV3!$C482,[1]PointY2565Q3!$C:$C,0))</f>
        <v>1</v>
      </c>
      <c r="AK482" s="87">
        <f>IFERROR(INDEX([1]อัตราการครองเตียง!O:O,MATCH([1]ตารางคะแนนV3!$C482,[1]อัตราการครองเตียง!$C:$C,0)),0)</f>
        <v>0</v>
      </c>
      <c r="AL482" s="88">
        <f>INDEX([1]SumAdjRw!R:R,MATCH([1]ตารางคะแนนV3!$C482,[1]SumAdjRw!$C:$C,0))</f>
        <v>0</v>
      </c>
      <c r="AM482" s="89">
        <f t="shared" si="118"/>
        <v>0</v>
      </c>
      <c r="AN482" s="90">
        <f t="shared" si="119"/>
        <v>3</v>
      </c>
      <c r="AO482" s="91">
        <f t="shared" si="120"/>
        <v>5</v>
      </c>
      <c r="AP482" s="92">
        <f>INDEX([1]RiskPlusY2565Q3!Q:Q,MATCH([1]ตารางคะแนนV3!$C482,[1]RiskPlusY2565Q3!$D:$D,0))</f>
        <v>0</v>
      </c>
      <c r="AQ482" s="92">
        <f>INDEX([1]RiskPlusY2565Q3!R:R,MATCH([1]ตารางคะแนนV3!$C482,[1]RiskPlusY2565Q3!$D:$D,0))</f>
        <v>0</v>
      </c>
      <c r="AR482" s="92">
        <f>INDEX([1]RiskPlusY2565Q3!AB:AB,MATCH([1]ตารางคะแนนV3!$C482,[1]RiskPlusY2565Q3!$D:$D,0))</f>
        <v>1</v>
      </c>
      <c r="AS482" s="93">
        <f t="shared" si="121"/>
        <v>1</v>
      </c>
      <c r="AT482" s="92">
        <f>INDEX([1]RiskPlusY2565Q3!AA:AA,MATCH([1]ตารางคะแนนV3!$C482,[1]RiskPlusY2565Q3!$D:$D,0))</f>
        <v>1</v>
      </c>
      <c r="AU482" s="92">
        <f>INDEX([1]RiskPlusY2565Q3!AC:AC,MATCH([1]ตารางคะแนนV3!$C482,[1]RiskPlusY2565Q3!$D:$D,0))</f>
        <v>1</v>
      </c>
      <c r="AV482" s="94">
        <f t="shared" si="122"/>
        <v>2</v>
      </c>
      <c r="AW482" s="95">
        <f t="shared" si="123"/>
        <v>3</v>
      </c>
      <c r="AX482" s="96">
        <f t="shared" si="124"/>
        <v>8</v>
      </c>
      <c r="AY482" s="18" t="str">
        <f t="shared" si="125"/>
        <v>D</v>
      </c>
      <c r="AZ482" s="18"/>
      <c r="BA482" s="18" t="str">
        <f>INDEX([1]Proflile65!$L:$L,MATCH([1]ตารางคะแนนV3!$C482,[1]Proflile65!$D:$D,0))</f>
        <v>เดิม</v>
      </c>
      <c r="BB482" s="18"/>
      <c r="BC482" s="18"/>
      <c r="BD482" s="28" t="b">
        <f t="shared" si="126"/>
        <v>1</v>
      </c>
      <c r="BE482" s="96">
        <v>8</v>
      </c>
      <c r="BF482" s="18" t="s">
        <v>2073</v>
      </c>
      <c r="BH482" s="17">
        <f t="shared" si="127"/>
        <v>0</v>
      </c>
    </row>
    <row r="483" spans="1:60">
      <c r="A483" s="18" t="s">
        <v>116</v>
      </c>
      <c r="B483" s="17" t="s">
        <v>147</v>
      </c>
      <c r="C483" s="18" t="s">
        <v>1111</v>
      </c>
      <c r="D483" s="17" t="s">
        <v>1112</v>
      </c>
      <c r="E483" s="18" t="str">
        <f>INDEX([1]Proflile65!$F:$F,MATCH([1]ตารางคะแนนV3!$C483,[1]Proflile65!$D:$D,0))</f>
        <v>รพช.</v>
      </c>
      <c r="F483" s="18">
        <f>INDEX([1]Proflile65!$H:$H,MATCH([1]ตารางคะแนนV3!$C483,[1]Proflile65!$D:$D,0))</f>
        <v>51</v>
      </c>
      <c r="G483" s="19" t="str">
        <f>INDEX([1]Proflile65!$K:$K,MATCH([1]ตารางคะแนนV3!$C483,[1]Proflile65!$D:$D,0))</f>
        <v>รพช.F2 P30,000-60,000</v>
      </c>
      <c r="H483" s="75">
        <v>48965</v>
      </c>
      <c r="I483" s="76">
        <f>INDEX([1]RiskPlusY2565Q3!L:L,MATCH([1]ตารางคะแนนV3!$C483,[1]RiskPlusY2565Q3!$D:$D,0))</f>
        <v>105190575.58</v>
      </c>
      <c r="J483" s="76">
        <f>INDEX([1]RiskPlusY2565Q3!P:P,MATCH([1]ตารางคะแนนV3!$C483,[1]RiskPlusY2565Q3!$D:$D,0))</f>
        <v>17324810.359999999</v>
      </c>
      <c r="K483" s="76">
        <f>INDEX([1]RiskPlusY2565Q3!O:O,MATCH([1]ตารางคะแนนV3!$C483,[1]RiskPlusY2565Q3!$D:$D,0))</f>
        <v>63343145.079999998</v>
      </c>
      <c r="L483" s="76">
        <f>INDEX([1]RiskPlusY2565Q3!M:M,MATCH([1]ตารางคะแนนV3!$C483,[1]RiskPlusY2565Q3!$D:$D,0))</f>
        <v>61543756.18</v>
      </c>
      <c r="M483" s="29">
        <f>INDEX([1]RiskPlusY2565Q3!N:N,MATCH([1]ตารางคะแนนV3!$C483,[1]RiskPlusY2565Q3!$D:$D,0))</f>
        <v>0</v>
      </c>
      <c r="N483" s="77">
        <f>INDEX([1]PlanfinY2565Q3!M:M,MATCH([1]ตารางคะแนนV3!$C483,[1]PlanfinY2565Q3!$C:$C,0))</f>
        <v>0</v>
      </c>
      <c r="O483" s="78">
        <f>INDEX([1]PlanfinY2565Q3!N:N,MATCH([1]ตารางคะแนนV3!$C483,[1]PlanfinY2565Q3!$C:$C,0))</f>
        <v>0</v>
      </c>
      <c r="P483" s="79">
        <f t="shared" si="112"/>
        <v>0</v>
      </c>
      <c r="Q483" s="80">
        <f>INDEX([1]Ratio!R:R,MATCH([1]ตารางคะแนนV3!$C483,[1]Ratio!$C:$C,0))</f>
        <v>325</v>
      </c>
      <c r="R483" s="81">
        <f>INDEX([1]RiskPlusY2565Q3!$S:$S,MATCH([1]ตารางคะแนนV3!C483,[1]RiskPlusY2565Q3!$D:$D,0))</f>
        <v>0</v>
      </c>
      <c r="S483" s="82">
        <f>INDEX([1]Ratio!$S:$S,MATCH([1]ตารางคะแนนV3!$C483,[1]Ratio!$C:$C,0))</f>
        <v>163</v>
      </c>
      <c r="T483" s="78">
        <f>VLOOKUP($C483,[1]RiskPlusY2565Q3!$D$2:$W$901,17,0)</f>
        <v>0</v>
      </c>
      <c r="U483" s="83">
        <f t="shared" si="113"/>
        <v>0</v>
      </c>
      <c r="V483" s="82">
        <f>INDEX([1]Ratio!$T:$T,MATCH([1]ตารางคะแนนV3!$C483,[1]Ratio!$C:$C,0))</f>
        <v>163</v>
      </c>
      <c r="W483" s="78">
        <f>VLOOKUP($C483,[1]RiskPlusY2565Q3!$D$2:$W$901,18,0)</f>
        <v>0</v>
      </c>
      <c r="X483" s="83">
        <f t="shared" si="114"/>
        <v>0</v>
      </c>
      <c r="Y483" s="82">
        <f>INDEX([1]Ratio!$V:$V,MATCH([1]ตารางคะแนนV3!$C483,[1]Ratio!$C:$C,0))</f>
        <v>120</v>
      </c>
      <c r="Z483" s="81">
        <f>INDEX([1]RiskPlusY2565Q3!$W:$W,MATCH([1]ตารางคะแนนV3!C483,[1]RiskPlusY2565Q3!$D:$D,0))</f>
        <v>0</v>
      </c>
      <c r="AA483" s="84">
        <f t="shared" si="115"/>
        <v>0</v>
      </c>
      <c r="AB483" s="77" t="str">
        <f>INDEX('[1]Quick MethodY2565Q3'!P:P,MATCH([1]ตารางคะแนนV3!$C483,'[1]Quick MethodY2565Q3'!$C:$C,0))</f>
        <v>1</v>
      </c>
      <c r="AC483" s="78" t="str">
        <f>INDEX('[1]Quick MethodY2565Q3'!Q:Q,MATCH([1]ตารางคะแนนV3!$C483,'[1]Quick MethodY2565Q3'!$C:$C,0))</f>
        <v>1</v>
      </c>
      <c r="AD483" s="78">
        <f>INDEX([1]HGRY2565Q3!W:W,MATCH([1]ตารางคะแนนV3!$C483,[1]HGRY2565Q3!$C:$C,0))</f>
        <v>0</v>
      </c>
      <c r="AE483" s="78">
        <f>INDEX([1]HGRY2565Q3!X:X,MATCH([1]ตารางคะแนนV3!$C483,[1]HGRY2565Q3!$C:$C,0))</f>
        <v>0.5</v>
      </c>
      <c r="AF483" s="78">
        <f>INDEX([1]HGRY2565Q3!Y:Y,MATCH([1]ตารางคะแนนV3!$C483,[1]HGRY2565Q3!$C:$C,0))</f>
        <v>0</v>
      </c>
      <c r="AG483" s="78">
        <f>INDEX([1]HGRY2565Q3!Z:Z,MATCH([1]ตารางคะแนนV3!$C483,[1]HGRY2565Q3!$C:$C,0))</f>
        <v>0</v>
      </c>
      <c r="AH483" s="85">
        <f t="shared" si="116"/>
        <v>2.5</v>
      </c>
      <c r="AI483" s="79">
        <f t="shared" si="117"/>
        <v>2</v>
      </c>
      <c r="AJ483" s="86">
        <f>INDEX([1]PointY2565Q3!J:J,MATCH([1]ตารางคะแนนV3!$C483,[1]PointY2565Q3!$C:$C,0))</f>
        <v>1</v>
      </c>
      <c r="AK483" s="87">
        <f>IFERROR(INDEX([1]อัตราการครองเตียง!O:O,MATCH([1]ตารางคะแนนV3!$C483,[1]อัตราการครองเตียง!$C:$C,0)),0)</f>
        <v>0</v>
      </c>
      <c r="AL483" s="88">
        <f>INDEX([1]SumAdjRw!R:R,MATCH([1]ตารางคะแนนV3!$C483,[1]SumAdjRw!$C:$C,0))</f>
        <v>0</v>
      </c>
      <c r="AM483" s="89">
        <f t="shared" si="118"/>
        <v>0</v>
      </c>
      <c r="AN483" s="90">
        <f t="shared" si="119"/>
        <v>3</v>
      </c>
      <c r="AO483" s="91">
        <f t="shared" si="120"/>
        <v>3</v>
      </c>
      <c r="AP483" s="92">
        <f>INDEX([1]RiskPlusY2565Q3!Q:Q,MATCH([1]ตารางคะแนนV3!$C483,[1]RiskPlusY2565Q3!$D:$D,0))</f>
        <v>1</v>
      </c>
      <c r="AQ483" s="92">
        <f>INDEX([1]RiskPlusY2565Q3!R:R,MATCH([1]ตารางคะแนนV3!$C483,[1]RiskPlusY2565Q3!$D:$D,0))</f>
        <v>1</v>
      </c>
      <c r="AR483" s="92">
        <f>INDEX([1]RiskPlusY2565Q3!AB:AB,MATCH([1]ตารางคะแนนV3!$C483,[1]RiskPlusY2565Q3!$D:$D,0))</f>
        <v>1</v>
      </c>
      <c r="AS483" s="93">
        <f t="shared" si="121"/>
        <v>3</v>
      </c>
      <c r="AT483" s="92">
        <f>INDEX([1]RiskPlusY2565Q3!AA:AA,MATCH([1]ตารางคะแนนV3!$C483,[1]RiskPlusY2565Q3!$D:$D,0))</f>
        <v>1</v>
      </c>
      <c r="AU483" s="92">
        <f>INDEX([1]RiskPlusY2565Q3!AC:AC,MATCH([1]ตารางคะแนนV3!$C483,[1]RiskPlusY2565Q3!$D:$D,0))</f>
        <v>1</v>
      </c>
      <c r="AV483" s="94">
        <f t="shared" si="122"/>
        <v>2</v>
      </c>
      <c r="AW483" s="95">
        <f t="shared" si="123"/>
        <v>5</v>
      </c>
      <c r="AX483" s="96">
        <f t="shared" si="124"/>
        <v>8</v>
      </c>
      <c r="AY483" s="18" t="str">
        <f t="shared" si="125"/>
        <v>D</v>
      </c>
      <c r="AZ483" s="18"/>
      <c r="BA483" s="18" t="str">
        <f>INDEX([1]Proflile65!$L:$L,MATCH([1]ตารางคะแนนV3!$C483,[1]Proflile65!$D:$D,0))</f>
        <v>เดิม</v>
      </c>
      <c r="BB483" s="18"/>
      <c r="BC483" s="18"/>
      <c r="BD483" s="28" t="b">
        <f t="shared" si="126"/>
        <v>1</v>
      </c>
      <c r="BE483" s="96">
        <v>8</v>
      </c>
      <c r="BF483" s="18" t="s">
        <v>2073</v>
      </c>
      <c r="BH483" s="17">
        <f t="shared" si="127"/>
        <v>0</v>
      </c>
    </row>
    <row r="484" spans="1:60">
      <c r="A484" s="18" t="s">
        <v>116</v>
      </c>
      <c r="B484" s="17" t="s">
        <v>147</v>
      </c>
      <c r="C484" s="18" t="s">
        <v>1113</v>
      </c>
      <c r="D484" s="17" t="s">
        <v>1114</v>
      </c>
      <c r="E484" s="18" t="str">
        <f>INDEX([1]Proflile65!$F:$F,MATCH([1]ตารางคะแนนV3!$C484,[1]Proflile65!$D:$D,0))</f>
        <v>รพช.</v>
      </c>
      <c r="F484" s="18">
        <f>INDEX([1]Proflile65!$H:$H,MATCH([1]ตารางคะแนนV3!$C484,[1]Proflile65!$D:$D,0))</f>
        <v>42</v>
      </c>
      <c r="G484" s="19" t="str">
        <f>INDEX([1]Proflile65!$K:$K,MATCH([1]ตารางคะแนนV3!$C484,[1]Proflile65!$D:$D,0))</f>
        <v>รพช.F1 P&lt;=50,000</v>
      </c>
      <c r="H484" s="75">
        <v>49482</v>
      </c>
      <c r="I484" s="76">
        <f>INDEX([1]RiskPlusY2565Q3!L:L,MATCH([1]ตารางคะแนนV3!$C484,[1]RiskPlusY2565Q3!$D:$D,0))</f>
        <v>159103309.21000001</v>
      </c>
      <c r="J484" s="76">
        <f>INDEX([1]RiskPlusY2565Q3!P:P,MATCH([1]ตารางคะแนนV3!$C484,[1]RiskPlusY2565Q3!$D:$D,0))</f>
        <v>8581696.9100000001</v>
      </c>
      <c r="K484" s="76">
        <f>INDEX([1]RiskPlusY2565Q3!O:O,MATCH([1]ตารางคะแนนV3!$C484,[1]RiskPlusY2565Q3!$D:$D,0))</f>
        <v>118356557.95</v>
      </c>
      <c r="L484" s="76">
        <f>INDEX([1]RiskPlusY2565Q3!M:M,MATCH([1]ตารางคะแนนV3!$C484,[1]RiskPlusY2565Q3!$D:$D,0))</f>
        <v>110843083.37</v>
      </c>
      <c r="M484" s="29">
        <f>INDEX([1]RiskPlusY2565Q3!N:N,MATCH([1]ตารางคะแนนV3!$C484,[1]RiskPlusY2565Q3!$D:$D,0))</f>
        <v>0</v>
      </c>
      <c r="N484" s="77">
        <f>INDEX([1]PlanfinY2565Q3!M:M,MATCH([1]ตารางคะแนนV3!$C484,[1]PlanfinY2565Q3!$C:$C,0))</f>
        <v>0</v>
      </c>
      <c r="O484" s="78">
        <f>INDEX([1]PlanfinY2565Q3!N:N,MATCH([1]ตารางคะแนนV3!$C484,[1]PlanfinY2565Q3!$C:$C,0))</f>
        <v>0</v>
      </c>
      <c r="P484" s="79">
        <f t="shared" si="112"/>
        <v>0</v>
      </c>
      <c r="Q484" s="80">
        <f>INDEX([1]Ratio!R:R,MATCH([1]ตารางคะแนนV3!$C484,[1]Ratio!$C:$C,0))</f>
        <v>462</v>
      </c>
      <c r="R484" s="81">
        <f>INDEX([1]RiskPlusY2565Q3!$S:$S,MATCH([1]ตารางคะแนนV3!C484,[1]RiskPlusY2565Q3!$D:$D,0))</f>
        <v>0</v>
      </c>
      <c r="S484" s="82">
        <f>INDEX([1]Ratio!$S:$S,MATCH([1]ตารางคะแนนV3!$C484,[1]Ratio!$C:$C,0))</f>
        <v>115</v>
      </c>
      <c r="T484" s="78">
        <f>VLOOKUP($C484,[1]RiskPlusY2565Q3!$D$2:$W$901,17,0)</f>
        <v>0</v>
      </c>
      <c r="U484" s="83">
        <f t="shared" si="113"/>
        <v>0</v>
      </c>
      <c r="V484" s="82">
        <f>INDEX([1]Ratio!$T:$T,MATCH([1]ตารางคะแนนV3!$C484,[1]Ratio!$C:$C,0))</f>
        <v>113</v>
      </c>
      <c r="W484" s="78">
        <f>VLOOKUP($C484,[1]RiskPlusY2565Q3!$D$2:$W$901,18,0)</f>
        <v>0</v>
      </c>
      <c r="X484" s="83">
        <f t="shared" si="114"/>
        <v>0</v>
      </c>
      <c r="Y484" s="82">
        <f>INDEX([1]Ratio!$V:$V,MATCH([1]ตารางคะแนนV3!$C484,[1]Ratio!$C:$C,0))</f>
        <v>136</v>
      </c>
      <c r="Z484" s="81">
        <f>INDEX([1]RiskPlusY2565Q3!$W:$W,MATCH([1]ตารางคะแนนV3!C484,[1]RiskPlusY2565Q3!$D:$D,0))</f>
        <v>0</v>
      </c>
      <c r="AA484" s="84">
        <f t="shared" si="115"/>
        <v>0</v>
      </c>
      <c r="AB484" s="77" t="str">
        <f>INDEX('[1]Quick MethodY2565Q3'!P:P,MATCH([1]ตารางคะแนนV3!$C484,'[1]Quick MethodY2565Q3'!$C:$C,0))</f>
        <v>0</v>
      </c>
      <c r="AC484" s="78" t="str">
        <f>INDEX('[1]Quick MethodY2565Q3'!Q:Q,MATCH([1]ตารางคะแนนV3!$C484,'[1]Quick MethodY2565Q3'!$C:$C,0))</f>
        <v>1</v>
      </c>
      <c r="AD484" s="78">
        <f>INDEX([1]HGRY2565Q3!W:W,MATCH([1]ตารางคะแนนV3!$C484,[1]HGRY2565Q3!$C:$C,0))</f>
        <v>0.5</v>
      </c>
      <c r="AE484" s="78">
        <f>INDEX([1]HGRY2565Q3!X:X,MATCH([1]ตารางคะแนนV3!$C484,[1]HGRY2565Q3!$C:$C,0))</f>
        <v>0.5</v>
      </c>
      <c r="AF484" s="78">
        <f>INDEX([1]HGRY2565Q3!Y:Y,MATCH([1]ตารางคะแนนV3!$C484,[1]HGRY2565Q3!$C:$C,0))</f>
        <v>0</v>
      </c>
      <c r="AG484" s="78">
        <f>INDEX([1]HGRY2565Q3!Z:Z,MATCH([1]ตารางคะแนนV3!$C484,[1]HGRY2565Q3!$C:$C,0))</f>
        <v>0</v>
      </c>
      <c r="AH484" s="85">
        <f t="shared" si="116"/>
        <v>2</v>
      </c>
      <c r="AI484" s="79">
        <f t="shared" si="117"/>
        <v>2</v>
      </c>
      <c r="AJ484" s="86">
        <f>INDEX([1]PointY2565Q3!J:J,MATCH([1]ตารางคะแนนV3!$C484,[1]PointY2565Q3!$C:$C,0))</f>
        <v>1</v>
      </c>
      <c r="AK484" s="87">
        <f>IFERROR(INDEX([1]อัตราการครองเตียง!O:O,MATCH([1]ตารางคะแนนV3!$C484,[1]อัตราการครองเตียง!$C:$C,0)),0)</f>
        <v>1</v>
      </c>
      <c r="AL484" s="88">
        <f>INDEX([1]SumAdjRw!R:R,MATCH([1]ตารางคะแนนV3!$C484,[1]SumAdjRw!$C:$C,0))</f>
        <v>0</v>
      </c>
      <c r="AM484" s="89">
        <f t="shared" si="118"/>
        <v>1</v>
      </c>
      <c r="AN484" s="90">
        <f t="shared" si="119"/>
        <v>4</v>
      </c>
      <c r="AO484" s="91">
        <f t="shared" si="120"/>
        <v>4</v>
      </c>
      <c r="AP484" s="92">
        <f>INDEX([1]RiskPlusY2565Q3!Q:Q,MATCH([1]ตารางคะแนนV3!$C484,[1]RiskPlusY2565Q3!$D:$D,0))</f>
        <v>1</v>
      </c>
      <c r="AQ484" s="92">
        <f>INDEX([1]RiskPlusY2565Q3!R:R,MATCH([1]ตารางคะแนนV3!$C484,[1]RiskPlusY2565Q3!$D:$D,0))</f>
        <v>1</v>
      </c>
      <c r="AR484" s="92">
        <f>INDEX([1]RiskPlusY2565Q3!AB:AB,MATCH([1]ตารางคะแนนV3!$C484,[1]RiskPlusY2565Q3!$D:$D,0))</f>
        <v>1</v>
      </c>
      <c r="AS484" s="93">
        <f t="shared" si="121"/>
        <v>3</v>
      </c>
      <c r="AT484" s="92">
        <f>INDEX([1]RiskPlusY2565Q3!AA:AA,MATCH([1]ตารางคะแนนV3!$C484,[1]RiskPlusY2565Q3!$D:$D,0))</f>
        <v>1</v>
      </c>
      <c r="AU484" s="92">
        <f>INDEX([1]RiskPlusY2565Q3!AC:AC,MATCH([1]ตารางคะแนนV3!$C484,[1]RiskPlusY2565Q3!$D:$D,0))</f>
        <v>1</v>
      </c>
      <c r="AV484" s="94">
        <f t="shared" si="122"/>
        <v>2</v>
      </c>
      <c r="AW484" s="95">
        <f t="shared" si="123"/>
        <v>5</v>
      </c>
      <c r="AX484" s="96">
        <f t="shared" si="124"/>
        <v>9</v>
      </c>
      <c r="AY484" s="18" t="str">
        <f t="shared" si="125"/>
        <v>C</v>
      </c>
      <c r="AZ484" s="18"/>
      <c r="BA484" s="18" t="str">
        <f>INDEX([1]Proflile65!$L:$L,MATCH([1]ตารางคะแนนV3!$C484,[1]Proflile65!$D:$D,0))</f>
        <v>เดิม</v>
      </c>
      <c r="BB484" s="18"/>
      <c r="BC484" s="18"/>
      <c r="BD484" s="28" t="b">
        <f t="shared" si="126"/>
        <v>1</v>
      </c>
      <c r="BE484" s="96">
        <v>9</v>
      </c>
      <c r="BF484" s="18" t="s">
        <v>2072</v>
      </c>
      <c r="BH484" s="17">
        <f t="shared" si="127"/>
        <v>0</v>
      </c>
    </row>
    <row r="485" spans="1:60">
      <c r="A485" s="18" t="s">
        <v>116</v>
      </c>
      <c r="B485" s="17" t="s">
        <v>147</v>
      </c>
      <c r="C485" s="18" t="s">
        <v>1115</v>
      </c>
      <c r="D485" s="17" t="s">
        <v>1116</v>
      </c>
      <c r="E485" s="18" t="str">
        <f>INDEX([1]Proflile65!$F:$F,MATCH([1]ตารางคะแนนV3!$C485,[1]Proflile65!$D:$D,0))</f>
        <v>รพช.</v>
      </c>
      <c r="F485" s="18">
        <f>INDEX([1]Proflile65!$H:$H,MATCH([1]ตารางคะแนนV3!$C485,[1]Proflile65!$D:$D,0))</f>
        <v>154</v>
      </c>
      <c r="G485" s="19" t="str">
        <f>INDEX([1]Proflile65!$K:$K,MATCH([1]ตารางคะแนนV3!$C485,[1]Proflile65!$D:$D,0))</f>
        <v>รพช.M2 B&gt;100</v>
      </c>
      <c r="H485" s="75">
        <v>76782</v>
      </c>
      <c r="I485" s="76">
        <f>INDEX([1]RiskPlusY2565Q3!L:L,MATCH([1]ตารางคะแนนV3!$C485,[1]RiskPlusY2565Q3!$D:$D,0))</f>
        <v>166695026.13</v>
      </c>
      <c r="J485" s="76">
        <f>INDEX([1]RiskPlusY2565Q3!P:P,MATCH([1]ตารางคะแนนV3!$C485,[1]RiskPlusY2565Q3!$D:$D,0))</f>
        <v>706617.5</v>
      </c>
      <c r="K485" s="76">
        <f>INDEX([1]RiskPlusY2565Q3!O:O,MATCH([1]ตารางคะแนนV3!$C485,[1]RiskPlusY2565Q3!$D:$D,0))</f>
        <v>118545950.09</v>
      </c>
      <c r="L485" s="76">
        <f>INDEX([1]RiskPlusY2565Q3!M:M,MATCH([1]ตารางคะแนนV3!$C485,[1]RiskPlusY2565Q3!$D:$D,0))</f>
        <v>106782352</v>
      </c>
      <c r="M485" s="29">
        <f>INDEX([1]RiskPlusY2565Q3!N:N,MATCH([1]ตารางคะแนนV3!$C485,[1]RiskPlusY2565Q3!$D:$D,0))</f>
        <v>0</v>
      </c>
      <c r="N485" s="77">
        <f>INDEX([1]PlanfinY2565Q3!M:M,MATCH([1]ตารางคะแนนV3!$C485,[1]PlanfinY2565Q3!$C:$C,0))</f>
        <v>0</v>
      </c>
      <c r="O485" s="78">
        <f>INDEX([1]PlanfinY2565Q3!N:N,MATCH([1]ตารางคะแนนV3!$C485,[1]PlanfinY2565Q3!$C:$C,0))</f>
        <v>0</v>
      </c>
      <c r="P485" s="79">
        <f t="shared" si="112"/>
        <v>0</v>
      </c>
      <c r="Q485" s="80">
        <f>INDEX([1]Ratio!R:R,MATCH([1]ตารางคะแนนV3!$C485,[1]Ratio!$C:$C,0))</f>
        <v>180</v>
      </c>
      <c r="R485" s="81">
        <f>INDEX([1]RiskPlusY2565Q3!$S:$S,MATCH([1]ตารางคะแนนV3!C485,[1]RiskPlusY2565Q3!$D:$D,0))</f>
        <v>0</v>
      </c>
      <c r="S485" s="82">
        <f>INDEX([1]Ratio!$S:$S,MATCH([1]ตารางคะแนนV3!$C485,[1]Ratio!$C:$C,0))</f>
        <v>141</v>
      </c>
      <c r="T485" s="78">
        <f>VLOOKUP($C485,[1]RiskPlusY2565Q3!$D$2:$W$901,17,0)</f>
        <v>0</v>
      </c>
      <c r="U485" s="83">
        <f t="shared" si="113"/>
        <v>0</v>
      </c>
      <c r="V485" s="82">
        <f>INDEX([1]Ratio!$T:$T,MATCH([1]ตารางคะแนนV3!$C485,[1]Ratio!$C:$C,0))</f>
        <v>82</v>
      </c>
      <c r="W485" s="78">
        <f>VLOOKUP($C485,[1]RiskPlusY2565Q3!$D$2:$W$901,18,0)</f>
        <v>0</v>
      </c>
      <c r="X485" s="83">
        <f t="shared" si="114"/>
        <v>0</v>
      </c>
      <c r="Y485" s="82">
        <f>INDEX([1]Ratio!$V:$V,MATCH([1]ตารางคะแนนV3!$C485,[1]Ratio!$C:$C,0))</f>
        <v>52</v>
      </c>
      <c r="Z485" s="81">
        <f>INDEX([1]RiskPlusY2565Q3!$W:$W,MATCH([1]ตารางคะแนนV3!C485,[1]RiskPlusY2565Q3!$D:$D,0))</f>
        <v>1</v>
      </c>
      <c r="AA485" s="84">
        <f t="shared" si="115"/>
        <v>1</v>
      </c>
      <c r="AB485" s="77" t="str">
        <f>INDEX('[1]Quick MethodY2565Q3'!P:P,MATCH([1]ตารางคะแนนV3!$C485,'[1]Quick MethodY2565Q3'!$C:$C,0))</f>
        <v>1</v>
      </c>
      <c r="AC485" s="78" t="str">
        <f>INDEX('[1]Quick MethodY2565Q3'!Q:Q,MATCH([1]ตารางคะแนนV3!$C485,'[1]Quick MethodY2565Q3'!$C:$C,0))</f>
        <v>0</v>
      </c>
      <c r="AD485" s="78">
        <f>INDEX([1]HGRY2565Q3!W:W,MATCH([1]ตารางคะแนนV3!$C485,[1]HGRY2565Q3!$C:$C,0))</f>
        <v>0</v>
      </c>
      <c r="AE485" s="78">
        <f>INDEX([1]HGRY2565Q3!X:X,MATCH([1]ตารางคะแนนV3!$C485,[1]HGRY2565Q3!$C:$C,0))</f>
        <v>0</v>
      </c>
      <c r="AF485" s="78">
        <f>INDEX([1]HGRY2565Q3!Y:Y,MATCH([1]ตารางคะแนนV3!$C485,[1]HGRY2565Q3!$C:$C,0))</f>
        <v>0.5</v>
      </c>
      <c r="AG485" s="78">
        <f>INDEX([1]HGRY2565Q3!Z:Z,MATCH([1]ตารางคะแนนV3!$C485,[1]HGRY2565Q3!$C:$C,0))</f>
        <v>0</v>
      </c>
      <c r="AH485" s="85">
        <f t="shared" si="116"/>
        <v>1.5</v>
      </c>
      <c r="AI485" s="79">
        <f t="shared" si="117"/>
        <v>1.5</v>
      </c>
      <c r="AJ485" s="86">
        <f>INDEX([1]PointY2565Q3!J:J,MATCH([1]ตารางคะแนนV3!$C485,[1]PointY2565Q3!$C:$C,0))</f>
        <v>1</v>
      </c>
      <c r="AK485" s="87">
        <f>IFERROR(INDEX([1]อัตราการครองเตียง!O:O,MATCH([1]ตารางคะแนนV3!$C485,[1]อัตราการครองเตียง!$C:$C,0)),0)</f>
        <v>1</v>
      </c>
      <c r="AL485" s="88">
        <f>INDEX([1]SumAdjRw!R:R,MATCH([1]ตารางคะแนนV3!$C485,[1]SumAdjRw!$C:$C,0))</f>
        <v>1</v>
      </c>
      <c r="AM485" s="89">
        <f t="shared" si="118"/>
        <v>2</v>
      </c>
      <c r="AN485" s="90">
        <f t="shared" si="119"/>
        <v>4.5</v>
      </c>
      <c r="AO485" s="91">
        <f t="shared" si="120"/>
        <v>5.5</v>
      </c>
      <c r="AP485" s="92">
        <f>INDEX([1]RiskPlusY2565Q3!Q:Q,MATCH([1]ตารางคะแนนV3!$C485,[1]RiskPlusY2565Q3!$D:$D,0))</f>
        <v>1</v>
      </c>
      <c r="AQ485" s="92">
        <f>INDEX([1]RiskPlusY2565Q3!R:R,MATCH([1]ตารางคะแนนV3!$C485,[1]RiskPlusY2565Q3!$D:$D,0))</f>
        <v>1</v>
      </c>
      <c r="AR485" s="92">
        <f>INDEX([1]RiskPlusY2565Q3!AB:AB,MATCH([1]ตารางคะแนนV3!$C485,[1]RiskPlusY2565Q3!$D:$D,0))</f>
        <v>1</v>
      </c>
      <c r="AS485" s="93">
        <f t="shared" si="121"/>
        <v>3</v>
      </c>
      <c r="AT485" s="92">
        <f>INDEX([1]RiskPlusY2565Q3!AA:AA,MATCH([1]ตารางคะแนนV3!$C485,[1]RiskPlusY2565Q3!$D:$D,0))</f>
        <v>1</v>
      </c>
      <c r="AU485" s="92">
        <f>INDEX([1]RiskPlusY2565Q3!AC:AC,MATCH([1]ตารางคะแนนV3!$C485,[1]RiskPlusY2565Q3!$D:$D,0))</f>
        <v>1</v>
      </c>
      <c r="AV485" s="94">
        <f t="shared" si="122"/>
        <v>2</v>
      </c>
      <c r="AW485" s="95">
        <f t="shared" si="123"/>
        <v>5</v>
      </c>
      <c r="AX485" s="96">
        <f t="shared" si="124"/>
        <v>10.5</v>
      </c>
      <c r="AY485" s="18" t="str">
        <f t="shared" si="125"/>
        <v>B</v>
      </c>
      <c r="AZ485" s="18"/>
      <c r="BA485" s="18" t="str">
        <f>INDEX([1]Proflile65!$L:$L,MATCH([1]ตารางคะแนนV3!$C485,[1]Proflile65!$D:$D,0))</f>
        <v>เดิม</v>
      </c>
      <c r="BB485" s="18"/>
      <c r="BC485" s="18"/>
      <c r="BD485" s="28" t="b">
        <f t="shared" si="126"/>
        <v>1</v>
      </c>
      <c r="BE485" s="96">
        <v>10.5</v>
      </c>
      <c r="BF485" s="18" t="s">
        <v>2071</v>
      </c>
      <c r="BH485" s="17">
        <f t="shared" si="127"/>
        <v>150000</v>
      </c>
    </row>
    <row r="486" spans="1:60">
      <c r="A486" s="18" t="s">
        <v>116</v>
      </c>
      <c r="B486" s="17" t="s">
        <v>147</v>
      </c>
      <c r="C486" s="18" t="s">
        <v>1117</v>
      </c>
      <c r="D486" s="17" t="s">
        <v>1118</v>
      </c>
      <c r="E486" s="18" t="str">
        <f>INDEX([1]Proflile65!$F:$F,MATCH([1]ตารางคะแนนV3!$C486,[1]Proflile65!$D:$D,0))</f>
        <v>รพช.</v>
      </c>
      <c r="F486" s="18">
        <f>INDEX([1]Proflile65!$H:$H,MATCH([1]ตารางคะแนนV3!$C486,[1]Proflile65!$D:$D,0))</f>
        <v>30</v>
      </c>
      <c r="G486" s="19" t="str">
        <f>INDEX([1]Proflile65!$K:$K,MATCH([1]ตารางคะแนนV3!$C486,[1]Proflile65!$D:$D,0))</f>
        <v>รพช.F2 P30,000-60,000</v>
      </c>
      <c r="H486" s="75">
        <v>41564</v>
      </c>
      <c r="I486" s="76">
        <f>INDEX([1]RiskPlusY2565Q3!L:L,MATCH([1]ตารางคะแนนV3!$C486,[1]RiskPlusY2565Q3!$D:$D,0))</f>
        <v>82012581.510000005</v>
      </c>
      <c r="J486" s="76">
        <f>INDEX([1]RiskPlusY2565Q3!P:P,MATCH([1]ตารางคะแนนV3!$C486,[1]RiskPlusY2565Q3!$D:$D,0))</f>
        <v>51034507.75</v>
      </c>
      <c r="K486" s="76">
        <f>INDEX([1]RiskPlusY2565Q3!O:O,MATCH([1]ตารางคะแนนV3!$C486,[1]RiskPlusY2565Q3!$D:$D,0))</f>
        <v>52250820.020000003</v>
      </c>
      <c r="L486" s="76">
        <f>INDEX([1]RiskPlusY2565Q3!M:M,MATCH([1]ตารางคะแนนV3!$C486,[1]RiskPlusY2565Q3!$D:$D,0))</f>
        <v>55706375.450000003</v>
      </c>
      <c r="M486" s="29">
        <f>INDEX([1]RiskPlusY2565Q3!N:N,MATCH([1]ตารางคะแนนV3!$C486,[1]RiskPlusY2565Q3!$D:$D,0))</f>
        <v>0</v>
      </c>
      <c r="N486" s="77">
        <f>INDEX([1]PlanfinY2565Q3!M:M,MATCH([1]ตารางคะแนนV3!$C486,[1]PlanfinY2565Q3!$C:$C,0))</f>
        <v>0</v>
      </c>
      <c r="O486" s="78">
        <f>INDEX([1]PlanfinY2565Q3!N:N,MATCH([1]ตารางคะแนนV3!$C486,[1]PlanfinY2565Q3!$C:$C,0))</f>
        <v>1</v>
      </c>
      <c r="P486" s="79">
        <f t="shared" si="112"/>
        <v>1</v>
      </c>
      <c r="Q486" s="80">
        <f>INDEX([1]Ratio!R:R,MATCH([1]ตารางคะแนนV3!$C486,[1]Ratio!$C:$C,0))</f>
        <v>158</v>
      </c>
      <c r="R486" s="81">
        <f>INDEX([1]RiskPlusY2565Q3!$S:$S,MATCH([1]ตารางคะแนนV3!C486,[1]RiskPlusY2565Q3!$D:$D,0))</f>
        <v>0</v>
      </c>
      <c r="S486" s="82">
        <f>INDEX([1]Ratio!$S:$S,MATCH([1]ตารางคะแนนV3!$C486,[1]Ratio!$C:$C,0))</f>
        <v>41</v>
      </c>
      <c r="T486" s="78">
        <f>VLOOKUP($C486,[1]RiskPlusY2565Q3!$D$2:$W$901,17,0)</f>
        <v>1</v>
      </c>
      <c r="U486" s="83">
        <f t="shared" si="113"/>
        <v>0.5</v>
      </c>
      <c r="V486" s="82">
        <f>INDEX([1]Ratio!$T:$T,MATCH([1]ตารางคะแนนV3!$C486,[1]Ratio!$C:$C,0))</f>
        <v>72</v>
      </c>
      <c r="W486" s="78">
        <f>VLOOKUP($C486,[1]RiskPlusY2565Q3!$D$2:$W$901,18,0)</f>
        <v>0</v>
      </c>
      <c r="X486" s="83">
        <f t="shared" si="114"/>
        <v>0</v>
      </c>
      <c r="Y486" s="82">
        <f>INDEX([1]Ratio!$V:$V,MATCH([1]ตารางคะแนนV3!$C486,[1]Ratio!$C:$C,0))</f>
        <v>75</v>
      </c>
      <c r="Z486" s="81">
        <f>INDEX([1]RiskPlusY2565Q3!$W:$W,MATCH([1]ตารางคะแนนV3!C486,[1]RiskPlusY2565Q3!$D:$D,0))</f>
        <v>0</v>
      </c>
      <c r="AA486" s="84">
        <f t="shared" si="115"/>
        <v>0.5</v>
      </c>
      <c r="AB486" s="77" t="str">
        <f>INDEX('[1]Quick MethodY2565Q3'!P:P,MATCH([1]ตารางคะแนนV3!$C486,'[1]Quick MethodY2565Q3'!$C:$C,0))</f>
        <v>1</v>
      </c>
      <c r="AC486" s="78" t="str">
        <f>INDEX('[1]Quick MethodY2565Q3'!Q:Q,MATCH([1]ตารางคะแนนV3!$C486,'[1]Quick MethodY2565Q3'!$C:$C,0))</f>
        <v>1</v>
      </c>
      <c r="AD486" s="78">
        <f>INDEX([1]HGRY2565Q3!W:W,MATCH([1]ตารางคะแนนV3!$C486,[1]HGRY2565Q3!$C:$C,0))</f>
        <v>0.5</v>
      </c>
      <c r="AE486" s="78">
        <f>INDEX([1]HGRY2565Q3!X:X,MATCH([1]ตารางคะแนนV3!$C486,[1]HGRY2565Q3!$C:$C,0))</f>
        <v>0.5</v>
      </c>
      <c r="AF486" s="78">
        <f>INDEX([1]HGRY2565Q3!Y:Y,MATCH([1]ตารางคะแนนV3!$C486,[1]HGRY2565Q3!$C:$C,0))</f>
        <v>0.5</v>
      </c>
      <c r="AG486" s="78">
        <f>INDEX([1]HGRY2565Q3!Z:Z,MATCH([1]ตารางคะแนนV3!$C486,[1]HGRY2565Q3!$C:$C,0))</f>
        <v>0.5</v>
      </c>
      <c r="AH486" s="85">
        <f t="shared" si="116"/>
        <v>4</v>
      </c>
      <c r="AI486" s="79">
        <f t="shared" si="117"/>
        <v>2</v>
      </c>
      <c r="AJ486" s="86">
        <f>INDEX([1]PointY2565Q3!J:J,MATCH([1]ตารางคะแนนV3!$C486,[1]PointY2565Q3!$C:$C,0))</f>
        <v>1</v>
      </c>
      <c r="AK486" s="87">
        <f>IFERROR(INDEX([1]อัตราการครองเตียง!O:O,MATCH([1]ตารางคะแนนV3!$C486,[1]อัตราการครองเตียง!$C:$C,0)),0)</f>
        <v>1</v>
      </c>
      <c r="AL486" s="88">
        <f>INDEX([1]SumAdjRw!R:R,MATCH([1]ตารางคะแนนV3!$C486,[1]SumAdjRw!$C:$C,0))</f>
        <v>1</v>
      </c>
      <c r="AM486" s="89">
        <f t="shared" si="118"/>
        <v>2</v>
      </c>
      <c r="AN486" s="90">
        <f t="shared" si="119"/>
        <v>5</v>
      </c>
      <c r="AO486" s="91">
        <f t="shared" si="120"/>
        <v>6.5</v>
      </c>
      <c r="AP486" s="92">
        <f>INDEX([1]RiskPlusY2565Q3!Q:Q,MATCH([1]ตารางคะแนนV3!$C486,[1]RiskPlusY2565Q3!$D:$D,0))</f>
        <v>1</v>
      </c>
      <c r="AQ486" s="92">
        <f>INDEX([1]RiskPlusY2565Q3!R:R,MATCH([1]ตารางคะแนนV3!$C486,[1]RiskPlusY2565Q3!$D:$D,0))</f>
        <v>1</v>
      </c>
      <c r="AR486" s="92">
        <f>INDEX([1]RiskPlusY2565Q3!AB:AB,MATCH([1]ตารางคะแนนV3!$C486,[1]RiskPlusY2565Q3!$D:$D,0))</f>
        <v>1</v>
      </c>
      <c r="AS486" s="93">
        <f t="shared" si="121"/>
        <v>3</v>
      </c>
      <c r="AT486" s="92">
        <f>INDEX([1]RiskPlusY2565Q3!AA:AA,MATCH([1]ตารางคะแนนV3!$C486,[1]RiskPlusY2565Q3!$D:$D,0))</f>
        <v>1</v>
      </c>
      <c r="AU486" s="92">
        <f>INDEX([1]RiskPlusY2565Q3!AC:AC,MATCH([1]ตารางคะแนนV3!$C486,[1]RiskPlusY2565Q3!$D:$D,0))</f>
        <v>1</v>
      </c>
      <c r="AV486" s="94">
        <f t="shared" si="122"/>
        <v>2</v>
      </c>
      <c r="AW486" s="95">
        <f t="shared" si="123"/>
        <v>5</v>
      </c>
      <c r="AX486" s="96">
        <f t="shared" si="124"/>
        <v>11.5</v>
      </c>
      <c r="AY486" s="18" t="str">
        <f t="shared" si="125"/>
        <v>B</v>
      </c>
      <c r="AZ486" s="18"/>
      <c r="BA486" s="18" t="str">
        <f>INDEX([1]Proflile65!$L:$L,MATCH([1]ตารางคะแนนV3!$C486,[1]Proflile65!$D:$D,0))</f>
        <v>เดิม</v>
      </c>
      <c r="BB486" s="18"/>
      <c r="BC486" s="18"/>
      <c r="BD486" s="28" t="b">
        <f t="shared" si="126"/>
        <v>1</v>
      </c>
      <c r="BE486" s="96">
        <v>11.5</v>
      </c>
      <c r="BF486" s="18" t="s">
        <v>2071</v>
      </c>
      <c r="BH486" s="17">
        <f t="shared" si="127"/>
        <v>150000</v>
      </c>
    </row>
    <row r="487" spans="1:60">
      <c r="A487" s="18" t="s">
        <v>116</v>
      </c>
      <c r="B487" s="17" t="s">
        <v>147</v>
      </c>
      <c r="C487" s="18" t="s">
        <v>1119</v>
      </c>
      <c r="D487" s="17" t="s">
        <v>1120</v>
      </c>
      <c r="E487" s="18" t="str">
        <f>INDEX([1]Proflile65!$F:$F,MATCH([1]ตารางคะแนนV3!$C487,[1]Proflile65!$D:$D,0))</f>
        <v>รพช.</v>
      </c>
      <c r="F487" s="18">
        <f>INDEX([1]Proflile65!$H:$H,MATCH([1]ตารางคะแนนV3!$C487,[1]Proflile65!$D:$D,0))</f>
        <v>56</v>
      </c>
      <c r="G487" s="19" t="str">
        <f>INDEX([1]Proflile65!$K:$K,MATCH([1]ตารางคะแนนV3!$C487,[1]Proflile65!$D:$D,0))</f>
        <v>รพช.F2 P30,000-60,000</v>
      </c>
      <c r="H487" s="75">
        <v>50088</v>
      </c>
      <c r="I487" s="76">
        <f>INDEX([1]RiskPlusY2565Q3!L:L,MATCH([1]ตารางคะแนนV3!$C487,[1]RiskPlusY2565Q3!$D:$D,0))</f>
        <v>80623370.680000007</v>
      </c>
      <c r="J487" s="76">
        <f>INDEX([1]RiskPlusY2565Q3!P:P,MATCH([1]ตารางคะแนนV3!$C487,[1]RiskPlusY2565Q3!$D:$D,0))</f>
        <v>58100451.100000001</v>
      </c>
      <c r="K487" s="76">
        <f>INDEX([1]RiskPlusY2565Q3!O:O,MATCH([1]ตารางคะแนนV3!$C487,[1]RiskPlusY2565Q3!$D:$D,0))</f>
        <v>45105505.399999999</v>
      </c>
      <c r="L487" s="76">
        <f>INDEX([1]RiskPlusY2565Q3!M:M,MATCH([1]ตารางคะแนนV3!$C487,[1]RiskPlusY2565Q3!$D:$D,0))</f>
        <v>41466014.020000003</v>
      </c>
      <c r="M487" s="29">
        <f>INDEX([1]RiskPlusY2565Q3!N:N,MATCH([1]ตารางคะแนนV3!$C487,[1]RiskPlusY2565Q3!$D:$D,0))</f>
        <v>0</v>
      </c>
      <c r="N487" s="77">
        <f>INDEX([1]PlanfinY2565Q3!M:M,MATCH([1]ตารางคะแนนV3!$C487,[1]PlanfinY2565Q3!$C:$C,0))</f>
        <v>0</v>
      </c>
      <c r="O487" s="78">
        <f>INDEX([1]PlanfinY2565Q3!N:N,MATCH([1]ตารางคะแนนV3!$C487,[1]PlanfinY2565Q3!$C:$C,0))</f>
        <v>1</v>
      </c>
      <c r="P487" s="79">
        <f t="shared" si="112"/>
        <v>1</v>
      </c>
      <c r="Q487" s="80">
        <f>INDEX([1]Ratio!R:R,MATCH([1]ตารางคะแนนV3!$C487,[1]Ratio!$C:$C,0))</f>
        <v>84</v>
      </c>
      <c r="R487" s="81">
        <f>INDEX([1]RiskPlusY2565Q3!$S:$S,MATCH([1]ตารางคะแนนV3!C487,[1]RiskPlusY2565Q3!$D:$D,0))</f>
        <v>1</v>
      </c>
      <c r="S487" s="82">
        <f>INDEX([1]Ratio!$S:$S,MATCH([1]ตารางคะแนนV3!$C487,[1]Ratio!$C:$C,0))</f>
        <v>52</v>
      </c>
      <c r="T487" s="78">
        <f>VLOOKUP($C487,[1]RiskPlusY2565Q3!$D$2:$W$901,17,0)</f>
        <v>1</v>
      </c>
      <c r="U487" s="83">
        <f t="shared" si="113"/>
        <v>0.5</v>
      </c>
      <c r="V487" s="82">
        <f>INDEX([1]Ratio!$T:$T,MATCH([1]ตารางคะแนนV3!$C487,[1]Ratio!$C:$C,0))</f>
        <v>42</v>
      </c>
      <c r="W487" s="78">
        <f>VLOOKUP($C487,[1]RiskPlusY2565Q3!$D$2:$W$901,18,0)</f>
        <v>1</v>
      </c>
      <c r="X487" s="83">
        <f t="shared" si="114"/>
        <v>0.5</v>
      </c>
      <c r="Y487" s="82">
        <f>INDEX([1]Ratio!$V:$V,MATCH([1]ตารางคะแนนV3!$C487,[1]Ratio!$C:$C,0))</f>
        <v>52</v>
      </c>
      <c r="Z487" s="81">
        <f>INDEX([1]RiskPlusY2565Q3!$W:$W,MATCH([1]ตารางคะแนนV3!C487,[1]RiskPlusY2565Q3!$D:$D,0))</f>
        <v>1</v>
      </c>
      <c r="AA487" s="84">
        <f t="shared" si="115"/>
        <v>3</v>
      </c>
      <c r="AB487" s="77" t="str">
        <f>INDEX('[1]Quick MethodY2565Q3'!P:P,MATCH([1]ตารางคะแนนV3!$C487,'[1]Quick MethodY2565Q3'!$C:$C,0))</f>
        <v>1</v>
      </c>
      <c r="AC487" s="78" t="str">
        <f>INDEX('[1]Quick MethodY2565Q3'!Q:Q,MATCH([1]ตารางคะแนนV3!$C487,'[1]Quick MethodY2565Q3'!$C:$C,0))</f>
        <v>1</v>
      </c>
      <c r="AD487" s="78">
        <f>INDEX([1]HGRY2565Q3!W:W,MATCH([1]ตารางคะแนนV3!$C487,[1]HGRY2565Q3!$C:$C,0))</f>
        <v>0.5</v>
      </c>
      <c r="AE487" s="78">
        <f>INDEX([1]HGRY2565Q3!X:X,MATCH([1]ตารางคะแนนV3!$C487,[1]HGRY2565Q3!$C:$C,0))</f>
        <v>0</v>
      </c>
      <c r="AF487" s="78">
        <f>INDEX([1]HGRY2565Q3!Y:Y,MATCH([1]ตารางคะแนนV3!$C487,[1]HGRY2565Q3!$C:$C,0))</f>
        <v>0.5</v>
      </c>
      <c r="AG487" s="78">
        <f>INDEX([1]HGRY2565Q3!Z:Z,MATCH([1]ตารางคะแนนV3!$C487,[1]HGRY2565Q3!$C:$C,0))</f>
        <v>0.5</v>
      </c>
      <c r="AH487" s="85">
        <f t="shared" si="116"/>
        <v>3.5</v>
      </c>
      <c r="AI487" s="79">
        <f t="shared" si="117"/>
        <v>2</v>
      </c>
      <c r="AJ487" s="86">
        <f>INDEX([1]PointY2565Q3!J:J,MATCH([1]ตารางคะแนนV3!$C487,[1]PointY2565Q3!$C:$C,0))</f>
        <v>1</v>
      </c>
      <c r="AK487" s="87">
        <f>IFERROR(INDEX([1]อัตราการครองเตียง!O:O,MATCH([1]ตารางคะแนนV3!$C487,[1]อัตราการครองเตียง!$C:$C,0)),0)</f>
        <v>0</v>
      </c>
      <c r="AL487" s="88">
        <f>INDEX([1]SumAdjRw!R:R,MATCH([1]ตารางคะแนนV3!$C487,[1]SumAdjRw!$C:$C,0))</f>
        <v>0</v>
      </c>
      <c r="AM487" s="89">
        <f t="shared" si="118"/>
        <v>0</v>
      </c>
      <c r="AN487" s="90">
        <f t="shared" si="119"/>
        <v>3</v>
      </c>
      <c r="AO487" s="91">
        <f t="shared" si="120"/>
        <v>7</v>
      </c>
      <c r="AP487" s="92">
        <f>INDEX([1]RiskPlusY2565Q3!Q:Q,MATCH([1]ตารางคะแนนV3!$C487,[1]RiskPlusY2565Q3!$D:$D,0))</f>
        <v>1</v>
      </c>
      <c r="AQ487" s="92">
        <f>INDEX([1]RiskPlusY2565Q3!R:R,MATCH([1]ตารางคะแนนV3!$C487,[1]RiskPlusY2565Q3!$D:$D,0))</f>
        <v>0</v>
      </c>
      <c r="AR487" s="92">
        <f>INDEX([1]RiskPlusY2565Q3!AB:AB,MATCH([1]ตารางคะแนนV3!$C487,[1]RiskPlusY2565Q3!$D:$D,0))</f>
        <v>1</v>
      </c>
      <c r="AS487" s="93">
        <f t="shared" si="121"/>
        <v>2</v>
      </c>
      <c r="AT487" s="92">
        <f>INDEX([1]RiskPlusY2565Q3!AA:AA,MATCH([1]ตารางคะแนนV3!$C487,[1]RiskPlusY2565Q3!$D:$D,0))</f>
        <v>1</v>
      </c>
      <c r="AU487" s="92">
        <f>INDEX([1]RiskPlusY2565Q3!AC:AC,MATCH([1]ตารางคะแนนV3!$C487,[1]RiskPlusY2565Q3!$D:$D,0))</f>
        <v>1</v>
      </c>
      <c r="AV487" s="94">
        <f t="shared" si="122"/>
        <v>2</v>
      </c>
      <c r="AW487" s="95">
        <f t="shared" si="123"/>
        <v>4</v>
      </c>
      <c r="AX487" s="96">
        <f t="shared" si="124"/>
        <v>11</v>
      </c>
      <c r="AY487" s="18" t="str">
        <f t="shared" si="125"/>
        <v>B</v>
      </c>
      <c r="AZ487" s="18"/>
      <c r="BA487" s="18" t="str">
        <f>INDEX([1]Proflile65!$L:$L,MATCH([1]ตารางคะแนนV3!$C487,[1]Proflile65!$D:$D,0))</f>
        <v>เดิม</v>
      </c>
      <c r="BB487" s="18"/>
      <c r="BC487" s="18"/>
      <c r="BD487" s="28" t="b">
        <f t="shared" si="126"/>
        <v>1</v>
      </c>
      <c r="BE487" s="96">
        <v>11</v>
      </c>
      <c r="BF487" s="18" t="s">
        <v>2071</v>
      </c>
      <c r="BH487" s="17">
        <f t="shared" si="127"/>
        <v>150000</v>
      </c>
    </row>
    <row r="488" spans="1:60">
      <c r="A488" s="18" t="s">
        <v>116</v>
      </c>
      <c r="B488" s="17" t="s">
        <v>147</v>
      </c>
      <c r="C488" s="18" t="s">
        <v>1121</v>
      </c>
      <c r="D488" s="17" t="s">
        <v>1122</v>
      </c>
      <c r="E488" s="18" t="str">
        <f>INDEX([1]Proflile65!$F:$F,MATCH([1]ตารางคะแนนV3!$C488,[1]Proflile65!$D:$D,0))</f>
        <v>รพช.</v>
      </c>
      <c r="F488" s="18">
        <f>INDEX([1]Proflile65!$H:$H,MATCH([1]ตารางคะแนนV3!$C488,[1]Proflile65!$D:$D,0))</f>
        <v>124</v>
      </c>
      <c r="G488" s="19" t="str">
        <f>INDEX([1]Proflile65!$K:$K,MATCH([1]ตารางคะแนนV3!$C488,[1]Proflile65!$D:$D,0))</f>
        <v>รพช.M2 B&gt;100</v>
      </c>
      <c r="H488" s="75">
        <v>86798</v>
      </c>
      <c r="I488" s="76">
        <f>INDEX([1]RiskPlusY2565Q3!L:L,MATCH([1]ตารางคะแนนV3!$C488,[1]RiskPlusY2565Q3!$D:$D,0))</f>
        <v>81677031.739999995</v>
      </c>
      <c r="J488" s="76">
        <f>INDEX([1]RiskPlusY2565Q3!P:P,MATCH([1]ตารางคะแนนV3!$C488,[1]RiskPlusY2565Q3!$D:$D,0))</f>
        <v>-19635318.850000001</v>
      </c>
      <c r="K488" s="76">
        <f>INDEX([1]RiskPlusY2565Q3!O:O,MATCH([1]ตารางคะแนนV3!$C488,[1]RiskPlusY2565Q3!$D:$D,0))</f>
        <v>80941270.659999996</v>
      </c>
      <c r="L488" s="76">
        <f>INDEX([1]RiskPlusY2565Q3!M:M,MATCH([1]ตารางคะแนนV3!$C488,[1]RiskPlusY2565Q3!$D:$D,0))</f>
        <v>66299101.539999999</v>
      </c>
      <c r="M488" s="29">
        <f>INDEX([1]RiskPlusY2565Q3!N:N,MATCH([1]ตารางคะแนนV3!$C488,[1]RiskPlusY2565Q3!$D:$D,0))</f>
        <v>1</v>
      </c>
      <c r="N488" s="77">
        <f>INDEX([1]PlanfinY2565Q3!M:M,MATCH([1]ตารางคะแนนV3!$C488,[1]PlanfinY2565Q3!$C:$C,0))</f>
        <v>0</v>
      </c>
      <c r="O488" s="78">
        <f>INDEX([1]PlanfinY2565Q3!N:N,MATCH([1]ตารางคะแนนV3!$C488,[1]PlanfinY2565Q3!$C:$C,0))</f>
        <v>0</v>
      </c>
      <c r="P488" s="79">
        <f t="shared" si="112"/>
        <v>0</v>
      </c>
      <c r="Q488" s="80">
        <f>INDEX([1]Ratio!R:R,MATCH([1]ตารางคะแนนV3!$C488,[1]Ratio!$C:$C,0))</f>
        <v>181</v>
      </c>
      <c r="R488" s="81">
        <f>INDEX([1]RiskPlusY2565Q3!$S:$S,MATCH([1]ตารางคะแนนV3!C488,[1]RiskPlusY2565Q3!$D:$D,0))</f>
        <v>0</v>
      </c>
      <c r="S488" s="82">
        <f>INDEX([1]Ratio!$S:$S,MATCH([1]ตารางคะแนนV3!$C488,[1]Ratio!$C:$C,0))</f>
        <v>34</v>
      </c>
      <c r="T488" s="78">
        <f>VLOOKUP($C488,[1]RiskPlusY2565Q3!$D$2:$W$901,17,0)</f>
        <v>1</v>
      </c>
      <c r="U488" s="83">
        <f t="shared" si="113"/>
        <v>0.5</v>
      </c>
      <c r="V488" s="82">
        <f>INDEX([1]Ratio!$T:$T,MATCH([1]ตารางคะแนนV3!$C488,[1]Ratio!$C:$C,0))</f>
        <v>89</v>
      </c>
      <c r="W488" s="78">
        <f>VLOOKUP($C488,[1]RiskPlusY2565Q3!$D$2:$W$901,18,0)</f>
        <v>0</v>
      </c>
      <c r="X488" s="83">
        <f t="shared" si="114"/>
        <v>0</v>
      </c>
      <c r="Y488" s="82">
        <f>INDEX([1]Ratio!$V:$V,MATCH([1]ตารางคะแนนV3!$C488,[1]Ratio!$C:$C,0))</f>
        <v>68</v>
      </c>
      <c r="Z488" s="81">
        <f>INDEX([1]RiskPlusY2565Q3!$W:$W,MATCH([1]ตารางคะแนนV3!C488,[1]RiskPlusY2565Q3!$D:$D,0))</f>
        <v>0</v>
      </c>
      <c r="AA488" s="84">
        <f t="shared" si="115"/>
        <v>0.5</v>
      </c>
      <c r="AB488" s="77" t="str">
        <f>INDEX('[1]Quick MethodY2565Q3'!P:P,MATCH([1]ตารางคะแนนV3!$C488,'[1]Quick MethodY2565Q3'!$C:$C,0))</f>
        <v>0</v>
      </c>
      <c r="AC488" s="78" t="str">
        <f>INDEX('[1]Quick MethodY2565Q3'!Q:Q,MATCH([1]ตารางคะแนนV3!$C488,'[1]Quick MethodY2565Q3'!$C:$C,0))</f>
        <v>1</v>
      </c>
      <c r="AD488" s="78">
        <f>INDEX([1]HGRY2565Q3!W:W,MATCH([1]ตารางคะแนนV3!$C488,[1]HGRY2565Q3!$C:$C,0))</f>
        <v>0.5</v>
      </c>
      <c r="AE488" s="78">
        <f>INDEX([1]HGRY2565Q3!X:X,MATCH([1]ตารางคะแนนV3!$C488,[1]HGRY2565Q3!$C:$C,0))</f>
        <v>0</v>
      </c>
      <c r="AF488" s="78">
        <f>INDEX([1]HGRY2565Q3!Y:Y,MATCH([1]ตารางคะแนนV3!$C488,[1]HGRY2565Q3!$C:$C,0))</f>
        <v>0.5</v>
      </c>
      <c r="AG488" s="78">
        <f>INDEX([1]HGRY2565Q3!Z:Z,MATCH([1]ตารางคะแนนV3!$C488,[1]HGRY2565Q3!$C:$C,0))</f>
        <v>0</v>
      </c>
      <c r="AH488" s="85">
        <f t="shared" si="116"/>
        <v>2</v>
      </c>
      <c r="AI488" s="79">
        <f t="shared" si="117"/>
        <v>2</v>
      </c>
      <c r="AJ488" s="86">
        <f>INDEX([1]PointY2565Q3!J:J,MATCH([1]ตารางคะแนนV3!$C488,[1]PointY2565Q3!$C:$C,0))</f>
        <v>1</v>
      </c>
      <c r="AK488" s="87">
        <f>IFERROR(INDEX([1]อัตราการครองเตียง!O:O,MATCH([1]ตารางคะแนนV3!$C488,[1]อัตราการครองเตียง!$C:$C,0)),0)</f>
        <v>0</v>
      </c>
      <c r="AL488" s="88">
        <f>INDEX([1]SumAdjRw!R:R,MATCH([1]ตารางคะแนนV3!$C488,[1]SumAdjRw!$C:$C,0))</f>
        <v>1</v>
      </c>
      <c r="AM488" s="89">
        <f t="shared" si="118"/>
        <v>1</v>
      </c>
      <c r="AN488" s="90">
        <f t="shared" si="119"/>
        <v>4</v>
      </c>
      <c r="AO488" s="91">
        <f t="shared" si="120"/>
        <v>4.5</v>
      </c>
      <c r="AP488" s="92">
        <f>INDEX([1]RiskPlusY2565Q3!Q:Q,MATCH([1]ตารางคะแนนV3!$C488,[1]RiskPlusY2565Q3!$D:$D,0))</f>
        <v>0</v>
      </c>
      <c r="AQ488" s="92">
        <f>INDEX([1]RiskPlusY2565Q3!R:R,MATCH([1]ตารางคะแนนV3!$C488,[1]RiskPlusY2565Q3!$D:$D,0))</f>
        <v>0</v>
      </c>
      <c r="AR488" s="92">
        <f>INDEX([1]RiskPlusY2565Q3!AB:AB,MATCH([1]ตารางคะแนนV3!$C488,[1]RiskPlusY2565Q3!$D:$D,0))</f>
        <v>1</v>
      </c>
      <c r="AS488" s="93">
        <f t="shared" si="121"/>
        <v>1</v>
      </c>
      <c r="AT488" s="92">
        <f>INDEX([1]RiskPlusY2565Q3!AA:AA,MATCH([1]ตารางคะแนนV3!$C488,[1]RiskPlusY2565Q3!$D:$D,0))</f>
        <v>1</v>
      </c>
      <c r="AU488" s="92">
        <f>INDEX([1]RiskPlusY2565Q3!AC:AC,MATCH([1]ตารางคะแนนV3!$C488,[1]RiskPlusY2565Q3!$D:$D,0))</f>
        <v>0</v>
      </c>
      <c r="AV488" s="94">
        <f t="shared" si="122"/>
        <v>1</v>
      </c>
      <c r="AW488" s="95">
        <f t="shared" si="123"/>
        <v>2</v>
      </c>
      <c r="AX488" s="96">
        <f t="shared" si="124"/>
        <v>6.5</v>
      </c>
      <c r="AY488" s="18" t="str">
        <f t="shared" si="125"/>
        <v>F</v>
      </c>
      <c r="AZ488" s="18"/>
      <c r="BA488" s="18" t="str">
        <f>INDEX([1]Proflile65!$L:$L,MATCH([1]ตารางคะแนนV3!$C488,[1]Proflile65!$D:$D,0))</f>
        <v>เดิม</v>
      </c>
      <c r="BB488" s="18"/>
      <c r="BC488" s="18"/>
      <c r="BD488" s="28" t="b">
        <f t="shared" si="126"/>
        <v>1</v>
      </c>
      <c r="BE488" s="96">
        <v>6.5</v>
      </c>
      <c r="BF488" s="18" t="s">
        <v>2074</v>
      </c>
      <c r="BH488" s="17">
        <f t="shared" si="127"/>
        <v>0</v>
      </c>
    </row>
    <row r="489" spans="1:60">
      <c r="A489" s="18" t="s">
        <v>116</v>
      </c>
      <c r="B489" s="17" t="s">
        <v>147</v>
      </c>
      <c r="C489" s="18" t="s">
        <v>1123</v>
      </c>
      <c r="D489" s="17" t="s">
        <v>1124</v>
      </c>
      <c r="E489" s="18" t="str">
        <f>INDEX([1]Proflile65!$F:$F,MATCH([1]ตารางคะแนนV3!$C489,[1]Proflile65!$D:$D,0))</f>
        <v>รพช.</v>
      </c>
      <c r="F489" s="18">
        <f>INDEX([1]Proflile65!$H:$H,MATCH([1]ตารางคะแนนV3!$C489,[1]Proflile65!$D:$D,0))</f>
        <v>156</v>
      </c>
      <c r="G489" s="19" t="str">
        <f>INDEX([1]Proflile65!$K:$K,MATCH([1]ตารางคะแนนV3!$C489,[1]Proflile65!$D:$D,0))</f>
        <v>รพช.M2 B&gt;100</v>
      </c>
      <c r="H489" s="75">
        <v>79614</v>
      </c>
      <c r="I489" s="76">
        <f>INDEX([1]RiskPlusY2565Q3!L:L,MATCH([1]ตารางคะแนนV3!$C489,[1]RiskPlusY2565Q3!$D:$D,0))</f>
        <v>314204466.33999997</v>
      </c>
      <c r="J489" s="76">
        <f>INDEX([1]RiskPlusY2565Q3!P:P,MATCH([1]ตารางคะแนนV3!$C489,[1]RiskPlusY2565Q3!$D:$D,0))</f>
        <v>98797702.569999993</v>
      </c>
      <c r="K489" s="76">
        <f>INDEX([1]RiskPlusY2565Q3!O:O,MATCH([1]ตารางคะแนนV3!$C489,[1]RiskPlusY2565Q3!$D:$D,0))</f>
        <v>202917806.21000001</v>
      </c>
      <c r="L489" s="76">
        <f>INDEX([1]RiskPlusY2565Q3!M:M,MATCH([1]ตารางคะแนนV3!$C489,[1]RiskPlusY2565Q3!$D:$D,0))</f>
        <v>205112899.56</v>
      </c>
      <c r="M489" s="29">
        <f>INDEX([1]RiskPlusY2565Q3!N:N,MATCH([1]ตารางคะแนนV3!$C489,[1]RiskPlusY2565Q3!$D:$D,0))</f>
        <v>0</v>
      </c>
      <c r="N489" s="77">
        <f>INDEX([1]PlanfinY2565Q3!M:M,MATCH([1]ตารางคะแนนV3!$C489,[1]PlanfinY2565Q3!$C:$C,0))</f>
        <v>0</v>
      </c>
      <c r="O489" s="78">
        <f>INDEX([1]PlanfinY2565Q3!N:N,MATCH([1]ตารางคะแนนV3!$C489,[1]PlanfinY2565Q3!$C:$C,0))</f>
        <v>1</v>
      </c>
      <c r="P489" s="79">
        <f t="shared" si="112"/>
        <v>1</v>
      </c>
      <c r="Q489" s="80">
        <f>INDEX([1]Ratio!R:R,MATCH([1]ตารางคะแนนV3!$C489,[1]Ratio!$C:$C,0))</f>
        <v>123</v>
      </c>
      <c r="R489" s="81">
        <f>INDEX([1]RiskPlusY2565Q3!$S:$S,MATCH([1]ตารางคะแนนV3!C489,[1]RiskPlusY2565Q3!$D:$D,0))</f>
        <v>0</v>
      </c>
      <c r="S489" s="82">
        <f>INDEX([1]Ratio!$S:$S,MATCH([1]ตารางคะแนนV3!$C489,[1]Ratio!$C:$C,0))</f>
        <v>105</v>
      </c>
      <c r="T489" s="78">
        <f>VLOOKUP($C489,[1]RiskPlusY2565Q3!$D$2:$W$901,17,0)</f>
        <v>0</v>
      </c>
      <c r="U489" s="83">
        <f t="shared" si="113"/>
        <v>0</v>
      </c>
      <c r="V489" s="82">
        <f>INDEX([1]Ratio!$T:$T,MATCH([1]ตารางคะแนนV3!$C489,[1]Ratio!$C:$C,0))</f>
        <v>133</v>
      </c>
      <c r="W489" s="78">
        <f>VLOOKUP($C489,[1]RiskPlusY2565Q3!$D$2:$W$901,18,0)</f>
        <v>0</v>
      </c>
      <c r="X489" s="83">
        <f t="shared" si="114"/>
        <v>0</v>
      </c>
      <c r="Y489" s="82">
        <f>INDEX([1]Ratio!$V:$V,MATCH([1]ตารางคะแนนV3!$C489,[1]Ratio!$C:$C,0))</f>
        <v>58</v>
      </c>
      <c r="Z489" s="81">
        <f>INDEX([1]RiskPlusY2565Q3!$W:$W,MATCH([1]ตารางคะแนนV3!C489,[1]RiskPlusY2565Q3!$D:$D,0))</f>
        <v>1</v>
      </c>
      <c r="AA489" s="84">
        <f t="shared" si="115"/>
        <v>1</v>
      </c>
      <c r="AB489" s="77" t="str">
        <f>INDEX('[1]Quick MethodY2565Q3'!P:P,MATCH([1]ตารางคะแนนV3!$C489,'[1]Quick MethodY2565Q3'!$C:$C,0))</f>
        <v>1</v>
      </c>
      <c r="AC489" s="78" t="str">
        <f>INDEX('[1]Quick MethodY2565Q3'!Q:Q,MATCH([1]ตารางคะแนนV3!$C489,'[1]Quick MethodY2565Q3'!$C:$C,0))</f>
        <v>1</v>
      </c>
      <c r="AD489" s="78">
        <f>INDEX([1]HGRY2565Q3!W:W,MATCH([1]ตารางคะแนนV3!$C489,[1]HGRY2565Q3!$C:$C,0))</f>
        <v>0</v>
      </c>
      <c r="AE489" s="78">
        <f>INDEX([1]HGRY2565Q3!X:X,MATCH([1]ตารางคะแนนV3!$C489,[1]HGRY2565Q3!$C:$C,0))</f>
        <v>0</v>
      </c>
      <c r="AF489" s="78">
        <f>INDEX([1]HGRY2565Q3!Y:Y,MATCH([1]ตารางคะแนนV3!$C489,[1]HGRY2565Q3!$C:$C,0))</f>
        <v>0</v>
      </c>
      <c r="AG489" s="78">
        <f>INDEX([1]HGRY2565Q3!Z:Z,MATCH([1]ตารางคะแนนV3!$C489,[1]HGRY2565Q3!$C:$C,0))</f>
        <v>0</v>
      </c>
      <c r="AH489" s="85">
        <f t="shared" si="116"/>
        <v>2</v>
      </c>
      <c r="AI489" s="79">
        <f t="shared" si="117"/>
        <v>2</v>
      </c>
      <c r="AJ489" s="86">
        <f>INDEX([1]PointY2565Q3!J:J,MATCH([1]ตารางคะแนนV3!$C489,[1]PointY2565Q3!$C:$C,0))</f>
        <v>1</v>
      </c>
      <c r="AK489" s="87">
        <f>IFERROR(INDEX([1]อัตราการครองเตียง!O:O,MATCH([1]ตารางคะแนนV3!$C489,[1]อัตราการครองเตียง!$C:$C,0)),0)</f>
        <v>1</v>
      </c>
      <c r="AL489" s="88">
        <f>INDEX([1]SumAdjRw!R:R,MATCH([1]ตารางคะแนนV3!$C489,[1]SumAdjRw!$C:$C,0))</f>
        <v>1</v>
      </c>
      <c r="AM489" s="89">
        <f t="shared" si="118"/>
        <v>2</v>
      </c>
      <c r="AN489" s="90">
        <f t="shared" si="119"/>
        <v>5</v>
      </c>
      <c r="AO489" s="91">
        <f t="shared" si="120"/>
        <v>7</v>
      </c>
      <c r="AP489" s="92">
        <f>INDEX([1]RiskPlusY2565Q3!Q:Q,MATCH([1]ตารางคะแนนV3!$C489,[1]RiskPlusY2565Q3!$D:$D,0))</f>
        <v>1</v>
      </c>
      <c r="AQ489" s="92">
        <f>INDEX([1]RiskPlusY2565Q3!R:R,MATCH([1]ตารางคะแนนV3!$C489,[1]RiskPlusY2565Q3!$D:$D,0))</f>
        <v>1</v>
      </c>
      <c r="AR489" s="92">
        <f>INDEX([1]RiskPlusY2565Q3!AB:AB,MATCH([1]ตารางคะแนนV3!$C489,[1]RiskPlusY2565Q3!$D:$D,0))</f>
        <v>1</v>
      </c>
      <c r="AS489" s="93">
        <f t="shared" si="121"/>
        <v>3</v>
      </c>
      <c r="AT489" s="92">
        <f>INDEX([1]RiskPlusY2565Q3!AA:AA,MATCH([1]ตารางคะแนนV3!$C489,[1]RiskPlusY2565Q3!$D:$D,0))</f>
        <v>1</v>
      </c>
      <c r="AU489" s="92">
        <f>INDEX([1]RiskPlusY2565Q3!AC:AC,MATCH([1]ตารางคะแนนV3!$C489,[1]RiskPlusY2565Q3!$D:$D,0))</f>
        <v>1</v>
      </c>
      <c r="AV489" s="94">
        <f t="shared" si="122"/>
        <v>2</v>
      </c>
      <c r="AW489" s="95">
        <f t="shared" si="123"/>
        <v>5</v>
      </c>
      <c r="AX489" s="96">
        <f t="shared" si="124"/>
        <v>12</v>
      </c>
      <c r="AY489" s="18" t="str">
        <f t="shared" si="125"/>
        <v>A</v>
      </c>
      <c r="AZ489" s="18"/>
      <c r="BA489" s="18" t="str">
        <f>INDEX([1]Proflile65!$L:$L,MATCH([1]ตารางคะแนนV3!$C489,[1]Proflile65!$D:$D,0))</f>
        <v>เดิม</v>
      </c>
      <c r="BB489" s="18"/>
      <c r="BC489" s="18"/>
      <c r="BD489" s="28" t="b">
        <f t="shared" si="126"/>
        <v>1</v>
      </c>
      <c r="BE489" s="96">
        <v>12</v>
      </c>
      <c r="BF489" s="18" t="s">
        <v>2048</v>
      </c>
      <c r="BH489" s="17">
        <f t="shared" si="127"/>
        <v>300000</v>
      </c>
    </row>
    <row r="490" spans="1:60">
      <c r="A490" s="18" t="s">
        <v>116</v>
      </c>
      <c r="B490" s="17" t="s">
        <v>147</v>
      </c>
      <c r="C490" s="18" t="s">
        <v>1125</v>
      </c>
      <c r="D490" s="17" t="s">
        <v>1126</v>
      </c>
      <c r="E490" s="18" t="str">
        <f>INDEX([1]Proflile65!$F:$F,MATCH([1]ตารางคะแนนV3!$C490,[1]Proflile65!$D:$D,0))</f>
        <v>รพช.</v>
      </c>
      <c r="F490" s="18">
        <f>INDEX([1]Proflile65!$H:$H,MATCH([1]ตารางคะแนนV3!$C490,[1]Proflile65!$D:$D,0))</f>
        <v>30</v>
      </c>
      <c r="G490" s="19" t="str">
        <f>INDEX([1]Proflile65!$K:$K,MATCH([1]ตารางคะแนนV3!$C490,[1]Proflile65!$D:$D,0))</f>
        <v>รพช.F2 P&lt;=30,000</v>
      </c>
      <c r="H490" s="75">
        <v>15878</v>
      </c>
      <c r="I490" s="76">
        <f>INDEX([1]RiskPlusY2565Q3!L:L,MATCH([1]ตารางคะแนนV3!$C490,[1]RiskPlusY2565Q3!$D:$D,0))</f>
        <v>35661905.509999998</v>
      </c>
      <c r="J490" s="76">
        <f>INDEX([1]RiskPlusY2565Q3!P:P,MATCH([1]ตารางคะแนนV3!$C490,[1]RiskPlusY2565Q3!$D:$D,0))</f>
        <v>7791715.0599999996</v>
      </c>
      <c r="K490" s="76">
        <f>INDEX([1]RiskPlusY2565Q3!O:O,MATCH([1]ตารางคะแนนV3!$C490,[1]RiskPlusY2565Q3!$D:$D,0))</f>
        <v>5199312.18</v>
      </c>
      <c r="L490" s="76">
        <f>INDEX([1]RiskPlusY2565Q3!M:M,MATCH([1]ตารางคะแนนV3!$C490,[1]RiskPlusY2565Q3!$D:$D,0))</f>
        <v>3003414.21</v>
      </c>
      <c r="M490" s="29">
        <f>INDEX([1]RiskPlusY2565Q3!N:N,MATCH([1]ตารางคะแนนV3!$C490,[1]RiskPlusY2565Q3!$D:$D,0))</f>
        <v>0</v>
      </c>
      <c r="N490" s="77">
        <f>INDEX([1]PlanfinY2565Q3!M:M,MATCH([1]ตารางคะแนนV3!$C490,[1]PlanfinY2565Q3!$C:$C,0))</f>
        <v>0</v>
      </c>
      <c r="O490" s="78">
        <f>INDEX([1]PlanfinY2565Q3!N:N,MATCH([1]ตารางคะแนนV3!$C490,[1]PlanfinY2565Q3!$C:$C,0))</f>
        <v>1</v>
      </c>
      <c r="P490" s="79">
        <f t="shared" si="112"/>
        <v>1</v>
      </c>
      <c r="Q490" s="80">
        <f>INDEX([1]Ratio!R:R,MATCH([1]ตารางคะแนนV3!$C490,[1]Ratio!$C:$C,0))</f>
        <v>387</v>
      </c>
      <c r="R490" s="81">
        <f>INDEX([1]RiskPlusY2565Q3!$S:$S,MATCH([1]ตารางคะแนนV3!C490,[1]RiskPlusY2565Q3!$D:$D,0))</f>
        <v>0</v>
      </c>
      <c r="S490" s="82">
        <f>INDEX([1]Ratio!$S:$S,MATCH([1]ตารางคะแนนV3!$C490,[1]Ratio!$C:$C,0))</f>
        <v>894</v>
      </c>
      <c r="T490" s="78">
        <f>VLOOKUP($C490,[1]RiskPlusY2565Q3!$D$2:$W$901,17,0)</f>
        <v>0</v>
      </c>
      <c r="U490" s="83">
        <f t="shared" si="113"/>
        <v>0</v>
      </c>
      <c r="V490" s="82">
        <f>INDEX([1]Ratio!$T:$T,MATCH([1]ตารางคะแนนV3!$C490,[1]Ratio!$C:$C,0))</f>
        <v>76</v>
      </c>
      <c r="W490" s="78">
        <f>VLOOKUP($C490,[1]RiskPlusY2565Q3!$D$2:$W$901,18,0)</f>
        <v>0</v>
      </c>
      <c r="X490" s="83">
        <f t="shared" si="114"/>
        <v>0</v>
      </c>
      <c r="Y490" s="82">
        <f>INDEX([1]Ratio!$V:$V,MATCH([1]ตารางคะแนนV3!$C490,[1]Ratio!$C:$C,0))</f>
        <v>144</v>
      </c>
      <c r="Z490" s="81">
        <f>INDEX([1]RiskPlusY2565Q3!$W:$W,MATCH([1]ตารางคะแนนV3!C490,[1]RiskPlusY2565Q3!$D:$D,0))</f>
        <v>0</v>
      </c>
      <c r="AA490" s="84">
        <f t="shared" si="115"/>
        <v>0</v>
      </c>
      <c r="AB490" s="77" t="str">
        <f>INDEX('[1]Quick MethodY2565Q3'!P:P,MATCH([1]ตารางคะแนนV3!$C490,'[1]Quick MethodY2565Q3'!$C:$C,0))</f>
        <v>1</v>
      </c>
      <c r="AC490" s="78" t="str">
        <f>INDEX('[1]Quick MethodY2565Q3'!Q:Q,MATCH([1]ตารางคะแนนV3!$C490,'[1]Quick MethodY2565Q3'!$C:$C,0))</f>
        <v>1</v>
      </c>
      <c r="AD490" s="78">
        <f>INDEX([1]HGRY2565Q3!W:W,MATCH([1]ตารางคะแนนV3!$C490,[1]HGRY2565Q3!$C:$C,0))</f>
        <v>0.5</v>
      </c>
      <c r="AE490" s="78">
        <f>INDEX([1]HGRY2565Q3!X:X,MATCH([1]ตารางคะแนนV3!$C490,[1]HGRY2565Q3!$C:$C,0))</f>
        <v>0.5</v>
      </c>
      <c r="AF490" s="78">
        <f>INDEX([1]HGRY2565Q3!Y:Y,MATCH([1]ตารางคะแนนV3!$C490,[1]HGRY2565Q3!$C:$C,0))</f>
        <v>0.5</v>
      </c>
      <c r="AG490" s="78">
        <f>INDEX([1]HGRY2565Q3!Z:Z,MATCH([1]ตารางคะแนนV3!$C490,[1]HGRY2565Q3!$C:$C,0))</f>
        <v>0</v>
      </c>
      <c r="AH490" s="85">
        <f t="shared" si="116"/>
        <v>3.5</v>
      </c>
      <c r="AI490" s="79">
        <f t="shared" si="117"/>
        <v>2</v>
      </c>
      <c r="AJ490" s="86">
        <f>INDEX([1]PointY2565Q3!J:J,MATCH([1]ตารางคะแนนV3!$C490,[1]PointY2565Q3!$C:$C,0))</f>
        <v>1</v>
      </c>
      <c r="AK490" s="87">
        <f>IFERROR(INDEX([1]อัตราการครองเตียง!O:O,MATCH([1]ตารางคะแนนV3!$C490,[1]อัตราการครองเตียง!$C:$C,0)),0)</f>
        <v>0</v>
      </c>
      <c r="AL490" s="88">
        <f>INDEX([1]SumAdjRw!R:R,MATCH([1]ตารางคะแนนV3!$C490,[1]SumAdjRw!$C:$C,0))</f>
        <v>0</v>
      </c>
      <c r="AM490" s="89">
        <f t="shared" si="118"/>
        <v>0</v>
      </c>
      <c r="AN490" s="90">
        <f t="shared" si="119"/>
        <v>3</v>
      </c>
      <c r="AO490" s="91">
        <f t="shared" si="120"/>
        <v>4</v>
      </c>
      <c r="AP490" s="92">
        <f>INDEX([1]RiskPlusY2565Q3!Q:Q,MATCH([1]ตารางคะแนนV3!$C490,[1]RiskPlusY2565Q3!$D:$D,0))</f>
        <v>0</v>
      </c>
      <c r="AQ490" s="92">
        <f>INDEX([1]RiskPlusY2565Q3!R:R,MATCH([1]ตารางคะแนนV3!$C490,[1]RiskPlusY2565Q3!$D:$D,0))</f>
        <v>0</v>
      </c>
      <c r="AR490" s="92">
        <f>INDEX([1]RiskPlusY2565Q3!AB:AB,MATCH([1]ตารางคะแนนV3!$C490,[1]RiskPlusY2565Q3!$D:$D,0))</f>
        <v>1</v>
      </c>
      <c r="AS490" s="93">
        <f t="shared" si="121"/>
        <v>1</v>
      </c>
      <c r="AT490" s="92">
        <f>INDEX([1]RiskPlusY2565Q3!AA:AA,MATCH([1]ตารางคะแนนV3!$C490,[1]RiskPlusY2565Q3!$D:$D,0))</f>
        <v>1</v>
      </c>
      <c r="AU490" s="92">
        <f>INDEX([1]RiskPlusY2565Q3!AC:AC,MATCH([1]ตารางคะแนนV3!$C490,[1]RiskPlusY2565Q3!$D:$D,0))</f>
        <v>1</v>
      </c>
      <c r="AV490" s="94">
        <f t="shared" si="122"/>
        <v>2</v>
      </c>
      <c r="AW490" s="95">
        <f t="shared" si="123"/>
        <v>3</v>
      </c>
      <c r="AX490" s="96">
        <f t="shared" si="124"/>
        <v>7</v>
      </c>
      <c r="AY490" s="18" t="str">
        <f t="shared" si="125"/>
        <v>F</v>
      </c>
      <c r="AZ490" s="18"/>
      <c r="BA490" s="18" t="str">
        <f>INDEX([1]Proflile65!$L:$L,MATCH([1]ตารางคะแนนV3!$C490,[1]Proflile65!$D:$D,0))</f>
        <v>เดิม</v>
      </c>
      <c r="BB490" s="18"/>
      <c r="BC490" s="18"/>
      <c r="BD490" s="28" t="b">
        <f t="shared" si="126"/>
        <v>1</v>
      </c>
      <c r="BE490" s="96">
        <v>7</v>
      </c>
      <c r="BF490" s="18" t="s">
        <v>2074</v>
      </c>
      <c r="BH490" s="17">
        <f t="shared" si="127"/>
        <v>0</v>
      </c>
    </row>
    <row r="491" spans="1:60">
      <c r="A491" s="18" t="s">
        <v>116</v>
      </c>
      <c r="B491" s="17" t="s">
        <v>147</v>
      </c>
      <c r="C491" s="18" t="s">
        <v>1127</v>
      </c>
      <c r="D491" s="17" t="s">
        <v>1128</v>
      </c>
      <c r="E491" s="18" t="str">
        <f>INDEX([1]Proflile65!$F:$F,MATCH([1]ตารางคะแนนV3!$C491,[1]Proflile65!$D:$D,0))</f>
        <v>รพช.</v>
      </c>
      <c r="F491" s="18">
        <f>INDEX([1]Proflile65!$H:$H,MATCH([1]ตารางคะแนนV3!$C491,[1]Proflile65!$D:$D,0))</f>
        <v>31</v>
      </c>
      <c r="G491" s="19" t="str">
        <f>INDEX([1]Proflile65!$K:$K,MATCH([1]ตารางคะแนนV3!$C491,[1]Proflile65!$D:$D,0))</f>
        <v>รพช.F2 P&lt;=30,000</v>
      </c>
      <c r="H491" s="75">
        <v>20235</v>
      </c>
      <c r="I491" s="76">
        <f>INDEX([1]RiskPlusY2565Q3!L:L,MATCH([1]ตารางคะแนนV3!$C491,[1]RiskPlusY2565Q3!$D:$D,0))</f>
        <v>32911935.5</v>
      </c>
      <c r="J491" s="76">
        <f>INDEX([1]RiskPlusY2565Q3!P:P,MATCH([1]ตารางคะแนนV3!$C491,[1]RiskPlusY2565Q3!$D:$D,0))</f>
        <v>3919752.2</v>
      </c>
      <c r="K491" s="76">
        <f>INDEX([1]RiskPlusY2565Q3!O:O,MATCH([1]ตารางคะแนนV3!$C491,[1]RiskPlusY2565Q3!$D:$D,0))</f>
        <v>14102220.77</v>
      </c>
      <c r="L491" s="76">
        <f>INDEX([1]RiskPlusY2565Q3!M:M,MATCH([1]ตารางคะแนนV3!$C491,[1]RiskPlusY2565Q3!$D:$D,0))</f>
        <v>9723468.0600000005</v>
      </c>
      <c r="M491" s="29">
        <f>INDEX([1]RiskPlusY2565Q3!N:N,MATCH([1]ตารางคะแนนV3!$C491,[1]RiskPlusY2565Q3!$D:$D,0))</f>
        <v>0</v>
      </c>
      <c r="N491" s="77">
        <f>INDEX([1]PlanfinY2565Q3!M:M,MATCH([1]ตารางคะแนนV3!$C491,[1]PlanfinY2565Q3!$C:$C,0))</f>
        <v>0</v>
      </c>
      <c r="O491" s="78">
        <f>INDEX([1]PlanfinY2565Q3!N:N,MATCH([1]ตารางคะแนนV3!$C491,[1]PlanfinY2565Q3!$C:$C,0))</f>
        <v>1</v>
      </c>
      <c r="P491" s="79">
        <f t="shared" si="112"/>
        <v>1</v>
      </c>
      <c r="Q491" s="80">
        <f>INDEX([1]Ratio!R:R,MATCH([1]ตารางคะแนนV3!$C491,[1]Ratio!$C:$C,0))</f>
        <v>336</v>
      </c>
      <c r="R491" s="81">
        <f>INDEX([1]RiskPlusY2565Q3!$S:$S,MATCH([1]ตารางคะแนนV3!C491,[1]RiskPlusY2565Q3!$D:$D,0))</f>
        <v>0</v>
      </c>
      <c r="S491" s="82">
        <f>INDEX([1]Ratio!$S:$S,MATCH([1]ตารางคะแนนV3!$C491,[1]Ratio!$C:$C,0))</f>
        <v>429</v>
      </c>
      <c r="T491" s="78">
        <f>VLOOKUP($C491,[1]RiskPlusY2565Q3!$D$2:$W$901,17,0)</f>
        <v>0</v>
      </c>
      <c r="U491" s="83">
        <f t="shared" si="113"/>
        <v>0</v>
      </c>
      <c r="V491" s="82">
        <f>INDEX([1]Ratio!$T:$T,MATCH([1]ตารางคะแนนV3!$C491,[1]Ratio!$C:$C,0))</f>
        <v>153</v>
      </c>
      <c r="W491" s="78">
        <f>VLOOKUP($C491,[1]RiskPlusY2565Q3!$D$2:$W$901,18,0)</f>
        <v>0</v>
      </c>
      <c r="X491" s="83">
        <f t="shared" si="114"/>
        <v>0</v>
      </c>
      <c r="Y491" s="82">
        <f>INDEX([1]Ratio!$V:$V,MATCH([1]ตารางคะแนนV3!$C491,[1]Ratio!$C:$C,0))</f>
        <v>92</v>
      </c>
      <c r="Z491" s="81">
        <f>INDEX([1]RiskPlusY2565Q3!$W:$W,MATCH([1]ตารางคะแนนV3!C491,[1]RiskPlusY2565Q3!$D:$D,0))</f>
        <v>0</v>
      </c>
      <c r="AA491" s="84">
        <f t="shared" si="115"/>
        <v>0</v>
      </c>
      <c r="AB491" s="77" t="str">
        <f>INDEX('[1]Quick MethodY2565Q3'!P:P,MATCH([1]ตารางคะแนนV3!$C491,'[1]Quick MethodY2565Q3'!$C:$C,0))</f>
        <v>1</v>
      </c>
      <c r="AC491" s="78" t="str">
        <f>INDEX('[1]Quick MethodY2565Q3'!Q:Q,MATCH([1]ตารางคะแนนV3!$C491,'[1]Quick MethodY2565Q3'!$C:$C,0))</f>
        <v>1</v>
      </c>
      <c r="AD491" s="78">
        <f>INDEX([1]HGRY2565Q3!W:W,MATCH([1]ตารางคะแนนV3!$C491,[1]HGRY2565Q3!$C:$C,0))</f>
        <v>0.5</v>
      </c>
      <c r="AE491" s="78">
        <f>INDEX([1]HGRY2565Q3!X:X,MATCH([1]ตารางคะแนนV3!$C491,[1]HGRY2565Q3!$C:$C,0))</f>
        <v>0.5</v>
      </c>
      <c r="AF491" s="78">
        <f>INDEX([1]HGRY2565Q3!Y:Y,MATCH([1]ตารางคะแนนV3!$C491,[1]HGRY2565Q3!$C:$C,0))</f>
        <v>0.5</v>
      </c>
      <c r="AG491" s="78">
        <f>INDEX([1]HGRY2565Q3!Z:Z,MATCH([1]ตารางคะแนนV3!$C491,[1]HGRY2565Q3!$C:$C,0))</f>
        <v>0.5</v>
      </c>
      <c r="AH491" s="85">
        <f t="shared" si="116"/>
        <v>4</v>
      </c>
      <c r="AI491" s="79">
        <f t="shared" si="117"/>
        <v>2</v>
      </c>
      <c r="AJ491" s="86">
        <f>INDEX([1]PointY2565Q3!J:J,MATCH([1]ตารางคะแนนV3!$C491,[1]PointY2565Q3!$C:$C,0))</f>
        <v>1</v>
      </c>
      <c r="AK491" s="87">
        <f>IFERROR(INDEX([1]อัตราการครองเตียง!O:O,MATCH([1]ตารางคะแนนV3!$C491,[1]อัตราการครองเตียง!$C:$C,0)),0)</f>
        <v>0</v>
      </c>
      <c r="AL491" s="88">
        <f>INDEX([1]SumAdjRw!R:R,MATCH([1]ตารางคะแนนV3!$C491,[1]SumAdjRw!$C:$C,0))</f>
        <v>0</v>
      </c>
      <c r="AM491" s="89">
        <f t="shared" si="118"/>
        <v>0</v>
      </c>
      <c r="AN491" s="90">
        <f t="shared" si="119"/>
        <v>3</v>
      </c>
      <c r="AO491" s="91">
        <f t="shared" si="120"/>
        <v>4</v>
      </c>
      <c r="AP491" s="92">
        <f>INDEX([1]RiskPlusY2565Q3!Q:Q,MATCH([1]ตารางคะแนนV3!$C491,[1]RiskPlusY2565Q3!$D:$D,0))</f>
        <v>0</v>
      </c>
      <c r="AQ491" s="92">
        <f>INDEX([1]RiskPlusY2565Q3!R:R,MATCH([1]ตารางคะแนนV3!$C491,[1]RiskPlusY2565Q3!$D:$D,0))</f>
        <v>0</v>
      </c>
      <c r="AR491" s="92">
        <f>INDEX([1]RiskPlusY2565Q3!AB:AB,MATCH([1]ตารางคะแนนV3!$C491,[1]RiskPlusY2565Q3!$D:$D,0))</f>
        <v>1</v>
      </c>
      <c r="AS491" s="93">
        <f t="shared" si="121"/>
        <v>1</v>
      </c>
      <c r="AT491" s="92">
        <f>INDEX([1]RiskPlusY2565Q3!AA:AA,MATCH([1]ตารางคะแนนV3!$C491,[1]RiskPlusY2565Q3!$D:$D,0))</f>
        <v>1</v>
      </c>
      <c r="AU491" s="92">
        <f>INDEX([1]RiskPlusY2565Q3!AC:AC,MATCH([1]ตารางคะแนนV3!$C491,[1]RiskPlusY2565Q3!$D:$D,0))</f>
        <v>1</v>
      </c>
      <c r="AV491" s="94">
        <f t="shared" si="122"/>
        <v>2</v>
      </c>
      <c r="AW491" s="95">
        <f t="shared" si="123"/>
        <v>3</v>
      </c>
      <c r="AX491" s="96">
        <f t="shared" si="124"/>
        <v>7</v>
      </c>
      <c r="AY491" s="18" t="str">
        <f t="shared" si="125"/>
        <v>F</v>
      </c>
      <c r="AZ491" s="18"/>
      <c r="BA491" s="18" t="str">
        <f>INDEX([1]Proflile65!$L:$L,MATCH([1]ตารางคะแนนV3!$C491,[1]Proflile65!$D:$D,0))</f>
        <v>เดิม</v>
      </c>
      <c r="BB491" s="18"/>
      <c r="BC491" s="18"/>
      <c r="BD491" s="28" t="b">
        <f t="shared" si="126"/>
        <v>1</v>
      </c>
      <c r="BE491" s="96">
        <v>7</v>
      </c>
      <c r="BF491" s="18" t="s">
        <v>2074</v>
      </c>
      <c r="BH491" s="17">
        <f t="shared" si="127"/>
        <v>0</v>
      </c>
    </row>
    <row r="492" spans="1:60">
      <c r="A492" s="18" t="s">
        <v>116</v>
      </c>
      <c r="B492" s="17" t="s">
        <v>147</v>
      </c>
      <c r="C492" s="18" t="s">
        <v>1129</v>
      </c>
      <c r="D492" s="17" t="s">
        <v>1130</v>
      </c>
      <c r="E492" s="18" t="str">
        <f>INDEX([1]Proflile65!$F:$F,MATCH([1]ตารางคะแนนV3!$C492,[1]Proflile65!$D:$D,0))</f>
        <v>รพช.</v>
      </c>
      <c r="F492" s="18">
        <f>INDEX([1]Proflile65!$H:$H,MATCH([1]ตารางคะแนนV3!$C492,[1]Proflile65!$D:$D,0))</f>
        <v>38</v>
      </c>
      <c r="G492" s="19" t="str">
        <f>INDEX([1]Proflile65!$K:$K,MATCH([1]ตารางคะแนนV3!$C492,[1]Proflile65!$D:$D,0))</f>
        <v>รพช.F2 P30,000-60,000</v>
      </c>
      <c r="H492" s="75">
        <v>51211</v>
      </c>
      <c r="I492" s="76">
        <f>INDEX([1]RiskPlusY2565Q3!L:L,MATCH([1]ตารางคะแนนV3!$C492,[1]RiskPlusY2565Q3!$D:$D,0))</f>
        <v>51219929.880000003</v>
      </c>
      <c r="J492" s="76">
        <f>INDEX([1]RiskPlusY2565Q3!P:P,MATCH([1]ตารางคะแนนV3!$C492,[1]RiskPlusY2565Q3!$D:$D,0))</f>
        <v>12776721.49</v>
      </c>
      <c r="K492" s="76">
        <f>INDEX([1]RiskPlusY2565Q3!O:O,MATCH([1]ตารางคะแนนV3!$C492,[1]RiskPlusY2565Q3!$D:$D,0))</f>
        <v>37289245.490000002</v>
      </c>
      <c r="L492" s="76">
        <f>INDEX([1]RiskPlusY2565Q3!M:M,MATCH([1]ตารางคะแนนV3!$C492,[1]RiskPlusY2565Q3!$D:$D,0))</f>
        <v>35487308.859999999</v>
      </c>
      <c r="M492" s="29">
        <f>INDEX([1]RiskPlusY2565Q3!N:N,MATCH([1]ตารางคะแนนV3!$C492,[1]RiskPlusY2565Q3!$D:$D,0))</f>
        <v>0</v>
      </c>
      <c r="N492" s="77">
        <f>INDEX([1]PlanfinY2565Q3!M:M,MATCH([1]ตารางคะแนนV3!$C492,[1]PlanfinY2565Q3!$C:$C,0))</f>
        <v>1</v>
      </c>
      <c r="O492" s="78">
        <f>INDEX([1]PlanfinY2565Q3!N:N,MATCH([1]ตารางคะแนนV3!$C492,[1]PlanfinY2565Q3!$C:$C,0))</f>
        <v>0</v>
      </c>
      <c r="P492" s="79">
        <f t="shared" si="112"/>
        <v>1</v>
      </c>
      <c r="Q492" s="80">
        <f>INDEX([1]Ratio!R:R,MATCH([1]ตารางคะแนนV3!$C492,[1]Ratio!$C:$C,0))</f>
        <v>206</v>
      </c>
      <c r="R492" s="81">
        <f>INDEX([1]RiskPlusY2565Q3!$S:$S,MATCH([1]ตารางคะแนนV3!C492,[1]RiskPlusY2565Q3!$D:$D,0))</f>
        <v>0</v>
      </c>
      <c r="S492" s="82">
        <f>INDEX([1]Ratio!$S:$S,MATCH([1]ตารางคะแนนV3!$C492,[1]Ratio!$C:$C,0))</f>
        <v>50</v>
      </c>
      <c r="T492" s="78">
        <f>VLOOKUP($C492,[1]RiskPlusY2565Q3!$D$2:$W$901,17,0)</f>
        <v>1</v>
      </c>
      <c r="U492" s="83">
        <f t="shared" si="113"/>
        <v>0.5</v>
      </c>
      <c r="V492" s="82">
        <f>INDEX([1]Ratio!$T:$T,MATCH([1]ตารางคะแนนV3!$C492,[1]Ratio!$C:$C,0))</f>
        <v>103</v>
      </c>
      <c r="W492" s="78">
        <f>VLOOKUP($C492,[1]RiskPlusY2565Q3!$D$2:$W$901,18,0)</f>
        <v>0</v>
      </c>
      <c r="X492" s="83">
        <f t="shared" si="114"/>
        <v>0</v>
      </c>
      <c r="Y492" s="82">
        <f>INDEX([1]Ratio!$V:$V,MATCH([1]ตารางคะแนนV3!$C492,[1]Ratio!$C:$C,0))</f>
        <v>92</v>
      </c>
      <c r="Z492" s="81">
        <f>INDEX([1]RiskPlusY2565Q3!$W:$W,MATCH([1]ตารางคะแนนV3!C492,[1]RiskPlusY2565Q3!$D:$D,0))</f>
        <v>0</v>
      </c>
      <c r="AA492" s="84">
        <f t="shared" si="115"/>
        <v>0.5</v>
      </c>
      <c r="AB492" s="77" t="str">
        <f>INDEX('[1]Quick MethodY2565Q3'!P:P,MATCH([1]ตารางคะแนนV3!$C492,'[1]Quick MethodY2565Q3'!$C:$C,0))</f>
        <v>1</v>
      </c>
      <c r="AC492" s="78" t="str">
        <f>INDEX('[1]Quick MethodY2565Q3'!Q:Q,MATCH([1]ตารางคะแนนV3!$C492,'[1]Quick MethodY2565Q3'!$C:$C,0))</f>
        <v>0</v>
      </c>
      <c r="AD492" s="78">
        <f>INDEX([1]HGRY2565Q3!W:W,MATCH([1]ตารางคะแนนV3!$C492,[1]HGRY2565Q3!$C:$C,0))</f>
        <v>0</v>
      </c>
      <c r="AE492" s="78">
        <f>INDEX([1]HGRY2565Q3!X:X,MATCH([1]ตารางคะแนนV3!$C492,[1]HGRY2565Q3!$C:$C,0))</f>
        <v>0</v>
      </c>
      <c r="AF492" s="78">
        <f>INDEX([1]HGRY2565Q3!Y:Y,MATCH([1]ตารางคะแนนV3!$C492,[1]HGRY2565Q3!$C:$C,0))</f>
        <v>0</v>
      </c>
      <c r="AG492" s="78">
        <f>INDEX([1]HGRY2565Q3!Z:Z,MATCH([1]ตารางคะแนนV3!$C492,[1]HGRY2565Q3!$C:$C,0))</f>
        <v>0</v>
      </c>
      <c r="AH492" s="85">
        <f t="shared" si="116"/>
        <v>1</v>
      </c>
      <c r="AI492" s="79">
        <f t="shared" si="117"/>
        <v>1</v>
      </c>
      <c r="AJ492" s="86">
        <f>INDEX([1]PointY2565Q3!J:J,MATCH([1]ตารางคะแนนV3!$C492,[1]PointY2565Q3!$C:$C,0))</f>
        <v>1</v>
      </c>
      <c r="AK492" s="87">
        <f>IFERROR(INDEX([1]อัตราการครองเตียง!O:O,MATCH([1]ตารางคะแนนV3!$C492,[1]อัตราการครองเตียง!$C:$C,0)),0)</f>
        <v>0</v>
      </c>
      <c r="AL492" s="88">
        <f>INDEX([1]SumAdjRw!R:R,MATCH([1]ตารางคะแนนV3!$C492,[1]SumAdjRw!$C:$C,0))</f>
        <v>0</v>
      </c>
      <c r="AM492" s="89">
        <f t="shared" si="118"/>
        <v>0</v>
      </c>
      <c r="AN492" s="90">
        <f t="shared" si="119"/>
        <v>2</v>
      </c>
      <c r="AO492" s="91">
        <f t="shared" si="120"/>
        <v>3.5</v>
      </c>
      <c r="AP492" s="92">
        <f>INDEX([1]RiskPlusY2565Q3!Q:Q,MATCH([1]ตารางคะแนนV3!$C492,[1]RiskPlusY2565Q3!$D:$D,0))</f>
        <v>0</v>
      </c>
      <c r="AQ492" s="92">
        <f>INDEX([1]RiskPlusY2565Q3!R:R,MATCH([1]ตารางคะแนนV3!$C492,[1]RiskPlusY2565Q3!$D:$D,0))</f>
        <v>1</v>
      </c>
      <c r="AR492" s="92">
        <f>INDEX([1]RiskPlusY2565Q3!AB:AB,MATCH([1]ตารางคะแนนV3!$C492,[1]RiskPlusY2565Q3!$D:$D,0))</f>
        <v>1</v>
      </c>
      <c r="AS492" s="93">
        <f t="shared" si="121"/>
        <v>2</v>
      </c>
      <c r="AT492" s="92">
        <f>INDEX([1]RiskPlusY2565Q3!AA:AA,MATCH([1]ตารางคะแนนV3!$C492,[1]RiskPlusY2565Q3!$D:$D,0))</f>
        <v>1</v>
      </c>
      <c r="AU492" s="92">
        <f>INDEX([1]RiskPlusY2565Q3!AC:AC,MATCH([1]ตารางคะแนนV3!$C492,[1]RiskPlusY2565Q3!$D:$D,0))</f>
        <v>1</v>
      </c>
      <c r="AV492" s="94">
        <f t="shared" si="122"/>
        <v>2</v>
      </c>
      <c r="AW492" s="95">
        <f t="shared" si="123"/>
        <v>4</v>
      </c>
      <c r="AX492" s="96">
        <f t="shared" si="124"/>
        <v>7.5</v>
      </c>
      <c r="AY492" s="18" t="str">
        <f t="shared" si="125"/>
        <v>D</v>
      </c>
      <c r="AZ492" s="18"/>
      <c r="BA492" s="18" t="str">
        <f>INDEX([1]Proflile65!$L:$L,MATCH([1]ตารางคะแนนV3!$C492,[1]Proflile65!$D:$D,0))</f>
        <v>เดิม</v>
      </c>
      <c r="BB492" s="18"/>
      <c r="BC492" s="18"/>
      <c r="BD492" s="28" t="b">
        <f t="shared" si="126"/>
        <v>1</v>
      </c>
      <c r="BE492" s="96">
        <v>7.5</v>
      </c>
      <c r="BF492" s="18" t="s">
        <v>2073</v>
      </c>
      <c r="BH492" s="17">
        <f t="shared" si="127"/>
        <v>0</v>
      </c>
    </row>
    <row r="493" spans="1:60">
      <c r="A493" s="18" t="s">
        <v>116</v>
      </c>
      <c r="B493" s="17" t="s">
        <v>147</v>
      </c>
      <c r="C493" s="18" t="s">
        <v>1131</v>
      </c>
      <c r="D493" s="17" t="s">
        <v>1132</v>
      </c>
      <c r="E493" s="18" t="str">
        <f>INDEX([1]Proflile65!$F:$F,MATCH([1]ตารางคะแนนV3!$C493,[1]Proflile65!$D:$D,0))</f>
        <v>รพช.</v>
      </c>
      <c r="F493" s="18">
        <f>INDEX([1]Proflile65!$H:$H,MATCH([1]ตารางคะแนนV3!$C493,[1]Proflile65!$D:$D,0))</f>
        <v>33</v>
      </c>
      <c r="G493" s="19" t="str">
        <f>INDEX([1]Proflile65!$K:$K,MATCH([1]ตารางคะแนนV3!$C493,[1]Proflile65!$D:$D,0))</f>
        <v>รพช.F2 P&lt;=30,000</v>
      </c>
      <c r="H493" s="75">
        <v>16367</v>
      </c>
      <c r="I493" s="76">
        <f>INDEX([1]RiskPlusY2565Q3!L:L,MATCH([1]ตารางคะแนนV3!$C493,[1]RiskPlusY2565Q3!$D:$D,0))</f>
        <v>21370819.640000001</v>
      </c>
      <c r="J493" s="76">
        <f>INDEX([1]RiskPlusY2565Q3!P:P,MATCH([1]ตารางคะแนนV3!$C493,[1]RiskPlusY2565Q3!$D:$D,0))</f>
        <v>-348961.15</v>
      </c>
      <c r="K493" s="76">
        <f>INDEX([1]RiskPlusY2565Q3!O:O,MATCH([1]ตารางคะแนนV3!$C493,[1]RiskPlusY2565Q3!$D:$D,0))</f>
        <v>15718706.83</v>
      </c>
      <c r="L493" s="76">
        <f>INDEX([1]RiskPlusY2565Q3!M:M,MATCH([1]ตารางคะแนนV3!$C493,[1]RiskPlusY2565Q3!$D:$D,0))</f>
        <v>13931164.4</v>
      </c>
      <c r="M493" s="29">
        <f>INDEX([1]RiskPlusY2565Q3!N:N,MATCH([1]ตารางคะแนนV3!$C493,[1]RiskPlusY2565Q3!$D:$D,0))</f>
        <v>0</v>
      </c>
      <c r="N493" s="77">
        <f>INDEX([1]PlanfinY2565Q3!M:M,MATCH([1]ตารางคะแนนV3!$C493,[1]PlanfinY2565Q3!$C:$C,0))</f>
        <v>0</v>
      </c>
      <c r="O493" s="78">
        <f>INDEX([1]PlanfinY2565Q3!N:N,MATCH([1]ตารางคะแนนV3!$C493,[1]PlanfinY2565Q3!$C:$C,0))</f>
        <v>1</v>
      </c>
      <c r="P493" s="79">
        <f t="shared" si="112"/>
        <v>1</v>
      </c>
      <c r="Q493" s="80">
        <f>INDEX([1]Ratio!R:R,MATCH([1]ตารางคะแนนV3!$C493,[1]Ratio!$C:$C,0))</f>
        <v>123</v>
      </c>
      <c r="R493" s="81">
        <f>INDEX([1]RiskPlusY2565Q3!$S:$S,MATCH([1]ตารางคะแนนV3!C493,[1]RiskPlusY2565Q3!$D:$D,0))</f>
        <v>0</v>
      </c>
      <c r="S493" s="82">
        <f>INDEX([1]Ratio!$S:$S,MATCH([1]ตารางคะแนนV3!$C493,[1]Ratio!$C:$C,0))</f>
        <v>56</v>
      </c>
      <c r="T493" s="78">
        <f>VLOOKUP($C493,[1]RiskPlusY2565Q3!$D$2:$W$901,17,0)</f>
        <v>1</v>
      </c>
      <c r="U493" s="83">
        <f t="shared" si="113"/>
        <v>0.5</v>
      </c>
      <c r="V493" s="82">
        <f>INDEX([1]Ratio!$T:$T,MATCH([1]ตารางคะแนนV3!$C493,[1]Ratio!$C:$C,0))</f>
        <v>112</v>
      </c>
      <c r="W493" s="78">
        <f>VLOOKUP($C493,[1]RiskPlusY2565Q3!$D$2:$W$901,18,0)</f>
        <v>0</v>
      </c>
      <c r="X493" s="83">
        <f t="shared" si="114"/>
        <v>0</v>
      </c>
      <c r="Y493" s="82">
        <f>INDEX([1]Ratio!$V:$V,MATCH([1]ตารางคะแนนV3!$C493,[1]Ratio!$C:$C,0))</f>
        <v>82</v>
      </c>
      <c r="Z493" s="81">
        <f>INDEX([1]RiskPlusY2565Q3!$W:$W,MATCH([1]ตารางคะแนนV3!C493,[1]RiskPlusY2565Q3!$D:$D,0))</f>
        <v>0</v>
      </c>
      <c r="AA493" s="84">
        <f t="shared" si="115"/>
        <v>0.5</v>
      </c>
      <c r="AB493" s="77" t="str">
        <f>INDEX('[1]Quick MethodY2565Q3'!P:P,MATCH([1]ตารางคะแนนV3!$C493,'[1]Quick MethodY2565Q3'!$C:$C,0))</f>
        <v>1</v>
      </c>
      <c r="AC493" s="78" t="str">
        <f>INDEX('[1]Quick MethodY2565Q3'!Q:Q,MATCH([1]ตารางคะแนนV3!$C493,'[1]Quick MethodY2565Q3'!$C:$C,0))</f>
        <v>1</v>
      </c>
      <c r="AD493" s="78">
        <f>INDEX([1]HGRY2565Q3!W:W,MATCH([1]ตารางคะแนนV3!$C493,[1]HGRY2565Q3!$C:$C,0))</f>
        <v>0.5</v>
      </c>
      <c r="AE493" s="78">
        <f>INDEX([1]HGRY2565Q3!X:X,MATCH([1]ตารางคะแนนV3!$C493,[1]HGRY2565Q3!$C:$C,0))</f>
        <v>0.5</v>
      </c>
      <c r="AF493" s="78">
        <f>INDEX([1]HGRY2565Q3!Y:Y,MATCH([1]ตารางคะแนนV3!$C493,[1]HGRY2565Q3!$C:$C,0))</f>
        <v>0</v>
      </c>
      <c r="AG493" s="78">
        <f>INDEX([1]HGRY2565Q3!Z:Z,MATCH([1]ตารางคะแนนV3!$C493,[1]HGRY2565Q3!$C:$C,0))</f>
        <v>0.5</v>
      </c>
      <c r="AH493" s="85">
        <f t="shared" si="116"/>
        <v>3.5</v>
      </c>
      <c r="AI493" s="79">
        <f t="shared" si="117"/>
        <v>2</v>
      </c>
      <c r="AJ493" s="86">
        <f>INDEX([1]PointY2565Q3!J:J,MATCH([1]ตารางคะแนนV3!$C493,[1]PointY2565Q3!$C:$C,0))</f>
        <v>1</v>
      </c>
      <c r="AK493" s="87">
        <f>IFERROR(INDEX([1]อัตราการครองเตียง!O:O,MATCH([1]ตารางคะแนนV3!$C493,[1]อัตราการครองเตียง!$C:$C,0)),0)</f>
        <v>0</v>
      </c>
      <c r="AL493" s="88">
        <f>INDEX([1]SumAdjRw!R:R,MATCH([1]ตารางคะแนนV3!$C493,[1]SumAdjRw!$C:$C,0))</f>
        <v>0</v>
      </c>
      <c r="AM493" s="89">
        <f t="shared" si="118"/>
        <v>0</v>
      </c>
      <c r="AN493" s="90">
        <f t="shared" si="119"/>
        <v>3</v>
      </c>
      <c r="AO493" s="91">
        <f t="shared" si="120"/>
        <v>4.5</v>
      </c>
      <c r="AP493" s="92">
        <f>INDEX([1]RiskPlusY2565Q3!Q:Q,MATCH([1]ตารางคะแนนV3!$C493,[1]RiskPlusY2565Q3!$D:$D,0))</f>
        <v>0</v>
      </c>
      <c r="AQ493" s="92">
        <f>INDEX([1]RiskPlusY2565Q3!R:R,MATCH([1]ตารางคะแนนV3!$C493,[1]RiskPlusY2565Q3!$D:$D,0))</f>
        <v>0</v>
      </c>
      <c r="AR493" s="92">
        <f>INDEX([1]RiskPlusY2565Q3!AB:AB,MATCH([1]ตารางคะแนนV3!$C493,[1]RiskPlusY2565Q3!$D:$D,0))</f>
        <v>1</v>
      </c>
      <c r="AS493" s="93">
        <f t="shared" si="121"/>
        <v>1</v>
      </c>
      <c r="AT493" s="92">
        <f>INDEX([1]RiskPlusY2565Q3!AA:AA,MATCH([1]ตารางคะแนนV3!$C493,[1]RiskPlusY2565Q3!$D:$D,0))</f>
        <v>1</v>
      </c>
      <c r="AU493" s="92">
        <f>INDEX([1]RiskPlusY2565Q3!AC:AC,MATCH([1]ตารางคะแนนV3!$C493,[1]RiskPlusY2565Q3!$D:$D,0))</f>
        <v>1</v>
      </c>
      <c r="AV493" s="94">
        <f t="shared" si="122"/>
        <v>2</v>
      </c>
      <c r="AW493" s="95">
        <f t="shared" si="123"/>
        <v>3</v>
      </c>
      <c r="AX493" s="96">
        <f t="shared" si="124"/>
        <v>7.5</v>
      </c>
      <c r="AY493" s="18" t="str">
        <f t="shared" si="125"/>
        <v>D</v>
      </c>
      <c r="AZ493" s="18"/>
      <c r="BA493" s="18" t="str">
        <f>INDEX([1]Proflile65!$L:$L,MATCH([1]ตารางคะแนนV3!$C493,[1]Proflile65!$D:$D,0))</f>
        <v>เดิม</v>
      </c>
      <c r="BB493" s="18"/>
      <c r="BC493" s="18"/>
      <c r="BD493" s="28" t="b">
        <f t="shared" si="126"/>
        <v>1</v>
      </c>
      <c r="BE493" s="96">
        <v>7.5</v>
      </c>
      <c r="BF493" s="18" t="s">
        <v>2073</v>
      </c>
      <c r="BH493" s="17">
        <f t="shared" si="127"/>
        <v>0</v>
      </c>
    </row>
    <row r="494" spans="1:60">
      <c r="A494" s="18" t="s">
        <v>116</v>
      </c>
      <c r="B494" s="17" t="s">
        <v>147</v>
      </c>
      <c r="C494" s="18" t="s">
        <v>1133</v>
      </c>
      <c r="D494" s="17" t="s">
        <v>1134</v>
      </c>
      <c r="E494" s="18" t="str">
        <f>INDEX([1]Proflile65!$F:$F,MATCH([1]ตารางคะแนนV3!$C494,[1]Proflile65!$D:$D,0))</f>
        <v>รพช.</v>
      </c>
      <c r="F494" s="18">
        <f>INDEX([1]Proflile65!$H:$H,MATCH([1]ตารางคะแนนV3!$C494,[1]Proflile65!$D:$D,0))</f>
        <v>38</v>
      </c>
      <c r="G494" s="19" t="str">
        <f>INDEX([1]Proflile65!$K:$K,MATCH([1]ตารางคะแนนV3!$C494,[1]Proflile65!$D:$D,0))</f>
        <v>รพช.F2 P&lt;=30,000</v>
      </c>
      <c r="H494" s="75">
        <v>22429</v>
      </c>
      <c r="I494" s="76">
        <f>INDEX([1]RiskPlusY2565Q3!L:L,MATCH([1]ตารางคะแนนV3!$C494,[1]RiskPlusY2565Q3!$D:$D,0))</f>
        <v>51617058.130000003</v>
      </c>
      <c r="J494" s="76">
        <f>INDEX([1]RiskPlusY2565Q3!P:P,MATCH([1]ตารางคะแนนV3!$C494,[1]RiskPlusY2565Q3!$D:$D,0))</f>
        <v>10602364.380000001</v>
      </c>
      <c r="K494" s="76">
        <f>INDEX([1]RiskPlusY2565Q3!O:O,MATCH([1]ตารางคะแนนV3!$C494,[1]RiskPlusY2565Q3!$D:$D,0))</f>
        <v>30935901.710000001</v>
      </c>
      <c r="L494" s="76">
        <f>INDEX([1]RiskPlusY2565Q3!M:M,MATCH([1]ตารางคะแนนV3!$C494,[1]RiskPlusY2565Q3!$D:$D,0))</f>
        <v>28317891.510000002</v>
      </c>
      <c r="M494" s="29">
        <f>INDEX([1]RiskPlusY2565Q3!N:N,MATCH([1]ตารางคะแนนV3!$C494,[1]RiskPlusY2565Q3!$D:$D,0))</f>
        <v>0</v>
      </c>
      <c r="N494" s="77">
        <f>INDEX([1]PlanfinY2565Q3!M:M,MATCH([1]ตารางคะแนนV3!$C494,[1]PlanfinY2565Q3!$C:$C,0))</f>
        <v>0</v>
      </c>
      <c r="O494" s="78">
        <f>INDEX([1]PlanfinY2565Q3!N:N,MATCH([1]ตารางคะแนนV3!$C494,[1]PlanfinY2565Q3!$C:$C,0))</f>
        <v>1</v>
      </c>
      <c r="P494" s="79">
        <f t="shared" si="112"/>
        <v>1</v>
      </c>
      <c r="Q494" s="80">
        <f>INDEX([1]Ratio!R:R,MATCH([1]ตารางคะแนนV3!$C494,[1]Ratio!$C:$C,0))</f>
        <v>150</v>
      </c>
      <c r="R494" s="81">
        <f>INDEX([1]RiskPlusY2565Q3!$S:$S,MATCH([1]ตารางคะแนนV3!C494,[1]RiskPlusY2565Q3!$D:$D,0))</f>
        <v>0</v>
      </c>
      <c r="S494" s="82">
        <f>INDEX([1]Ratio!$S:$S,MATCH([1]ตารางคะแนนV3!$C494,[1]Ratio!$C:$C,0))</f>
        <v>241</v>
      </c>
      <c r="T494" s="78">
        <f>VLOOKUP($C494,[1]RiskPlusY2565Q3!$D$2:$W$901,17,0)</f>
        <v>0</v>
      </c>
      <c r="U494" s="83">
        <f t="shared" si="113"/>
        <v>0</v>
      </c>
      <c r="V494" s="82">
        <f>INDEX([1]Ratio!$T:$T,MATCH([1]ตารางคะแนนV3!$C494,[1]Ratio!$C:$C,0))</f>
        <v>115</v>
      </c>
      <c r="W494" s="78">
        <f>VLOOKUP($C494,[1]RiskPlusY2565Q3!$D$2:$W$901,18,0)</f>
        <v>0</v>
      </c>
      <c r="X494" s="83">
        <f t="shared" si="114"/>
        <v>0</v>
      </c>
      <c r="Y494" s="82">
        <f>INDEX([1]Ratio!$V:$V,MATCH([1]ตารางคะแนนV3!$C494,[1]Ratio!$C:$C,0))</f>
        <v>155</v>
      </c>
      <c r="Z494" s="81">
        <f>INDEX([1]RiskPlusY2565Q3!$W:$W,MATCH([1]ตารางคะแนนV3!C494,[1]RiskPlusY2565Q3!$D:$D,0))</f>
        <v>0</v>
      </c>
      <c r="AA494" s="84">
        <f t="shared" si="115"/>
        <v>0</v>
      </c>
      <c r="AB494" s="77" t="str">
        <f>INDEX('[1]Quick MethodY2565Q3'!P:P,MATCH([1]ตารางคะแนนV3!$C494,'[1]Quick MethodY2565Q3'!$C:$C,0))</f>
        <v>1</v>
      </c>
      <c r="AC494" s="78" t="str">
        <f>INDEX('[1]Quick MethodY2565Q3'!Q:Q,MATCH([1]ตารางคะแนนV3!$C494,'[1]Quick MethodY2565Q3'!$C:$C,0))</f>
        <v>1</v>
      </c>
      <c r="AD494" s="78">
        <f>INDEX([1]HGRY2565Q3!W:W,MATCH([1]ตารางคะแนนV3!$C494,[1]HGRY2565Q3!$C:$C,0))</f>
        <v>0</v>
      </c>
      <c r="AE494" s="78">
        <f>INDEX([1]HGRY2565Q3!X:X,MATCH([1]ตารางคะแนนV3!$C494,[1]HGRY2565Q3!$C:$C,0))</f>
        <v>0.5</v>
      </c>
      <c r="AF494" s="78">
        <f>INDEX([1]HGRY2565Q3!Y:Y,MATCH([1]ตารางคะแนนV3!$C494,[1]HGRY2565Q3!$C:$C,0))</f>
        <v>0.5</v>
      </c>
      <c r="AG494" s="78">
        <f>INDEX([1]HGRY2565Q3!Z:Z,MATCH([1]ตารางคะแนนV3!$C494,[1]HGRY2565Q3!$C:$C,0))</f>
        <v>0</v>
      </c>
      <c r="AH494" s="85">
        <f t="shared" si="116"/>
        <v>3</v>
      </c>
      <c r="AI494" s="79">
        <f t="shared" si="117"/>
        <v>2</v>
      </c>
      <c r="AJ494" s="86">
        <f>INDEX([1]PointY2565Q3!J:J,MATCH([1]ตารางคะแนนV3!$C494,[1]PointY2565Q3!$C:$C,0))</f>
        <v>1</v>
      </c>
      <c r="AK494" s="87">
        <f>IFERROR(INDEX([1]อัตราการครองเตียง!O:O,MATCH([1]ตารางคะแนนV3!$C494,[1]อัตราการครองเตียง!$C:$C,0)),0)</f>
        <v>0</v>
      </c>
      <c r="AL494" s="88">
        <f>INDEX([1]SumAdjRw!R:R,MATCH([1]ตารางคะแนนV3!$C494,[1]SumAdjRw!$C:$C,0))</f>
        <v>1</v>
      </c>
      <c r="AM494" s="89">
        <f t="shared" si="118"/>
        <v>1</v>
      </c>
      <c r="AN494" s="90">
        <f t="shared" si="119"/>
        <v>4</v>
      </c>
      <c r="AO494" s="91">
        <f t="shared" si="120"/>
        <v>5</v>
      </c>
      <c r="AP494" s="92">
        <f>INDEX([1]RiskPlusY2565Q3!Q:Q,MATCH([1]ตารางคะแนนV3!$C494,[1]RiskPlusY2565Q3!$D:$D,0))</f>
        <v>1</v>
      </c>
      <c r="AQ494" s="92">
        <f>INDEX([1]RiskPlusY2565Q3!R:R,MATCH([1]ตารางคะแนนV3!$C494,[1]RiskPlusY2565Q3!$D:$D,0))</f>
        <v>1</v>
      </c>
      <c r="AR494" s="92">
        <f>INDEX([1]RiskPlusY2565Q3!AB:AB,MATCH([1]ตารางคะแนนV3!$C494,[1]RiskPlusY2565Q3!$D:$D,0))</f>
        <v>1</v>
      </c>
      <c r="AS494" s="93">
        <f t="shared" si="121"/>
        <v>3</v>
      </c>
      <c r="AT494" s="92">
        <f>INDEX([1]RiskPlusY2565Q3!AA:AA,MATCH([1]ตารางคะแนนV3!$C494,[1]RiskPlusY2565Q3!$D:$D,0))</f>
        <v>1</v>
      </c>
      <c r="AU494" s="92">
        <f>INDEX([1]RiskPlusY2565Q3!AC:AC,MATCH([1]ตารางคะแนนV3!$C494,[1]RiskPlusY2565Q3!$D:$D,0))</f>
        <v>1</v>
      </c>
      <c r="AV494" s="94">
        <f t="shared" si="122"/>
        <v>2</v>
      </c>
      <c r="AW494" s="95">
        <f t="shared" si="123"/>
        <v>5</v>
      </c>
      <c r="AX494" s="96">
        <f t="shared" si="124"/>
        <v>10</v>
      </c>
      <c r="AY494" s="18" t="str">
        <f t="shared" si="125"/>
        <v>C</v>
      </c>
      <c r="AZ494" s="18"/>
      <c r="BA494" s="18" t="str">
        <f>INDEX([1]Proflile65!$L:$L,MATCH([1]ตารางคะแนนV3!$C494,[1]Proflile65!$D:$D,0))</f>
        <v>เดิม</v>
      </c>
      <c r="BB494" s="18"/>
      <c r="BC494" s="18"/>
      <c r="BD494" s="28" t="b">
        <f t="shared" si="126"/>
        <v>1</v>
      </c>
      <c r="BE494" s="96">
        <v>10</v>
      </c>
      <c r="BF494" s="18" t="s">
        <v>2072</v>
      </c>
      <c r="BH494" s="17">
        <f t="shared" si="127"/>
        <v>0</v>
      </c>
    </row>
    <row r="495" spans="1:60">
      <c r="A495" s="18" t="s">
        <v>116</v>
      </c>
      <c r="B495" s="17" t="s">
        <v>147</v>
      </c>
      <c r="C495" s="18" t="s">
        <v>1135</v>
      </c>
      <c r="D495" s="17" t="s">
        <v>1136</v>
      </c>
      <c r="E495" s="18" t="str">
        <f>INDEX([1]Proflile65!$F:$F,MATCH([1]ตารางคะแนนV3!$C495,[1]Proflile65!$D:$D,0))</f>
        <v>รพช.</v>
      </c>
      <c r="F495" s="18">
        <f>INDEX([1]Proflile65!$H:$H,MATCH([1]ตารางคะแนนV3!$C495,[1]Proflile65!$D:$D,0))</f>
        <v>37</v>
      </c>
      <c r="G495" s="19" t="str">
        <f>INDEX([1]Proflile65!$K:$K,MATCH([1]ตารางคะแนนV3!$C495,[1]Proflile65!$D:$D,0))</f>
        <v>รพช.F2 P30,000-60,000</v>
      </c>
      <c r="H495" s="75">
        <v>31306</v>
      </c>
      <c r="I495" s="76">
        <f>INDEX([1]RiskPlusY2565Q3!L:L,MATCH([1]ตารางคะแนนV3!$C495,[1]RiskPlusY2565Q3!$D:$D,0))</f>
        <v>78851326.739999995</v>
      </c>
      <c r="J495" s="76">
        <f>INDEX([1]RiskPlusY2565Q3!P:P,MATCH([1]ตารางคะแนนV3!$C495,[1]RiskPlusY2565Q3!$D:$D,0))</f>
        <v>14174304.66</v>
      </c>
      <c r="K495" s="76">
        <f>INDEX([1]RiskPlusY2565Q3!O:O,MATCH([1]ตารางคะแนนV3!$C495,[1]RiskPlusY2565Q3!$D:$D,0))</f>
        <v>72515569.620000005</v>
      </c>
      <c r="L495" s="76">
        <f>INDEX([1]RiskPlusY2565Q3!M:M,MATCH([1]ตารางคะแนนV3!$C495,[1]RiskPlusY2565Q3!$D:$D,0))</f>
        <v>72608601.310000002</v>
      </c>
      <c r="M495" s="29">
        <f>INDEX([1]RiskPlusY2565Q3!N:N,MATCH([1]ตารางคะแนนV3!$C495,[1]RiskPlusY2565Q3!$D:$D,0))</f>
        <v>0</v>
      </c>
      <c r="N495" s="77">
        <f>INDEX([1]PlanfinY2565Q3!M:M,MATCH([1]ตารางคะแนนV3!$C495,[1]PlanfinY2565Q3!$C:$C,0))</f>
        <v>0</v>
      </c>
      <c r="O495" s="78">
        <f>INDEX([1]PlanfinY2565Q3!N:N,MATCH([1]ตารางคะแนนV3!$C495,[1]PlanfinY2565Q3!$C:$C,0))</f>
        <v>0</v>
      </c>
      <c r="P495" s="79">
        <f t="shared" si="112"/>
        <v>0</v>
      </c>
      <c r="Q495" s="80">
        <f>INDEX([1]Ratio!R:R,MATCH([1]ตารางคะแนนV3!$C495,[1]Ratio!$C:$C,0))</f>
        <v>200</v>
      </c>
      <c r="R495" s="81">
        <f>INDEX([1]RiskPlusY2565Q3!$S:$S,MATCH([1]ตารางคะแนนV3!C495,[1]RiskPlusY2565Q3!$D:$D,0))</f>
        <v>0</v>
      </c>
      <c r="S495" s="82">
        <f>INDEX([1]Ratio!$S:$S,MATCH([1]ตารางคะแนนV3!$C495,[1]Ratio!$C:$C,0))</f>
        <v>49</v>
      </c>
      <c r="T495" s="78">
        <f>VLOOKUP($C495,[1]RiskPlusY2565Q3!$D$2:$W$901,17,0)</f>
        <v>1</v>
      </c>
      <c r="U495" s="83">
        <f t="shared" si="113"/>
        <v>0.5</v>
      </c>
      <c r="V495" s="82">
        <f>INDEX([1]Ratio!$T:$T,MATCH([1]ตารางคะแนนV3!$C495,[1]Ratio!$C:$C,0))</f>
        <v>102</v>
      </c>
      <c r="W495" s="78">
        <f>VLOOKUP($C495,[1]RiskPlusY2565Q3!$D$2:$W$901,18,0)</f>
        <v>0</v>
      </c>
      <c r="X495" s="83">
        <f t="shared" si="114"/>
        <v>0</v>
      </c>
      <c r="Y495" s="82">
        <f>INDEX([1]Ratio!$V:$V,MATCH([1]ตารางคะแนนV3!$C495,[1]Ratio!$C:$C,0))</f>
        <v>77</v>
      </c>
      <c r="Z495" s="81">
        <f>INDEX([1]RiskPlusY2565Q3!$W:$W,MATCH([1]ตารางคะแนนV3!C495,[1]RiskPlusY2565Q3!$D:$D,0))</f>
        <v>0</v>
      </c>
      <c r="AA495" s="84">
        <f t="shared" si="115"/>
        <v>0.5</v>
      </c>
      <c r="AB495" s="77" t="str">
        <f>INDEX('[1]Quick MethodY2565Q3'!P:P,MATCH([1]ตารางคะแนนV3!$C495,'[1]Quick MethodY2565Q3'!$C:$C,0))</f>
        <v>1</v>
      </c>
      <c r="AC495" s="78" t="str">
        <f>INDEX('[1]Quick MethodY2565Q3'!Q:Q,MATCH([1]ตารางคะแนนV3!$C495,'[1]Quick MethodY2565Q3'!$C:$C,0))</f>
        <v>1</v>
      </c>
      <c r="AD495" s="78">
        <f>INDEX([1]HGRY2565Q3!W:W,MATCH([1]ตารางคะแนนV3!$C495,[1]HGRY2565Q3!$C:$C,0))</f>
        <v>0.5</v>
      </c>
      <c r="AE495" s="78">
        <f>INDEX([1]HGRY2565Q3!X:X,MATCH([1]ตารางคะแนนV3!$C495,[1]HGRY2565Q3!$C:$C,0))</f>
        <v>0.5</v>
      </c>
      <c r="AF495" s="78">
        <f>INDEX([1]HGRY2565Q3!Y:Y,MATCH([1]ตารางคะแนนV3!$C495,[1]HGRY2565Q3!$C:$C,0))</f>
        <v>0.5</v>
      </c>
      <c r="AG495" s="78">
        <f>INDEX([1]HGRY2565Q3!Z:Z,MATCH([1]ตารางคะแนนV3!$C495,[1]HGRY2565Q3!$C:$C,0))</f>
        <v>0</v>
      </c>
      <c r="AH495" s="85">
        <f t="shared" si="116"/>
        <v>3.5</v>
      </c>
      <c r="AI495" s="79">
        <f t="shared" si="117"/>
        <v>2</v>
      </c>
      <c r="AJ495" s="86">
        <f>INDEX([1]PointY2565Q3!J:J,MATCH([1]ตารางคะแนนV3!$C495,[1]PointY2565Q3!$C:$C,0))</f>
        <v>1</v>
      </c>
      <c r="AK495" s="87">
        <f>IFERROR(INDEX([1]อัตราการครองเตียง!O:O,MATCH([1]ตารางคะแนนV3!$C495,[1]อัตราการครองเตียง!$C:$C,0)),0)</f>
        <v>1</v>
      </c>
      <c r="AL495" s="88">
        <f>INDEX([1]SumAdjRw!R:R,MATCH([1]ตารางคะแนนV3!$C495,[1]SumAdjRw!$C:$C,0))</f>
        <v>1</v>
      </c>
      <c r="AM495" s="89">
        <f t="shared" si="118"/>
        <v>2</v>
      </c>
      <c r="AN495" s="90">
        <f t="shared" si="119"/>
        <v>5</v>
      </c>
      <c r="AO495" s="91">
        <f t="shared" si="120"/>
        <v>5.5</v>
      </c>
      <c r="AP495" s="92">
        <f>INDEX([1]RiskPlusY2565Q3!Q:Q,MATCH([1]ตารางคะแนนV3!$C495,[1]RiskPlusY2565Q3!$D:$D,0))</f>
        <v>1</v>
      </c>
      <c r="AQ495" s="92">
        <f>INDEX([1]RiskPlusY2565Q3!R:R,MATCH([1]ตารางคะแนนV3!$C495,[1]RiskPlusY2565Q3!$D:$D,0))</f>
        <v>1</v>
      </c>
      <c r="AR495" s="92">
        <f>INDEX([1]RiskPlusY2565Q3!AB:AB,MATCH([1]ตารางคะแนนV3!$C495,[1]RiskPlusY2565Q3!$D:$D,0))</f>
        <v>1</v>
      </c>
      <c r="AS495" s="93">
        <f t="shared" si="121"/>
        <v>3</v>
      </c>
      <c r="AT495" s="92">
        <f>INDEX([1]RiskPlusY2565Q3!AA:AA,MATCH([1]ตารางคะแนนV3!$C495,[1]RiskPlusY2565Q3!$D:$D,0))</f>
        <v>1</v>
      </c>
      <c r="AU495" s="92">
        <f>INDEX([1]RiskPlusY2565Q3!AC:AC,MATCH([1]ตารางคะแนนV3!$C495,[1]RiskPlusY2565Q3!$D:$D,0))</f>
        <v>1</v>
      </c>
      <c r="AV495" s="94">
        <f t="shared" si="122"/>
        <v>2</v>
      </c>
      <c r="AW495" s="95">
        <f t="shared" si="123"/>
        <v>5</v>
      </c>
      <c r="AX495" s="96">
        <f t="shared" si="124"/>
        <v>10.5</v>
      </c>
      <c r="AY495" s="18" t="str">
        <f t="shared" si="125"/>
        <v>B</v>
      </c>
      <c r="AZ495" s="18"/>
      <c r="BA495" s="18" t="str">
        <f>INDEX([1]Proflile65!$L:$L,MATCH([1]ตารางคะแนนV3!$C495,[1]Proflile65!$D:$D,0))</f>
        <v>เดิม</v>
      </c>
      <c r="BB495" s="18"/>
      <c r="BC495" s="18"/>
      <c r="BD495" s="28" t="b">
        <f t="shared" si="126"/>
        <v>1</v>
      </c>
      <c r="BE495" s="96">
        <v>10.5</v>
      </c>
      <c r="BF495" s="18" t="s">
        <v>2071</v>
      </c>
      <c r="BH495" s="17">
        <f t="shared" si="127"/>
        <v>150000</v>
      </c>
    </row>
    <row r="496" spans="1:60">
      <c r="A496" s="18" t="s">
        <v>116</v>
      </c>
      <c r="B496" s="17" t="s">
        <v>147</v>
      </c>
      <c r="C496" s="18" t="s">
        <v>1137</v>
      </c>
      <c r="D496" s="17" t="s">
        <v>1138</v>
      </c>
      <c r="E496" s="18" t="str">
        <f>INDEX([1]Proflile65!$F:$F,MATCH([1]ตารางคะแนนV3!$C496,[1]Proflile65!$D:$D,0))</f>
        <v>รพช.</v>
      </c>
      <c r="F496" s="18">
        <f>INDEX([1]Proflile65!$H:$H,MATCH([1]ตารางคะแนนV3!$C496,[1]Proflile65!$D:$D,0))</f>
        <v>37</v>
      </c>
      <c r="G496" s="19" t="str">
        <f>INDEX([1]Proflile65!$K:$K,MATCH([1]ตารางคะแนนV3!$C496,[1]Proflile65!$D:$D,0))</f>
        <v>รพช.F3 P15,000-25,000</v>
      </c>
      <c r="H496" s="75">
        <v>16785</v>
      </c>
      <c r="I496" s="76">
        <f>INDEX([1]RiskPlusY2565Q3!L:L,MATCH([1]ตารางคะแนนV3!$C496,[1]RiskPlusY2565Q3!$D:$D,0))</f>
        <v>77746525.799999997</v>
      </c>
      <c r="J496" s="76">
        <f>INDEX([1]RiskPlusY2565Q3!P:P,MATCH([1]ตารางคะแนนV3!$C496,[1]RiskPlusY2565Q3!$D:$D,0))</f>
        <v>45754913.32</v>
      </c>
      <c r="K496" s="76">
        <f>INDEX([1]RiskPlusY2565Q3!O:O,MATCH([1]ตารางคะแนนV3!$C496,[1]RiskPlusY2565Q3!$D:$D,0))</f>
        <v>17311041.609999999</v>
      </c>
      <c r="L496" s="76">
        <f>INDEX([1]RiskPlusY2565Q3!M:M,MATCH([1]ตารางคะแนนV3!$C496,[1]RiskPlusY2565Q3!$D:$D,0))</f>
        <v>14528894.75</v>
      </c>
      <c r="M496" s="29">
        <f>INDEX([1]RiskPlusY2565Q3!N:N,MATCH([1]ตารางคะแนนV3!$C496,[1]RiskPlusY2565Q3!$D:$D,0))</f>
        <v>0</v>
      </c>
      <c r="N496" s="77">
        <f>INDEX([1]PlanfinY2565Q3!M:M,MATCH([1]ตารางคะแนนV3!$C496,[1]PlanfinY2565Q3!$C:$C,0))</f>
        <v>1</v>
      </c>
      <c r="O496" s="78">
        <f>INDEX([1]PlanfinY2565Q3!N:N,MATCH([1]ตารางคะแนนV3!$C496,[1]PlanfinY2565Q3!$C:$C,0))</f>
        <v>0</v>
      </c>
      <c r="P496" s="79">
        <f t="shared" si="112"/>
        <v>1</v>
      </c>
      <c r="Q496" s="80">
        <f>INDEX([1]Ratio!R:R,MATCH([1]ตารางคะแนนV3!$C496,[1]Ratio!$C:$C,0))</f>
        <v>138</v>
      </c>
      <c r="R496" s="81">
        <f>INDEX([1]RiskPlusY2565Q3!$S:$S,MATCH([1]ตารางคะแนนV3!C496,[1]RiskPlusY2565Q3!$D:$D,0))</f>
        <v>0</v>
      </c>
      <c r="S496" s="82">
        <f>INDEX([1]Ratio!$S:$S,MATCH([1]ตารางคะแนนV3!$C496,[1]Ratio!$C:$C,0))</f>
        <v>53</v>
      </c>
      <c r="T496" s="78">
        <f>VLOOKUP($C496,[1]RiskPlusY2565Q3!$D$2:$W$901,17,0)</f>
        <v>1</v>
      </c>
      <c r="U496" s="83">
        <f t="shared" si="113"/>
        <v>0.5</v>
      </c>
      <c r="V496" s="82">
        <f>INDEX([1]Ratio!$T:$T,MATCH([1]ตารางคะแนนV3!$C496,[1]Ratio!$C:$C,0))</f>
        <v>74</v>
      </c>
      <c r="W496" s="78">
        <f>VLOOKUP($C496,[1]RiskPlusY2565Q3!$D$2:$W$901,18,0)</f>
        <v>0</v>
      </c>
      <c r="X496" s="83">
        <f t="shared" si="114"/>
        <v>0</v>
      </c>
      <c r="Y496" s="82">
        <f>INDEX([1]Ratio!$V:$V,MATCH([1]ตารางคะแนนV3!$C496,[1]Ratio!$C:$C,0))</f>
        <v>134</v>
      </c>
      <c r="Z496" s="81">
        <f>INDEX([1]RiskPlusY2565Q3!$W:$W,MATCH([1]ตารางคะแนนV3!C496,[1]RiskPlusY2565Q3!$D:$D,0))</f>
        <v>0</v>
      </c>
      <c r="AA496" s="84">
        <f t="shared" si="115"/>
        <v>0.5</v>
      </c>
      <c r="AB496" s="77" t="str">
        <f>INDEX('[1]Quick MethodY2565Q3'!P:P,MATCH([1]ตารางคะแนนV3!$C496,'[1]Quick MethodY2565Q3'!$C:$C,0))</f>
        <v>1</v>
      </c>
      <c r="AC496" s="78" t="str">
        <f>INDEX('[1]Quick MethodY2565Q3'!Q:Q,MATCH([1]ตารางคะแนนV3!$C496,'[1]Quick MethodY2565Q3'!$C:$C,0))</f>
        <v>1</v>
      </c>
      <c r="AD496" s="78">
        <f>INDEX([1]HGRY2565Q3!W:W,MATCH([1]ตารางคะแนนV3!$C496,[1]HGRY2565Q3!$C:$C,0))</f>
        <v>0.5</v>
      </c>
      <c r="AE496" s="78">
        <f>INDEX([1]HGRY2565Q3!X:X,MATCH([1]ตารางคะแนนV3!$C496,[1]HGRY2565Q3!$C:$C,0))</f>
        <v>0</v>
      </c>
      <c r="AF496" s="78">
        <f>INDEX([1]HGRY2565Q3!Y:Y,MATCH([1]ตารางคะแนนV3!$C496,[1]HGRY2565Q3!$C:$C,0))</f>
        <v>0</v>
      </c>
      <c r="AG496" s="78">
        <f>INDEX([1]HGRY2565Q3!Z:Z,MATCH([1]ตารางคะแนนV3!$C496,[1]HGRY2565Q3!$C:$C,0))</f>
        <v>0.5</v>
      </c>
      <c r="AH496" s="85">
        <f t="shared" si="116"/>
        <v>3</v>
      </c>
      <c r="AI496" s="79">
        <f t="shared" si="117"/>
        <v>2</v>
      </c>
      <c r="AJ496" s="86">
        <f>INDEX([1]PointY2565Q3!J:J,MATCH([1]ตารางคะแนนV3!$C496,[1]PointY2565Q3!$C:$C,0))</f>
        <v>1</v>
      </c>
      <c r="AK496" s="87">
        <f>IFERROR(INDEX([1]อัตราการครองเตียง!O:O,MATCH([1]ตารางคะแนนV3!$C496,[1]อัตราการครองเตียง!$C:$C,0)),0)</f>
        <v>0</v>
      </c>
      <c r="AL496" s="88">
        <f>INDEX([1]SumAdjRw!R:R,MATCH([1]ตารางคะแนนV3!$C496,[1]SumAdjRw!$C:$C,0))</f>
        <v>1</v>
      </c>
      <c r="AM496" s="89">
        <f t="shared" si="118"/>
        <v>1</v>
      </c>
      <c r="AN496" s="90">
        <f t="shared" si="119"/>
        <v>4</v>
      </c>
      <c r="AO496" s="91">
        <f t="shared" si="120"/>
        <v>5.5</v>
      </c>
      <c r="AP496" s="92">
        <f>INDEX([1]RiskPlusY2565Q3!Q:Q,MATCH([1]ตารางคะแนนV3!$C496,[1]RiskPlusY2565Q3!$D:$D,0))</f>
        <v>1</v>
      </c>
      <c r="AQ496" s="92">
        <f>INDEX([1]RiskPlusY2565Q3!R:R,MATCH([1]ตารางคะแนนV3!$C496,[1]RiskPlusY2565Q3!$D:$D,0))</f>
        <v>0</v>
      </c>
      <c r="AR496" s="92">
        <f>INDEX([1]RiskPlusY2565Q3!AB:AB,MATCH([1]ตารางคะแนนV3!$C496,[1]RiskPlusY2565Q3!$D:$D,0))</f>
        <v>1</v>
      </c>
      <c r="AS496" s="93">
        <f t="shared" si="121"/>
        <v>2</v>
      </c>
      <c r="AT496" s="92">
        <f>INDEX([1]RiskPlusY2565Q3!AA:AA,MATCH([1]ตารางคะแนนV3!$C496,[1]RiskPlusY2565Q3!$D:$D,0))</f>
        <v>1</v>
      </c>
      <c r="AU496" s="92">
        <f>INDEX([1]RiskPlusY2565Q3!AC:AC,MATCH([1]ตารางคะแนนV3!$C496,[1]RiskPlusY2565Q3!$D:$D,0))</f>
        <v>1</v>
      </c>
      <c r="AV496" s="94">
        <f t="shared" si="122"/>
        <v>2</v>
      </c>
      <c r="AW496" s="95">
        <f t="shared" si="123"/>
        <v>4</v>
      </c>
      <c r="AX496" s="96">
        <f t="shared" si="124"/>
        <v>9.5</v>
      </c>
      <c r="AY496" s="18" t="str">
        <f t="shared" si="125"/>
        <v>C</v>
      </c>
      <c r="AZ496" s="18"/>
      <c r="BA496" s="18" t="str">
        <f>INDEX([1]Proflile65!$L:$L,MATCH([1]ตารางคะแนนV3!$C496,[1]Proflile65!$D:$D,0))</f>
        <v>เดิม</v>
      </c>
      <c r="BB496" s="18"/>
      <c r="BC496" s="18"/>
      <c r="BD496" s="28" t="b">
        <f t="shared" si="126"/>
        <v>1</v>
      </c>
      <c r="BE496" s="96">
        <v>9.5</v>
      </c>
      <c r="BF496" s="18" t="s">
        <v>2072</v>
      </c>
      <c r="BH496" s="17">
        <f t="shared" si="127"/>
        <v>0</v>
      </c>
    </row>
    <row r="497" spans="1:60">
      <c r="A497" s="18" t="s">
        <v>116</v>
      </c>
      <c r="B497" s="17" t="s">
        <v>147</v>
      </c>
      <c r="C497" s="18" t="s">
        <v>1139</v>
      </c>
      <c r="D497" s="17" t="s">
        <v>1140</v>
      </c>
      <c r="E497" s="18" t="str">
        <f>INDEX([1]Proflile65!$F:$F,MATCH([1]ตารางคะแนนV3!$C497,[1]Proflile65!$D:$D,0))</f>
        <v>รพช.</v>
      </c>
      <c r="F497" s="18">
        <f>INDEX([1]Proflile65!$H:$H,MATCH([1]ตารางคะแนนV3!$C497,[1]Proflile65!$D:$D,0))</f>
        <v>0</v>
      </c>
      <c r="G497" s="19" t="str">
        <f>INDEX([1]Proflile65!$K:$K,MATCH([1]ตารางคะแนนV3!$C497,[1]Proflile65!$D:$D,0))</f>
        <v>รพช.F3 P15,000-25,000</v>
      </c>
      <c r="H497" s="75">
        <v>19161</v>
      </c>
      <c r="I497" s="76">
        <f>INDEX([1]RiskPlusY2565Q3!L:L,MATCH([1]ตารางคะแนนV3!$C497,[1]RiskPlusY2565Q3!$D:$D,0))</f>
        <v>13234399.84</v>
      </c>
      <c r="J497" s="76">
        <f>INDEX([1]RiskPlusY2565Q3!P:P,MATCH([1]ตารางคะแนนV3!$C497,[1]RiskPlusY2565Q3!$D:$D,0))</f>
        <v>-979271.84</v>
      </c>
      <c r="K497" s="76">
        <f>INDEX([1]RiskPlusY2565Q3!O:O,MATCH([1]ตารางคะแนนV3!$C497,[1]RiskPlusY2565Q3!$D:$D,0))</f>
        <v>9225585.6600000001</v>
      </c>
      <c r="L497" s="76">
        <f>INDEX([1]RiskPlusY2565Q3!M:M,MATCH([1]ตารางคะแนนV3!$C497,[1]RiskPlusY2565Q3!$D:$D,0))</f>
        <v>5249416.0199999996</v>
      </c>
      <c r="M497" s="29">
        <f>INDEX([1]RiskPlusY2565Q3!N:N,MATCH([1]ตารางคะแนนV3!$C497,[1]RiskPlusY2565Q3!$D:$D,0))</f>
        <v>0</v>
      </c>
      <c r="N497" s="77">
        <f>INDEX([1]PlanfinY2565Q3!M:M,MATCH([1]ตารางคะแนนV3!$C497,[1]PlanfinY2565Q3!$C:$C,0))</f>
        <v>0</v>
      </c>
      <c r="O497" s="78">
        <f>INDEX([1]PlanfinY2565Q3!N:N,MATCH([1]ตารางคะแนนV3!$C497,[1]PlanfinY2565Q3!$C:$C,0))</f>
        <v>0</v>
      </c>
      <c r="P497" s="79">
        <f t="shared" si="112"/>
        <v>0</v>
      </c>
      <c r="Q497" s="80">
        <f>INDEX([1]Ratio!R:R,MATCH([1]ตารางคะแนนV3!$C497,[1]Ratio!$C:$C,0))</f>
        <v>215</v>
      </c>
      <c r="R497" s="81">
        <f>INDEX([1]RiskPlusY2565Q3!$S:$S,MATCH([1]ตารางคะแนนV3!C497,[1]RiskPlusY2565Q3!$D:$D,0))</f>
        <v>0</v>
      </c>
      <c r="S497" s="82">
        <f>INDEX([1]Ratio!$S:$S,MATCH([1]ตารางคะแนนV3!$C497,[1]Ratio!$C:$C,0))</f>
        <v>137</v>
      </c>
      <c r="T497" s="78">
        <f>VLOOKUP($C497,[1]RiskPlusY2565Q3!$D$2:$W$901,17,0)</f>
        <v>0</v>
      </c>
      <c r="U497" s="83">
        <f t="shared" si="113"/>
        <v>0</v>
      </c>
      <c r="V497" s="82">
        <f>INDEX([1]Ratio!$T:$T,MATCH([1]ตารางคะแนนV3!$C497,[1]Ratio!$C:$C,0))</f>
        <v>36</v>
      </c>
      <c r="W497" s="78">
        <f>VLOOKUP($C497,[1]RiskPlusY2565Q3!$D$2:$W$901,18,0)</f>
        <v>1</v>
      </c>
      <c r="X497" s="83">
        <f t="shared" si="114"/>
        <v>0.5</v>
      </c>
      <c r="Y497" s="82">
        <f>INDEX([1]Ratio!$V:$V,MATCH([1]ตารางคะแนนV3!$C497,[1]Ratio!$C:$C,0))</f>
        <v>101</v>
      </c>
      <c r="Z497" s="81">
        <f>INDEX([1]RiskPlusY2565Q3!$W:$W,MATCH([1]ตารางคะแนนV3!C497,[1]RiskPlusY2565Q3!$D:$D,0))</f>
        <v>0</v>
      </c>
      <c r="AA497" s="84">
        <f t="shared" si="115"/>
        <v>0.5</v>
      </c>
      <c r="AB497" s="77" t="str">
        <f>INDEX('[1]Quick MethodY2565Q3'!P:P,MATCH([1]ตารางคะแนนV3!$C497,'[1]Quick MethodY2565Q3'!$C:$C,0))</f>
        <v>1</v>
      </c>
      <c r="AC497" s="78" t="str">
        <f>INDEX('[1]Quick MethodY2565Q3'!Q:Q,MATCH([1]ตารางคะแนนV3!$C497,'[1]Quick MethodY2565Q3'!$C:$C,0))</f>
        <v>1</v>
      </c>
      <c r="AD497" s="78">
        <f>INDEX([1]HGRY2565Q3!W:W,MATCH([1]ตารางคะแนนV3!$C497,[1]HGRY2565Q3!$C:$C,0))</f>
        <v>0.5</v>
      </c>
      <c r="AE497" s="78">
        <f>INDEX([1]HGRY2565Q3!X:X,MATCH([1]ตารางคะแนนV3!$C497,[1]HGRY2565Q3!$C:$C,0))</f>
        <v>0.5</v>
      </c>
      <c r="AF497" s="78">
        <f>INDEX([1]HGRY2565Q3!Y:Y,MATCH([1]ตารางคะแนนV3!$C497,[1]HGRY2565Q3!$C:$C,0))</f>
        <v>0.5</v>
      </c>
      <c r="AG497" s="78">
        <f>INDEX([1]HGRY2565Q3!Z:Z,MATCH([1]ตารางคะแนนV3!$C497,[1]HGRY2565Q3!$C:$C,0))</f>
        <v>0.5</v>
      </c>
      <c r="AH497" s="85">
        <f t="shared" si="116"/>
        <v>4</v>
      </c>
      <c r="AI497" s="79">
        <f t="shared" si="117"/>
        <v>2</v>
      </c>
      <c r="AJ497" s="86">
        <f>INDEX([1]PointY2565Q3!J:J,MATCH([1]ตารางคะแนนV3!$C497,[1]PointY2565Q3!$C:$C,0))</f>
        <v>1</v>
      </c>
      <c r="AK497" s="87">
        <f>IFERROR(INDEX([1]อัตราการครองเตียง!O:O,MATCH([1]ตารางคะแนนV3!$C497,[1]อัตราการครองเตียง!$C:$C,0)),0)</f>
        <v>1</v>
      </c>
      <c r="AL497" s="88">
        <f>INDEX([1]SumAdjRw!R:R,MATCH([1]ตารางคะแนนV3!$C497,[1]SumAdjRw!$C:$C,0))</f>
        <v>1</v>
      </c>
      <c r="AM497" s="89">
        <f t="shared" si="118"/>
        <v>2</v>
      </c>
      <c r="AN497" s="90">
        <f t="shared" si="119"/>
        <v>5</v>
      </c>
      <c r="AO497" s="91">
        <f t="shared" si="120"/>
        <v>5.5</v>
      </c>
      <c r="AP497" s="92">
        <f>INDEX([1]RiskPlusY2565Q3!Q:Q,MATCH([1]ตารางคะแนนV3!$C497,[1]RiskPlusY2565Q3!$D:$D,0))</f>
        <v>0</v>
      </c>
      <c r="AQ497" s="92">
        <f>INDEX([1]RiskPlusY2565Q3!R:R,MATCH([1]ตารางคะแนนV3!$C497,[1]RiskPlusY2565Q3!$D:$D,0))</f>
        <v>0</v>
      </c>
      <c r="AR497" s="92">
        <f>INDEX([1]RiskPlusY2565Q3!AB:AB,MATCH([1]ตารางคะแนนV3!$C497,[1]RiskPlusY2565Q3!$D:$D,0))</f>
        <v>1</v>
      </c>
      <c r="AS497" s="93">
        <f t="shared" si="121"/>
        <v>1</v>
      </c>
      <c r="AT497" s="92">
        <f>INDEX([1]RiskPlusY2565Q3!AA:AA,MATCH([1]ตารางคะแนนV3!$C497,[1]RiskPlusY2565Q3!$D:$D,0))</f>
        <v>1</v>
      </c>
      <c r="AU497" s="92">
        <f>INDEX([1]RiskPlusY2565Q3!AC:AC,MATCH([1]ตารางคะแนนV3!$C497,[1]RiskPlusY2565Q3!$D:$D,0))</f>
        <v>1</v>
      </c>
      <c r="AV497" s="94">
        <f t="shared" si="122"/>
        <v>2</v>
      </c>
      <c r="AW497" s="95">
        <f t="shared" si="123"/>
        <v>3</v>
      </c>
      <c r="AX497" s="96">
        <f t="shared" si="124"/>
        <v>8.5</v>
      </c>
      <c r="AY497" s="18" t="str">
        <f t="shared" si="125"/>
        <v>D</v>
      </c>
      <c r="AZ497" s="18"/>
      <c r="BA497" s="18" t="str">
        <f>INDEX([1]Proflile65!$L:$L,MATCH([1]ตารางคะแนนV3!$C497,[1]Proflile65!$D:$D,0))</f>
        <v>เดิม</v>
      </c>
      <c r="BB497" s="18"/>
      <c r="BC497" s="18"/>
      <c r="BD497" s="28" t="b">
        <f t="shared" si="126"/>
        <v>1</v>
      </c>
      <c r="BE497" s="96">
        <v>8.5</v>
      </c>
      <c r="BF497" s="18" t="s">
        <v>2073</v>
      </c>
      <c r="BH497" s="17">
        <f t="shared" si="127"/>
        <v>0</v>
      </c>
    </row>
    <row r="498" spans="1:60">
      <c r="A498" s="18" t="s">
        <v>116</v>
      </c>
      <c r="B498" s="17" t="s">
        <v>147</v>
      </c>
      <c r="C498" s="18" t="s">
        <v>1141</v>
      </c>
      <c r="D498" s="17" t="s">
        <v>1142</v>
      </c>
      <c r="E498" s="18" t="str">
        <f>INDEX([1]Proflile65!$F:$F,MATCH([1]ตารางคะแนนV3!$C498,[1]Proflile65!$D:$D,0))</f>
        <v>รพช.</v>
      </c>
      <c r="F498" s="18">
        <f>INDEX([1]Proflile65!$H:$H,MATCH([1]ตารางคะแนนV3!$C498,[1]Proflile65!$D:$D,0))</f>
        <v>15</v>
      </c>
      <c r="G498" s="19" t="str">
        <f>INDEX([1]Proflile65!$K:$K,MATCH([1]ตารางคะแนนV3!$C498,[1]Proflile65!$D:$D,0))</f>
        <v>รพช.F3 P15,000-25,000</v>
      </c>
      <c r="H498" s="75">
        <v>17495</v>
      </c>
      <c r="I498" s="76">
        <f>INDEX([1]RiskPlusY2565Q3!L:L,MATCH([1]ตารางคะแนนV3!$C498,[1]RiskPlusY2565Q3!$D:$D,0))</f>
        <v>47297004.240000002</v>
      </c>
      <c r="J498" s="76">
        <f>INDEX([1]RiskPlusY2565Q3!P:P,MATCH([1]ตารางคะแนนV3!$C498,[1]RiskPlusY2565Q3!$D:$D,0))</f>
        <v>24213596.59</v>
      </c>
      <c r="K498" s="76">
        <f>INDEX([1]RiskPlusY2565Q3!O:O,MATCH([1]ตารางคะแนนV3!$C498,[1]RiskPlusY2565Q3!$D:$D,0))</f>
        <v>21120721.82</v>
      </c>
      <c r="L498" s="76">
        <f>INDEX([1]RiskPlusY2565Q3!M:M,MATCH([1]ตารางคะแนนV3!$C498,[1]RiskPlusY2565Q3!$D:$D,0))</f>
        <v>18906343.34</v>
      </c>
      <c r="M498" s="29">
        <f>INDEX([1]RiskPlusY2565Q3!N:N,MATCH([1]ตารางคะแนนV3!$C498,[1]RiskPlusY2565Q3!$D:$D,0))</f>
        <v>0</v>
      </c>
      <c r="N498" s="77">
        <f>INDEX([1]PlanfinY2565Q3!M:M,MATCH([1]ตารางคะแนนV3!$C498,[1]PlanfinY2565Q3!$C:$C,0))</f>
        <v>0</v>
      </c>
      <c r="O498" s="78">
        <f>INDEX([1]PlanfinY2565Q3!N:N,MATCH([1]ตารางคะแนนV3!$C498,[1]PlanfinY2565Q3!$C:$C,0))</f>
        <v>1</v>
      </c>
      <c r="P498" s="79">
        <f t="shared" si="112"/>
        <v>1</v>
      </c>
      <c r="Q498" s="80">
        <f>INDEX([1]Ratio!R:R,MATCH([1]ตารางคะแนนV3!$C498,[1]Ratio!$C:$C,0))</f>
        <v>188</v>
      </c>
      <c r="R498" s="81">
        <f>INDEX([1]RiskPlusY2565Q3!$S:$S,MATCH([1]ตารางคะแนนV3!C498,[1]RiskPlusY2565Q3!$D:$D,0))</f>
        <v>0</v>
      </c>
      <c r="S498" s="82">
        <f>INDEX([1]Ratio!$S:$S,MATCH([1]ตารางคะแนนV3!$C498,[1]Ratio!$C:$C,0))</f>
        <v>116</v>
      </c>
      <c r="T498" s="78">
        <f>VLOOKUP($C498,[1]RiskPlusY2565Q3!$D$2:$W$901,17,0)</f>
        <v>0</v>
      </c>
      <c r="U498" s="83">
        <f t="shared" si="113"/>
        <v>0</v>
      </c>
      <c r="V498" s="82">
        <f>INDEX([1]Ratio!$T:$T,MATCH([1]ตารางคะแนนV3!$C498,[1]Ratio!$C:$C,0))</f>
        <v>80</v>
      </c>
      <c r="W498" s="78">
        <f>VLOOKUP($C498,[1]RiskPlusY2565Q3!$D$2:$W$901,18,0)</f>
        <v>0</v>
      </c>
      <c r="X498" s="83">
        <f t="shared" si="114"/>
        <v>0</v>
      </c>
      <c r="Y498" s="82">
        <f>INDEX([1]Ratio!$V:$V,MATCH([1]ตารางคะแนนV3!$C498,[1]Ratio!$C:$C,0))</f>
        <v>152</v>
      </c>
      <c r="Z498" s="81">
        <f>INDEX([1]RiskPlusY2565Q3!$W:$W,MATCH([1]ตารางคะแนนV3!C498,[1]RiskPlusY2565Q3!$D:$D,0))</f>
        <v>0</v>
      </c>
      <c r="AA498" s="84">
        <f t="shared" si="115"/>
        <v>0</v>
      </c>
      <c r="AB498" s="77" t="str">
        <f>INDEX('[1]Quick MethodY2565Q3'!P:P,MATCH([1]ตารางคะแนนV3!$C498,'[1]Quick MethodY2565Q3'!$C:$C,0))</f>
        <v>1</v>
      </c>
      <c r="AC498" s="78" t="str">
        <f>INDEX('[1]Quick MethodY2565Q3'!Q:Q,MATCH([1]ตารางคะแนนV3!$C498,'[1]Quick MethodY2565Q3'!$C:$C,0))</f>
        <v>1</v>
      </c>
      <c r="AD498" s="78">
        <f>INDEX([1]HGRY2565Q3!W:W,MATCH([1]ตารางคะแนนV3!$C498,[1]HGRY2565Q3!$C:$C,0))</f>
        <v>0.5</v>
      </c>
      <c r="AE498" s="78">
        <f>INDEX([1]HGRY2565Q3!X:X,MATCH([1]ตารางคะแนนV3!$C498,[1]HGRY2565Q3!$C:$C,0))</f>
        <v>0.5</v>
      </c>
      <c r="AF498" s="78">
        <f>INDEX([1]HGRY2565Q3!Y:Y,MATCH([1]ตารางคะแนนV3!$C498,[1]HGRY2565Q3!$C:$C,0))</f>
        <v>0</v>
      </c>
      <c r="AG498" s="78">
        <f>INDEX([1]HGRY2565Q3!Z:Z,MATCH([1]ตารางคะแนนV3!$C498,[1]HGRY2565Q3!$C:$C,0))</f>
        <v>0</v>
      </c>
      <c r="AH498" s="85">
        <f t="shared" si="116"/>
        <v>3</v>
      </c>
      <c r="AI498" s="79">
        <f t="shared" si="117"/>
        <v>2</v>
      </c>
      <c r="AJ498" s="86">
        <f>INDEX([1]PointY2565Q3!J:J,MATCH([1]ตารางคะแนนV3!$C498,[1]PointY2565Q3!$C:$C,0))</f>
        <v>1</v>
      </c>
      <c r="AK498" s="87">
        <f>IFERROR(INDEX([1]อัตราการครองเตียง!O:O,MATCH([1]ตารางคะแนนV3!$C498,[1]อัตราการครองเตียง!$C:$C,0)),0)</f>
        <v>1</v>
      </c>
      <c r="AL498" s="88">
        <f>INDEX([1]SumAdjRw!R:R,MATCH([1]ตารางคะแนนV3!$C498,[1]SumAdjRw!$C:$C,0))</f>
        <v>1</v>
      </c>
      <c r="AM498" s="89">
        <f t="shared" si="118"/>
        <v>2</v>
      </c>
      <c r="AN498" s="90">
        <f t="shared" si="119"/>
        <v>5</v>
      </c>
      <c r="AO498" s="91">
        <f t="shared" si="120"/>
        <v>6</v>
      </c>
      <c r="AP498" s="92">
        <f>INDEX([1]RiskPlusY2565Q3!Q:Q,MATCH([1]ตารางคะแนนV3!$C498,[1]RiskPlusY2565Q3!$D:$D,0))</f>
        <v>1</v>
      </c>
      <c r="AQ498" s="92">
        <f>INDEX([1]RiskPlusY2565Q3!R:R,MATCH([1]ตารางคะแนนV3!$C498,[1]RiskPlusY2565Q3!$D:$D,0))</f>
        <v>0</v>
      </c>
      <c r="AR498" s="92">
        <f>INDEX([1]RiskPlusY2565Q3!AB:AB,MATCH([1]ตารางคะแนนV3!$C498,[1]RiskPlusY2565Q3!$D:$D,0))</f>
        <v>1</v>
      </c>
      <c r="AS498" s="93">
        <f t="shared" si="121"/>
        <v>2</v>
      </c>
      <c r="AT498" s="92">
        <f>INDEX([1]RiskPlusY2565Q3!AA:AA,MATCH([1]ตารางคะแนนV3!$C498,[1]RiskPlusY2565Q3!$D:$D,0))</f>
        <v>1</v>
      </c>
      <c r="AU498" s="92">
        <f>INDEX([1]RiskPlusY2565Q3!AC:AC,MATCH([1]ตารางคะแนนV3!$C498,[1]RiskPlusY2565Q3!$D:$D,0))</f>
        <v>1</v>
      </c>
      <c r="AV498" s="94">
        <f t="shared" si="122"/>
        <v>2</v>
      </c>
      <c r="AW498" s="95">
        <f t="shared" si="123"/>
        <v>4</v>
      </c>
      <c r="AX498" s="96">
        <f t="shared" si="124"/>
        <v>10</v>
      </c>
      <c r="AY498" s="18" t="str">
        <f t="shared" si="125"/>
        <v>C</v>
      </c>
      <c r="AZ498" s="18"/>
      <c r="BA498" s="18" t="str">
        <f>INDEX([1]Proflile65!$L:$L,MATCH([1]ตารางคะแนนV3!$C498,[1]Proflile65!$D:$D,0))</f>
        <v>เดิม</v>
      </c>
      <c r="BB498" s="18"/>
      <c r="BC498" s="18"/>
      <c r="BD498" s="28" t="b">
        <f t="shared" si="126"/>
        <v>1</v>
      </c>
      <c r="BE498" s="96">
        <v>10</v>
      </c>
      <c r="BF498" s="18" t="s">
        <v>2072</v>
      </c>
      <c r="BH498" s="17">
        <f t="shared" si="127"/>
        <v>0</v>
      </c>
    </row>
    <row r="499" spans="1:60">
      <c r="A499" s="18" t="s">
        <v>31</v>
      </c>
      <c r="B499" s="17" t="s">
        <v>122</v>
      </c>
      <c r="C499" s="18" t="s">
        <v>1249</v>
      </c>
      <c r="D499" s="17" t="s">
        <v>1250</v>
      </c>
      <c r="E499" s="18" t="str">
        <f>INDEX([1]Proflile65!$F:$F,MATCH([1]ตารางคะแนนV3!$C499,[1]Proflile65!$D:$D,0))</f>
        <v>รพท.</v>
      </c>
      <c r="F499" s="18">
        <f>INDEX([1]Proflile65!$H:$H,MATCH([1]ตารางคะแนนV3!$C499,[1]Proflile65!$D:$D,0))</f>
        <v>541</v>
      </c>
      <c r="G499" s="19" t="str">
        <f>INDEX([1]Proflile65!$K:$K,MATCH([1]ตารางคะแนนV3!$C499,[1]Proflile65!$D:$D,0))</f>
        <v>รพท.S B&gt;400</v>
      </c>
      <c r="H499" s="75">
        <v>92905</v>
      </c>
      <c r="I499" s="76">
        <f>INDEX([1]RiskPlusY2565Q3!L:L,MATCH([1]ตารางคะแนนV3!$C499,[1]RiskPlusY2565Q3!$D:$D,0))</f>
        <v>185025840.19999999</v>
      </c>
      <c r="J499" s="76">
        <f>INDEX([1]RiskPlusY2565Q3!P:P,MATCH([1]ตารางคะแนนV3!$C499,[1]RiskPlusY2565Q3!$D:$D,0))</f>
        <v>-176300534.43000001</v>
      </c>
      <c r="K499" s="76">
        <f>INDEX([1]RiskPlusY2565Q3!O:O,MATCH([1]ตารางคะแนนV3!$C499,[1]RiskPlusY2565Q3!$D:$D,0))</f>
        <v>119432773.11</v>
      </c>
      <c r="L499" s="76">
        <f>INDEX([1]RiskPlusY2565Q3!M:M,MATCH([1]ตารางคะแนนV3!$C499,[1]RiskPlusY2565Q3!$D:$D,0))</f>
        <v>70890748.599999994</v>
      </c>
      <c r="M499" s="29">
        <f>INDEX([1]RiskPlusY2565Q3!N:N,MATCH([1]ตารางคะแนนV3!$C499,[1]RiskPlusY2565Q3!$D:$D,0))</f>
        <v>1</v>
      </c>
      <c r="N499" s="77">
        <f>INDEX([1]PlanfinY2565Q3!M:M,MATCH([1]ตารางคะแนนV3!$C499,[1]PlanfinY2565Q3!$C:$C,0))</f>
        <v>0</v>
      </c>
      <c r="O499" s="78">
        <f>INDEX([1]PlanfinY2565Q3!N:N,MATCH([1]ตารางคะแนนV3!$C499,[1]PlanfinY2565Q3!$C:$C,0))</f>
        <v>1</v>
      </c>
      <c r="P499" s="79">
        <f t="shared" si="112"/>
        <v>1</v>
      </c>
      <c r="Q499" s="80">
        <f>INDEX([1]Ratio!R:R,MATCH([1]ตารางคะแนนV3!$C499,[1]Ratio!$C:$C,0))</f>
        <v>160</v>
      </c>
      <c r="R499" s="81">
        <f>INDEX([1]RiskPlusY2565Q3!$S:$S,MATCH([1]ตารางคะแนนV3!C499,[1]RiskPlusY2565Q3!$D:$D,0))</f>
        <v>1</v>
      </c>
      <c r="S499" s="82">
        <f>INDEX([1]Ratio!$S:$S,MATCH([1]ตารางคะแนนV3!$C499,[1]Ratio!$C:$C,0))</f>
        <v>93</v>
      </c>
      <c r="T499" s="78">
        <f>VLOOKUP($C499,[1]RiskPlusY2565Q3!$D$2:$W$901,17,0)</f>
        <v>0</v>
      </c>
      <c r="U499" s="83">
        <f t="shared" si="113"/>
        <v>0</v>
      </c>
      <c r="V499" s="82">
        <f>INDEX([1]Ratio!$T:$T,MATCH([1]ตารางคะแนนV3!$C499,[1]Ratio!$C:$C,0))</f>
        <v>117</v>
      </c>
      <c r="W499" s="78">
        <f>VLOOKUP($C499,[1]RiskPlusY2565Q3!$D$2:$W$901,18,0)</f>
        <v>0</v>
      </c>
      <c r="X499" s="83">
        <f t="shared" si="114"/>
        <v>0</v>
      </c>
      <c r="Y499" s="82">
        <f>INDEX([1]Ratio!$V:$V,MATCH([1]ตารางคะแนนV3!$C499,[1]Ratio!$C:$C,0))</f>
        <v>35</v>
      </c>
      <c r="Z499" s="81">
        <f>INDEX([1]RiskPlusY2565Q3!$W:$W,MATCH([1]ตารางคะแนนV3!C499,[1]RiskPlusY2565Q3!$D:$D,0))</f>
        <v>1</v>
      </c>
      <c r="AA499" s="84">
        <f t="shared" si="115"/>
        <v>2</v>
      </c>
      <c r="AB499" s="77" t="str">
        <f>INDEX('[1]Quick MethodY2565Q3'!P:P,MATCH([1]ตารางคะแนนV3!$C499,'[1]Quick MethodY2565Q3'!$C:$C,0))</f>
        <v>1</v>
      </c>
      <c r="AC499" s="78" t="str">
        <f>INDEX('[1]Quick MethodY2565Q3'!Q:Q,MATCH([1]ตารางคะแนนV3!$C499,'[1]Quick MethodY2565Q3'!$C:$C,0))</f>
        <v>1</v>
      </c>
      <c r="AD499" s="78">
        <f>INDEX([1]HGRY2565Q3!W:W,MATCH([1]ตารางคะแนนV3!$C499,[1]HGRY2565Q3!$C:$C,0))</f>
        <v>0.5</v>
      </c>
      <c r="AE499" s="78">
        <f>INDEX([1]HGRY2565Q3!X:X,MATCH([1]ตารางคะแนนV3!$C499,[1]HGRY2565Q3!$C:$C,0))</f>
        <v>0</v>
      </c>
      <c r="AF499" s="78">
        <f>INDEX([1]HGRY2565Q3!Y:Y,MATCH([1]ตารางคะแนนV3!$C499,[1]HGRY2565Q3!$C:$C,0))</f>
        <v>0.5</v>
      </c>
      <c r="AG499" s="78">
        <f>INDEX([1]HGRY2565Q3!Z:Z,MATCH([1]ตารางคะแนนV3!$C499,[1]HGRY2565Q3!$C:$C,0))</f>
        <v>0</v>
      </c>
      <c r="AH499" s="85">
        <f t="shared" si="116"/>
        <v>3</v>
      </c>
      <c r="AI499" s="79">
        <f t="shared" si="117"/>
        <v>2</v>
      </c>
      <c r="AJ499" s="86">
        <f>INDEX([1]PointY2565Q3!J:J,MATCH([1]ตารางคะแนนV3!$C499,[1]PointY2565Q3!$C:$C,0))</f>
        <v>1</v>
      </c>
      <c r="AK499" s="87">
        <f>IFERROR(INDEX([1]อัตราการครองเตียง!O:O,MATCH([1]ตารางคะแนนV3!$C499,[1]อัตราการครองเตียง!$C:$C,0)),0)</f>
        <v>1</v>
      </c>
      <c r="AL499" s="88">
        <f>INDEX([1]SumAdjRw!R:R,MATCH([1]ตารางคะแนนV3!$C499,[1]SumAdjRw!$C:$C,0))</f>
        <v>1</v>
      </c>
      <c r="AM499" s="89">
        <f t="shared" si="118"/>
        <v>2</v>
      </c>
      <c r="AN499" s="90">
        <f t="shared" si="119"/>
        <v>5</v>
      </c>
      <c r="AO499" s="91">
        <f t="shared" si="120"/>
        <v>8</v>
      </c>
      <c r="AP499" s="92">
        <f>INDEX([1]RiskPlusY2565Q3!Q:Q,MATCH([1]ตารางคะแนนV3!$C499,[1]RiskPlusY2565Q3!$D:$D,0))</f>
        <v>0</v>
      </c>
      <c r="AQ499" s="92">
        <f>INDEX([1]RiskPlusY2565Q3!R:R,MATCH([1]ตารางคะแนนV3!$C499,[1]RiskPlusY2565Q3!$D:$D,0))</f>
        <v>0</v>
      </c>
      <c r="AR499" s="92">
        <f>INDEX([1]RiskPlusY2565Q3!AB:AB,MATCH([1]ตารางคะแนนV3!$C499,[1]RiskPlusY2565Q3!$D:$D,0))</f>
        <v>1</v>
      </c>
      <c r="AS499" s="93">
        <f t="shared" si="121"/>
        <v>1</v>
      </c>
      <c r="AT499" s="92">
        <f>INDEX([1]RiskPlusY2565Q3!AA:AA,MATCH([1]ตารางคะแนนV3!$C499,[1]RiskPlusY2565Q3!$D:$D,0))</f>
        <v>1</v>
      </c>
      <c r="AU499" s="92">
        <f>INDEX([1]RiskPlusY2565Q3!AC:AC,MATCH([1]ตารางคะแนนV3!$C499,[1]RiskPlusY2565Q3!$D:$D,0))</f>
        <v>0</v>
      </c>
      <c r="AV499" s="94">
        <f t="shared" si="122"/>
        <v>1</v>
      </c>
      <c r="AW499" s="95">
        <f t="shared" si="123"/>
        <v>2</v>
      </c>
      <c r="AX499" s="96">
        <f t="shared" si="124"/>
        <v>10</v>
      </c>
      <c r="AY499" s="18" t="str">
        <f t="shared" si="125"/>
        <v>C</v>
      </c>
      <c r="AZ499" s="18"/>
      <c r="BA499" s="18" t="str">
        <f>INDEX([1]Proflile65!$L:$L,MATCH([1]ตารางคะแนนV3!$C499,[1]Proflile65!$D:$D,0))</f>
        <v>เดิม</v>
      </c>
      <c r="BB499" s="18"/>
      <c r="BC499" s="18"/>
      <c r="BD499" s="28" t="b">
        <f t="shared" si="126"/>
        <v>1</v>
      </c>
      <c r="BE499" s="96">
        <v>10</v>
      </c>
      <c r="BF499" s="18" t="s">
        <v>2072</v>
      </c>
      <c r="BH499" s="17">
        <f t="shared" si="127"/>
        <v>0</v>
      </c>
    </row>
    <row r="500" spans="1:60">
      <c r="A500" s="18" t="s">
        <v>31</v>
      </c>
      <c r="B500" s="17" t="s">
        <v>122</v>
      </c>
      <c r="C500" s="18" t="s">
        <v>1251</v>
      </c>
      <c r="D500" s="17" t="s">
        <v>1252</v>
      </c>
      <c r="E500" s="18" t="str">
        <f>INDEX([1]Proflile65!$F:$F,MATCH([1]ตารางคะแนนV3!$C500,[1]Proflile65!$D:$D,0))</f>
        <v>รพช.</v>
      </c>
      <c r="F500" s="18">
        <f>INDEX([1]Proflile65!$H:$H,MATCH([1]ตารางคะแนนV3!$C500,[1]Proflile65!$D:$D,0))</f>
        <v>40</v>
      </c>
      <c r="G500" s="19" t="str">
        <f>INDEX([1]Proflile65!$K:$K,MATCH([1]ตารางคะแนนV3!$C500,[1]Proflile65!$D:$D,0))</f>
        <v>รพช.F2 P&lt;=30,000</v>
      </c>
      <c r="H500" s="75">
        <v>21409</v>
      </c>
      <c r="I500" s="76">
        <f>INDEX([1]RiskPlusY2565Q3!L:L,MATCH([1]ตารางคะแนนV3!$C500,[1]RiskPlusY2565Q3!$D:$D,0))</f>
        <v>53039335.600000001</v>
      </c>
      <c r="J500" s="76">
        <f>INDEX([1]RiskPlusY2565Q3!P:P,MATCH([1]ตารางคะแนนV3!$C500,[1]RiskPlusY2565Q3!$D:$D,0))</f>
        <v>28677192.02</v>
      </c>
      <c r="K500" s="76">
        <f>INDEX([1]RiskPlusY2565Q3!O:O,MATCH([1]ตารางคะแนนV3!$C500,[1]RiskPlusY2565Q3!$D:$D,0))</f>
        <v>30729149.280000001</v>
      </c>
      <c r="L500" s="76">
        <f>INDEX([1]RiskPlusY2565Q3!M:M,MATCH([1]ตารางคะแนนV3!$C500,[1]RiskPlusY2565Q3!$D:$D,0))</f>
        <v>27374645.329999998</v>
      </c>
      <c r="M500" s="29">
        <f>INDEX([1]RiskPlusY2565Q3!N:N,MATCH([1]ตารางคะแนนV3!$C500,[1]RiskPlusY2565Q3!$D:$D,0))</f>
        <v>0</v>
      </c>
      <c r="N500" s="77">
        <f>INDEX([1]PlanfinY2565Q3!M:M,MATCH([1]ตารางคะแนนV3!$C500,[1]PlanfinY2565Q3!$C:$C,0))</f>
        <v>0</v>
      </c>
      <c r="O500" s="78">
        <f>INDEX([1]PlanfinY2565Q3!N:N,MATCH([1]ตารางคะแนนV3!$C500,[1]PlanfinY2565Q3!$C:$C,0))</f>
        <v>1</v>
      </c>
      <c r="P500" s="79">
        <f t="shared" si="112"/>
        <v>1</v>
      </c>
      <c r="Q500" s="80">
        <f>INDEX([1]Ratio!R:R,MATCH([1]ตารางคะแนนV3!$C500,[1]Ratio!$C:$C,0))</f>
        <v>110</v>
      </c>
      <c r="R500" s="81">
        <f>INDEX([1]RiskPlusY2565Q3!$S:$S,MATCH([1]ตารางคะแนนV3!C500,[1]RiskPlusY2565Q3!$D:$D,0))</f>
        <v>0</v>
      </c>
      <c r="S500" s="82">
        <f>INDEX([1]Ratio!$S:$S,MATCH([1]ตารางคะแนนV3!$C500,[1]Ratio!$C:$C,0))</f>
        <v>108</v>
      </c>
      <c r="T500" s="78">
        <f>VLOOKUP($C500,[1]RiskPlusY2565Q3!$D$2:$W$901,17,0)</f>
        <v>0</v>
      </c>
      <c r="U500" s="83">
        <f t="shared" si="113"/>
        <v>0</v>
      </c>
      <c r="V500" s="82">
        <f>INDEX([1]Ratio!$T:$T,MATCH([1]ตารางคะแนนV3!$C500,[1]Ratio!$C:$C,0))</f>
        <v>82</v>
      </c>
      <c r="W500" s="78">
        <f>VLOOKUP($C500,[1]RiskPlusY2565Q3!$D$2:$W$901,18,0)</f>
        <v>0</v>
      </c>
      <c r="X500" s="83">
        <f t="shared" si="114"/>
        <v>0</v>
      </c>
      <c r="Y500" s="82">
        <f>INDEX([1]Ratio!$V:$V,MATCH([1]ตารางคะแนนV3!$C500,[1]Ratio!$C:$C,0))</f>
        <v>52</v>
      </c>
      <c r="Z500" s="81">
        <f>INDEX([1]RiskPlusY2565Q3!$W:$W,MATCH([1]ตารางคะแนนV3!C500,[1]RiskPlusY2565Q3!$D:$D,0))</f>
        <v>1</v>
      </c>
      <c r="AA500" s="84">
        <f t="shared" si="115"/>
        <v>1</v>
      </c>
      <c r="AB500" s="77" t="str">
        <f>INDEX('[1]Quick MethodY2565Q3'!P:P,MATCH([1]ตารางคะแนนV3!$C500,'[1]Quick MethodY2565Q3'!$C:$C,0))</f>
        <v>1</v>
      </c>
      <c r="AC500" s="78" t="str">
        <f>INDEX('[1]Quick MethodY2565Q3'!Q:Q,MATCH([1]ตารางคะแนนV3!$C500,'[1]Quick MethodY2565Q3'!$C:$C,0))</f>
        <v>1</v>
      </c>
      <c r="AD500" s="78">
        <f>INDEX([1]HGRY2565Q3!W:W,MATCH([1]ตารางคะแนนV3!$C500,[1]HGRY2565Q3!$C:$C,0))</f>
        <v>0.5</v>
      </c>
      <c r="AE500" s="78">
        <f>INDEX([1]HGRY2565Q3!X:X,MATCH([1]ตารางคะแนนV3!$C500,[1]HGRY2565Q3!$C:$C,0))</f>
        <v>0.5</v>
      </c>
      <c r="AF500" s="78">
        <f>INDEX([1]HGRY2565Q3!Y:Y,MATCH([1]ตารางคะแนนV3!$C500,[1]HGRY2565Q3!$C:$C,0))</f>
        <v>0.5</v>
      </c>
      <c r="AG500" s="78">
        <f>INDEX([1]HGRY2565Q3!Z:Z,MATCH([1]ตารางคะแนนV3!$C500,[1]HGRY2565Q3!$C:$C,0))</f>
        <v>0</v>
      </c>
      <c r="AH500" s="85">
        <f t="shared" si="116"/>
        <v>3.5</v>
      </c>
      <c r="AI500" s="79">
        <f t="shared" si="117"/>
        <v>2</v>
      </c>
      <c r="AJ500" s="86">
        <f>INDEX([1]PointY2565Q3!J:J,MATCH([1]ตารางคะแนนV3!$C500,[1]PointY2565Q3!$C:$C,0))</f>
        <v>1</v>
      </c>
      <c r="AK500" s="87">
        <f>IFERROR(INDEX([1]อัตราการครองเตียง!O:O,MATCH([1]ตารางคะแนนV3!$C500,[1]อัตราการครองเตียง!$C:$C,0)),0)</f>
        <v>1</v>
      </c>
      <c r="AL500" s="88">
        <f>INDEX([1]SumAdjRw!R:R,MATCH([1]ตารางคะแนนV3!$C500,[1]SumAdjRw!$C:$C,0))</f>
        <v>1</v>
      </c>
      <c r="AM500" s="89">
        <f t="shared" si="118"/>
        <v>2</v>
      </c>
      <c r="AN500" s="90">
        <f t="shared" si="119"/>
        <v>5</v>
      </c>
      <c r="AO500" s="91">
        <f t="shared" si="120"/>
        <v>7</v>
      </c>
      <c r="AP500" s="92">
        <f>INDEX([1]RiskPlusY2565Q3!Q:Q,MATCH([1]ตารางคะแนนV3!$C500,[1]RiskPlusY2565Q3!$D:$D,0))</f>
        <v>1</v>
      </c>
      <c r="AQ500" s="92">
        <f>INDEX([1]RiskPlusY2565Q3!R:R,MATCH([1]ตารางคะแนนV3!$C500,[1]RiskPlusY2565Q3!$D:$D,0))</f>
        <v>1</v>
      </c>
      <c r="AR500" s="92">
        <f>INDEX([1]RiskPlusY2565Q3!AB:AB,MATCH([1]ตารางคะแนนV3!$C500,[1]RiskPlusY2565Q3!$D:$D,0))</f>
        <v>1</v>
      </c>
      <c r="AS500" s="93">
        <f t="shared" si="121"/>
        <v>3</v>
      </c>
      <c r="AT500" s="92">
        <f>INDEX([1]RiskPlusY2565Q3!AA:AA,MATCH([1]ตารางคะแนนV3!$C500,[1]RiskPlusY2565Q3!$D:$D,0))</f>
        <v>1</v>
      </c>
      <c r="AU500" s="92">
        <f>INDEX([1]RiskPlusY2565Q3!AC:AC,MATCH([1]ตารางคะแนนV3!$C500,[1]RiskPlusY2565Q3!$D:$D,0))</f>
        <v>1</v>
      </c>
      <c r="AV500" s="94">
        <f t="shared" si="122"/>
        <v>2</v>
      </c>
      <c r="AW500" s="95">
        <f t="shared" si="123"/>
        <v>5</v>
      </c>
      <c r="AX500" s="96">
        <f t="shared" si="124"/>
        <v>12</v>
      </c>
      <c r="AY500" s="18" t="str">
        <f t="shared" si="125"/>
        <v>A</v>
      </c>
      <c r="AZ500" s="18"/>
      <c r="BA500" s="18" t="str">
        <f>INDEX([1]Proflile65!$L:$L,MATCH([1]ตารางคะแนนV3!$C500,[1]Proflile65!$D:$D,0))</f>
        <v>เดิม</v>
      </c>
      <c r="BB500" s="18"/>
      <c r="BC500" s="18"/>
      <c r="BD500" s="28" t="b">
        <f t="shared" si="126"/>
        <v>1</v>
      </c>
      <c r="BE500" s="96">
        <v>12</v>
      </c>
      <c r="BF500" s="18" t="s">
        <v>2048</v>
      </c>
      <c r="BH500" s="17">
        <f t="shared" si="127"/>
        <v>300000</v>
      </c>
    </row>
    <row r="501" spans="1:60">
      <c r="A501" s="18" t="s">
        <v>31</v>
      </c>
      <c r="B501" s="17" t="s">
        <v>122</v>
      </c>
      <c r="C501" s="18" t="s">
        <v>1253</v>
      </c>
      <c r="D501" s="17" t="s">
        <v>1254</v>
      </c>
      <c r="E501" s="18" t="str">
        <f>INDEX([1]Proflile65!$F:$F,MATCH([1]ตารางคะแนนV3!$C501,[1]Proflile65!$D:$D,0))</f>
        <v>รพช.</v>
      </c>
      <c r="F501" s="18">
        <f>INDEX([1]Proflile65!$H:$H,MATCH([1]ตารางคะแนนV3!$C501,[1]Proflile65!$D:$D,0))</f>
        <v>59</v>
      </c>
      <c r="G501" s="19" t="str">
        <f>INDEX([1]Proflile65!$K:$K,MATCH([1]ตารางคะแนนV3!$C501,[1]Proflile65!$D:$D,0))</f>
        <v>รพช.F2 P30,000-60,000</v>
      </c>
      <c r="H501" s="75">
        <v>47161</v>
      </c>
      <c r="I501" s="76">
        <f>INDEX([1]RiskPlusY2565Q3!L:L,MATCH([1]ตารางคะแนนV3!$C501,[1]RiskPlusY2565Q3!$D:$D,0))</f>
        <v>55177167.189999998</v>
      </c>
      <c r="J501" s="76">
        <f>INDEX([1]RiskPlusY2565Q3!P:P,MATCH([1]ตารางคะแนนV3!$C501,[1]RiskPlusY2565Q3!$D:$D,0))</f>
        <v>5273471.1100000003</v>
      </c>
      <c r="K501" s="76">
        <f>INDEX([1]RiskPlusY2565Q3!O:O,MATCH([1]ตารางคะแนนV3!$C501,[1]RiskPlusY2565Q3!$D:$D,0))</f>
        <v>100122873.06999999</v>
      </c>
      <c r="L501" s="76">
        <f>INDEX([1]RiskPlusY2565Q3!M:M,MATCH([1]ตารางคะแนนV3!$C501,[1]RiskPlusY2565Q3!$D:$D,0))</f>
        <v>95514750.939999998</v>
      </c>
      <c r="M501" s="29">
        <f>INDEX([1]RiskPlusY2565Q3!N:N,MATCH([1]ตารางคะแนนV3!$C501,[1]RiskPlusY2565Q3!$D:$D,0))</f>
        <v>0</v>
      </c>
      <c r="N501" s="77">
        <f>INDEX([1]PlanfinY2565Q3!M:M,MATCH([1]ตารางคะแนนV3!$C501,[1]PlanfinY2565Q3!$C:$C,0))</f>
        <v>0</v>
      </c>
      <c r="O501" s="78">
        <f>INDEX([1]PlanfinY2565Q3!N:N,MATCH([1]ตารางคะแนนV3!$C501,[1]PlanfinY2565Q3!$C:$C,0))</f>
        <v>1</v>
      </c>
      <c r="P501" s="79">
        <f t="shared" si="112"/>
        <v>1</v>
      </c>
      <c r="Q501" s="80">
        <f>INDEX([1]Ratio!R:R,MATCH([1]ตารางคะแนนV3!$C501,[1]Ratio!$C:$C,0))</f>
        <v>92</v>
      </c>
      <c r="R501" s="81">
        <f>INDEX([1]RiskPlusY2565Q3!$S:$S,MATCH([1]ตารางคะแนนV3!C501,[1]RiskPlusY2565Q3!$D:$D,0))</f>
        <v>0</v>
      </c>
      <c r="S501" s="82">
        <f>INDEX([1]Ratio!$S:$S,MATCH([1]ตารางคะแนนV3!$C501,[1]Ratio!$C:$C,0))</f>
        <v>193</v>
      </c>
      <c r="T501" s="78">
        <f>VLOOKUP($C501,[1]RiskPlusY2565Q3!$D$2:$W$901,17,0)</f>
        <v>0</v>
      </c>
      <c r="U501" s="83">
        <f t="shared" si="113"/>
        <v>0</v>
      </c>
      <c r="V501" s="82">
        <f>INDEX([1]Ratio!$T:$T,MATCH([1]ตารางคะแนนV3!$C501,[1]Ratio!$C:$C,0))</f>
        <v>73</v>
      </c>
      <c r="W501" s="78">
        <f>VLOOKUP($C501,[1]RiskPlusY2565Q3!$D$2:$W$901,18,0)</f>
        <v>0</v>
      </c>
      <c r="X501" s="83">
        <f t="shared" si="114"/>
        <v>0</v>
      </c>
      <c r="Y501" s="82">
        <f>INDEX([1]Ratio!$V:$V,MATCH([1]ตารางคะแนนV3!$C501,[1]Ratio!$C:$C,0))</f>
        <v>105</v>
      </c>
      <c r="Z501" s="81">
        <f>INDEX([1]RiskPlusY2565Q3!$W:$W,MATCH([1]ตารางคะแนนV3!C501,[1]RiskPlusY2565Q3!$D:$D,0))</f>
        <v>0</v>
      </c>
      <c r="AA501" s="84">
        <f t="shared" si="115"/>
        <v>0</v>
      </c>
      <c r="AB501" s="77" t="str">
        <f>INDEX('[1]Quick MethodY2565Q3'!P:P,MATCH([1]ตารางคะแนนV3!$C501,'[1]Quick MethodY2565Q3'!$C:$C,0))</f>
        <v>1</v>
      </c>
      <c r="AC501" s="78" t="str">
        <f>INDEX('[1]Quick MethodY2565Q3'!Q:Q,MATCH([1]ตารางคะแนนV3!$C501,'[1]Quick MethodY2565Q3'!$C:$C,0))</f>
        <v>1</v>
      </c>
      <c r="AD501" s="78">
        <f>INDEX([1]HGRY2565Q3!W:W,MATCH([1]ตารางคะแนนV3!$C501,[1]HGRY2565Q3!$C:$C,0))</f>
        <v>0</v>
      </c>
      <c r="AE501" s="78">
        <f>INDEX([1]HGRY2565Q3!X:X,MATCH([1]ตารางคะแนนV3!$C501,[1]HGRY2565Q3!$C:$C,0))</f>
        <v>0</v>
      </c>
      <c r="AF501" s="78">
        <f>INDEX([1]HGRY2565Q3!Y:Y,MATCH([1]ตารางคะแนนV3!$C501,[1]HGRY2565Q3!$C:$C,0))</f>
        <v>0</v>
      </c>
      <c r="AG501" s="78">
        <f>INDEX([1]HGRY2565Q3!Z:Z,MATCH([1]ตารางคะแนนV3!$C501,[1]HGRY2565Q3!$C:$C,0))</f>
        <v>0</v>
      </c>
      <c r="AH501" s="85">
        <f t="shared" si="116"/>
        <v>2</v>
      </c>
      <c r="AI501" s="79">
        <f t="shared" si="117"/>
        <v>2</v>
      </c>
      <c r="AJ501" s="86">
        <f>INDEX([1]PointY2565Q3!J:J,MATCH([1]ตารางคะแนนV3!$C501,[1]PointY2565Q3!$C:$C,0))</f>
        <v>1</v>
      </c>
      <c r="AK501" s="87">
        <f>IFERROR(INDEX([1]อัตราการครองเตียง!O:O,MATCH([1]ตารางคะแนนV3!$C501,[1]อัตราการครองเตียง!$C:$C,0)),0)</f>
        <v>1</v>
      </c>
      <c r="AL501" s="88">
        <f>INDEX([1]SumAdjRw!R:R,MATCH([1]ตารางคะแนนV3!$C501,[1]SumAdjRw!$C:$C,0))</f>
        <v>1</v>
      </c>
      <c r="AM501" s="89">
        <f t="shared" si="118"/>
        <v>2</v>
      </c>
      <c r="AN501" s="90">
        <f t="shared" si="119"/>
        <v>5</v>
      </c>
      <c r="AO501" s="91">
        <f t="shared" si="120"/>
        <v>6</v>
      </c>
      <c r="AP501" s="92">
        <f>INDEX([1]RiskPlusY2565Q3!Q:Q,MATCH([1]ตารางคะแนนV3!$C501,[1]RiskPlusY2565Q3!$D:$D,0))</f>
        <v>1</v>
      </c>
      <c r="AQ501" s="92">
        <f>INDEX([1]RiskPlusY2565Q3!R:R,MATCH([1]ตารางคะแนนV3!$C501,[1]RiskPlusY2565Q3!$D:$D,0))</f>
        <v>1</v>
      </c>
      <c r="AR501" s="92">
        <f>INDEX([1]RiskPlusY2565Q3!AB:AB,MATCH([1]ตารางคะแนนV3!$C501,[1]RiskPlusY2565Q3!$D:$D,0))</f>
        <v>1</v>
      </c>
      <c r="AS501" s="93">
        <f t="shared" si="121"/>
        <v>3</v>
      </c>
      <c r="AT501" s="92">
        <f>INDEX([1]RiskPlusY2565Q3!AA:AA,MATCH([1]ตารางคะแนนV3!$C501,[1]RiskPlusY2565Q3!$D:$D,0))</f>
        <v>1</v>
      </c>
      <c r="AU501" s="92">
        <f>INDEX([1]RiskPlusY2565Q3!AC:AC,MATCH([1]ตารางคะแนนV3!$C501,[1]RiskPlusY2565Q3!$D:$D,0))</f>
        <v>1</v>
      </c>
      <c r="AV501" s="94">
        <f t="shared" si="122"/>
        <v>2</v>
      </c>
      <c r="AW501" s="95">
        <f t="shared" si="123"/>
        <v>5</v>
      </c>
      <c r="AX501" s="96">
        <f t="shared" si="124"/>
        <v>11</v>
      </c>
      <c r="AY501" s="18" t="str">
        <f t="shared" si="125"/>
        <v>B</v>
      </c>
      <c r="AZ501" s="18"/>
      <c r="BA501" s="18" t="str">
        <f>INDEX([1]Proflile65!$L:$L,MATCH([1]ตารางคะแนนV3!$C501,[1]Proflile65!$D:$D,0))</f>
        <v>เดิม</v>
      </c>
      <c r="BB501" s="18"/>
      <c r="BC501" s="18"/>
      <c r="BD501" s="28" t="b">
        <f t="shared" si="126"/>
        <v>1</v>
      </c>
      <c r="BE501" s="96">
        <v>11</v>
      </c>
      <c r="BF501" s="18" t="s">
        <v>2071</v>
      </c>
      <c r="BH501" s="17">
        <f t="shared" si="127"/>
        <v>150000</v>
      </c>
    </row>
    <row r="502" spans="1:60">
      <c r="A502" s="18" t="s">
        <v>31</v>
      </c>
      <c r="B502" s="17" t="s">
        <v>122</v>
      </c>
      <c r="C502" s="18" t="s">
        <v>1255</v>
      </c>
      <c r="D502" s="17" t="s">
        <v>1256</v>
      </c>
      <c r="E502" s="18" t="str">
        <f>INDEX([1]Proflile65!$F:$F,MATCH([1]ตารางคะแนนV3!$C502,[1]Proflile65!$D:$D,0))</f>
        <v>รพช.</v>
      </c>
      <c r="F502" s="18">
        <f>INDEX([1]Proflile65!$H:$H,MATCH([1]ตารางคะแนนV3!$C502,[1]Proflile65!$D:$D,0))</f>
        <v>34</v>
      </c>
      <c r="G502" s="19" t="str">
        <f>INDEX([1]Proflile65!$K:$K,MATCH([1]ตารางคะแนนV3!$C502,[1]Proflile65!$D:$D,0))</f>
        <v>รพช.F2 P30,000-60,000</v>
      </c>
      <c r="H502" s="75">
        <v>34265</v>
      </c>
      <c r="I502" s="76">
        <f>INDEX([1]RiskPlusY2565Q3!L:L,MATCH([1]ตารางคะแนนV3!$C502,[1]RiskPlusY2565Q3!$D:$D,0))</f>
        <v>55280719.75</v>
      </c>
      <c r="J502" s="76">
        <f>INDEX([1]RiskPlusY2565Q3!P:P,MATCH([1]ตารางคะแนนV3!$C502,[1]RiskPlusY2565Q3!$D:$D,0))</f>
        <v>18591271.670000002</v>
      </c>
      <c r="K502" s="76">
        <f>INDEX([1]RiskPlusY2565Q3!O:O,MATCH([1]ตารางคะแนนV3!$C502,[1]RiskPlusY2565Q3!$D:$D,0))</f>
        <v>30563631.239999998</v>
      </c>
      <c r="L502" s="76">
        <f>INDEX([1]RiskPlusY2565Q3!M:M,MATCH([1]ตารางคะแนนV3!$C502,[1]RiskPlusY2565Q3!$D:$D,0))</f>
        <v>28007845.16</v>
      </c>
      <c r="M502" s="29">
        <f>INDEX([1]RiskPlusY2565Q3!N:N,MATCH([1]ตารางคะแนนV3!$C502,[1]RiskPlusY2565Q3!$D:$D,0))</f>
        <v>0</v>
      </c>
      <c r="N502" s="77">
        <f>INDEX([1]PlanfinY2565Q3!M:M,MATCH([1]ตารางคะแนนV3!$C502,[1]PlanfinY2565Q3!$C:$C,0))</f>
        <v>0</v>
      </c>
      <c r="O502" s="78">
        <f>INDEX([1]PlanfinY2565Q3!N:N,MATCH([1]ตารางคะแนนV3!$C502,[1]PlanfinY2565Q3!$C:$C,0))</f>
        <v>1</v>
      </c>
      <c r="P502" s="79">
        <f t="shared" si="112"/>
        <v>1</v>
      </c>
      <c r="Q502" s="80">
        <f>INDEX([1]Ratio!R:R,MATCH([1]ตารางคะแนนV3!$C502,[1]Ratio!$C:$C,0))</f>
        <v>143</v>
      </c>
      <c r="R502" s="81">
        <f>INDEX([1]RiskPlusY2565Q3!$S:$S,MATCH([1]ตารางคะแนนV3!C502,[1]RiskPlusY2565Q3!$D:$D,0))</f>
        <v>0</v>
      </c>
      <c r="S502" s="82">
        <f>INDEX([1]Ratio!$S:$S,MATCH([1]ตารางคะแนนV3!$C502,[1]Ratio!$C:$C,0))</f>
        <v>67</v>
      </c>
      <c r="T502" s="78">
        <f>VLOOKUP($C502,[1]RiskPlusY2565Q3!$D$2:$W$901,17,0)</f>
        <v>0</v>
      </c>
      <c r="U502" s="83">
        <f t="shared" si="113"/>
        <v>0</v>
      </c>
      <c r="V502" s="82">
        <f>INDEX([1]Ratio!$T:$T,MATCH([1]ตารางคะแนนV3!$C502,[1]Ratio!$C:$C,0))</f>
        <v>183</v>
      </c>
      <c r="W502" s="78">
        <f>VLOOKUP($C502,[1]RiskPlusY2565Q3!$D$2:$W$901,18,0)</f>
        <v>0</v>
      </c>
      <c r="X502" s="83">
        <f t="shared" si="114"/>
        <v>0</v>
      </c>
      <c r="Y502" s="82">
        <f>INDEX([1]Ratio!$V:$V,MATCH([1]ตารางคะแนนV3!$C502,[1]Ratio!$C:$C,0))</f>
        <v>70</v>
      </c>
      <c r="Z502" s="81">
        <f>INDEX([1]RiskPlusY2565Q3!$W:$W,MATCH([1]ตารางคะแนนV3!C502,[1]RiskPlusY2565Q3!$D:$D,0))</f>
        <v>0</v>
      </c>
      <c r="AA502" s="84">
        <f t="shared" si="115"/>
        <v>0</v>
      </c>
      <c r="AB502" s="77" t="str">
        <f>INDEX('[1]Quick MethodY2565Q3'!P:P,MATCH([1]ตารางคะแนนV3!$C502,'[1]Quick MethodY2565Q3'!$C:$C,0))</f>
        <v>1</v>
      </c>
      <c r="AC502" s="78" t="str">
        <f>INDEX('[1]Quick MethodY2565Q3'!Q:Q,MATCH([1]ตารางคะแนนV3!$C502,'[1]Quick MethodY2565Q3'!$C:$C,0))</f>
        <v>1</v>
      </c>
      <c r="AD502" s="78">
        <f>INDEX([1]HGRY2565Q3!W:W,MATCH([1]ตารางคะแนนV3!$C502,[1]HGRY2565Q3!$C:$C,0))</f>
        <v>0.5</v>
      </c>
      <c r="AE502" s="78">
        <f>INDEX([1]HGRY2565Q3!X:X,MATCH([1]ตารางคะแนนV3!$C502,[1]HGRY2565Q3!$C:$C,0))</f>
        <v>0.5</v>
      </c>
      <c r="AF502" s="78">
        <f>INDEX([1]HGRY2565Q3!Y:Y,MATCH([1]ตารางคะแนนV3!$C502,[1]HGRY2565Q3!$C:$C,0))</f>
        <v>0</v>
      </c>
      <c r="AG502" s="78">
        <f>INDEX([1]HGRY2565Q3!Z:Z,MATCH([1]ตารางคะแนนV3!$C502,[1]HGRY2565Q3!$C:$C,0))</f>
        <v>0</v>
      </c>
      <c r="AH502" s="85">
        <f t="shared" si="116"/>
        <v>3</v>
      </c>
      <c r="AI502" s="79">
        <f t="shared" si="117"/>
        <v>2</v>
      </c>
      <c r="AJ502" s="86">
        <f>INDEX([1]PointY2565Q3!J:J,MATCH([1]ตารางคะแนนV3!$C502,[1]PointY2565Q3!$C:$C,0))</f>
        <v>1</v>
      </c>
      <c r="AK502" s="87">
        <f>IFERROR(INDEX([1]อัตราการครองเตียง!O:O,MATCH([1]ตารางคะแนนV3!$C502,[1]อัตราการครองเตียง!$C:$C,0)),0)</f>
        <v>1</v>
      </c>
      <c r="AL502" s="88">
        <f>INDEX([1]SumAdjRw!R:R,MATCH([1]ตารางคะแนนV3!$C502,[1]SumAdjRw!$C:$C,0))</f>
        <v>1</v>
      </c>
      <c r="AM502" s="89">
        <f t="shared" si="118"/>
        <v>2</v>
      </c>
      <c r="AN502" s="90">
        <f t="shared" si="119"/>
        <v>5</v>
      </c>
      <c r="AO502" s="91">
        <f t="shared" si="120"/>
        <v>6</v>
      </c>
      <c r="AP502" s="92">
        <f>INDEX([1]RiskPlusY2565Q3!Q:Q,MATCH([1]ตารางคะแนนV3!$C502,[1]RiskPlusY2565Q3!$D:$D,0))</f>
        <v>0</v>
      </c>
      <c r="AQ502" s="92">
        <f>INDEX([1]RiskPlusY2565Q3!R:R,MATCH([1]ตารางคะแนนV3!$C502,[1]RiskPlusY2565Q3!$D:$D,0))</f>
        <v>0</v>
      </c>
      <c r="AR502" s="92">
        <f>INDEX([1]RiskPlusY2565Q3!AB:AB,MATCH([1]ตารางคะแนนV3!$C502,[1]RiskPlusY2565Q3!$D:$D,0))</f>
        <v>1</v>
      </c>
      <c r="AS502" s="93">
        <f t="shared" si="121"/>
        <v>1</v>
      </c>
      <c r="AT502" s="92">
        <f>INDEX([1]RiskPlusY2565Q3!AA:AA,MATCH([1]ตารางคะแนนV3!$C502,[1]RiskPlusY2565Q3!$D:$D,0))</f>
        <v>1</v>
      </c>
      <c r="AU502" s="92">
        <f>INDEX([1]RiskPlusY2565Q3!AC:AC,MATCH([1]ตารางคะแนนV3!$C502,[1]RiskPlusY2565Q3!$D:$D,0))</f>
        <v>1</v>
      </c>
      <c r="AV502" s="94">
        <f t="shared" si="122"/>
        <v>2</v>
      </c>
      <c r="AW502" s="95">
        <f t="shared" si="123"/>
        <v>3</v>
      </c>
      <c r="AX502" s="96">
        <f t="shared" si="124"/>
        <v>9</v>
      </c>
      <c r="AY502" s="18" t="str">
        <f t="shared" si="125"/>
        <v>C</v>
      </c>
      <c r="AZ502" s="18"/>
      <c r="BA502" s="18" t="str">
        <f>INDEX([1]Proflile65!$L:$L,MATCH([1]ตารางคะแนนV3!$C502,[1]Proflile65!$D:$D,0))</f>
        <v>เดิม</v>
      </c>
      <c r="BB502" s="18"/>
      <c r="BC502" s="18"/>
      <c r="BD502" s="28" t="b">
        <f t="shared" si="126"/>
        <v>1</v>
      </c>
      <c r="BE502" s="96">
        <v>9</v>
      </c>
      <c r="BF502" s="18" t="s">
        <v>2072</v>
      </c>
      <c r="BH502" s="17">
        <f t="shared" si="127"/>
        <v>0</v>
      </c>
    </row>
    <row r="503" spans="1:60">
      <c r="A503" s="18" t="s">
        <v>31</v>
      </c>
      <c r="B503" s="17" t="s">
        <v>122</v>
      </c>
      <c r="C503" s="18" t="s">
        <v>1257</v>
      </c>
      <c r="D503" s="17" t="s">
        <v>1258</v>
      </c>
      <c r="E503" s="18" t="str">
        <f>INDEX([1]Proflile65!$F:$F,MATCH([1]ตารางคะแนนV3!$C503,[1]Proflile65!$D:$D,0))</f>
        <v>รพช.</v>
      </c>
      <c r="F503" s="18">
        <f>INDEX([1]Proflile65!$H:$H,MATCH([1]ตารางคะแนนV3!$C503,[1]Proflile65!$D:$D,0))</f>
        <v>30</v>
      </c>
      <c r="G503" s="19" t="str">
        <f>INDEX([1]Proflile65!$K:$K,MATCH([1]ตารางคะแนนV3!$C503,[1]Proflile65!$D:$D,0))</f>
        <v>รพช.F3 P&lt;=15,000</v>
      </c>
      <c r="H503" s="75">
        <v>8824</v>
      </c>
      <c r="I503" s="76">
        <f>INDEX([1]RiskPlusY2565Q3!L:L,MATCH([1]ตารางคะแนนV3!$C503,[1]RiskPlusY2565Q3!$D:$D,0))</f>
        <v>15226873.300000001</v>
      </c>
      <c r="J503" s="76">
        <f>INDEX([1]RiskPlusY2565Q3!P:P,MATCH([1]ตารางคะแนนV3!$C503,[1]RiskPlusY2565Q3!$D:$D,0))</f>
        <v>4246222.62</v>
      </c>
      <c r="K503" s="76">
        <f>INDEX([1]RiskPlusY2565Q3!O:O,MATCH([1]ตารางคะแนนV3!$C503,[1]RiskPlusY2565Q3!$D:$D,0))</f>
        <v>6025008.3799999999</v>
      </c>
      <c r="L503" s="76">
        <f>INDEX([1]RiskPlusY2565Q3!M:M,MATCH([1]ตารางคะแนนV3!$C503,[1]RiskPlusY2565Q3!$D:$D,0))</f>
        <v>4677796.34</v>
      </c>
      <c r="M503" s="29">
        <f>INDEX([1]RiskPlusY2565Q3!N:N,MATCH([1]ตารางคะแนนV3!$C503,[1]RiskPlusY2565Q3!$D:$D,0))</f>
        <v>0</v>
      </c>
      <c r="N503" s="77">
        <f>INDEX([1]PlanfinY2565Q3!M:M,MATCH([1]ตารางคะแนนV3!$C503,[1]PlanfinY2565Q3!$C:$C,0))</f>
        <v>0</v>
      </c>
      <c r="O503" s="78">
        <f>INDEX([1]PlanfinY2565Q3!N:N,MATCH([1]ตารางคะแนนV3!$C503,[1]PlanfinY2565Q3!$C:$C,0))</f>
        <v>0</v>
      </c>
      <c r="P503" s="79">
        <f t="shared" si="112"/>
        <v>0</v>
      </c>
      <c r="Q503" s="80">
        <f>INDEX([1]Ratio!R:R,MATCH([1]ตารางคะแนนV3!$C503,[1]Ratio!$C:$C,0))</f>
        <v>87</v>
      </c>
      <c r="R503" s="81">
        <f>INDEX([1]RiskPlusY2565Q3!$S:$S,MATCH([1]ตารางคะแนนV3!C503,[1]RiskPlusY2565Q3!$D:$D,0))</f>
        <v>1</v>
      </c>
      <c r="S503" s="82">
        <f>INDEX([1]Ratio!$S:$S,MATCH([1]ตารางคะแนนV3!$C503,[1]Ratio!$C:$C,0))</f>
        <v>30</v>
      </c>
      <c r="T503" s="78">
        <f>VLOOKUP($C503,[1]RiskPlusY2565Q3!$D$2:$W$901,17,0)</f>
        <v>1</v>
      </c>
      <c r="U503" s="83">
        <f t="shared" si="113"/>
        <v>0.5</v>
      </c>
      <c r="V503" s="82">
        <f>INDEX([1]Ratio!$T:$T,MATCH([1]ตารางคะแนนV3!$C503,[1]Ratio!$C:$C,0))</f>
        <v>90</v>
      </c>
      <c r="W503" s="78">
        <f>VLOOKUP($C503,[1]RiskPlusY2565Q3!$D$2:$W$901,18,0)</f>
        <v>0</v>
      </c>
      <c r="X503" s="83">
        <f t="shared" si="114"/>
        <v>0</v>
      </c>
      <c r="Y503" s="82">
        <f>INDEX([1]Ratio!$V:$V,MATCH([1]ตารางคะแนนV3!$C503,[1]Ratio!$C:$C,0))</f>
        <v>79</v>
      </c>
      <c r="Z503" s="81">
        <f>INDEX([1]RiskPlusY2565Q3!$W:$W,MATCH([1]ตารางคะแนนV3!C503,[1]RiskPlusY2565Q3!$D:$D,0))</f>
        <v>0</v>
      </c>
      <c r="AA503" s="84">
        <f t="shared" si="115"/>
        <v>1.5</v>
      </c>
      <c r="AB503" s="77" t="str">
        <f>INDEX('[1]Quick MethodY2565Q3'!P:P,MATCH([1]ตารางคะแนนV3!$C503,'[1]Quick MethodY2565Q3'!$C:$C,0))</f>
        <v>1</v>
      </c>
      <c r="AC503" s="78" t="str">
        <f>INDEX('[1]Quick MethodY2565Q3'!Q:Q,MATCH([1]ตารางคะแนนV3!$C503,'[1]Quick MethodY2565Q3'!$C:$C,0))</f>
        <v>1</v>
      </c>
      <c r="AD503" s="78">
        <f>INDEX([1]HGRY2565Q3!W:W,MATCH([1]ตารางคะแนนV3!$C503,[1]HGRY2565Q3!$C:$C,0))</f>
        <v>0</v>
      </c>
      <c r="AE503" s="78">
        <f>INDEX([1]HGRY2565Q3!X:X,MATCH([1]ตารางคะแนนV3!$C503,[1]HGRY2565Q3!$C:$C,0))</f>
        <v>0</v>
      </c>
      <c r="AF503" s="78">
        <f>INDEX([1]HGRY2565Q3!Y:Y,MATCH([1]ตารางคะแนนV3!$C503,[1]HGRY2565Q3!$C:$C,0))</f>
        <v>0</v>
      </c>
      <c r="AG503" s="78">
        <f>INDEX([1]HGRY2565Q3!Z:Z,MATCH([1]ตารางคะแนนV3!$C503,[1]HGRY2565Q3!$C:$C,0))</f>
        <v>0</v>
      </c>
      <c r="AH503" s="85">
        <f t="shared" si="116"/>
        <v>2</v>
      </c>
      <c r="AI503" s="79">
        <f t="shared" si="117"/>
        <v>2</v>
      </c>
      <c r="AJ503" s="86">
        <f>INDEX([1]PointY2565Q3!J:J,MATCH([1]ตารางคะแนนV3!$C503,[1]PointY2565Q3!$C:$C,0))</f>
        <v>1</v>
      </c>
      <c r="AK503" s="87">
        <f>IFERROR(INDEX([1]อัตราการครองเตียง!O:O,MATCH([1]ตารางคะแนนV3!$C503,[1]อัตราการครองเตียง!$C:$C,0)),0)</f>
        <v>0</v>
      </c>
      <c r="AL503" s="88">
        <f>INDEX([1]SumAdjRw!R:R,MATCH([1]ตารางคะแนนV3!$C503,[1]SumAdjRw!$C:$C,0))</f>
        <v>1</v>
      </c>
      <c r="AM503" s="89">
        <f t="shared" si="118"/>
        <v>1</v>
      </c>
      <c r="AN503" s="90">
        <f t="shared" si="119"/>
        <v>4</v>
      </c>
      <c r="AO503" s="91">
        <f t="shared" si="120"/>
        <v>5.5</v>
      </c>
      <c r="AP503" s="92">
        <f>INDEX([1]RiskPlusY2565Q3!Q:Q,MATCH([1]ตารางคะแนนV3!$C503,[1]RiskPlusY2565Q3!$D:$D,0))</f>
        <v>0</v>
      </c>
      <c r="AQ503" s="92">
        <f>INDEX([1]RiskPlusY2565Q3!R:R,MATCH([1]ตารางคะแนนV3!$C503,[1]RiskPlusY2565Q3!$D:$D,0))</f>
        <v>0</v>
      </c>
      <c r="AR503" s="92">
        <f>INDEX([1]RiskPlusY2565Q3!AB:AB,MATCH([1]ตารางคะแนนV3!$C503,[1]RiskPlusY2565Q3!$D:$D,0))</f>
        <v>1</v>
      </c>
      <c r="AS503" s="93">
        <f t="shared" si="121"/>
        <v>1</v>
      </c>
      <c r="AT503" s="92">
        <f>INDEX([1]RiskPlusY2565Q3!AA:AA,MATCH([1]ตารางคะแนนV3!$C503,[1]RiskPlusY2565Q3!$D:$D,0))</f>
        <v>1</v>
      </c>
      <c r="AU503" s="92">
        <f>INDEX([1]RiskPlusY2565Q3!AC:AC,MATCH([1]ตารางคะแนนV3!$C503,[1]RiskPlusY2565Q3!$D:$D,0))</f>
        <v>1</v>
      </c>
      <c r="AV503" s="94">
        <f t="shared" si="122"/>
        <v>2</v>
      </c>
      <c r="AW503" s="95">
        <f t="shared" si="123"/>
        <v>3</v>
      </c>
      <c r="AX503" s="96">
        <f t="shared" si="124"/>
        <v>8.5</v>
      </c>
      <c r="AY503" s="18" t="str">
        <f t="shared" si="125"/>
        <v>D</v>
      </c>
      <c r="AZ503" s="18"/>
      <c r="BA503" s="18" t="str">
        <f>INDEX([1]Proflile65!$L:$L,MATCH([1]ตารางคะแนนV3!$C503,[1]Proflile65!$D:$D,0))</f>
        <v>เดิม</v>
      </c>
      <c r="BB503" s="18"/>
      <c r="BC503" s="18"/>
      <c r="BD503" s="28" t="b">
        <f t="shared" si="126"/>
        <v>1</v>
      </c>
      <c r="BE503" s="96">
        <v>8.5</v>
      </c>
      <c r="BF503" s="18" t="s">
        <v>2073</v>
      </c>
      <c r="BH503" s="17">
        <f t="shared" si="127"/>
        <v>0</v>
      </c>
    </row>
    <row r="504" spans="1:60">
      <c r="A504" s="18" t="s">
        <v>31</v>
      </c>
      <c r="B504" s="17" t="s">
        <v>122</v>
      </c>
      <c r="C504" s="18" t="s">
        <v>1259</v>
      </c>
      <c r="D504" s="17" t="s">
        <v>1260</v>
      </c>
      <c r="E504" s="18" t="str">
        <f>INDEX([1]Proflile65!$F:$F,MATCH([1]ตารางคะแนนV3!$C504,[1]Proflile65!$D:$D,0))</f>
        <v>รพช.</v>
      </c>
      <c r="F504" s="18">
        <f>INDEX([1]Proflile65!$H:$H,MATCH([1]ตารางคะแนนV3!$C504,[1]Proflile65!$D:$D,0))</f>
        <v>32</v>
      </c>
      <c r="G504" s="19" t="str">
        <f>INDEX([1]Proflile65!$K:$K,MATCH([1]ตารางคะแนนV3!$C504,[1]Proflile65!$D:$D,0))</f>
        <v>รพช.F2 P&lt;=30,000</v>
      </c>
      <c r="H504" s="75">
        <v>18132</v>
      </c>
      <c r="I504" s="76">
        <f>INDEX([1]RiskPlusY2565Q3!L:L,MATCH([1]ตารางคะแนนV3!$C504,[1]RiskPlusY2565Q3!$D:$D,0))</f>
        <v>28351810.609999999</v>
      </c>
      <c r="J504" s="76">
        <f>INDEX([1]RiskPlusY2565Q3!P:P,MATCH([1]ตารางคะแนนV3!$C504,[1]RiskPlusY2565Q3!$D:$D,0))</f>
        <v>9456918.1699999999</v>
      </c>
      <c r="K504" s="76">
        <f>INDEX([1]RiskPlusY2565Q3!O:O,MATCH([1]ตารางคะแนนV3!$C504,[1]RiskPlusY2565Q3!$D:$D,0))</f>
        <v>15702400.75</v>
      </c>
      <c r="L504" s="76">
        <f>INDEX([1]RiskPlusY2565Q3!M:M,MATCH([1]ตารางคะแนนV3!$C504,[1]RiskPlusY2565Q3!$D:$D,0))</f>
        <v>14568247.9</v>
      </c>
      <c r="M504" s="29">
        <f>INDEX([1]RiskPlusY2565Q3!N:N,MATCH([1]ตารางคะแนนV3!$C504,[1]RiskPlusY2565Q3!$D:$D,0))</f>
        <v>0</v>
      </c>
      <c r="N504" s="77">
        <f>INDEX([1]PlanfinY2565Q3!M:M,MATCH([1]ตารางคะแนนV3!$C504,[1]PlanfinY2565Q3!$C:$C,0))</f>
        <v>0</v>
      </c>
      <c r="O504" s="78">
        <f>INDEX([1]PlanfinY2565Q3!N:N,MATCH([1]ตารางคะแนนV3!$C504,[1]PlanfinY2565Q3!$C:$C,0))</f>
        <v>1</v>
      </c>
      <c r="P504" s="79">
        <f t="shared" si="112"/>
        <v>1</v>
      </c>
      <c r="Q504" s="80">
        <f>INDEX([1]Ratio!R:R,MATCH([1]ตารางคะแนนV3!$C504,[1]Ratio!$C:$C,0))</f>
        <v>109</v>
      </c>
      <c r="R504" s="81">
        <f>INDEX([1]RiskPlusY2565Q3!$S:$S,MATCH([1]ตารางคะแนนV3!C504,[1]RiskPlusY2565Q3!$D:$D,0))</f>
        <v>0</v>
      </c>
      <c r="S504" s="82">
        <f>INDEX([1]Ratio!$S:$S,MATCH([1]ตารางคะแนนV3!$C504,[1]Ratio!$C:$C,0))</f>
        <v>68</v>
      </c>
      <c r="T504" s="78">
        <f>VLOOKUP($C504,[1]RiskPlusY2565Q3!$D$2:$W$901,17,0)</f>
        <v>0</v>
      </c>
      <c r="U504" s="83">
        <f t="shared" si="113"/>
        <v>0</v>
      </c>
      <c r="V504" s="82">
        <f>INDEX([1]Ratio!$T:$T,MATCH([1]ตารางคะแนนV3!$C504,[1]Ratio!$C:$C,0))</f>
        <v>96</v>
      </c>
      <c r="W504" s="78">
        <f>VLOOKUP($C504,[1]RiskPlusY2565Q3!$D$2:$W$901,18,0)</f>
        <v>0</v>
      </c>
      <c r="X504" s="83">
        <f t="shared" si="114"/>
        <v>0</v>
      </c>
      <c r="Y504" s="82">
        <f>INDEX([1]Ratio!$V:$V,MATCH([1]ตารางคะแนนV3!$C504,[1]Ratio!$C:$C,0))</f>
        <v>75</v>
      </c>
      <c r="Z504" s="81">
        <f>INDEX([1]RiskPlusY2565Q3!$W:$W,MATCH([1]ตารางคะแนนV3!C504,[1]RiskPlusY2565Q3!$D:$D,0))</f>
        <v>0</v>
      </c>
      <c r="AA504" s="84">
        <f t="shared" si="115"/>
        <v>0</v>
      </c>
      <c r="AB504" s="77" t="str">
        <f>INDEX('[1]Quick MethodY2565Q3'!P:P,MATCH([1]ตารางคะแนนV3!$C504,'[1]Quick MethodY2565Q3'!$C:$C,0))</f>
        <v>1</v>
      </c>
      <c r="AC504" s="78" t="str">
        <f>INDEX('[1]Quick MethodY2565Q3'!Q:Q,MATCH([1]ตารางคะแนนV3!$C504,'[1]Quick MethodY2565Q3'!$C:$C,0))</f>
        <v>0</v>
      </c>
      <c r="AD504" s="78">
        <f>INDEX([1]HGRY2565Q3!W:W,MATCH([1]ตารางคะแนนV3!$C504,[1]HGRY2565Q3!$C:$C,0))</f>
        <v>0.5</v>
      </c>
      <c r="AE504" s="78">
        <f>INDEX([1]HGRY2565Q3!X:X,MATCH([1]ตารางคะแนนV3!$C504,[1]HGRY2565Q3!$C:$C,0))</f>
        <v>0.5</v>
      </c>
      <c r="AF504" s="78">
        <f>INDEX([1]HGRY2565Q3!Y:Y,MATCH([1]ตารางคะแนนV3!$C504,[1]HGRY2565Q3!$C:$C,0))</f>
        <v>0.5</v>
      </c>
      <c r="AG504" s="78">
        <f>INDEX([1]HGRY2565Q3!Z:Z,MATCH([1]ตารางคะแนนV3!$C504,[1]HGRY2565Q3!$C:$C,0))</f>
        <v>0.5</v>
      </c>
      <c r="AH504" s="85">
        <f t="shared" si="116"/>
        <v>3</v>
      </c>
      <c r="AI504" s="79">
        <f t="shared" si="117"/>
        <v>2</v>
      </c>
      <c r="AJ504" s="86">
        <f>INDEX([1]PointY2565Q3!J:J,MATCH([1]ตารางคะแนนV3!$C504,[1]PointY2565Q3!$C:$C,0))</f>
        <v>1</v>
      </c>
      <c r="AK504" s="87">
        <f>IFERROR(INDEX([1]อัตราการครองเตียง!O:O,MATCH([1]ตารางคะแนนV3!$C504,[1]อัตราการครองเตียง!$C:$C,0)),0)</f>
        <v>1</v>
      </c>
      <c r="AL504" s="88">
        <f>INDEX([1]SumAdjRw!R:R,MATCH([1]ตารางคะแนนV3!$C504,[1]SumAdjRw!$C:$C,0))</f>
        <v>1</v>
      </c>
      <c r="AM504" s="89">
        <f t="shared" si="118"/>
        <v>2</v>
      </c>
      <c r="AN504" s="90">
        <f t="shared" si="119"/>
        <v>5</v>
      </c>
      <c r="AO504" s="91">
        <f t="shared" si="120"/>
        <v>6</v>
      </c>
      <c r="AP504" s="92">
        <f>INDEX([1]RiskPlusY2565Q3!Q:Q,MATCH([1]ตารางคะแนนV3!$C504,[1]RiskPlusY2565Q3!$D:$D,0))</f>
        <v>0</v>
      </c>
      <c r="AQ504" s="92">
        <f>INDEX([1]RiskPlusY2565Q3!R:R,MATCH([1]ตารางคะแนนV3!$C504,[1]RiskPlusY2565Q3!$D:$D,0))</f>
        <v>0</v>
      </c>
      <c r="AR504" s="92">
        <f>INDEX([1]RiskPlusY2565Q3!AB:AB,MATCH([1]ตารางคะแนนV3!$C504,[1]RiskPlusY2565Q3!$D:$D,0))</f>
        <v>1</v>
      </c>
      <c r="AS504" s="93">
        <f t="shared" si="121"/>
        <v>1</v>
      </c>
      <c r="AT504" s="92">
        <f>INDEX([1]RiskPlusY2565Q3!AA:AA,MATCH([1]ตารางคะแนนV3!$C504,[1]RiskPlusY2565Q3!$D:$D,0))</f>
        <v>1</v>
      </c>
      <c r="AU504" s="92">
        <f>INDEX([1]RiskPlusY2565Q3!AC:AC,MATCH([1]ตารางคะแนนV3!$C504,[1]RiskPlusY2565Q3!$D:$D,0))</f>
        <v>1</v>
      </c>
      <c r="AV504" s="94">
        <f t="shared" si="122"/>
        <v>2</v>
      </c>
      <c r="AW504" s="95">
        <f t="shared" si="123"/>
        <v>3</v>
      </c>
      <c r="AX504" s="96">
        <f t="shared" si="124"/>
        <v>9</v>
      </c>
      <c r="AY504" s="18" t="str">
        <f t="shared" si="125"/>
        <v>C</v>
      </c>
      <c r="AZ504" s="18"/>
      <c r="BA504" s="18" t="str">
        <f>INDEX([1]Proflile65!$L:$L,MATCH([1]ตารางคะแนนV3!$C504,[1]Proflile65!$D:$D,0))</f>
        <v>เดิม</v>
      </c>
      <c r="BB504" s="18"/>
      <c r="BC504" s="18"/>
      <c r="BD504" s="28" t="b">
        <f t="shared" si="126"/>
        <v>1</v>
      </c>
      <c r="BE504" s="96">
        <v>9</v>
      </c>
      <c r="BF504" s="18" t="s">
        <v>2072</v>
      </c>
      <c r="BH504" s="17">
        <f t="shared" si="127"/>
        <v>0</v>
      </c>
    </row>
    <row r="505" spans="1:60">
      <c r="A505" s="18" t="s">
        <v>31</v>
      </c>
      <c r="B505" s="17" t="s">
        <v>122</v>
      </c>
      <c r="C505" s="18" t="s">
        <v>1261</v>
      </c>
      <c r="D505" s="17" t="s">
        <v>1262</v>
      </c>
      <c r="E505" s="18" t="str">
        <f>INDEX([1]Proflile65!$F:$F,MATCH([1]ตารางคะแนนV3!$C505,[1]Proflile65!$D:$D,0))</f>
        <v>รพช.</v>
      </c>
      <c r="F505" s="18">
        <f>INDEX([1]Proflile65!$H:$H,MATCH([1]ตารางคะแนนV3!$C505,[1]Proflile65!$D:$D,0))</f>
        <v>45</v>
      </c>
      <c r="G505" s="19" t="str">
        <f>INDEX([1]Proflile65!$K:$K,MATCH([1]ตารางคะแนนV3!$C505,[1]Proflile65!$D:$D,0))</f>
        <v>รพช.F2 P&lt;=30,000</v>
      </c>
      <c r="H505" s="75">
        <v>21233</v>
      </c>
      <c r="I505" s="76">
        <f>INDEX([1]RiskPlusY2565Q3!L:L,MATCH([1]ตารางคะแนนV3!$C505,[1]RiskPlusY2565Q3!$D:$D,0))</f>
        <v>45304006.25</v>
      </c>
      <c r="J505" s="76">
        <f>INDEX([1]RiskPlusY2565Q3!P:P,MATCH([1]ตารางคะแนนV3!$C505,[1]RiskPlusY2565Q3!$D:$D,0))</f>
        <v>14408394.310000001</v>
      </c>
      <c r="K505" s="76">
        <f>INDEX([1]RiskPlusY2565Q3!O:O,MATCH([1]ตารางคะแนนV3!$C505,[1]RiskPlusY2565Q3!$D:$D,0))</f>
        <v>38826141.799999997</v>
      </c>
      <c r="L505" s="76">
        <f>INDEX([1]RiskPlusY2565Q3!M:M,MATCH([1]ตารางคะแนนV3!$C505,[1]RiskPlusY2565Q3!$D:$D,0))</f>
        <v>38897292.020000003</v>
      </c>
      <c r="M505" s="29">
        <f>INDEX([1]RiskPlusY2565Q3!N:N,MATCH([1]ตารางคะแนนV3!$C505,[1]RiskPlusY2565Q3!$D:$D,0))</f>
        <v>0</v>
      </c>
      <c r="N505" s="77">
        <f>INDEX([1]PlanfinY2565Q3!M:M,MATCH([1]ตารางคะแนนV3!$C505,[1]PlanfinY2565Q3!$C:$C,0))</f>
        <v>0</v>
      </c>
      <c r="O505" s="78">
        <f>INDEX([1]PlanfinY2565Q3!N:N,MATCH([1]ตารางคะแนนV3!$C505,[1]PlanfinY2565Q3!$C:$C,0))</f>
        <v>1</v>
      </c>
      <c r="P505" s="79">
        <f t="shared" si="112"/>
        <v>1</v>
      </c>
      <c r="Q505" s="80">
        <f>INDEX([1]Ratio!R:R,MATCH([1]ตารางคะแนนV3!$C505,[1]Ratio!$C:$C,0))</f>
        <v>53</v>
      </c>
      <c r="R505" s="81">
        <f>INDEX([1]RiskPlusY2565Q3!$S:$S,MATCH([1]ตารางคะแนนV3!C505,[1]RiskPlusY2565Q3!$D:$D,0))</f>
        <v>1</v>
      </c>
      <c r="S505" s="82">
        <f>INDEX([1]Ratio!$S:$S,MATCH([1]ตารางคะแนนV3!$C505,[1]Ratio!$C:$C,0))</f>
        <v>50</v>
      </c>
      <c r="T505" s="78">
        <f>VLOOKUP($C505,[1]RiskPlusY2565Q3!$D$2:$W$901,17,0)</f>
        <v>1</v>
      </c>
      <c r="U505" s="83">
        <f t="shared" si="113"/>
        <v>0.5</v>
      </c>
      <c r="V505" s="82">
        <f>INDEX([1]Ratio!$T:$T,MATCH([1]ตารางคะแนนV3!$C505,[1]Ratio!$C:$C,0))</f>
        <v>74</v>
      </c>
      <c r="W505" s="78">
        <f>VLOOKUP($C505,[1]RiskPlusY2565Q3!$D$2:$W$901,18,0)</f>
        <v>0</v>
      </c>
      <c r="X505" s="83">
        <f t="shared" si="114"/>
        <v>0</v>
      </c>
      <c r="Y505" s="82">
        <f>INDEX([1]Ratio!$V:$V,MATCH([1]ตารางคะแนนV3!$C505,[1]Ratio!$C:$C,0))</f>
        <v>49</v>
      </c>
      <c r="Z505" s="81">
        <f>INDEX([1]RiskPlusY2565Q3!$W:$W,MATCH([1]ตารางคะแนนV3!C505,[1]RiskPlusY2565Q3!$D:$D,0))</f>
        <v>1</v>
      </c>
      <c r="AA505" s="84">
        <f t="shared" si="115"/>
        <v>2.5</v>
      </c>
      <c r="AB505" s="77" t="str">
        <f>INDEX('[1]Quick MethodY2565Q3'!P:P,MATCH([1]ตารางคะแนนV3!$C505,'[1]Quick MethodY2565Q3'!$C:$C,0))</f>
        <v>1</v>
      </c>
      <c r="AC505" s="78" t="str">
        <f>INDEX('[1]Quick MethodY2565Q3'!Q:Q,MATCH([1]ตารางคะแนนV3!$C505,'[1]Quick MethodY2565Q3'!$C:$C,0))</f>
        <v>1</v>
      </c>
      <c r="AD505" s="78">
        <f>INDEX([1]HGRY2565Q3!W:W,MATCH([1]ตารางคะแนนV3!$C505,[1]HGRY2565Q3!$C:$C,0))</f>
        <v>0.5</v>
      </c>
      <c r="AE505" s="78">
        <f>INDEX([1]HGRY2565Q3!X:X,MATCH([1]ตารางคะแนนV3!$C505,[1]HGRY2565Q3!$C:$C,0))</f>
        <v>0</v>
      </c>
      <c r="AF505" s="78">
        <f>INDEX([1]HGRY2565Q3!Y:Y,MATCH([1]ตารางคะแนนV3!$C505,[1]HGRY2565Q3!$C:$C,0))</f>
        <v>0</v>
      </c>
      <c r="AG505" s="78">
        <f>INDEX([1]HGRY2565Q3!Z:Z,MATCH([1]ตารางคะแนนV3!$C505,[1]HGRY2565Q3!$C:$C,0))</f>
        <v>0</v>
      </c>
      <c r="AH505" s="85">
        <f t="shared" si="116"/>
        <v>2.5</v>
      </c>
      <c r="AI505" s="79">
        <f t="shared" si="117"/>
        <v>2</v>
      </c>
      <c r="AJ505" s="86">
        <f>INDEX([1]PointY2565Q3!J:J,MATCH([1]ตารางคะแนนV3!$C505,[1]PointY2565Q3!$C:$C,0))</f>
        <v>1</v>
      </c>
      <c r="AK505" s="87">
        <f>IFERROR(INDEX([1]อัตราการครองเตียง!O:O,MATCH([1]ตารางคะแนนV3!$C505,[1]อัตราการครองเตียง!$C:$C,0)),0)</f>
        <v>1</v>
      </c>
      <c r="AL505" s="88">
        <f>INDEX([1]SumAdjRw!R:R,MATCH([1]ตารางคะแนนV3!$C505,[1]SumAdjRw!$C:$C,0))</f>
        <v>1</v>
      </c>
      <c r="AM505" s="89">
        <f t="shared" si="118"/>
        <v>2</v>
      </c>
      <c r="AN505" s="90">
        <f t="shared" si="119"/>
        <v>5</v>
      </c>
      <c r="AO505" s="91">
        <f t="shared" si="120"/>
        <v>8.5</v>
      </c>
      <c r="AP505" s="92">
        <f>INDEX([1]RiskPlusY2565Q3!Q:Q,MATCH([1]ตารางคะแนนV3!$C505,[1]RiskPlusY2565Q3!$D:$D,0))</f>
        <v>1</v>
      </c>
      <c r="AQ505" s="92">
        <f>INDEX([1]RiskPlusY2565Q3!R:R,MATCH([1]ตารางคะแนนV3!$C505,[1]RiskPlusY2565Q3!$D:$D,0))</f>
        <v>1</v>
      </c>
      <c r="AR505" s="92">
        <f>INDEX([1]RiskPlusY2565Q3!AB:AB,MATCH([1]ตารางคะแนนV3!$C505,[1]RiskPlusY2565Q3!$D:$D,0))</f>
        <v>1</v>
      </c>
      <c r="AS505" s="93">
        <f t="shared" si="121"/>
        <v>3</v>
      </c>
      <c r="AT505" s="92">
        <f>INDEX([1]RiskPlusY2565Q3!AA:AA,MATCH([1]ตารางคะแนนV3!$C505,[1]RiskPlusY2565Q3!$D:$D,0))</f>
        <v>1</v>
      </c>
      <c r="AU505" s="92">
        <f>INDEX([1]RiskPlusY2565Q3!AC:AC,MATCH([1]ตารางคะแนนV3!$C505,[1]RiskPlusY2565Q3!$D:$D,0))</f>
        <v>1</v>
      </c>
      <c r="AV505" s="94">
        <f t="shared" si="122"/>
        <v>2</v>
      </c>
      <c r="AW505" s="95">
        <f t="shared" si="123"/>
        <v>5</v>
      </c>
      <c r="AX505" s="96">
        <f t="shared" si="124"/>
        <v>13.5</v>
      </c>
      <c r="AY505" s="18" t="str">
        <f t="shared" si="125"/>
        <v>A</v>
      </c>
      <c r="AZ505" s="18"/>
      <c r="BA505" s="18" t="str">
        <f>INDEX([1]Proflile65!$L:$L,MATCH([1]ตารางคะแนนV3!$C505,[1]Proflile65!$D:$D,0))</f>
        <v>เดิม</v>
      </c>
      <c r="BB505" s="18"/>
      <c r="BC505" s="18"/>
      <c r="BD505" s="28" t="b">
        <f t="shared" si="126"/>
        <v>1</v>
      </c>
      <c r="BE505" s="96">
        <v>13.5</v>
      </c>
      <c r="BF505" s="18" t="s">
        <v>2048</v>
      </c>
      <c r="BH505" s="17">
        <f t="shared" si="127"/>
        <v>300000</v>
      </c>
    </row>
    <row r="506" spans="1:60">
      <c r="A506" s="18" t="s">
        <v>31</v>
      </c>
      <c r="B506" s="17" t="s">
        <v>122</v>
      </c>
      <c r="C506" s="18" t="s">
        <v>1263</v>
      </c>
      <c r="D506" s="17" t="s">
        <v>1264</v>
      </c>
      <c r="E506" s="18" t="str">
        <f>INDEX([1]Proflile65!$F:$F,MATCH([1]ตารางคะแนนV3!$C506,[1]Proflile65!$D:$D,0))</f>
        <v>รพช.</v>
      </c>
      <c r="F506" s="18">
        <f>INDEX([1]Proflile65!$H:$H,MATCH([1]ตารางคะแนนV3!$C506,[1]Proflile65!$D:$D,0))</f>
        <v>113</v>
      </c>
      <c r="G506" s="19" t="str">
        <f>INDEX([1]Proflile65!$K:$K,MATCH([1]ตารางคะแนนV3!$C506,[1]Proflile65!$D:$D,0))</f>
        <v>รพช.M2 B&gt;100</v>
      </c>
      <c r="H506" s="75">
        <v>86991</v>
      </c>
      <c r="I506" s="76">
        <f>INDEX([1]RiskPlusY2565Q3!L:L,MATCH([1]ตารางคะแนนV3!$C506,[1]RiskPlusY2565Q3!$D:$D,0))</f>
        <v>40261305.899999999</v>
      </c>
      <c r="J506" s="76">
        <f>INDEX([1]RiskPlusY2565Q3!P:P,MATCH([1]ตารางคะแนนV3!$C506,[1]RiskPlusY2565Q3!$D:$D,0))</f>
        <v>-25901167.059999999</v>
      </c>
      <c r="K506" s="76">
        <f>INDEX([1]RiskPlusY2565Q3!O:O,MATCH([1]ตารางคะแนนV3!$C506,[1]RiskPlusY2565Q3!$D:$D,0))</f>
        <v>28063720.210000001</v>
      </c>
      <c r="L506" s="76">
        <f>INDEX([1]RiskPlusY2565Q3!M:M,MATCH([1]ตารางคะแนนV3!$C506,[1]RiskPlusY2565Q3!$D:$D,0))</f>
        <v>20132058.309999999</v>
      </c>
      <c r="M506" s="29">
        <f>INDEX([1]RiskPlusY2565Q3!N:N,MATCH([1]ตารางคะแนนV3!$C506,[1]RiskPlusY2565Q3!$D:$D,0))</f>
        <v>2</v>
      </c>
      <c r="N506" s="77">
        <f>INDEX([1]PlanfinY2565Q3!M:M,MATCH([1]ตารางคะแนนV3!$C506,[1]PlanfinY2565Q3!$C:$C,0))</f>
        <v>1</v>
      </c>
      <c r="O506" s="78">
        <f>INDEX([1]PlanfinY2565Q3!N:N,MATCH([1]ตารางคะแนนV3!$C506,[1]PlanfinY2565Q3!$C:$C,0))</f>
        <v>1</v>
      </c>
      <c r="P506" s="79">
        <f t="shared" si="112"/>
        <v>2</v>
      </c>
      <c r="Q506" s="80">
        <f>INDEX([1]Ratio!R:R,MATCH([1]ตารางคะแนนV3!$C506,[1]Ratio!$C:$C,0))</f>
        <v>250</v>
      </c>
      <c r="R506" s="81">
        <f>INDEX([1]RiskPlusY2565Q3!$S:$S,MATCH([1]ตารางคะแนนV3!C506,[1]RiskPlusY2565Q3!$D:$D,0))</f>
        <v>0</v>
      </c>
      <c r="S506" s="82">
        <f>INDEX([1]Ratio!$S:$S,MATCH([1]ตารางคะแนนV3!$C506,[1]Ratio!$C:$C,0))</f>
        <v>109</v>
      </c>
      <c r="T506" s="78">
        <f>VLOOKUP($C506,[1]RiskPlusY2565Q3!$D$2:$W$901,17,0)</f>
        <v>0</v>
      </c>
      <c r="U506" s="83">
        <f t="shared" si="113"/>
        <v>0</v>
      </c>
      <c r="V506" s="82">
        <f>INDEX([1]Ratio!$T:$T,MATCH([1]ตารางคะแนนV3!$C506,[1]Ratio!$C:$C,0))</f>
        <v>105</v>
      </c>
      <c r="W506" s="78">
        <f>VLOOKUP($C506,[1]RiskPlusY2565Q3!$D$2:$W$901,18,0)</f>
        <v>0</v>
      </c>
      <c r="X506" s="83">
        <f t="shared" si="114"/>
        <v>0</v>
      </c>
      <c r="Y506" s="82">
        <f>INDEX([1]Ratio!$V:$V,MATCH([1]ตารางคะแนนV3!$C506,[1]Ratio!$C:$C,0))</f>
        <v>77</v>
      </c>
      <c r="Z506" s="81">
        <f>INDEX([1]RiskPlusY2565Q3!$W:$W,MATCH([1]ตารางคะแนนV3!C506,[1]RiskPlusY2565Q3!$D:$D,0))</f>
        <v>0</v>
      </c>
      <c r="AA506" s="84">
        <f t="shared" si="115"/>
        <v>0</v>
      </c>
      <c r="AB506" s="77" t="str">
        <f>INDEX('[1]Quick MethodY2565Q3'!P:P,MATCH([1]ตารางคะแนนV3!$C506,'[1]Quick MethodY2565Q3'!$C:$C,0))</f>
        <v>1</v>
      </c>
      <c r="AC506" s="78" t="str">
        <f>INDEX('[1]Quick MethodY2565Q3'!Q:Q,MATCH([1]ตารางคะแนนV3!$C506,'[1]Quick MethodY2565Q3'!$C:$C,0))</f>
        <v>1</v>
      </c>
      <c r="AD506" s="78">
        <f>INDEX([1]HGRY2565Q3!W:W,MATCH([1]ตารางคะแนนV3!$C506,[1]HGRY2565Q3!$C:$C,0))</f>
        <v>0.5</v>
      </c>
      <c r="AE506" s="78">
        <f>INDEX([1]HGRY2565Q3!X:X,MATCH([1]ตารางคะแนนV3!$C506,[1]HGRY2565Q3!$C:$C,0))</f>
        <v>0.5</v>
      </c>
      <c r="AF506" s="78">
        <f>INDEX([1]HGRY2565Q3!Y:Y,MATCH([1]ตารางคะแนนV3!$C506,[1]HGRY2565Q3!$C:$C,0))</f>
        <v>0</v>
      </c>
      <c r="AG506" s="78">
        <f>INDEX([1]HGRY2565Q3!Z:Z,MATCH([1]ตารางคะแนนV3!$C506,[1]HGRY2565Q3!$C:$C,0))</f>
        <v>0.5</v>
      </c>
      <c r="AH506" s="85">
        <f t="shared" si="116"/>
        <v>3.5</v>
      </c>
      <c r="AI506" s="79">
        <f t="shared" si="117"/>
        <v>2</v>
      </c>
      <c r="AJ506" s="86">
        <f>INDEX([1]PointY2565Q3!J:J,MATCH([1]ตารางคะแนนV3!$C506,[1]PointY2565Q3!$C:$C,0))</f>
        <v>1</v>
      </c>
      <c r="AK506" s="87">
        <f>IFERROR(INDEX([1]อัตราการครองเตียง!O:O,MATCH([1]ตารางคะแนนV3!$C506,[1]อัตราการครองเตียง!$C:$C,0)),0)</f>
        <v>1</v>
      </c>
      <c r="AL506" s="88">
        <f>INDEX([1]SumAdjRw!R:R,MATCH([1]ตารางคะแนนV3!$C506,[1]SumAdjRw!$C:$C,0))</f>
        <v>0</v>
      </c>
      <c r="AM506" s="89">
        <f t="shared" si="118"/>
        <v>1</v>
      </c>
      <c r="AN506" s="90">
        <f t="shared" si="119"/>
        <v>4</v>
      </c>
      <c r="AO506" s="91">
        <f t="shared" si="120"/>
        <v>6</v>
      </c>
      <c r="AP506" s="92">
        <f>INDEX([1]RiskPlusY2565Q3!Q:Q,MATCH([1]ตารางคะแนนV3!$C506,[1]RiskPlusY2565Q3!$D:$D,0))</f>
        <v>0</v>
      </c>
      <c r="AQ506" s="92">
        <f>INDEX([1]RiskPlusY2565Q3!R:R,MATCH([1]ตารางคะแนนV3!$C506,[1]RiskPlusY2565Q3!$D:$D,0))</f>
        <v>0</v>
      </c>
      <c r="AR506" s="92">
        <f>INDEX([1]RiskPlusY2565Q3!AB:AB,MATCH([1]ตารางคะแนนV3!$C506,[1]RiskPlusY2565Q3!$D:$D,0))</f>
        <v>1</v>
      </c>
      <c r="AS506" s="93">
        <f t="shared" si="121"/>
        <v>1</v>
      </c>
      <c r="AT506" s="92">
        <f>INDEX([1]RiskPlusY2565Q3!AA:AA,MATCH([1]ตารางคะแนนV3!$C506,[1]RiskPlusY2565Q3!$D:$D,0))</f>
        <v>1</v>
      </c>
      <c r="AU506" s="92">
        <f>INDEX([1]RiskPlusY2565Q3!AC:AC,MATCH([1]ตารางคะแนนV3!$C506,[1]RiskPlusY2565Q3!$D:$D,0))</f>
        <v>0</v>
      </c>
      <c r="AV506" s="94">
        <f t="shared" si="122"/>
        <v>1</v>
      </c>
      <c r="AW506" s="95">
        <f t="shared" si="123"/>
        <v>2</v>
      </c>
      <c r="AX506" s="96">
        <f t="shared" si="124"/>
        <v>8</v>
      </c>
      <c r="AY506" s="18" t="str">
        <f t="shared" si="125"/>
        <v>D</v>
      </c>
      <c r="AZ506" s="18"/>
      <c r="BA506" s="18" t="str">
        <f>INDEX([1]Proflile65!$L:$L,MATCH([1]ตารางคะแนนV3!$C506,[1]Proflile65!$D:$D,0))</f>
        <v>เดิม</v>
      </c>
      <c r="BB506" s="18"/>
      <c r="BC506" s="18"/>
      <c r="BD506" s="28" t="b">
        <f t="shared" si="126"/>
        <v>1</v>
      </c>
      <c r="BE506" s="96">
        <v>8</v>
      </c>
      <c r="BF506" s="18" t="s">
        <v>2073</v>
      </c>
      <c r="BH506" s="17">
        <f t="shared" si="127"/>
        <v>0</v>
      </c>
    </row>
    <row r="507" spans="1:60">
      <c r="A507" s="18" t="s">
        <v>31</v>
      </c>
      <c r="B507" s="17" t="s">
        <v>122</v>
      </c>
      <c r="C507" s="18" t="s">
        <v>1265</v>
      </c>
      <c r="D507" s="17" t="s">
        <v>1266</v>
      </c>
      <c r="E507" s="18" t="str">
        <f>INDEX([1]Proflile65!$F:$F,MATCH([1]ตารางคะแนนV3!$C507,[1]Proflile65!$D:$D,0))</f>
        <v>รพช.</v>
      </c>
      <c r="F507" s="18">
        <f>INDEX([1]Proflile65!$H:$H,MATCH([1]ตารางคะแนนV3!$C507,[1]Proflile65!$D:$D,0))</f>
        <v>42</v>
      </c>
      <c r="G507" s="19" t="str">
        <f>INDEX([1]Proflile65!$K:$K,MATCH([1]ตารางคะแนนV3!$C507,[1]Proflile65!$D:$D,0))</f>
        <v>รพช.F2 P&lt;=30,000</v>
      </c>
      <c r="H507" s="75">
        <v>26805</v>
      </c>
      <c r="I507" s="76">
        <f>INDEX([1]RiskPlusY2565Q3!L:L,MATCH([1]ตารางคะแนนV3!$C507,[1]RiskPlusY2565Q3!$D:$D,0))</f>
        <v>28639725.050000001</v>
      </c>
      <c r="J507" s="76">
        <f>INDEX([1]RiskPlusY2565Q3!P:P,MATCH([1]ตารางคะแนนV3!$C507,[1]RiskPlusY2565Q3!$D:$D,0))</f>
        <v>997503.64</v>
      </c>
      <c r="K507" s="76">
        <f>INDEX([1]RiskPlusY2565Q3!O:O,MATCH([1]ตารางคะแนนV3!$C507,[1]RiskPlusY2565Q3!$D:$D,0))</f>
        <v>23000169.079999998</v>
      </c>
      <c r="L507" s="76">
        <f>INDEX([1]RiskPlusY2565Q3!M:M,MATCH([1]ตารางคะแนนV3!$C507,[1]RiskPlusY2565Q3!$D:$D,0))</f>
        <v>21143931.91</v>
      </c>
      <c r="M507" s="29">
        <f>INDEX([1]RiskPlusY2565Q3!N:N,MATCH([1]ตารางคะแนนV3!$C507,[1]RiskPlusY2565Q3!$D:$D,0))</f>
        <v>0</v>
      </c>
      <c r="N507" s="77">
        <f>INDEX([1]PlanfinY2565Q3!M:M,MATCH([1]ตารางคะแนนV3!$C507,[1]PlanfinY2565Q3!$C:$C,0))</f>
        <v>0</v>
      </c>
      <c r="O507" s="78">
        <f>INDEX([1]PlanfinY2565Q3!N:N,MATCH([1]ตารางคะแนนV3!$C507,[1]PlanfinY2565Q3!$C:$C,0))</f>
        <v>1</v>
      </c>
      <c r="P507" s="79">
        <f t="shared" si="112"/>
        <v>1</v>
      </c>
      <c r="Q507" s="80">
        <f>INDEX([1]Ratio!R:R,MATCH([1]ตารางคะแนนV3!$C507,[1]Ratio!$C:$C,0))</f>
        <v>211</v>
      </c>
      <c r="R507" s="81">
        <f>INDEX([1]RiskPlusY2565Q3!$S:$S,MATCH([1]ตารางคะแนนV3!C507,[1]RiskPlusY2565Q3!$D:$D,0))</f>
        <v>0</v>
      </c>
      <c r="S507" s="82">
        <f>INDEX([1]Ratio!$S:$S,MATCH([1]ตารางคะแนนV3!$C507,[1]Ratio!$C:$C,0))</f>
        <v>81</v>
      </c>
      <c r="T507" s="78">
        <f>VLOOKUP($C507,[1]RiskPlusY2565Q3!$D$2:$W$901,17,0)</f>
        <v>0</v>
      </c>
      <c r="U507" s="83">
        <f t="shared" si="113"/>
        <v>0</v>
      </c>
      <c r="V507" s="82">
        <f>INDEX([1]Ratio!$T:$T,MATCH([1]ตารางคะแนนV3!$C507,[1]Ratio!$C:$C,0))</f>
        <v>91</v>
      </c>
      <c r="W507" s="78">
        <f>VLOOKUP($C507,[1]RiskPlusY2565Q3!$D$2:$W$901,18,0)</f>
        <v>0</v>
      </c>
      <c r="X507" s="83">
        <f t="shared" si="114"/>
        <v>0</v>
      </c>
      <c r="Y507" s="82">
        <f>INDEX([1]Ratio!$V:$V,MATCH([1]ตารางคะแนนV3!$C507,[1]Ratio!$C:$C,0))</f>
        <v>98</v>
      </c>
      <c r="Z507" s="81">
        <f>INDEX([1]RiskPlusY2565Q3!$W:$W,MATCH([1]ตารางคะแนนV3!C507,[1]RiskPlusY2565Q3!$D:$D,0))</f>
        <v>0</v>
      </c>
      <c r="AA507" s="84">
        <f t="shared" si="115"/>
        <v>0</v>
      </c>
      <c r="AB507" s="77" t="str">
        <f>INDEX('[1]Quick MethodY2565Q3'!P:P,MATCH([1]ตารางคะแนนV3!$C507,'[1]Quick MethodY2565Q3'!$C:$C,0))</f>
        <v>1</v>
      </c>
      <c r="AC507" s="78" t="str">
        <f>INDEX('[1]Quick MethodY2565Q3'!Q:Q,MATCH([1]ตารางคะแนนV3!$C507,'[1]Quick MethodY2565Q3'!$C:$C,0))</f>
        <v>1</v>
      </c>
      <c r="AD507" s="78">
        <f>INDEX([1]HGRY2565Q3!W:W,MATCH([1]ตารางคะแนนV3!$C507,[1]HGRY2565Q3!$C:$C,0))</f>
        <v>0.5</v>
      </c>
      <c r="AE507" s="78">
        <f>INDEX([1]HGRY2565Q3!X:X,MATCH([1]ตารางคะแนนV3!$C507,[1]HGRY2565Q3!$C:$C,0))</f>
        <v>0.5</v>
      </c>
      <c r="AF507" s="78">
        <f>INDEX([1]HGRY2565Q3!Y:Y,MATCH([1]ตารางคะแนนV3!$C507,[1]HGRY2565Q3!$C:$C,0))</f>
        <v>0.5</v>
      </c>
      <c r="AG507" s="78">
        <f>INDEX([1]HGRY2565Q3!Z:Z,MATCH([1]ตารางคะแนนV3!$C507,[1]HGRY2565Q3!$C:$C,0))</f>
        <v>0</v>
      </c>
      <c r="AH507" s="85">
        <f t="shared" si="116"/>
        <v>3.5</v>
      </c>
      <c r="AI507" s="79">
        <f t="shared" si="117"/>
        <v>2</v>
      </c>
      <c r="AJ507" s="86">
        <f>INDEX([1]PointY2565Q3!J:J,MATCH([1]ตารางคะแนนV3!$C507,[1]PointY2565Q3!$C:$C,0))</f>
        <v>1</v>
      </c>
      <c r="AK507" s="87">
        <f>IFERROR(INDEX([1]อัตราการครองเตียง!O:O,MATCH([1]ตารางคะแนนV3!$C507,[1]อัตราการครองเตียง!$C:$C,0)),0)</f>
        <v>0</v>
      </c>
      <c r="AL507" s="88">
        <f>INDEX([1]SumAdjRw!R:R,MATCH([1]ตารางคะแนนV3!$C507,[1]SumAdjRw!$C:$C,0))</f>
        <v>1</v>
      </c>
      <c r="AM507" s="89">
        <f t="shared" si="118"/>
        <v>1</v>
      </c>
      <c r="AN507" s="90">
        <f t="shared" si="119"/>
        <v>4</v>
      </c>
      <c r="AO507" s="91">
        <f t="shared" si="120"/>
        <v>5</v>
      </c>
      <c r="AP507" s="92">
        <f>INDEX([1]RiskPlusY2565Q3!Q:Q,MATCH([1]ตารางคะแนนV3!$C507,[1]RiskPlusY2565Q3!$D:$D,0))</f>
        <v>1</v>
      </c>
      <c r="AQ507" s="92">
        <f>INDEX([1]RiskPlusY2565Q3!R:R,MATCH([1]ตารางคะแนนV3!$C507,[1]RiskPlusY2565Q3!$D:$D,0))</f>
        <v>1</v>
      </c>
      <c r="AR507" s="92">
        <f>INDEX([1]RiskPlusY2565Q3!AB:AB,MATCH([1]ตารางคะแนนV3!$C507,[1]RiskPlusY2565Q3!$D:$D,0))</f>
        <v>1</v>
      </c>
      <c r="AS507" s="93">
        <f t="shared" si="121"/>
        <v>3</v>
      </c>
      <c r="AT507" s="92">
        <f>INDEX([1]RiskPlusY2565Q3!AA:AA,MATCH([1]ตารางคะแนนV3!$C507,[1]RiskPlusY2565Q3!$D:$D,0))</f>
        <v>1</v>
      </c>
      <c r="AU507" s="92">
        <f>INDEX([1]RiskPlusY2565Q3!AC:AC,MATCH([1]ตารางคะแนนV3!$C507,[1]RiskPlusY2565Q3!$D:$D,0))</f>
        <v>1</v>
      </c>
      <c r="AV507" s="94">
        <f t="shared" si="122"/>
        <v>2</v>
      </c>
      <c r="AW507" s="95">
        <f t="shared" si="123"/>
        <v>5</v>
      </c>
      <c r="AX507" s="96">
        <f t="shared" si="124"/>
        <v>10</v>
      </c>
      <c r="AY507" s="18" t="str">
        <f t="shared" si="125"/>
        <v>C</v>
      </c>
      <c r="AZ507" s="18"/>
      <c r="BA507" s="18" t="str">
        <f>INDEX([1]Proflile65!$L:$L,MATCH([1]ตารางคะแนนV3!$C507,[1]Proflile65!$D:$D,0))</f>
        <v>เดิม</v>
      </c>
      <c r="BB507" s="18"/>
      <c r="BC507" s="18"/>
      <c r="BD507" s="28" t="b">
        <f t="shared" si="126"/>
        <v>1</v>
      </c>
      <c r="BE507" s="96">
        <v>10</v>
      </c>
      <c r="BF507" s="18" t="s">
        <v>2072</v>
      </c>
      <c r="BH507" s="17">
        <f t="shared" si="127"/>
        <v>0</v>
      </c>
    </row>
    <row r="508" spans="1:60">
      <c r="A508" s="18" t="s">
        <v>31</v>
      </c>
      <c r="B508" s="17" t="s">
        <v>122</v>
      </c>
      <c r="C508" s="18" t="s">
        <v>1267</v>
      </c>
      <c r="D508" s="17" t="s">
        <v>1268</v>
      </c>
      <c r="E508" s="18" t="str">
        <f>INDEX([1]Proflile65!$F:$F,MATCH([1]ตารางคะแนนV3!$C508,[1]Proflile65!$D:$D,0))</f>
        <v>รพช.</v>
      </c>
      <c r="F508" s="18">
        <f>INDEX([1]Proflile65!$H:$H,MATCH([1]ตารางคะแนนV3!$C508,[1]Proflile65!$D:$D,0))</f>
        <v>36</v>
      </c>
      <c r="G508" s="19" t="str">
        <f>INDEX([1]Proflile65!$K:$K,MATCH([1]ตารางคะแนนV3!$C508,[1]Proflile65!$D:$D,0))</f>
        <v>รพช.F2 P&lt;=30,000</v>
      </c>
      <c r="H508" s="75">
        <v>20120</v>
      </c>
      <c r="I508" s="76">
        <f>INDEX([1]RiskPlusY2565Q3!L:L,MATCH([1]ตารางคะแนนV3!$C508,[1]RiskPlusY2565Q3!$D:$D,0))</f>
        <v>43180874.68</v>
      </c>
      <c r="J508" s="76">
        <f>INDEX([1]RiskPlusY2565Q3!P:P,MATCH([1]ตารางคะแนนV3!$C508,[1]RiskPlusY2565Q3!$D:$D,0))</f>
        <v>-1690129.7</v>
      </c>
      <c r="K508" s="76">
        <f>INDEX([1]RiskPlusY2565Q3!O:O,MATCH([1]ตารางคะแนนV3!$C508,[1]RiskPlusY2565Q3!$D:$D,0))</f>
        <v>30964118.18</v>
      </c>
      <c r="L508" s="76">
        <f>INDEX([1]RiskPlusY2565Q3!M:M,MATCH([1]ตารางคะแนนV3!$C508,[1]RiskPlusY2565Q3!$D:$D,0))</f>
        <v>28711705.030000001</v>
      </c>
      <c r="M508" s="29">
        <f>INDEX([1]RiskPlusY2565Q3!N:N,MATCH([1]ตารางคะแนนV3!$C508,[1]RiskPlusY2565Q3!$D:$D,0))</f>
        <v>0</v>
      </c>
      <c r="N508" s="77">
        <f>INDEX([1]PlanfinY2565Q3!M:M,MATCH([1]ตารางคะแนนV3!$C508,[1]PlanfinY2565Q3!$C:$C,0))</f>
        <v>0</v>
      </c>
      <c r="O508" s="78">
        <f>INDEX([1]PlanfinY2565Q3!N:N,MATCH([1]ตารางคะแนนV3!$C508,[1]PlanfinY2565Q3!$C:$C,0))</f>
        <v>0</v>
      </c>
      <c r="P508" s="79">
        <f t="shared" si="112"/>
        <v>0</v>
      </c>
      <c r="Q508" s="80">
        <f>INDEX([1]Ratio!R:R,MATCH([1]ตารางคะแนนV3!$C508,[1]Ratio!$C:$C,0))</f>
        <v>173</v>
      </c>
      <c r="R508" s="81">
        <f>INDEX([1]RiskPlusY2565Q3!$S:$S,MATCH([1]ตารางคะแนนV3!C508,[1]RiskPlusY2565Q3!$D:$D,0))</f>
        <v>0</v>
      </c>
      <c r="S508" s="82">
        <f>INDEX([1]Ratio!$S:$S,MATCH([1]ตารางคะแนนV3!$C508,[1]Ratio!$C:$C,0))</f>
        <v>158</v>
      </c>
      <c r="T508" s="78">
        <f>VLOOKUP($C508,[1]RiskPlusY2565Q3!$D$2:$W$901,17,0)</f>
        <v>0</v>
      </c>
      <c r="U508" s="83">
        <f t="shared" si="113"/>
        <v>0</v>
      </c>
      <c r="V508" s="82">
        <f>INDEX([1]Ratio!$T:$T,MATCH([1]ตารางคะแนนV3!$C508,[1]Ratio!$C:$C,0))</f>
        <v>137</v>
      </c>
      <c r="W508" s="78">
        <f>VLOOKUP($C508,[1]RiskPlusY2565Q3!$D$2:$W$901,18,0)</f>
        <v>0</v>
      </c>
      <c r="X508" s="83">
        <f t="shared" si="114"/>
        <v>0</v>
      </c>
      <c r="Y508" s="82">
        <f>INDEX([1]Ratio!$V:$V,MATCH([1]ตารางคะแนนV3!$C508,[1]Ratio!$C:$C,0))</f>
        <v>88</v>
      </c>
      <c r="Z508" s="81">
        <f>INDEX([1]RiskPlusY2565Q3!$W:$W,MATCH([1]ตารางคะแนนV3!C508,[1]RiskPlusY2565Q3!$D:$D,0))</f>
        <v>0</v>
      </c>
      <c r="AA508" s="84">
        <f t="shared" si="115"/>
        <v>0</v>
      </c>
      <c r="AB508" s="77" t="str">
        <f>INDEX('[1]Quick MethodY2565Q3'!P:P,MATCH([1]ตารางคะแนนV3!$C508,'[1]Quick MethodY2565Q3'!$C:$C,0))</f>
        <v>1</v>
      </c>
      <c r="AC508" s="78" t="str">
        <f>INDEX('[1]Quick MethodY2565Q3'!Q:Q,MATCH([1]ตารางคะแนนV3!$C508,'[1]Quick MethodY2565Q3'!$C:$C,0))</f>
        <v>1</v>
      </c>
      <c r="AD508" s="78">
        <f>INDEX([1]HGRY2565Q3!W:W,MATCH([1]ตารางคะแนนV3!$C508,[1]HGRY2565Q3!$C:$C,0))</f>
        <v>0.5</v>
      </c>
      <c r="AE508" s="78">
        <f>INDEX([1]HGRY2565Q3!X:X,MATCH([1]ตารางคะแนนV3!$C508,[1]HGRY2565Q3!$C:$C,0))</f>
        <v>0.5</v>
      </c>
      <c r="AF508" s="78">
        <f>INDEX([1]HGRY2565Q3!Y:Y,MATCH([1]ตารางคะแนนV3!$C508,[1]HGRY2565Q3!$C:$C,0))</f>
        <v>0</v>
      </c>
      <c r="AG508" s="78">
        <f>INDEX([1]HGRY2565Q3!Z:Z,MATCH([1]ตารางคะแนนV3!$C508,[1]HGRY2565Q3!$C:$C,0))</f>
        <v>0</v>
      </c>
      <c r="AH508" s="85">
        <f t="shared" si="116"/>
        <v>3</v>
      </c>
      <c r="AI508" s="79">
        <f t="shared" si="117"/>
        <v>2</v>
      </c>
      <c r="AJ508" s="86">
        <f>INDEX([1]PointY2565Q3!J:J,MATCH([1]ตารางคะแนนV3!$C508,[1]PointY2565Q3!$C:$C,0))</f>
        <v>1</v>
      </c>
      <c r="AK508" s="87">
        <f>IFERROR(INDEX([1]อัตราการครองเตียง!O:O,MATCH([1]ตารางคะแนนV3!$C508,[1]อัตราการครองเตียง!$C:$C,0)),0)</f>
        <v>1</v>
      </c>
      <c r="AL508" s="88">
        <f>INDEX([1]SumAdjRw!R:R,MATCH([1]ตารางคะแนนV3!$C508,[1]SumAdjRw!$C:$C,0))</f>
        <v>1</v>
      </c>
      <c r="AM508" s="89">
        <f t="shared" si="118"/>
        <v>2</v>
      </c>
      <c r="AN508" s="90">
        <f t="shared" si="119"/>
        <v>5</v>
      </c>
      <c r="AO508" s="91">
        <f t="shared" si="120"/>
        <v>5</v>
      </c>
      <c r="AP508" s="92">
        <f>INDEX([1]RiskPlusY2565Q3!Q:Q,MATCH([1]ตารางคะแนนV3!$C508,[1]RiskPlusY2565Q3!$D:$D,0))</f>
        <v>1</v>
      </c>
      <c r="AQ508" s="92">
        <f>INDEX([1]RiskPlusY2565Q3!R:R,MATCH([1]ตารางคะแนนV3!$C508,[1]RiskPlusY2565Q3!$D:$D,0))</f>
        <v>1</v>
      </c>
      <c r="AR508" s="92">
        <f>INDEX([1]RiskPlusY2565Q3!AB:AB,MATCH([1]ตารางคะแนนV3!$C508,[1]RiskPlusY2565Q3!$D:$D,0))</f>
        <v>1</v>
      </c>
      <c r="AS508" s="93">
        <f t="shared" si="121"/>
        <v>3</v>
      </c>
      <c r="AT508" s="92">
        <f>INDEX([1]RiskPlusY2565Q3!AA:AA,MATCH([1]ตารางคะแนนV3!$C508,[1]RiskPlusY2565Q3!$D:$D,0))</f>
        <v>1</v>
      </c>
      <c r="AU508" s="92">
        <f>INDEX([1]RiskPlusY2565Q3!AC:AC,MATCH([1]ตารางคะแนนV3!$C508,[1]RiskPlusY2565Q3!$D:$D,0))</f>
        <v>1</v>
      </c>
      <c r="AV508" s="94">
        <f t="shared" si="122"/>
        <v>2</v>
      </c>
      <c r="AW508" s="95">
        <f t="shared" si="123"/>
        <v>5</v>
      </c>
      <c r="AX508" s="96">
        <f t="shared" si="124"/>
        <v>10</v>
      </c>
      <c r="AY508" s="18" t="str">
        <f t="shared" si="125"/>
        <v>C</v>
      </c>
      <c r="AZ508" s="18"/>
      <c r="BA508" s="18" t="str">
        <f>INDEX([1]Proflile65!$L:$L,MATCH([1]ตารางคะแนนV3!$C508,[1]Proflile65!$D:$D,0))</f>
        <v>เดิม</v>
      </c>
      <c r="BB508" s="18"/>
      <c r="BC508" s="18"/>
      <c r="BD508" s="28" t="b">
        <f t="shared" si="126"/>
        <v>1</v>
      </c>
      <c r="BE508" s="96">
        <v>10</v>
      </c>
      <c r="BF508" s="18" t="s">
        <v>2072</v>
      </c>
      <c r="BH508" s="17">
        <f t="shared" si="127"/>
        <v>0</v>
      </c>
    </row>
    <row r="509" spans="1:60">
      <c r="A509" s="18" t="s">
        <v>31</v>
      </c>
      <c r="B509" s="17" t="s">
        <v>122</v>
      </c>
      <c r="C509" s="18" t="s">
        <v>1269</v>
      </c>
      <c r="D509" s="17" t="s">
        <v>1270</v>
      </c>
      <c r="E509" s="18" t="str">
        <f>INDEX([1]Proflile65!$F:$F,MATCH([1]ตารางคะแนนV3!$C509,[1]Proflile65!$D:$D,0))</f>
        <v>รพช.</v>
      </c>
      <c r="F509" s="18">
        <f>INDEX([1]Proflile65!$H:$H,MATCH([1]ตารางคะแนนV3!$C509,[1]Proflile65!$D:$D,0))</f>
        <v>40</v>
      </c>
      <c r="G509" s="19" t="str">
        <f>INDEX([1]Proflile65!$K:$K,MATCH([1]ตารางคะแนนV3!$C509,[1]Proflile65!$D:$D,0))</f>
        <v>รพช.F2 P30,000-60,000</v>
      </c>
      <c r="H509" s="75">
        <v>32222</v>
      </c>
      <c r="I509" s="76">
        <f>INDEX([1]RiskPlusY2565Q3!L:L,MATCH([1]ตารางคะแนนV3!$C509,[1]RiskPlusY2565Q3!$D:$D,0))</f>
        <v>42211645.770000003</v>
      </c>
      <c r="J509" s="76">
        <f>INDEX([1]RiskPlusY2565Q3!P:P,MATCH([1]ตารางคะแนนV3!$C509,[1]RiskPlusY2565Q3!$D:$D,0))</f>
        <v>12841318.390000001</v>
      </c>
      <c r="K509" s="76">
        <f>INDEX([1]RiskPlusY2565Q3!O:O,MATCH([1]ตารางคะแนนV3!$C509,[1]RiskPlusY2565Q3!$D:$D,0))</f>
        <v>11609510.119999999</v>
      </c>
      <c r="L509" s="76">
        <f>INDEX([1]RiskPlusY2565Q3!M:M,MATCH([1]ตารางคะแนนV3!$C509,[1]RiskPlusY2565Q3!$D:$D,0))</f>
        <v>10750580.369999999</v>
      </c>
      <c r="M509" s="29">
        <f>INDEX([1]RiskPlusY2565Q3!N:N,MATCH([1]ตารางคะแนนV3!$C509,[1]RiskPlusY2565Q3!$D:$D,0))</f>
        <v>0</v>
      </c>
      <c r="N509" s="77">
        <f>INDEX([1]PlanfinY2565Q3!M:M,MATCH([1]ตารางคะแนนV3!$C509,[1]PlanfinY2565Q3!$C:$C,0))</f>
        <v>0</v>
      </c>
      <c r="O509" s="78">
        <f>INDEX([1]PlanfinY2565Q3!N:N,MATCH([1]ตารางคะแนนV3!$C509,[1]PlanfinY2565Q3!$C:$C,0))</f>
        <v>1</v>
      </c>
      <c r="P509" s="79">
        <f t="shared" si="112"/>
        <v>1</v>
      </c>
      <c r="Q509" s="80">
        <f>INDEX([1]Ratio!R:R,MATCH([1]ตารางคะแนนV3!$C509,[1]Ratio!$C:$C,0))</f>
        <v>84</v>
      </c>
      <c r="R509" s="81">
        <f>INDEX([1]RiskPlusY2565Q3!$S:$S,MATCH([1]ตารางคะแนนV3!C509,[1]RiskPlusY2565Q3!$D:$D,0))</f>
        <v>1</v>
      </c>
      <c r="S509" s="82">
        <f>INDEX([1]Ratio!$S:$S,MATCH([1]ตารางคะแนนV3!$C509,[1]Ratio!$C:$C,0))</f>
        <v>78</v>
      </c>
      <c r="T509" s="78">
        <f>VLOOKUP($C509,[1]RiskPlusY2565Q3!$D$2:$W$901,17,0)</f>
        <v>0</v>
      </c>
      <c r="U509" s="83">
        <f t="shared" si="113"/>
        <v>0</v>
      </c>
      <c r="V509" s="82">
        <f>INDEX([1]Ratio!$T:$T,MATCH([1]ตารางคะแนนV3!$C509,[1]Ratio!$C:$C,0))</f>
        <v>66</v>
      </c>
      <c r="W509" s="78">
        <f>VLOOKUP($C509,[1]RiskPlusY2565Q3!$D$2:$W$901,18,0)</f>
        <v>0</v>
      </c>
      <c r="X509" s="83">
        <f t="shared" si="114"/>
        <v>0</v>
      </c>
      <c r="Y509" s="82">
        <f>INDEX([1]Ratio!$V:$V,MATCH([1]ตารางคะแนนV3!$C509,[1]Ratio!$C:$C,0))</f>
        <v>67</v>
      </c>
      <c r="Z509" s="81">
        <f>INDEX([1]RiskPlusY2565Q3!$W:$W,MATCH([1]ตารางคะแนนV3!C509,[1]RiskPlusY2565Q3!$D:$D,0))</f>
        <v>0</v>
      </c>
      <c r="AA509" s="84">
        <f t="shared" si="115"/>
        <v>1</v>
      </c>
      <c r="AB509" s="77" t="str">
        <f>INDEX('[1]Quick MethodY2565Q3'!P:P,MATCH([1]ตารางคะแนนV3!$C509,'[1]Quick MethodY2565Q3'!$C:$C,0))</f>
        <v>1</v>
      </c>
      <c r="AC509" s="78" t="str">
        <f>INDEX('[1]Quick MethodY2565Q3'!Q:Q,MATCH([1]ตารางคะแนนV3!$C509,'[1]Quick MethodY2565Q3'!$C:$C,0))</f>
        <v>1</v>
      </c>
      <c r="AD509" s="78">
        <f>INDEX([1]HGRY2565Q3!W:W,MATCH([1]ตารางคะแนนV3!$C509,[1]HGRY2565Q3!$C:$C,0))</f>
        <v>0.5</v>
      </c>
      <c r="AE509" s="78">
        <f>INDEX([1]HGRY2565Q3!X:X,MATCH([1]ตารางคะแนนV3!$C509,[1]HGRY2565Q3!$C:$C,0))</f>
        <v>0.5</v>
      </c>
      <c r="AF509" s="78">
        <f>INDEX([1]HGRY2565Q3!Y:Y,MATCH([1]ตารางคะแนนV3!$C509,[1]HGRY2565Q3!$C:$C,0))</f>
        <v>0</v>
      </c>
      <c r="AG509" s="78">
        <f>INDEX([1]HGRY2565Q3!Z:Z,MATCH([1]ตารางคะแนนV3!$C509,[1]HGRY2565Q3!$C:$C,0))</f>
        <v>0</v>
      </c>
      <c r="AH509" s="85">
        <f t="shared" si="116"/>
        <v>3</v>
      </c>
      <c r="AI509" s="79">
        <f t="shared" si="117"/>
        <v>2</v>
      </c>
      <c r="AJ509" s="86">
        <f>INDEX([1]PointY2565Q3!J:J,MATCH([1]ตารางคะแนนV3!$C509,[1]PointY2565Q3!$C:$C,0))</f>
        <v>1</v>
      </c>
      <c r="AK509" s="87">
        <f>IFERROR(INDEX([1]อัตราการครองเตียง!O:O,MATCH([1]ตารางคะแนนV3!$C509,[1]อัตราการครองเตียง!$C:$C,0)),0)</f>
        <v>1</v>
      </c>
      <c r="AL509" s="88">
        <f>INDEX([1]SumAdjRw!R:R,MATCH([1]ตารางคะแนนV3!$C509,[1]SumAdjRw!$C:$C,0))</f>
        <v>1</v>
      </c>
      <c r="AM509" s="89">
        <f t="shared" si="118"/>
        <v>2</v>
      </c>
      <c r="AN509" s="90">
        <f t="shared" si="119"/>
        <v>5</v>
      </c>
      <c r="AO509" s="91">
        <f t="shared" si="120"/>
        <v>7</v>
      </c>
      <c r="AP509" s="92">
        <f>INDEX([1]RiskPlusY2565Q3!Q:Q,MATCH([1]ตารางคะแนนV3!$C509,[1]RiskPlusY2565Q3!$D:$D,0))</f>
        <v>0</v>
      </c>
      <c r="AQ509" s="92">
        <f>INDEX([1]RiskPlusY2565Q3!R:R,MATCH([1]ตารางคะแนนV3!$C509,[1]RiskPlusY2565Q3!$D:$D,0))</f>
        <v>0</v>
      </c>
      <c r="AR509" s="92">
        <f>INDEX([1]RiskPlusY2565Q3!AB:AB,MATCH([1]ตารางคะแนนV3!$C509,[1]RiskPlusY2565Q3!$D:$D,0))</f>
        <v>1</v>
      </c>
      <c r="AS509" s="93">
        <f t="shared" si="121"/>
        <v>1</v>
      </c>
      <c r="AT509" s="92">
        <f>INDEX([1]RiskPlusY2565Q3!AA:AA,MATCH([1]ตารางคะแนนV3!$C509,[1]RiskPlusY2565Q3!$D:$D,0))</f>
        <v>1</v>
      </c>
      <c r="AU509" s="92">
        <f>INDEX([1]RiskPlusY2565Q3!AC:AC,MATCH([1]ตารางคะแนนV3!$C509,[1]RiskPlusY2565Q3!$D:$D,0))</f>
        <v>1</v>
      </c>
      <c r="AV509" s="94">
        <f t="shared" si="122"/>
        <v>2</v>
      </c>
      <c r="AW509" s="95">
        <f t="shared" si="123"/>
        <v>3</v>
      </c>
      <c r="AX509" s="96">
        <f t="shared" si="124"/>
        <v>10</v>
      </c>
      <c r="AY509" s="18" t="str">
        <f t="shared" si="125"/>
        <v>C</v>
      </c>
      <c r="AZ509" s="18"/>
      <c r="BA509" s="18" t="str">
        <f>INDEX([1]Proflile65!$L:$L,MATCH([1]ตารางคะแนนV3!$C509,[1]Proflile65!$D:$D,0))</f>
        <v>เดิม</v>
      </c>
      <c r="BB509" s="18"/>
      <c r="BC509" s="18"/>
      <c r="BD509" s="28" t="b">
        <f t="shared" si="126"/>
        <v>1</v>
      </c>
      <c r="BE509" s="96">
        <v>10</v>
      </c>
      <c r="BF509" s="18" t="s">
        <v>2072</v>
      </c>
      <c r="BH509" s="17">
        <f t="shared" si="127"/>
        <v>0</v>
      </c>
    </row>
    <row r="510" spans="1:60">
      <c r="A510" s="18" t="s">
        <v>31</v>
      </c>
      <c r="B510" s="17" t="s">
        <v>122</v>
      </c>
      <c r="C510" s="18" t="s">
        <v>1271</v>
      </c>
      <c r="D510" s="17" t="s">
        <v>1272</v>
      </c>
      <c r="E510" s="18" t="str">
        <f>INDEX([1]Proflile65!$F:$F,MATCH([1]ตารางคะแนนV3!$C510,[1]Proflile65!$D:$D,0))</f>
        <v>รพช.</v>
      </c>
      <c r="F510" s="18">
        <f>INDEX([1]Proflile65!$H:$H,MATCH([1]ตารางคะแนนV3!$C510,[1]Proflile65!$D:$D,0))</f>
        <v>60</v>
      </c>
      <c r="G510" s="19" t="str">
        <f>INDEX([1]Proflile65!$K:$K,MATCH([1]ตารางคะแนนV3!$C510,[1]Proflile65!$D:$D,0))</f>
        <v>รพช.M2 B&lt;=100</v>
      </c>
      <c r="H510" s="75">
        <v>41779</v>
      </c>
      <c r="I510" s="76">
        <f>INDEX([1]RiskPlusY2565Q3!L:L,MATCH([1]ตารางคะแนนV3!$C510,[1]RiskPlusY2565Q3!$D:$D,0))</f>
        <v>32680775.25</v>
      </c>
      <c r="J510" s="76">
        <f>INDEX([1]RiskPlusY2565Q3!P:P,MATCH([1]ตารางคะแนนV3!$C510,[1]RiskPlusY2565Q3!$D:$D,0))</f>
        <v>-11993648.57</v>
      </c>
      <c r="K510" s="76">
        <f>INDEX([1]RiskPlusY2565Q3!O:O,MATCH([1]ตารางคะแนนV3!$C510,[1]RiskPlusY2565Q3!$D:$D,0))</f>
        <v>29397978.600000001</v>
      </c>
      <c r="L510" s="76">
        <f>INDEX([1]RiskPlusY2565Q3!M:M,MATCH([1]ตารางคะแนนV3!$C510,[1]RiskPlusY2565Q3!$D:$D,0))</f>
        <v>23819830.510000002</v>
      </c>
      <c r="M510" s="29">
        <f>INDEX([1]RiskPlusY2565Q3!N:N,MATCH([1]ตารางคะแนนV3!$C510,[1]RiskPlusY2565Q3!$D:$D,0))</f>
        <v>1</v>
      </c>
      <c r="N510" s="77">
        <f>INDEX([1]PlanfinY2565Q3!M:M,MATCH([1]ตารางคะแนนV3!$C510,[1]PlanfinY2565Q3!$C:$C,0))</f>
        <v>0</v>
      </c>
      <c r="O510" s="78">
        <f>INDEX([1]PlanfinY2565Q3!N:N,MATCH([1]ตารางคะแนนV3!$C510,[1]PlanfinY2565Q3!$C:$C,0))</f>
        <v>1</v>
      </c>
      <c r="P510" s="79">
        <f t="shared" si="112"/>
        <v>1</v>
      </c>
      <c r="Q510" s="80">
        <f>INDEX([1]Ratio!R:R,MATCH([1]ตารางคะแนนV3!$C510,[1]Ratio!$C:$C,0))</f>
        <v>284</v>
      </c>
      <c r="R510" s="81">
        <f>INDEX([1]RiskPlusY2565Q3!$S:$S,MATCH([1]ตารางคะแนนV3!C510,[1]RiskPlusY2565Q3!$D:$D,0))</f>
        <v>0</v>
      </c>
      <c r="S510" s="82">
        <f>INDEX([1]Ratio!$S:$S,MATCH([1]ตารางคะแนนV3!$C510,[1]Ratio!$C:$C,0))</f>
        <v>44</v>
      </c>
      <c r="T510" s="78">
        <f>VLOOKUP($C510,[1]RiskPlusY2565Q3!$D$2:$W$901,17,0)</f>
        <v>1</v>
      </c>
      <c r="U510" s="83">
        <f t="shared" si="113"/>
        <v>0.5</v>
      </c>
      <c r="V510" s="82">
        <f>INDEX([1]Ratio!$T:$T,MATCH([1]ตารางคะแนนV3!$C510,[1]Ratio!$C:$C,0))</f>
        <v>67</v>
      </c>
      <c r="W510" s="78">
        <f>VLOOKUP($C510,[1]RiskPlusY2565Q3!$D$2:$W$901,18,0)</f>
        <v>0</v>
      </c>
      <c r="X510" s="83">
        <f t="shared" si="114"/>
        <v>0</v>
      </c>
      <c r="Y510" s="82">
        <f>INDEX([1]Ratio!$V:$V,MATCH([1]ตารางคะแนนV3!$C510,[1]Ratio!$C:$C,0))</f>
        <v>47</v>
      </c>
      <c r="Z510" s="81">
        <f>INDEX([1]RiskPlusY2565Q3!$W:$W,MATCH([1]ตารางคะแนนV3!C510,[1]RiskPlusY2565Q3!$D:$D,0))</f>
        <v>1</v>
      </c>
      <c r="AA510" s="84">
        <f t="shared" si="115"/>
        <v>1.5</v>
      </c>
      <c r="AB510" s="77" t="str">
        <f>INDEX('[1]Quick MethodY2565Q3'!P:P,MATCH([1]ตารางคะแนนV3!$C510,'[1]Quick MethodY2565Q3'!$C:$C,0))</f>
        <v>1</v>
      </c>
      <c r="AC510" s="78" t="str">
        <f>INDEX('[1]Quick MethodY2565Q3'!Q:Q,MATCH([1]ตารางคะแนนV3!$C510,'[1]Quick MethodY2565Q3'!$C:$C,0))</f>
        <v>1</v>
      </c>
      <c r="AD510" s="78">
        <f>INDEX([1]HGRY2565Q3!W:W,MATCH([1]ตารางคะแนนV3!$C510,[1]HGRY2565Q3!$C:$C,0))</f>
        <v>0.5</v>
      </c>
      <c r="AE510" s="78">
        <f>INDEX([1]HGRY2565Q3!X:X,MATCH([1]ตารางคะแนนV3!$C510,[1]HGRY2565Q3!$C:$C,0))</f>
        <v>0.5</v>
      </c>
      <c r="AF510" s="78">
        <f>INDEX([1]HGRY2565Q3!Y:Y,MATCH([1]ตารางคะแนนV3!$C510,[1]HGRY2565Q3!$C:$C,0))</f>
        <v>0.5</v>
      </c>
      <c r="AG510" s="78">
        <f>INDEX([1]HGRY2565Q3!Z:Z,MATCH([1]ตารางคะแนนV3!$C510,[1]HGRY2565Q3!$C:$C,0))</f>
        <v>0.5</v>
      </c>
      <c r="AH510" s="85">
        <f t="shared" si="116"/>
        <v>4</v>
      </c>
      <c r="AI510" s="79">
        <f t="shared" si="117"/>
        <v>2</v>
      </c>
      <c r="AJ510" s="86">
        <f>INDEX([1]PointY2565Q3!J:J,MATCH([1]ตารางคะแนนV3!$C510,[1]PointY2565Q3!$C:$C,0))</f>
        <v>1</v>
      </c>
      <c r="AK510" s="87">
        <f>IFERROR(INDEX([1]อัตราการครองเตียง!O:O,MATCH([1]ตารางคะแนนV3!$C510,[1]อัตราการครองเตียง!$C:$C,0)),0)</f>
        <v>0</v>
      </c>
      <c r="AL510" s="88">
        <f>INDEX([1]SumAdjRw!R:R,MATCH([1]ตารางคะแนนV3!$C510,[1]SumAdjRw!$C:$C,0))</f>
        <v>0</v>
      </c>
      <c r="AM510" s="89">
        <f t="shared" si="118"/>
        <v>0</v>
      </c>
      <c r="AN510" s="90">
        <f t="shared" si="119"/>
        <v>3</v>
      </c>
      <c r="AO510" s="91">
        <f t="shared" si="120"/>
        <v>5.5</v>
      </c>
      <c r="AP510" s="92">
        <f>INDEX([1]RiskPlusY2565Q3!Q:Q,MATCH([1]ตารางคะแนนV3!$C510,[1]RiskPlusY2565Q3!$D:$D,0))</f>
        <v>0</v>
      </c>
      <c r="AQ510" s="92">
        <f>INDEX([1]RiskPlusY2565Q3!R:R,MATCH([1]ตารางคะแนนV3!$C510,[1]RiskPlusY2565Q3!$D:$D,0))</f>
        <v>0</v>
      </c>
      <c r="AR510" s="92">
        <f>INDEX([1]RiskPlusY2565Q3!AB:AB,MATCH([1]ตารางคะแนนV3!$C510,[1]RiskPlusY2565Q3!$D:$D,0))</f>
        <v>1</v>
      </c>
      <c r="AS510" s="93">
        <f t="shared" si="121"/>
        <v>1</v>
      </c>
      <c r="AT510" s="92">
        <f>INDEX([1]RiskPlusY2565Q3!AA:AA,MATCH([1]ตารางคะแนนV3!$C510,[1]RiskPlusY2565Q3!$D:$D,0))</f>
        <v>1</v>
      </c>
      <c r="AU510" s="92">
        <f>INDEX([1]RiskPlusY2565Q3!AC:AC,MATCH([1]ตารางคะแนนV3!$C510,[1]RiskPlusY2565Q3!$D:$D,0))</f>
        <v>0</v>
      </c>
      <c r="AV510" s="94">
        <f t="shared" si="122"/>
        <v>1</v>
      </c>
      <c r="AW510" s="95">
        <f t="shared" si="123"/>
        <v>2</v>
      </c>
      <c r="AX510" s="96">
        <f t="shared" si="124"/>
        <v>7.5</v>
      </c>
      <c r="AY510" s="18" t="str">
        <f t="shared" si="125"/>
        <v>D</v>
      </c>
      <c r="AZ510" s="18"/>
      <c r="BA510" s="18" t="str">
        <f>INDEX([1]Proflile65!$L:$L,MATCH([1]ตารางคะแนนV3!$C510,[1]Proflile65!$D:$D,0))</f>
        <v>เดิม</v>
      </c>
      <c r="BB510" s="18"/>
      <c r="BC510" s="18"/>
      <c r="BD510" s="28" t="b">
        <f t="shared" si="126"/>
        <v>1</v>
      </c>
      <c r="BE510" s="96">
        <v>7.5</v>
      </c>
      <c r="BF510" s="18" t="s">
        <v>2073</v>
      </c>
      <c r="BH510" s="17">
        <f t="shared" si="127"/>
        <v>0</v>
      </c>
    </row>
    <row r="511" spans="1:60">
      <c r="A511" s="18" t="s">
        <v>31</v>
      </c>
      <c r="B511" s="17" t="s">
        <v>122</v>
      </c>
      <c r="C511" s="18" t="s">
        <v>1273</v>
      </c>
      <c r="D511" s="17" t="s">
        <v>1274</v>
      </c>
      <c r="E511" s="18" t="str">
        <f>INDEX([1]Proflile65!$F:$F,MATCH([1]ตารางคะแนนV3!$C511,[1]Proflile65!$D:$D,0))</f>
        <v>รพช.</v>
      </c>
      <c r="F511" s="18">
        <f>INDEX([1]Proflile65!$H:$H,MATCH([1]ตารางคะแนนV3!$C511,[1]Proflile65!$D:$D,0))</f>
        <v>38</v>
      </c>
      <c r="G511" s="19" t="str">
        <f>INDEX([1]Proflile65!$K:$K,MATCH([1]ตารางคะแนนV3!$C511,[1]Proflile65!$D:$D,0))</f>
        <v>รพช.F2 P30,000-60,000</v>
      </c>
      <c r="H511" s="75">
        <v>31384</v>
      </c>
      <c r="I511" s="76">
        <f>INDEX([1]RiskPlusY2565Q3!L:L,MATCH([1]ตารางคะแนนV3!$C511,[1]RiskPlusY2565Q3!$D:$D,0))</f>
        <v>70355845.969999999</v>
      </c>
      <c r="J511" s="76">
        <f>INDEX([1]RiskPlusY2565Q3!P:P,MATCH([1]ตารางคะแนนV3!$C511,[1]RiskPlusY2565Q3!$D:$D,0))</f>
        <v>53904223.170000002</v>
      </c>
      <c r="K511" s="76">
        <f>INDEX([1]RiskPlusY2565Q3!O:O,MATCH([1]ตารางคะแนนV3!$C511,[1]RiskPlusY2565Q3!$D:$D,0))</f>
        <v>15748178.5</v>
      </c>
      <c r="L511" s="76">
        <f>INDEX([1]RiskPlusY2565Q3!M:M,MATCH([1]ตารางคะแนนV3!$C511,[1]RiskPlusY2565Q3!$D:$D,0))</f>
        <v>13600763.24</v>
      </c>
      <c r="M511" s="29">
        <f>INDEX([1]RiskPlusY2565Q3!N:N,MATCH([1]ตารางคะแนนV3!$C511,[1]RiskPlusY2565Q3!$D:$D,0))</f>
        <v>0</v>
      </c>
      <c r="N511" s="77">
        <f>INDEX([1]PlanfinY2565Q3!M:M,MATCH([1]ตารางคะแนนV3!$C511,[1]PlanfinY2565Q3!$C:$C,0))</f>
        <v>0</v>
      </c>
      <c r="O511" s="78">
        <f>INDEX([1]PlanfinY2565Q3!N:N,MATCH([1]ตารางคะแนนV3!$C511,[1]PlanfinY2565Q3!$C:$C,0))</f>
        <v>0</v>
      </c>
      <c r="P511" s="79">
        <f t="shared" si="112"/>
        <v>0</v>
      </c>
      <c r="Q511" s="80">
        <f>INDEX([1]Ratio!R:R,MATCH([1]ตารางคะแนนV3!$C511,[1]Ratio!$C:$C,0))</f>
        <v>92</v>
      </c>
      <c r="R511" s="81">
        <f>INDEX([1]RiskPlusY2565Q3!$S:$S,MATCH([1]ตารางคะแนนV3!C511,[1]RiskPlusY2565Q3!$D:$D,0))</f>
        <v>0</v>
      </c>
      <c r="S511" s="82">
        <f>INDEX([1]Ratio!$S:$S,MATCH([1]ตารางคะแนนV3!$C511,[1]Ratio!$C:$C,0))</f>
        <v>50</v>
      </c>
      <c r="T511" s="78">
        <f>VLOOKUP($C511,[1]RiskPlusY2565Q3!$D$2:$W$901,17,0)</f>
        <v>1</v>
      </c>
      <c r="U511" s="83">
        <f t="shared" si="113"/>
        <v>0.5</v>
      </c>
      <c r="V511" s="82">
        <f>INDEX([1]Ratio!$T:$T,MATCH([1]ตารางคะแนนV3!$C511,[1]Ratio!$C:$C,0))</f>
        <v>83</v>
      </c>
      <c r="W511" s="78">
        <f>VLOOKUP($C511,[1]RiskPlusY2565Q3!$D$2:$W$901,18,0)</f>
        <v>0</v>
      </c>
      <c r="X511" s="83">
        <f t="shared" si="114"/>
        <v>0</v>
      </c>
      <c r="Y511" s="82">
        <f>INDEX([1]Ratio!$V:$V,MATCH([1]ตารางคะแนนV3!$C511,[1]Ratio!$C:$C,0))</f>
        <v>58</v>
      </c>
      <c r="Z511" s="81">
        <f>INDEX([1]RiskPlusY2565Q3!$W:$W,MATCH([1]ตารางคะแนนV3!C511,[1]RiskPlusY2565Q3!$D:$D,0))</f>
        <v>1</v>
      </c>
      <c r="AA511" s="84">
        <f t="shared" si="115"/>
        <v>1.5</v>
      </c>
      <c r="AB511" s="77" t="str">
        <f>INDEX('[1]Quick MethodY2565Q3'!P:P,MATCH([1]ตารางคะแนนV3!$C511,'[1]Quick MethodY2565Q3'!$C:$C,0))</f>
        <v>1</v>
      </c>
      <c r="AC511" s="78" t="str">
        <f>INDEX('[1]Quick MethodY2565Q3'!Q:Q,MATCH([1]ตารางคะแนนV3!$C511,'[1]Quick MethodY2565Q3'!$C:$C,0))</f>
        <v>1</v>
      </c>
      <c r="AD511" s="78">
        <f>INDEX([1]HGRY2565Q3!W:W,MATCH([1]ตารางคะแนนV3!$C511,[1]HGRY2565Q3!$C:$C,0))</f>
        <v>0.5</v>
      </c>
      <c r="AE511" s="78">
        <f>INDEX([1]HGRY2565Q3!X:X,MATCH([1]ตารางคะแนนV3!$C511,[1]HGRY2565Q3!$C:$C,0))</f>
        <v>0.5</v>
      </c>
      <c r="AF511" s="78">
        <f>INDEX([1]HGRY2565Q3!Y:Y,MATCH([1]ตารางคะแนนV3!$C511,[1]HGRY2565Q3!$C:$C,0))</f>
        <v>0.5</v>
      </c>
      <c r="AG511" s="78">
        <f>INDEX([1]HGRY2565Q3!Z:Z,MATCH([1]ตารางคะแนนV3!$C511,[1]HGRY2565Q3!$C:$C,0))</f>
        <v>0.5</v>
      </c>
      <c r="AH511" s="85">
        <f t="shared" si="116"/>
        <v>4</v>
      </c>
      <c r="AI511" s="79">
        <f t="shared" si="117"/>
        <v>2</v>
      </c>
      <c r="AJ511" s="86">
        <f>INDEX([1]PointY2565Q3!J:J,MATCH([1]ตารางคะแนนV3!$C511,[1]PointY2565Q3!$C:$C,0))</f>
        <v>1</v>
      </c>
      <c r="AK511" s="87">
        <f>IFERROR(INDEX([1]อัตราการครองเตียง!O:O,MATCH([1]ตารางคะแนนV3!$C511,[1]อัตราการครองเตียง!$C:$C,0)),0)</f>
        <v>1</v>
      </c>
      <c r="AL511" s="88">
        <f>INDEX([1]SumAdjRw!R:R,MATCH([1]ตารางคะแนนV3!$C511,[1]SumAdjRw!$C:$C,0))</f>
        <v>0</v>
      </c>
      <c r="AM511" s="89">
        <f t="shared" si="118"/>
        <v>1</v>
      </c>
      <c r="AN511" s="90">
        <f t="shared" si="119"/>
        <v>4</v>
      </c>
      <c r="AO511" s="91">
        <f t="shared" si="120"/>
        <v>5.5</v>
      </c>
      <c r="AP511" s="92">
        <f>INDEX([1]RiskPlusY2565Q3!Q:Q,MATCH([1]ตารางคะแนนV3!$C511,[1]RiskPlusY2565Q3!$D:$D,0))</f>
        <v>0</v>
      </c>
      <c r="AQ511" s="92">
        <f>INDEX([1]RiskPlusY2565Q3!R:R,MATCH([1]ตารางคะแนนV3!$C511,[1]RiskPlusY2565Q3!$D:$D,0))</f>
        <v>0</v>
      </c>
      <c r="AR511" s="92">
        <f>INDEX([1]RiskPlusY2565Q3!AB:AB,MATCH([1]ตารางคะแนนV3!$C511,[1]RiskPlusY2565Q3!$D:$D,0))</f>
        <v>1</v>
      </c>
      <c r="AS511" s="93">
        <f t="shared" si="121"/>
        <v>1</v>
      </c>
      <c r="AT511" s="92">
        <f>INDEX([1]RiskPlusY2565Q3!AA:AA,MATCH([1]ตารางคะแนนV3!$C511,[1]RiskPlusY2565Q3!$D:$D,0))</f>
        <v>1</v>
      </c>
      <c r="AU511" s="92">
        <f>INDEX([1]RiskPlusY2565Q3!AC:AC,MATCH([1]ตารางคะแนนV3!$C511,[1]RiskPlusY2565Q3!$D:$D,0))</f>
        <v>1</v>
      </c>
      <c r="AV511" s="94">
        <f t="shared" si="122"/>
        <v>2</v>
      </c>
      <c r="AW511" s="95">
        <f t="shared" si="123"/>
        <v>3</v>
      </c>
      <c r="AX511" s="96">
        <f t="shared" si="124"/>
        <v>8.5</v>
      </c>
      <c r="AY511" s="18" t="str">
        <f t="shared" si="125"/>
        <v>D</v>
      </c>
      <c r="AZ511" s="18"/>
      <c r="BA511" s="18" t="str">
        <f>INDEX([1]Proflile65!$L:$L,MATCH([1]ตารางคะแนนV3!$C511,[1]Proflile65!$D:$D,0))</f>
        <v>เดิม</v>
      </c>
      <c r="BB511" s="18"/>
      <c r="BC511" s="18"/>
      <c r="BD511" s="28" t="b">
        <f t="shared" si="126"/>
        <v>1</v>
      </c>
      <c r="BE511" s="96">
        <v>8.5</v>
      </c>
      <c r="BF511" s="18" t="s">
        <v>2073</v>
      </c>
      <c r="BH511" s="17">
        <f t="shared" si="127"/>
        <v>0</v>
      </c>
    </row>
    <row r="512" spans="1:60">
      <c r="A512" s="18" t="s">
        <v>31</v>
      </c>
      <c r="B512" s="17" t="s">
        <v>122</v>
      </c>
      <c r="C512" s="18" t="s">
        <v>1275</v>
      </c>
      <c r="D512" s="17" t="s">
        <v>1276</v>
      </c>
      <c r="E512" s="18" t="str">
        <f>INDEX([1]Proflile65!$F:$F,MATCH([1]ตารางคะแนนV3!$C512,[1]Proflile65!$D:$D,0))</f>
        <v>รพช.</v>
      </c>
      <c r="F512" s="18">
        <f>INDEX([1]Proflile65!$H:$H,MATCH([1]ตารางคะแนนV3!$C512,[1]Proflile65!$D:$D,0))</f>
        <v>33</v>
      </c>
      <c r="G512" s="19" t="str">
        <f>INDEX([1]Proflile65!$K:$K,MATCH([1]ตารางคะแนนV3!$C512,[1]Proflile65!$D:$D,0))</f>
        <v>รพช.F2 P&lt;=30,000</v>
      </c>
      <c r="H512" s="75">
        <v>19972</v>
      </c>
      <c r="I512" s="76">
        <f>INDEX([1]RiskPlusY2565Q3!L:L,MATCH([1]ตารางคะแนนV3!$C512,[1]RiskPlusY2565Q3!$D:$D,0))</f>
        <v>25591213.760000002</v>
      </c>
      <c r="J512" s="76">
        <f>INDEX([1]RiskPlusY2565Q3!P:P,MATCH([1]ตารางคะแนนV3!$C512,[1]RiskPlusY2565Q3!$D:$D,0))</f>
        <v>8178306.5099999998</v>
      </c>
      <c r="K512" s="76">
        <f>INDEX([1]RiskPlusY2565Q3!O:O,MATCH([1]ตารางคะแนนV3!$C512,[1]RiskPlusY2565Q3!$D:$D,0))</f>
        <v>15488741.33</v>
      </c>
      <c r="L512" s="76">
        <f>INDEX([1]RiskPlusY2565Q3!M:M,MATCH([1]ตารางคะแนนV3!$C512,[1]RiskPlusY2565Q3!$D:$D,0))</f>
        <v>12031648.85</v>
      </c>
      <c r="M512" s="29">
        <f>INDEX([1]RiskPlusY2565Q3!N:N,MATCH([1]ตารางคะแนนV3!$C512,[1]RiskPlusY2565Q3!$D:$D,0))</f>
        <v>0</v>
      </c>
      <c r="N512" s="77">
        <f>INDEX([1]PlanfinY2565Q3!M:M,MATCH([1]ตารางคะแนนV3!$C512,[1]PlanfinY2565Q3!$C:$C,0))</f>
        <v>0</v>
      </c>
      <c r="O512" s="78">
        <f>INDEX([1]PlanfinY2565Q3!N:N,MATCH([1]ตารางคะแนนV3!$C512,[1]PlanfinY2565Q3!$C:$C,0))</f>
        <v>1</v>
      </c>
      <c r="P512" s="79">
        <f t="shared" si="112"/>
        <v>1</v>
      </c>
      <c r="Q512" s="80">
        <f>INDEX([1]Ratio!R:R,MATCH([1]ตารางคะแนนV3!$C512,[1]Ratio!$C:$C,0))</f>
        <v>166</v>
      </c>
      <c r="R512" s="81">
        <f>INDEX([1]RiskPlusY2565Q3!$S:$S,MATCH([1]ตารางคะแนนV3!C512,[1]RiskPlusY2565Q3!$D:$D,0))</f>
        <v>0</v>
      </c>
      <c r="S512" s="82">
        <f>INDEX([1]Ratio!$S:$S,MATCH([1]ตารางคะแนนV3!$C512,[1]Ratio!$C:$C,0))</f>
        <v>78</v>
      </c>
      <c r="T512" s="78">
        <f>VLOOKUP($C512,[1]RiskPlusY2565Q3!$D$2:$W$901,17,0)</f>
        <v>0</v>
      </c>
      <c r="U512" s="83">
        <f t="shared" si="113"/>
        <v>0</v>
      </c>
      <c r="V512" s="82">
        <f>INDEX([1]Ratio!$T:$T,MATCH([1]ตารางคะแนนV3!$C512,[1]Ratio!$C:$C,0))</f>
        <v>141</v>
      </c>
      <c r="W512" s="78">
        <f>VLOOKUP($C512,[1]RiskPlusY2565Q3!$D$2:$W$901,18,0)</f>
        <v>0</v>
      </c>
      <c r="X512" s="83">
        <f t="shared" si="114"/>
        <v>0</v>
      </c>
      <c r="Y512" s="82">
        <f>INDEX([1]Ratio!$V:$V,MATCH([1]ตารางคะแนนV3!$C512,[1]Ratio!$C:$C,0))</f>
        <v>103</v>
      </c>
      <c r="Z512" s="81">
        <f>INDEX([1]RiskPlusY2565Q3!$W:$W,MATCH([1]ตารางคะแนนV3!C512,[1]RiskPlusY2565Q3!$D:$D,0))</f>
        <v>0</v>
      </c>
      <c r="AA512" s="84">
        <f t="shared" si="115"/>
        <v>0</v>
      </c>
      <c r="AB512" s="77" t="str">
        <f>INDEX('[1]Quick MethodY2565Q3'!P:P,MATCH([1]ตารางคะแนนV3!$C512,'[1]Quick MethodY2565Q3'!$C:$C,0))</f>
        <v>1</v>
      </c>
      <c r="AC512" s="78" t="str">
        <f>INDEX('[1]Quick MethodY2565Q3'!Q:Q,MATCH([1]ตารางคะแนนV3!$C512,'[1]Quick MethodY2565Q3'!$C:$C,0))</f>
        <v>1</v>
      </c>
      <c r="AD512" s="78">
        <f>INDEX([1]HGRY2565Q3!W:W,MATCH([1]ตารางคะแนนV3!$C512,[1]HGRY2565Q3!$C:$C,0))</f>
        <v>0.5</v>
      </c>
      <c r="AE512" s="78">
        <f>INDEX([1]HGRY2565Q3!X:X,MATCH([1]ตารางคะแนนV3!$C512,[1]HGRY2565Q3!$C:$C,0))</f>
        <v>0.5</v>
      </c>
      <c r="AF512" s="78">
        <f>INDEX([1]HGRY2565Q3!Y:Y,MATCH([1]ตารางคะแนนV3!$C512,[1]HGRY2565Q3!$C:$C,0))</f>
        <v>0.5</v>
      </c>
      <c r="AG512" s="78">
        <f>INDEX([1]HGRY2565Q3!Z:Z,MATCH([1]ตารางคะแนนV3!$C512,[1]HGRY2565Q3!$C:$C,0))</f>
        <v>0.5</v>
      </c>
      <c r="AH512" s="85">
        <f t="shared" si="116"/>
        <v>4</v>
      </c>
      <c r="AI512" s="79">
        <f t="shared" si="117"/>
        <v>2</v>
      </c>
      <c r="AJ512" s="86">
        <f>INDEX([1]PointY2565Q3!J:J,MATCH([1]ตารางคะแนนV3!$C512,[1]PointY2565Q3!$C:$C,0))</f>
        <v>1</v>
      </c>
      <c r="AK512" s="87">
        <f>IFERROR(INDEX([1]อัตราการครองเตียง!O:O,MATCH([1]ตารางคะแนนV3!$C512,[1]อัตราการครองเตียง!$C:$C,0)),0)</f>
        <v>0</v>
      </c>
      <c r="AL512" s="88">
        <f>INDEX([1]SumAdjRw!R:R,MATCH([1]ตารางคะแนนV3!$C512,[1]SumAdjRw!$C:$C,0))</f>
        <v>0</v>
      </c>
      <c r="AM512" s="89">
        <f t="shared" si="118"/>
        <v>0</v>
      </c>
      <c r="AN512" s="90">
        <f t="shared" si="119"/>
        <v>3</v>
      </c>
      <c r="AO512" s="91">
        <f t="shared" si="120"/>
        <v>4</v>
      </c>
      <c r="AP512" s="92">
        <f>INDEX([1]RiskPlusY2565Q3!Q:Q,MATCH([1]ตารางคะแนนV3!$C512,[1]RiskPlusY2565Q3!$D:$D,0))</f>
        <v>0</v>
      </c>
      <c r="AQ512" s="92">
        <f>INDEX([1]RiskPlusY2565Q3!R:R,MATCH([1]ตารางคะแนนV3!$C512,[1]RiskPlusY2565Q3!$D:$D,0))</f>
        <v>0</v>
      </c>
      <c r="AR512" s="92">
        <f>INDEX([1]RiskPlusY2565Q3!AB:AB,MATCH([1]ตารางคะแนนV3!$C512,[1]RiskPlusY2565Q3!$D:$D,0))</f>
        <v>1</v>
      </c>
      <c r="AS512" s="93">
        <f t="shared" si="121"/>
        <v>1</v>
      </c>
      <c r="AT512" s="92">
        <f>INDEX([1]RiskPlusY2565Q3!AA:AA,MATCH([1]ตารางคะแนนV3!$C512,[1]RiskPlusY2565Q3!$D:$D,0))</f>
        <v>1</v>
      </c>
      <c r="AU512" s="92">
        <f>INDEX([1]RiskPlusY2565Q3!AC:AC,MATCH([1]ตารางคะแนนV3!$C512,[1]RiskPlusY2565Q3!$D:$D,0))</f>
        <v>1</v>
      </c>
      <c r="AV512" s="94">
        <f t="shared" si="122"/>
        <v>2</v>
      </c>
      <c r="AW512" s="95">
        <f t="shared" si="123"/>
        <v>3</v>
      </c>
      <c r="AX512" s="96">
        <f t="shared" si="124"/>
        <v>7</v>
      </c>
      <c r="AY512" s="18" t="str">
        <f t="shared" si="125"/>
        <v>F</v>
      </c>
      <c r="AZ512" s="18"/>
      <c r="BA512" s="18" t="str">
        <f>INDEX([1]Proflile65!$L:$L,MATCH([1]ตารางคะแนนV3!$C512,[1]Proflile65!$D:$D,0))</f>
        <v>เดิม</v>
      </c>
      <c r="BB512" s="18"/>
      <c r="BC512" s="18"/>
      <c r="BD512" s="28" t="b">
        <f t="shared" si="126"/>
        <v>1</v>
      </c>
      <c r="BE512" s="96">
        <v>7</v>
      </c>
      <c r="BF512" s="18" t="s">
        <v>2074</v>
      </c>
      <c r="BH512" s="17">
        <f t="shared" si="127"/>
        <v>0</v>
      </c>
    </row>
    <row r="513" spans="1:60">
      <c r="A513" s="18" t="s">
        <v>31</v>
      </c>
      <c r="B513" s="17" t="s">
        <v>124</v>
      </c>
      <c r="C513" s="18" t="s">
        <v>1331</v>
      </c>
      <c r="D513" s="17" t="s">
        <v>1332</v>
      </c>
      <c r="E513" s="18" t="str">
        <f>INDEX([1]Proflile65!$F:$F,MATCH([1]ตารางคะแนนV3!$C513,[1]Proflile65!$D:$D,0))</f>
        <v>รพท.</v>
      </c>
      <c r="F513" s="18">
        <f>INDEX([1]Proflile65!$H:$H,MATCH([1]ตารางคะแนนV3!$C513,[1]Proflile65!$D:$D,0))</f>
        <v>372</v>
      </c>
      <c r="G513" s="19" t="str">
        <f>INDEX([1]Proflile65!$K:$K,MATCH([1]ตารางคะแนนV3!$C513,[1]Proflile65!$D:$D,0))</f>
        <v>รพท.S B&lt;=400</v>
      </c>
      <c r="H513" s="75">
        <v>109113</v>
      </c>
      <c r="I513" s="76">
        <f>INDEX([1]RiskPlusY2565Q3!L:L,MATCH([1]ตารางคะแนนV3!$C513,[1]RiskPlusY2565Q3!$D:$D,0))</f>
        <v>278424464.61000001</v>
      </c>
      <c r="J513" s="76">
        <f>INDEX([1]RiskPlusY2565Q3!P:P,MATCH([1]ตารางคะแนนV3!$C513,[1]RiskPlusY2565Q3!$D:$D,0))</f>
        <v>30553871.77</v>
      </c>
      <c r="K513" s="76">
        <f>INDEX([1]RiskPlusY2565Q3!O:O,MATCH([1]ตารางคะแนนV3!$C513,[1]RiskPlusY2565Q3!$D:$D,0))</f>
        <v>80115701.489999995</v>
      </c>
      <c r="L513" s="76">
        <f>INDEX([1]RiskPlusY2565Q3!M:M,MATCH([1]ตารางคะแนนV3!$C513,[1]RiskPlusY2565Q3!$D:$D,0))</f>
        <v>84708458.560000002</v>
      </c>
      <c r="M513" s="29">
        <f>INDEX([1]RiskPlusY2565Q3!N:N,MATCH([1]ตารางคะแนนV3!$C513,[1]RiskPlusY2565Q3!$D:$D,0))</f>
        <v>0</v>
      </c>
      <c r="N513" s="77">
        <f>INDEX([1]PlanfinY2565Q3!M:M,MATCH([1]ตารางคะแนนV3!$C513,[1]PlanfinY2565Q3!$C:$C,0))</f>
        <v>0</v>
      </c>
      <c r="O513" s="78">
        <f>INDEX([1]PlanfinY2565Q3!N:N,MATCH([1]ตารางคะแนนV3!$C513,[1]PlanfinY2565Q3!$C:$C,0))</f>
        <v>1</v>
      </c>
      <c r="P513" s="79">
        <f t="shared" si="112"/>
        <v>1</v>
      </c>
      <c r="Q513" s="80">
        <f>INDEX([1]Ratio!R:R,MATCH([1]ตารางคะแนนV3!$C513,[1]Ratio!$C:$C,0))</f>
        <v>93</v>
      </c>
      <c r="R513" s="81">
        <f>INDEX([1]RiskPlusY2565Q3!$S:$S,MATCH([1]ตารางคะแนนV3!C513,[1]RiskPlusY2565Q3!$D:$D,0))</f>
        <v>0</v>
      </c>
      <c r="S513" s="82">
        <f>INDEX([1]Ratio!$S:$S,MATCH([1]ตารางคะแนนV3!$C513,[1]Ratio!$C:$C,0))</f>
        <v>104</v>
      </c>
      <c r="T513" s="78">
        <f>VLOOKUP($C513,[1]RiskPlusY2565Q3!$D$2:$W$901,17,0)</f>
        <v>0</v>
      </c>
      <c r="U513" s="83">
        <f t="shared" si="113"/>
        <v>0</v>
      </c>
      <c r="V513" s="82">
        <f>INDEX([1]Ratio!$T:$T,MATCH([1]ตารางคะแนนV3!$C513,[1]Ratio!$C:$C,0))</f>
        <v>333</v>
      </c>
      <c r="W513" s="78">
        <f>VLOOKUP($C513,[1]RiskPlusY2565Q3!$D$2:$W$901,18,0)</f>
        <v>0</v>
      </c>
      <c r="X513" s="83">
        <f t="shared" si="114"/>
        <v>0</v>
      </c>
      <c r="Y513" s="82">
        <f>INDEX([1]Ratio!$V:$V,MATCH([1]ตารางคะแนนV3!$C513,[1]Ratio!$C:$C,0))</f>
        <v>32</v>
      </c>
      <c r="Z513" s="81">
        <f>INDEX([1]RiskPlusY2565Q3!$W:$W,MATCH([1]ตารางคะแนนV3!C513,[1]RiskPlusY2565Q3!$D:$D,0))</f>
        <v>1</v>
      </c>
      <c r="AA513" s="84">
        <f t="shared" si="115"/>
        <v>1</v>
      </c>
      <c r="AB513" s="77" t="str">
        <f>INDEX('[1]Quick MethodY2565Q3'!P:P,MATCH([1]ตารางคะแนนV3!$C513,'[1]Quick MethodY2565Q3'!$C:$C,0))</f>
        <v>1</v>
      </c>
      <c r="AC513" s="78" t="str">
        <f>INDEX('[1]Quick MethodY2565Q3'!Q:Q,MATCH([1]ตารางคะแนนV3!$C513,'[1]Quick MethodY2565Q3'!$C:$C,0))</f>
        <v>1</v>
      </c>
      <c r="AD513" s="78">
        <f>INDEX([1]HGRY2565Q3!W:W,MATCH([1]ตารางคะแนนV3!$C513,[1]HGRY2565Q3!$C:$C,0))</f>
        <v>0</v>
      </c>
      <c r="AE513" s="78">
        <f>INDEX([1]HGRY2565Q3!X:X,MATCH([1]ตารางคะแนนV3!$C513,[1]HGRY2565Q3!$C:$C,0))</f>
        <v>0</v>
      </c>
      <c r="AF513" s="78">
        <f>INDEX([1]HGRY2565Q3!Y:Y,MATCH([1]ตารางคะแนนV3!$C513,[1]HGRY2565Q3!$C:$C,0))</f>
        <v>0</v>
      </c>
      <c r="AG513" s="78">
        <f>INDEX([1]HGRY2565Q3!Z:Z,MATCH([1]ตารางคะแนนV3!$C513,[1]HGRY2565Q3!$C:$C,0))</f>
        <v>0</v>
      </c>
      <c r="AH513" s="85">
        <f t="shared" si="116"/>
        <v>2</v>
      </c>
      <c r="AI513" s="79">
        <f t="shared" si="117"/>
        <v>2</v>
      </c>
      <c r="AJ513" s="86">
        <f>INDEX([1]PointY2565Q3!J:J,MATCH([1]ตารางคะแนนV3!$C513,[1]PointY2565Q3!$C:$C,0))</f>
        <v>1</v>
      </c>
      <c r="AK513" s="87">
        <f>IFERROR(INDEX([1]อัตราการครองเตียง!O:O,MATCH([1]ตารางคะแนนV3!$C513,[1]อัตราการครองเตียง!$C:$C,0)),0)</f>
        <v>0</v>
      </c>
      <c r="AL513" s="88">
        <f>INDEX([1]SumAdjRw!R:R,MATCH([1]ตารางคะแนนV3!$C513,[1]SumAdjRw!$C:$C,0))</f>
        <v>1</v>
      </c>
      <c r="AM513" s="89">
        <f t="shared" si="118"/>
        <v>1</v>
      </c>
      <c r="AN513" s="90">
        <f t="shared" si="119"/>
        <v>4</v>
      </c>
      <c r="AO513" s="91">
        <f t="shared" si="120"/>
        <v>6</v>
      </c>
      <c r="AP513" s="92">
        <f>INDEX([1]RiskPlusY2565Q3!Q:Q,MATCH([1]ตารางคะแนนV3!$C513,[1]RiskPlusY2565Q3!$D:$D,0))</f>
        <v>0</v>
      </c>
      <c r="AQ513" s="92">
        <f>INDEX([1]RiskPlusY2565Q3!R:R,MATCH([1]ตารางคะแนนV3!$C513,[1]RiskPlusY2565Q3!$D:$D,0))</f>
        <v>0</v>
      </c>
      <c r="AR513" s="92">
        <f>INDEX([1]RiskPlusY2565Q3!AB:AB,MATCH([1]ตารางคะแนนV3!$C513,[1]RiskPlusY2565Q3!$D:$D,0))</f>
        <v>1</v>
      </c>
      <c r="AS513" s="93">
        <f t="shared" si="121"/>
        <v>1</v>
      </c>
      <c r="AT513" s="92">
        <f>INDEX([1]RiskPlusY2565Q3!AA:AA,MATCH([1]ตารางคะแนนV3!$C513,[1]RiskPlusY2565Q3!$D:$D,0))</f>
        <v>1</v>
      </c>
      <c r="AU513" s="92">
        <f>INDEX([1]RiskPlusY2565Q3!AC:AC,MATCH([1]ตารางคะแนนV3!$C513,[1]RiskPlusY2565Q3!$D:$D,0))</f>
        <v>1</v>
      </c>
      <c r="AV513" s="94">
        <f t="shared" si="122"/>
        <v>2</v>
      </c>
      <c r="AW513" s="95">
        <f t="shared" si="123"/>
        <v>3</v>
      </c>
      <c r="AX513" s="96">
        <f t="shared" si="124"/>
        <v>9</v>
      </c>
      <c r="AY513" s="18" t="str">
        <f t="shared" si="125"/>
        <v>C</v>
      </c>
      <c r="AZ513" s="18"/>
      <c r="BA513" s="18" t="str">
        <f>INDEX([1]Proflile65!$L:$L,MATCH([1]ตารางคะแนนV3!$C513,[1]Proflile65!$D:$D,0))</f>
        <v>เดิม</v>
      </c>
      <c r="BB513" s="18"/>
      <c r="BC513" s="18"/>
      <c r="BD513" s="28" t="b">
        <f t="shared" si="126"/>
        <v>1</v>
      </c>
      <c r="BE513" s="96">
        <v>9</v>
      </c>
      <c r="BF513" s="18" t="s">
        <v>2072</v>
      </c>
      <c r="BH513" s="17">
        <f t="shared" si="127"/>
        <v>0</v>
      </c>
    </row>
    <row r="514" spans="1:60">
      <c r="A514" s="18" t="s">
        <v>31</v>
      </c>
      <c r="B514" s="17" t="s">
        <v>124</v>
      </c>
      <c r="C514" s="18" t="s">
        <v>1333</v>
      </c>
      <c r="D514" s="17" t="s">
        <v>1334</v>
      </c>
      <c r="E514" s="18" t="str">
        <f>INDEX([1]Proflile65!$F:$F,MATCH([1]ตารางคะแนนV3!$C514,[1]Proflile65!$D:$D,0))</f>
        <v>รพช.</v>
      </c>
      <c r="F514" s="18">
        <f>INDEX([1]Proflile65!$H:$H,MATCH([1]ตารางคะแนนV3!$C514,[1]Proflile65!$D:$D,0))</f>
        <v>40</v>
      </c>
      <c r="G514" s="19" t="str">
        <f>INDEX([1]Proflile65!$K:$K,MATCH([1]ตารางคะแนนV3!$C514,[1]Proflile65!$D:$D,0))</f>
        <v>รพช.F2 P30,000-60,000</v>
      </c>
      <c r="H514" s="75">
        <v>40027</v>
      </c>
      <c r="I514" s="76">
        <f>INDEX([1]RiskPlusY2565Q3!L:L,MATCH([1]ตารางคะแนนV3!$C514,[1]RiskPlusY2565Q3!$D:$D,0))</f>
        <v>95039056.920000002</v>
      </c>
      <c r="J514" s="76">
        <f>INDEX([1]RiskPlusY2565Q3!P:P,MATCH([1]ตารางคะแนนV3!$C514,[1]RiskPlusY2565Q3!$D:$D,0))</f>
        <v>66236628.090000004</v>
      </c>
      <c r="K514" s="76">
        <f>INDEX([1]RiskPlusY2565Q3!O:O,MATCH([1]ตารางคะแนนV3!$C514,[1]RiskPlusY2565Q3!$D:$D,0))</f>
        <v>30947786.780000001</v>
      </c>
      <c r="L514" s="76">
        <f>INDEX([1]RiskPlusY2565Q3!M:M,MATCH([1]ตารางคะแนนV3!$C514,[1]RiskPlusY2565Q3!$D:$D,0))</f>
        <v>29654116.350000001</v>
      </c>
      <c r="M514" s="29">
        <f>INDEX([1]RiskPlusY2565Q3!N:N,MATCH([1]ตารางคะแนนV3!$C514,[1]RiskPlusY2565Q3!$D:$D,0))</f>
        <v>0</v>
      </c>
      <c r="N514" s="77">
        <f>INDEX([1]PlanfinY2565Q3!M:M,MATCH([1]ตารางคะแนนV3!$C514,[1]PlanfinY2565Q3!$C:$C,0))</f>
        <v>0</v>
      </c>
      <c r="O514" s="78">
        <f>INDEX([1]PlanfinY2565Q3!N:N,MATCH([1]ตารางคะแนนV3!$C514,[1]PlanfinY2565Q3!$C:$C,0))</f>
        <v>0</v>
      </c>
      <c r="P514" s="79">
        <f t="shared" si="112"/>
        <v>0</v>
      </c>
      <c r="Q514" s="80">
        <f>INDEX([1]Ratio!R:R,MATCH([1]ตารางคะแนนV3!$C514,[1]Ratio!$C:$C,0))</f>
        <v>130</v>
      </c>
      <c r="R514" s="81">
        <f>INDEX([1]RiskPlusY2565Q3!$S:$S,MATCH([1]ตารางคะแนนV3!C514,[1]RiskPlusY2565Q3!$D:$D,0))</f>
        <v>0</v>
      </c>
      <c r="S514" s="82">
        <f>INDEX([1]Ratio!$S:$S,MATCH([1]ตารางคะแนนV3!$C514,[1]Ratio!$C:$C,0))</f>
        <v>174</v>
      </c>
      <c r="T514" s="78">
        <f>VLOOKUP($C514,[1]RiskPlusY2565Q3!$D$2:$W$901,17,0)</f>
        <v>0</v>
      </c>
      <c r="U514" s="83">
        <f t="shared" si="113"/>
        <v>0</v>
      </c>
      <c r="V514" s="82">
        <f>INDEX([1]Ratio!$T:$T,MATCH([1]ตารางคะแนนV3!$C514,[1]Ratio!$C:$C,0))</f>
        <v>248</v>
      </c>
      <c r="W514" s="78">
        <f>VLOOKUP($C514,[1]RiskPlusY2565Q3!$D$2:$W$901,18,0)</f>
        <v>0</v>
      </c>
      <c r="X514" s="83">
        <f t="shared" si="114"/>
        <v>0</v>
      </c>
      <c r="Y514" s="82">
        <f>INDEX([1]Ratio!$V:$V,MATCH([1]ตารางคะแนนV3!$C514,[1]Ratio!$C:$C,0))</f>
        <v>38</v>
      </c>
      <c r="Z514" s="81">
        <f>INDEX([1]RiskPlusY2565Q3!$W:$W,MATCH([1]ตารางคะแนนV3!C514,[1]RiskPlusY2565Q3!$D:$D,0))</f>
        <v>1</v>
      </c>
      <c r="AA514" s="84">
        <f t="shared" si="115"/>
        <v>1</v>
      </c>
      <c r="AB514" s="77" t="str">
        <f>INDEX('[1]Quick MethodY2565Q3'!P:P,MATCH([1]ตารางคะแนนV3!$C514,'[1]Quick MethodY2565Q3'!$C:$C,0))</f>
        <v>0</v>
      </c>
      <c r="AC514" s="78" t="str">
        <f>INDEX('[1]Quick MethodY2565Q3'!Q:Q,MATCH([1]ตารางคะแนนV3!$C514,'[1]Quick MethodY2565Q3'!$C:$C,0))</f>
        <v>1</v>
      </c>
      <c r="AD514" s="78">
        <f>INDEX([1]HGRY2565Q3!W:W,MATCH([1]ตารางคะแนนV3!$C514,[1]HGRY2565Q3!$C:$C,0))</f>
        <v>0.5</v>
      </c>
      <c r="AE514" s="78">
        <f>INDEX([1]HGRY2565Q3!X:X,MATCH([1]ตารางคะแนนV3!$C514,[1]HGRY2565Q3!$C:$C,0))</f>
        <v>0</v>
      </c>
      <c r="AF514" s="78">
        <f>INDEX([1]HGRY2565Q3!Y:Y,MATCH([1]ตารางคะแนนV3!$C514,[1]HGRY2565Q3!$C:$C,0))</f>
        <v>0.5</v>
      </c>
      <c r="AG514" s="78">
        <f>INDEX([1]HGRY2565Q3!Z:Z,MATCH([1]ตารางคะแนนV3!$C514,[1]HGRY2565Q3!$C:$C,0))</f>
        <v>0</v>
      </c>
      <c r="AH514" s="85">
        <f t="shared" si="116"/>
        <v>2</v>
      </c>
      <c r="AI514" s="79">
        <f t="shared" si="117"/>
        <v>2</v>
      </c>
      <c r="AJ514" s="86">
        <f>INDEX([1]PointY2565Q3!J:J,MATCH([1]ตารางคะแนนV3!$C514,[1]PointY2565Q3!$C:$C,0))</f>
        <v>1</v>
      </c>
      <c r="AK514" s="87">
        <f>IFERROR(INDEX([1]อัตราการครองเตียง!O:O,MATCH([1]ตารางคะแนนV3!$C514,[1]อัตราการครองเตียง!$C:$C,0)),0)</f>
        <v>0</v>
      </c>
      <c r="AL514" s="88">
        <f>INDEX([1]SumAdjRw!R:R,MATCH([1]ตารางคะแนนV3!$C514,[1]SumAdjRw!$C:$C,0))</f>
        <v>1</v>
      </c>
      <c r="AM514" s="89">
        <f t="shared" si="118"/>
        <v>1</v>
      </c>
      <c r="AN514" s="90">
        <f t="shared" si="119"/>
        <v>4</v>
      </c>
      <c r="AO514" s="91">
        <f t="shared" si="120"/>
        <v>5</v>
      </c>
      <c r="AP514" s="92">
        <f>INDEX([1]RiskPlusY2565Q3!Q:Q,MATCH([1]ตารางคะแนนV3!$C514,[1]RiskPlusY2565Q3!$D:$D,0))</f>
        <v>0</v>
      </c>
      <c r="AQ514" s="92">
        <f>INDEX([1]RiskPlusY2565Q3!R:R,MATCH([1]ตารางคะแนนV3!$C514,[1]RiskPlusY2565Q3!$D:$D,0))</f>
        <v>0</v>
      </c>
      <c r="AR514" s="92">
        <f>INDEX([1]RiskPlusY2565Q3!AB:AB,MATCH([1]ตารางคะแนนV3!$C514,[1]RiskPlusY2565Q3!$D:$D,0))</f>
        <v>1</v>
      </c>
      <c r="AS514" s="93">
        <f t="shared" si="121"/>
        <v>1</v>
      </c>
      <c r="AT514" s="92">
        <f>INDEX([1]RiskPlusY2565Q3!AA:AA,MATCH([1]ตารางคะแนนV3!$C514,[1]RiskPlusY2565Q3!$D:$D,0))</f>
        <v>1</v>
      </c>
      <c r="AU514" s="92">
        <f>INDEX([1]RiskPlusY2565Q3!AC:AC,MATCH([1]ตารางคะแนนV3!$C514,[1]RiskPlusY2565Q3!$D:$D,0))</f>
        <v>1</v>
      </c>
      <c r="AV514" s="94">
        <f t="shared" si="122"/>
        <v>2</v>
      </c>
      <c r="AW514" s="95">
        <f t="shared" si="123"/>
        <v>3</v>
      </c>
      <c r="AX514" s="96">
        <f t="shared" si="124"/>
        <v>8</v>
      </c>
      <c r="AY514" s="18" t="str">
        <f t="shared" si="125"/>
        <v>D</v>
      </c>
      <c r="AZ514" s="18"/>
      <c r="BA514" s="18" t="str">
        <f>INDEX([1]Proflile65!$L:$L,MATCH([1]ตารางคะแนนV3!$C514,[1]Proflile65!$D:$D,0))</f>
        <v>เดิม</v>
      </c>
      <c r="BB514" s="18"/>
      <c r="BC514" s="18"/>
      <c r="BD514" s="28" t="b">
        <f t="shared" si="126"/>
        <v>1</v>
      </c>
      <c r="BE514" s="96">
        <v>8</v>
      </c>
      <c r="BF514" s="18" t="s">
        <v>2073</v>
      </c>
      <c r="BH514" s="17">
        <f t="shared" si="127"/>
        <v>0</v>
      </c>
    </row>
    <row r="515" spans="1:60">
      <c r="A515" s="18" t="s">
        <v>31</v>
      </c>
      <c r="B515" s="17" t="s">
        <v>124</v>
      </c>
      <c r="C515" s="18" t="s">
        <v>1335</v>
      </c>
      <c r="D515" s="17" t="s">
        <v>1336</v>
      </c>
      <c r="E515" s="18" t="str">
        <f>INDEX([1]Proflile65!$F:$F,MATCH([1]ตารางคะแนนV3!$C515,[1]Proflile65!$D:$D,0))</f>
        <v>รพช.</v>
      </c>
      <c r="F515" s="18">
        <f>INDEX([1]Proflile65!$H:$H,MATCH([1]ตารางคะแนนV3!$C515,[1]Proflile65!$D:$D,0))</f>
        <v>47</v>
      </c>
      <c r="G515" s="19" t="str">
        <f>INDEX([1]Proflile65!$K:$K,MATCH([1]ตารางคะแนนV3!$C515,[1]Proflile65!$D:$D,0))</f>
        <v>รพช.F2 P30,000-60,000</v>
      </c>
      <c r="H515" s="75">
        <v>44722</v>
      </c>
      <c r="I515" s="76">
        <f>INDEX([1]RiskPlusY2565Q3!L:L,MATCH([1]ตารางคะแนนV3!$C515,[1]RiskPlusY2565Q3!$D:$D,0))</f>
        <v>62463382.060000002</v>
      </c>
      <c r="J515" s="76">
        <f>INDEX([1]RiskPlusY2565Q3!P:P,MATCH([1]ตารางคะแนนV3!$C515,[1]RiskPlusY2565Q3!$D:$D,0))</f>
        <v>28960580.420000002</v>
      </c>
      <c r="K515" s="76">
        <f>INDEX([1]RiskPlusY2565Q3!O:O,MATCH([1]ตารางคะแนนV3!$C515,[1]RiskPlusY2565Q3!$D:$D,0))</f>
        <v>27207806.030000001</v>
      </c>
      <c r="L515" s="76">
        <f>INDEX([1]RiskPlusY2565Q3!M:M,MATCH([1]ตารางคะแนนV3!$C515,[1]RiskPlusY2565Q3!$D:$D,0))</f>
        <v>26404153.890000001</v>
      </c>
      <c r="M515" s="29">
        <f>INDEX([1]RiskPlusY2565Q3!N:N,MATCH([1]ตารางคะแนนV3!$C515,[1]RiskPlusY2565Q3!$D:$D,0))</f>
        <v>0</v>
      </c>
      <c r="N515" s="77">
        <f>INDEX([1]PlanfinY2565Q3!M:M,MATCH([1]ตารางคะแนนV3!$C515,[1]PlanfinY2565Q3!$C:$C,0))</f>
        <v>0</v>
      </c>
      <c r="O515" s="78">
        <f>INDEX([1]PlanfinY2565Q3!N:N,MATCH([1]ตารางคะแนนV3!$C515,[1]PlanfinY2565Q3!$C:$C,0))</f>
        <v>1</v>
      </c>
      <c r="P515" s="79">
        <f t="shared" si="112"/>
        <v>1</v>
      </c>
      <c r="Q515" s="80">
        <f>INDEX([1]Ratio!R:R,MATCH([1]ตารางคะแนนV3!$C515,[1]Ratio!$C:$C,0))</f>
        <v>89</v>
      </c>
      <c r="R515" s="81">
        <f>INDEX([1]RiskPlusY2565Q3!$S:$S,MATCH([1]ตารางคะแนนV3!C515,[1]RiskPlusY2565Q3!$D:$D,0))</f>
        <v>1</v>
      </c>
      <c r="S515" s="82">
        <f>INDEX([1]Ratio!$S:$S,MATCH([1]ตารางคะแนนV3!$C515,[1]Ratio!$C:$C,0))</f>
        <v>152</v>
      </c>
      <c r="T515" s="78">
        <f>VLOOKUP($C515,[1]RiskPlusY2565Q3!$D$2:$W$901,17,0)</f>
        <v>0</v>
      </c>
      <c r="U515" s="83">
        <f t="shared" si="113"/>
        <v>0</v>
      </c>
      <c r="V515" s="82">
        <f>INDEX([1]Ratio!$T:$T,MATCH([1]ตารางคะแนนV3!$C515,[1]Ratio!$C:$C,0))</f>
        <v>80</v>
      </c>
      <c r="W515" s="78">
        <f>VLOOKUP($C515,[1]RiskPlusY2565Q3!$D$2:$W$901,18,0)</f>
        <v>0</v>
      </c>
      <c r="X515" s="83">
        <f t="shared" si="114"/>
        <v>0</v>
      </c>
      <c r="Y515" s="82">
        <f>INDEX([1]Ratio!$V:$V,MATCH([1]ตารางคะแนนV3!$C515,[1]Ratio!$C:$C,0))</f>
        <v>54</v>
      </c>
      <c r="Z515" s="81">
        <f>INDEX([1]RiskPlusY2565Q3!$W:$W,MATCH([1]ตารางคะแนนV3!C515,[1]RiskPlusY2565Q3!$D:$D,0))</f>
        <v>1</v>
      </c>
      <c r="AA515" s="84">
        <f t="shared" si="115"/>
        <v>2</v>
      </c>
      <c r="AB515" s="77" t="str">
        <f>INDEX('[1]Quick MethodY2565Q3'!P:P,MATCH([1]ตารางคะแนนV3!$C515,'[1]Quick MethodY2565Q3'!$C:$C,0))</f>
        <v>1</v>
      </c>
      <c r="AC515" s="78" t="str">
        <f>INDEX('[1]Quick MethodY2565Q3'!Q:Q,MATCH([1]ตารางคะแนนV3!$C515,'[1]Quick MethodY2565Q3'!$C:$C,0))</f>
        <v>1</v>
      </c>
      <c r="AD515" s="78">
        <f>INDEX([1]HGRY2565Q3!W:W,MATCH([1]ตารางคะแนนV3!$C515,[1]HGRY2565Q3!$C:$C,0))</f>
        <v>0.5</v>
      </c>
      <c r="AE515" s="78">
        <f>INDEX([1]HGRY2565Q3!X:X,MATCH([1]ตารางคะแนนV3!$C515,[1]HGRY2565Q3!$C:$C,0))</f>
        <v>0.5</v>
      </c>
      <c r="AF515" s="78">
        <f>INDEX([1]HGRY2565Q3!Y:Y,MATCH([1]ตารางคะแนนV3!$C515,[1]HGRY2565Q3!$C:$C,0))</f>
        <v>0</v>
      </c>
      <c r="AG515" s="78">
        <f>INDEX([1]HGRY2565Q3!Z:Z,MATCH([1]ตารางคะแนนV3!$C515,[1]HGRY2565Q3!$C:$C,0))</f>
        <v>0.5</v>
      </c>
      <c r="AH515" s="85">
        <f t="shared" si="116"/>
        <v>3.5</v>
      </c>
      <c r="AI515" s="79">
        <f t="shared" si="117"/>
        <v>2</v>
      </c>
      <c r="AJ515" s="86">
        <f>INDEX([1]PointY2565Q3!J:J,MATCH([1]ตารางคะแนนV3!$C515,[1]PointY2565Q3!$C:$C,0))</f>
        <v>1</v>
      </c>
      <c r="AK515" s="87">
        <f>IFERROR(INDEX([1]อัตราการครองเตียง!O:O,MATCH([1]ตารางคะแนนV3!$C515,[1]อัตราการครองเตียง!$C:$C,0)),0)</f>
        <v>0</v>
      </c>
      <c r="AL515" s="88">
        <f>INDEX([1]SumAdjRw!R:R,MATCH([1]ตารางคะแนนV3!$C515,[1]SumAdjRw!$C:$C,0))</f>
        <v>1</v>
      </c>
      <c r="AM515" s="89">
        <f t="shared" si="118"/>
        <v>1</v>
      </c>
      <c r="AN515" s="90">
        <f t="shared" si="119"/>
        <v>4</v>
      </c>
      <c r="AO515" s="91">
        <f t="shared" si="120"/>
        <v>7</v>
      </c>
      <c r="AP515" s="92">
        <f>INDEX([1]RiskPlusY2565Q3!Q:Q,MATCH([1]ตารางคะแนนV3!$C515,[1]RiskPlusY2565Q3!$D:$D,0))</f>
        <v>0</v>
      </c>
      <c r="AQ515" s="92">
        <f>INDEX([1]RiskPlusY2565Q3!R:R,MATCH([1]ตารางคะแนนV3!$C515,[1]RiskPlusY2565Q3!$D:$D,0))</f>
        <v>1</v>
      </c>
      <c r="AR515" s="92">
        <f>INDEX([1]RiskPlusY2565Q3!AB:AB,MATCH([1]ตารางคะแนนV3!$C515,[1]RiskPlusY2565Q3!$D:$D,0))</f>
        <v>1</v>
      </c>
      <c r="AS515" s="93">
        <f t="shared" si="121"/>
        <v>2</v>
      </c>
      <c r="AT515" s="92">
        <f>INDEX([1]RiskPlusY2565Q3!AA:AA,MATCH([1]ตารางคะแนนV3!$C515,[1]RiskPlusY2565Q3!$D:$D,0))</f>
        <v>1</v>
      </c>
      <c r="AU515" s="92">
        <f>INDEX([1]RiskPlusY2565Q3!AC:AC,MATCH([1]ตารางคะแนนV3!$C515,[1]RiskPlusY2565Q3!$D:$D,0))</f>
        <v>1</v>
      </c>
      <c r="AV515" s="94">
        <f t="shared" si="122"/>
        <v>2</v>
      </c>
      <c r="AW515" s="95">
        <f t="shared" si="123"/>
        <v>4</v>
      </c>
      <c r="AX515" s="96">
        <f t="shared" si="124"/>
        <v>11</v>
      </c>
      <c r="AY515" s="18" t="str">
        <f t="shared" si="125"/>
        <v>B</v>
      </c>
      <c r="AZ515" s="18"/>
      <c r="BA515" s="18" t="str">
        <f>INDEX([1]Proflile65!$L:$L,MATCH([1]ตารางคะแนนV3!$C515,[1]Proflile65!$D:$D,0))</f>
        <v>เดิม</v>
      </c>
      <c r="BB515" s="18"/>
      <c r="BC515" s="18"/>
      <c r="BD515" s="28" t="b">
        <f t="shared" si="126"/>
        <v>1</v>
      </c>
      <c r="BE515" s="96">
        <v>11</v>
      </c>
      <c r="BF515" s="18" t="s">
        <v>2071</v>
      </c>
      <c r="BH515" s="17">
        <f t="shared" si="127"/>
        <v>150000</v>
      </c>
    </row>
    <row r="516" spans="1:60">
      <c r="A516" s="18" t="s">
        <v>31</v>
      </c>
      <c r="B516" s="17" t="s">
        <v>124</v>
      </c>
      <c r="C516" s="18" t="s">
        <v>1337</v>
      </c>
      <c r="D516" s="17" t="s">
        <v>1338</v>
      </c>
      <c r="E516" s="18" t="str">
        <f>INDEX([1]Proflile65!$F:$F,MATCH([1]ตารางคะแนนV3!$C516,[1]Proflile65!$D:$D,0))</f>
        <v>รพช.</v>
      </c>
      <c r="F516" s="18">
        <f>INDEX([1]Proflile65!$H:$H,MATCH([1]ตารางคะแนนV3!$C516,[1]Proflile65!$D:$D,0))</f>
        <v>43</v>
      </c>
      <c r="G516" s="19" t="str">
        <f>INDEX([1]Proflile65!$K:$K,MATCH([1]ตารางคะแนนV3!$C516,[1]Proflile65!$D:$D,0))</f>
        <v>รพช.F2 P&lt;=30,000</v>
      </c>
      <c r="H516" s="75">
        <v>27134</v>
      </c>
      <c r="I516" s="76">
        <f>INDEX([1]RiskPlusY2565Q3!L:L,MATCH([1]ตารางคะแนนV3!$C516,[1]RiskPlusY2565Q3!$D:$D,0))</f>
        <v>50485805.689999998</v>
      </c>
      <c r="J516" s="76">
        <f>INDEX([1]RiskPlusY2565Q3!P:P,MATCH([1]ตารางคะแนนV3!$C516,[1]RiskPlusY2565Q3!$D:$D,0))</f>
        <v>15033598.130000001</v>
      </c>
      <c r="K516" s="76">
        <f>INDEX([1]RiskPlusY2565Q3!O:O,MATCH([1]ตารางคะแนนV3!$C516,[1]RiskPlusY2565Q3!$D:$D,0))</f>
        <v>25672423.030000001</v>
      </c>
      <c r="L516" s="76">
        <f>INDEX([1]RiskPlusY2565Q3!M:M,MATCH([1]ตารางคะแนนV3!$C516,[1]RiskPlusY2565Q3!$D:$D,0))</f>
        <v>22448099.199999999</v>
      </c>
      <c r="M516" s="29">
        <f>INDEX([1]RiskPlusY2565Q3!N:N,MATCH([1]ตารางคะแนนV3!$C516,[1]RiskPlusY2565Q3!$D:$D,0))</f>
        <v>0</v>
      </c>
      <c r="N516" s="77">
        <f>INDEX([1]PlanfinY2565Q3!M:M,MATCH([1]ตารางคะแนนV3!$C516,[1]PlanfinY2565Q3!$C:$C,0))</f>
        <v>0</v>
      </c>
      <c r="O516" s="78">
        <f>INDEX([1]PlanfinY2565Q3!N:N,MATCH([1]ตารางคะแนนV3!$C516,[1]PlanfinY2565Q3!$C:$C,0))</f>
        <v>0</v>
      </c>
      <c r="P516" s="79">
        <f t="shared" si="112"/>
        <v>0</v>
      </c>
      <c r="Q516" s="80">
        <f>INDEX([1]Ratio!R:R,MATCH([1]ตารางคะแนนV3!$C516,[1]Ratio!$C:$C,0))</f>
        <v>162</v>
      </c>
      <c r="R516" s="81">
        <f>INDEX([1]RiskPlusY2565Q3!$S:$S,MATCH([1]ตารางคะแนนV3!C516,[1]RiskPlusY2565Q3!$D:$D,0))</f>
        <v>0</v>
      </c>
      <c r="S516" s="82">
        <f>INDEX([1]Ratio!$S:$S,MATCH([1]ตารางคะแนนV3!$C516,[1]Ratio!$C:$C,0))</f>
        <v>184</v>
      </c>
      <c r="T516" s="78">
        <f>VLOOKUP($C516,[1]RiskPlusY2565Q3!$D$2:$W$901,17,0)</f>
        <v>0</v>
      </c>
      <c r="U516" s="83">
        <f t="shared" si="113"/>
        <v>0</v>
      </c>
      <c r="V516" s="82">
        <f>INDEX([1]Ratio!$T:$T,MATCH([1]ตารางคะแนนV3!$C516,[1]Ratio!$C:$C,0))</f>
        <v>64</v>
      </c>
      <c r="W516" s="78">
        <f>VLOOKUP($C516,[1]RiskPlusY2565Q3!$D$2:$W$901,18,0)</f>
        <v>0</v>
      </c>
      <c r="X516" s="83">
        <f t="shared" si="114"/>
        <v>0</v>
      </c>
      <c r="Y516" s="82">
        <f>INDEX([1]Ratio!$V:$V,MATCH([1]ตารางคะแนนV3!$C516,[1]Ratio!$C:$C,0))</f>
        <v>62</v>
      </c>
      <c r="Z516" s="81">
        <f>INDEX([1]RiskPlusY2565Q3!$W:$W,MATCH([1]ตารางคะแนนV3!C516,[1]RiskPlusY2565Q3!$D:$D,0))</f>
        <v>0</v>
      </c>
      <c r="AA516" s="84">
        <f t="shared" si="115"/>
        <v>0</v>
      </c>
      <c r="AB516" s="77" t="str">
        <f>INDEX('[1]Quick MethodY2565Q3'!P:P,MATCH([1]ตารางคะแนนV3!$C516,'[1]Quick MethodY2565Q3'!$C:$C,0))</f>
        <v>1</v>
      </c>
      <c r="AC516" s="78" t="str">
        <f>INDEX('[1]Quick MethodY2565Q3'!Q:Q,MATCH([1]ตารางคะแนนV3!$C516,'[1]Quick MethodY2565Q3'!$C:$C,0))</f>
        <v>1</v>
      </c>
      <c r="AD516" s="78">
        <f>INDEX([1]HGRY2565Q3!W:W,MATCH([1]ตารางคะแนนV3!$C516,[1]HGRY2565Q3!$C:$C,0))</f>
        <v>0</v>
      </c>
      <c r="AE516" s="78">
        <f>INDEX([1]HGRY2565Q3!X:X,MATCH([1]ตารางคะแนนV3!$C516,[1]HGRY2565Q3!$C:$C,0))</f>
        <v>0</v>
      </c>
      <c r="AF516" s="78">
        <f>INDEX([1]HGRY2565Q3!Y:Y,MATCH([1]ตารางคะแนนV3!$C516,[1]HGRY2565Q3!$C:$C,0))</f>
        <v>0</v>
      </c>
      <c r="AG516" s="78">
        <f>INDEX([1]HGRY2565Q3!Z:Z,MATCH([1]ตารางคะแนนV3!$C516,[1]HGRY2565Q3!$C:$C,0))</f>
        <v>0.5</v>
      </c>
      <c r="AH516" s="85">
        <f t="shared" si="116"/>
        <v>2.5</v>
      </c>
      <c r="AI516" s="79">
        <f t="shared" si="117"/>
        <v>2</v>
      </c>
      <c r="AJ516" s="86">
        <f>INDEX([1]PointY2565Q3!J:J,MATCH([1]ตารางคะแนนV3!$C516,[1]PointY2565Q3!$C:$C,0))</f>
        <v>1</v>
      </c>
      <c r="AK516" s="87">
        <f>IFERROR(INDEX([1]อัตราการครองเตียง!O:O,MATCH([1]ตารางคะแนนV3!$C516,[1]อัตราการครองเตียง!$C:$C,0)),0)</f>
        <v>0</v>
      </c>
      <c r="AL516" s="88">
        <f>INDEX([1]SumAdjRw!R:R,MATCH([1]ตารางคะแนนV3!$C516,[1]SumAdjRw!$C:$C,0))</f>
        <v>0</v>
      </c>
      <c r="AM516" s="89">
        <f t="shared" si="118"/>
        <v>0</v>
      </c>
      <c r="AN516" s="90">
        <f t="shared" si="119"/>
        <v>3</v>
      </c>
      <c r="AO516" s="91">
        <f t="shared" si="120"/>
        <v>3</v>
      </c>
      <c r="AP516" s="92">
        <f>INDEX([1]RiskPlusY2565Q3!Q:Q,MATCH([1]ตารางคะแนนV3!$C516,[1]RiskPlusY2565Q3!$D:$D,0))</f>
        <v>0</v>
      </c>
      <c r="AQ516" s="92">
        <f>INDEX([1]RiskPlusY2565Q3!R:R,MATCH([1]ตารางคะแนนV3!$C516,[1]RiskPlusY2565Q3!$D:$D,0))</f>
        <v>0</v>
      </c>
      <c r="AR516" s="92">
        <f>INDEX([1]RiskPlusY2565Q3!AB:AB,MATCH([1]ตารางคะแนนV3!$C516,[1]RiskPlusY2565Q3!$D:$D,0))</f>
        <v>1</v>
      </c>
      <c r="AS516" s="93">
        <f t="shared" si="121"/>
        <v>1</v>
      </c>
      <c r="AT516" s="92">
        <f>INDEX([1]RiskPlusY2565Q3!AA:AA,MATCH([1]ตารางคะแนนV3!$C516,[1]RiskPlusY2565Q3!$D:$D,0))</f>
        <v>1</v>
      </c>
      <c r="AU516" s="92">
        <f>INDEX([1]RiskPlusY2565Q3!AC:AC,MATCH([1]ตารางคะแนนV3!$C516,[1]RiskPlusY2565Q3!$D:$D,0))</f>
        <v>1</v>
      </c>
      <c r="AV516" s="94">
        <f t="shared" si="122"/>
        <v>2</v>
      </c>
      <c r="AW516" s="95">
        <f t="shared" si="123"/>
        <v>3</v>
      </c>
      <c r="AX516" s="96">
        <f t="shared" si="124"/>
        <v>6</v>
      </c>
      <c r="AY516" s="18" t="str">
        <f t="shared" si="125"/>
        <v>F</v>
      </c>
      <c r="AZ516" s="18"/>
      <c r="BA516" s="18" t="str">
        <f>INDEX([1]Proflile65!$L:$L,MATCH([1]ตารางคะแนนV3!$C516,[1]Proflile65!$D:$D,0))</f>
        <v>เดิม</v>
      </c>
      <c r="BB516" s="18"/>
      <c r="BC516" s="18"/>
      <c r="BD516" s="28" t="b">
        <f t="shared" si="126"/>
        <v>1</v>
      </c>
      <c r="BE516" s="96">
        <v>6</v>
      </c>
      <c r="BF516" s="18" t="s">
        <v>2074</v>
      </c>
      <c r="BH516" s="17">
        <f t="shared" si="127"/>
        <v>0</v>
      </c>
    </row>
    <row r="517" spans="1:60">
      <c r="A517" s="18" t="s">
        <v>31</v>
      </c>
      <c r="B517" s="17" t="s">
        <v>124</v>
      </c>
      <c r="C517" s="18" t="s">
        <v>1339</v>
      </c>
      <c r="D517" s="17" t="s">
        <v>1340</v>
      </c>
      <c r="E517" s="18" t="str">
        <f>INDEX([1]Proflile65!$F:$F,MATCH([1]ตารางคะแนนV3!$C517,[1]Proflile65!$D:$D,0))</f>
        <v>รพช.</v>
      </c>
      <c r="F517" s="18">
        <f>INDEX([1]Proflile65!$H:$H,MATCH([1]ตารางคะแนนV3!$C517,[1]Proflile65!$D:$D,0))</f>
        <v>43</v>
      </c>
      <c r="G517" s="19" t="str">
        <f>INDEX([1]Proflile65!$K:$K,MATCH([1]ตารางคะแนนV3!$C517,[1]Proflile65!$D:$D,0))</f>
        <v>รพช.F2 P&lt;=30,000</v>
      </c>
      <c r="H517" s="75">
        <v>17744</v>
      </c>
      <c r="I517" s="76">
        <f>INDEX([1]RiskPlusY2565Q3!L:L,MATCH([1]ตารางคะแนนV3!$C517,[1]RiskPlusY2565Q3!$D:$D,0))</f>
        <v>26562827.530000001</v>
      </c>
      <c r="J517" s="76">
        <f>INDEX([1]RiskPlusY2565Q3!P:P,MATCH([1]ตารางคะแนนV3!$C517,[1]RiskPlusY2565Q3!$D:$D,0))</f>
        <v>8798860.7400000002</v>
      </c>
      <c r="K517" s="76">
        <f>INDEX([1]RiskPlusY2565Q3!O:O,MATCH([1]ตารางคะแนนV3!$C517,[1]RiskPlusY2565Q3!$D:$D,0))</f>
        <v>14170322.210000001</v>
      </c>
      <c r="L517" s="76">
        <f>INDEX([1]RiskPlusY2565Q3!M:M,MATCH([1]ตารางคะแนนV3!$C517,[1]RiskPlusY2565Q3!$D:$D,0))</f>
        <v>14565641.300000001</v>
      </c>
      <c r="M517" s="29">
        <f>INDEX([1]RiskPlusY2565Q3!N:N,MATCH([1]ตารางคะแนนV3!$C517,[1]RiskPlusY2565Q3!$D:$D,0))</f>
        <v>0</v>
      </c>
      <c r="N517" s="77">
        <f>INDEX([1]PlanfinY2565Q3!M:M,MATCH([1]ตารางคะแนนV3!$C517,[1]PlanfinY2565Q3!$C:$C,0))</f>
        <v>0</v>
      </c>
      <c r="O517" s="78">
        <f>INDEX([1]PlanfinY2565Q3!N:N,MATCH([1]ตารางคะแนนV3!$C517,[1]PlanfinY2565Q3!$C:$C,0))</f>
        <v>1</v>
      </c>
      <c r="P517" s="79">
        <f t="shared" si="112"/>
        <v>1</v>
      </c>
      <c r="Q517" s="80">
        <f>INDEX([1]Ratio!R:R,MATCH([1]ตารางคะแนนV3!$C517,[1]Ratio!$C:$C,0))</f>
        <v>161</v>
      </c>
      <c r="R517" s="81">
        <f>INDEX([1]RiskPlusY2565Q3!$S:$S,MATCH([1]ตารางคะแนนV3!C517,[1]RiskPlusY2565Q3!$D:$D,0))</f>
        <v>0</v>
      </c>
      <c r="S517" s="82">
        <f>INDEX([1]Ratio!$S:$S,MATCH([1]ตารางคะแนนV3!$C517,[1]Ratio!$C:$C,0))</f>
        <v>209</v>
      </c>
      <c r="T517" s="78">
        <f>VLOOKUP($C517,[1]RiskPlusY2565Q3!$D$2:$W$901,17,0)</f>
        <v>0</v>
      </c>
      <c r="U517" s="83">
        <f t="shared" si="113"/>
        <v>0</v>
      </c>
      <c r="V517" s="82">
        <f>INDEX([1]Ratio!$T:$T,MATCH([1]ตารางคะแนนV3!$C517,[1]Ratio!$C:$C,0))</f>
        <v>100</v>
      </c>
      <c r="W517" s="78">
        <f>VLOOKUP($C517,[1]RiskPlusY2565Q3!$D$2:$W$901,18,0)</f>
        <v>0</v>
      </c>
      <c r="X517" s="83">
        <f t="shared" si="114"/>
        <v>0</v>
      </c>
      <c r="Y517" s="82">
        <f>INDEX([1]Ratio!$V:$V,MATCH([1]ตารางคะแนนV3!$C517,[1]Ratio!$C:$C,0))</f>
        <v>59</v>
      </c>
      <c r="Z517" s="81">
        <f>INDEX([1]RiskPlusY2565Q3!$W:$W,MATCH([1]ตารางคะแนนV3!C517,[1]RiskPlusY2565Q3!$D:$D,0))</f>
        <v>1</v>
      </c>
      <c r="AA517" s="84">
        <f t="shared" si="115"/>
        <v>1</v>
      </c>
      <c r="AB517" s="77" t="str">
        <f>INDEX('[1]Quick MethodY2565Q3'!P:P,MATCH([1]ตารางคะแนนV3!$C517,'[1]Quick MethodY2565Q3'!$C:$C,0))</f>
        <v>0</v>
      </c>
      <c r="AC517" s="78" t="str">
        <f>INDEX('[1]Quick MethodY2565Q3'!Q:Q,MATCH([1]ตารางคะแนนV3!$C517,'[1]Quick MethodY2565Q3'!$C:$C,0))</f>
        <v>1</v>
      </c>
      <c r="AD517" s="78">
        <f>INDEX([1]HGRY2565Q3!W:W,MATCH([1]ตารางคะแนนV3!$C517,[1]HGRY2565Q3!$C:$C,0))</f>
        <v>0.5</v>
      </c>
      <c r="AE517" s="78">
        <f>INDEX([1]HGRY2565Q3!X:X,MATCH([1]ตารางคะแนนV3!$C517,[1]HGRY2565Q3!$C:$C,0))</f>
        <v>0</v>
      </c>
      <c r="AF517" s="78">
        <f>INDEX([1]HGRY2565Q3!Y:Y,MATCH([1]ตารางคะแนนV3!$C517,[1]HGRY2565Q3!$C:$C,0))</f>
        <v>0.5</v>
      </c>
      <c r="AG517" s="78">
        <f>INDEX([1]HGRY2565Q3!Z:Z,MATCH([1]ตารางคะแนนV3!$C517,[1]HGRY2565Q3!$C:$C,0))</f>
        <v>0</v>
      </c>
      <c r="AH517" s="85">
        <f t="shared" si="116"/>
        <v>2</v>
      </c>
      <c r="AI517" s="79">
        <f t="shared" si="117"/>
        <v>2</v>
      </c>
      <c r="AJ517" s="86">
        <f>INDEX([1]PointY2565Q3!J:J,MATCH([1]ตารางคะแนนV3!$C517,[1]PointY2565Q3!$C:$C,0))</f>
        <v>1</v>
      </c>
      <c r="AK517" s="87">
        <f>IFERROR(INDEX([1]อัตราการครองเตียง!O:O,MATCH([1]ตารางคะแนนV3!$C517,[1]อัตราการครองเตียง!$C:$C,0)),0)</f>
        <v>0</v>
      </c>
      <c r="AL517" s="88">
        <f>INDEX([1]SumAdjRw!R:R,MATCH([1]ตารางคะแนนV3!$C517,[1]SumAdjRw!$C:$C,0))</f>
        <v>0</v>
      </c>
      <c r="AM517" s="89">
        <f t="shared" si="118"/>
        <v>0</v>
      </c>
      <c r="AN517" s="90">
        <f t="shared" si="119"/>
        <v>3</v>
      </c>
      <c r="AO517" s="91">
        <f t="shared" si="120"/>
        <v>5</v>
      </c>
      <c r="AP517" s="92">
        <f>INDEX([1]RiskPlusY2565Q3!Q:Q,MATCH([1]ตารางคะแนนV3!$C517,[1]RiskPlusY2565Q3!$D:$D,0))</f>
        <v>0</v>
      </c>
      <c r="AQ517" s="92">
        <f>INDEX([1]RiskPlusY2565Q3!R:R,MATCH([1]ตารางคะแนนV3!$C517,[1]RiskPlusY2565Q3!$D:$D,0))</f>
        <v>0</v>
      </c>
      <c r="AR517" s="92">
        <f>INDEX([1]RiskPlusY2565Q3!AB:AB,MATCH([1]ตารางคะแนนV3!$C517,[1]RiskPlusY2565Q3!$D:$D,0))</f>
        <v>1</v>
      </c>
      <c r="AS517" s="93">
        <f t="shared" si="121"/>
        <v>1</v>
      </c>
      <c r="AT517" s="92">
        <f>INDEX([1]RiskPlusY2565Q3!AA:AA,MATCH([1]ตารางคะแนนV3!$C517,[1]RiskPlusY2565Q3!$D:$D,0))</f>
        <v>1</v>
      </c>
      <c r="AU517" s="92">
        <f>INDEX([1]RiskPlusY2565Q3!AC:AC,MATCH([1]ตารางคะแนนV3!$C517,[1]RiskPlusY2565Q3!$D:$D,0))</f>
        <v>1</v>
      </c>
      <c r="AV517" s="94">
        <f t="shared" si="122"/>
        <v>2</v>
      </c>
      <c r="AW517" s="95">
        <f t="shared" si="123"/>
        <v>3</v>
      </c>
      <c r="AX517" s="96">
        <f t="shared" si="124"/>
        <v>8</v>
      </c>
      <c r="AY517" s="18" t="str">
        <f t="shared" si="125"/>
        <v>D</v>
      </c>
      <c r="AZ517" s="18"/>
      <c r="BA517" s="18" t="str">
        <f>INDEX([1]Proflile65!$L:$L,MATCH([1]ตารางคะแนนV3!$C517,[1]Proflile65!$D:$D,0))</f>
        <v>เดิม</v>
      </c>
      <c r="BB517" s="18"/>
      <c r="BC517" s="18"/>
      <c r="BD517" s="28" t="b">
        <f t="shared" si="126"/>
        <v>1</v>
      </c>
      <c r="BE517" s="96">
        <v>8</v>
      </c>
      <c r="BF517" s="18" t="s">
        <v>2073</v>
      </c>
      <c r="BH517" s="17">
        <f t="shared" si="127"/>
        <v>0</v>
      </c>
    </row>
    <row r="518" spans="1:60">
      <c r="A518" s="18" t="s">
        <v>31</v>
      </c>
      <c r="B518" s="17" t="s">
        <v>124</v>
      </c>
      <c r="C518" s="18" t="s">
        <v>1341</v>
      </c>
      <c r="D518" s="17" t="s">
        <v>1342</v>
      </c>
      <c r="E518" s="18" t="str">
        <f>INDEX([1]Proflile65!$F:$F,MATCH([1]ตารางคะแนนV3!$C518,[1]Proflile65!$D:$D,0))</f>
        <v>รพช.</v>
      </c>
      <c r="F518" s="18">
        <f>INDEX([1]Proflile65!$H:$H,MATCH([1]ตารางคะแนนV3!$C518,[1]Proflile65!$D:$D,0))</f>
        <v>59</v>
      </c>
      <c r="G518" s="19" t="str">
        <f>INDEX([1]Proflile65!$K:$K,MATCH([1]ตารางคะแนนV3!$C518,[1]Proflile65!$D:$D,0))</f>
        <v>รพช.F2 P30,000-60,000</v>
      </c>
      <c r="H518" s="75">
        <v>32932</v>
      </c>
      <c r="I518" s="76">
        <f>INDEX([1]RiskPlusY2565Q3!L:L,MATCH([1]ตารางคะแนนV3!$C518,[1]RiskPlusY2565Q3!$D:$D,0))</f>
        <v>40826761.009999998</v>
      </c>
      <c r="J518" s="76">
        <f>INDEX([1]RiskPlusY2565Q3!P:P,MATCH([1]ตารางคะแนนV3!$C518,[1]RiskPlusY2565Q3!$D:$D,0))</f>
        <v>5678903.9100000001</v>
      </c>
      <c r="K518" s="76">
        <f>INDEX([1]RiskPlusY2565Q3!O:O,MATCH([1]ตารางคะแนนV3!$C518,[1]RiskPlusY2565Q3!$D:$D,0))</f>
        <v>24591694.16</v>
      </c>
      <c r="L518" s="76">
        <f>INDEX([1]RiskPlusY2565Q3!M:M,MATCH([1]ตารางคะแนนV3!$C518,[1]RiskPlusY2565Q3!$D:$D,0))</f>
        <v>24168558.93</v>
      </c>
      <c r="M518" s="29">
        <f>INDEX([1]RiskPlusY2565Q3!N:N,MATCH([1]ตารางคะแนนV3!$C518,[1]RiskPlusY2565Q3!$D:$D,0))</f>
        <v>0</v>
      </c>
      <c r="N518" s="77">
        <f>INDEX([1]PlanfinY2565Q3!M:M,MATCH([1]ตารางคะแนนV3!$C518,[1]PlanfinY2565Q3!$C:$C,0))</f>
        <v>0</v>
      </c>
      <c r="O518" s="78">
        <f>INDEX([1]PlanfinY2565Q3!N:N,MATCH([1]ตารางคะแนนV3!$C518,[1]PlanfinY2565Q3!$C:$C,0))</f>
        <v>1</v>
      </c>
      <c r="P518" s="79">
        <f t="shared" si="112"/>
        <v>1</v>
      </c>
      <c r="Q518" s="80">
        <f>INDEX([1]Ratio!R:R,MATCH([1]ตารางคะแนนV3!$C518,[1]Ratio!$C:$C,0))</f>
        <v>160</v>
      </c>
      <c r="R518" s="81">
        <f>INDEX([1]RiskPlusY2565Q3!$S:$S,MATCH([1]ตารางคะแนนV3!C518,[1]RiskPlusY2565Q3!$D:$D,0))</f>
        <v>0</v>
      </c>
      <c r="S518" s="82">
        <f>INDEX([1]Ratio!$S:$S,MATCH([1]ตารางคะแนนV3!$C518,[1]Ratio!$C:$C,0))</f>
        <v>69</v>
      </c>
      <c r="T518" s="78">
        <f>VLOOKUP($C518,[1]RiskPlusY2565Q3!$D$2:$W$901,17,0)</f>
        <v>0</v>
      </c>
      <c r="U518" s="83">
        <f t="shared" si="113"/>
        <v>0</v>
      </c>
      <c r="V518" s="82">
        <f>INDEX([1]Ratio!$T:$T,MATCH([1]ตารางคะแนนV3!$C518,[1]Ratio!$C:$C,0))</f>
        <v>54</v>
      </c>
      <c r="W518" s="78">
        <f>VLOOKUP($C518,[1]RiskPlusY2565Q3!$D$2:$W$901,18,0)</f>
        <v>1</v>
      </c>
      <c r="X518" s="83">
        <f t="shared" si="114"/>
        <v>0.5</v>
      </c>
      <c r="Y518" s="82">
        <f>INDEX([1]Ratio!$V:$V,MATCH([1]ตารางคะแนนV3!$C518,[1]Ratio!$C:$C,0))</f>
        <v>70</v>
      </c>
      <c r="Z518" s="81">
        <f>INDEX([1]RiskPlusY2565Q3!$W:$W,MATCH([1]ตารางคะแนนV3!C518,[1]RiskPlusY2565Q3!$D:$D,0))</f>
        <v>0</v>
      </c>
      <c r="AA518" s="84">
        <f t="shared" si="115"/>
        <v>0.5</v>
      </c>
      <c r="AB518" s="77" t="str">
        <f>INDEX('[1]Quick MethodY2565Q3'!P:P,MATCH([1]ตารางคะแนนV3!$C518,'[1]Quick MethodY2565Q3'!$C:$C,0))</f>
        <v>1</v>
      </c>
      <c r="AC518" s="78" t="str">
        <f>INDEX('[1]Quick MethodY2565Q3'!Q:Q,MATCH([1]ตารางคะแนนV3!$C518,'[1]Quick MethodY2565Q3'!$C:$C,0))</f>
        <v>1</v>
      </c>
      <c r="AD518" s="78">
        <f>INDEX([1]HGRY2565Q3!W:W,MATCH([1]ตารางคะแนนV3!$C518,[1]HGRY2565Q3!$C:$C,0))</f>
        <v>0.5</v>
      </c>
      <c r="AE518" s="78">
        <f>INDEX([1]HGRY2565Q3!X:X,MATCH([1]ตารางคะแนนV3!$C518,[1]HGRY2565Q3!$C:$C,0))</f>
        <v>0.5</v>
      </c>
      <c r="AF518" s="78">
        <f>INDEX([1]HGRY2565Q3!Y:Y,MATCH([1]ตารางคะแนนV3!$C518,[1]HGRY2565Q3!$C:$C,0))</f>
        <v>0.5</v>
      </c>
      <c r="AG518" s="78">
        <f>INDEX([1]HGRY2565Q3!Z:Z,MATCH([1]ตารางคะแนนV3!$C518,[1]HGRY2565Q3!$C:$C,0))</f>
        <v>0</v>
      </c>
      <c r="AH518" s="85">
        <f t="shared" si="116"/>
        <v>3.5</v>
      </c>
      <c r="AI518" s="79">
        <f t="shared" si="117"/>
        <v>2</v>
      </c>
      <c r="AJ518" s="86">
        <f>INDEX([1]PointY2565Q3!J:J,MATCH([1]ตารางคะแนนV3!$C518,[1]PointY2565Q3!$C:$C,0))</f>
        <v>1</v>
      </c>
      <c r="AK518" s="87">
        <f>IFERROR(INDEX([1]อัตราการครองเตียง!O:O,MATCH([1]ตารางคะแนนV3!$C518,[1]อัตราการครองเตียง!$C:$C,0)),0)</f>
        <v>0</v>
      </c>
      <c r="AL518" s="88">
        <f>INDEX([1]SumAdjRw!R:R,MATCH([1]ตารางคะแนนV3!$C518,[1]SumAdjRw!$C:$C,0))</f>
        <v>0</v>
      </c>
      <c r="AM518" s="89">
        <f t="shared" si="118"/>
        <v>0</v>
      </c>
      <c r="AN518" s="90">
        <f t="shared" si="119"/>
        <v>3</v>
      </c>
      <c r="AO518" s="91">
        <f t="shared" si="120"/>
        <v>4.5</v>
      </c>
      <c r="AP518" s="92">
        <f>INDEX([1]RiskPlusY2565Q3!Q:Q,MATCH([1]ตารางคะแนนV3!$C518,[1]RiskPlusY2565Q3!$D:$D,0))</f>
        <v>0</v>
      </c>
      <c r="AQ518" s="92">
        <f>INDEX([1]RiskPlusY2565Q3!R:R,MATCH([1]ตารางคะแนนV3!$C518,[1]RiskPlusY2565Q3!$D:$D,0))</f>
        <v>1</v>
      </c>
      <c r="AR518" s="92">
        <f>INDEX([1]RiskPlusY2565Q3!AB:AB,MATCH([1]ตารางคะแนนV3!$C518,[1]RiskPlusY2565Q3!$D:$D,0))</f>
        <v>1</v>
      </c>
      <c r="AS518" s="93">
        <f t="shared" si="121"/>
        <v>2</v>
      </c>
      <c r="AT518" s="92">
        <f>INDEX([1]RiskPlusY2565Q3!AA:AA,MATCH([1]ตารางคะแนนV3!$C518,[1]RiskPlusY2565Q3!$D:$D,0))</f>
        <v>1</v>
      </c>
      <c r="AU518" s="92">
        <f>INDEX([1]RiskPlusY2565Q3!AC:AC,MATCH([1]ตารางคะแนนV3!$C518,[1]RiskPlusY2565Q3!$D:$D,0))</f>
        <v>1</v>
      </c>
      <c r="AV518" s="94">
        <f t="shared" si="122"/>
        <v>2</v>
      </c>
      <c r="AW518" s="95">
        <f t="shared" si="123"/>
        <v>4</v>
      </c>
      <c r="AX518" s="96">
        <f t="shared" si="124"/>
        <v>8.5</v>
      </c>
      <c r="AY518" s="18" t="str">
        <f t="shared" si="125"/>
        <v>D</v>
      </c>
      <c r="AZ518" s="18"/>
      <c r="BA518" s="18" t="str">
        <f>INDEX([1]Proflile65!$L:$L,MATCH([1]ตารางคะแนนV3!$C518,[1]Proflile65!$D:$D,0))</f>
        <v>เดิม</v>
      </c>
      <c r="BB518" s="18"/>
      <c r="BC518" s="18"/>
      <c r="BD518" s="28" t="b">
        <f t="shared" si="126"/>
        <v>1</v>
      </c>
      <c r="BE518" s="96">
        <v>8.5</v>
      </c>
      <c r="BF518" s="18" t="s">
        <v>2073</v>
      </c>
      <c r="BH518" s="17">
        <f t="shared" si="127"/>
        <v>0</v>
      </c>
    </row>
    <row r="519" spans="1:60">
      <c r="A519" s="18" t="s">
        <v>31</v>
      </c>
      <c r="B519" s="17" t="s">
        <v>124</v>
      </c>
      <c r="C519" s="18" t="s">
        <v>1343</v>
      </c>
      <c r="D519" s="17" t="s">
        <v>1344</v>
      </c>
      <c r="E519" s="18" t="str">
        <f>INDEX([1]Proflile65!$F:$F,MATCH([1]ตารางคะแนนV3!$C519,[1]Proflile65!$D:$D,0))</f>
        <v>รพช.</v>
      </c>
      <c r="F519" s="18">
        <f>INDEX([1]Proflile65!$H:$H,MATCH([1]ตารางคะแนนV3!$C519,[1]Proflile65!$D:$D,0))</f>
        <v>60</v>
      </c>
      <c r="G519" s="19" t="str">
        <f>INDEX([1]Proflile65!$K:$K,MATCH([1]ตารางคะแนนV3!$C519,[1]Proflile65!$D:$D,0))</f>
        <v>รพช.F2 P30,000-60,000</v>
      </c>
      <c r="H519" s="75">
        <v>55055</v>
      </c>
      <c r="I519" s="76">
        <f>INDEX([1]RiskPlusY2565Q3!L:L,MATCH([1]ตารางคะแนนV3!$C519,[1]RiskPlusY2565Q3!$D:$D,0))</f>
        <v>91838687.469999999</v>
      </c>
      <c r="J519" s="76">
        <f>INDEX([1]RiskPlusY2565Q3!P:P,MATCH([1]ตารางคะแนนV3!$C519,[1]RiskPlusY2565Q3!$D:$D,0))</f>
        <v>9791418.9900000002</v>
      </c>
      <c r="K519" s="76">
        <f>INDEX([1]RiskPlusY2565Q3!O:O,MATCH([1]ตารางคะแนนV3!$C519,[1]RiskPlusY2565Q3!$D:$D,0))</f>
        <v>55873847.280000001</v>
      </c>
      <c r="L519" s="76">
        <f>INDEX([1]RiskPlusY2565Q3!M:M,MATCH([1]ตารางคะแนนV3!$C519,[1]RiskPlusY2565Q3!$D:$D,0))</f>
        <v>57938180.079999998</v>
      </c>
      <c r="M519" s="29">
        <f>INDEX([1]RiskPlusY2565Q3!N:N,MATCH([1]ตารางคะแนนV3!$C519,[1]RiskPlusY2565Q3!$D:$D,0))</f>
        <v>0</v>
      </c>
      <c r="N519" s="77">
        <f>INDEX([1]PlanfinY2565Q3!M:M,MATCH([1]ตารางคะแนนV3!$C519,[1]PlanfinY2565Q3!$C:$C,0))</f>
        <v>0</v>
      </c>
      <c r="O519" s="78">
        <f>INDEX([1]PlanfinY2565Q3!N:N,MATCH([1]ตารางคะแนนV3!$C519,[1]PlanfinY2565Q3!$C:$C,0))</f>
        <v>0</v>
      </c>
      <c r="P519" s="79">
        <f t="shared" si="112"/>
        <v>0</v>
      </c>
      <c r="Q519" s="80">
        <f>INDEX([1]Ratio!R:R,MATCH([1]ตารางคะแนนV3!$C519,[1]Ratio!$C:$C,0))</f>
        <v>192</v>
      </c>
      <c r="R519" s="81">
        <f>INDEX([1]RiskPlusY2565Q3!$S:$S,MATCH([1]ตารางคะแนนV3!C519,[1]RiskPlusY2565Q3!$D:$D,0))</f>
        <v>0</v>
      </c>
      <c r="S519" s="82">
        <f>INDEX([1]Ratio!$S:$S,MATCH([1]ตารางคะแนนV3!$C519,[1]Ratio!$C:$C,0))</f>
        <v>70</v>
      </c>
      <c r="T519" s="78">
        <f>VLOOKUP($C519,[1]RiskPlusY2565Q3!$D$2:$W$901,17,0)</f>
        <v>0</v>
      </c>
      <c r="U519" s="83">
        <f t="shared" si="113"/>
        <v>0</v>
      </c>
      <c r="V519" s="82">
        <f>INDEX([1]Ratio!$T:$T,MATCH([1]ตารางคะแนนV3!$C519,[1]Ratio!$C:$C,0))</f>
        <v>74</v>
      </c>
      <c r="W519" s="78">
        <f>VLOOKUP($C519,[1]RiskPlusY2565Q3!$D$2:$W$901,18,0)</f>
        <v>0</v>
      </c>
      <c r="X519" s="83">
        <f t="shared" si="114"/>
        <v>0</v>
      </c>
      <c r="Y519" s="82">
        <f>INDEX([1]Ratio!$V:$V,MATCH([1]ตารางคะแนนV3!$C519,[1]Ratio!$C:$C,0))</f>
        <v>86</v>
      </c>
      <c r="Z519" s="81">
        <f>INDEX([1]RiskPlusY2565Q3!$W:$W,MATCH([1]ตารางคะแนนV3!C519,[1]RiskPlusY2565Q3!$D:$D,0))</f>
        <v>0</v>
      </c>
      <c r="AA519" s="84">
        <f t="shared" si="115"/>
        <v>0</v>
      </c>
      <c r="AB519" s="77" t="str">
        <f>INDEX('[1]Quick MethodY2565Q3'!P:P,MATCH([1]ตารางคะแนนV3!$C519,'[1]Quick MethodY2565Q3'!$C:$C,0))</f>
        <v>0</v>
      </c>
      <c r="AC519" s="78" t="str">
        <f>INDEX('[1]Quick MethodY2565Q3'!Q:Q,MATCH([1]ตารางคะแนนV3!$C519,'[1]Quick MethodY2565Q3'!$C:$C,0))</f>
        <v>1</v>
      </c>
      <c r="AD519" s="78">
        <f>INDEX([1]HGRY2565Q3!W:W,MATCH([1]ตารางคะแนนV3!$C519,[1]HGRY2565Q3!$C:$C,0))</f>
        <v>0</v>
      </c>
      <c r="AE519" s="78">
        <f>INDEX([1]HGRY2565Q3!X:X,MATCH([1]ตารางคะแนนV3!$C519,[1]HGRY2565Q3!$C:$C,0))</f>
        <v>0.5</v>
      </c>
      <c r="AF519" s="78">
        <f>INDEX([1]HGRY2565Q3!Y:Y,MATCH([1]ตารางคะแนนV3!$C519,[1]HGRY2565Q3!$C:$C,0))</f>
        <v>0.5</v>
      </c>
      <c r="AG519" s="78">
        <f>INDEX([1]HGRY2565Q3!Z:Z,MATCH([1]ตารางคะแนนV3!$C519,[1]HGRY2565Q3!$C:$C,0))</f>
        <v>0.5</v>
      </c>
      <c r="AH519" s="85">
        <f t="shared" si="116"/>
        <v>2.5</v>
      </c>
      <c r="AI519" s="79">
        <f t="shared" si="117"/>
        <v>2</v>
      </c>
      <c r="AJ519" s="86">
        <f>INDEX([1]PointY2565Q3!J:J,MATCH([1]ตารางคะแนนV3!$C519,[1]PointY2565Q3!$C:$C,0))</f>
        <v>1</v>
      </c>
      <c r="AK519" s="87">
        <f>IFERROR(INDEX([1]อัตราการครองเตียง!O:O,MATCH([1]ตารางคะแนนV3!$C519,[1]อัตราการครองเตียง!$C:$C,0)),0)</f>
        <v>0</v>
      </c>
      <c r="AL519" s="88">
        <f>INDEX([1]SumAdjRw!R:R,MATCH([1]ตารางคะแนนV3!$C519,[1]SumAdjRw!$C:$C,0))</f>
        <v>0</v>
      </c>
      <c r="AM519" s="89">
        <f t="shared" si="118"/>
        <v>0</v>
      </c>
      <c r="AN519" s="90">
        <f t="shared" si="119"/>
        <v>3</v>
      </c>
      <c r="AO519" s="91">
        <f t="shared" si="120"/>
        <v>3</v>
      </c>
      <c r="AP519" s="92">
        <f>INDEX([1]RiskPlusY2565Q3!Q:Q,MATCH([1]ตารางคะแนนV3!$C519,[1]RiskPlusY2565Q3!$D:$D,0))</f>
        <v>1</v>
      </c>
      <c r="AQ519" s="92">
        <f>INDEX([1]RiskPlusY2565Q3!R:R,MATCH([1]ตารางคะแนนV3!$C519,[1]RiskPlusY2565Q3!$D:$D,0))</f>
        <v>1</v>
      </c>
      <c r="AR519" s="92">
        <f>INDEX([1]RiskPlusY2565Q3!AB:AB,MATCH([1]ตารางคะแนนV3!$C519,[1]RiskPlusY2565Q3!$D:$D,0))</f>
        <v>1</v>
      </c>
      <c r="AS519" s="93">
        <f t="shared" si="121"/>
        <v>3</v>
      </c>
      <c r="AT519" s="92">
        <f>INDEX([1]RiskPlusY2565Q3!AA:AA,MATCH([1]ตารางคะแนนV3!$C519,[1]RiskPlusY2565Q3!$D:$D,0))</f>
        <v>1</v>
      </c>
      <c r="AU519" s="92">
        <f>INDEX([1]RiskPlusY2565Q3!AC:AC,MATCH([1]ตารางคะแนนV3!$C519,[1]RiskPlusY2565Q3!$D:$D,0))</f>
        <v>1</v>
      </c>
      <c r="AV519" s="94">
        <f t="shared" si="122"/>
        <v>2</v>
      </c>
      <c r="AW519" s="95">
        <f t="shared" si="123"/>
        <v>5</v>
      </c>
      <c r="AX519" s="96">
        <f t="shared" si="124"/>
        <v>8</v>
      </c>
      <c r="AY519" s="18" t="str">
        <f t="shared" si="125"/>
        <v>D</v>
      </c>
      <c r="AZ519" s="18"/>
      <c r="BA519" s="18" t="str">
        <f>INDEX([1]Proflile65!$L:$L,MATCH([1]ตารางคะแนนV3!$C519,[1]Proflile65!$D:$D,0))</f>
        <v>เดิม</v>
      </c>
      <c r="BB519" s="18"/>
      <c r="BC519" s="18"/>
      <c r="BD519" s="28" t="b">
        <f t="shared" si="126"/>
        <v>1</v>
      </c>
      <c r="BE519" s="96">
        <v>8</v>
      </c>
      <c r="BF519" s="18" t="s">
        <v>2073</v>
      </c>
      <c r="BH519" s="17">
        <f t="shared" si="127"/>
        <v>0</v>
      </c>
    </row>
    <row r="520" spans="1:60">
      <c r="A520" s="18" t="s">
        <v>31</v>
      </c>
      <c r="B520" s="17" t="s">
        <v>124</v>
      </c>
      <c r="C520" s="18" t="s">
        <v>1345</v>
      </c>
      <c r="D520" s="17" t="s">
        <v>1346</v>
      </c>
      <c r="E520" s="18" t="str">
        <f>INDEX([1]Proflile65!$F:$F,MATCH([1]ตารางคะแนนV3!$C520,[1]Proflile65!$D:$D,0))</f>
        <v>รพช.</v>
      </c>
      <c r="F520" s="18">
        <f>INDEX([1]Proflile65!$H:$H,MATCH([1]ตารางคะแนนV3!$C520,[1]Proflile65!$D:$D,0))</f>
        <v>90</v>
      </c>
      <c r="G520" s="19" t="str">
        <f>INDEX([1]Proflile65!$K:$K,MATCH([1]ตารางคะแนนV3!$C520,[1]Proflile65!$D:$D,0))</f>
        <v>รพช.F1 P50,000-100,000</v>
      </c>
      <c r="H520" s="75">
        <v>53472</v>
      </c>
      <c r="I520" s="76">
        <f>INDEX([1]RiskPlusY2565Q3!L:L,MATCH([1]ตารางคะแนนV3!$C520,[1]RiskPlusY2565Q3!$D:$D,0))</f>
        <v>118613962.28</v>
      </c>
      <c r="J520" s="76">
        <f>INDEX([1]RiskPlusY2565Q3!P:P,MATCH([1]ตารางคะแนนV3!$C520,[1]RiskPlusY2565Q3!$D:$D,0))</f>
        <v>13435116.35</v>
      </c>
      <c r="K520" s="76">
        <f>INDEX([1]RiskPlusY2565Q3!O:O,MATCH([1]ตารางคะแนนV3!$C520,[1]RiskPlusY2565Q3!$D:$D,0))</f>
        <v>47337895.259999998</v>
      </c>
      <c r="L520" s="76">
        <f>INDEX([1]RiskPlusY2565Q3!M:M,MATCH([1]ตารางคะแนนV3!$C520,[1]RiskPlusY2565Q3!$D:$D,0))</f>
        <v>44123681.43</v>
      </c>
      <c r="M520" s="29">
        <f>INDEX([1]RiskPlusY2565Q3!N:N,MATCH([1]ตารางคะแนนV3!$C520,[1]RiskPlusY2565Q3!$D:$D,0))</f>
        <v>0</v>
      </c>
      <c r="N520" s="77">
        <f>INDEX([1]PlanfinY2565Q3!M:M,MATCH([1]ตารางคะแนนV3!$C520,[1]PlanfinY2565Q3!$C:$C,0))</f>
        <v>0</v>
      </c>
      <c r="O520" s="78">
        <f>INDEX([1]PlanfinY2565Q3!N:N,MATCH([1]ตารางคะแนนV3!$C520,[1]PlanfinY2565Q3!$C:$C,0))</f>
        <v>1</v>
      </c>
      <c r="P520" s="79">
        <f t="shared" ref="P520:P583" si="128">SUM(N520+O520)</f>
        <v>1</v>
      </c>
      <c r="Q520" s="80">
        <f>INDEX([1]Ratio!R:R,MATCH([1]ตารางคะแนนV3!$C520,[1]Ratio!$C:$C,0))</f>
        <v>81</v>
      </c>
      <c r="R520" s="81">
        <f>INDEX([1]RiskPlusY2565Q3!$S:$S,MATCH([1]ตารางคะแนนV3!C520,[1]RiskPlusY2565Q3!$D:$D,0))</f>
        <v>1</v>
      </c>
      <c r="S520" s="82">
        <f>INDEX([1]Ratio!$S:$S,MATCH([1]ตารางคะแนนV3!$C520,[1]Ratio!$C:$C,0))</f>
        <v>166</v>
      </c>
      <c r="T520" s="78">
        <f>VLOOKUP($C520,[1]RiskPlusY2565Q3!$D$2:$W$901,17,0)</f>
        <v>0</v>
      </c>
      <c r="U520" s="83">
        <f t="shared" ref="U520:U583" si="129">IF(T520=1,0.5,0)</f>
        <v>0</v>
      </c>
      <c r="V520" s="82">
        <f>INDEX([1]Ratio!$T:$T,MATCH([1]ตารางคะแนนV3!$C520,[1]Ratio!$C:$C,0))</f>
        <v>96</v>
      </c>
      <c r="W520" s="78">
        <f>VLOOKUP($C520,[1]RiskPlusY2565Q3!$D$2:$W$901,18,0)</f>
        <v>0</v>
      </c>
      <c r="X520" s="83">
        <f t="shared" ref="X520:X583" si="130">IF(W520=1,0.5,0)</f>
        <v>0</v>
      </c>
      <c r="Y520" s="82">
        <f>INDEX([1]Ratio!$V:$V,MATCH([1]ตารางคะแนนV3!$C520,[1]Ratio!$C:$C,0))</f>
        <v>42</v>
      </c>
      <c r="Z520" s="81">
        <f>INDEX([1]RiskPlusY2565Q3!$W:$W,MATCH([1]ตารางคะแนนV3!C520,[1]RiskPlusY2565Q3!$D:$D,0))</f>
        <v>1</v>
      </c>
      <c r="AA520" s="84">
        <f t="shared" ref="AA520:AA583" si="131">SUM(R520,U520,X520,Z520)</f>
        <v>2</v>
      </c>
      <c r="AB520" s="77" t="str">
        <f>INDEX('[1]Quick MethodY2565Q3'!P:P,MATCH([1]ตารางคะแนนV3!$C520,'[1]Quick MethodY2565Q3'!$C:$C,0))</f>
        <v>0</v>
      </c>
      <c r="AC520" s="78" t="str">
        <f>INDEX('[1]Quick MethodY2565Q3'!Q:Q,MATCH([1]ตารางคะแนนV3!$C520,'[1]Quick MethodY2565Q3'!$C:$C,0))</f>
        <v>1</v>
      </c>
      <c r="AD520" s="78">
        <f>INDEX([1]HGRY2565Q3!W:W,MATCH([1]ตารางคะแนนV3!$C520,[1]HGRY2565Q3!$C:$C,0))</f>
        <v>0.5</v>
      </c>
      <c r="AE520" s="78">
        <f>INDEX([1]HGRY2565Q3!X:X,MATCH([1]ตารางคะแนนV3!$C520,[1]HGRY2565Q3!$C:$C,0))</f>
        <v>0</v>
      </c>
      <c r="AF520" s="78">
        <f>INDEX([1]HGRY2565Q3!Y:Y,MATCH([1]ตารางคะแนนV3!$C520,[1]HGRY2565Q3!$C:$C,0))</f>
        <v>0.5</v>
      </c>
      <c r="AG520" s="78">
        <f>INDEX([1]HGRY2565Q3!Z:Z,MATCH([1]ตารางคะแนนV3!$C520,[1]HGRY2565Q3!$C:$C,0))</f>
        <v>0.5</v>
      </c>
      <c r="AH520" s="85">
        <f t="shared" ref="AH520:AH583" si="132">SUM(AB520+AC520+AD520+AE520+AF520+AG520)</f>
        <v>2.5</v>
      </c>
      <c r="AI520" s="79">
        <f t="shared" ref="AI520:AI583" si="133">IF(AH520&gt;=2,2,AH520)</f>
        <v>2</v>
      </c>
      <c r="AJ520" s="86">
        <f>INDEX([1]PointY2565Q3!J:J,MATCH([1]ตารางคะแนนV3!$C520,[1]PointY2565Q3!$C:$C,0))</f>
        <v>1</v>
      </c>
      <c r="AK520" s="87">
        <f>IFERROR(INDEX([1]อัตราการครองเตียง!O:O,MATCH([1]ตารางคะแนนV3!$C520,[1]อัตราการครองเตียง!$C:$C,0)),0)</f>
        <v>1</v>
      </c>
      <c r="AL520" s="88">
        <f>INDEX([1]SumAdjRw!R:R,MATCH([1]ตารางคะแนนV3!$C520,[1]SumAdjRw!$C:$C,0))</f>
        <v>1</v>
      </c>
      <c r="AM520" s="89">
        <f t="shared" ref="AM520:AM583" si="134">AK520+AL520</f>
        <v>2</v>
      </c>
      <c r="AN520" s="90">
        <f t="shared" ref="AN520:AN583" si="135">SUM(AI520,AJ520,AM520)</f>
        <v>5</v>
      </c>
      <c r="AO520" s="91">
        <f t="shared" ref="AO520:AO583" si="136">SUM(P520,AA520,AN520)</f>
        <v>8</v>
      </c>
      <c r="AP520" s="92">
        <f>INDEX([1]RiskPlusY2565Q3!Q:Q,MATCH([1]ตารางคะแนนV3!$C520,[1]RiskPlusY2565Q3!$D:$D,0))</f>
        <v>0</v>
      </c>
      <c r="AQ520" s="92">
        <f>INDEX([1]RiskPlusY2565Q3!R:R,MATCH([1]ตารางคะแนนV3!$C520,[1]RiskPlusY2565Q3!$D:$D,0))</f>
        <v>0</v>
      </c>
      <c r="AR520" s="92">
        <f>INDEX([1]RiskPlusY2565Q3!AB:AB,MATCH([1]ตารางคะแนนV3!$C520,[1]RiskPlusY2565Q3!$D:$D,0))</f>
        <v>1</v>
      </c>
      <c r="AS520" s="93">
        <f t="shared" ref="AS520:AS583" si="137">SUM(AP520:AR520)</f>
        <v>1</v>
      </c>
      <c r="AT520" s="92">
        <f>INDEX([1]RiskPlusY2565Q3!AA:AA,MATCH([1]ตารางคะแนนV3!$C520,[1]RiskPlusY2565Q3!$D:$D,0))</f>
        <v>1</v>
      </c>
      <c r="AU520" s="92">
        <f>INDEX([1]RiskPlusY2565Q3!AC:AC,MATCH([1]ตารางคะแนนV3!$C520,[1]RiskPlusY2565Q3!$D:$D,0))</f>
        <v>1</v>
      </c>
      <c r="AV520" s="94">
        <f t="shared" ref="AV520:AV583" si="138">SUM(AT520:AU520)</f>
        <v>2</v>
      </c>
      <c r="AW520" s="95">
        <f t="shared" ref="AW520:AW583" si="139">SUM(AV520,AS520)</f>
        <v>3</v>
      </c>
      <c r="AX520" s="96">
        <f t="shared" ref="AX520:AX583" si="140">SUM(AO520,AW520)</f>
        <v>11</v>
      </c>
      <c r="AY520" s="18" t="str">
        <f t="shared" ref="AY520:AY583" si="141">IF(AX520&lt;7.5,"F",IF(AX520&lt;9,"D",IF(AX520&lt;10.5,"C",IF(AX520&lt;12,"B","A"))))</f>
        <v>B</v>
      </c>
      <c r="AZ520" s="18"/>
      <c r="BA520" s="18" t="str">
        <f>INDEX([1]Proflile65!$L:$L,MATCH([1]ตารางคะแนนV3!$C520,[1]Proflile65!$D:$D,0))</f>
        <v>เดิม</v>
      </c>
      <c r="BB520" s="18"/>
      <c r="BC520" s="18"/>
      <c r="BD520" s="28" t="b">
        <f t="shared" ref="BD520:BD583" si="142">AX520=BE520</f>
        <v>1</v>
      </c>
      <c r="BE520" s="96">
        <v>11</v>
      </c>
      <c r="BF520" s="18" t="s">
        <v>2071</v>
      </c>
      <c r="BH520" s="17">
        <f t="shared" ref="BH520:BH583" si="143">IF(AY520=$BH$5,$BI$5,IF(AY520=$BH$6,$BI$6,0))</f>
        <v>150000</v>
      </c>
    </row>
    <row r="521" spans="1:60">
      <c r="A521" s="18" t="s">
        <v>31</v>
      </c>
      <c r="B521" s="17" t="s">
        <v>124</v>
      </c>
      <c r="C521" s="18" t="s">
        <v>1347</v>
      </c>
      <c r="D521" s="17" t="s">
        <v>1348</v>
      </c>
      <c r="E521" s="18" t="str">
        <f>INDEX([1]Proflile65!$F:$F,MATCH([1]ตารางคะแนนV3!$C521,[1]Proflile65!$D:$D,0))</f>
        <v>รพช.</v>
      </c>
      <c r="F521" s="18">
        <f>INDEX([1]Proflile65!$H:$H,MATCH([1]ตารางคะแนนV3!$C521,[1]Proflile65!$D:$D,0))</f>
        <v>36</v>
      </c>
      <c r="G521" s="19" t="str">
        <f>INDEX([1]Proflile65!$K:$K,MATCH([1]ตารางคะแนนV3!$C521,[1]Proflile65!$D:$D,0))</f>
        <v>รพช.F2 P30,000-60,000</v>
      </c>
      <c r="H521" s="75">
        <v>37939</v>
      </c>
      <c r="I521" s="76">
        <f>INDEX([1]RiskPlusY2565Q3!L:L,MATCH([1]ตารางคะแนนV3!$C521,[1]RiskPlusY2565Q3!$D:$D,0))</f>
        <v>56454380.909999996</v>
      </c>
      <c r="J521" s="76">
        <f>INDEX([1]RiskPlusY2565Q3!P:P,MATCH([1]ตารางคะแนนV3!$C521,[1]RiskPlusY2565Q3!$D:$D,0))</f>
        <v>27896052.539999999</v>
      </c>
      <c r="K521" s="76">
        <f>INDEX([1]RiskPlusY2565Q3!O:O,MATCH([1]ตารางคะแนนV3!$C521,[1]RiskPlusY2565Q3!$D:$D,0))</f>
        <v>24039785.43</v>
      </c>
      <c r="L521" s="76">
        <f>INDEX([1]RiskPlusY2565Q3!M:M,MATCH([1]ตารางคะแนนV3!$C521,[1]RiskPlusY2565Q3!$D:$D,0))</f>
        <v>20857312.050000001</v>
      </c>
      <c r="M521" s="29">
        <f>INDEX([1]RiskPlusY2565Q3!N:N,MATCH([1]ตารางคะแนนV3!$C521,[1]RiskPlusY2565Q3!$D:$D,0))</f>
        <v>0</v>
      </c>
      <c r="N521" s="77">
        <f>INDEX([1]PlanfinY2565Q3!M:M,MATCH([1]ตารางคะแนนV3!$C521,[1]PlanfinY2565Q3!$C:$C,0))</f>
        <v>1</v>
      </c>
      <c r="O521" s="78">
        <f>INDEX([1]PlanfinY2565Q3!N:N,MATCH([1]ตารางคะแนนV3!$C521,[1]PlanfinY2565Q3!$C:$C,0))</f>
        <v>1</v>
      </c>
      <c r="P521" s="79">
        <f t="shared" si="128"/>
        <v>2</v>
      </c>
      <c r="Q521" s="80">
        <f>INDEX([1]Ratio!R:R,MATCH([1]ตารางคะแนนV3!$C521,[1]Ratio!$C:$C,0))</f>
        <v>180</v>
      </c>
      <c r="R521" s="81">
        <f>INDEX([1]RiskPlusY2565Q3!$S:$S,MATCH([1]ตารางคะแนนV3!C521,[1]RiskPlusY2565Q3!$D:$D,0))</f>
        <v>0</v>
      </c>
      <c r="S521" s="82">
        <f>INDEX([1]Ratio!$S:$S,MATCH([1]ตารางคะแนนV3!$C521,[1]Ratio!$C:$C,0))</f>
        <v>234</v>
      </c>
      <c r="T521" s="78">
        <f>VLOOKUP($C521,[1]RiskPlusY2565Q3!$D$2:$W$901,17,0)</f>
        <v>0</v>
      </c>
      <c r="U521" s="83">
        <f t="shared" si="129"/>
        <v>0</v>
      </c>
      <c r="V521" s="82">
        <f>INDEX([1]Ratio!$T:$T,MATCH([1]ตารางคะแนนV3!$C521,[1]Ratio!$C:$C,0))</f>
        <v>157</v>
      </c>
      <c r="W521" s="78">
        <f>VLOOKUP($C521,[1]RiskPlusY2565Q3!$D$2:$W$901,18,0)</f>
        <v>0</v>
      </c>
      <c r="X521" s="83">
        <f t="shared" si="130"/>
        <v>0</v>
      </c>
      <c r="Y521" s="82">
        <f>INDEX([1]Ratio!$V:$V,MATCH([1]ตารางคะแนนV3!$C521,[1]Ratio!$C:$C,0))</f>
        <v>41</v>
      </c>
      <c r="Z521" s="81">
        <f>INDEX([1]RiskPlusY2565Q3!$W:$W,MATCH([1]ตารางคะแนนV3!C521,[1]RiskPlusY2565Q3!$D:$D,0))</f>
        <v>1</v>
      </c>
      <c r="AA521" s="84">
        <f t="shared" si="131"/>
        <v>1</v>
      </c>
      <c r="AB521" s="77" t="str">
        <f>INDEX('[1]Quick MethodY2565Q3'!P:P,MATCH([1]ตารางคะแนนV3!$C521,'[1]Quick MethodY2565Q3'!$C:$C,0))</f>
        <v>1</v>
      </c>
      <c r="AC521" s="78" t="str">
        <f>INDEX('[1]Quick MethodY2565Q3'!Q:Q,MATCH([1]ตารางคะแนนV3!$C521,'[1]Quick MethodY2565Q3'!$C:$C,0))</f>
        <v>0</v>
      </c>
      <c r="AD521" s="78">
        <f>INDEX([1]HGRY2565Q3!W:W,MATCH([1]ตารางคะแนนV3!$C521,[1]HGRY2565Q3!$C:$C,0))</f>
        <v>0.5</v>
      </c>
      <c r="AE521" s="78">
        <f>INDEX([1]HGRY2565Q3!X:X,MATCH([1]ตารางคะแนนV3!$C521,[1]HGRY2565Q3!$C:$C,0))</f>
        <v>0</v>
      </c>
      <c r="AF521" s="78">
        <f>INDEX([1]HGRY2565Q3!Y:Y,MATCH([1]ตารางคะแนนV3!$C521,[1]HGRY2565Q3!$C:$C,0))</f>
        <v>0</v>
      </c>
      <c r="AG521" s="78">
        <f>INDEX([1]HGRY2565Q3!Z:Z,MATCH([1]ตารางคะแนนV3!$C521,[1]HGRY2565Q3!$C:$C,0))</f>
        <v>0.5</v>
      </c>
      <c r="AH521" s="85">
        <f t="shared" si="132"/>
        <v>2</v>
      </c>
      <c r="AI521" s="79">
        <f t="shared" si="133"/>
        <v>2</v>
      </c>
      <c r="AJ521" s="86">
        <f>INDEX([1]PointY2565Q3!J:J,MATCH([1]ตารางคะแนนV3!$C521,[1]PointY2565Q3!$C:$C,0))</f>
        <v>1</v>
      </c>
      <c r="AK521" s="87">
        <f>IFERROR(INDEX([1]อัตราการครองเตียง!O:O,MATCH([1]ตารางคะแนนV3!$C521,[1]อัตราการครองเตียง!$C:$C,0)),0)</f>
        <v>1</v>
      </c>
      <c r="AL521" s="88">
        <f>INDEX([1]SumAdjRw!R:R,MATCH([1]ตารางคะแนนV3!$C521,[1]SumAdjRw!$C:$C,0))</f>
        <v>0</v>
      </c>
      <c r="AM521" s="89">
        <f t="shared" si="134"/>
        <v>1</v>
      </c>
      <c r="AN521" s="90">
        <f t="shared" si="135"/>
        <v>4</v>
      </c>
      <c r="AO521" s="91">
        <f t="shared" si="136"/>
        <v>7</v>
      </c>
      <c r="AP521" s="92">
        <f>INDEX([1]RiskPlusY2565Q3!Q:Q,MATCH([1]ตารางคะแนนV3!$C521,[1]RiskPlusY2565Q3!$D:$D,0))</f>
        <v>0</v>
      </c>
      <c r="AQ521" s="92">
        <f>INDEX([1]RiskPlusY2565Q3!R:R,MATCH([1]ตารางคะแนนV3!$C521,[1]RiskPlusY2565Q3!$D:$D,0))</f>
        <v>0</v>
      </c>
      <c r="AR521" s="92">
        <f>INDEX([1]RiskPlusY2565Q3!AB:AB,MATCH([1]ตารางคะแนนV3!$C521,[1]RiskPlusY2565Q3!$D:$D,0))</f>
        <v>1</v>
      </c>
      <c r="AS521" s="93">
        <f t="shared" si="137"/>
        <v>1</v>
      </c>
      <c r="AT521" s="92">
        <f>INDEX([1]RiskPlusY2565Q3!AA:AA,MATCH([1]ตารางคะแนนV3!$C521,[1]RiskPlusY2565Q3!$D:$D,0))</f>
        <v>1</v>
      </c>
      <c r="AU521" s="92">
        <f>INDEX([1]RiskPlusY2565Q3!AC:AC,MATCH([1]ตารางคะแนนV3!$C521,[1]RiskPlusY2565Q3!$D:$D,0))</f>
        <v>1</v>
      </c>
      <c r="AV521" s="94">
        <f t="shared" si="138"/>
        <v>2</v>
      </c>
      <c r="AW521" s="95">
        <f t="shared" si="139"/>
        <v>3</v>
      </c>
      <c r="AX521" s="96">
        <f t="shared" si="140"/>
        <v>10</v>
      </c>
      <c r="AY521" s="18" t="str">
        <f t="shared" si="141"/>
        <v>C</v>
      </c>
      <c r="AZ521" s="18"/>
      <c r="BA521" s="18" t="str">
        <f>INDEX([1]Proflile65!$L:$L,MATCH([1]ตารางคะแนนV3!$C521,[1]Proflile65!$D:$D,0))</f>
        <v>เดิม</v>
      </c>
      <c r="BB521" s="18"/>
      <c r="BC521" s="18"/>
      <c r="BD521" s="28" t="b">
        <f t="shared" si="142"/>
        <v>1</v>
      </c>
      <c r="BE521" s="96">
        <v>10</v>
      </c>
      <c r="BF521" s="18" t="s">
        <v>2072</v>
      </c>
      <c r="BH521" s="17">
        <f t="shared" si="143"/>
        <v>0</v>
      </c>
    </row>
    <row r="522" spans="1:60">
      <c r="A522" s="18" t="s">
        <v>31</v>
      </c>
      <c r="B522" s="17" t="s">
        <v>124</v>
      </c>
      <c r="C522" s="18" t="s">
        <v>1349</v>
      </c>
      <c r="D522" s="17" t="s">
        <v>1350</v>
      </c>
      <c r="E522" s="18" t="str">
        <f>INDEX([1]Proflile65!$F:$F,MATCH([1]ตารางคะแนนV3!$C522,[1]Proflile65!$D:$D,0))</f>
        <v>รพช.</v>
      </c>
      <c r="F522" s="18">
        <f>INDEX([1]Proflile65!$H:$H,MATCH([1]ตารางคะแนนV3!$C522,[1]Proflile65!$D:$D,0))</f>
        <v>40</v>
      </c>
      <c r="G522" s="19" t="str">
        <f>INDEX([1]Proflile65!$K:$K,MATCH([1]ตารางคะแนนV3!$C522,[1]Proflile65!$D:$D,0))</f>
        <v>รพช.F2 P30,000-60,000</v>
      </c>
      <c r="H522" s="75">
        <v>43480</v>
      </c>
      <c r="I522" s="76">
        <f>INDEX([1]RiskPlusY2565Q3!L:L,MATCH([1]ตารางคะแนนV3!$C522,[1]RiskPlusY2565Q3!$D:$D,0))</f>
        <v>80402508.340000004</v>
      </c>
      <c r="J522" s="76">
        <f>INDEX([1]RiskPlusY2565Q3!P:P,MATCH([1]ตารางคะแนนV3!$C522,[1]RiskPlusY2565Q3!$D:$D,0))</f>
        <v>43495041.109999999</v>
      </c>
      <c r="K522" s="76">
        <f>INDEX([1]RiskPlusY2565Q3!O:O,MATCH([1]ตารางคะแนนV3!$C522,[1]RiskPlusY2565Q3!$D:$D,0))</f>
        <v>21812488.539999999</v>
      </c>
      <c r="L522" s="76">
        <f>INDEX([1]RiskPlusY2565Q3!M:M,MATCH([1]ตารางคะแนนV3!$C522,[1]RiskPlusY2565Q3!$D:$D,0))</f>
        <v>17144672.07</v>
      </c>
      <c r="M522" s="29">
        <f>INDEX([1]RiskPlusY2565Q3!N:N,MATCH([1]ตารางคะแนนV3!$C522,[1]RiskPlusY2565Q3!$D:$D,0))</f>
        <v>0</v>
      </c>
      <c r="N522" s="77">
        <f>INDEX([1]PlanfinY2565Q3!M:M,MATCH([1]ตารางคะแนนV3!$C522,[1]PlanfinY2565Q3!$C:$C,0))</f>
        <v>0</v>
      </c>
      <c r="O522" s="78">
        <f>INDEX([1]PlanfinY2565Q3!N:N,MATCH([1]ตารางคะแนนV3!$C522,[1]PlanfinY2565Q3!$C:$C,0))</f>
        <v>1</v>
      </c>
      <c r="P522" s="79">
        <f t="shared" si="128"/>
        <v>1</v>
      </c>
      <c r="Q522" s="80">
        <f>INDEX([1]Ratio!R:R,MATCH([1]ตารางคะแนนV3!$C522,[1]Ratio!$C:$C,0))</f>
        <v>81</v>
      </c>
      <c r="R522" s="81">
        <f>INDEX([1]RiskPlusY2565Q3!$S:$S,MATCH([1]ตารางคะแนนV3!C522,[1]RiskPlusY2565Q3!$D:$D,0))</f>
        <v>1</v>
      </c>
      <c r="S522" s="82">
        <f>INDEX([1]Ratio!$S:$S,MATCH([1]ตารางคะแนนV3!$C522,[1]Ratio!$C:$C,0))</f>
        <v>301</v>
      </c>
      <c r="T522" s="78">
        <f>VLOOKUP($C522,[1]RiskPlusY2565Q3!$D$2:$W$901,17,0)</f>
        <v>0</v>
      </c>
      <c r="U522" s="83">
        <f t="shared" si="129"/>
        <v>0</v>
      </c>
      <c r="V522" s="82">
        <f>INDEX([1]Ratio!$T:$T,MATCH([1]ตารางคะแนนV3!$C522,[1]Ratio!$C:$C,0))</f>
        <v>135</v>
      </c>
      <c r="W522" s="78">
        <f>VLOOKUP($C522,[1]RiskPlusY2565Q3!$D$2:$W$901,18,0)</f>
        <v>0</v>
      </c>
      <c r="X522" s="83">
        <f t="shared" si="130"/>
        <v>0</v>
      </c>
      <c r="Y522" s="82">
        <f>INDEX([1]Ratio!$V:$V,MATCH([1]ตารางคะแนนV3!$C522,[1]Ratio!$C:$C,0))</f>
        <v>70</v>
      </c>
      <c r="Z522" s="81">
        <f>INDEX([1]RiskPlusY2565Q3!$W:$W,MATCH([1]ตารางคะแนนV3!C522,[1]RiskPlusY2565Q3!$D:$D,0))</f>
        <v>0</v>
      </c>
      <c r="AA522" s="84">
        <f t="shared" si="131"/>
        <v>1</v>
      </c>
      <c r="AB522" s="77" t="str">
        <f>INDEX('[1]Quick MethodY2565Q3'!P:P,MATCH([1]ตารางคะแนนV3!$C522,'[1]Quick MethodY2565Q3'!$C:$C,0))</f>
        <v>1</v>
      </c>
      <c r="AC522" s="78" t="str">
        <f>INDEX('[1]Quick MethodY2565Q3'!Q:Q,MATCH([1]ตารางคะแนนV3!$C522,'[1]Quick MethodY2565Q3'!$C:$C,0))</f>
        <v>1</v>
      </c>
      <c r="AD522" s="78">
        <f>INDEX([1]HGRY2565Q3!W:W,MATCH([1]ตารางคะแนนV3!$C522,[1]HGRY2565Q3!$C:$C,0))</f>
        <v>0.5</v>
      </c>
      <c r="AE522" s="78">
        <f>INDEX([1]HGRY2565Q3!X:X,MATCH([1]ตารางคะแนนV3!$C522,[1]HGRY2565Q3!$C:$C,0))</f>
        <v>0</v>
      </c>
      <c r="AF522" s="78">
        <f>INDEX([1]HGRY2565Q3!Y:Y,MATCH([1]ตารางคะแนนV3!$C522,[1]HGRY2565Q3!$C:$C,0))</f>
        <v>0</v>
      </c>
      <c r="AG522" s="78">
        <f>INDEX([1]HGRY2565Q3!Z:Z,MATCH([1]ตารางคะแนนV3!$C522,[1]HGRY2565Q3!$C:$C,0))</f>
        <v>0.5</v>
      </c>
      <c r="AH522" s="85">
        <f t="shared" si="132"/>
        <v>3</v>
      </c>
      <c r="AI522" s="79">
        <f t="shared" si="133"/>
        <v>2</v>
      </c>
      <c r="AJ522" s="86">
        <f>INDEX([1]PointY2565Q3!J:J,MATCH([1]ตารางคะแนนV3!$C522,[1]PointY2565Q3!$C:$C,0))</f>
        <v>1</v>
      </c>
      <c r="AK522" s="87">
        <f>IFERROR(INDEX([1]อัตราการครองเตียง!O:O,MATCH([1]ตารางคะแนนV3!$C522,[1]อัตราการครองเตียง!$C:$C,0)),0)</f>
        <v>1</v>
      </c>
      <c r="AL522" s="88">
        <f>INDEX([1]SumAdjRw!R:R,MATCH([1]ตารางคะแนนV3!$C522,[1]SumAdjRw!$C:$C,0))</f>
        <v>1</v>
      </c>
      <c r="AM522" s="89">
        <f t="shared" si="134"/>
        <v>2</v>
      </c>
      <c r="AN522" s="90">
        <f t="shared" si="135"/>
        <v>5</v>
      </c>
      <c r="AO522" s="91">
        <f t="shared" si="136"/>
        <v>7</v>
      </c>
      <c r="AP522" s="92">
        <f>INDEX([1]RiskPlusY2565Q3!Q:Q,MATCH([1]ตารางคะแนนV3!$C522,[1]RiskPlusY2565Q3!$D:$D,0))</f>
        <v>0</v>
      </c>
      <c r="AQ522" s="92">
        <f>INDEX([1]RiskPlusY2565Q3!R:R,MATCH([1]ตารางคะแนนV3!$C522,[1]RiskPlusY2565Q3!$D:$D,0))</f>
        <v>0</v>
      </c>
      <c r="AR522" s="92">
        <f>INDEX([1]RiskPlusY2565Q3!AB:AB,MATCH([1]ตารางคะแนนV3!$C522,[1]RiskPlusY2565Q3!$D:$D,0))</f>
        <v>1</v>
      </c>
      <c r="AS522" s="93">
        <f t="shared" si="137"/>
        <v>1</v>
      </c>
      <c r="AT522" s="92">
        <f>INDEX([1]RiskPlusY2565Q3!AA:AA,MATCH([1]ตารางคะแนนV3!$C522,[1]RiskPlusY2565Q3!$D:$D,0))</f>
        <v>1</v>
      </c>
      <c r="AU522" s="92">
        <f>INDEX([1]RiskPlusY2565Q3!AC:AC,MATCH([1]ตารางคะแนนV3!$C522,[1]RiskPlusY2565Q3!$D:$D,0))</f>
        <v>1</v>
      </c>
      <c r="AV522" s="94">
        <f t="shared" si="138"/>
        <v>2</v>
      </c>
      <c r="AW522" s="95">
        <f t="shared" si="139"/>
        <v>3</v>
      </c>
      <c r="AX522" s="96">
        <f t="shared" si="140"/>
        <v>10</v>
      </c>
      <c r="AY522" s="18" t="str">
        <f t="shared" si="141"/>
        <v>C</v>
      </c>
      <c r="AZ522" s="18"/>
      <c r="BA522" s="18" t="str">
        <f>INDEX([1]Proflile65!$L:$L,MATCH([1]ตารางคะแนนV3!$C522,[1]Proflile65!$D:$D,0))</f>
        <v>เดิม</v>
      </c>
      <c r="BB522" s="18"/>
      <c r="BC522" s="18"/>
      <c r="BD522" s="28" t="b">
        <f t="shared" si="142"/>
        <v>1</v>
      </c>
      <c r="BE522" s="96">
        <v>10</v>
      </c>
      <c r="BF522" s="18" t="s">
        <v>2072</v>
      </c>
      <c r="BH522" s="17">
        <f t="shared" si="143"/>
        <v>0</v>
      </c>
    </row>
    <row r="523" spans="1:60">
      <c r="A523" s="18" t="s">
        <v>31</v>
      </c>
      <c r="B523" s="17" t="s">
        <v>124</v>
      </c>
      <c r="C523" s="18" t="s">
        <v>1351</v>
      </c>
      <c r="D523" s="17" t="s">
        <v>1352</v>
      </c>
      <c r="E523" s="18" t="str">
        <f>INDEX([1]Proflile65!$F:$F,MATCH([1]ตารางคะแนนV3!$C523,[1]Proflile65!$D:$D,0))</f>
        <v>รพช.</v>
      </c>
      <c r="F523" s="18">
        <f>INDEX([1]Proflile65!$H:$H,MATCH([1]ตารางคะแนนV3!$C523,[1]Proflile65!$D:$D,0))</f>
        <v>120</v>
      </c>
      <c r="G523" s="19" t="str">
        <f>INDEX([1]Proflile65!$K:$K,MATCH([1]ตารางคะแนนV3!$C523,[1]Proflile65!$D:$D,0))</f>
        <v>รพช.M2 B&gt;100</v>
      </c>
      <c r="H523" s="75">
        <v>61230</v>
      </c>
      <c r="I523" s="76">
        <f>INDEX([1]RiskPlusY2565Q3!L:L,MATCH([1]ตารางคะแนนV3!$C523,[1]RiskPlusY2565Q3!$D:$D,0))</f>
        <v>70516685.129999995</v>
      </c>
      <c r="J523" s="76">
        <f>INDEX([1]RiskPlusY2565Q3!P:P,MATCH([1]ตารางคะแนนV3!$C523,[1]RiskPlusY2565Q3!$D:$D,0))</f>
        <v>-52199739</v>
      </c>
      <c r="K523" s="76">
        <f>INDEX([1]RiskPlusY2565Q3!O:O,MATCH([1]ตารางคะแนนV3!$C523,[1]RiskPlusY2565Q3!$D:$D,0))</f>
        <v>53641792.280000001</v>
      </c>
      <c r="L523" s="76">
        <f>INDEX([1]RiskPlusY2565Q3!M:M,MATCH([1]ตารางคะแนนV3!$C523,[1]RiskPlusY2565Q3!$D:$D,0))</f>
        <v>51920952.490000002</v>
      </c>
      <c r="M523" s="29">
        <f>INDEX([1]RiskPlusY2565Q3!N:N,MATCH([1]ตารางคะแนนV3!$C523,[1]RiskPlusY2565Q3!$D:$D,0))</f>
        <v>1</v>
      </c>
      <c r="N523" s="77">
        <f>INDEX([1]PlanfinY2565Q3!M:M,MATCH([1]ตารางคะแนนV3!$C523,[1]PlanfinY2565Q3!$C:$C,0))</f>
        <v>1</v>
      </c>
      <c r="O523" s="78">
        <f>INDEX([1]PlanfinY2565Q3!N:N,MATCH([1]ตารางคะแนนV3!$C523,[1]PlanfinY2565Q3!$C:$C,0))</f>
        <v>1</v>
      </c>
      <c r="P523" s="79">
        <f t="shared" si="128"/>
        <v>2</v>
      </c>
      <c r="Q523" s="80">
        <f>INDEX([1]Ratio!R:R,MATCH([1]ตารางคะแนนV3!$C523,[1]Ratio!$C:$C,0))</f>
        <v>236</v>
      </c>
      <c r="R523" s="81">
        <f>INDEX([1]RiskPlusY2565Q3!$S:$S,MATCH([1]ตารางคะแนนV3!C523,[1]RiskPlusY2565Q3!$D:$D,0))</f>
        <v>0</v>
      </c>
      <c r="S523" s="82">
        <f>INDEX([1]Ratio!$S:$S,MATCH([1]ตารางคะแนนV3!$C523,[1]Ratio!$C:$C,0))</f>
        <v>106</v>
      </c>
      <c r="T523" s="78">
        <f>VLOOKUP($C523,[1]RiskPlusY2565Q3!$D$2:$W$901,17,0)</f>
        <v>0</v>
      </c>
      <c r="U523" s="83">
        <f t="shared" si="129"/>
        <v>0</v>
      </c>
      <c r="V523" s="82">
        <f>INDEX([1]Ratio!$T:$T,MATCH([1]ตารางคะแนนV3!$C523,[1]Ratio!$C:$C,0))</f>
        <v>91</v>
      </c>
      <c r="W523" s="78">
        <f>VLOOKUP($C523,[1]RiskPlusY2565Q3!$D$2:$W$901,18,0)</f>
        <v>0</v>
      </c>
      <c r="X523" s="83">
        <f t="shared" si="130"/>
        <v>0</v>
      </c>
      <c r="Y523" s="82">
        <f>INDEX([1]Ratio!$V:$V,MATCH([1]ตารางคะแนนV3!$C523,[1]Ratio!$C:$C,0))</f>
        <v>70</v>
      </c>
      <c r="Z523" s="81">
        <f>INDEX([1]RiskPlusY2565Q3!$W:$W,MATCH([1]ตารางคะแนนV3!C523,[1]RiskPlusY2565Q3!$D:$D,0))</f>
        <v>0</v>
      </c>
      <c r="AA523" s="84">
        <f t="shared" si="131"/>
        <v>0</v>
      </c>
      <c r="AB523" s="77" t="str">
        <f>INDEX('[1]Quick MethodY2565Q3'!P:P,MATCH([1]ตารางคะแนนV3!$C523,'[1]Quick MethodY2565Q3'!$C:$C,0))</f>
        <v>1</v>
      </c>
      <c r="AC523" s="78" t="str">
        <f>INDEX('[1]Quick MethodY2565Q3'!Q:Q,MATCH([1]ตารางคะแนนV3!$C523,'[1]Quick MethodY2565Q3'!$C:$C,0))</f>
        <v>1</v>
      </c>
      <c r="AD523" s="78">
        <f>INDEX([1]HGRY2565Q3!W:W,MATCH([1]ตารางคะแนนV3!$C523,[1]HGRY2565Q3!$C:$C,0))</f>
        <v>0.5</v>
      </c>
      <c r="AE523" s="78">
        <f>INDEX([1]HGRY2565Q3!X:X,MATCH([1]ตารางคะแนนV3!$C523,[1]HGRY2565Q3!$C:$C,0))</f>
        <v>0.5</v>
      </c>
      <c r="AF523" s="78">
        <f>INDEX([1]HGRY2565Q3!Y:Y,MATCH([1]ตารางคะแนนV3!$C523,[1]HGRY2565Q3!$C:$C,0))</f>
        <v>0.5</v>
      </c>
      <c r="AG523" s="78">
        <f>INDEX([1]HGRY2565Q3!Z:Z,MATCH([1]ตารางคะแนนV3!$C523,[1]HGRY2565Q3!$C:$C,0))</f>
        <v>0</v>
      </c>
      <c r="AH523" s="85">
        <f t="shared" si="132"/>
        <v>3.5</v>
      </c>
      <c r="AI523" s="79">
        <f t="shared" si="133"/>
        <v>2</v>
      </c>
      <c r="AJ523" s="86">
        <f>INDEX([1]PointY2565Q3!J:J,MATCH([1]ตารางคะแนนV3!$C523,[1]PointY2565Q3!$C:$C,0))</f>
        <v>1</v>
      </c>
      <c r="AK523" s="87">
        <f>IFERROR(INDEX([1]อัตราการครองเตียง!O:O,MATCH([1]ตารางคะแนนV3!$C523,[1]อัตราการครองเตียง!$C:$C,0)),0)</f>
        <v>1</v>
      </c>
      <c r="AL523" s="88">
        <f>INDEX([1]SumAdjRw!R:R,MATCH([1]ตารางคะแนนV3!$C523,[1]SumAdjRw!$C:$C,0))</f>
        <v>0</v>
      </c>
      <c r="AM523" s="89">
        <f t="shared" si="134"/>
        <v>1</v>
      </c>
      <c r="AN523" s="90">
        <f t="shared" si="135"/>
        <v>4</v>
      </c>
      <c r="AO523" s="91">
        <f t="shared" si="136"/>
        <v>6</v>
      </c>
      <c r="AP523" s="92">
        <f>INDEX([1]RiskPlusY2565Q3!Q:Q,MATCH([1]ตารางคะแนนV3!$C523,[1]RiskPlusY2565Q3!$D:$D,0))</f>
        <v>0</v>
      </c>
      <c r="AQ523" s="92">
        <f>INDEX([1]RiskPlusY2565Q3!R:R,MATCH([1]ตารางคะแนนV3!$C523,[1]RiskPlusY2565Q3!$D:$D,0))</f>
        <v>0</v>
      </c>
      <c r="AR523" s="92">
        <f>INDEX([1]RiskPlusY2565Q3!AB:AB,MATCH([1]ตารางคะแนนV3!$C523,[1]RiskPlusY2565Q3!$D:$D,0))</f>
        <v>1</v>
      </c>
      <c r="AS523" s="93">
        <f t="shared" si="137"/>
        <v>1</v>
      </c>
      <c r="AT523" s="92">
        <f>INDEX([1]RiskPlusY2565Q3!AA:AA,MATCH([1]ตารางคะแนนV3!$C523,[1]RiskPlusY2565Q3!$D:$D,0))</f>
        <v>1</v>
      </c>
      <c r="AU523" s="92">
        <f>INDEX([1]RiskPlusY2565Q3!AC:AC,MATCH([1]ตารางคะแนนV3!$C523,[1]RiskPlusY2565Q3!$D:$D,0))</f>
        <v>0</v>
      </c>
      <c r="AV523" s="94">
        <f t="shared" si="138"/>
        <v>1</v>
      </c>
      <c r="AW523" s="95">
        <f t="shared" si="139"/>
        <v>2</v>
      </c>
      <c r="AX523" s="96">
        <f t="shared" si="140"/>
        <v>8</v>
      </c>
      <c r="AY523" s="18" t="str">
        <f t="shared" si="141"/>
        <v>D</v>
      </c>
      <c r="AZ523" s="18"/>
      <c r="BA523" s="18" t="str">
        <f>INDEX([1]Proflile65!$L:$L,MATCH([1]ตารางคะแนนV3!$C523,[1]Proflile65!$D:$D,0))</f>
        <v>เดิม</v>
      </c>
      <c r="BB523" s="18"/>
      <c r="BC523" s="18"/>
      <c r="BD523" s="28" t="b">
        <f t="shared" si="142"/>
        <v>1</v>
      </c>
      <c r="BE523" s="96">
        <v>8</v>
      </c>
      <c r="BF523" s="18" t="s">
        <v>2073</v>
      </c>
      <c r="BH523" s="17">
        <f t="shared" si="143"/>
        <v>0</v>
      </c>
    </row>
    <row r="524" spans="1:60">
      <c r="A524" s="18" t="s">
        <v>31</v>
      </c>
      <c r="B524" s="17" t="s">
        <v>124</v>
      </c>
      <c r="C524" s="18" t="s">
        <v>1353</v>
      </c>
      <c r="D524" s="17" t="s">
        <v>1354</v>
      </c>
      <c r="E524" s="18" t="str">
        <f>INDEX([1]Proflile65!$F:$F,MATCH([1]ตารางคะแนนV3!$C524,[1]Proflile65!$D:$D,0))</f>
        <v>รพช.</v>
      </c>
      <c r="F524" s="18">
        <f>INDEX([1]Proflile65!$H:$H,MATCH([1]ตารางคะแนนV3!$C524,[1]Proflile65!$D:$D,0))</f>
        <v>35</v>
      </c>
      <c r="G524" s="19" t="str">
        <f>INDEX([1]Proflile65!$K:$K,MATCH([1]ตารางคะแนนV3!$C524,[1]Proflile65!$D:$D,0))</f>
        <v>รพช.F3 P&lt;=15,000</v>
      </c>
      <c r="H524" s="75">
        <v>11548</v>
      </c>
      <c r="I524" s="76">
        <f>INDEX([1]RiskPlusY2565Q3!L:L,MATCH([1]ตารางคะแนนV3!$C524,[1]RiskPlusY2565Q3!$D:$D,0))</f>
        <v>20643995.050000001</v>
      </c>
      <c r="J524" s="76">
        <f>INDEX([1]RiskPlusY2565Q3!P:P,MATCH([1]ตารางคะแนนV3!$C524,[1]RiskPlusY2565Q3!$D:$D,0))</f>
        <v>-444152.89</v>
      </c>
      <c r="K524" s="76">
        <f>INDEX([1]RiskPlusY2565Q3!O:O,MATCH([1]ตารางคะแนนV3!$C524,[1]RiskPlusY2565Q3!$D:$D,0))</f>
        <v>14246164.050000001</v>
      </c>
      <c r="L524" s="76">
        <f>INDEX([1]RiskPlusY2565Q3!M:M,MATCH([1]ตารางคะแนนV3!$C524,[1]RiskPlusY2565Q3!$D:$D,0))</f>
        <v>13856211.33</v>
      </c>
      <c r="M524" s="29">
        <f>INDEX([1]RiskPlusY2565Q3!N:N,MATCH([1]ตารางคะแนนV3!$C524,[1]RiskPlusY2565Q3!$D:$D,0))</f>
        <v>0</v>
      </c>
      <c r="N524" s="77">
        <f>INDEX([1]PlanfinY2565Q3!M:M,MATCH([1]ตารางคะแนนV3!$C524,[1]PlanfinY2565Q3!$C:$C,0))</f>
        <v>0</v>
      </c>
      <c r="O524" s="78">
        <f>INDEX([1]PlanfinY2565Q3!N:N,MATCH([1]ตารางคะแนนV3!$C524,[1]PlanfinY2565Q3!$C:$C,0))</f>
        <v>0</v>
      </c>
      <c r="P524" s="79">
        <f t="shared" si="128"/>
        <v>0</v>
      </c>
      <c r="Q524" s="80">
        <f>INDEX([1]Ratio!R:R,MATCH([1]ตารางคะแนนV3!$C524,[1]Ratio!$C:$C,0))</f>
        <v>148</v>
      </c>
      <c r="R524" s="81">
        <f>INDEX([1]RiskPlusY2565Q3!$S:$S,MATCH([1]ตารางคะแนนV3!C524,[1]RiskPlusY2565Q3!$D:$D,0))</f>
        <v>0</v>
      </c>
      <c r="S524" s="82">
        <f>INDEX([1]Ratio!$S:$S,MATCH([1]ตารางคะแนนV3!$C524,[1]Ratio!$C:$C,0))</f>
        <v>372</v>
      </c>
      <c r="T524" s="78">
        <f>VLOOKUP($C524,[1]RiskPlusY2565Q3!$D$2:$W$901,17,0)</f>
        <v>0</v>
      </c>
      <c r="U524" s="83">
        <f t="shared" si="129"/>
        <v>0</v>
      </c>
      <c r="V524" s="82">
        <f>INDEX([1]Ratio!$T:$T,MATCH([1]ตารางคะแนนV3!$C524,[1]Ratio!$C:$C,0))</f>
        <v>161</v>
      </c>
      <c r="W524" s="78">
        <f>VLOOKUP($C524,[1]RiskPlusY2565Q3!$D$2:$W$901,18,0)</f>
        <v>0</v>
      </c>
      <c r="X524" s="83">
        <f t="shared" si="130"/>
        <v>0</v>
      </c>
      <c r="Y524" s="82">
        <f>INDEX([1]Ratio!$V:$V,MATCH([1]ตารางคะแนนV3!$C524,[1]Ratio!$C:$C,0))</f>
        <v>118</v>
      </c>
      <c r="Z524" s="81">
        <f>INDEX([1]RiskPlusY2565Q3!$W:$W,MATCH([1]ตารางคะแนนV3!C524,[1]RiskPlusY2565Q3!$D:$D,0))</f>
        <v>0</v>
      </c>
      <c r="AA524" s="84">
        <f t="shared" si="131"/>
        <v>0</v>
      </c>
      <c r="AB524" s="77" t="str">
        <f>INDEX('[1]Quick MethodY2565Q3'!P:P,MATCH([1]ตารางคะแนนV3!$C524,'[1]Quick MethodY2565Q3'!$C:$C,0))</f>
        <v>1</v>
      </c>
      <c r="AC524" s="78" t="str">
        <f>INDEX('[1]Quick MethodY2565Q3'!Q:Q,MATCH([1]ตารางคะแนนV3!$C524,'[1]Quick MethodY2565Q3'!$C:$C,0))</f>
        <v>1</v>
      </c>
      <c r="AD524" s="78">
        <f>INDEX([1]HGRY2565Q3!W:W,MATCH([1]ตารางคะแนนV3!$C524,[1]HGRY2565Q3!$C:$C,0))</f>
        <v>0.5</v>
      </c>
      <c r="AE524" s="78">
        <f>INDEX([1]HGRY2565Q3!X:X,MATCH([1]ตารางคะแนนV3!$C524,[1]HGRY2565Q3!$C:$C,0))</f>
        <v>0</v>
      </c>
      <c r="AF524" s="78">
        <f>INDEX([1]HGRY2565Q3!Y:Y,MATCH([1]ตารางคะแนนV3!$C524,[1]HGRY2565Q3!$C:$C,0))</f>
        <v>0</v>
      </c>
      <c r="AG524" s="78">
        <f>INDEX([1]HGRY2565Q3!Z:Z,MATCH([1]ตารางคะแนนV3!$C524,[1]HGRY2565Q3!$C:$C,0))</f>
        <v>0.5</v>
      </c>
      <c r="AH524" s="85">
        <f t="shared" si="132"/>
        <v>3</v>
      </c>
      <c r="AI524" s="79">
        <f t="shared" si="133"/>
        <v>2</v>
      </c>
      <c r="AJ524" s="86">
        <f>INDEX([1]PointY2565Q3!J:J,MATCH([1]ตารางคะแนนV3!$C524,[1]PointY2565Q3!$C:$C,0))</f>
        <v>1</v>
      </c>
      <c r="AK524" s="87">
        <f>IFERROR(INDEX([1]อัตราการครองเตียง!O:O,MATCH([1]ตารางคะแนนV3!$C524,[1]อัตราการครองเตียง!$C:$C,0)),0)</f>
        <v>0</v>
      </c>
      <c r="AL524" s="88">
        <f>INDEX([1]SumAdjRw!R:R,MATCH([1]ตารางคะแนนV3!$C524,[1]SumAdjRw!$C:$C,0))</f>
        <v>1</v>
      </c>
      <c r="AM524" s="89">
        <f t="shared" si="134"/>
        <v>1</v>
      </c>
      <c r="AN524" s="90">
        <f t="shared" si="135"/>
        <v>4</v>
      </c>
      <c r="AO524" s="91">
        <f t="shared" si="136"/>
        <v>4</v>
      </c>
      <c r="AP524" s="92">
        <f>INDEX([1]RiskPlusY2565Q3!Q:Q,MATCH([1]ตารางคะแนนV3!$C524,[1]RiskPlusY2565Q3!$D:$D,0))</f>
        <v>1</v>
      </c>
      <c r="AQ524" s="92">
        <f>INDEX([1]RiskPlusY2565Q3!R:R,MATCH([1]ตารางคะแนนV3!$C524,[1]RiskPlusY2565Q3!$D:$D,0))</f>
        <v>1</v>
      </c>
      <c r="AR524" s="92">
        <f>INDEX([1]RiskPlusY2565Q3!AB:AB,MATCH([1]ตารางคะแนนV3!$C524,[1]RiskPlusY2565Q3!$D:$D,0))</f>
        <v>1</v>
      </c>
      <c r="AS524" s="93">
        <f t="shared" si="137"/>
        <v>3</v>
      </c>
      <c r="AT524" s="92">
        <f>INDEX([1]RiskPlusY2565Q3!AA:AA,MATCH([1]ตารางคะแนนV3!$C524,[1]RiskPlusY2565Q3!$D:$D,0))</f>
        <v>1</v>
      </c>
      <c r="AU524" s="92">
        <f>INDEX([1]RiskPlusY2565Q3!AC:AC,MATCH([1]ตารางคะแนนV3!$C524,[1]RiskPlusY2565Q3!$D:$D,0))</f>
        <v>1</v>
      </c>
      <c r="AV524" s="94">
        <f t="shared" si="138"/>
        <v>2</v>
      </c>
      <c r="AW524" s="95">
        <f t="shared" si="139"/>
        <v>5</v>
      </c>
      <c r="AX524" s="96">
        <f t="shared" si="140"/>
        <v>9</v>
      </c>
      <c r="AY524" s="18" t="str">
        <f t="shared" si="141"/>
        <v>C</v>
      </c>
      <c r="AZ524" s="18"/>
      <c r="BA524" s="18" t="str">
        <f>INDEX([1]Proflile65!$L:$L,MATCH([1]ตารางคะแนนV3!$C524,[1]Proflile65!$D:$D,0))</f>
        <v>เดิม</v>
      </c>
      <c r="BB524" s="18"/>
      <c r="BC524" s="18"/>
      <c r="BD524" s="28" t="b">
        <f t="shared" si="142"/>
        <v>1</v>
      </c>
      <c r="BE524" s="96">
        <v>9</v>
      </c>
      <c r="BF524" s="18" t="s">
        <v>2072</v>
      </c>
      <c r="BH524" s="17">
        <f t="shared" si="143"/>
        <v>0</v>
      </c>
    </row>
    <row r="525" spans="1:60">
      <c r="A525" s="18" t="s">
        <v>31</v>
      </c>
      <c r="B525" s="17" t="s">
        <v>33</v>
      </c>
      <c r="C525" s="18" t="s">
        <v>1179</v>
      </c>
      <c r="D525" s="17" t="s">
        <v>1180</v>
      </c>
      <c r="E525" s="18" t="str">
        <f>INDEX([1]Proflile65!$F:$F,MATCH([1]ตารางคะแนนV3!$C525,[1]Proflile65!$D:$D,0))</f>
        <v>รพท.</v>
      </c>
      <c r="F525" s="18">
        <f>INDEX([1]Proflile65!$H:$H,MATCH([1]ตารางคะแนนV3!$C525,[1]Proflile65!$D:$D,0))</f>
        <v>274</v>
      </c>
      <c r="G525" s="19" t="str">
        <f>INDEX([1]Proflile65!$K:$K,MATCH([1]ตารางคะแนนV3!$C525,[1]Proflile65!$D:$D,0))</f>
        <v>รพท.S B&lt;=400</v>
      </c>
      <c r="H525" s="75">
        <v>76768</v>
      </c>
      <c r="I525" s="76">
        <f>INDEX([1]RiskPlusY2565Q3!L:L,MATCH([1]ตารางคะแนนV3!$C525,[1]RiskPlusY2565Q3!$D:$D,0))</f>
        <v>262861684.71000001</v>
      </c>
      <c r="J525" s="76">
        <f>INDEX([1]RiskPlusY2565Q3!P:P,MATCH([1]ตารางคะแนนV3!$C525,[1]RiskPlusY2565Q3!$D:$D,0))</f>
        <v>88921318.640000001</v>
      </c>
      <c r="K525" s="76">
        <f>INDEX([1]RiskPlusY2565Q3!O:O,MATCH([1]ตารางคะแนนV3!$C525,[1]RiskPlusY2565Q3!$D:$D,0))</f>
        <v>62499900.479999997</v>
      </c>
      <c r="L525" s="76">
        <f>INDEX([1]RiskPlusY2565Q3!M:M,MATCH([1]ตารางคะแนนV3!$C525,[1]RiskPlusY2565Q3!$D:$D,0))</f>
        <v>23949163.379999999</v>
      </c>
      <c r="M525" s="29">
        <f>INDEX([1]RiskPlusY2565Q3!N:N,MATCH([1]ตารางคะแนนV3!$C525,[1]RiskPlusY2565Q3!$D:$D,0))</f>
        <v>0</v>
      </c>
      <c r="N525" s="77">
        <f>INDEX([1]PlanfinY2565Q3!M:M,MATCH([1]ตารางคะแนนV3!$C525,[1]PlanfinY2565Q3!$C:$C,0))</f>
        <v>0</v>
      </c>
      <c r="O525" s="78">
        <f>INDEX([1]PlanfinY2565Q3!N:N,MATCH([1]ตารางคะแนนV3!$C525,[1]PlanfinY2565Q3!$C:$C,0))</f>
        <v>1</v>
      </c>
      <c r="P525" s="79">
        <f t="shared" si="128"/>
        <v>1</v>
      </c>
      <c r="Q525" s="80">
        <f>INDEX([1]Ratio!R:R,MATCH([1]ตารางคะแนนV3!$C525,[1]Ratio!$C:$C,0))</f>
        <v>85</v>
      </c>
      <c r="R525" s="81">
        <f>INDEX([1]RiskPlusY2565Q3!$S:$S,MATCH([1]ตารางคะแนนV3!C525,[1]RiskPlusY2565Q3!$D:$D,0))</f>
        <v>1</v>
      </c>
      <c r="S525" s="82">
        <f>INDEX([1]Ratio!$S:$S,MATCH([1]ตารางคะแนนV3!$C525,[1]Ratio!$C:$C,0))</f>
        <v>111</v>
      </c>
      <c r="T525" s="78">
        <f>VLOOKUP($C525,[1]RiskPlusY2565Q3!$D$2:$W$901,17,0)</f>
        <v>0</v>
      </c>
      <c r="U525" s="83">
        <f t="shared" si="129"/>
        <v>0</v>
      </c>
      <c r="V525" s="82">
        <f>INDEX([1]Ratio!$T:$T,MATCH([1]ตารางคะแนนV3!$C525,[1]Ratio!$C:$C,0))</f>
        <v>78</v>
      </c>
      <c r="W525" s="78">
        <f>VLOOKUP($C525,[1]RiskPlusY2565Q3!$D$2:$W$901,18,0)</f>
        <v>0</v>
      </c>
      <c r="X525" s="83">
        <f t="shared" si="130"/>
        <v>0</v>
      </c>
      <c r="Y525" s="82">
        <f>INDEX([1]Ratio!$V:$V,MATCH([1]ตารางคะแนนV3!$C525,[1]Ratio!$C:$C,0))</f>
        <v>59</v>
      </c>
      <c r="Z525" s="81">
        <f>INDEX([1]RiskPlusY2565Q3!$W:$W,MATCH([1]ตารางคะแนนV3!C525,[1]RiskPlusY2565Q3!$D:$D,0))</f>
        <v>1</v>
      </c>
      <c r="AA525" s="84">
        <f t="shared" si="131"/>
        <v>2</v>
      </c>
      <c r="AB525" s="77" t="str">
        <f>INDEX('[1]Quick MethodY2565Q3'!P:P,MATCH([1]ตารางคะแนนV3!$C525,'[1]Quick MethodY2565Q3'!$C:$C,0))</f>
        <v>1</v>
      </c>
      <c r="AC525" s="78" t="str">
        <f>INDEX('[1]Quick MethodY2565Q3'!Q:Q,MATCH([1]ตารางคะแนนV3!$C525,'[1]Quick MethodY2565Q3'!$C:$C,0))</f>
        <v>1</v>
      </c>
      <c r="AD525" s="78">
        <f>INDEX([1]HGRY2565Q3!W:W,MATCH([1]ตารางคะแนนV3!$C525,[1]HGRY2565Q3!$C:$C,0))</f>
        <v>0.5</v>
      </c>
      <c r="AE525" s="78">
        <f>INDEX([1]HGRY2565Q3!X:X,MATCH([1]ตารางคะแนนV3!$C525,[1]HGRY2565Q3!$C:$C,0))</f>
        <v>0.5</v>
      </c>
      <c r="AF525" s="78">
        <f>INDEX([1]HGRY2565Q3!Y:Y,MATCH([1]ตารางคะแนนV3!$C525,[1]HGRY2565Q3!$C:$C,0))</f>
        <v>0</v>
      </c>
      <c r="AG525" s="78">
        <f>INDEX([1]HGRY2565Q3!Z:Z,MATCH([1]ตารางคะแนนV3!$C525,[1]HGRY2565Q3!$C:$C,0))</f>
        <v>0.5</v>
      </c>
      <c r="AH525" s="85">
        <f t="shared" si="132"/>
        <v>3.5</v>
      </c>
      <c r="AI525" s="79">
        <f t="shared" si="133"/>
        <v>2</v>
      </c>
      <c r="AJ525" s="86">
        <f>INDEX([1]PointY2565Q3!J:J,MATCH([1]ตารางคะแนนV3!$C525,[1]PointY2565Q3!$C:$C,0))</f>
        <v>1</v>
      </c>
      <c r="AK525" s="87">
        <f>IFERROR(INDEX([1]อัตราการครองเตียง!O:O,MATCH([1]ตารางคะแนนV3!$C525,[1]อัตราการครองเตียง!$C:$C,0)),0)</f>
        <v>0</v>
      </c>
      <c r="AL525" s="88">
        <f>INDEX([1]SumAdjRw!R:R,MATCH([1]ตารางคะแนนV3!$C525,[1]SumAdjRw!$C:$C,0))</f>
        <v>0</v>
      </c>
      <c r="AM525" s="89">
        <f t="shared" si="134"/>
        <v>0</v>
      </c>
      <c r="AN525" s="90">
        <f t="shared" si="135"/>
        <v>3</v>
      </c>
      <c r="AO525" s="91">
        <f t="shared" si="136"/>
        <v>6</v>
      </c>
      <c r="AP525" s="92">
        <f>INDEX([1]RiskPlusY2565Q3!Q:Q,MATCH([1]ตารางคะแนนV3!$C525,[1]RiskPlusY2565Q3!$D:$D,0))</f>
        <v>0</v>
      </c>
      <c r="AQ525" s="92">
        <f>INDEX([1]RiskPlusY2565Q3!R:R,MATCH([1]ตารางคะแนนV3!$C525,[1]RiskPlusY2565Q3!$D:$D,0))</f>
        <v>0</v>
      </c>
      <c r="AR525" s="92">
        <f>INDEX([1]RiskPlusY2565Q3!AB:AB,MATCH([1]ตารางคะแนนV3!$C525,[1]RiskPlusY2565Q3!$D:$D,0))</f>
        <v>1</v>
      </c>
      <c r="AS525" s="93">
        <f t="shared" si="137"/>
        <v>1</v>
      </c>
      <c r="AT525" s="92">
        <f>INDEX([1]RiskPlusY2565Q3!AA:AA,MATCH([1]ตารางคะแนนV3!$C525,[1]RiskPlusY2565Q3!$D:$D,0))</f>
        <v>1</v>
      </c>
      <c r="AU525" s="92">
        <f>INDEX([1]RiskPlusY2565Q3!AC:AC,MATCH([1]ตารางคะแนนV3!$C525,[1]RiskPlusY2565Q3!$D:$D,0))</f>
        <v>1</v>
      </c>
      <c r="AV525" s="94">
        <f t="shared" si="138"/>
        <v>2</v>
      </c>
      <c r="AW525" s="95">
        <f t="shared" si="139"/>
        <v>3</v>
      </c>
      <c r="AX525" s="96">
        <f t="shared" si="140"/>
        <v>9</v>
      </c>
      <c r="AY525" s="18" t="str">
        <f t="shared" si="141"/>
        <v>C</v>
      </c>
      <c r="AZ525" s="18"/>
      <c r="BA525" s="18" t="str">
        <f>INDEX([1]Proflile65!$L:$L,MATCH([1]ตารางคะแนนV3!$C525,[1]Proflile65!$D:$D,0))</f>
        <v>เดิม</v>
      </c>
      <c r="BB525" s="18"/>
      <c r="BC525" s="18"/>
      <c r="BD525" s="28" t="b">
        <f t="shared" si="142"/>
        <v>1</v>
      </c>
      <c r="BE525" s="96">
        <v>9</v>
      </c>
      <c r="BF525" s="18" t="s">
        <v>2072</v>
      </c>
      <c r="BH525" s="17">
        <f t="shared" si="143"/>
        <v>0</v>
      </c>
    </row>
    <row r="526" spans="1:60">
      <c r="A526" s="18" t="s">
        <v>31</v>
      </c>
      <c r="B526" s="17" t="s">
        <v>33</v>
      </c>
      <c r="C526" s="18" t="s">
        <v>1181</v>
      </c>
      <c r="D526" s="17" t="s">
        <v>1182</v>
      </c>
      <c r="E526" s="18" t="str">
        <f>INDEX([1]Proflile65!$F:$F,MATCH([1]ตารางคะแนนV3!$C526,[1]Proflile65!$D:$D,0))</f>
        <v>รพช.</v>
      </c>
      <c r="F526" s="18">
        <f>INDEX([1]Proflile65!$H:$H,MATCH([1]ตารางคะแนนV3!$C526,[1]Proflile65!$D:$D,0))</f>
        <v>45</v>
      </c>
      <c r="G526" s="19" t="str">
        <f>INDEX([1]Proflile65!$K:$K,MATCH([1]ตารางคะแนนV3!$C526,[1]Proflile65!$D:$D,0))</f>
        <v>รพช.F2 P30,000-60,000</v>
      </c>
      <c r="H526" s="75">
        <v>41820</v>
      </c>
      <c r="I526" s="76">
        <f>INDEX([1]RiskPlusY2565Q3!L:L,MATCH([1]ตารางคะแนนV3!$C526,[1]RiskPlusY2565Q3!$D:$D,0))</f>
        <v>63048324.630000003</v>
      </c>
      <c r="J526" s="76">
        <f>INDEX([1]RiskPlusY2565Q3!P:P,MATCH([1]ตารางคะแนนV3!$C526,[1]RiskPlusY2565Q3!$D:$D,0))</f>
        <v>38473804.579999998</v>
      </c>
      <c r="K526" s="76">
        <f>INDEX([1]RiskPlusY2565Q3!O:O,MATCH([1]ตารางคะแนนV3!$C526,[1]RiskPlusY2565Q3!$D:$D,0))</f>
        <v>26607977.690000001</v>
      </c>
      <c r="L526" s="76">
        <f>INDEX([1]RiskPlusY2565Q3!M:M,MATCH([1]ตารางคะแนนV3!$C526,[1]RiskPlusY2565Q3!$D:$D,0))</f>
        <v>22583762.579999998</v>
      </c>
      <c r="M526" s="29">
        <f>INDEX([1]RiskPlusY2565Q3!N:N,MATCH([1]ตารางคะแนนV3!$C526,[1]RiskPlusY2565Q3!$D:$D,0))</f>
        <v>0</v>
      </c>
      <c r="N526" s="77">
        <f>INDEX([1]PlanfinY2565Q3!M:M,MATCH([1]ตารางคะแนนV3!$C526,[1]PlanfinY2565Q3!$C:$C,0))</f>
        <v>0</v>
      </c>
      <c r="O526" s="78">
        <f>INDEX([1]PlanfinY2565Q3!N:N,MATCH([1]ตารางคะแนนV3!$C526,[1]PlanfinY2565Q3!$C:$C,0))</f>
        <v>0</v>
      </c>
      <c r="P526" s="79">
        <f t="shared" si="128"/>
        <v>0</v>
      </c>
      <c r="Q526" s="80">
        <f>INDEX([1]Ratio!R:R,MATCH([1]ตารางคะแนนV3!$C526,[1]Ratio!$C:$C,0))</f>
        <v>129</v>
      </c>
      <c r="R526" s="81">
        <f>INDEX([1]RiskPlusY2565Q3!$S:$S,MATCH([1]ตารางคะแนนV3!C526,[1]RiskPlusY2565Q3!$D:$D,0))</f>
        <v>0</v>
      </c>
      <c r="S526" s="82">
        <f>INDEX([1]Ratio!$S:$S,MATCH([1]ตารางคะแนนV3!$C526,[1]Ratio!$C:$C,0))</f>
        <v>87</v>
      </c>
      <c r="T526" s="78">
        <f>VLOOKUP($C526,[1]RiskPlusY2565Q3!$D$2:$W$901,17,0)</f>
        <v>0</v>
      </c>
      <c r="U526" s="83">
        <f t="shared" si="129"/>
        <v>0</v>
      </c>
      <c r="V526" s="82">
        <f>INDEX([1]Ratio!$T:$T,MATCH([1]ตารางคะแนนV3!$C526,[1]Ratio!$C:$C,0))</f>
        <v>93</v>
      </c>
      <c r="W526" s="78">
        <f>VLOOKUP($C526,[1]RiskPlusY2565Q3!$D$2:$W$901,18,0)</f>
        <v>0</v>
      </c>
      <c r="X526" s="83">
        <f t="shared" si="130"/>
        <v>0</v>
      </c>
      <c r="Y526" s="82">
        <f>INDEX([1]Ratio!$V:$V,MATCH([1]ตารางคะแนนV3!$C526,[1]Ratio!$C:$C,0))</f>
        <v>78</v>
      </c>
      <c r="Z526" s="81">
        <f>INDEX([1]RiskPlusY2565Q3!$W:$W,MATCH([1]ตารางคะแนนV3!C526,[1]RiskPlusY2565Q3!$D:$D,0))</f>
        <v>0</v>
      </c>
      <c r="AA526" s="84">
        <f t="shared" si="131"/>
        <v>0</v>
      </c>
      <c r="AB526" s="77" t="str">
        <f>INDEX('[1]Quick MethodY2565Q3'!P:P,MATCH([1]ตารางคะแนนV3!$C526,'[1]Quick MethodY2565Q3'!$C:$C,0))</f>
        <v>1</v>
      </c>
      <c r="AC526" s="78" t="str">
        <f>INDEX('[1]Quick MethodY2565Q3'!Q:Q,MATCH([1]ตารางคะแนนV3!$C526,'[1]Quick MethodY2565Q3'!$C:$C,0))</f>
        <v>1</v>
      </c>
      <c r="AD526" s="78">
        <f>INDEX([1]HGRY2565Q3!W:W,MATCH([1]ตารางคะแนนV3!$C526,[1]HGRY2565Q3!$C:$C,0))</f>
        <v>0.5</v>
      </c>
      <c r="AE526" s="78">
        <f>INDEX([1]HGRY2565Q3!X:X,MATCH([1]ตารางคะแนนV3!$C526,[1]HGRY2565Q3!$C:$C,0))</f>
        <v>0</v>
      </c>
      <c r="AF526" s="78">
        <f>INDEX([1]HGRY2565Q3!Y:Y,MATCH([1]ตารางคะแนนV3!$C526,[1]HGRY2565Q3!$C:$C,0))</f>
        <v>0.5</v>
      </c>
      <c r="AG526" s="78">
        <f>INDEX([1]HGRY2565Q3!Z:Z,MATCH([1]ตารางคะแนนV3!$C526,[1]HGRY2565Q3!$C:$C,0))</f>
        <v>0</v>
      </c>
      <c r="AH526" s="85">
        <f t="shared" si="132"/>
        <v>3</v>
      </c>
      <c r="AI526" s="79">
        <f t="shared" si="133"/>
        <v>2</v>
      </c>
      <c r="AJ526" s="86">
        <f>INDEX([1]PointY2565Q3!J:J,MATCH([1]ตารางคะแนนV3!$C526,[1]PointY2565Q3!$C:$C,0))</f>
        <v>1</v>
      </c>
      <c r="AK526" s="87">
        <f>IFERROR(INDEX([1]อัตราการครองเตียง!O:O,MATCH([1]ตารางคะแนนV3!$C526,[1]อัตราการครองเตียง!$C:$C,0)),0)</f>
        <v>0</v>
      </c>
      <c r="AL526" s="88">
        <f>INDEX([1]SumAdjRw!R:R,MATCH([1]ตารางคะแนนV3!$C526,[1]SumAdjRw!$C:$C,0))</f>
        <v>1</v>
      </c>
      <c r="AM526" s="89">
        <f t="shared" si="134"/>
        <v>1</v>
      </c>
      <c r="AN526" s="90">
        <f t="shared" si="135"/>
        <v>4</v>
      </c>
      <c r="AO526" s="91">
        <f t="shared" si="136"/>
        <v>4</v>
      </c>
      <c r="AP526" s="92">
        <f>INDEX([1]RiskPlusY2565Q3!Q:Q,MATCH([1]ตารางคะแนนV3!$C526,[1]RiskPlusY2565Q3!$D:$D,0))</f>
        <v>0</v>
      </c>
      <c r="AQ526" s="92">
        <f>INDEX([1]RiskPlusY2565Q3!R:R,MATCH([1]ตารางคะแนนV3!$C526,[1]RiskPlusY2565Q3!$D:$D,0))</f>
        <v>0</v>
      </c>
      <c r="AR526" s="92">
        <f>INDEX([1]RiskPlusY2565Q3!AB:AB,MATCH([1]ตารางคะแนนV3!$C526,[1]RiskPlusY2565Q3!$D:$D,0))</f>
        <v>1</v>
      </c>
      <c r="AS526" s="93">
        <f t="shared" si="137"/>
        <v>1</v>
      </c>
      <c r="AT526" s="92">
        <f>INDEX([1]RiskPlusY2565Q3!AA:AA,MATCH([1]ตารางคะแนนV3!$C526,[1]RiskPlusY2565Q3!$D:$D,0))</f>
        <v>1</v>
      </c>
      <c r="AU526" s="92">
        <f>INDEX([1]RiskPlusY2565Q3!AC:AC,MATCH([1]ตารางคะแนนV3!$C526,[1]RiskPlusY2565Q3!$D:$D,0))</f>
        <v>1</v>
      </c>
      <c r="AV526" s="94">
        <f t="shared" si="138"/>
        <v>2</v>
      </c>
      <c r="AW526" s="95">
        <f t="shared" si="139"/>
        <v>3</v>
      </c>
      <c r="AX526" s="96">
        <f t="shared" si="140"/>
        <v>7</v>
      </c>
      <c r="AY526" s="18" t="str">
        <f t="shared" si="141"/>
        <v>F</v>
      </c>
      <c r="AZ526" s="18"/>
      <c r="BA526" s="18" t="str">
        <f>INDEX([1]Proflile65!$L:$L,MATCH([1]ตารางคะแนนV3!$C526,[1]Proflile65!$D:$D,0))</f>
        <v>เดิม</v>
      </c>
      <c r="BB526" s="18"/>
      <c r="BC526" s="18"/>
      <c r="BD526" s="28" t="b">
        <f t="shared" si="142"/>
        <v>1</v>
      </c>
      <c r="BE526" s="96">
        <v>7</v>
      </c>
      <c r="BF526" s="18" t="s">
        <v>2074</v>
      </c>
      <c r="BH526" s="17">
        <f t="shared" si="143"/>
        <v>0</v>
      </c>
    </row>
    <row r="527" spans="1:60">
      <c r="A527" s="18" t="s">
        <v>31</v>
      </c>
      <c r="B527" s="17" t="s">
        <v>33</v>
      </c>
      <c r="C527" s="18" t="s">
        <v>1183</v>
      </c>
      <c r="D527" s="17" t="s">
        <v>1184</v>
      </c>
      <c r="E527" s="18" t="str">
        <f>INDEX([1]Proflile65!$F:$F,MATCH([1]ตารางคะแนนV3!$C527,[1]Proflile65!$D:$D,0))</f>
        <v>รพช.</v>
      </c>
      <c r="F527" s="18">
        <f>INDEX([1]Proflile65!$H:$H,MATCH([1]ตารางคะแนนV3!$C527,[1]Proflile65!$D:$D,0))</f>
        <v>74</v>
      </c>
      <c r="G527" s="19" t="str">
        <f>INDEX([1]Proflile65!$K:$K,MATCH([1]ตารางคะแนนV3!$C527,[1]Proflile65!$D:$D,0))</f>
        <v>รพช.F2 P30,000-60,000</v>
      </c>
      <c r="H527" s="75">
        <v>48560</v>
      </c>
      <c r="I527" s="76">
        <f>INDEX([1]RiskPlusY2565Q3!L:L,MATCH([1]ตารางคะแนนV3!$C527,[1]RiskPlusY2565Q3!$D:$D,0))</f>
        <v>47064600.969999999</v>
      </c>
      <c r="J527" s="76">
        <f>INDEX([1]RiskPlusY2565Q3!P:P,MATCH([1]ตารางคะแนนV3!$C527,[1]RiskPlusY2565Q3!$D:$D,0))</f>
        <v>17066675.780000001</v>
      </c>
      <c r="K527" s="76">
        <f>INDEX([1]RiskPlusY2565Q3!O:O,MATCH([1]ตารางคะแนนV3!$C527,[1]RiskPlusY2565Q3!$D:$D,0))</f>
        <v>29580711.620000001</v>
      </c>
      <c r="L527" s="76">
        <f>INDEX([1]RiskPlusY2565Q3!M:M,MATCH([1]ตารางคะแนนV3!$C527,[1]RiskPlusY2565Q3!$D:$D,0))</f>
        <v>29595279.149999999</v>
      </c>
      <c r="M527" s="29">
        <f>INDEX([1]RiskPlusY2565Q3!N:N,MATCH([1]ตารางคะแนนV3!$C527,[1]RiskPlusY2565Q3!$D:$D,0))</f>
        <v>0</v>
      </c>
      <c r="N527" s="77">
        <f>INDEX([1]PlanfinY2565Q3!M:M,MATCH([1]ตารางคะแนนV3!$C527,[1]PlanfinY2565Q3!$C:$C,0))</f>
        <v>0</v>
      </c>
      <c r="O527" s="78">
        <f>INDEX([1]PlanfinY2565Q3!N:N,MATCH([1]ตารางคะแนนV3!$C527,[1]PlanfinY2565Q3!$C:$C,0))</f>
        <v>0</v>
      </c>
      <c r="P527" s="79">
        <f t="shared" si="128"/>
        <v>0</v>
      </c>
      <c r="Q527" s="80">
        <f>INDEX([1]Ratio!R:R,MATCH([1]ตารางคะแนนV3!$C527,[1]Ratio!$C:$C,0))</f>
        <v>176</v>
      </c>
      <c r="R527" s="81">
        <f>INDEX([1]RiskPlusY2565Q3!$S:$S,MATCH([1]ตารางคะแนนV3!C527,[1]RiskPlusY2565Q3!$D:$D,0))</f>
        <v>0</v>
      </c>
      <c r="S527" s="82">
        <f>INDEX([1]Ratio!$S:$S,MATCH([1]ตารางคะแนนV3!$C527,[1]Ratio!$C:$C,0))</f>
        <v>58</v>
      </c>
      <c r="T527" s="78">
        <f>VLOOKUP($C527,[1]RiskPlusY2565Q3!$D$2:$W$901,17,0)</f>
        <v>1</v>
      </c>
      <c r="U527" s="83">
        <f t="shared" si="129"/>
        <v>0.5</v>
      </c>
      <c r="V527" s="82">
        <f>INDEX([1]Ratio!$T:$T,MATCH([1]ตารางคะแนนV3!$C527,[1]Ratio!$C:$C,0))</f>
        <v>59</v>
      </c>
      <c r="W527" s="78">
        <f>VLOOKUP($C527,[1]RiskPlusY2565Q3!$D$2:$W$901,18,0)</f>
        <v>1</v>
      </c>
      <c r="X527" s="83">
        <f t="shared" si="130"/>
        <v>0.5</v>
      </c>
      <c r="Y527" s="82">
        <f>INDEX([1]Ratio!$V:$V,MATCH([1]ตารางคะแนนV3!$C527,[1]Ratio!$C:$C,0))</f>
        <v>60</v>
      </c>
      <c r="Z527" s="81">
        <f>INDEX([1]RiskPlusY2565Q3!$W:$W,MATCH([1]ตารางคะแนนV3!C527,[1]RiskPlusY2565Q3!$D:$D,0))</f>
        <v>1</v>
      </c>
      <c r="AA527" s="84">
        <f t="shared" si="131"/>
        <v>2</v>
      </c>
      <c r="AB527" s="77" t="str">
        <f>INDEX('[1]Quick MethodY2565Q3'!P:P,MATCH([1]ตารางคะแนนV3!$C527,'[1]Quick MethodY2565Q3'!$C:$C,0))</f>
        <v>1</v>
      </c>
      <c r="AC527" s="78" t="str">
        <f>INDEX('[1]Quick MethodY2565Q3'!Q:Q,MATCH([1]ตารางคะแนนV3!$C527,'[1]Quick MethodY2565Q3'!$C:$C,0))</f>
        <v>1</v>
      </c>
      <c r="AD527" s="78">
        <f>INDEX([1]HGRY2565Q3!W:W,MATCH([1]ตารางคะแนนV3!$C527,[1]HGRY2565Q3!$C:$C,0))</f>
        <v>0</v>
      </c>
      <c r="AE527" s="78">
        <f>INDEX([1]HGRY2565Q3!X:X,MATCH([1]ตารางคะแนนV3!$C527,[1]HGRY2565Q3!$C:$C,0))</f>
        <v>0.5</v>
      </c>
      <c r="AF527" s="78">
        <f>INDEX([1]HGRY2565Q3!Y:Y,MATCH([1]ตารางคะแนนV3!$C527,[1]HGRY2565Q3!$C:$C,0))</f>
        <v>0</v>
      </c>
      <c r="AG527" s="78">
        <f>INDEX([1]HGRY2565Q3!Z:Z,MATCH([1]ตารางคะแนนV3!$C527,[1]HGRY2565Q3!$C:$C,0))</f>
        <v>0.5</v>
      </c>
      <c r="AH527" s="85">
        <f t="shared" si="132"/>
        <v>3</v>
      </c>
      <c r="AI527" s="79">
        <f t="shared" si="133"/>
        <v>2</v>
      </c>
      <c r="AJ527" s="86">
        <f>INDEX([1]PointY2565Q3!J:J,MATCH([1]ตารางคะแนนV3!$C527,[1]PointY2565Q3!$C:$C,0))</f>
        <v>1</v>
      </c>
      <c r="AK527" s="87">
        <f>IFERROR(INDEX([1]อัตราการครองเตียง!O:O,MATCH([1]ตารางคะแนนV3!$C527,[1]อัตราการครองเตียง!$C:$C,0)),0)</f>
        <v>1</v>
      </c>
      <c r="AL527" s="88">
        <f>INDEX([1]SumAdjRw!R:R,MATCH([1]ตารางคะแนนV3!$C527,[1]SumAdjRw!$C:$C,0))</f>
        <v>1</v>
      </c>
      <c r="AM527" s="89">
        <f t="shared" si="134"/>
        <v>2</v>
      </c>
      <c r="AN527" s="90">
        <f t="shared" si="135"/>
        <v>5</v>
      </c>
      <c r="AO527" s="91">
        <f t="shared" si="136"/>
        <v>7</v>
      </c>
      <c r="AP527" s="92">
        <f>INDEX([1]RiskPlusY2565Q3!Q:Q,MATCH([1]ตารางคะแนนV3!$C527,[1]RiskPlusY2565Q3!$D:$D,0))</f>
        <v>0</v>
      </c>
      <c r="AQ527" s="92">
        <f>INDEX([1]RiskPlusY2565Q3!R:R,MATCH([1]ตารางคะแนนV3!$C527,[1]RiskPlusY2565Q3!$D:$D,0))</f>
        <v>1</v>
      </c>
      <c r="AR527" s="92">
        <f>INDEX([1]RiskPlusY2565Q3!AB:AB,MATCH([1]ตารางคะแนนV3!$C527,[1]RiskPlusY2565Q3!$D:$D,0))</f>
        <v>1</v>
      </c>
      <c r="AS527" s="93">
        <f t="shared" si="137"/>
        <v>2</v>
      </c>
      <c r="AT527" s="92">
        <f>INDEX([1]RiskPlusY2565Q3!AA:AA,MATCH([1]ตารางคะแนนV3!$C527,[1]RiskPlusY2565Q3!$D:$D,0))</f>
        <v>1</v>
      </c>
      <c r="AU527" s="92">
        <f>INDEX([1]RiskPlusY2565Q3!AC:AC,MATCH([1]ตารางคะแนนV3!$C527,[1]RiskPlusY2565Q3!$D:$D,0))</f>
        <v>1</v>
      </c>
      <c r="AV527" s="94">
        <f t="shared" si="138"/>
        <v>2</v>
      </c>
      <c r="AW527" s="95">
        <f t="shared" si="139"/>
        <v>4</v>
      </c>
      <c r="AX527" s="96">
        <f t="shared" si="140"/>
        <v>11</v>
      </c>
      <c r="AY527" s="18" t="str">
        <f t="shared" si="141"/>
        <v>B</v>
      </c>
      <c r="AZ527" s="18"/>
      <c r="BA527" s="18" t="str">
        <f>INDEX([1]Proflile65!$L:$L,MATCH([1]ตารางคะแนนV3!$C527,[1]Proflile65!$D:$D,0))</f>
        <v>เดิม</v>
      </c>
      <c r="BB527" s="18"/>
      <c r="BC527" s="18"/>
      <c r="BD527" s="28" t="b">
        <f t="shared" si="142"/>
        <v>1</v>
      </c>
      <c r="BE527" s="96">
        <v>11</v>
      </c>
      <c r="BF527" s="18" t="s">
        <v>2071</v>
      </c>
      <c r="BH527" s="17">
        <f t="shared" si="143"/>
        <v>150000</v>
      </c>
    </row>
    <row r="528" spans="1:60">
      <c r="A528" s="18" t="s">
        <v>31</v>
      </c>
      <c r="B528" s="17" t="s">
        <v>33</v>
      </c>
      <c r="C528" s="18" t="s">
        <v>1185</v>
      </c>
      <c r="D528" s="17" t="s">
        <v>1186</v>
      </c>
      <c r="E528" s="18" t="str">
        <f>INDEX([1]Proflile65!$F:$F,MATCH([1]ตารางคะแนนV3!$C528,[1]Proflile65!$D:$D,0))</f>
        <v>รพช.</v>
      </c>
      <c r="F528" s="18">
        <f>INDEX([1]Proflile65!$H:$H,MATCH([1]ตารางคะแนนV3!$C528,[1]Proflile65!$D:$D,0))</f>
        <v>116</v>
      </c>
      <c r="G528" s="19" t="str">
        <f>INDEX([1]Proflile65!$K:$K,MATCH([1]ตารางคะแนนV3!$C528,[1]Proflile65!$D:$D,0))</f>
        <v>รพช.M2 B&gt;100</v>
      </c>
      <c r="H528" s="75">
        <v>53836</v>
      </c>
      <c r="I528" s="76">
        <f>INDEX([1]RiskPlusY2565Q3!L:L,MATCH([1]ตารางคะแนนV3!$C528,[1]RiskPlusY2565Q3!$D:$D,0))</f>
        <v>85923039.75</v>
      </c>
      <c r="J528" s="76">
        <f>INDEX([1]RiskPlusY2565Q3!P:P,MATCH([1]ตารางคะแนนV3!$C528,[1]RiskPlusY2565Q3!$D:$D,0))</f>
        <v>13923602.630000001</v>
      </c>
      <c r="K528" s="76">
        <f>INDEX([1]RiskPlusY2565Q3!O:O,MATCH([1]ตารางคะแนนV3!$C528,[1]RiskPlusY2565Q3!$D:$D,0))</f>
        <v>41915249.969999999</v>
      </c>
      <c r="L528" s="76">
        <f>INDEX([1]RiskPlusY2565Q3!M:M,MATCH([1]ตารางคะแนนV3!$C528,[1]RiskPlusY2565Q3!$D:$D,0))</f>
        <v>35092309.539999999</v>
      </c>
      <c r="M528" s="29">
        <f>INDEX([1]RiskPlusY2565Q3!N:N,MATCH([1]ตารางคะแนนV3!$C528,[1]RiskPlusY2565Q3!$D:$D,0))</f>
        <v>0</v>
      </c>
      <c r="N528" s="77">
        <f>INDEX([1]PlanfinY2565Q3!M:M,MATCH([1]ตารางคะแนนV3!$C528,[1]PlanfinY2565Q3!$C:$C,0))</f>
        <v>0</v>
      </c>
      <c r="O528" s="78">
        <f>INDEX([1]PlanfinY2565Q3!N:N,MATCH([1]ตารางคะแนนV3!$C528,[1]PlanfinY2565Q3!$C:$C,0))</f>
        <v>0</v>
      </c>
      <c r="P528" s="79">
        <f t="shared" si="128"/>
        <v>0</v>
      </c>
      <c r="Q528" s="80">
        <f>INDEX([1]Ratio!R:R,MATCH([1]ตารางคะแนนV3!$C528,[1]Ratio!$C:$C,0))</f>
        <v>147</v>
      </c>
      <c r="R528" s="81">
        <f>INDEX([1]RiskPlusY2565Q3!$S:$S,MATCH([1]ตารางคะแนนV3!C528,[1]RiskPlusY2565Q3!$D:$D,0))</f>
        <v>0</v>
      </c>
      <c r="S528" s="82">
        <f>INDEX([1]Ratio!$S:$S,MATCH([1]ตารางคะแนนV3!$C528,[1]Ratio!$C:$C,0))</f>
        <v>97</v>
      </c>
      <c r="T528" s="78">
        <f>VLOOKUP($C528,[1]RiskPlusY2565Q3!$D$2:$W$901,17,0)</f>
        <v>0</v>
      </c>
      <c r="U528" s="83">
        <f t="shared" si="129"/>
        <v>0</v>
      </c>
      <c r="V528" s="82">
        <f>INDEX([1]Ratio!$T:$T,MATCH([1]ตารางคะแนนV3!$C528,[1]Ratio!$C:$C,0))</f>
        <v>53</v>
      </c>
      <c r="W528" s="78">
        <f>VLOOKUP($C528,[1]RiskPlusY2565Q3!$D$2:$W$901,18,0)</f>
        <v>1</v>
      </c>
      <c r="X528" s="83">
        <f t="shared" si="130"/>
        <v>0.5</v>
      </c>
      <c r="Y528" s="82">
        <f>INDEX([1]Ratio!$V:$V,MATCH([1]ตารางคะแนนV3!$C528,[1]Ratio!$C:$C,0))</f>
        <v>51</v>
      </c>
      <c r="Z528" s="81">
        <f>INDEX([1]RiskPlusY2565Q3!$W:$W,MATCH([1]ตารางคะแนนV3!C528,[1]RiskPlusY2565Q3!$D:$D,0))</f>
        <v>1</v>
      </c>
      <c r="AA528" s="84">
        <f t="shared" si="131"/>
        <v>1.5</v>
      </c>
      <c r="AB528" s="77" t="str">
        <f>INDEX('[1]Quick MethodY2565Q3'!P:P,MATCH([1]ตารางคะแนนV3!$C528,'[1]Quick MethodY2565Q3'!$C:$C,0))</f>
        <v>1</v>
      </c>
      <c r="AC528" s="78" t="str">
        <f>INDEX('[1]Quick MethodY2565Q3'!Q:Q,MATCH([1]ตารางคะแนนV3!$C528,'[1]Quick MethodY2565Q3'!$C:$C,0))</f>
        <v>1</v>
      </c>
      <c r="AD528" s="78">
        <f>INDEX([1]HGRY2565Q3!W:W,MATCH([1]ตารางคะแนนV3!$C528,[1]HGRY2565Q3!$C:$C,0))</f>
        <v>0.5</v>
      </c>
      <c r="AE528" s="78">
        <f>INDEX([1]HGRY2565Q3!X:X,MATCH([1]ตารางคะแนนV3!$C528,[1]HGRY2565Q3!$C:$C,0))</f>
        <v>0.5</v>
      </c>
      <c r="AF528" s="78">
        <f>INDEX([1]HGRY2565Q3!Y:Y,MATCH([1]ตารางคะแนนV3!$C528,[1]HGRY2565Q3!$C:$C,0))</f>
        <v>0.5</v>
      </c>
      <c r="AG528" s="78">
        <f>INDEX([1]HGRY2565Q3!Z:Z,MATCH([1]ตารางคะแนนV3!$C528,[1]HGRY2565Q3!$C:$C,0))</f>
        <v>0.5</v>
      </c>
      <c r="AH528" s="85">
        <f t="shared" si="132"/>
        <v>4</v>
      </c>
      <c r="AI528" s="79">
        <f t="shared" si="133"/>
        <v>2</v>
      </c>
      <c r="AJ528" s="86">
        <f>INDEX([1]PointY2565Q3!J:J,MATCH([1]ตารางคะแนนV3!$C528,[1]PointY2565Q3!$C:$C,0))</f>
        <v>1</v>
      </c>
      <c r="AK528" s="87">
        <f>IFERROR(INDEX([1]อัตราการครองเตียง!O:O,MATCH([1]ตารางคะแนนV3!$C528,[1]อัตราการครองเตียง!$C:$C,0)),0)</f>
        <v>0</v>
      </c>
      <c r="AL528" s="88">
        <f>INDEX([1]SumAdjRw!R:R,MATCH([1]ตารางคะแนนV3!$C528,[1]SumAdjRw!$C:$C,0))</f>
        <v>0</v>
      </c>
      <c r="AM528" s="89">
        <f t="shared" si="134"/>
        <v>0</v>
      </c>
      <c r="AN528" s="90">
        <f t="shared" si="135"/>
        <v>3</v>
      </c>
      <c r="AO528" s="91">
        <f t="shared" si="136"/>
        <v>4.5</v>
      </c>
      <c r="AP528" s="92">
        <f>INDEX([1]RiskPlusY2565Q3!Q:Q,MATCH([1]ตารางคะแนนV3!$C528,[1]RiskPlusY2565Q3!$D:$D,0))</f>
        <v>0</v>
      </c>
      <c r="AQ528" s="92">
        <f>INDEX([1]RiskPlusY2565Q3!R:R,MATCH([1]ตารางคะแนนV3!$C528,[1]RiskPlusY2565Q3!$D:$D,0))</f>
        <v>0</v>
      </c>
      <c r="AR528" s="92">
        <f>INDEX([1]RiskPlusY2565Q3!AB:AB,MATCH([1]ตารางคะแนนV3!$C528,[1]RiskPlusY2565Q3!$D:$D,0))</f>
        <v>1</v>
      </c>
      <c r="AS528" s="93">
        <f t="shared" si="137"/>
        <v>1</v>
      </c>
      <c r="AT528" s="92">
        <f>INDEX([1]RiskPlusY2565Q3!AA:AA,MATCH([1]ตารางคะแนนV3!$C528,[1]RiskPlusY2565Q3!$D:$D,0))</f>
        <v>1</v>
      </c>
      <c r="AU528" s="92">
        <f>INDEX([1]RiskPlusY2565Q3!AC:AC,MATCH([1]ตารางคะแนนV3!$C528,[1]RiskPlusY2565Q3!$D:$D,0))</f>
        <v>1</v>
      </c>
      <c r="AV528" s="94">
        <f t="shared" si="138"/>
        <v>2</v>
      </c>
      <c r="AW528" s="95">
        <f t="shared" si="139"/>
        <v>3</v>
      </c>
      <c r="AX528" s="96">
        <f t="shared" si="140"/>
        <v>7.5</v>
      </c>
      <c r="AY528" s="18" t="str">
        <f t="shared" si="141"/>
        <v>D</v>
      </c>
      <c r="AZ528" s="18"/>
      <c r="BA528" s="18" t="str">
        <f>INDEX([1]Proflile65!$L:$L,MATCH([1]ตารางคะแนนV3!$C528,[1]Proflile65!$D:$D,0))</f>
        <v>เดิม</v>
      </c>
      <c r="BB528" s="18"/>
      <c r="BC528" s="18"/>
      <c r="BD528" s="28" t="b">
        <f t="shared" si="142"/>
        <v>1</v>
      </c>
      <c r="BE528" s="96">
        <v>7.5</v>
      </c>
      <c r="BF528" s="18" t="s">
        <v>2073</v>
      </c>
      <c r="BH528" s="17">
        <f t="shared" si="143"/>
        <v>0</v>
      </c>
    </row>
    <row r="529" spans="1:60">
      <c r="A529" s="18" t="s">
        <v>31</v>
      </c>
      <c r="B529" s="17" t="s">
        <v>33</v>
      </c>
      <c r="C529" s="18" t="s">
        <v>1187</v>
      </c>
      <c r="D529" s="17" t="s">
        <v>1188</v>
      </c>
      <c r="E529" s="18" t="str">
        <f>INDEX([1]Proflile65!$F:$F,MATCH([1]ตารางคะแนนV3!$C529,[1]Proflile65!$D:$D,0))</f>
        <v>รพช.</v>
      </c>
      <c r="F529" s="18">
        <f>INDEX([1]Proflile65!$H:$H,MATCH([1]ตารางคะแนนV3!$C529,[1]Proflile65!$D:$D,0))</f>
        <v>37</v>
      </c>
      <c r="G529" s="19" t="str">
        <f>INDEX([1]Proflile65!$K:$K,MATCH([1]ตารางคะแนนV3!$C529,[1]Proflile65!$D:$D,0))</f>
        <v>รพช.F2 P30,000-60,000</v>
      </c>
      <c r="H529" s="75">
        <v>31312</v>
      </c>
      <c r="I529" s="76">
        <f>INDEX([1]RiskPlusY2565Q3!L:L,MATCH([1]ตารางคะแนนV3!$C529,[1]RiskPlusY2565Q3!$D:$D,0))</f>
        <v>69172022.469999999</v>
      </c>
      <c r="J529" s="76">
        <f>INDEX([1]RiskPlusY2565Q3!P:P,MATCH([1]ตารางคะแนนV3!$C529,[1]RiskPlusY2565Q3!$D:$D,0))</f>
        <v>35184849.32</v>
      </c>
      <c r="K529" s="76">
        <f>INDEX([1]RiskPlusY2565Q3!O:O,MATCH([1]ตารางคะแนนV3!$C529,[1]RiskPlusY2565Q3!$D:$D,0))</f>
        <v>37825316.460000001</v>
      </c>
      <c r="L529" s="76">
        <f>INDEX([1]RiskPlusY2565Q3!M:M,MATCH([1]ตารางคะแนนV3!$C529,[1]RiskPlusY2565Q3!$D:$D,0))</f>
        <v>36246099.840000004</v>
      </c>
      <c r="M529" s="29">
        <f>INDEX([1]RiskPlusY2565Q3!N:N,MATCH([1]ตารางคะแนนV3!$C529,[1]RiskPlusY2565Q3!$D:$D,0))</f>
        <v>0</v>
      </c>
      <c r="N529" s="77">
        <f>INDEX([1]PlanfinY2565Q3!M:M,MATCH([1]ตารางคะแนนV3!$C529,[1]PlanfinY2565Q3!$C:$C,0))</f>
        <v>0</v>
      </c>
      <c r="O529" s="78">
        <f>INDEX([1]PlanfinY2565Q3!N:N,MATCH([1]ตารางคะแนนV3!$C529,[1]PlanfinY2565Q3!$C:$C,0))</f>
        <v>0</v>
      </c>
      <c r="P529" s="79">
        <f t="shared" si="128"/>
        <v>0</v>
      </c>
      <c r="Q529" s="80">
        <f>INDEX([1]Ratio!R:R,MATCH([1]ตารางคะแนนV3!$C529,[1]Ratio!$C:$C,0))</f>
        <v>100</v>
      </c>
      <c r="R529" s="81">
        <f>INDEX([1]RiskPlusY2565Q3!$S:$S,MATCH([1]ตารางคะแนนV3!C529,[1]RiskPlusY2565Q3!$D:$D,0))</f>
        <v>0</v>
      </c>
      <c r="S529" s="82">
        <f>INDEX([1]Ratio!$S:$S,MATCH([1]ตารางคะแนนV3!$C529,[1]Ratio!$C:$C,0))</f>
        <v>155</v>
      </c>
      <c r="T529" s="78">
        <f>VLOOKUP($C529,[1]RiskPlusY2565Q3!$D$2:$W$901,17,0)</f>
        <v>0</v>
      </c>
      <c r="U529" s="83">
        <f t="shared" si="129"/>
        <v>0</v>
      </c>
      <c r="V529" s="82">
        <f>INDEX([1]Ratio!$T:$T,MATCH([1]ตารางคะแนนV3!$C529,[1]Ratio!$C:$C,0))</f>
        <v>72</v>
      </c>
      <c r="W529" s="78">
        <f>VLOOKUP($C529,[1]RiskPlusY2565Q3!$D$2:$W$901,18,0)</f>
        <v>0</v>
      </c>
      <c r="X529" s="83">
        <f t="shared" si="130"/>
        <v>0</v>
      </c>
      <c r="Y529" s="82">
        <f>INDEX([1]Ratio!$V:$V,MATCH([1]ตารางคะแนนV3!$C529,[1]Ratio!$C:$C,0))</f>
        <v>59</v>
      </c>
      <c r="Z529" s="81">
        <f>INDEX([1]RiskPlusY2565Q3!$W:$W,MATCH([1]ตารางคะแนนV3!C529,[1]RiskPlusY2565Q3!$D:$D,0))</f>
        <v>1</v>
      </c>
      <c r="AA529" s="84">
        <f t="shared" si="131"/>
        <v>1</v>
      </c>
      <c r="AB529" s="77" t="str">
        <f>INDEX('[1]Quick MethodY2565Q3'!P:P,MATCH([1]ตารางคะแนนV3!$C529,'[1]Quick MethodY2565Q3'!$C:$C,0))</f>
        <v>1</v>
      </c>
      <c r="AC529" s="78" t="str">
        <f>INDEX('[1]Quick MethodY2565Q3'!Q:Q,MATCH([1]ตารางคะแนนV3!$C529,'[1]Quick MethodY2565Q3'!$C:$C,0))</f>
        <v>1</v>
      </c>
      <c r="AD529" s="78">
        <f>INDEX([1]HGRY2565Q3!W:W,MATCH([1]ตารางคะแนนV3!$C529,[1]HGRY2565Q3!$C:$C,0))</f>
        <v>0.5</v>
      </c>
      <c r="AE529" s="78">
        <f>INDEX([1]HGRY2565Q3!X:X,MATCH([1]ตารางคะแนนV3!$C529,[1]HGRY2565Q3!$C:$C,0))</f>
        <v>0.5</v>
      </c>
      <c r="AF529" s="78">
        <f>INDEX([1]HGRY2565Q3!Y:Y,MATCH([1]ตารางคะแนนV3!$C529,[1]HGRY2565Q3!$C:$C,0))</f>
        <v>0.5</v>
      </c>
      <c r="AG529" s="78">
        <f>INDEX([1]HGRY2565Q3!Z:Z,MATCH([1]ตารางคะแนนV3!$C529,[1]HGRY2565Q3!$C:$C,0))</f>
        <v>0.5</v>
      </c>
      <c r="AH529" s="85">
        <f t="shared" si="132"/>
        <v>4</v>
      </c>
      <c r="AI529" s="79">
        <f t="shared" si="133"/>
        <v>2</v>
      </c>
      <c r="AJ529" s="86">
        <f>INDEX([1]PointY2565Q3!J:J,MATCH([1]ตารางคะแนนV3!$C529,[1]PointY2565Q3!$C:$C,0))</f>
        <v>1</v>
      </c>
      <c r="AK529" s="87">
        <f>IFERROR(INDEX([1]อัตราการครองเตียง!O:O,MATCH([1]ตารางคะแนนV3!$C529,[1]อัตราการครองเตียง!$C:$C,0)),0)</f>
        <v>1</v>
      </c>
      <c r="AL529" s="88">
        <f>INDEX([1]SumAdjRw!R:R,MATCH([1]ตารางคะแนนV3!$C529,[1]SumAdjRw!$C:$C,0))</f>
        <v>1</v>
      </c>
      <c r="AM529" s="89">
        <f t="shared" si="134"/>
        <v>2</v>
      </c>
      <c r="AN529" s="90">
        <f t="shared" si="135"/>
        <v>5</v>
      </c>
      <c r="AO529" s="91">
        <f t="shared" si="136"/>
        <v>6</v>
      </c>
      <c r="AP529" s="92">
        <f>INDEX([1]RiskPlusY2565Q3!Q:Q,MATCH([1]ตารางคะแนนV3!$C529,[1]RiskPlusY2565Q3!$D:$D,0))</f>
        <v>1</v>
      </c>
      <c r="AQ529" s="92">
        <f>INDEX([1]RiskPlusY2565Q3!R:R,MATCH([1]ตารางคะแนนV3!$C529,[1]RiskPlusY2565Q3!$D:$D,0))</f>
        <v>1</v>
      </c>
      <c r="AR529" s="92">
        <f>INDEX([1]RiskPlusY2565Q3!AB:AB,MATCH([1]ตารางคะแนนV3!$C529,[1]RiskPlusY2565Q3!$D:$D,0))</f>
        <v>1</v>
      </c>
      <c r="AS529" s="93">
        <f t="shared" si="137"/>
        <v>3</v>
      </c>
      <c r="AT529" s="92">
        <f>INDEX([1]RiskPlusY2565Q3!AA:AA,MATCH([1]ตารางคะแนนV3!$C529,[1]RiskPlusY2565Q3!$D:$D,0))</f>
        <v>1</v>
      </c>
      <c r="AU529" s="92">
        <f>INDEX([1]RiskPlusY2565Q3!AC:AC,MATCH([1]ตารางคะแนนV3!$C529,[1]RiskPlusY2565Q3!$D:$D,0))</f>
        <v>1</v>
      </c>
      <c r="AV529" s="94">
        <f t="shared" si="138"/>
        <v>2</v>
      </c>
      <c r="AW529" s="95">
        <f t="shared" si="139"/>
        <v>5</v>
      </c>
      <c r="AX529" s="96">
        <f t="shared" si="140"/>
        <v>11</v>
      </c>
      <c r="AY529" s="18" t="str">
        <f t="shared" si="141"/>
        <v>B</v>
      </c>
      <c r="AZ529" s="18"/>
      <c r="BA529" s="18" t="str">
        <f>INDEX([1]Proflile65!$L:$L,MATCH([1]ตารางคะแนนV3!$C529,[1]Proflile65!$D:$D,0))</f>
        <v>เดิม</v>
      </c>
      <c r="BB529" s="18"/>
      <c r="BC529" s="18"/>
      <c r="BD529" s="28" t="b">
        <f t="shared" si="142"/>
        <v>1</v>
      </c>
      <c r="BE529" s="96">
        <v>11</v>
      </c>
      <c r="BF529" s="18" t="s">
        <v>2071</v>
      </c>
      <c r="BH529" s="17">
        <f t="shared" si="143"/>
        <v>150000</v>
      </c>
    </row>
    <row r="530" spans="1:60">
      <c r="A530" s="18" t="s">
        <v>31</v>
      </c>
      <c r="B530" s="17" t="s">
        <v>33</v>
      </c>
      <c r="C530" s="18" t="s">
        <v>1189</v>
      </c>
      <c r="D530" s="17" t="s">
        <v>1190</v>
      </c>
      <c r="E530" s="18" t="str">
        <f>INDEX([1]Proflile65!$F:$F,MATCH([1]ตารางคะแนนV3!$C530,[1]Proflile65!$D:$D,0))</f>
        <v>รพช.</v>
      </c>
      <c r="F530" s="18">
        <f>INDEX([1]Proflile65!$H:$H,MATCH([1]ตารางคะแนนV3!$C530,[1]Proflile65!$D:$D,0))</f>
        <v>58</v>
      </c>
      <c r="G530" s="19" t="str">
        <f>INDEX([1]Proflile65!$K:$K,MATCH([1]ตารางคะแนนV3!$C530,[1]Proflile65!$D:$D,0))</f>
        <v>รพช.F2 P30,000-60,000</v>
      </c>
      <c r="H530" s="75">
        <v>30842</v>
      </c>
      <c r="I530" s="76">
        <f>INDEX([1]RiskPlusY2565Q3!L:L,MATCH([1]ตารางคะแนนV3!$C530,[1]RiskPlusY2565Q3!$D:$D,0))</f>
        <v>54209092.030000001</v>
      </c>
      <c r="J530" s="76">
        <f>INDEX([1]RiskPlusY2565Q3!P:P,MATCH([1]ตารางคะแนนV3!$C530,[1]RiskPlusY2565Q3!$D:$D,0))</f>
        <v>35391181.090000004</v>
      </c>
      <c r="K530" s="76">
        <f>INDEX([1]RiskPlusY2565Q3!O:O,MATCH([1]ตารางคะแนนV3!$C530,[1]RiskPlusY2565Q3!$D:$D,0))</f>
        <v>24656068.27</v>
      </c>
      <c r="L530" s="76">
        <f>INDEX([1]RiskPlusY2565Q3!M:M,MATCH([1]ตารางคะแนนV3!$C530,[1]RiskPlusY2565Q3!$D:$D,0))</f>
        <v>21368101.280000001</v>
      </c>
      <c r="M530" s="29">
        <f>INDEX([1]RiskPlusY2565Q3!N:N,MATCH([1]ตารางคะแนนV3!$C530,[1]RiskPlusY2565Q3!$D:$D,0))</f>
        <v>0</v>
      </c>
      <c r="N530" s="77">
        <f>INDEX([1]PlanfinY2565Q3!M:M,MATCH([1]ตารางคะแนนV3!$C530,[1]PlanfinY2565Q3!$C:$C,0))</f>
        <v>0</v>
      </c>
      <c r="O530" s="78">
        <f>INDEX([1]PlanfinY2565Q3!N:N,MATCH([1]ตารางคะแนนV3!$C530,[1]PlanfinY2565Q3!$C:$C,0))</f>
        <v>1</v>
      </c>
      <c r="P530" s="79">
        <f t="shared" si="128"/>
        <v>1</v>
      </c>
      <c r="Q530" s="80">
        <f>INDEX([1]Ratio!R:R,MATCH([1]ตารางคะแนนV3!$C530,[1]Ratio!$C:$C,0))</f>
        <v>48</v>
      </c>
      <c r="R530" s="81">
        <f>INDEX([1]RiskPlusY2565Q3!$S:$S,MATCH([1]ตารางคะแนนV3!C530,[1]RiskPlusY2565Q3!$D:$D,0))</f>
        <v>1</v>
      </c>
      <c r="S530" s="82">
        <f>INDEX([1]Ratio!$S:$S,MATCH([1]ตารางคะแนนV3!$C530,[1]Ratio!$C:$C,0))</f>
        <v>61</v>
      </c>
      <c r="T530" s="78">
        <f>VLOOKUP($C530,[1]RiskPlusY2565Q3!$D$2:$W$901,17,0)</f>
        <v>0</v>
      </c>
      <c r="U530" s="83">
        <f t="shared" si="129"/>
        <v>0</v>
      </c>
      <c r="V530" s="82">
        <f>INDEX([1]Ratio!$T:$T,MATCH([1]ตารางคะแนนV3!$C530,[1]Ratio!$C:$C,0))</f>
        <v>49</v>
      </c>
      <c r="W530" s="78">
        <f>VLOOKUP($C530,[1]RiskPlusY2565Q3!$D$2:$W$901,18,0)</f>
        <v>1</v>
      </c>
      <c r="X530" s="83">
        <f t="shared" si="130"/>
        <v>0.5</v>
      </c>
      <c r="Y530" s="82">
        <f>INDEX([1]Ratio!$V:$V,MATCH([1]ตารางคะแนนV3!$C530,[1]Ratio!$C:$C,0))</f>
        <v>113</v>
      </c>
      <c r="Z530" s="81">
        <f>INDEX([1]RiskPlusY2565Q3!$W:$W,MATCH([1]ตารางคะแนนV3!C530,[1]RiskPlusY2565Q3!$D:$D,0))</f>
        <v>0</v>
      </c>
      <c r="AA530" s="84">
        <f t="shared" si="131"/>
        <v>1.5</v>
      </c>
      <c r="AB530" s="77" t="str">
        <f>INDEX('[1]Quick MethodY2565Q3'!P:P,MATCH([1]ตารางคะแนนV3!$C530,'[1]Quick MethodY2565Q3'!$C:$C,0))</f>
        <v>1</v>
      </c>
      <c r="AC530" s="78" t="str">
        <f>INDEX('[1]Quick MethodY2565Q3'!Q:Q,MATCH([1]ตารางคะแนนV3!$C530,'[1]Quick MethodY2565Q3'!$C:$C,0))</f>
        <v>1</v>
      </c>
      <c r="AD530" s="78">
        <f>INDEX([1]HGRY2565Q3!W:W,MATCH([1]ตารางคะแนนV3!$C530,[1]HGRY2565Q3!$C:$C,0))</f>
        <v>0.5</v>
      </c>
      <c r="AE530" s="78">
        <f>INDEX([1]HGRY2565Q3!X:X,MATCH([1]ตารางคะแนนV3!$C530,[1]HGRY2565Q3!$C:$C,0))</f>
        <v>0.5</v>
      </c>
      <c r="AF530" s="78">
        <f>INDEX([1]HGRY2565Q3!Y:Y,MATCH([1]ตารางคะแนนV3!$C530,[1]HGRY2565Q3!$C:$C,0))</f>
        <v>0.5</v>
      </c>
      <c r="AG530" s="78">
        <f>INDEX([1]HGRY2565Q3!Z:Z,MATCH([1]ตารางคะแนนV3!$C530,[1]HGRY2565Q3!$C:$C,0))</f>
        <v>0</v>
      </c>
      <c r="AH530" s="85">
        <f t="shared" si="132"/>
        <v>3.5</v>
      </c>
      <c r="AI530" s="79">
        <f t="shared" si="133"/>
        <v>2</v>
      </c>
      <c r="AJ530" s="86">
        <f>INDEX([1]PointY2565Q3!J:J,MATCH([1]ตารางคะแนนV3!$C530,[1]PointY2565Q3!$C:$C,0))</f>
        <v>1</v>
      </c>
      <c r="AK530" s="87">
        <f>IFERROR(INDEX([1]อัตราการครองเตียง!O:O,MATCH([1]ตารางคะแนนV3!$C530,[1]อัตราการครองเตียง!$C:$C,0)),0)</f>
        <v>0</v>
      </c>
      <c r="AL530" s="88">
        <f>INDEX([1]SumAdjRw!R:R,MATCH([1]ตารางคะแนนV3!$C530,[1]SumAdjRw!$C:$C,0))</f>
        <v>1</v>
      </c>
      <c r="AM530" s="89">
        <f t="shared" si="134"/>
        <v>1</v>
      </c>
      <c r="AN530" s="90">
        <f t="shared" si="135"/>
        <v>4</v>
      </c>
      <c r="AO530" s="91">
        <f t="shared" si="136"/>
        <v>6.5</v>
      </c>
      <c r="AP530" s="92">
        <f>INDEX([1]RiskPlusY2565Q3!Q:Q,MATCH([1]ตารางคะแนนV3!$C530,[1]RiskPlusY2565Q3!$D:$D,0))</f>
        <v>0</v>
      </c>
      <c r="AQ530" s="92">
        <f>INDEX([1]RiskPlusY2565Q3!R:R,MATCH([1]ตารางคะแนนV3!$C530,[1]RiskPlusY2565Q3!$D:$D,0))</f>
        <v>0</v>
      </c>
      <c r="AR530" s="92">
        <f>INDEX([1]RiskPlusY2565Q3!AB:AB,MATCH([1]ตารางคะแนนV3!$C530,[1]RiskPlusY2565Q3!$D:$D,0))</f>
        <v>1</v>
      </c>
      <c r="AS530" s="93">
        <f t="shared" si="137"/>
        <v>1</v>
      </c>
      <c r="AT530" s="92">
        <f>INDEX([1]RiskPlusY2565Q3!AA:AA,MATCH([1]ตารางคะแนนV3!$C530,[1]RiskPlusY2565Q3!$D:$D,0))</f>
        <v>1</v>
      </c>
      <c r="AU530" s="92">
        <f>INDEX([1]RiskPlusY2565Q3!AC:AC,MATCH([1]ตารางคะแนนV3!$C530,[1]RiskPlusY2565Q3!$D:$D,0))</f>
        <v>1</v>
      </c>
      <c r="AV530" s="94">
        <f t="shared" si="138"/>
        <v>2</v>
      </c>
      <c r="AW530" s="95">
        <f t="shared" si="139"/>
        <v>3</v>
      </c>
      <c r="AX530" s="96">
        <f t="shared" si="140"/>
        <v>9.5</v>
      </c>
      <c r="AY530" s="18" t="str">
        <f t="shared" si="141"/>
        <v>C</v>
      </c>
      <c r="AZ530" s="18"/>
      <c r="BA530" s="18" t="str">
        <f>INDEX([1]Proflile65!$L:$L,MATCH([1]ตารางคะแนนV3!$C530,[1]Proflile65!$D:$D,0))</f>
        <v>เดิม</v>
      </c>
      <c r="BB530" s="18"/>
      <c r="BC530" s="18"/>
      <c r="BD530" s="28" t="b">
        <f t="shared" si="142"/>
        <v>1</v>
      </c>
      <c r="BE530" s="96">
        <v>9.5</v>
      </c>
      <c r="BF530" s="18" t="s">
        <v>2072</v>
      </c>
      <c r="BH530" s="17">
        <f t="shared" si="143"/>
        <v>0</v>
      </c>
    </row>
    <row r="531" spans="1:60">
      <c r="A531" s="18" t="s">
        <v>31</v>
      </c>
      <c r="B531" s="17" t="s">
        <v>33</v>
      </c>
      <c r="C531" s="18" t="s">
        <v>1191</v>
      </c>
      <c r="D531" s="17" t="s">
        <v>1192</v>
      </c>
      <c r="E531" s="18" t="str">
        <f>INDEX([1]Proflile65!$F:$F,MATCH([1]ตารางคะแนนV3!$C531,[1]Proflile65!$D:$D,0))</f>
        <v>รพช.</v>
      </c>
      <c r="F531" s="18">
        <f>INDEX([1]Proflile65!$H:$H,MATCH([1]ตารางคะแนนV3!$C531,[1]Proflile65!$D:$D,0))</f>
        <v>38</v>
      </c>
      <c r="G531" s="19" t="str">
        <f>INDEX([1]Proflile65!$K:$K,MATCH([1]ตารางคะแนนV3!$C531,[1]Proflile65!$D:$D,0))</f>
        <v>รพช.F2 P30,000-60,000</v>
      </c>
      <c r="H531" s="75">
        <v>31876</v>
      </c>
      <c r="I531" s="76">
        <f>INDEX([1]RiskPlusY2565Q3!L:L,MATCH([1]ตารางคะแนนV3!$C531,[1]RiskPlusY2565Q3!$D:$D,0))</f>
        <v>72270146.099999994</v>
      </c>
      <c r="J531" s="76">
        <f>INDEX([1]RiskPlusY2565Q3!P:P,MATCH([1]ตารางคะแนนV3!$C531,[1]RiskPlusY2565Q3!$D:$D,0))</f>
        <v>47384087.75</v>
      </c>
      <c r="K531" s="76">
        <f>INDEX([1]RiskPlusY2565Q3!O:O,MATCH([1]ตารางคะแนนV3!$C531,[1]RiskPlusY2565Q3!$D:$D,0))</f>
        <v>11847746.449999999</v>
      </c>
      <c r="L531" s="76">
        <f>INDEX([1]RiskPlusY2565Q3!M:M,MATCH([1]ตารางคะแนนV3!$C531,[1]RiskPlusY2565Q3!$D:$D,0))</f>
        <v>10936383.43</v>
      </c>
      <c r="M531" s="29">
        <f>INDEX([1]RiskPlusY2565Q3!N:N,MATCH([1]ตารางคะแนนV3!$C531,[1]RiskPlusY2565Q3!$D:$D,0))</f>
        <v>0</v>
      </c>
      <c r="N531" s="77">
        <f>INDEX([1]PlanfinY2565Q3!M:M,MATCH([1]ตารางคะแนนV3!$C531,[1]PlanfinY2565Q3!$C:$C,0))</f>
        <v>0</v>
      </c>
      <c r="O531" s="78">
        <f>INDEX([1]PlanfinY2565Q3!N:N,MATCH([1]ตารางคะแนนV3!$C531,[1]PlanfinY2565Q3!$C:$C,0))</f>
        <v>1</v>
      </c>
      <c r="P531" s="79">
        <f t="shared" si="128"/>
        <v>1</v>
      </c>
      <c r="Q531" s="80">
        <f>INDEX([1]Ratio!R:R,MATCH([1]ตารางคะแนนV3!$C531,[1]Ratio!$C:$C,0))</f>
        <v>56</v>
      </c>
      <c r="R531" s="81">
        <f>INDEX([1]RiskPlusY2565Q3!$S:$S,MATCH([1]ตารางคะแนนV3!C531,[1]RiskPlusY2565Q3!$D:$D,0))</f>
        <v>1</v>
      </c>
      <c r="S531" s="82">
        <f>INDEX([1]Ratio!$S:$S,MATCH([1]ตารางคะแนนV3!$C531,[1]Ratio!$C:$C,0))</f>
        <v>774</v>
      </c>
      <c r="T531" s="78">
        <f>VLOOKUP($C531,[1]RiskPlusY2565Q3!$D$2:$W$901,17,0)</f>
        <v>0</v>
      </c>
      <c r="U531" s="83">
        <f t="shared" si="129"/>
        <v>0</v>
      </c>
      <c r="V531" s="82">
        <f>INDEX([1]Ratio!$T:$T,MATCH([1]ตารางคะแนนV3!$C531,[1]Ratio!$C:$C,0))</f>
        <v>64</v>
      </c>
      <c r="W531" s="78">
        <f>VLOOKUP($C531,[1]RiskPlusY2565Q3!$D$2:$W$901,18,0)</f>
        <v>0</v>
      </c>
      <c r="X531" s="83">
        <f t="shared" si="130"/>
        <v>0</v>
      </c>
      <c r="Y531" s="82">
        <f>INDEX([1]Ratio!$V:$V,MATCH([1]ตารางคะแนนV3!$C531,[1]Ratio!$C:$C,0))</f>
        <v>57</v>
      </c>
      <c r="Z531" s="81">
        <f>INDEX([1]RiskPlusY2565Q3!$W:$W,MATCH([1]ตารางคะแนนV3!C531,[1]RiskPlusY2565Q3!$D:$D,0))</f>
        <v>1</v>
      </c>
      <c r="AA531" s="84">
        <f t="shared" si="131"/>
        <v>2</v>
      </c>
      <c r="AB531" s="77" t="str">
        <f>INDEX('[1]Quick MethodY2565Q3'!P:P,MATCH([1]ตารางคะแนนV3!$C531,'[1]Quick MethodY2565Q3'!$C:$C,0))</f>
        <v>1</v>
      </c>
      <c r="AC531" s="78" t="str">
        <f>INDEX('[1]Quick MethodY2565Q3'!Q:Q,MATCH([1]ตารางคะแนนV3!$C531,'[1]Quick MethodY2565Q3'!$C:$C,0))</f>
        <v>1</v>
      </c>
      <c r="AD531" s="78">
        <f>INDEX([1]HGRY2565Q3!W:W,MATCH([1]ตารางคะแนนV3!$C531,[1]HGRY2565Q3!$C:$C,0))</f>
        <v>0.5</v>
      </c>
      <c r="AE531" s="78">
        <f>INDEX([1]HGRY2565Q3!X:X,MATCH([1]ตารางคะแนนV3!$C531,[1]HGRY2565Q3!$C:$C,0))</f>
        <v>0.5</v>
      </c>
      <c r="AF531" s="78">
        <f>INDEX([1]HGRY2565Q3!Y:Y,MATCH([1]ตารางคะแนนV3!$C531,[1]HGRY2565Q3!$C:$C,0))</f>
        <v>0.5</v>
      </c>
      <c r="AG531" s="78">
        <f>INDEX([1]HGRY2565Q3!Z:Z,MATCH([1]ตารางคะแนนV3!$C531,[1]HGRY2565Q3!$C:$C,0))</f>
        <v>0.5</v>
      </c>
      <c r="AH531" s="85">
        <f t="shared" si="132"/>
        <v>4</v>
      </c>
      <c r="AI531" s="79">
        <f t="shared" si="133"/>
        <v>2</v>
      </c>
      <c r="AJ531" s="86">
        <f>INDEX([1]PointY2565Q3!J:J,MATCH([1]ตารางคะแนนV3!$C531,[1]PointY2565Q3!$C:$C,0))</f>
        <v>1</v>
      </c>
      <c r="AK531" s="87">
        <f>IFERROR(INDEX([1]อัตราการครองเตียง!O:O,MATCH([1]ตารางคะแนนV3!$C531,[1]อัตราการครองเตียง!$C:$C,0)),0)</f>
        <v>1</v>
      </c>
      <c r="AL531" s="88">
        <f>INDEX([1]SumAdjRw!R:R,MATCH([1]ตารางคะแนนV3!$C531,[1]SumAdjRw!$C:$C,0))</f>
        <v>0</v>
      </c>
      <c r="AM531" s="89">
        <f t="shared" si="134"/>
        <v>1</v>
      </c>
      <c r="AN531" s="90">
        <f t="shared" si="135"/>
        <v>4</v>
      </c>
      <c r="AO531" s="91">
        <f t="shared" si="136"/>
        <v>7</v>
      </c>
      <c r="AP531" s="92">
        <f>INDEX([1]RiskPlusY2565Q3!Q:Q,MATCH([1]ตารางคะแนนV3!$C531,[1]RiskPlusY2565Q3!$D:$D,0))</f>
        <v>0</v>
      </c>
      <c r="AQ531" s="92">
        <f>INDEX([1]RiskPlusY2565Q3!R:R,MATCH([1]ตารางคะแนนV3!$C531,[1]RiskPlusY2565Q3!$D:$D,0))</f>
        <v>0</v>
      </c>
      <c r="AR531" s="92">
        <f>INDEX([1]RiskPlusY2565Q3!AB:AB,MATCH([1]ตารางคะแนนV3!$C531,[1]RiskPlusY2565Q3!$D:$D,0))</f>
        <v>1</v>
      </c>
      <c r="AS531" s="93">
        <f t="shared" si="137"/>
        <v>1</v>
      </c>
      <c r="AT531" s="92">
        <f>INDEX([1]RiskPlusY2565Q3!AA:AA,MATCH([1]ตารางคะแนนV3!$C531,[1]RiskPlusY2565Q3!$D:$D,0))</f>
        <v>1</v>
      </c>
      <c r="AU531" s="92">
        <f>INDEX([1]RiskPlusY2565Q3!AC:AC,MATCH([1]ตารางคะแนนV3!$C531,[1]RiskPlusY2565Q3!$D:$D,0))</f>
        <v>1</v>
      </c>
      <c r="AV531" s="94">
        <f t="shared" si="138"/>
        <v>2</v>
      </c>
      <c r="AW531" s="95">
        <f t="shared" si="139"/>
        <v>3</v>
      </c>
      <c r="AX531" s="96">
        <f t="shared" si="140"/>
        <v>10</v>
      </c>
      <c r="AY531" s="18" t="str">
        <f t="shared" si="141"/>
        <v>C</v>
      </c>
      <c r="AZ531" s="18"/>
      <c r="BA531" s="18" t="str">
        <f>INDEX([1]Proflile65!$L:$L,MATCH([1]ตารางคะแนนV3!$C531,[1]Proflile65!$D:$D,0))</f>
        <v>เดิม</v>
      </c>
      <c r="BB531" s="18"/>
      <c r="BC531" s="18"/>
      <c r="BD531" s="28" t="b">
        <f t="shared" si="142"/>
        <v>1</v>
      </c>
      <c r="BE531" s="96">
        <v>10</v>
      </c>
      <c r="BF531" s="18" t="s">
        <v>2072</v>
      </c>
      <c r="BH531" s="17">
        <f t="shared" si="143"/>
        <v>0</v>
      </c>
    </row>
    <row r="532" spans="1:60">
      <c r="A532" s="18" t="s">
        <v>31</v>
      </c>
      <c r="B532" s="17" t="s">
        <v>33</v>
      </c>
      <c r="C532" s="18" t="s">
        <v>1193</v>
      </c>
      <c r="D532" s="17" t="s">
        <v>1194</v>
      </c>
      <c r="E532" s="18" t="str">
        <f>INDEX([1]Proflile65!$F:$F,MATCH([1]ตารางคะแนนV3!$C532,[1]Proflile65!$D:$D,0))</f>
        <v>รพช.</v>
      </c>
      <c r="F532" s="18">
        <f>INDEX([1]Proflile65!$H:$H,MATCH([1]ตารางคะแนนV3!$C532,[1]Proflile65!$D:$D,0))</f>
        <v>32</v>
      </c>
      <c r="G532" s="19" t="str">
        <f>INDEX([1]Proflile65!$K:$K,MATCH([1]ตารางคะแนนV3!$C532,[1]Proflile65!$D:$D,0))</f>
        <v>รพช.F3 P&lt;=15,000</v>
      </c>
      <c r="H532" s="75">
        <v>11279</v>
      </c>
      <c r="I532" s="76">
        <f>INDEX([1]RiskPlusY2565Q3!L:L,MATCH([1]ตารางคะแนนV3!$C532,[1]RiskPlusY2565Q3!$D:$D,0))</f>
        <v>28464857.199999999</v>
      </c>
      <c r="J532" s="76">
        <f>INDEX([1]RiskPlusY2565Q3!P:P,MATCH([1]ตารางคะแนนV3!$C532,[1]RiskPlusY2565Q3!$D:$D,0))</f>
        <v>9098684.5</v>
      </c>
      <c r="K532" s="76">
        <f>INDEX([1]RiskPlusY2565Q3!O:O,MATCH([1]ตารางคะแนนV3!$C532,[1]RiskPlusY2565Q3!$D:$D,0))</f>
        <v>15524293.060000001</v>
      </c>
      <c r="L532" s="76">
        <f>INDEX([1]RiskPlusY2565Q3!M:M,MATCH([1]ตารางคะแนนV3!$C532,[1]RiskPlusY2565Q3!$D:$D,0))</f>
        <v>14192676.960000001</v>
      </c>
      <c r="M532" s="29">
        <f>INDEX([1]RiskPlusY2565Q3!N:N,MATCH([1]ตารางคะแนนV3!$C532,[1]RiskPlusY2565Q3!$D:$D,0))</f>
        <v>0</v>
      </c>
      <c r="N532" s="77">
        <f>INDEX([1]PlanfinY2565Q3!M:M,MATCH([1]ตารางคะแนนV3!$C532,[1]PlanfinY2565Q3!$C:$C,0))</f>
        <v>0</v>
      </c>
      <c r="O532" s="78">
        <f>INDEX([1]PlanfinY2565Q3!N:N,MATCH([1]ตารางคะแนนV3!$C532,[1]PlanfinY2565Q3!$C:$C,0))</f>
        <v>1</v>
      </c>
      <c r="P532" s="79">
        <f t="shared" si="128"/>
        <v>1</v>
      </c>
      <c r="Q532" s="80">
        <f>INDEX([1]Ratio!R:R,MATCH([1]ตารางคะแนนV3!$C532,[1]Ratio!$C:$C,0))</f>
        <v>359</v>
      </c>
      <c r="R532" s="81">
        <f>INDEX([1]RiskPlusY2565Q3!$S:$S,MATCH([1]ตารางคะแนนV3!C532,[1]RiskPlusY2565Q3!$D:$D,0))</f>
        <v>0</v>
      </c>
      <c r="S532" s="82">
        <f>INDEX([1]Ratio!$S:$S,MATCH([1]ตารางคะแนนV3!$C532,[1]Ratio!$C:$C,0))</f>
        <v>90</v>
      </c>
      <c r="T532" s="78">
        <f>VLOOKUP($C532,[1]RiskPlusY2565Q3!$D$2:$W$901,17,0)</f>
        <v>0</v>
      </c>
      <c r="U532" s="83">
        <f t="shared" si="129"/>
        <v>0</v>
      </c>
      <c r="V532" s="82">
        <f>INDEX([1]Ratio!$T:$T,MATCH([1]ตารางคะแนนV3!$C532,[1]Ratio!$C:$C,0))</f>
        <v>68</v>
      </c>
      <c r="W532" s="78">
        <f>VLOOKUP($C532,[1]RiskPlusY2565Q3!$D$2:$W$901,18,0)</f>
        <v>0</v>
      </c>
      <c r="X532" s="83">
        <f t="shared" si="130"/>
        <v>0</v>
      </c>
      <c r="Y532" s="82">
        <f>INDEX([1]Ratio!$V:$V,MATCH([1]ตารางคะแนนV3!$C532,[1]Ratio!$C:$C,0))</f>
        <v>61</v>
      </c>
      <c r="Z532" s="81">
        <f>INDEX([1]RiskPlusY2565Q3!$W:$W,MATCH([1]ตารางคะแนนV3!C532,[1]RiskPlusY2565Q3!$D:$D,0))</f>
        <v>0</v>
      </c>
      <c r="AA532" s="84">
        <f t="shared" si="131"/>
        <v>0</v>
      </c>
      <c r="AB532" s="77" t="str">
        <f>INDEX('[1]Quick MethodY2565Q3'!P:P,MATCH([1]ตารางคะแนนV3!$C532,'[1]Quick MethodY2565Q3'!$C:$C,0))</f>
        <v>1</v>
      </c>
      <c r="AC532" s="78" t="str">
        <f>INDEX('[1]Quick MethodY2565Q3'!Q:Q,MATCH([1]ตารางคะแนนV3!$C532,'[1]Quick MethodY2565Q3'!$C:$C,0))</f>
        <v>1</v>
      </c>
      <c r="AD532" s="78">
        <f>INDEX([1]HGRY2565Q3!W:W,MATCH([1]ตารางคะแนนV3!$C532,[1]HGRY2565Q3!$C:$C,0))</f>
        <v>0</v>
      </c>
      <c r="AE532" s="78">
        <f>INDEX([1]HGRY2565Q3!X:X,MATCH([1]ตารางคะแนนV3!$C532,[1]HGRY2565Q3!$C:$C,0))</f>
        <v>0</v>
      </c>
      <c r="AF532" s="78">
        <f>INDEX([1]HGRY2565Q3!Y:Y,MATCH([1]ตารางคะแนนV3!$C532,[1]HGRY2565Q3!$C:$C,0))</f>
        <v>0.5</v>
      </c>
      <c r="AG532" s="78">
        <f>INDEX([1]HGRY2565Q3!Z:Z,MATCH([1]ตารางคะแนนV3!$C532,[1]HGRY2565Q3!$C:$C,0))</f>
        <v>0</v>
      </c>
      <c r="AH532" s="85">
        <f t="shared" si="132"/>
        <v>2.5</v>
      </c>
      <c r="AI532" s="79">
        <f t="shared" si="133"/>
        <v>2</v>
      </c>
      <c r="AJ532" s="86">
        <f>INDEX([1]PointY2565Q3!J:J,MATCH([1]ตารางคะแนนV3!$C532,[1]PointY2565Q3!$C:$C,0))</f>
        <v>1</v>
      </c>
      <c r="AK532" s="87">
        <f>IFERROR(INDEX([1]อัตราการครองเตียง!O:O,MATCH([1]ตารางคะแนนV3!$C532,[1]อัตราการครองเตียง!$C:$C,0)),0)</f>
        <v>0</v>
      </c>
      <c r="AL532" s="88">
        <f>INDEX([1]SumAdjRw!R:R,MATCH([1]ตารางคะแนนV3!$C532,[1]SumAdjRw!$C:$C,0))</f>
        <v>1</v>
      </c>
      <c r="AM532" s="89">
        <f t="shared" si="134"/>
        <v>1</v>
      </c>
      <c r="AN532" s="90">
        <f t="shared" si="135"/>
        <v>4</v>
      </c>
      <c r="AO532" s="91">
        <f t="shared" si="136"/>
        <v>5</v>
      </c>
      <c r="AP532" s="92">
        <f>INDEX([1]RiskPlusY2565Q3!Q:Q,MATCH([1]ตารางคะแนนV3!$C532,[1]RiskPlusY2565Q3!$D:$D,0))</f>
        <v>1</v>
      </c>
      <c r="AQ532" s="92">
        <f>INDEX([1]RiskPlusY2565Q3!R:R,MATCH([1]ตารางคะแนนV3!$C532,[1]RiskPlusY2565Q3!$D:$D,0))</f>
        <v>1</v>
      </c>
      <c r="AR532" s="92">
        <f>INDEX([1]RiskPlusY2565Q3!AB:AB,MATCH([1]ตารางคะแนนV3!$C532,[1]RiskPlusY2565Q3!$D:$D,0))</f>
        <v>1</v>
      </c>
      <c r="AS532" s="93">
        <f t="shared" si="137"/>
        <v>3</v>
      </c>
      <c r="AT532" s="92">
        <f>INDEX([1]RiskPlusY2565Q3!AA:AA,MATCH([1]ตารางคะแนนV3!$C532,[1]RiskPlusY2565Q3!$D:$D,0))</f>
        <v>1</v>
      </c>
      <c r="AU532" s="92">
        <f>INDEX([1]RiskPlusY2565Q3!AC:AC,MATCH([1]ตารางคะแนนV3!$C532,[1]RiskPlusY2565Q3!$D:$D,0))</f>
        <v>1</v>
      </c>
      <c r="AV532" s="94">
        <f t="shared" si="138"/>
        <v>2</v>
      </c>
      <c r="AW532" s="95">
        <f t="shared" si="139"/>
        <v>5</v>
      </c>
      <c r="AX532" s="96">
        <f t="shared" si="140"/>
        <v>10</v>
      </c>
      <c r="AY532" s="18" t="str">
        <f t="shared" si="141"/>
        <v>C</v>
      </c>
      <c r="AZ532" s="18"/>
      <c r="BA532" s="18" t="str">
        <f>INDEX([1]Proflile65!$L:$L,MATCH([1]ตารางคะแนนV3!$C532,[1]Proflile65!$D:$D,0))</f>
        <v>เดิม</v>
      </c>
      <c r="BB532" s="18"/>
      <c r="BC532" s="18"/>
      <c r="BD532" s="28" t="b">
        <f t="shared" si="142"/>
        <v>1</v>
      </c>
      <c r="BE532" s="96">
        <v>10</v>
      </c>
      <c r="BF532" s="18" t="s">
        <v>2072</v>
      </c>
      <c r="BH532" s="17">
        <f t="shared" si="143"/>
        <v>0</v>
      </c>
    </row>
    <row r="533" spans="1:60">
      <c r="A533" s="18" t="s">
        <v>31</v>
      </c>
      <c r="B533" s="17" t="s">
        <v>151</v>
      </c>
      <c r="C533" s="18" t="s">
        <v>1295</v>
      </c>
      <c r="D533" s="17" t="s">
        <v>1296</v>
      </c>
      <c r="E533" s="18" t="str">
        <f>INDEX([1]Proflile65!$F:$F,MATCH([1]ตารางคะแนนV3!$C533,[1]Proflile65!$D:$D,0))</f>
        <v>รพศ.</v>
      </c>
      <c r="F533" s="18">
        <f>INDEX([1]Proflile65!$H:$H,MATCH([1]ตารางคะแนนV3!$C533,[1]Proflile65!$D:$D,0))</f>
        <v>909</v>
      </c>
      <c r="G533" s="19" t="str">
        <f>INDEX([1]Proflile65!$K:$K,MATCH([1]ตารางคะแนนV3!$C533,[1]Proflile65!$D:$D,0))</f>
        <v>รพศ.A B&gt;700to1000</v>
      </c>
      <c r="H533" s="75">
        <v>144119</v>
      </c>
      <c r="I533" s="76">
        <f>INDEX([1]RiskPlusY2565Q3!L:L,MATCH([1]ตารางคะแนนV3!$C533,[1]RiskPlusY2565Q3!$D:$D,0))</f>
        <v>493722155.56</v>
      </c>
      <c r="J533" s="76">
        <f>INDEX([1]RiskPlusY2565Q3!P:P,MATCH([1]ตารางคะแนนV3!$C533,[1]RiskPlusY2565Q3!$D:$D,0))</f>
        <v>-155073423.74000001</v>
      </c>
      <c r="K533" s="76">
        <f>INDEX([1]RiskPlusY2565Q3!O:O,MATCH([1]ตารางคะแนนV3!$C533,[1]RiskPlusY2565Q3!$D:$D,0))</f>
        <v>370496870.38</v>
      </c>
      <c r="L533" s="76">
        <f>INDEX([1]RiskPlusY2565Q3!M:M,MATCH([1]ตารางคะแนนV3!$C533,[1]RiskPlusY2565Q3!$D:$D,0))</f>
        <v>306488911.88999999</v>
      </c>
      <c r="M533" s="29">
        <f>INDEX([1]RiskPlusY2565Q3!N:N,MATCH([1]ตารางคะแนนV3!$C533,[1]RiskPlusY2565Q3!$D:$D,0))</f>
        <v>1</v>
      </c>
      <c r="N533" s="77">
        <f>INDEX([1]PlanfinY2565Q3!M:M,MATCH([1]ตารางคะแนนV3!$C533,[1]PlanfinY2565Q3!$C:$C,0))</f>
        <v>0</v>
      </c>
      <c r="O533" s="78">
        <f>INDEX([1]PlanfinY2565Q3!N:N,MATCH([1]ตารางคะแนนV3!$C533,[1]PlanfinY2565Q3!$C:$C,0))</f>
        <v>0</v>
      </c>
      <c r="P533" s="79">
        <f t="shared" si="128"/>
        <v>0</v>
      </c>
      <c r="Q533" s="80">
        <f>INDEX([1]Ratio!R:R,MATCH([1]ตารางคะแนนV3!$C533,[1]Ratio!$C:$C,0))</f>
        <v>162</v>
      </c>
      <c r="R533" s="81">
        <f>INDEX([1]RiskPlusY2565Q3!$S:$S,MATCH([1]ตารางคะแนนV3!C533,[1]RiskPlusY2565Q3!$D:$D,0))</f>
        <v>1</v>
      </c>
      <c r="S533" s="82">
        <f>INDEX([1]Ratio!$S:$S,MATCH([1]ตารางคะแนนV3!$C533,[1]Ratio!$C:$C,0))</f>
        <v>104</v>
      </c>
      <c r="T533" s="78">
        <f>VLOOKUP($C533,[1]RiskPlusY2565Q3!$D$2:$W$901,17,0)</f>
        <v>0</v>
      </c>
      <c r="U533" s="83">
        <f t="shared" si="129"/>
        <v>0</v>
      </c>
      <c r="V533" s="82">
        <f>INDEX([1]Ratio!$T:$T,MATCH([1]ตารางคะแนนV3!$C533,[1]Ratio!$C:$C,0))</f>
        <v>75</v>
      </c>
      <c r="W533" s="78">
        <f>VLOOKUP($C533,[1]RiskPlusY2565Q3!$D$2:$W$901,18,0)</f>
        <v>0</v>
      </c>
      <c r="X533" s="83">
        <f t="shared" si="130"/>
        <v>0</v>
      </c>
      <c r="Y533" s="82">
        <f>INDEX([1]Ratio!$V:$V,MATCH([1]ตารางคะแนนV3!$C533,[1]Ratio!$C:$C,0))</f>
        <v>69</v>
      </c>
      <c r="Z533" s="81">
        <f>INDEX([1]RiskPlusY2565Q3!$W:$W,MATCH([1]ตารางคะแนนV3!C533,[1]RiskPlusY2565Q3!$D:$D,0))</f>
        <v>0</v>
      </c>
      <c r="AA533" s="84">
        <f t="shared" si="131"/>
        <v>1</v>
      </c>
      <c r="AB533" s="77" t="str">
        <f>INDEX('[1]Quick MethodY2565Q3'!P:P,MATCH([1]ตารางคะแนนV3!$C533,'[1]Quick MethodY2565Q3'!$C:$C,0))</f>
        <v>1</v>
      </c>
      <c r="AC533" s="78" t="str">
        <f>INDEX('[1]Quick MethodY2565Q3'!Q:Q,MATCH([1]ตารางคะแนนV3!$C533,'[1]Quick MethodY2565Q3'!$C:$C,0))</f>
        <v>1</v>
      </c>
      <c r="AD533" s="78">
        <f>INDEX([1]HGRY2565Q3!W:W,MATCH([1]ตารางคะแนนV3!$C533,[1]HGRY2565Q3!$C:$C,0))</f>
        <v>0.5</v>
      </c>
      <c r="AE533" s="78">
        <f>INDEX([1]HGRY2565Q3!X:X,MATCH([1]ตารางคะแนนV3!$C533,[1]HGRY2565Q3!$C:$C,0))</f>
        <v>0.5</v>
      </c>
      <c r="AF533" s="78">
        <f>INDEX([1]HGRY2565Q3!Y:Y,MATCH([1]ตารางคะแนนV3!$C533,[1]HGRY2565Q3!$C:$C,0))</f>
        <v>0.5</v>
      </c>
      <c r="AG533" s="78">
        <f>INDEX([1]HGRY2565Q3!Z:Z,MATCH([1]ตารางคะแนนV3!$C533,[1]HGRY2565Q3!$C:$C,0))</f>
        <v>0.5</v>
      </c>
      <c r="AH533" s="85">
        <f t="shared" si="132"/>
        <v>4</v>
      </c>
      <c r="AI533" s="79">
        <f t="shared" si="133"/>
        <v>2</v>
      </c>
      <c r="AJ533" s="86">
        <f>INDEX([1]PointY2565Q3!J:J,MATCH([1]ตารางคะแนนV3!$C533,[1]PointY2565Q3!$C:$C,0))</f>
        <v>1</v>
      </c>
      <c r="AK533" s="87">
        <f>IFERROR(INDEX([1]อัตราการครองเตียง!O:O,MATCH([1]ตารางคะแนนV3!$C533,[1]อัตราการครองเตียง!$C:$C,0)),0)</f>
        <v>1</v>
      </c>
      <c r="AL533" s="88">
        <f>INDEX([1]SumAdjRw!R:R,MATCH([1]ตารางคะแนนV3!$C533,[1]SumAdjRw!$C:$C,0))</f>
        <v>0</v>
      </c>
      <c r="AM533" s="89">
        <f t="shared" si="134"/>
        <v>1</v>
      </c>
      <c r="AN533" s="90">
        <f t="shared" si="135"/>
        <v>4</v>
      </c>
      <c r="AO533" s="91">
        <f t="shared" si="136"/>
        <v>5</v>
      </c>
      <c r="AP533" s="92">
        <f>INDEX([1]RiskPlusY2565Q3!Q:Q,MATCH([1]ตารางคะแนนV3!$C533,[1]RiskPlusY2565Q3!$D:$D,0))</f>
        <v>0</v>
      </c>
      <c r="AQ533" s="92">
        <f>INDEX([1]RiskPlusY2565Q3!R:R,MATCH([1]ตารางคะแนนV3!$C533,[1]RiskPlusY2565Q3!$D:$D,0))</f>
        <v>1</v>
      </c>
      <c r="AR533" s="92">
        <f>INDEX([1]RiskPlusY2565Q3!AB:AB,MATCH([1]ตารางคะแนนV3!$C533,[1]RiskPlusY2565Q3!$D:$D,0))</f>
        <v>1</v>
      </c>
      <c r="AS533" s="93">
        <f t="shared" si="137"/>
        <v>2</v>
      </c>
      <c r="AT533" s="92">
        <f>INDEX([1]RiskPlusY2565Q3!AA:AA,MATCH([1]ตารางคะแนนV3!$C533,[1]RiskPlusY2565Q3!$D:$D,0))</f>
        <v>1</v>
      </c>
      <c r="AU533" s="92">
        <f>INDEX([1]RiskPlusY2565Q3!AC:AC,MATCH([1]ตารางคะแนนV3!$C533,[1]RiskPlusY2565Q3!$D:$D,0))</f>
        <v>0</v>
      </c>
      <c r="AV533" s="94">
        <f t="shared" si="138"/>
        <v>1</v>
      </c>
      <c r="AW533" s="95">
        <f t="shared" si="139"/>
        <v>3</v>
      </c>
      <c r="AX533" s="96">
        <f t="shared" si="140"/>
        <v>8</v>
      </c>
      <c r="AY533" s="18" t="str">
        <f t="shared" si="141"/>
        <v>D</v>
      </c>
      <c r="AZ533" s="18"/>
      <c r="BA533" s="18" t="str">
        <f>INDEX([1]Proflile65!$L:$L,MATCH([1]ตารางคะแนนV3!$C533,[1]Proflile65!$D:$D,0))</f>
        <v>เดิม</v>
      </c>
      <c r="BB533" s="18"/>
      <c r="BC533" s="18"/>
      <c r="BD533" s="28" t="b">
        <f t="shared" si="142"/>
        <v>1</v>
      </c>
      <c r="BE533" s="96">
        <v>8</v>
      </c>
      <c r="BF533" s="18" t="s">
        <v>2073</v>
      </c>
      <c r="BH533" s="17">
        <f t="shared" si="143"/>
        <v>0</v>
      </c>
    </row>
    <row r="534" spans="1:60">
      <c r="A534" s="18" t="s">
        <v>31</v>
      </c>
      <c r="B534" s="17" t="s">
        <v>151</v>
      </c>
      <c r="C534" s="18" t="s">
        <v>1297</v>
      </c>
      <c r="D534" s="17" t="s">
        <v>1298</v>
      </c>
      <c r="E534" s="18" t="str">
        <f>INDEX([1]Proflile65!$F:$F,MATCH([1]ตารางคะแนนV3!$C534,[1]Proflile65!$D:$D,0))</f>
        <v>รพช.</v>
      </c>
      <c r="F534" s="18">
        <f>INDEX([1]Proflile65!$H:$H,MATCH([1]ตารางคะแนนV3!$C534,[1]Proflile65!$D:$D,0))</f>
        <v>40</v>
      </c>
      <c r="G534" s="19" t="str">
        <f>INDEX([1]Proflile65!$K:$K,MATCH([1]ตารางคะแนนV3!$C534,[1]Proflile65!$D:$D,0))</f>
        <v>รพช.F2 P30,000-60,000</v>
      </c>
      <c r="H534" s="75">
        <v>35944</v>
      </c>
      <c r="I534" s="76">
        <f>INDEX([1]RiskPlusY2565Q3!L:L,MATCH([1]ตารางคะแนนV3!$C534,[1]RiskPlusY2565Q3!$D:$D,0))</f>
        <v>93791031.739999995</v>
      </c>
      <c r="J534" s="76">
        <f>INDEX([1]RiskPlusY2565Q3!P:P,MATCH([1]ตารางคะแนนV3!$C534,[1]RiskPlusY2565Q3!$D:$D,0))</f>
        <v>50865467.420000002</v>
      </c>
      <c r="K534" s="76">
        <f>INDEX([1]RiskPlusY2565Q3!O:O,MATCH([1]ตารางคะแนนV3!$C534,[1]RiskPlusY2565Q3!$D:$D,0))</f>
        <v>27961033.09</v>
      </c>
      <c r="L534" s="76">
        <f>INDEX([1]RiskPlusY2565Q3!M:M,MATCH([1]ตารางคะแนนV3!$C534,[1]RiskPlusY2565Q3!$D:$D,0))</f>
        <v>24633086.059999999</v>
      </c>
      <c r="M534" s="29">
        <f>INDEX([1]RiskPlusY2565Q3!N:N,MATCH([1]ตารางคะแนนV3!$C534,[1]RiskPlusY2565Q3!$D:$D,0))</f>
        <v>0</v>
      </c>
      <c r="N534" s="77">
        <f>INDEX([1]PlanfinY2565Q3!M:M,MATCH([1]ตารางคะแนนV3!$C534,[1]PlanfinY2565Q3!$C:$C,0))</f>
        <v>0</v>
      </c>
      <c r="O534" s="78">
        <f>INDEX([1]PlanfinY2565Q3!N:N,MATCH([1]ตารางคะแนนV3!$C534,[1]PlanfinY2565Q3!$C:$C,0))</f>
        <v>1</v>
      </c>
      <c r="P534" s="79">
        <f t="shared" si="128"/>
        <v>1</v>
      </c>
      <c r="Q534" s="80">
        <f>INDEX([1]Ratio!R:R,MATCH([1]ตารางคะแนนV3!$C534,[1]Ratio!$C:$C,0))</f>
        <v>155</v>
      </c>
      <c r="R534" s="81">
        <f>INDEX([1]RiskPlusY2565Q3!$S:$S,MATCH([1]ตารางคะแนนV3!C534,[1]RiskPlusY2565Q3!$D:$D,0))</f>
        <v>0</v>
      </c>
      <c r="S534" s="82">
        <f>INDEX([1]Ratio!$S:$S,MATCH([1]ตารางคะแนนV3!$C534,[1]Ratio!$C:$C,0))</f>
        <v>389</v>
      </c>
      <c r="T534" s="78">
        <f>VLOOKUP($C534,[1]RiskPlusY2565Q3!$D$2:$W$901,17,0)</f>
        <v>0</v>
      </c>
      <c r="U534" s="83">
        <f t="shared" si="129"/>
        <v>0</v>
      </c>
      <c r="V534" s="82">
        <f>INDEX([1]Ratio!$T:$T,MATCH([1]ตารางคะแนนV3!$C534,[1]Ratio!$C:$C,0))</f>
        <v>112</v>
      </c>
      <c r="W534" s="78">
        <f>VLOOKUP($C534,[1]RiskPlusY2565Q3!$D$2:$W$901,18,0)</f>
        <v>0</v>
      </c>
      <c r="X534" s="83">
        <f t="shared" si="130"/>
        <v>0</v>
      </c>
      <c r="Y534" s="82">
        <f>INDEX([1]Ratio!$V:$V,MATCH([1]ตารางคะแนนV3!$C534,[1]Ratio!$C:$C,0))</f>
        <v>84</v>
      </c>
      <c r="Z534" s="81">
        <f>INDEX([1]RiskPlusY2565Q3!$W:$W,MATCH([1]ตารางคะแนนV3!C534,[1]RiskPlusY2565Q3!$D:$D,0))</f>
        <v>0</v>
      </c>
      <c r="AA534" s="84">
        <f t="shared" si="131"/>
        <v>0</v>
      </c>
      <c r="AB534" s="77" t="str">
        <f>INDEX('[1]Quick MethodY2565Q3'!P:P,MATCH([1]ตารางคะแนนV3!$C534,'[1]Quick MethodY2565Q3'!$C:$C,0))</f>
        <v>0</v>
      </c>
      <c r="AC534" s="78" t="str">
        <f>INDEX('[1]Quick MethodY2565Q3'!Q:Q,MATCH([1]ตารางคะแนนV3!$C534,'[1]Quick MethodY2565Q3'!$C:$C,0))</f>
        <v>1</v>
      </c>
      <c r="AD534" s="78">
        <f>INDEX([1]HGRY2565Q3!W:W,MATCH([1]ตารางคะแนนV3!$C534,[1]HGRY2565Q3!$C:$C,0))</f>
        <v>0.5</v>
      </c>
      <c r="AE534" s="78">
        <f>INDEX([1]HGRY2565Q3!X:X,MATCH([1]ตารางคะแนนV3!$C534,[1]HGRY2565Q3!$C:$C,0))</f>
        <v>0.5</v>
      </c>
      <c r="AF534" s="78">
        <f>INDEX([1]HGRY2565Q3!Y:Y,MATCH([1]ตารางคะแนนV3!$C534,[1]HGRY2565Q3!$C:$C,0))</f>
        <v>0.5</v>
      </c>
      <c r="AG534" s="78">
        <f>INDEX([1]HGRY2565Q3!Z:Z,MATCH([1]ตารางคะแนนV3!$C534,[1]HGRY2565Q3!$C:$C,0))</f>
        <v>0</v>
      </c>
      <c r="AH534" s="85">
        <f t="shared" si="132"/>
        <v>2.5</v>
      </c>
      <c r="AI534" s="79">
        <f t="shared" si="133"/>
        <v>2</v>
      </c>
      <c r="AJ534" s="86">
        <f>INDEX([1]PointY2565Q3!J:J,MATCH([1]ตารางคะแนนV3!$C534,[1]PointY2565Q3!$C:$C,0))</f>
        <v>1</v>
      </c>
      <c r="AK534" s="87">
        <f>IFERROR(INDEX([1]อัตราการครองเตียง!O:O,MATCH([1]ตารางคะแนนV3!$C534,[1]อัตราการครองเตียง!$C:$C,0)),0)</f>
        <v>0</v>
      </c>
      <c r="AL534" s="88">
        <f>INDEX([1]SumAdjRw!R:R,MATCH([1]ตารางคะแนนV3!$C534,[1]SumAdjRw!$C:$C,0))</f>
        <v>0</v>
      </c>
      <c r="AM534" s="89">
        <f t="shared" si="134"/>
        <v>0</v>
      </c>
      <c r="AN534" s="90">
        <f t="shared" si="135"/>
        <v>3</v>
      </c>
      <c r="AO534" s="91">
        <f t="shared" si="136"/>
        <v>4</v>
      </c>
      <c r="AP534" s="92">
        <f>INDEX([1]RiskPlusY2565Q3!Q:Q,MATCH([1]ตารางคะแนนV3!$C534,[1]RiskPlusY2565Q3!$D:$D,0))</f>
        <v>0</v>
      </c>
      <c r="AQ534" s="92">
        <f>INDEX([1]RiskPlusY2565Q3!R:R,MATCH([1]ตารางคะแนนV3!$C534,[1]RiskPlusY2565Q3!$D:$D,0))</f>
        <v>0</v>
      </c>
      <c r="AR534" s="92">
        <f>INDEX([1]RiskPlusY2565Q3!AB:AB,MATCH([1]ตารางคะแนนV3!$C534,[1]RiskPlusY2565Q3!$D:$D,0))</f>
        <v>1</v>
      </c>
      <c r="AS534" s="93">
        <f t="shared" si="137"/>
        <v>1</v>
      </c>
      <c r="AT534" s="92">
        <f>INDEX([1]RiskPlusY2565Q3!AA:AA,MATCH([1]ตารางคะแนนV3!$C534,[1]RiskPlusY2565Q3!$D:$D,0))</f>
        <v>1</v>
      </c>
      <c r="AU534" s="92">
        <f>INDEX([1]RiskPlusY2565Q3!AC:AC,MATCH([1]ตารางคะแนนV3!$C534,[1]RiskPlusY2565Q3!$D:$D,0))</f>
        <v>1</v>
      </c>
      <c r="AV534" s="94">
        <f t="shared" si="138"/>
        <v>2</v>
      </c>
      <c r="AW534" s="95">
        <f t="shared" si="139"/>
        <v>3</v>
      </c>
      <c r="AX534" s="96">
        <f t="shared" si="140"/>
        <v>7</v>
      </c>
      <c r="AY534" s="18" t="str">
        <f t="shared" si="141"/>
        <v>F</v>
      </c>
      <c r="AZ534" s="18"/>
      <c r="BA534" s="18" t="str">
        <f>INDEX([1]Proflile65!$L:$L,MATCH([1]ตารางคะแนนV3!$C534,[1]Proflile65!$D:$D,0))</f>
        <v>เดิม</v>
      </c>
      <c r="BB534" s="18"/>
      <c r="BC534" s="18"/>
      <c r="BD534" s="28" t="b">
        <f t="shared" si="142"/>
        <v>1</v>
      </c>
      <c r="BE534" s="96">
        <v>7</v>
      </c>
      <c r="BF534" s="18" t="s">
        <v>2074</v>
      </c>
      <c r="BH534" s="17">
        <f t="shared" si="143"/>
        <v>0</v>
      </c>
    </row>
    <row r="535" spans="1:60">
      <c r="A535" s="18" t="s">
        <v>31</v>
      </c>
      <c r="B535" s="17" t="s">
        <v>151</v>
      </c>
      <c r="C535" s="18" t="s">
        <v>1299</v>
      </c>
      <c r="D535" s="17" t="s">
        <v>1300</v>
      </c>
      <c r="E535" s="18" t="str">
        <f>INDEX([1]Proflile65!$F:$F,MATCH([1]ตารางคะแนนV3!$C535,[1]Proflile65!$D:$D,0))</f>
        <v>รพช.</v>
      </c>
      <c r="F535" s="18">
        <f>INDEX([1]Proflile65!$H:$H,MATCH([1]ตารางคะแนนV3!$C535,[1]Proflile65!$D:$D,0))</f>
        <v>39</v>
      </c>
      <c r="G535" s="19" t="str">
        <f>INDEX([1]Proflile65!$K:$K,MATCH([1]ตารางคะแนนV3!$C535,[1]Proflile65!$D:$D,0))</f>
        <v>รพช.F2 P&lt;=30,000</v>
      </c>
      <c r="H535" s="75">
        <v>24067</v>
      </c>
      <c r="I535" s="76">
        <f>INDEX([1]RiskPlusY2565Q3!L:L,MATCH([1]ตารางคะแนนV3!$C535,[1]RiskPlusY2565Q3!$D:$D,0))</f>
        <v>39134754.619999997</v>
      </c>
      <c r="J535" s="76">
        <f>INDEX([1]RiskPlusY2565Q3!P:P,MATCH([1]ตารางคะแนนV3!$C535,[1]RiskPlusY2565Q3!$D:$D,0))</f>
        <v>24050085.399999999</v>
      </c>
      <c r="K535" s="76">
        <f>INDEX([1]RiskPlusY2565Q3!O:O,MATCH([1]ตารางคะแนนV3!$C535,[1]RiskPlusY2565Q3!$D:$D,0))</f>
        <v>21891400.710000001</v>
      </c>
      <c r="L535" s="76">
        <f>INDEX([1]RiskPlusY2565Q3!M:M,MATCH([1]ตารางคะแนนV3!$C535,[1]RiskPlusY2565Q3!$D:$D,0))</f>
        <v>19837332.859999999</v>
      </c>
      <c r="M535" s="29">
        <f>INDEX([1]RiskPlusY2565Q3!N:N,MATCH([1]ตารางคะแนนV3!$C535,[1]RiskPlusY2565Q3!$D:$D,0))</f>
        <v>0</v>
      </c>
      <c r="N535" s="77">
        <f>INDEX([1]PlanfinY2565Q3!M:M,MATCH([1]ตารางคะแนนV3!$C535,[1]PlanfinY2565Q3!$C:$C,0))</f>
        <v>0</v>
      </c>
      <c r="O535" s="78">
        <f>INDEX([1]PlanfinY2565Q3!N:N,MATCH([1]ตารางคะแนนV3!$C535,[1]PlanfinY2565Q3!$C:$C,0))</f>
        <v>1</v>
      </c>
      <c r="P535" s="79">
        <f t="shared" si="128"/>
        <v>1</v>
      </c>
      <c r="Q535" s="80">
        <f>INDEX([1]Ratio!R:R,MATCH([1]ตารางคะแนนV3!$C535,[1]Ratio!$C:$C,0))</f>
        <v>405</v>
      </c>
      <c r="R535" s="81">
        <f>INDEX([1]RiskPlusY2565Q3!$S:$S,MATCH([1]ตารางคะแนนV3!C535,[1]RiskPlusY2565Q3!$D:$D,0))</f>
        <v>0</v>
      </c>
      <c r="S535" s="82">
        <f>INDEX([1]Ratio!$S:$S,MATCH([1]ตารางคะแนนV3!$C535,[1]Ratio!$C:$C,0))</f>
        <v>46</v>
      </c>
      <c r="T535" s="78">
        <f>VLOOKUP($C535,[1]RiskPlusY2565Q3!$D$2:$W$901,17,0)</f>
        <v>1</v>
      </c>
      <c r="U535" s="83">
        <f t="shared" si="129"/>
        <v>0.5</v>
      </c>
      <c r="V535" s="82">
        <f>INDEX([1]Ratio!$T:$T,MATCH([1]ตารางคะแนนV3!$C535,[1]Ratio!$C:$C,0))</f>
        <v>54</v>
      </c>
      <c r="W535" s="78">
        <f>VLOOKUP($C535,[1]RiskPlusY2565Q3!$D$2:$W$901,18,0)</f>
        <v>1</v>
      </c>
      <c r="X535" s="83">
        <f t="shared" si="130"/>
        <v>0.5</v>
      </c>
      <c r="Y535" s="82">
        <f>INDEX([1]Ratio!$V:$V,MATCH([1]ตารางคะแนนV3!$C535,[1]Ratio!$C:$C,0))</f>
        <v>61</v>
      </c>
      <c r="Z535" s="81">
        <f>INDEX([1]RiskPlusY2565Q3!$W:$W,MATCH([1]ตารางคะแนนV3!C535,[1]RiskPlusY2565Q3!$D:$D,0))</f>
        <v>0</v>
      </c>
      <c r="AA535" s="84">
        <f t="shared" si="131"/>
        <v>1</v>
      </c>
      <c r="AB535" s="77" t="str">
        <f>INDEX('[1]Quick MethodY2565Q3'!P:P,MATCH([1]ตารางคะแนนV3!$C535,'[1]Quick MethodY2565Q3'!$C:$C,0))</f>
        <v>1</v>
      </c>
      <c r="AC535" s="78" t="str">
        <f>INDEX('[1]Quick MethodY2565Q3'!Q:Q,MATCH([1]ตารางคะแนนV3!$C535,'[1]Quick MethodY2565Q3'!$C:$C,0))</f>
        <v>1</v>
      </c>
      <c r="AD535" s="78">
        <f>INDEX([1]HGRY2565Q3!W:W,MATCH([1]ตารางคะแนนV3!$C535,[1]HGRY2565Q3!$C:$C,0))</f>
        <v>0.5</v>
      </c>
      <c r="AE535" s="78">
        <f>INDEX([1]HGRY2565Q3!X:X,MATCH([1]ตารางคะแนนV3!$C535,[1]HGRY2565Q3!$C:$C,0))</f>
        <v>0.5</v>
      </c>
      <c r="AF535" s="78">
        <f>INDEX([1]HGRY2565Q3!Y:Y,MATCH([1]ตารางคะแนนV3!$C535,[1]HGRY2565Q3!$C:$C,0))</f>
        <v>0.5</v>
      </c>
      <c r="AG535" s="78">
        <f>INDEX([1]HGRY2565Q3!Z:Z,MATCH([1]ตารางคะแนนV3!$C535,[1]HGRY2565Q3!$C:$C,0))</f>
        <v>0.5</v>
      </c>
      <c r="AH535" s="85">
        <f t="shared" si="132"/>
        <v>4</v>
      </c>
      <c r="AI535" s="79">
        <f t="shared" si="133"/>
        <v>2</v>
      </c>
      <c r="AJ535" s="86">
        <f>INDEX([1]PointY2565Q3!J:J,MATCH([1]ตารางคะแนนV3!$C535,[1]PointY2565Q3!$C:$C,0))</f>
        <v>1</v>
      </c>
      <c r="AK535" s="87">
        <f>IFERROR(INDEX([1]อัตราการครองเตียง!O:O,MATCH([1]ตารางคะแนนV3!$C535,[1]อัตราการครองเตียง!$C:$C,0)),0)</f>
        <v>0</v>
      </c>
      <c r="AL535" s="88">
        <f>INDEX([1]SumAdjRw!R:R,MATCH([1]ตารางคะแนนV3!$C535,[1]SumAdjRw!$C:$C,0))</f>
        <v>1</v>
      </c>
      <c r="AM535" s="89">
        <f t="shared" si="134"/>
        <v>1</v>
      </c>
      <c r="AN535" s="90">
        <f t="shared" si="135"/>
        <v>4</v>
      </c>
      <c r="AO535" s="91">
        <f t="shared" si="136"/>
        <v>6</v>
      </c>
      <c r="AP535" s="92">
        <f>INDEX([1]RiskPlusY2565Q3!Q:Q,MATCH([1]ตารางคะแนนV3!$C535,[1]RiskPlusY2565Q3!$D:$D,0))</f>
        <v>1</v>
      </c>
      <c r="AQ535" s="92">
        <f>INDEX([1]RiskPlusY2565Q3!R:R,MATCH([1]ตารางคะแนนV3!$C535,[1]RiskPlusY2565Q3!$D:$D,0))</f>
        <v>0</v>
      </c>
      <c r="AR535" s="92">
        <f>INDEX([1]RiskPlusY2565Q3!AB:AB,MATCH([1]ตารางคะแนนV3!$C535,[1]RiskPlusY2565Q3!$D:$D,0))</f>
        <v>1</v>
      </c>
      <c r="AS535" s="93">
        <f t="shared" si="137"/>
        <v>2</v>
      </c>
      <c r="AT535" s="92">
        <f>INDEX([1]RiskPlusY2565Q3!AA:AA,MATCH([1]ตารางคะแนนV3!$C535,[1]RiskPlusY2565Q3!$D:$D,0))</f>
        <v>1</v>
      </c>
      <c r="AU535" s="92">
        <f>INDEX([1]RiskPlusY2565Q3!AC:AC,MATCH([1]ตารางคะแนนV3!$C535,[1]RiskPlusY2565Q3!$D:$D,0))</f>
        <v>1</v>
      </c>
      <c r="AV535" s="94">
        <f t="shared" si="138"/>
        <v>2</v>
      </c>
      <c r="AW535" s="95">
        <f t="shared" si="139"/>
        <v>4</v>
      </c>
      <c r="AX535" s="96">
        <f t="shared" si="140"/>
        <v>10</v>
      </c>
      <c r="AY535" s="18" t="str">
        <f t="shared" si="141"/>
        <v>C</v>
      </c>
      <c r="AZ535" s="18"/>
      <c r="BA535" s="18" t="str">
        <f>INDEX([1]Proflile65!$L:$L,MATCH([1]ตารางคะแนนV3!$C535,[1]Proflile65!$D:$D,0))</f>
        <v>เดิม</v>
      </c>
      <c r="BB535" s="18"/>
      <c r="BC535" s="18"/>
      <c r="BD535" s="28" t="b">
        <f t="shared" si="142"/>
        <v>1</v>
      </c>
      <c r="BE535" s="96">
        <v>10</v>
      </c>
      <c r="BF535" s="18" t="s">
        <v>2072</v>
      </c>
      <c r="BH535" s="17">
        <f t="shared" si="143"/>
        <v>0</v>
      </c>
    </row>
    <row r="536" spans="1:60">
      <c r="A536" s="18" t="s">
        <v>31</v>
      </c>
      <c r="B536" s="17" t="s">
        <v>151</v>
      </c>
      <c r="C536" s="18" t="s">
        <v>1301</v>
      </c>
      <c r="D536" s="17" t="s">
        <v>1302</v>
      </c>
      <c r="E536" s="18" t="str">
        <f>INDEX([1]Proflile65!$F:$F,MATCH([1]ตารางคะแนนV3!$C536,[1]Proflile65!$D:$D,0))</f>
        <v>รพช.</v>
      </c>
      <c r="F536" s="18">
        <f>INDEX([1]Proflile65!$H:$H,MATCH([1]ตารางคะแนนV3!$C536,[1]Proflile65!$D:$D,0))</f>
        <v>90</v>
      </c>
      <c r="G536" s="19" t="str">
        <f>INDEX([1]Proflile65!$K:$K,MATCH([1]ตารางคะแนนV3!$C536,[1]Proflile65!$D:$D,0))</f>
        <v>รพช.F2 P30,000-60,000</v>
      </c>
      <c r="H536" s="75">
        <v>55513</v>
      </c>
      <c r="I536" s="76">
        <f>INDEX([1]RiskPlusY2565Q3!L:L,MATCH([1]ตารางคะแนนV3!$C536,[1]RiskPlusY2565Q3!$D:$D,0))</f>
        <v>77110072.390000001</v>
      </c>
      <c r="J536" s="76">
        <f>INDEX([1]RiskPlusY2565Q3!P:P,MATCH([1]ตารางคะแนนV3!$C536,[1]RiskPlusY2565Q3!$D:$D,0))</f>
        <v>-3000701.89</v>
      </c>
      <c r="K536" s="76">
        <f>INDEX([1]RiskPlusY2565Q3!O:O,MATCH([1]ตารางคะแนนV3!$C536,[1]RiskPlusY2565Q3!$D:$D,0))</f>
        <v>26916850.75</v>
      </c>
      <c r="L536" s="76">
        <f>INDEX([1]RiskPlusY2565Q3!M:M,MATCH([1]ตารางคะแนนV3!$C536,[1]RiskPlusY2565Q3!$D:$D,0))</f>
        <v>26939544.559999999</v>
      </c>
      <c r="M536" s="29">
        <f>INDEX([1]RiskPlusY2565Q3!N:N,MATCH([1]ตารางคะแนนV3!$C536,[1]RiskPlusY2565Q3!$D:$D,0))</f>
        <v>0</v>
      </c>
      <c r="N536" s="77">
        <f>INDEX([1]PlanfinY2565Q3!M:M,MATCH([1]ตารางคะแนนV3!$C536,[1]PlanfinY2565Q3!$C:$C,0))</f>
        <v>0</v>
      </c>
      <c r="O536" s="78">
        <f>INDEX([1]PlanfinY2565Q3!N:N,MATCH([1]ตารางคะแนนV3!$C536,[1]PlanfinY2565Q3!$C:$C,0))</f>
        <v>1</v>
      </c>
      <c r="P536" s="79">
        <f t="shared" si="128"/>
        <v>1</v>
      </c>
      <c r="Q536" s="80">
        <f>INDEX([1]Ratio!R:R,MATCH([1]ตารางคะแนนV3!$C536,[1]Ratio!$C:$C,0))</f>
        <v>294</v>
      </c>
      <c r="R536" s="81">
        <f>INDEX([1]RiskPlusY2565Q3!$S:$S,MATCH([1]ตารางคะแนนV3!C536,[1]RiskPlusY2565Q3!$D:$D,0))</f>
        <v>0</v>
      </c>
      <c r="S536" s="82">
        <f>INDEX([1]Ratio!$S:$S,MATCH([1]ตารางคะแนนV3!$C536,[1]Ratio!$C:$C,0))</f>
        <v>126</v>
      </c>
      <c r="T536" s="78">
        <f>VLOOKUP($C536,[1]RiskPlusY2565Q3!$D$2:$W$901,17,0)</f>
        <v>0</v>
      </c>
      <c r="U536" s="83">
        <f t="shared" si="129"/>
        <v>0</v>
      </c>
      <c r="V536" s="82">
        <f>INDEX([1]Ratio!$T:$T,MATCH([1]ตารางคะแนนV3!$C536,[1]Ratio!$C:$C,0))</f>
        <v>127</v>
      </c>
      <c r="W536" s="78">
        <f>VLOOKUP($C536,[1]RiskPlusY2565Q3!$D$2:$W$901,18,0)</f>
        <v>0</v>
      </c>
      <c r="X536" s="83">
        <f t="shared" si="130"/>
        <v>0</v>
      </c>
      <c r="Y536" s="82">
        <f>INDEX([1]Ratio!$V:$V,MATCH([1]ตารางคะแนนV3!$C536,[1]Ratio!$C:$C,0))</f>
        <v>200</v>
      </c>
      <c r="Z536" s="81">
        <f>INDEX([1]RiskPlusY2565Q3!$W:$W,MATCH([1]ตารางคะแนนV3!C536,[1]RiskPlusY2565Q3!$D:$D,0))</f>
        <v>0</v>
      </c>
      <c r="AA536" s="84">
        <f t="shared" si="131"/>
        <v>0</v>
      </c>
      <c r="AB536" s="77" t="str">
        <f>INDEX('[1]Quick MethodY2565Q3'!P:P,MATCH([1]ตารางคะแนนV3!$C536,'[1]Quick MethodY2565Q3'!$C:$C,0))</f>
        <v>1</v>
      </c>
      <c r="AC536" s="78" t="str">
        <f>INDEX('[1]Quick MethodY2565Q3'!Q:Q,MATCH([1]ตารางคะแนนV3!$C536,'[1]Quick MethodY2565Q3'!$C:$C,0))</f>
        <v>1</v>
      </c>
      <c r="AD536" s="78">
        <f>INDEX([1]HGRY2565Q3!W:W,MATCH([1]ตารางคะแนนV3!$C536,[1]HGRY2565Q3!$C:$C,0))</f>
        <v>0</v>
      </c>
      <c r="AE536" s="78">
        <f>INDEX([1]HGRY2565Q3!X:X,MATCH([1]ตารางคะแนนV3!$C536,[1]HGRY2565Q3!$C:$C,0))</f>
        <v>0</v>
      </c>
      <c r="AF536" s="78">
        <f>INDEX([1]HGRY2565Q3!Y:Y,MATCH([1]ตารางคะแนนV3!$C536,[1]HGRY2565Q3!$C:$C,0))</f>
        <v>0</v>
      </c>
      <c r="AG536" s="78">
        <f>INDEX([1]HGRY2565Q3!Z:Z,MATCH([1]ตารางคะแนนV3!$C536,[1]HGRY2565Q3!$C:$C,0))</f>
        <v>0</v>
      </c>
      <c r="AH536" s="85">
        <f t="shared" si="132"/>
        <v>2</v>
      </c>
      <c r="AI536" s="79">
        <f t="shared" si="133"/>
        <v>2</v>
      </c>
      <c r="AJ536" s="86">
        <f>INDEX([1]PointY2565Q3!J:J,MATCH([1]ตารางคะแนนV3!$C536,[1]PointY2565Q3!$C:$C,0))</f>
        <v>1</v>
      </c>
      <c r="AK536" s="87">
        <f>IFERROR(INDEX([1]อัตราการครองเตียง!O:O,MATCH([1]ตารางคะแนนV3!$C536,[1]อัตราการครองเตียง!$C:$C,0)),0)</f>
        <v>0</v>
      </c>
      <c r="AL536" s="88">
        <f>INDEX([1]SumAdjRw!R:R,MATCH([1]ตารางคะแนนV3!$C536,[1]SumAdjRw!$C:$C,0))</f>
        <v>1</v>
      </c>
      <c r="AM536" s="89">
        <f t="shared" si="134"/>
        <v>1</v>
      </c>
      <c r="AN536" s="90">
        <f t="shared" si="135"/>
        <v>4</v>
      </c>
      <c r="AO536" s="91">
        <f t="shared" si="136"/>
        <v>5</v>
      </c>
      <c r="AP536" s="92">
        <f>INDEX([1]RiskPlusY2565Q3!Q:Q,MATCH([1]ตารางคะแนนV3!$C536,[1]RiskPlusY2565Q3!$D:$D,0))</f>
        <v>0</v>
      </c>
      <c r="AQ536" s="92">
        <f>INDEX([1]RiskPlusY2565Q3!R:R,MATCH([1]ตารางคะแนนV3!$C536,[1]RiskPlusY2565Q3!$D:$D,0))</f>
        <v>0</v>
      </c>
      <c r="AR536" s="92">
        <f>INDEX([1]RiskPlusY2565Q3!AB:AB,MATCH([1]ตารางคะแนนV3!$C536,[1]RiskPlusY2565Q3!$D:$D,0))</f>
        <v>1</v>
      </c>
      <c r="AS536" s="93">
        <f t="shared" si="137"/>
        <v>1</v>
      </c>
      <c r="AT536" s="92">
        <f>INDEX([1]RiskPlusY2565Q3!AA:AA,MATCH([1]ตารางคะแนนV3!$C536,[1]RiskPlusY2565Q3!$D:$D,0))</f>
        <v>1</v>
      </c>
      <c r="AU536" s="92">
        <f>INDEX([1]RiskPlusY2565Q3!AC:AC,MATCH([1]ตารางคะแนนV3!$C536,[1]RiskPlusY2565Q3!$D:$D,0))</f>
        <v>1</v>
      </c>
      <c r="AV536" s="94">
        <f t="shared" si="138"/>
        <v>2</v>
      </c>
      <c r="AW536" s="95">
        <f t="shared" si="139"/>
        <v>3</v>
      </c>
      <c r="AX536" s="96">
        <f t="shared" si="140"/>
        <v>8</v>
      </c>
      <c r="AY536" s="18" t="str">
        <f t="shared" si="141"/>
        <v>D</v>
      </c>
      <c r="AZ536" s="18"/>
      <c r="BA536" s="18" t="str">
        <f>INDEX([1]Proflile65!$L:$L,MATCH([1]ตารางคะแนนV3!$C536,[1]Proflile65!$D:$D,0))</f>
        <v>เดิม</v>
      </c>
      <c r="BB536" s="18"/>
      <c r="BC536" s="18"/>
      <c r="BD536" s="28" t="b">
        <f t="shared" si="142"/>
        <v>1</v>
      </c>
      <c r="BE536" s="96">
        <v>8</v>
      </c>
      <c r="BF536" s="18" t="s">
        <v>2073</v>
      </c>
      <c r="BH536" s="17">
        <f t="shared" si="143"/>
        <v>0</v>
      </c>
    </row>
    <row r="537" spans="1:60">
      <c r="A537" s="18" t="s">
        <v>31</v>
      </c>
      <c r="B537" s="17" t="s">
        <v>151</v>
      </c>
      <c r="C537" s="18" t="s">
        <v>1303</v>
      </c>
      <c r="D537" s="17" t="s">
        <v>1304</v>
      </c>
      <c r="E537" s="18" t="str">
        <f>INDEX([1]Proflile65!$F:$F,MATCH([1]ตารางคะแนนV3!$C537,[1]Proflile65!$D:$D,0))</f>
        <v>รพช.</v>
      </c>
      <c r="F537" s="18">
        <f>INDEX([1]Proflile65!$H:$H,MATCH([1]ตารางคะแนนV3!$C537,[1]Proflile65!$D:$D,0))</f>
        <v>103</v>
      </c>
      <c r="G537" s="19" t="str">
        <f>INDEX([1]Proflile65!$K:$K,MATCH([1]ตารางคะแนนV3!$C537,[1]Proflile65!$D:$D,0))</f>
        <v>รพช.F1 P&lt;=50,000</v>
      </c>
      <c r="H537" s="75">
        <v>39521</v>
      </c>
      <c r="I537" s="76">
        <f>INDEX([1]RiskPlusY2565Q3!L:L,MATCH([1]ตารางคะแนนV3!$C537,[1]RiskPlusY2565Q3!$D:$D,0))</f>
        <v>47818512.119999997</v>
      </c>
      <c r="J537" s="76">
        <f>INDEX([1]RiskPlusY2565Q3!P:P,MATCH([1]ตารางคะแนนV3!$C537,[1]RiskPlusY2565Q3!$D:$D,0))</f>
        <v>1678177.34</v>
      </c>
      <c r="K537" s="76">
        <f>INDEX([1]RiskPlusY2565Q3!O:O,MATCH([1]ตารางคะแนนV3!$C537,[1]RiskPlusY2565Q3!$D:$D,0))</f>
        <v>47758177.729999997</v>
      </c>
      <c r="L537" s="76">
        <f>INDEX([1]RiskPlusY2565Q3!M:M,MATCH([1]ตารางคะแนนV3!$C537,[1]RiskPlusY2565Q3!$D:$D,0))</f>
        <v>45791047.399999999</v>
      </c>
      <c r="M537" s="29">
        <f>INDEX([1]RiskPlusY2565Q3!N:N,MATCH([1]ตารางคะแนนV3!$C537,[1]RiskPlusY2565Q3!$D:$D,0))</f>
        <v>0</v>
      </c>
      <c r="N537" s="77">
        <f>INDEX([1]PlanfinY2565Q3!M:M,MATCH([1]ตารางคะแนนV3!$C537,[1]PlanfinY2565Q3!$C:$C,0))</f>
        <v>1</v>
      </c>
      <c r="O537" s="78">
        <f>INDEX([1]PlanfinY2565Q3!N:N,MATCH([1]ตารางคะแนนV3!$C537,[1]PlanfinY2565Q3!$C:$C,0))</f>
        <v>1</v>
      </c>
      <c r="P537" s="79">
        <f t="shared" si="128"/>
        <v>2</v>
      </c>
      <c r="Q537" s="80">
        <f>INDEX([1]Ratio!R:R,MATCH([1]ตารางคะแนนV3!$C537,[1]Ratio!$C:$C,0))</f>
        <v>188</v>
      </c>
      <c r="R537" s="81">
        <f>INDEX([1]RiskPlusY2565Q3!$S:$S,MATCH([1]ตารางคะแนนV3!C537,[1]RiskPlusY2565Q3!$D:$D,0))</f>
        <v>0</v>
      </c>
      <c r="S537" s="82">
        <f>INDEX([1]Ratio!$S:$S,MATCH([1]ตารางคะแนนV3!$C537,[1]Ratio!$C:$C,0))</f>
        <v>259</v>
      </c>
      <c r="T537" s="78">
        <f>VLOOKUP($C537,[1]RiskPlusY2565Q3!$D$2:$W$901,17,0)</f>
        <v>0</v>
      </c>
      <c r="U537" s="83">
        <f t="shared" si="129"/>
        <v>0</v>
      </c>
      <c r="V537" s="82">
        <f>INDEX([1]Ratio!$T:$T,MATCH([1]ตารางคะแนนV3!$C537,[1]Ratio!$C:$C,0))</f>
        <v>80</v>
      </c>
      <c r="W537" s="78">
        <f>VLOOKUP($C537,[1]RiskPlusY2565Q3!$D$2:$W$901,18,0)</f>
        <v>0</v>
      </c>
      <c r="X537" s="83">
        <f t="shared" si="130"/>
        <v>0</v>
      </c>
      <c r="Y537" s="82">
        <f>INDEX([1]Ratio!$V:$V,MATCH([1]ตารางคะแนนV3!$C537,[1]Ratio!$C:$C,0))</f>
        <v>49</v>
      </c>
      <c r="Z537" s="81">
        <f>INDEX([1]RiskPlusY2565Q3!$W:$W,MATCH([1]ตารางคะแนนV3!C537,[1]RiskPlusY2565Q3!$D:$D,0))</f>
        <v>1</v>
      </c>
      <c r="AA537" s="84">
        <f t="shared" si="131"/>
        <v>1</v>
      </c>
      <c r="AB537" s="77" t="str">
        <f>INDEX('[1]Quick MethodY2565Q3'!P:P,MATCH([1]ตารางคะแนนV3!$C537,'[1]Quick MethodY2565Q3'!$C:$C,0))</f>
        <v>1</v>
      </c>
      <c r="AC537" s="78" t="str">
        <f>INDEX('[1]Quick MethodY2565Q3'!Q:Q,MATCH([1]ตารางคะแนนV3!$C537,'[1]Quick MethodY2565Q3'!$C:$C,0))</f>
        <v>1</v>
      </c>
      <c r="AD537" s="78">
        <f>INDEX([1]HGRY2565Q3!W:W,MATCH([1]ตารางคะแนนV3!$C537,[1]HGRY2565Q3!$C:$C,0))</f>
        <v>0</v>
      </c>
      <c r="AE537" s="78">
        <f>INDEX([1]HGRY2565Q3!X:X,MATCH([1]ตารางคะแนนV3!$C537,[1]HGRY2565Q3!$C:$C,0))</f>
        <v>0.5</v>
      </c>
      <c r="AF537" s="78">
        <f>INDEX([1]HGRY2565Q3!Y:Y,MATCH([1]ตารางคะแนนV3!$C537,[1]HGRY2565Q3!$C:$C,0))</f>
        <v>0</v>
      </c>
      <c r="AG537" s="78">
        <f>INDEX([1]HGRY2565Q3!Z:Z,MATCH([1]ตารางคะแนนV3!$C537,[1]HGRY2565Q3!$C:$C,0))</f>
        <v>0.5</v>
      </c>
      <c r="AH537" s="85">
        <f t="shared" si="132"/>
        <v>3</v>
      </c>
      <c r="AI537" s="79">
        <f t="shared" si="133"/>
        <v>2</v>
      </c>
      <c r="AJ537" s="86">
        <f>INDEX([1]PointY2565Q3!J:J,MATCH([1]ตารางคะแนนV3!$C537,[1]PointY2565Q3!$C:$C,0))</f>
        <v>1</v>
      </c>
      <c r="AK537" s="87">
        <f>IFERROR(INDEX([1]อัตราการครองเตียง!O:O,MATCH([1]ตารางคะแนนV3!$C537,[1]อัตราการครองเตียง!$C:$C,0)),0)</f>
        <v>1</v>
      </c>
      <c r="AL537" s="88">
        <f>INDEX([1]SumAdjRw!R:R,MATCH([1]ตารางคะแนนV3!$C537,[1]SumAdjRw!$C:$C,0))</f>
        <v>1</v>
      </c>
      <c r="AM537" s="89">
        <f t="shared" si="134"/>
        <v>2</v>
      </c>
      <c r="AN537" s="90">
        <f t="shared" si="135"/>
        <v>5</v>
      </c>
      <c r="AO537" s="91">
        <f t="shared" si="136"/>
        <v>8</v>
      </c>
      <c r="AP537" s="92">
        <f>INDEX([1]RiskPlusY2565Q3!Q:Q,MATCH([1]ตารางคะแนนV3!$C537,[1]RiskPlusY2565Q3!$D:$D,0))</f>
        <v>1</v>
      </c>
      <c r="AQ537" s="92">
        <f>INDEX([1]RiskPlusY2565Q3!R:R,MATCH([1]ตารางคะแนนV3!$C537,[1]RiskPlusY2565Q3!$D:$D,0))</f>
        <v>1</v>
      </c>
      <c r="AR537" s="92">
        <f>INDEX([1]RiskPlusY2565Q3!AB:AB,MATCH([1]ตารางคะแนนV3!$C537,[1]RiskPlusY2565Q3!$D:$D,0))</f>
        <v>1</v>
      </c>
      <c r="AS537" s="93">
        <f t="shared" si="137"/>
        <v>3</v>
      </c>
      <c r="AT537" s="92">
        <f>INDEX([1]RiskPlusY2565Q3!AA:AA,MATCH([1]ตารางคะแนนV3!$C537,[1]RiskPlusY2565Q3!$D:$D,0))</f>
        <v>1</v>
      </c>
      <c r="AU537" s="92">
        <f>INDEX([1]RiskPlusY2565Q3!AC:AC,MATCH([1]ตารางคะแนนV3!$C537,[1]RiskPlusY2565Q3!$D:$D,0))</f>
        <v>1</v>
      </c>
      <c r="AV537" s="94">
        <f t="shared" si="138"/>
        <v>2</v>
      </c>
      <c r="AW537" s="95">
        <f t="shared" si="139"/>
        <v>5</v>
      </c>
      <c r="AX537" s="96">
        <f t="shared" si="140"/>
        <v>13</v>
      </c>
      <c r="AY537" s="18" t="str">
        <f t="shared" si="141"/>
        <v>A</v>
      </c>
      <c r="AZ537" s="18"/>
      <c r="BA537" s="18" t="str">
        <f>INDEX([1]Proflile65!$L:$L,MATCH([1]ตารางคะแนนV3!$C537,[1]Proflile65!$D:$D,0))</f>
        <v>เดิม</v>
      </c>
      <c r="BB537" s="18"/>
      <c r="BC537" s="18"/>
      <c r="BD537" s="28" t="b">
        <f t="shared" si="142"/>
        <v>1</v>
      </c>
      <c r="BE537" s="96">
        <v>13</v>
      </c>
      <c r="BF537" s="18" t="s">
        <v>2048</v>
      </c>
      <c r="BH537" s="17">
        <f t="shared" si="143"/>
        <v>300000</v>
      </c>
    </row>
    <row r="538" spans="1:60">
      <c r="A538" s="18" t="s">
        <v>31</v>
      </c>
      <c r="B538" s="17" t="s">
        <v>151</v>
      </c>
      <c r="C538" s="18" t="s">
        <v>1305</v>
      </c>
      <c r="D538" s="17" t="s">
        <v>1306</v>
      </c>
      <c r="E538" s="18" t="str">
        <f>INDEX([1]Proflile65!$F:$F,MATCH([1]ตารางคะแนนV3!$C538,[1]Proflile65!$D:$D,0))</f>
        <v>รพช.</v>
      </c>
      <c r="F538" s="18">
        <f>INDEX([1]Proflile65!$H:$H,MATCH([1]ตารางคะแนนV3!$C538,[1]Proflile65!$D:$D,0))</f>
        <v>38</v>
      </c>
      <c r="G538" s="19" t="str">
        <f>INDEX([1]Proflile65!$K:$K,MATCH([1]ตารางคะแนนV3!$C538,[1]Proflile65!$D:$D,0))</f>
        <v>รพช.F2 P30,000-60,000</v>
      </c>
      <c r="H538" s="75">
        <v>37339</v>
      </c>
      <c r="I538" s="76">
        <f>INDEX([1]RiskPlusY2565Q3!L:L,MATCH([1]ตารางคะแนนV3!$C538,[1]RiskPlusY2565Q3!$D:$D,0))</f>
        <v>38646258.880000003</v>
      </c>
      <c r="J538" s="76">
        <f>INDEX([1]RiskPlusY2565Q3!P:P,MATCH([1]ตารางคะแนนV3!$C538,[1]RiskPlusY2565Q3!$D:$D,0))</f>
        <v>14983042.76</v>
      </c>
      <c r="K538" s="76">
        <f>INDEX([1]RiskPlusY2565Q3!O:O,MATCH([1]ตารางคะแนนV3!$C538,[1]RiskPlusY2565Q3!$D:$D,0))</f>
        <v>20348037.809999999</v>
      </c>
      <c r="L538" s="76">
        <f>INDEX([1]RiskPlusY2565Q3!M:M,MATCH([1]ตารางคะแนนV3!$C538,[1]RiskPlusY2565Q3!$D:$D,0))</f>
        <v>20832993</v>
      </c>
      <c r="M538" s="29">
        <f>INDEX([1]RiskPlusY2565Q3!N:N,MATCH([1]ตารางคะแนนV3!$C538,[1]RiskPlusY2565Q3!$D:$D,0))</f>
        <v>0</v>
      </c>
      <c r="N538" s="77">
        <f>INDEX([1]PlanfinY2565Q3!M:M,MATCH([1]ตารางคะแนนV3!$C538,[1]PlanfinY2565Q3!$C:$C,0))</f>
        <v>1</v>
      </c>
      <c r="O538" s="78">
        <f>INDEX([1]PlanfinY2565Q3!N:N,MATCH([1]ตารางคะแนนV3!$C538,[1]PlanfinY2565Q3!$C:$C,0))</f>
        <v>1</v>
      </c>
      <c r="P538" s="79">
        <f t="shared" si="128"/>
        <v>2</v>
      </c>
      <c r="Q538" s="80">
        <f>INDEX([1]Ratio!R:R,MATCH([1]ตารางคะแนนV3!$C538,[1]Ratio!$C:$C,0))</f>
        <v>65</v>
      </c>
      <c r="R538" s="81">
        <f>INDEX([1]RiskPlusY2565Q3!$S:$S,MATCH([1]ตารางคะแนนV3!C538,[1]RiskPlusY2565Q3!$D:$D,0))</f>
        <v>1</v>
      </c>
      <c r="S538" s="82">
        <f>INDEX([1]Ratio!$S:$S,MATCH([1]ตารางคะแนนV3!$C538,[1]Ratio!$C:$C,0))</f>
        <v>58</v>
      </c>
      <c r="T538" s="78">
        <f>VLOOKUP($C538,[1]RiskPlusY2565Q3!$D$2:$W$901,17,0)</f>
        <v>1</v>
      </c>
      <c r="U538" s="83">
        <f t="shared" si="129"/>
        <v>0.5</v>
      </c>
      <c r="V538" s="82">
        <f>INDEX([1]Ratio!$T:$T,MATCH([1]ตารางคะแนนV3!$C538,[1]Ratio!$C:$C,0))</f>
        <v>40</v>
      </c>
      <c r="W538" s="78">
        <f>VLOOKUP($C538,[1]RiskPlusY2565Q3!$D$2:$W$901,18,0)</f>
        <v>1</v>
      </c>
      <c r="X538" s="83">
        <f t="shared" si="130"/>
        <v>0.5</v>
      </c>
      <c r="Y538" s="82">
        <f>INDEX([1]Ratio!$V:$V,MATCH([1]ตารางคะแนนV3!$C538,[1]Ratio!$C:$C,0))</f>
        <v>57</v>
      </c>
      <c r="Z538" s="81">
        <f>INDEX([1]RiskPlusY2565Q3!$W:$W,MATCH([1]ตารางคะแนนV3!C538,[1]RiskPlusY2565Q3!$D:$D,0))</f>
        <v>1</v>
      </c>
      <c r="AA538" s="84">
        <f t="shared" si="131"/>
        <v>3</v>
      </c>
      <c r="AB538" s="77" t="str">
        <f>INDEX('[1]Quick MethodY2565Q3'!P:P,MATCH([1]ตารางคะแนนV3!$C538,'[1]Quick MethodY2565Q3'!$C:$C,0))</f>
        <v>1</v>
      </c>
      <c r="AC538" s="78" t="str">
        <f>INDEX('[1]Quick MethodY2565Q3'!Q:Q,MATCH([1]ตารางคะแนนV3!$C538,'[1]Quick MethodY2565Q3'!$C:$C,0))</f>
        <v>1</v>
      </c>
      <c r="AD538" s="78">
        <f>INDEX([1]HGRY2565Q3!W:W,MATCH([1]ตารางคะแนนV3!$C538,[1]HGRY2565Q3!$C:$C,0))</f>
        <v>0.5</v>
      </c>
      <c r="AE538" s="78">
        <f>INDEX([1]HGRY2565Q3!X:X,MATCH([1]ตารางคะแนนV3!$C538,[1]HGRY2565Q3!$C:$C,0))</f>
        <v>0.5</v>
      </c>
      <c r="AF538" s="78">
        <f>INDEX([1]HGRY2565Q3!Y:Y,MATCH([1]ตารางคะแนนV3!$C538,[1]HGRY2565Q3!$C:$C,0))</f>
        <v>0.5</v>
      </c>
      <c r="AG538" s="78">
        <f>INDEX([1]HGRY2565Q3!Z:Z,MATCH([1]ตารางคะแนนV3!$C538,[1]HGRY2565Q3!$C:$C,0))</f>
        <v>0.5</v>
      </c>
      <c r="AH538" s="85">
        <f t="shared" si="132"/>
        <v>4</v>
      </c>
      <c r="AI538" s="79">
        <f t="shared" si="133"/>
        <v>2</v>
      </c>
      <c r="AJ538" s="86">
        <f>INDEX([1]PointY2565Q3!J:J,MATCH([1]ตารางคะแนนV3!$C538,[1]PointY2565Q3!$C:$C,0))</f>
        <v>1</v>
      </c>
      <c r="AK538" s="87">
        <f>IFERROR(INDEX([1]อัตราการครองเตียง!O:O,MATCH([1]ตารางคะแนนV3!$C538,[1]อัตราการครองเตียง!$C:$C,0)),0)</f>
        <v>0</v>
      </c>
      <c r="AL538" s="88">
        <f>INDEX([1]SumAdjRw!R:R,MATCH([1]ตารางคะแนนV3!$C538,[1]SumAdjRw!$C:$C,0))</f>
        <v>1</v>
      </c>
      <c r="AM538" s="89">
        <f t="shared" si="134"/>
        <v>1</v>
      </c>
      <c r="AN538" s="90">
        <f t="shared" si="135"/>
        <v>4</v>
      </c>
      <c r="AO538" s="91">
        <f t="shared" si="136"/>
        <v>9</v>
      </c>
      <c r="AP538" s="92">
        <f>INDEX([1]RiskPlusY2565Q3!Q:Q,MATCH([1]ตารางคะแนนV3!$C538,[1]RiskPlusY2565Q3!$D:$D,0))</f>
        <v>0</v>
      </c>
      <c r="AQ538" s="92">
        <f>INDEX([1]RiskPlusY2565Q3!R:R,MATCH([1]ตารางคะแนนV3!$C538,[1]RiskPlusY2565Q3!$D:$D,0))</f>
        <v>0</v>
      </c>
      <c r="AR538" s="92">
        <f>INDEX([1]RiskPlusY2565Q3!AB:AB,MATCH([1]ตารางคะแนนV3!$C538,[1]RiskPlusY2565Q3!$D:$D,0))</f>
        <v>1</v>
      </c>
      <c r="AS538" s="93">
        <f t="shared" si="137"/>
        <v>1</v>
      </c>
      <c r="AT538" s="92">
        <f>INDEX([1]RiskPlusY2565Q3!AA:AA,MATCH([1]ตารางคะแนนV3!$C538,[1]RiskPlusY2565Q3!$D:$D,0))</f>
        <v>1</v>
      </c>
      <c r="AU538" s="92">
        <f>INDEX([1]RiskPlusY2565Q3!AC:AC,MATCH([1]ตารางคะแนนV3!$C538,[1]RiskPlusY2565Q3!$D:$D,0))</f>
        <v>1</v>
      </c>
      <c r="AV538" s="94">
        <f t="shared" si="138"/>
        <v>2</v>
      </c>
      <c r="AW538" s="95">
        <f t="shared" si="139"/>
        <v>3</v>
      </c>
      <c r="AX538" s="96">
        <f t="shared" si="140"/>
        <v>12</v>
      </c>
      <c r="AY538" s="18" t="str">
        <f t="shared" si="141"/>
        <v>A</v>
      </c>
      <c r="AZ538" s="18"/>
      <c r="BA538" s="18" t="str">
        <f>INDEX([1]Proflile65!$L:$L,MATCH([1]ตารางคะแนนV3!$C538,[1]Proflile65!$D:$D,0))</f>
        <v>เดิม</v>
      </c>
      <c r="BB538" s="18"/>
      <c r="BC538" s="18"/>
      <c r="BD538" s="28" t="b">
        <f t="shared" si="142"/>
        <v>1</v>
      </c>
      <c r="BE538" s="96">
        <v>12</v>
      </c>
      <c r="BF538" s="18" t="s">
        <v>2048</v>
      </c>
      <c r="BH538" s="17">
        <f t="shared" si="143"/>
        <v>300000</v>
      </c>
    </row>
    <row r="539" spans="1:60">
      <c r="A539" s="18" t="s">
        <v>31</v>
      </c>
      <c r="B539" s="17" t="s">
        <v>151</v>
      </c>
      <c r="C539" s="18" t="s">
        <v>1307</v>
      </c>
      <c r="D539" s="17" t="s">
        <v>1308</v>
      </c>
      <c r="E539" s="18" t="str">
        <f>INDEX([1]Proflile65!$F:$F,MATCH([1]ตารางคะแนนV3!$C539,[1]Proflile65!$D:$D,0))</f>
        <v>รพช.</v>
      </c>
      <c r="F539" s="18">
        <f>INDEX([1]Proflile65!$H:$H,MATCH([1]ตารางคะแนนV3!$C539,[1]Proflile65!$D:$D,0))</f>
        <v>15</v>
      </c>
      <c r="G539" s="19" t="str">
        <f>INDEX([1]Proflile65!$K:$K,MATCH([1]ตารางคะแนนV3!$C539,[1]Proflile65!$D:$D,0))</f>
        <v>รพช.F3 P&lt;=15,000</v>
      </c>
      <c r="H539" s="75">
        <v>10627</v>
      </c>
      <c r="I539" s="76">
        <f>INDEX([1]RiskPlusY2565Q3!L:L,MATCH([1]ตารางคะแนนV3!$C539,[1]RiskPlusY2565Q3!$D:$D,0))</f>
        <v>19226322.57</v>
      </c>
      <c r="J539" s="76">
        <f>INDEX([1]RiskPlusY2565Q3!P:P,MATCH([1]ตารางคะแนนV3!$C539,[1]RiskPlusY2565Q3!$D:$D,0))</f>
        <v>10675429.85</v>
      </c>
      <c r="K539" s="76">
        <f>INDEX([1]RiskPlusY2565Q3!O:O,MATCH([1]ตารางคะแนนV3!$C539,[1]RiskPlusY2565Q3!$D:$D,0))</f>
        <v>8028383.1699999999</v>
      </c>
      <c r="L539" s="76">
        <f>INDEX([1]RiskPlusY2565Q3!M:M,MATCH([1]ตารางคะแนนV3!$C539,[1]RiskPlusY2565Q3!$D:$D,0))</f>
        <v>8206356.7800000003</v>
      </c>
      <c r="M539" s="29">
        <f>INDEX([1]RiskPlusY2565Q3!N:N,MATCH([1]ตารางคะแนนV3!$C539,[1]RiskPlusY2565Q3!$D:$D,0))</f>
        <v>0</v>
      </c>
      <c r="N539" s="77">
        <f>INDEX([1]PlanfinY2565Q3!M:M,MATCH([1]ตารางคะแนนV3!$C539,[1]PlanfinY2565Q3!$C:$C,0))</f>
        <v>0</v>
      </c>
      <c r="O539" s="78">
        <f>INDEX([1]PlanfinY2565Q3!N:N,MATCH([1]ตารางคะแนนV3!$C539,[1]PlanfinY2565Q3!$C:$C,0))</f>
        <v>0</v>
      </c>
      <c r="P539" s="79">
        <f t="shared" si="128"/>
        <v>0</v>
      </c>
      <c r="Q539" s="80">
        <f>INDEX([1]Ratio!R:R,MATCH([1]ตารางคะแนนV3!$C539,[1]Ratio!$C:$C,0))</f>
        <v>316</v>
      </c>
      <c r="R539" s="81">
        <f>INDEX([1]RiskPlusY2565Q3!$S:$S,MATCH([1]ตารางคะแนนV3!C539,[1]RiskPlusY2565Q3!$D:$D,0))</f>
        <v>0</v>
      </c>
      <c r="S539" s="82">
        <f>INDEX([1]Ratio!$S:$S,MATCH([1]ตารางคะแนนV3!$C539,[1]Ratio!$C:$C,0))</f>
        <v>104</v>
      </c>
      <c r="T539" s="78">
        <f>VLOOKUP($C539,[1]RiskPlusY2565Q3!$D$2:$W$901,17,0)</f>
        <v>0</v>
      </c>
      <c r="U539" s="83">
        <f t="shared" si="129"/>
        <v>0</v>
      </c>
      <c r="V539" s="82">
        <f>INDEX([1]Ratio!$T:$T,MATCH([1]ตารางคะแนนV3!$C539,[1]Ratio!$C:$C,0))</f>
        <v>54</v>
      </c>
      <c r="W539" s="78">
        <f>VLOOKUP($C539,[1]RiskPlusY2565Q3!$D$2:$W$901,18,0)</f>
        <v>1</v>
      </c>
      <c r="X539" s="83">
        <f t="shared" si="130"/>
        <v>0.5</v>
      </c>
      <c r="Y539" s="82">
        <f>INDEX([1]Ratio!$V:$V,MATCH([1]ตารางคะแนนV3!$C539,[1]Ratio!$C:$C,0))</f>
        <v>70</v>
      </c>
      <c r="Z539" s="81">
        <f>INDEX([1]RiskPlusY2565Q3!$W:$W,MATCH([1]ตารางคะแนนV3!C539,[1]RiskPlusY2565Q3!$D:$D,0))</f>
        <v>0</v>
      </c>
      <c r="AA539" s="84">
        <f t="shared" si="131"/>
        <v>0.5</v>
      </c>
      <c r="AB539" s="77" t="str">
        <f>INDEX('[1]Quick MethodY2565Q3'!P:P,MATCH([1]ตารางคะแนนV3!$C539,'[1]Quick MethodY2565Q3'!$C:$C,0))</f>
        <v>1</v>
      </c>
      <c r="AC539" s="78" t="str">
        <f>INDEX('[1]Quick MethodY2565Q3'!Q:Q,MATCH([1]ตารางคะแนนV3!$C539,'[1]Quick MethodY2565Q3'!$C:$C,0))</f>
        <v>1</v>
      </c>
      <c r="AD539" s="78">
        <f>INDEX([1]HGRY2565Q3!W:W,MATCH([1]ตารางคะแนนV3!$C539,[1]HGRY2565Q3!$C:$C,0))</f>
        <v>0</v>
      </c>
      <c r="AE539" s="78">
        <f>INDEX([1]HGRY2565Q3!X:X,MATCH([1]ตารางคะแนนV3!$C539,[1]HGRY2565Q3!$C:$C,0))</f>
        <v>0.5</v>
      </c>
      <c r="AF539" s="78">
        <f>INDEX([1]HGRY2565Q3!Y:Y,MATCH([1]ตารางคะแนนV3!$C539,[1]HGRY2565Q3!$C:$C,0))</f>
        <v>0.5</v>
      </c>
      <c r="AG539" s="78">
        <f>INDEX([1]HGRY2565Q3!Z:Z,MATCH([1]ตารางคะแนนV3!$C539,[1]HGRY2565Q3!$C:$C,0))</f>
        <v>0.5</v>
      </c>
      <c r="AH539" s="85">
        <f t="shared" si="132"/>
        <v>3.5</v>
      </c>
      <c r="AI539" s="79">
        <f t="shared" si="133"/>
        <v>2</v>
      </c>
      <c r="AJ539" s="86">
        <f>INDEX([1]PointY2565Q3!J:J,MATCH([1]ตารางคะแนนV3!$C539,[1]PointY2565Q3!$C:$C,0))</f>
        <v>1</v>
      </c>
      <c r="AK539" s="87">
        <f>IFERROR(INDEX([1]อัตราการครองเตียง!O:O,MATCH([1]ตารางคะแนนV3!$C539,[1]อัตราการครองเตียง!$C:$C,0)),0)</f>
        <v>0</v>
      </c>
      <c r="AL539" s="88">
        <f>INDEX([1]SumAdjRw!R:R,MATCH([1]ตารางคะแนนV3!$C539,[1]SumAdjRw!$C:$C,0))</f>
        <v>1</v>
      </c>
      <c r="AM539" s="89">
        <f t="shared" si="134"/>
        <v>1</v>
      </c>
      <c r="AN539" s="90">
        <f t="shared" si="135"/>
        <v>4</v>
      </c>
      <c r="AO539" s="91">
        <f t="shared" si="136"/>
        <v>4.5</v>
      </c>
      <c r="AP539" s="92">
        <f>INDEX([1]RiskPlusY2565Q3!Q:Q,MATCH([1]ตารางคะแนนV3!$C539,[1]RiskPlusY2565Q3!$D:$D,0))</f>
        <v>0</v>
      </c>
      <c r="AQ539" s="92">
        <f>INDEX([1]RiskPlusY2565Q3!R:R,MATCH([1]ตารางคะแนนV3!$C539,[1]RiskPlusY2565Q3!$D:$D,0))</f>
        <v>1</v>
      </c>
      <c r="AR539" s="92">
        <f>INDEX([1]RiskPlusY2565Q3!AB:AB,MATCH([1]ตารางคะแนนV3!$C539,[1]RiskPlusY2565Q3!$D:$D,0))</f>
        <v>1</v>
      </c>
      <c r="AS539" s="93">
        <f t="shared" si="137"/>
        <v>2</v>
      </c>
      <c r="AT539" s="92">
        <f>INDEX([1]RiskPlusY2565Q3!AA:AA,MATCH([1]ตารางคะแนนV3!$C539,[1]RiskPlusY2565Q3!$D:$D,0))</f>
        <v>1</v>
      </c>
      <c r="AU539" s="92">
        <f>INDEX([1]RiskPlusY2565Q3!AC:AC,MATCH([1]ตารางคะแนนV3!$C539,[1]RiskPlusY2565Q3!$D:$D,0))</f>
        <v>1</v>
      </c>
      <c r="AV539" s="94">
        <f t="shared" si="138"/>
        <v>2</v>
      </c>
      <c r="AW539" s="95">
        <f t="shared" si="139"/>
        <v>4</v>
      </c>
      <c r="AX539" s="96">
        <f t="shared" si="140"/>
        <v>8.5</v>
      </c>
      <c r="AY539" s="18" t="str">
        <f t="shared" si="141"/>
        <v>D</v>
      </c>
      <c r="AZ539" s="18"/>
      <c r="BA539" s="18" t="str">
        <f>INDEX([1]Proflile65!$L:$L,MATCH([1]ตารางคะแนนV3!$C539,[1]Proflile65!$D:$D,0))</f>
        <v>เดิม</v>
      </c>
      <c r="BB539" s="18"/>
      <c r="BC539" s="18"/>
      <c r="BD539" s="28" t="b">
        <f t="shared" si="142"/>
        <v>1</v>
      </c>
      <c r="BE539" s="96">
        <v>8.5</v>
      </c>
      <c r="BF539" s="18" t="s">
        <v>2073</v>
      </c>
      <c r="BH539" s="17">
        <f t="shared" si="143"/>
        <v>0</v>
      </c>
    </row>
    <row r="540" spans="1:60">
      <c r="A540" s="18" t="s">
        <v>31</v>
      </c>
      <c r="B540" s="17" t="s">
        <v>151</v>
      </c>
      <c r="C540" s="18" t="s">
        <v>1309</v>
      </c>
      <c r="D540" s="17" t="s">
        <v>1310</v>
      </c>
      <c r="E540" s="18" t="str">
        <f>INDEX([1]Proflile65!$F:$F,MATCH([1]ตารางคะแนนV3!$C540,[1]Proflile65!$D:$D,0))</f>
        <v>รพท.</v>
      </c>
      <c r="F540" s="18">
        <f>INDEX([1]Proflile65!$H:$H,MATCH([1]ตารางคะแนนV3!$C540,[1]Proflile65!$D:$D,0))</f>
        <v>246</v>
      </c>
      <c r="G540" s="19" t="str">
        <f>INDEX([1]Proflile65!$K:$K,MATCH([1]ตารางคะแนนV3!$C540,[1]Proflile65!$D:$D,0))</f>
        <v>รพท.M1 B&gt;200</v>
      </c>
      <c r="H540" s="75">
        <v>92525</v>
      </c>
      <c r="I540" s="76">
        <f>INDEX([1]RiskPlusY2565Q3!L:L,MATCH([1]ตารางคะแนนV3!$C540,[1]RiskPlusY2565Q3!$D:$D,0))</f>
        <v>203479895.90000001</v>
      </c>
      <c r="J540" s="76">
        <f>INDEX([1]RiskPlusY2565Q3!P:P,MATCH([1]ตารางคะแนนV3!$C540,[1]RiskPlusY2565Q3!$D:$D,0))</f>
        <v>15190310.92</v>
      </c>
      <c r="K540" s="76">
        <f>INDEX([1]RiskPlusY2565Q3!O:O,MATCH([1]ตารางคะแนนV3!$C540,[1]RiskPlusY2565Q3!$D:$D,0))</f>
        <v>48368413.200000003</v>
      </c>
      <c r="L540" s="76">
        <f>INDEX([1]RiskPlusY2565Q3!M:M,MATCH([1]ตารางคะแนนV3!$C540,[1]RiskPlusY2565Q3!$D:$D,0))</f>
        <v>18781974.600000001</v>
      </c>
      <c r="M540" s="29">
        <f>INDEX([1]RiskPlusY2565Q3!N:N,MATCH([1]ตารางคะแนนV3!$C540,[1]RiskPlusY2565Q3!$D:$D,0))</f>
        <v>0</v>
      </c>
      <c r="N540" s="77">
        <f>INDEX([1]PlanfinY2565Q3!M:M,MATCH([1]ตารางคะแนนV3!$C540,[1]PlanfinY2565Q3!$C:$C,0))</f>
        <v>0</v>
      </c>
      <c r="O540" s="78">
        <f>INDEX([1]PlanfinY2565Q3!N:N,MATCH([1]ตารางคะแนนV3!$C540,[1]PlanfinY2565Q3!$C:$C,0))</f>
        <v>0</v>
      </c>
      <c r="P540" s="79">
        <f t="shared" si="128"/>
        <v>0</v>
      </c>
      <c r="Q540" s="80">
        <f>INDEX([1]Ratio!R:R,MATCH([1]ตารางคะแนนV3!$C540,[1]Ratio!$C:$C,0))</f>
        <v>47</v>
      </c>
      <c r="R540" s="81">
        <f>INDEX([1]RiskPlusY2565Q3!$S:$S,MATCH([1]ตารางคะแนนV3!C540,[1]RiskPlusY2565Q3!$D:$D,0))</f>
        <v>1</v>
      </c>
      <c r="S540" s="82">
        <f>INDEX([1]Ratio!$S:$S,MATCH([1]ตารางคะแนนV3!$C540,[1]Ratio!$C:$C,0))</f>
        <v>126</v>
      </c>
      <c r="T540" s="78">
        <f>VLOOKUP($C540,[1]RiskPlusY2565Q3!$D$2:$W$901,17,0)</f>
        <v>0</v>
      </c>
      <c r="U540" s="83">
        <f t="shared" si="129"/>
        <v>0</v>
      </c>
      <c r="V540" s="82">
        <f>INDEX([1]Ratio!$T:$T,MATCH([1]ตารางคะแนนV3!$C540,[1]Ratio!$C:$C,0))</f>
        <v>61</v>
      </c>
      <c r="W540" s="78">
        <f>VLOOKUP($C540,[1]RiskPlusY2565Q3!$D$2:$W$901,18,0)</f>
        <v>0</v>
      </c>
      <c r="X540" s="83">
        <f t="shared" si="130"/>
        <v>0</v>
      </c>
      <c r="Y540" s="82">
        <f>INDEX([1]Ratio!$V:$V,MATCH([1]ตารางคะแนนV3!$C540,[1]Ratio!$C:$C,0))</f>
        <v>37</v>
      </c>
      <c r="Z540" s="81">
        <f>INDEX([1]RiskPlusY2565Q3!$W:$W,MATCH([1]ตารางคะแนนV3!C540,[1]RiskPlusY2565Q3!$D:$D,0))</f>
        <v>1</v>
      </c>
      <c r="AA540" s="84">
        <f t="shared" si="131"/>
        <v>2</v>
      </c>
      <c r="AB540" s="77" t="str">
        <f>INDEX('[1]Quick MethodY2565Q3'!P:P,MATCH([1]ตารางคะแนนV3!$C540,'[1]Quick MethodY2565Q3'!$C:$C,0))</f>
        <v>0</v>
      </c>
      <c r="AC540" s="78" t="str">
        <f>INDEX('[1]Quick MethodY2565Q3'!Q:Q,MATCH([1]ตารางคะแนนV3!$C540,'[1]Quick MethodY2565Q3'!$C:$C,0))</f>
        <v>1</v>
      </c>
      <c r="AD540" s="78">
        <f>INDEX([1]HGRY2565Q3!W:W,MATCH([1]ตารางคะแนนV3!$C540,[1]HGRY2565Q3!$C:$C,0))</f>
        <v>0.5</v>
      </c>
      <c r="AE540" s="78">
        <f>INDEX([1]HGRY2565Q3!X:X,MATCH([1]ตารางคะแนนV3!$C540,[1]HGRY2565Q3!$C:$C,0))</f>
        <v>0</v>
      </c>
      <c r="AF540" s="78">
        <f>INDEX([1]HGRY2565Q3!Y:Y,MATCH([1]ตารางคะแนนV3!$C540,[1]HGRY2565Q3!$C:$C,0))</f>
        <v>0</v>
      </c>
      <c r="AG540" s="78">
        <f>INDEX([1]HGRY2565Q3!Z:Z,MATCH([1]ตารางคะแนนV3!$C540,[1]HGRY2565Q3!$C:$C,0))</f>
        <v>0</v>
      </c>
      <c r="AH540" s="85">
        <f t="shared" si="132"/>
        <v>1.5</v>
      </c>
      <c r="AI540" s="79">
        <f t="shared" si="133"/>
        <v>1.5</v>
      </c>
      <c r="AJ540" s="86">
        <f>INDEX([1]PointY2565Q3!J:J,MATCH([1]ตารางคะแนนV3!$C540,[1]PointY2565Q3!$C:$C,0))</f>
        <v>1</v>
      </c>
      <c r="AK540" s="87">
        <f>IFERROR(INDEX([1]อัตราการครองเตียง!O:O,MATCH([1]ตารางคะแนนV3!$C540,[1]อัตราการครองเตียง!$C:$C,0)),0)</f>
        <v>0</v>
      </c>
      <c r="AL540" s="88">
        <f>INDEX([1]SumAdjRw!R:R,MATCH([1]ตารางคะแนนV3!$C540,[1]SumAdjRw!$C:$C,0))</f>
        <v>1</v>
      </c>
      <c r="AM540" s="89">
        <f t="shared" si="134"/>
        <v>1</v>
      </c>
      <c r="AN540" s="90">
        <f t="shared" si="135"/>
        <v>3.5</v>
      </c>
      <c r="AO540" s="91">
        <f t="shared" si="136"/>
        <v>5.5</v>
      </c>
      <c r="AP540" s="92">
        <f>INDEX([1]RiskPlusY2565Q3!Q:Q,MATCH([1]ตารางคะแนนV3!$C540,[1]RiskPlusY2565Q3!$D:$D,0))</f>
        <v>0</v>
      </c>
      <c r="AQ540" s="92">
        <f>INDEX([1]RiskPlusY2565Q3!R:R,MATCH([1]ตารางคะแนนV3!$C540,[1]RiskPlusY2565Q3!$D:$D,0))</f>
        <v>0</v>
      </c>
      <c r="AR540" s="92">
        <f>INDEX([1]RiskPlusY2565Q3!AB:AB,MATCH([1]ตารางคะแนนV3!$C540,[1]RiskPlusY2565Q3!$D:$D,0))</f>
        <v>1</v>
      </c>
      <c r="AS540" s="93">
        <f t="shared" si="137"/>
        <v>1</v>
      </c>
      <c r="AT540" s="92">
        <f>INDEX([1]RiskPlusY2565Q3!AA:AA,MATCH([1]ตารางคะแนนV3!$C540,[1]RiskPlusY2565Q3!$D:$D,0))</f>
        <v>1</v>
      </c>
      <c r="AU540" s="92">
        <f>INDEX([1]RiskPlusY2565Q3!AC:AC,MATCH([1]ตารางคะแนนV3!$C540,[1]RiskPlusY2565Q3!$D:$D,0))</f>
        <v>1</v>
      </c>
      <c r="AV540" s="94">
        <f t="shared" si="138"/>
        <v>2</v>
      </c>
      <c r="AW540" s="95">
        <f t="shared" si="139"/>
        <v>3</v>
      </c>
      <c r="AX540" s="96">
        <f t="shared" si="140"/>
        <v>8.5</v>
      </c>
      <c r="AY540" s="18" t="str">
        <f t="shared" si="141"/>
        <v>D</v>
      </c>
      <c r="AZ540" s="18"/>
      <c r="BA540" s="18" t="str">
        <f>INDEX([1]Proflile65!$L:$L,MATCH([1]ตารางคะแนนV3!$C540,[1]Proflile65!$D:$D,0))</f>
        <v>เดิม</v>
      </c>
      <c r="BB540" s="18"/>
      <c r="BC540" s="18"/>
      <c r="BD540" s="28" t="b">
        <f t="shared" si="142"/>
        <v>1</v>
      </c>
      <c r="BE540" s="96">
        <v>8.5</v>
      </c>
      <c r="BF540" s="18" t="s">
        <v>2073</v>
      </c>
      <c r="BH540" s="17">
        <f t="shared" si="143"/>
        <v>0</v>
      </c>
    </row>
    <row r="541" spans="1:60">
      <c r="A541" s="18" t="s">
        <v>31</v>
      </c>
      <c r="B541" s="17" t="s">
        <v>151</v>
      </c>
      <c r="C541" s="18" t="s">
        <v>1311</v>
      </c>
      <c r="D541" s="17" t="s">
        <v>1312</v>
      </c>
      <c r="E541" s="18" t="str">
        <f>INDEX([1]Proflile65!$F:$F,MATCH([1]ตารางคะแนนV3!$C541,[1]Proflile65!$D:$D,0))</f>
        <v>รพช.</v>
      </c>
      <c r="F541" s="18">
        <f>INDEX([1]Proflile65!$H:$H,MATCH([1]ตารางคะแนนV3!$C541,[1]Proflile65!$D:$D,0))</f>
        <v>40</v>
      </c>
      <c r="G541" s="19" t="str">
        <f>INDEX([1]Proflile65!$K:$K,MATCH([1]ตารางคะแนนV3!$C541,[1]Proflile65!$D:$D,0))</f>
        <v>รพช.F2 P30,000-60,000</v>
      </c>
      <c r="H541" s="75">
        <v>30686</v>
      </c>
      <c r="I541" s="76">
        <f>INDEX([1]RiskPlusY2565Q3!L:L,MATCH([1]ตารางคะแนนV3!$C541,[1]RiskPlusY2565Q3!$D:$D,0))</f>
        <v>57127116.25</v>
      </c>
      <c r="J541" s="76">
        <f>INDEX([1]RiskPlusY2565Q3!P:P,MATCH([1]ตารางคะแนนV3!$C541,[1]RiskPlusY2565Q3!$D:$D,0))</f>
        <v>30475540.879999999</v>
      </c>
      <c r="K541" s="76">
        <f>INDEX([1]RiskPlusY2565Q3!O:O,MATCH([1]ตารางคะแนนV3!$C541,[1]RiskPlusY2565Q3!$D:$D,0))</f>
        <v>28550664.449999999</v>
      </c>
      <c r="L541" s="76">
        <f>INDEX([1]RiskPlusY2565Q3!M:M,MATCH([1]ตารางคะแนนV3!$C541,[1]RiskPlusY2565Q3!$D:$D,0))</f>
        <v>27748228.219999999</v>
      </c>
      <c r="M541" s="29">
        <f>INDEX([1]RiskPlusY2565Q3!N:N,MATCH([1]ตารางคะแนนV3!$C541,[1]RiskPlusY2565Q3!$D:$D,0))</f>
        <v>0</v>
      </c>
      <c r="N541" s="77">
        <f>INDEX([1]PlanfinY2565Q3!M:M,MATCH([1]ตารางคะแนนV3!$C541,[1]PlanfinY2565Q3!$C:$C,0))</f>
        <v>0</v>
      </c>
      <c r="O541" s="78">
        <f>INDEX([1]PlanfinY2565Q3!N:N,MATCH([1]ตารางคะแนนV3!$C541,[1]PlanfinY2565Q3!$C:$C,0))</f>
        <v>1</v>
      </c>
      <c r="P541" s="79">
        <f t="shared" si="128"/>
        <v>1</v>
      </c>
      <c r="Q541" s="80">
        <f>INDEX([1]Ratio!R:R,MATCH([1]ตารางคะแนนV3!$C541,[1]Ratio!$C:$C,0))</f>
        <v>114</v>
      </c>
      <c r="R541" s="81">
        <f>INDEX([1]RiskPlusY2565Q3!$S:$S,MATCH([1]ตารางคะแนนV3!C541,[1]RiskPlusY2565Q3!$D:$D,0))</f>
        <v>0</v>
      </c>
      <c r="S541" s="82">
        <f>INDEX([1]Ratio!$S:$S,MATCH([1]ตารางคะแนนV3!$C541,[1]Ratio!$C:$C,0))</f>
        <v>251</v>
      </c>
      <c r="T541" s="78">
        <f>VLOOKUP($C541,[1]RiskPlusY2565Q3!$D$2:$W$901,17,0)</f>
        <v>0</v>
      </c>
      <c r="U541" s="83">
        <f t="shared" si="129"/>
        <v>0</v>
      </c>
      <c r="V541" s="82">
        <f>INDEX([1]Ratio!$T:$T,MATCH([1]ตารางคะแนนV3!$C541,[1]Ratio!$C:$C,0))</f>
        <v>106</v>
      </c>
      <c r="W541" s="78">
        <f>VLOOKUP($C541,[1]RiskPlusY2565Q3!$D$2:$W$901,18,0)</f>
        <v>0</v>
      </c>
      <c r="X541" s="83">
        <f t="shared" si="130"/>
        <v>0</v>
      </c>
      <c r="Y541" s="82">
        <f>INDEX([1]Ratio!$V:$V,MATCH([1]ตารางคะแนนV3!$C541,[1]Ratio!$C:$C,0))</f>
        <v>84</v>
      </c>
      <c r="Z541" s="81">
        <f>INDEX([1]RiskPlusY2565Q3!$W:$W,MATCH([1]ตารางคะแนนV3!C541,[1]RiskPlusY2565Q3!$D:$D,0))</f>
        <v>0</v>
      </c>
      <c r="AA541" s="84">
        <f t="shared" si="131"/>
        <v>0</v>
      </c>
      <c r="AB541" s="77" t="str">
        <f>INDEX('[1]Quick MethodY2565Q3'!P:P,MATCH([1]ตารางคะแนนV3!$C541,'[1]Quick MethodY2565Q3'!$C:$C,0))</f>
        <v>1</v>
      </c>
      <c r="AC541" s="78" t="str">
        <f>INDEX('[1]Quick MethodY2565Q3'!Q:Q,MATCH([1]ตารางคะแนนV3!$C541,'[1]Quick MethodY2565Q3'!$C:$C,0))</f>
        <v>1</v>
      </c>
      <c r="AD541" s="78">
        <f>INDEX([1]HGRY2565Q3!W:W,MATCH([1]ตารางคะแนนV3!$C541,[1]HGRY2565Q3!$C:$C,0))</f>
        <v>0.5</v>
      </c>
      <c r="AE541" s="78">
        <f>INDEX([1]HGRY2565Q3!X:X,MATCH([1]ตารางคะแนนV3!$C541,[1]HGRY2565Q3!$C:$C,0))</f>
        <v>0.5</v>
      </c>
      <c r="AF541" s="78">
        <f>INDEX([1]HGRY2565Q3!Y:Y,MATCH([1]ตารางคะแนนV3!$C541,[1]HGRY2565Q3!$C:$C,0))</f>
        <v>0.5</v>
      </c>
      <c r="AG541" s="78">
        <f>INDEX([1]HGRY2565Q3!Z:Z,MATCH([1]ตารางคะแนนV3!$C541,[1]HGRY2565Q3!$C:$C,0))</f>
        <v>0.5</v>
      </c>
      <c r="AH541" s="85">
        <f t="shared" si="132"/>
        <v>4</v>
      </c>
      <c r="AI541" s="79">
        <f t="shared" si="133"/>
        <v>2</v>
      </c>
      <c r="AJ541" s="86">
        <f>INDEX([1]PointY2565Q3!J:J,MATCH([1]ตารางคะแนนV3!$C541,[1]PointY2565Q3!$C:$C,0))</f>
        <v>1</v>
      </c>
      <c r="AK541" s="87">
        <f>IFERROR(INDEX([1]อัตราการครองเตียง!O:O,MATCH([1]ตารางคะแนนV3!$C541,[1]อัตราการครองเตียง!$C:$C,0)),0)</f>
        <v>0</v>
      </c>
      <c r="AL541" s="88">
        <f>INDEX([1]SumAdjRw!R:R,MATCH([1]ตารางคะแนนV3!$C541,[1]SumAdjRw!$C:$C,0))</f>
        <v>0</v>
      </c>
      <c r="AM541" s="89">
        <f t="shared" si="134"/>
        <v>0</v>
      </c>
      <c r="AN541" s="90">
        <f t="shared" si="135"/>
        <v>3</v>
      </c>
      <c r="AO541" s="91">
        <f t="shared" si="136"/>
        <v>4</v>
      </c>
      <c r="AP541" s="92">
        <f>INDEX([1]RiskPlusY2565Q3!Q:Q,MATCH([1]ตารางคะแนนV3!$C541,[1]RiskPlusY2565Q3!$D:$D,0))</f>
        <v>0</v>
      </c>
      <c r="AQ541" s="92">
        <f>INDEX([1]RiskPlusY2565Q3!R:R,MATCH([1]ตารางคะแนนV3!$C541,[1]RiskPlusY2565Q3!$D:$D,0))</f>
        <v>1</v>
      </c>
      <c r="AR541" s="92">
        <f>INDEX([1]RiskPlusY2565Q3!AB:AB,MATCH([1]ตารางคะแนนV3!$C541,[1]RiskPlusY2565Q3!$D:$D,0))</f>
        <v>1</v>
      </c>
      <c r="AS541" s="93">
        <f t="shared" si="137"/>
        <v>2</v>
      </c>
      <c r="AT541" s="92">
        <f>INDEX([1]RiskPlusY2565Q3!AA:AA,MATCH([1]ตารางคะแนนV3!$C541,[1]RiskPlusY2565Q3!$D:$D,0))</f>
        <v>1</v>
      </c>
      <c r="AU541" s="92">
        <f>INDEX([1]RiskPlusY2565Q3!AC:AC,MATCH([1]ตารางคะแนนV3!$C541,[1]RiskPlusY2565Q3!$D:$D,0))</f>
        <v>1</v>
      </c>
      <c r="AV541" s="94">
        <f t="shared" si="138"/>
        <v>2</v>
      </c>
      <c r="AW541" s="95">
        <f t="shared" si="139"/>
        <v>4</v>
      </c>
      <c r="AX541" s="96">
        <f t="shared" si="140"/>
        <v>8</v>
      </c>
      <c r="AY541" s="18" t="str">
        <f t="shared" si="141"/>
        <v>D</v>
      </c>
      <c r="AZ541" s="18"/>
      <c r="BA541" s="18" t="str">
        <f>INDEX([1]Proflile65!$L:$L,MATCH([1]ตารางคะแนนV3!$C541,[1]Proflile65!$D:$D,0))</f>
        <v>เดิม</v>
      </c>
      <c r="BB541" s="18"/>
      <c r="BC541" s="18"/>
      <c r="BD541" s="28" t="b">
        <f t="shared" si="142"/>
        <v>1</v>
      </c>
      <c r="BE541" s="96">
        <v>8</v>
      </c>
      <c r="BF541" s="18" t="s">
        <v>2073</v>
      </c>
      <c r="BH541" s="17">
        <f t="shared" si="143"/>
        <v>0</v>
      </c>
    </row>
    <row r="542" spans="1:60">
      <c r="A542" s="18" t="s">
        <v>31</v>
      </c>
      <c r="B542" s="17" t="s">
        <v>151</v>
      </c>
      <c r="C542" s="18" t="s">
        <v>1313</v>
      </c>
      <c r="D542" s="17" t="s">
        <v>1314</v>
      </c>
      <c r="E542" s="18" t="str">
        <f>INDEX([1]Proflile65!$F:$F,MATCH([1]ตารางคะแนนV3!$C542,[1]Proflile65!$D:$D,0))</f>
        <v>รพช.</v>
      </c>
      <c r="F542" s="18">
        <f>INDEX([1]Proflile65!$H:$H,MATCH([1]ตารางคะแนนV3!$C542,[1]Proflile65!$D:$D,0))</f>
        <v>78</v>
      </c>
      <c r="G542" s="19" t="str">
        <f>INDEX([1]Proflile65!$K:$K,MATCH([1]ตารางคะแนนV3!$C542,[1]Proflile65!$D:$D,0))</f>
        <v>รพช.F1 P50,000-100,000</v>
      </c>
      <c r="H542" s="75">
        <v>53059</v>
      </c>
      <c r="I542" s="76">
        <f>INDEX([1]RiskPlusY2565Q3!L:L,MATCH([1]ตารางคะแนนV3!$C542,[1]RiskPlusY2565Q3!$D:$D,0))</f>
        <v>29848137.27</v>
      </c>
      <c r="J542" s="76">
        <f>INDEX([1]RiskPlusY2565Q3!P:P,MATCH([1]ตารางคะแนนV3!$C542,[1]RiskPlusY2565Q3!$D:$D,0))</f>
        <v>-493267.96</v>
      </c>
      <c r="K542" s="76">
        <f>INDEX([1]RiskPlusY2565Q3!O:O,MATCH([1]ตารางคะแนนV3!$C542,[1]RiskPlusY2565Q3!$D:$D,0))</f>
        <v>24658845.440000001</v>
      </c>
      <c r="L542" s="76">
        <f>INDEX([1]RiskPlusY2565Q3!M:M,MATCH([1]ตารางคะแนนV3!$C542,[1]RiskPlusY2565Q3!$D:$D,0))</f>
        <v>18245074.73</v>
      </c>
      <c r="M542" s="29">
        <f>INDEX([1]RiskPlusY2565Q3!N:N,MATCH([1]ตารางคะแนนV3!$C542,[1]RiskPlusY2565Q3!$D:$D,0))</f>
        <v>0</v>
      </c>
      <c r="N542" s="77">
        <f>INDEX([1]PlanfinY2565Q3!M:M,MATCH([1]ตารางคะแนนV3!$C542,[1]PlanfinY2565Q3!$C:$C,0))</f>
        <v>0</v>
      </c>
      <c r="O542" s="78">
        <f>INDEX([1]PlanfinY2565Q3!N:N,MATCH([1]ตารางคะแนนV3!$C542,[1]PlanfinY2565Q3!$C:$C,0))</f>
        <v>1</v>
      </c>
      <c r="P542" s="79">
        <f t="shared" si="128"/>
        <v>1</v>
      </c>
      <c r="Q542" s="80">
        <f>INDEX([1]Ratio!R:R,MATCH([1]ตารางคะแนนV3!$C542,[1]Ratio!$C:$C,0))</f>
        <v>214</v>
      </c>
      <c r="R542" s="81">
        <f>INDEX([1]RiskPlusY2565Q3!$S:$S,MATCH([1]ตารางคะแนนV3!C542,[1]RiskPlusY2565Q3!$D:$D,0))</f>
        <v>0</v>
      </c>
      <c r="S542" s="82">
        <f>INDEX([1]Ratio!$S:$S,MATCH([1]ตารางคะแนนV3!$C542,[1]Ratio!$C:$C,0))</f>
        <v>60</v>
      </c>
      <c r="T542" s="78">
        <f>VLOOKUP($C542,[1]RiskPlusY2565Q3!$D$2:$W$901,17,0)</f>
        <v>1</v>
      </c>
      <c r="U542" s="83">
        <f t="shared" si="129"/>
        <v>0.5</v>
      </c>
      <c r="V542" s="82">
        <f>INDEX([1]Ratio!$T:$T,MATCH([1]ตารางคะแนนV3!$C542,[1]Ratio!$C:$C,0))</f>
        <v>58</v>
      </c>
      <c r="W542" s="78">
        <f>VLOOKUP($C542,[1]RiskPlusY2565Q3!$D$2:$W$901,18,0)</f>
        <v>1</v>
      </c>
      <c r="X542" s="83">
        <f t="shared" si="130"/>
        <v>0.5</v>
      </c>
      <c r="Y542" s="82">
        <f>INDEX([1]Ratio!$V:$V,MATCH([1]ตารางคะแนนV3!$C542,[1]Ratio!$C:$C,0))</f>
        <v>62</v>
      </c>
      <c r="Z542" s="81">
        <f>INDEX([1]RiskPlusY2565Q3!$W:$W,MATCH([1]ตารางคะแนนV3!C542,[1]RiskPlusY2565Q3!$D:$D,0))</f>
        <v>0</v>
      </c>
      <c r="AA542" s="84">
        <f t="shared" si="131"/>
        <v>1</v>
      </c>
      <c r="AB542" s="77" t="str">
        <f>INDEX('[1]Quick MethodY2565Q3'!P:P,MATCH([1]ตารางคะแนนV3!$C542,'[1]Quick MethodY2565Q3'!$C:$C,0))</f>
        <v>1</v>
      </c>
      <c r="AC542" s="78" t="str">
        <f>INDEX('[1]Quick MethodY2565Q3'!Q:Q,MATCH([1]ตารางคะแนนV3!$C542,'[1]Quick MethodY2565Q3'!$C:$C,0))</f>
        <v>1</v>
      </c>
      <c r="AD542" s="78">
        <f>INDEX([1]HGRY2565Q3!W:W,MATCH([1]ตารางคะแนนV3!$C542,[1]HGRY2565Q3!$C:$C,0))</f>
        <v>0.5</v>
      </c>
      <c r="AE542" s="78">
        <f>INDEX([1]HGRY2565Q3!X:X,MATCH([1]ตารางคะแนนV3!$C542,[1]HGRY2565Q3!$C:$C,0))</f>
        <v>0.5</v>
      </c>
      <c r="AF542" s="78">
        <f>INDEX([1]HGRY2565Q3!Y:Y,MATCH([1]ตารางคะแนนV3!$C542,[1]HGRY2565Q3!$C:$C,0))</f>
        <v>0.5</v>
      </c>
      <c r="AG542" s="78">
        <f>INDEX([1]HGRY2565Q3!Z:Z,MATCH([1]ตารางคะแนนV3!$C542,[1]HGRY2565Q3!$C:$C,0))</f>
        <v>0.5</v>
      </c>
      <c r="AH542" s="85">
        <f t="shared" si="132"/>
        <v>4</v>
      </c>
      <c r="AI542" s="79">
        <f t="shared" si="133"/>
        <v>2</v>
      </c>
      <c r="AJ542" s="86">
        <f>INDEX([1]PointY2565Q3!J:J,MATCH([1]ตารางคะแนนV3!$C542,[1]PointY2565Q3!$C:$C,0))</f>
        <v>1</v>
      </c>
      <c r="AK542" s="87">
        <f>IFERROR(INDEX([1]อัตราการครองเตียง!O:O,MATCH([1]ตารางคะแนนV3!$C542,[1]อัตราการครองเตียง!$C:$C,0)),0)</f>
        <v>0</v>
      </c>
      <c r="AL542" s="88">
        <f>INDEX([1]SumAdjRw!R:R,MATCH([1]ตารางคะแนนV3!$C542,[1]SumAdjRw!$C:$C,0))</f>
        <v>0</v>
      </c>
      <c r="AM542" s="89">
        <f t="shared" si="134"/>
        <v>0</v>
      </c>
      <c r="AN542" s="90">
        <f t="shared" si="135"/>
        <v>3</v>
      </c>
      <c r="AO542" s="91">
        <f t="shared" si="136"/>
        <v>5</v>
      </c>
      <c r="AP542" s="92">
        <f>INDEX([1]RiskPlusY2565Q3!Q:Q,MATCH([1]ตารางคะแนนV3!$C542,[1]RiskPlusY2565Q3!$D:$D,0))</f>
        <v>0</v>
      </c>
      <c r="AQ542" s="92">
        <f>INDEX([1]RiskPlusY2565Q3!R:R,MATCH([1]ตารางคะแนนV3!$C542,[1]RiskPlusY2565Q3!$D:$D,0))</f>
        <v>0</v>
      </c>
      <c r="AR542" s="92">
        <f>INDEX([1]RiskPlusY2565Q3!AB:AB,MATCH([1]ตารางคะแนนV3!$C542,[1]RiskPlusY2565Q3!$D:$D,0))</f>
        <v>1</v>
      </c>
      <c r="AS542" s="93">
        <f t="shared" si="137"/>
        <v>1</v>
      </c>
      <c r="AT542" s="92">
        <f>INDEX([1]RiskPlusY2565Q3!AA:AA,MATCH([1]ตารางคะแนนV3!$C542,[1]RiskPlusY2565Q3!$D:$D,0))</f>
        <v>1</v>
      </c>
      <c r="AU542" s="92">
        <f>INDEX([1]RiskPlusY2565Q3!AC:AC,MATCH([1]ตารางคะแนนV3!$C542,[1]RiskPlusY2565Q3!$D:$D,0))</f>
        <v>1</v>
      </c>
      <c r="AV542" s="94">
        <f t="shared" si="138"/>
        <v>2</v>
      </c>
      <c r="AW542" s="95">
        <f t="shared" si="139"/>
        <v>3</v>
      </c>
      <c r="AX542" s="96">
        <f t="shared" si="140"/>
        <v>8</v>
      </c>
      <c r="AY542" s="18" t="str">
        <f t="shared" si="141"/>
        <v>D</v>
      </c>
      <c r="AZ542" s="18"/>
      <c r="BA542" s="18" t="str">
        <f>INDEX([1]Proflile65!$L:$L,MATCH([1]ตารางคะแนนV3!$C542,[1]Proflile65!$D:$D,0))</f>
        <v>เดิม</v>
      </c>
      <c r="BB542" s="18"/>
      <c r="BC542" s="18"/>
      <c r="BD542" s="28" t="b">
        <f t="shared" si="142"/>
        <v>1</v>
      </c>
      <c r="BE542" s="96">
        <v>8</v>
      </c>
      <c r="BF542" s="18" t="s">
        <v>2073</v>
      </c>
      <c r="BH542" s="17">
        <f t="shared" si="143"/>
        <v>0</v>
      </c>
    </row>
    <row r="543" spans="1:60">
      <c r="A543" s="18" t="s">
        <v>31</v>
      </c>
      <c r="B543" s="17" t="s">
        <v>151</v>
      </c>
      <c r="C543" s="18" t="s">
        <v>1315</v>
      </c>
      <c r="D543" s="17" t="s">
        <v>1316</v>
      </c>
      <c r="E543" s="18" t="str">
        <f>INDEX([1]Proflile65!$F:$F,MATCH([1]ตารางคะแนนV3!$C543,[1]Proflile65!$D:$D,0))</f>
        <v>รพช.</v>
      </c>
      <c r="F543" s="18">
        <f>INDEX([1]Proflile65!$H:$H,MATCH([1]ตารางคะแนนV3!$C543,[1]Proflile65!$D:$D,0))</f>
        <v>123</v>
      </c>
      <c r="G543" s="19" t="str">
        <f>INDEX([1]Proflile65!$K:$K,MATCH([1]ตารางคะแนนV3!$C543,[1]Proflile65!$D:$D,0))</f>
        <v>รพช.F1 P50,000-100,000</v>
      </c>
      <c r="H543" s="75">
        <v>53459</v>
      </c>
      <c r="I543" s="76">
        <f>INDEX([1]RiskPlusY2565Q3!L:L,MATCH([1]ตารางคะแนนV3!$C543,[1]RiskPlusY2565Q3!$D:$D,0))</f>
        <v>74829015.030000001</v>
      </c>
      <c r="J543" s="76">
        <f>INDEX([1]RiskPlusY2565Q3!P:P,MATCH([1]ตารางคะแนนV3!$C543,[1]RiskPlusY2565Q3!$D:$D,0))</f>
        <v>4038550.37</v>
      </c>
      <c r="K543" s="76">
        <f>INDEX([1]RiskPlusY2565Q3!O:O,MATCH([1]ตารางคะแนนV3!$C543,[1]RiskPlusY2565Q3!$D:$D,0))</f>
        <v>47860455.140000001</v>
      </c>
      <c r="L543" s="76">
        <f>INDEX([1]RiskPlusY2565Q3!M:M,MATCH([1]ตารางคะแนนV3!$C543,[1]RiskPlusY2565Q3!$D:$D,0))</f>
        <v>66039145.899999999</v>
      </c>
      <c r="M543" s="29">
        <f>INDEX([1]RiskPlusY2565Q3!N:N,MATCH([1]ตารางคะแนนV3!$C543,[1]RiskPlusY2565Q3!$D:$D,0))</f>
        <v>0</v>
      </c>
      <c r="N543" s="77">
        <f>INDEX([1]PlanfinY2565Q3!M:M,MATCH([1]ตารางคะแนนV3!$C543,[1]PlanfinY2565Q3!$C:$C,0))</f>
        <v>0</v>
      </c>
      <c r="O543" s="78">
        <f>INDEX([1]PlanfinY2565Q3!N:N,MATCH([1]ตารางคะแนนV3!$C543,[1]PlanfinY2565Q3!$C:$C,0))</f>
        <v>1</v>
      </c>
      <c r="P543" s="79">
        <f t="shared" si="128"/>
        <v>1</v>
      </c>
      <c r="Q543" s="80">
        <f>INDEX([1]Ratio!R:R,MATCH([1]ตารางคะแนนV3!$C543,[1]Ratio!$C:$C,0))</f>
        <v>206</v>
      </c>
      <c r="R543" s="81">
        <f>INDEX([1]RiskPlusY2565Q3!$S:$S,MATCH([1]ตารางคะแนนV3!C543,[1]RiskPlusY2565Q3!$D:$D,0))</f>
        <v>0</v>
      </c>
      <c r="S543" s="82">
        <f>INDEX([1]Ratio!$S:$S,MATCH([1]ตารางคะแนนV3!$C543,[1]Ratio!$C:$C,0))</f>
        <v>52</v>
      </c>
      <c r="T543" s="78">
        <f>VLOOKUP($C543,[1]RiskPlusY2565Q3!$D$2:$W$901,17,0)</f>
        <v>1</v>
      </c>
      <c r="U543" s="83">
        <f t="shared" si="129"/>
        <v>0.5</v>
      </c>
      <c r="V543" s="82">
        <f>INDEX([1]Ratio!$T:$T,MATCH([1]ตารางคะแนนV3!$C543,[1]Ratio!$C:$C,0))</f>
        <v>84</v>
      </c>
      <c r="W543" s="78">
        <f>VLOOKUP($C543,[1]RiskPlusY2565Q3!$D$2:$W$901,18,0)</f>
        <v>0</v>
      </c>
      <c r="X543" s="83">
        <f t="shared" si="130"/>
        <v>0</v>
      </c>
      <c r="Y543" s="82">
        <f>INDEX([1]Ratio!$V:$V,MATCH([1]ตารางคะแนนV3!$C543,[1]Ratio!$C:$C,0))</f>
        <v>89</v>
      </c>
      <c r="Z543" s="81">
        <f>INDEX([1]RiskPlusY2565Q3!$W:$W,MATCH([1]ตารางคะแนนV3!C543,[1]RiskPlusY2565Q3!$D:$D,0))</f>
        <v>0</v>
      </c>
      <c r="AA543" s="84">
        <f t="shared" si="131"/>
        <v>0.5</v>
      </c>
      <c r="AB543" s="77" t="str">
        <f>INDEX('[1]Quick MethodY2565Q3'!P:P,MATCH([1]ตารางคะแนนV3!$C543,'[1]Quick MethodY2565Q3'!$C:$C,0))</f>
        <v>1</v>
      </c>
      <c r="AC543" s="78" t="str">
        <f>INDEX('[1]Quick MethodY2565Q3'!Q:Q,MATCH([1]ตารางคะแนนV3!$C543,'[1]Quick MethodY2565Q3'!$C:$C,0))</f>
        <v>1</v>
      </c>
      <c r="AD543" s="78">
        <f>INDEX([1]HGRY2565Q3!W:W,MATCH([1]ตารางคะแนนV3!$C543,[1]HGRY2565Q3!$C:$C,0))</f>
        <v>0.5</v>
      </c>
      <c r="AE543" s="78">
        <f>INDEX([1]HGRY2565Q3!X:X,MATCH([1]ตารางคะแนนV3!$C543,[1]HGRY2565Q3!$C:$C,0))</f>
        <v>0.5</v>
      </c>
      <c r="AF543" s="78">
        <f>INDEX([1]HGRY2565Q3!Y:Y,MATCH([1]ตารางคะแนนV3!$C543,[1]HGRY2565Q3!$C:$C,0))</f>
        <v>0.5</v>
      </c>
      <c r="AG543" s="78">
        <f>INDEX([1]HGRY2565Q3!Z:Z,MATCH([1]ตารางคะแนนV3!$C543,[1]HGRY2565Q3!$C:$C,0))</f>
        <v>0</v>
      </c>
      <c r="AH543" s="85">
        <f t="shared" si="132"/>
        <v>3.5</v>
      </c>
      <c r="AI543" s="79">
        <f t="shared" si="133"/>
        <v>2</v>
      </c>
      <c r="AJ543" s="86">
        <f>INDEX([1]PointY2565Q3!J:J,MATCH([1]ตารางคะแนนV3!$C543,[1]PointY2565Q3!$C:$C,0))</f>
        <v>1</v>
      </c>
      <c r="AK543" s="87">
        <f>IFERROR(INDEX([1]อัตราการครองเตียง!O:O,MATCH([1]ตารางคะแนนV3!$C543,[1]อัตราการครองเตียง!$C:$C,0)),0)</f>
        <v>1</v>
      </c>
      <c r="AL543" s="88">
        <f>INDEX([1]SumAdjRw!R:R,MATCH([1]ตารางคะแนนV3!$C543,[1]SumAdjRw!$C:$C,0))</f>
        <v>1</v>
      </c>
      <c r="AM543" s="89">
        <f t="shared" si="134"/>
        <v>2</v>
      </c>
      <c r="AN543" s="90">
        <f t="shared" si="135"/>
        <v>5</v>
      </c>
      <c r="AO543" s="91">
        <f t="shared" si="136"/>
        <v>6.5</v>
      </c>
      <c r="AP543" s="92">
        <f>INDEX([1]RiskPlusY2565Q3!Q:Q,MATCH([1]ตารางคะแนนV3!$C543,[1]RiskPlusY2565Q3!$D:$D,0))</f>
        <v>0</v>
      </c>
      <c r="AQ543" s="92">
        <f>INDEX([1]RiskPlusY2565Q3!R:R,MATCH([1]ตารางคะแนนV3!$C543,[1]RiskPlusY2565Q3!$D:$D,0))</f>
        <v>1</v>
      </c>
      <c r="AR543" s="92">
        <f>INDEX([1]RiskPlusY2565Q3!AB:AB,MATCH([1]ตารางคะแนนV3!$C543,[1]RiskPlusY2565Q3!$D:$D,0))</f>
        <v>1</v>
      </c>
      <c r="AS543" s="93">
        <f t="shared" si="137"/>
        <v>2</v>
      </c>
      <c r="AT543" s="92">
        <f>INDEX([1]RiskPlusY2565Q3!AA:AA,MATCH([1]ตารางคะแนนV3!$C543,[1]RiskPlusY2565Q3!$D:$D,0))</f>
        <v>1</v>
      </c>
      <c r="AU543" s="92">
        <f>INDEX([1]RiskPlusY2565Q3!AC:AC,MATCH([1]ตารางคะแนนV3!$C543,[1]RiskPlusY2565Q3!$D:$D,0))</f>
        <v>1</v>
      </c>
      <c r="AV543" s="94">
        <f t="shared" si="138"/>
        <v>2</v>
      </c>
      <c r="AW543" s="95">
        <f t="shared" si="139"/>
        <v>4</v>
      </c>
      <c r="AX543" s="96">
        <f t="shared" si="140"/>
        <v>10.5</v>
      </c>
      <c r="AY543" s="18" t="str">
        <f t="shared" si="141"/>
        <v>B</v>
      </c>
      <c r="AZ543" s="18"/>
      <c r="BA543" s="18" t="str">
        <f>INDEX([1]Proflile65!$L:$L,MATCH([1]ตารางคะแนนV3!$C543,[1]Proflile65!$D:$D,0))</f>
        <v>เดิม</v>
      </c>
      <c r="BB543" s="18"/>
      <c r="BC543" s="18"/>
      <c r="BD543" s="28" t="b">
        <f t="shared" si="142"/>
        <v>1</v>
      </c>
      <c r="BE543" s="96">
        <v>10.5</v>
      </c>
      <c r="BF543" s="18" t="s">
        <v>2071</v>
      </c>
      <c r="BH543" s="17">
        <f t="shared" si="143"/>
        <v>150000</v>
      </c>
    </row>
    <row r="544" spans="1:60">
      <c r="A544" s="18" t="s">
        <v>31</v>
      </c>
      <c r="B544" s="17" t="s">
        <v>151</v>
      </c>
      <c r="C544" s="18" t="s">
        <v>1317</v>
      </c>
      <c r="D544" s="17" t="s">
        <v>1318</v>
      </c>
      <c r="E544" s="18" t="str">
        <f>INDEX([1]Proflile65!$F:$F,MATCH([1]ตารางคะแนนV3!$C544,[1]Proflile65!$D:$D,0))</f>
        <v>รพช.</v>
      </c>
      <c r="F544" s="18">
        <f>INDEX([1]Proflile65!$H:$H,MATCH([1]ตารางคะแนนV3!$C544,[1]Proflile65!$D:$D,0))</f>
        <v>42</v>
      </c>
      <c r="G544" s="19" t="str">
        <f>INDEX([1]Proflile65!$K:$K,MATCH([1]ตารางคะแนนV3!$C544,[1]Proflile65!$D:$D,0))</f>
        <v>รพช.F2 P&lt;=30,000</v>
      </c>
      <c r="H544" s="75">
        <v>26548</v>
      </c>
      <c r="I544" s="76">
        <f>INDEX([1]RiskPlusY2565Q3!L:L,MATCH([1]ตารางคะแนนV3!$C544,[1]RiskPlusY2565Q3!$D:$D,0))</f>
        <v>53463106.740000002</v>
      </c>
      <c r="J544" s="76">
        <f>INDEX([1]RiskPlusY2565Q3!P:P,MATCH([1]ตารางคะแนนV3!$C544,[1]RiskPlusY2565Q3!$D:$D,0))</f>
        <v>33392851.399999999</v>
      </c>
      <c r="K544" s="76">
        <f>INDEX([1]RiskPlusY2565Q3!O:O,MATCH([1]ตารางคะแนนV3!$C544,[1]RiskPlusY2565Q3!$D:$D,0))</f>
        <v>21572994.100000001</v>
      </c>
      <c r="L544" s="76">
        <f>INDEX([1]RiskPlusY2565Q3!M:M,MATCH([1]ตารางคะแนนV3!$C544,[1]RiskPlusY2565Q3!$D:$D,0))</f>
        <v>19534309.039999999</v>
      </c>
      <c r="M544" s="29">
        <f>INDEX([1]RiskPlusY2565Q3!N:N,MATCH([1]ตารางคะแนนV3!$C544,[1]RiskPlusY2565Q3!$D:$D,0))</f>
        <v>0</v>
      </c>
      <c r="N544" s="77">
        <f>INDEX([1]PlanfinY2565Q3!M:M,MATCH([1]ตารางคะแนนV3!$C544,[1]PlanfinY2565Q3!$C:$C,0))</f>
        <v>1</v>
      </c>
      <c r="O544" s="78">
        <f>INDEX([1]PlanfinY2565Q3!N:N,MATCH([1]ตารางคะแนนV3!$C544,[1]PlanfinY2565Q3!$C:$C,0))</f>
        <v>1</v>
      </c>
      <c r="P544" s="79">
        <f t="shared" si="128"/>
        <v>2</v>
      </c>
      <c r="Q544" s="80">
        <f>INDEX([1]Ratio!R:R,MATCH([1]ตารางคะแนนV3!$C544,[1]Ratio!$C:$C,0))</f>
        <v>88</v>
      </c>
      <c r="R544" s="81">
        <f>INDEX([1]RiskPlusY2565Q3!$S:$S,MATCH([1]ตารางคะแนนV3!C544,[1]RiskPlusY2565Q3!$D:$D,0))</f>
        <v>1</v>
      </c>
      <c r="S544" s="82">
        <f>INDEX([1]Ratio!$S:$S,MATCH([1]ตารางคะแนนV3!$C544,[1]Ratio!$C:$C,0))</f>
        <v>58</v>
      </c>
      <c r="T544" s="78">
        <f>VLOOKUP($C544,[1]RiskPlusY2565Q3!$D$2:$W$901,17,0)</f>
        <v>1</v>
      </c>
      <c r="U544" s="83">
        <f t="shared" si="129"/>
        <v>0.5</v>
      </c>
      <c r="V544" s="82">
        <f>INDEX([1]Ratio!$T:$T,MATCH([1]ตารางคะแนนV3!$C544,[1]Ratio!$C:$C,0))</f>
        <v>43</v>
      </c>
      <c r="W544" s="78">
        <f>VLOOKUP($C544,[1]RiskPlusY2565Q3!$D$2:$W$901,18,0)</f>
        <v>1</v>
      </c>
      <c r="X544" s="83">
        <f t="shared" si="130"/>
        <v>0.5</v>
      </c>
      <c r="Y544" s="82">
        <f>INDEX([1]Ratio!$V:$V,MATCH([1]ตารางคะแนนV3!$C544,[1]Ratio!$C:$C,0))</f>
        <v>55</v>
      </c>
      <c r="Z544" s="81">
        <f>INDEX([1]RiskPlusY2565Q3!$W:$W,MATCH([1]ตารางคะแนนV3!C544,[1]RiskPlusY2565Q3!$D:$D,0))</f>
        <v>1</v>
      </c>
      <c r="AA544" s="84">
        <f t="shared" si="131"/>
        <v>3</v>
      </c>
      <c r="AB544" s="77" t="str">
        <f>INDEX('[1]Quick MethodY2565Q3'!P:P,MATCH([1]ตารางคะแนนV3!$C544,'[1]Quick MethodY2565Q3'!$C:$C,0))</f>
        <v>1</v>
      </c>
      <c r="AC544" s="78" t="str">
        <f>INDEX('[1]Quick MethodY2565Q3'!Q:Q,MATCH([1]ตารางคะแนนV3!$C544,'[1]Quick MethodY2565Q3'!$C:$C,0))</f>
        <v>1</v>
      </c>
      <c r="AD544" s="78">
        <f>INDEX([1]HGRY2565Q3!W:W,MATCH([1]ตารางคะแนนV3!$C544,[1]HGRY2565Q3!$C:$C,0))</f>
        <v>0</v>
      </c>
      <c r="AE544" s="78">
        <f>INDEX([1]HGRY2565Q3!X:X,MATCH([1]ตารางคะแนนV3!$C544,[1]HGRY2565Q3!$C:$C,0))</f>
        <v>0.5</v>
      </c>
      <c r="AF544" s="78">
        <f>INDEX([1]HGRY2565Q3!Y:Y,MATCH([1]ตารางคะแนนV3!$C544,[1]HGRY2565Q3!$C:$C,0))</f>
        <v>0</v>
      </c>
      <c r="AG544" s="78">
        <f>INDEX([1]HGRY2565Q3!Z:Z,MATCH([1]ตารางคะแนนV3!$C544,[1]HGRY2565Q3!$C:$C,0))</f>
        <v>0</v>
      </c>
      <c r="AH544" s="85">
        <f t="shared" si="132"/>
        <v>2.5</v>
      </c>
      <c r="AI544" s="79">
        <f t="shared" si="133"/>
        <v>2</v>
      </c>
      <c r="AJ544" s="86">
        <f>INDEX([1]PointY2565Q3!J:J,MATCH([1]ตารางคะแนนV3!$C544,[1]PointY2565Q3!$C:$C,0))</f>
        <v>1</v>
      </c>
      <c r="AK544" s="87">
        <f>IFERROR(INDEX([1]อัตราการครองเตียง!O:O,MATCH([1]ตารางคะแนนV3!$C544,[1]อัตราการครองเตียง!$C:$C,0)),0)</f>
        <v>1</v>
      </c>
      <c r="AL544" s="88">
        <f>INDEX([1]SumAdjRw!R:R,MATCH([1]ตารางคะแนนV3!$C544,[1]SumAdjRw!$C:$C,0))</f>
        <v>1</v>
      </c>
      <c r="AM544" s="89">
        <f t="shared" si="134"/>
        <v>2</v>
      </c>
      <c r="AN544" s="90">
        <f t="shared" si="135"/>
        <v>5</v>
      </c>
      <c r="AO544" s="91">
        <f t="shared" si="136"/>
        <v>10</v>
      </c>
      <c r="AP544" s="92">
        <f>INDEX([1]RiskPlusY2565Q3!Q:Q,MATCH([1]ตารางคะแนนV3!$C544,[1]RiskPlusY2565Q3!$D:$D,0))</f>
        <v>0</v>
      </c>
      <c r="AQ544" s="92">
        <f>INDEX([1]RiskPlusY2565Q3!R:R,MATCH([1]ตารางคะแนนV3!$C544,[1]RiskPlusY2565Q3!$D:$D,0))</f>
        <v>1</v>
      </c>
      <c r="AR544" s="92">
        <f>INDEX([1]RiskPlusY2565Q3!AB:AB,MATCH([1]ตารางคะแนนV3!$C544,[1]RiskPlusY2565Q3!$D:$D,0))</f>
        <v>1</v>
      </c>
      <c r="AS544" s="93">
        <f t="shared" si="137"/>
        <v>2</v>
      </c>
      <c r="AT544" s="92">
        <f>INDEX([1]RiskPlusY2565Q3!AA:AA,MATCH([1]ตารางคะแนนV3!$C544,[1]RiskPlusY2565Q3!$D:$D,0))</f>
        <v>1</v>
      </c>
      <c r="AU544" s="92">
        <f>INDEX([1]RiskPlusY2565Q3!AC:AC,MATCH([1]ตารางคะแนนV3!$C544,[1]RiskPlusY2565Q3!$D:$D,0))</f>
        <v>1</v>
      </c>
      <c r="AV544" s="94">
        <f t="shared" si="138"/>
        <v>2</v>
      </c>
      <c r="AW544" s="95">
        <f t="shared" si="139"/>
        <v>4</v>
      </c>
      <c r="AX544" s="96">
        <f t="shared" si="140"/>
        <v>14</v>
      </c>
      <c r="AY544" s="18" t="str">
        <f t="shared" si="141"/>
        <v>A</v>
      </c>
      <c r="AZ544" s="18"/>
      <c r="BA544" s="18" t="str">
        <f>INDEX([1]Proflile65!$L:$L,MATCH([1]ตารางคะแนนV3!$C544,[1]Proflile65!$D:$D,0))</f>
        <v>เดิม</v>
      </c>
      <c r="BB544" s="18"/>
      <c r="BC544" s="18"/>
      <c r="BD544" s="28" t="b">
        <f t="shared" si="142"/>
        <v>1</v>
      </c>
      <c r="BE544" s="96">
        <v>14</v>
      </c>
      <c r="BF544" s="18" t="s">
        <v>2048</v>
      </c>
      <c r="BH544" s="17">
        <f t="shared" si="143"/>
        <v>300000</v>
      </c>
    </row>
    <row r="545" spans="1:60">
      <c r="A545" s="18" t="s">
        <v>31</v>
      </c>
      <c r="B545" s="17" t="s">
        <v>151</v>
      </c>
      <c r="C545" s="18" t="s">
        <v>1319</v>
      </c>
      <c r="D545" s="17" t="s">
        <v>1320</v>
      </c>
      <c r="E545" s="18" t="str">
        <f>INDEX([1]Proflile65!$F:$F,MATCH([1]ตารางคะแนนV3!$C545,[1]Proflile65!$D:$D,0))</f>
        <v>รพช.</v>
      </c>
      <c r="F545" s="18">
        <f>INDEX([1]Proflile65!$H:$H,MATCH([1]ตารางคะแนนV3!$C545,[1]Proflile65!$D:$D,0))</f>
        <v>38</v>
      </c>
      <c r="G545" s="19" t="str">
        <f>INDEX([1]Proflile65!$K:$K,MATCH([1]ตารางคะแนนV3!$C545,[1]Proflile65!$D:$D,0))</f>
        <v>รพช.F2 P&lt;=30,000</v>
      </c>
      <c r="H545" s="75">
        <v>17941</v>
      </c>
      <c r="I545" s="76">
        <f>INDEX([1]RiskPlusY2565Q3!L:L,MATCH([1]ตารางคะแนนV3!$C545,[1]RiskPlusY2565Q3!$D:$D,0))</f>
        <v>24306653.449999999</v>
      </c>
      <c r="J545" s="76">
        <f>INDEX([1]RiskPlusY2565Q3!P:P,MATCH([1]ตารางคะแนนV3!$C545,[1]RiskPlusY2565Q3!$D:$D,0))</f>
        <v>1114027.8600000001</v>
      </c>
      <c r="K545" s="76">
        <f>INDEX([1]RiskPlusY2565Q3!O:O,MATCH([1]ตารางคะแนนV3!$C545,[1]RiskPlusY2565Q3!$D:$D,0))</f>
        <v>19897613.93</v>
      </c>
      <c r="L545" s="76">
        <f>INDEX([1]RiskPlusY2565Q3!M:M,MATCH([1]ตารางคะแนนV3!$C545,[1]RiskPlusY2565Q3!$D:$D,0))</f>
        <v>17116411.82</v>
      </c>
      <c r="M545" s="29">
        <f>INDEX([1]RiskPlusY2565Q3!N:N,MATCH([1]ตารางคะแนนV3!$C545,[1]RiskPlusY2565Q3!$D:$D,0))</f>
        <v>0</v>
      </c>
      <c r="N545" s="77">
        <f>INDEX([1]PlanfinY2565Q3!M:M,MATCH([1]ตารางคะแนนV3!$C545,[1]PlanfinY2565Q3!$C:$C,0))</f>
        <v>0</v>
      </c>
      <c r="O545" s="78">
        <f>INDEX([1]PlanfinY2565Q3!N:N,MATCH([1]ตารางคะแนนV3!$C545,[1]PlanfinY2565Q3!$C:$C,0))</f>
        <v>1</v>
      </c>
      <c r="P545" s="79">
        <f t="shared" si="128"/>
        <v>1</v>
      </c>
      <c r="Q545" s="80">
        <f>INDEX([1]Ratio!R:R,MATCH([1]ตารางคะแนนV3!$C545,[1]Ratio!$C:$C,0))</f>
        <v>169</v>
      </c>
      <c r="R545" s="81">
        <f>INDEX([1]RiskPlusY2565Q3!$S:$S,MATCH([1]ตารางคะแนนV3!C545,[1]RiskPlusY2565Q3!$D:$D,0))</f>
        <v>0</v>
      </c>
      <c r="S545" s="82">
        <f>INDEX([1]Ratio!$S:$S,MATCH([1]ตารางคะแนนV3!$C545,[1]Ratio!$C:$C,0))</f>
        <v>106</v>
      </c>
      <c r="T545" s="78">
        <f>VLOOKUP($C545,[1]RiskPlusY2565Q3!$D$2:$W$901,17,0)</f>
        <v>0</v>
      </c>
      <c r="U545" s="83">
        <f t="shared" si="129"/>
        <v>0</v>
      </c>
      <c r="V545" s="82">
        <f>INDEX([1]Ratio!$T:$T,MATCH([1]ตารางคะแนนV3!$C545,[1]Ratio!$C:$C,0))</f>
        <v>145</v>
      </c>
      <c r="W545" s="78">
        <f>VLOOKUP($C545,[1]RiskPlusY2565Q3!$D$2:$W$901,18,0)</f>
        <v>0</v>
      </c>
      <c r="X545" s="83">
        <f t="shared" si="130"/>
        <v>0</v>
      </c>
      <c r="Y545" s="82">
        <f>INDEX([1]Ratio!$V:$V,MATCH([1]ตารางคะแนนV3!$C545,[1]Ratio!$C:$C,0))</f>
        <v>56</v>
      </c>
      <c r="Z545" s="81">
        <f>INDEX([1]RiskPlusY2565Q3!$W:$W,MATCH([1]ตารางคะแนนV3!C545,[1]RiskPlusY2565Q3!$D:$D,0))</f>
        <v>1</v>
      </c>
      <c r="AA545" s="84">
        <f t="shared" si="131"/>
        <v>1</v>
      </c>
      <c r="AB545" s="77" t="str">
        <f>INDEX('[1]Quick MethodY2565Q3'!P:P,MATCH([1]ตารางคะแนนV3!$C545,'[1]Quick MethodY2565Q3'!$C:$C,0))</f>
        <v>1</v>
      </c>
      <c r="AC545" s="78" t="str">
        <f>INDEX('[1]Quick MethodY2565Q3'!Q:Q,MATCH([1]ตารางคะแนนV3!$C545,'[1]Quick MethodY2565Q3'!$C:$C,0))</f>
        <v>1</v>
      </c>
      <c r="AD545" s="78">
        <f>INDEX([1]HGRY2565Q3!W:W,MATCH([1]ตารางคะแนนV3!$C545,[1]HGRY2565Q3!$C:$C,0))</f>
        <v>0.5</v>
      </c>
      <c r="AE545" s="78">
        <f>INDEX([1]HGRY2565Q3!X:X,MATCH([1]ตารางคะแนนV3!$C545,[1]HGRY2565Q3!$C:$C,0))</f>
        <v>0.5</v>
      </c>
      <c r="AF545" s="78">
        <f>INDEX([1]HGRY2565Q3!Y:Y,MATCH([1]ตารางคะแนนV3!$C545,[1]HGRY2565Q3!$C:$C,0))</f>
        <v>0.5</v>
      </c>
      <c r="AG545" s="78">
        <f>INDEX([1]HGRY2565Q3!Z:Z,MATCH([1]ตารางคะแนนV3!$C545,[1]HGRY2565Q3!$C:$C,0))</f>
        <v>0.5</v>
      </c>
      <c r="AH545" s="85">
        <f t="shared" si="132"/>
        <v>4</v>
      </c>
      <c r="AI545" s="79">
        <f t="shared" si="133"/>
        <v>2</v>
      </c>
      <c r="AJ545" s="86">
        <f>INDEX([1]PointY2565Q3!J:J,MATCH([1]ตารางคะแนนV3!$C545,[1]PointY2565Q3!$C:$C,0))</f>
        <v>1</v>
      </c>
      <c r="AK545" s="87">
        <f>IFERROR(INDEX([1]อัตราการครองเตียง!O:O,MATCH([1]ตารางคะแนนV3!$C545,[1]อัตราการครองเตียง!$C:$C,0)),0)</f>
        <v>1</v>
      </c>
      <c r="AL545" s="88">
        <f>INDEX([1]SumAdjRw!R:R,MATCH([1]ตารางคะแนนV3!$C545,[1]SumAdjRw!$C:$C,0))</f>
        <v>1</v>
      </c>
      <c r="AM545" s="89">
        <f t="shared" si="134"/>
        <v>2</v>
      </c>
      <c r="AN545" s="90">
        <f t="shared" si="135"/>
        <v>5</v>
      </c>
      <c r="AO545" s="91">
        <f t="shared" si="136"/>
        <v>7</v>
      </c>
      <c r="AP545" s="92">
        <f>INDEX([1]RiskPlusY2565Q3!Q:Q,MATCH([1]ตารางคะแนนV3!$C545,[1]RiskPlusY2565Q3!$D:$D,0))</f>
        <v>1</v>
      </c>
      <c r="AQ545" s="92">
        <f>INDEX([1]RiskPlusY2565Q3!R:R,MATCH([1]ตารางคะแนนV3!$C545,[1]RiskPlusY2565Q3!$D:$D,0))</f>
        <v>1</v>
      </c>
      <c r="AR545" s="92">
        <f>INDEX([1]RiskPlusY2565Q3!AB:AB,MATCH([1]ตารางคะแนนV3!$C545,[1]RiskPlusY2565Q3!$D:$D,0))</f>
        <v>1</v>
      </c>
      <c r="AS545" s="93">
        <f t="shared" si="137"/>
        <v>3</v>
      </c>
      <c r="AT545" s="92">
        <f>INDEX([1]RiskPlusY2565Q3!AA:AA,MATCH([1]ตารางคะแนนV3!$C545,[1]RiskPlusY2565Q3!$D:$D,0))</f>
        <v>1</v>
      </c>
      <c r="AU545" s="92">
        <f>INDEX([1]RiskPlusY2565Q3!AC:AC,MATCH([1]ตารางคะแนนV3!$C545,[1]RiskPlusY2565Q3!$D:$D,0))</f>
        <v>1</v>
      </c>
      <c r="AV545" s="94">
        <f t="shared" si="138"/>
        <v>2</v>
      </c>
      <c r="AW545" s="95">
        <f t="shared" si="139"/>
        <v>5</v>
      </c>
      <c r="AX545" s="96">
        <f t="shared" si="140"/>
        <v>12</v>
      </c>
      <c r="AY545" s="18" t="str">
        <f t="shared" si="141"/>
        <v>A</v>
      </c>
      <c r="AZ545" s="18"/>
      <c r="BA545" s="18" t="str">
        <f>INDEX([1]Proflile65!$L:$L,MATCH([1]ตารางคะแนนV3!$C545,[1]Proflile65!$D:$D,0))</f>
        <v>เดิม</v>
      </c>
      <c r="BB545" s="18"/>
      <c r="BC545" s="18"/>
      <c r="BD545" s="28" t="b">
        <f t="shared" si="142"/>
        <v>1</v>
      </c>
      <c r="BE545" s="96">
        <v>12</v>
      </c>
      <c r="BF545" s="18" t="s">
        <v>2048</v>
      </c>
      <c r="BH545" s="17">
        <f t="shared" si="143"/>
        <v>300000</v>
      </c>
    </row>
    <row r="546" spans="1:60">
      <c r="A546" s="18" t="s">
        <v>31</v>
      </c>
      <c r="B546" s="17" t="s">
        <v>151</v>
      </c>
      <c r="C546" s="18" t="s">
        <v>1321</v>
      </c>
      <c r="D546" s="17" t="s">
        <v>1322</v>
      </c>
      <c r="E546" s="18" t="str">
        <f>INDEX([1]Proflile65!$F:$F,MATCH([1]ตารางคะแนนV3!$C546,[1]Proflile65!$D:$D,0))</f>
        <v>รพช.</v>
      </c>
      <c r="F546" s="18">
        <f>INDEX([1]Proflile65!$H:$H,MATCH([1]ตารางคะแนนV3!$C546,[1]Proflile65!$D:$D,0))</f>
        <v>42</v>
      </c>
      <c r="G546" s="19" t="str">
        <f>INDEX([1]Proflile65!$K:$K,MATCH([1]ตารางคะแนนV3!$C546,[1]Proflile65!$D:$D,0))</f>
        <v>รพช.F2 P&lt;=30,000</v>
      </c>
      <c r="H546" s="75">
        <v>24830</v>
      </c>
      <c r="I546" s="76">
        <f>INDEX([1]RiskPlusY2565Q3!L:L,MATCH([1]ตารางคะแนนV3!$C546,[1]RiskPlusY2565Q3!$D:$D,0))</f>
        <v>48786888.82</v>
      </c>
      <c r="J546" s="76">
        <f>INDEX([1]RiskPlusY2565Q3!P:P,MATCH([1]ตารางคะแนนV3!$C546,[1]RiskPlusY2565Q3!$D:$D,0))</f>
        <v>10565384.17</v>
      </c>
      <c r="K546" s="76">
        <f>INDEX([1]RiskPlusY2565Q3!O:O,MATCH([1]ตารางคะแนนV3!$C546,[1]RiskPlusY2565Q3!$D:$D,0))</f>
        <v>30729740.48</v>
      </c>
      <c r="L546" s="76">
        <f>INDEX([1]RiskPlusY2565Q3!M:M,MATCH([1]ตารางคะแนนV3!$C546,[1]RiskPlusY2565Q3!$D:$D,0))</f>
        <v>28885363.18</v>
      </c>
      <c r="M546" s="29">
        <f>INDEX([1]RiskPlusY2565Q3!N:N,MATCH([1]ตารางคะแนนV3!$C546,[1]RiskPlusY2565Q3!$D:$D,0))</f>
        <v>0</v>
      </c>
      <c r="N546" s="77">
        <f>INDEX([1]PlanfinY2565Q3!M:M,MATCH([1]ตารางคะแนนV3!$C546,[1]PlanfinY2565Q3!$C:$C,0))</f>
        <v>0</v>
      </c>
      <c r="O546" s="78">
        <f>INDEX([1]PlanfinY2565Q3!N:N,MATCH([1]ตารางคะแนนV3!$C546,[1]PlanfinY2565Q3!$C:$C,0))</f>
        <v>1</v>
      </c>
      <c r="P546" s="79">
        <f t="shared" si="128"/>
        <v>1</v>
      </c>
      <c r="Q546" s="80">
        <f>INDEX([1]Ratio!R:R,MATCH([1]ตารางคะแนนV3!$C546,[1]Ratio!$C:$C,0))</f>
        <v>196</v>
      </c>
      <c r="R546" s="81">
        <f>INDEX([1]RiskPlusY2565Q3!$S:$S,MATCH([1]ตารางคะแนนV3!C546,[1]RiskPlusY2565Q3!$D:$D,0))</f>
        <v>0</v>
      </c>
      <c r="S546" s="82">
        <f>INDEX([1]Ratio!$S:$S,MATCH([1]ตารางคะแนนV3!$C546,[1]Ratio!$C:$C,0))</f>
        <v>127</v>
      </c>
      <c r="T546" s="78">
        <f>VLOOKUP($C546,[1]RiskPlusY2565Q3!$D$2:$W$901,17,0)</f>
        <v>0</v>
      </c>
      <c r="U546" s="83">
        <f t="shared" si="129"/>
        <v>0</v>
      </c>
      <c r="V546" s="82">
        <f>INDEX([1]Ratio!$T:$T,MATCH([1]ตารางคะแนนV3!$C546,[1]Ratio!$C:$C,0))</f>
        <v>81</v>
      </c>
      <c r="W546" s="78">
        <f>VLOOKUP($C546,[1]RiskPlusY2565Q3!$D$2:$W$901,18,0)</f>
        <v>0</v>
      </c>
      <c r="X546" s="83">
        <f t="shared" si="130"/>
        <v>0</v>
      </c>
      <c r="Y546" s="82">
        <f>INDEX([1]Ratio!$V:$V,MATCH([1]ตารางคะแนนV3!$C546,[1]Ratio!$C:$C,0))</f>
        <v>53</v>
      </c>
      <c r="Z546" s="81">
        <f>INDEX([1]RiskPlusY2565Q3!$W:$W,MATCH([1]ตารางคะแนนV3!C546,[1]RiskPlusY2565Q3!$D:$D,0))</f>
        <v>1</v>
      </c>
      <c r="AA546" s="84">
        <f t="shared" si="131"/>
        <v>1</v>
      </c>
      <c r="AB546" s="77" t="str">
        <f>INDEX('[1]Quick MethodY2565Q3'!P:P,MATCH([1]ตารางคะแนนV3!$C546,'[1]Quick MethodY2565Q3'!$C:$C,0))</f>
        <v>0</v>
      </c>
      <c r="AC546" s="78" t="str">
        <f>INDEX('[1]Quick MethodY2565Q3'!Q:Q,MATCH([1]ตารางคะแนนV3!$C546,'[1]Quick MethodY2565Q3'!$C:$C,0))</f>
        <v>1</v>
      </c>
      <c r="AD546" s="78">
        <f>INDEX([1]HGRY2565Q3!W:W,MATCH([1]ตารางคะแนนV3!$C546,[1]HGRY2565Q3!$C:$C,0))</f>
        <v>0</v>
      </c>
      <c r="AE546" s="78">
        <f>INDEX([1]HGRY2565Q3!X:X,MATCH([1]ตารางคะแนนV3!$C546,[1]HGRY2565Q3!$C:$C,0))</f>
        <v>0</v>
      </c>
      <c r="AF546" s="78">
        <f>INDEX([1]HGRY2565Q3!Y:Y,MATCH([1]ตารางคะแนนV3!$C546,[1]HGRY2565Q3!$C:$C,0))</f>
        <v>0</v>
      </c>
      <c r="AG546" s="78">
        <f>INDEX([1]HGRY2565Q3!Z:Z,MATCH([1]ตารางคะแนนV3!$C546,[1]HGRY2565Q3!$C:$C,0))</f>
        <v>0</v>
      </c>
      <c r="AH546" s="85">
        <f t="shared" si="132"/>
        <v>1</v>
      </c>
      <c r="AI546" s="79">
        <f t="shared" si="133"/>
        <v>1</v>
      </c>
      <c r="AJ546" s="86">
        <f>INDEX([1]PointY2565Q3!J:J,MATCH([1]ตารางคะแนนV3!$C546,[1]PointY2565Q3!$C:$C,0))</f>
        <v>1</v>
      </c>
      <c r="AK546" s="87">
        <f>IFERROR(INDEX([1]อัตราการครองเตียง!O:O,MATCH([1]ตารางคะแนนV3!$C546,[1]อัตราการครองเตียง!$C:$C,0)),0)</f>
        <v>1</v>
      </c>
      <c r="AL546" s="88">
        <f>INDEX([1]SumAdjRw!R:R,MATCH([1]ตารางคะแนนV3!$C546,[1]SumAdjRw!$C:$C,0))</f>
        <v>1</v>
      </c>
      <c r="AM546" s="89">
        <f t="shared" si="134"/>
        <v>2</v>
      </c>
      <c r="AN546" s="90">
        <f t="shared" si="135"/>
        <v>4</v>
      </c>
      <c r="AO546" s="91">
        <f t="shared" si="136"/>
        <v>6</v>
      </c>
      <c r="AP546" s="92">
        <f>INDEX([1]RiskPlusY2565Q3!Q:Q,MATCH([1]ตารางคะแนนV3!$C546,[1]RiskPlusY2565Q3!$D:$D,0))</f>
        <v>1</v>
      </c>
      <c r="AQ546" s="92">
        <f>INDEX([1]RiskPlusY2565Q3!R:R,MATCH([1]ตารางคะแนนV3!$C546,[1]RiskPlusY2565Q3!$D:$D,0))</f>
        <v>0</v>
      </c>
      <c r="AR546" s="92">
        <f>INDEX([1]RiskPlusY2565Q3!AB:AB,MATCH([1]ตารางคะแนนV3!$C546,[1]RiskPlusY2565Q3!$D:$D,0))</f>
        <v>1</v>
      </c>
      <c r="AS546" s="93">
        <f t="shared" si="137"/>
        <v>2</v>
      </c>
      <c r="AT546" s="92">
        <f>INDEX([1]RiskPlusY2565Q3!AA:AA,MATCH([1]ตารางคะแนนV3!$C546,[1]RiskPlusY2565Q3!$D:$D,0))</f>
        <v>1</v>
      </c>
      <c r="AU546" s="92">
        <f>INDEX([1]RiskPlusY2565Q3!AC:AC,MATCH([1]ตารางคะแนนV3!$C546,[1]RiskPlusY2565Q3!$D:$D,0))</f>
        <v>1</v>
      </c>
      <c r="AV546" s="94">
        <f t="shared" si="138"/>
        <v>2</v>
      </c>
      <c r="AW546" s="95">
        <f t="shared" si="139"/>
        <v>4</v>
      </c>
      <c r="AX546" s="96">
        <f t="shared" si="140"/>
        <v>10</v>
      </c>
      <c r="AY546" s="18" t="str">
        <f t="shared" si="141"/>
        <v>C</v>
      </c>
      <c r="AZ546" s="18"/>
      <c r="BA546" s="18" t="str">
        <f>INDEX([1]Proflile65!$L:$L,MATCH([1]ตารางคะแนนV3!$C546,[1]Proflile65!$D:$D,0))</f>
        <v>เดิม</v>
      </c>
      <c r="BB546" s="18"/>
      <c r="BC546" s="18"/>
      <c r="BD546" s="28" t="b">
        <f t="shared" si="142"/>
        <v>1</v>
      </c>
      <c r="BE546" s="96">
        <v>10</v>
      </c>
      <c r="BF546" s="18" t="s">
        <v>2072</v>
      </c>
      <c r="BH546" s="17">
        <f t="shared" si="143"/>
        <v>0</v>
      </c>
    </row>
    <row r="547" spans="1:60">
      <c r="A547" s="18" t="s">
        <v>31</v>
      </c>
      <c r="B547" s="17" t="s">
        <v>151</v>
      </c>
      <c r="C547" s="18" t="s">
        <v>1323</v>
      </c>
      <c r="D547" s="17" t="s">
        <v>1324</v>
      </c>
      <c r="E547" s="18" t="str">
        <f>INDEX([1]Proflile65!$F:$F,MATCH([1]ตารางคะแนนV3!$C547,[1]Proflile65!$D:$D,0))</f>
        <v>รพช.</v>
      </c>
      <c r="F547" s="18">
        <f>INDEX([1]Proflile65!$H:$H,MATCH([1]ตารางคะแนนV3!$C547,[1]Proflile65!$D:$D,0))</f>
        <v>40</v>
      </c>
      <c r="G547" s="19" t="str">
        <f>INDEX([1]Proflile65!$K:$K,MATCH([1]ตารางคะแนนV3!$C547,[1]Proflile65!$D:$D,0))</f>
        <v>รพช.F2 P30,000-60,000</v>
      </c>
      <c r="H547" s="75">
        <v>33198</v>
      </c>
      <c r="I547" s="76">
        <f>INDEX([1]RiskPlusY2565Q3!L:L,MATCH([1]ตารางคะแนนV3!$C547,[1]RiskPlusY2565Q3!$D:$D,0))</f>
        <v>28563412.5</v>
      </c>
      <c r="J547" s="76">
        <f>INDEX([1]RiskPlusY2565Q3!P:P,MATCH([1]ตารางคะแนนV3!$C547,[1]RiskPlusY2565Q3!$D:$D,0))</f>
        <v>6980617.1200000001</v>
      </c>
      <c r="K547" s="76">
        <f>INDEX([1]RiskPlusY2565Q3!O:O,MATCH([1]ตารางคะแนนV3!$C547,[1]RiskPlusY2565Q3!$D:$D,0))</f>
        <v>20140672.859999999</v>
      </c>
      <c r="L547" s="76">
        <f>INDEX([1]RiskPlusY2565Q3!M:M,MATCH([1]ตารางคะแนนV3!$C547,[1]RiskPlusY2565Q3!$D:$D,0))</f>
        <v>19391381.719999999</v>
      </c>
      <c r="M547" s="29">
        <f>INDEX([1]RiskPlusY2565Q3!N:N,MATCH([1]ตารางคะแนนV3!$C547,[1]RiskPlusY2565Q3!$D:$D,0))</f>
        <v>0</v>
      </c>
      <c r="N547" s="77">
        <f>INDEX([1]PlanfinY2565Q3!M:M,MATCH([1]ตารางคะแนนV3!$C547,[1]PlanfinY2565Q3!$C:$C,0))</f>
        <v>0</v>
      </c>
      <c r="O547" s="78">
        <f>INDEX([1]PlanfinY2565Q3!N:N,MATCH([1]ตารางคะแนนV3!$C547,[1]PlanfinY2565Q3!$C:$C,0))</f>
        <v>1</v>
      </c>
      <c r="P547" s="79">
        <f t="shared" si="128"/>
        <v>1</v>
      </c>
      <c r="Q547" s="80">
        <f>INDEX([1]Ratio!R:R,MATCH([1]ตารางคะแนนV3!$C547,[1]Ratio!$C:$C,0))</f>
        <v>211</v>
      </c>
      <c r="R547" s="81">
        <f>INDEX([1]RiskPlusY2565Q3!$S:$S,MATCH([1]ตารางคะแนนV3!C547,[1]RiskPlusY2565Q3!$D:$D,0))</f>
        <v>0</v>
      </c>
      <c r="S547" s="82">
        <f>INDEX([1]Ratio!$S:$S,MATCH([1]ตารางคะแนนV3!$C547,[1]Ratio!$C:$C,0))</f>
        <v>56</v>
      </c>
      <c r="T547" s="78">
        <f>VLOOKUP($C547,[1]RiskPlusY2565Q3!$D$2:$W$901,17,0)</f>
        <v>1</v>
      </c>
      <c r="U547" s="83">
        <f t="shared" si="129"/>
        <v>0.5</v>
      </c>
      <c r="V547" s="82">
        <f>INDEX([1]Ratio!$T:$T,MATCH([1]ตารางคะแนนV3!$C547,[1]Ratio!$C:$C,0))</f>
        <v>38</v>
      </c>
      <c r="W547" s="78">
        <f>VLOOKUP($C547,[1]RiskPlusY2565Q3!$D$2:$W$901,18,0)</f>
        <v>1</v>
      </c>
      <c r="X547" s="83">
        <f t="shared" si="130"/>
        <v>0.5</v>
      </c>
      <c r="Y547" s="82">
        <f>INDEX([1]Ratio!$V:$V,MATCH([1]ตารางคะแนนV3!$C547,[1]Ratio!$C:$C,0))</f>
        <v>95</v>
      </c>
      <c r="Z547" s="81">
        <f>INDEX([1]RiskPlusY2565Q3!$W:$W,MATCH([1]ตารางคะแนนV3!C547,[1]RiskPlusY2565Q3!$D:$D,0))</f>
        <v>0</v>
      </c>
      <c r="AA547" s="84">
        <f t="shared" si="131"/>
        <v>1</v>
      </c>
      <c r="AB547" s="77" t="str">
        <f>INDEX('[1]Quick MethodY2565Q3'!P:P,MATCH([1]ตารางคะแนนV3!$C547,'[1]Quick MethodY2565Q3'!$C:$C,0))</f>
        <v>1</v>
      </c>
      <c r="AC547" s="78" t="str">
        <f>INDEX('[1]Quick MethodY2565Q3'!Q:Q,MATCH([1]ตารางคะแนนV3!$C547,'[1]Quick MethodY2565Q3'!$C:$C,0))</f>
        <v>1</v>
      </c>
      <c r="AD547" s="78">
        <f>INDEX([1]HGRY2565Q3!W:W,MATCH([1]ตารางคะแนนV3!$C547,[1]HGRY2565Q3!$C:$C,0))</f>
        <v>0.5</v>
      </c>
      <c r="AE547" s="78">
        <f>INDEX([1]HGRY2565Q3!X:X,MATCH([1]ตารางคะแนนV3!$C547,[1]HGRY2565Q3!$C:$C,0))</f>
        <v>0.5</v>
      </c>
      <c r="AF547" s="78">
        <f>INDEX([1]HGRY2565Q3!Y:Y,MATCH([1]ตารางคะแนนV3!$C547,[1]HGRY2565Q3!$C:$C,0))</f>
        <v>0.5</v>
      </c>
      <c r="AG547" s="78">
        <f>INDEX([1]HGRY2565Q3!Z:Z,MATCH([1]ตารางคะแนนV3!$C547,[1]HGRY2565Q3!$C:$C,0))</f>
        <v>0.5</v>
      </c>
      <c r="AH547" s="85">
        <f t="shared" si="132"/>
        <v>4</v>
      </c>
      <c r="AI547" s="79">
        <f t="shared" si="133"/>
        <v>2</v>
      </c>
      <c r="AJ547" s="86">
        <f>INDEX([1]PointY2565Q3!J:J,MATCH([1]ตารางคะแนนV3!$C547,[1]PointY2565Q3!$C:$C,0))</f>
        <v>1</v>
      </c>
      <c r="AK547" s="87">
        <f>IFERROR(INDEX([1]อัตราการครองเตียง!O:O,MATCH([1]ตารางคะแนนV3!$C547,[1]อัตราการครองเตียง!$C:$C,0)),0)</f>
        <v>0</v>
      </c>
      <c r="AL547" s="88">
        <f>INDEX([1]SumAdjRw!R:R,MATCH([1]ตารางคะแนนV3!$C547,[1]SumAdjRw!$C:$C,0))</f>
        <v>0</v>
      </c>
      <c r="AM547" s="89">
        <f t="shared" si="134"/>
        <v>0</v>
      </c>
      <c r="AN547" s="90">
        <f t="shared" si="135"/>
        <v>3</v>
      </c>
      <c r="AO547" s="91">
        <f t="shared" si="136"/>
        <v>5</v>
      </c>
      <c r="AP547" s="92">
        <f>INDEX([1]RiskPlusY2565Q3!Q:Q,MATCH([1]ตารางคะแนนV3!$C547,[1]RiskPlusY2565Q3!$D:$D,0))</f>
        <v>0</v>
      </c>
      <c r="AQ547" s="92">
        <f>INDEX([1]RiskPlusY2565Q3!R:R,MATCH([1]ตารางคะแนนV3!$C547,[1]RiskPlusY2565Q3!$D:$D,0))</f>
        <v>1</v>
      </c>
      <c r="AR547" s="92">
        <f>INDEX([1]RiskPlusY2565Q3!AB:AB,MATCH([1]ตารางคะแนนV3!$C547,[1]RiskPlusY2565Q3!$D:$D,0))</f>
        <v>1</v>
      </c>
      <c r="AS547" s="93">
        <f t="shared" si="137"/>
        <v>2</v>
      </c>
      <c r="AT547" s="92">
        <f>INDEX([1]RiskPlusY2565Q3!AA:AA,MATCH([1]ตารางคะแนนV3!$C547,[1]RiskPlusY2565Q3!$D:$D,0))</f>
        <v>1</v>
      </c>
      <c r="AU547" s="92">
        <f>INDEX([1]RiskPlusY2565Q3!AC:AC,MATCH([1]ตารางคะแนนV3!$C547,[1]RiskPlusY2565Q3!$D:$D,0))</f>
        <v>1</v>
      </c>
      <c r="AV547" s="94">
        <f t="shared" si="138"/>
        <v>2</v>
      </c>
      <c r="AW547" s="95">
        <f t="shared" si="139"/>
        <v>4</v>
      </c>
      <c r="AX547" s="96">
        <f t="shared" si="140"/>
        <v>9</v>
      </c>
      <c r="AY547" s="18" t="str">
        <f t="shared" si="141"/>
        <v>C</v>
      </c>
      <c r="AZ547" s="18"/>
      <c r="BA547" s="18" t="str">
        <f>INDEX([1]Proflile65!$L:$L,MATCH([1]ตารางคะแนนV3!$C547,[1]Proflile65!$D:$D,0))</f>
        <v>เดิม</v>
      </c>
      <c r="BB547" s="18"/>
      <c r="BC547" s="18"/>
      <c r="BD547" s="28" t="b">
        <f t="shared" si="142"/>
        <v>1</v>
      </c>
      <c r="BE547" s="96">
        <v>9</v>
      </c>
      <c r="BF547" s="18" t="s">
        <v>2072</v>
      </c>
      <c r="BH547" s="17">
        <f t="shared" si="143"/>
        <v>0</v>
      </c>
    </row>
    <row r="548" spans="1:60">
      <c r="A548" s="18" t="s">
        <v>31</v>
      </c>
      <c r="B548" s="17" t="s">
        <v>151</v>
      </c>
      <c r="C548" s="18" t="s">
        <v>1325</v>
      </c>
      <c r="D548" s="17" t="s">
        <v>1326</v>
      </c>
      <c r="E548" s="18" t="str">
        <f>INDEX([1]Proflile65!$F:$F,MATCH([1]ตารางคะแนนV3!$C548,[1]Proflile65!$D:$D,0))</f>
        <v>รพช.</v>
      </c>
      <c r="F548" s="18">
        <f>INDEX([1]Proflile65!$H:$H,MATCH([1]ตารางคะแนนV3!$C548,[1]Proflile65!$D:$D,0))</f>
        <v>35</v>
      </c>
      <c r="G548" s="19" t="str">
        <f>INDEX([1]Proflile65!$K:$K,MATCH([1]ตารางคะแนนV3!$C548,[1]Proflile65!$D:$D,0))</f>
        <v>รพช.F2 P&lt;=30,000</v>
      </c>
      <c r="H548" s="75">
        <v>28207</v>
      </c>
      <c r="I548" s="76">
        <f>INDEX([1]RiskPlusY2565Q3!L:L,MATCH([1]ตารางคะแนนV3!$C548,[1]RiskPlusY2565Q3!$D:$D,0))</f>
        <v>80866768.640000001</v>
      </c>
      <c r="J548" s="76">
        <f>INDEX([1]RiskPlusY2565Q3!P:P,MATCH([1]ตารางคะแนนV3!$C548,[1]RiskPlusY2565Q3!$D:$D,0))</f>
        <v>47187697.240000002</v>
      </c>
      <c r="K548" s="76">
        <f>INDEX([1]RiskPlusY2565Q3!O:O,MATCH([1]ตารางคะแนนV3!$C548,[1]RiskPlusY2565Q3!$D:$D,0))</f>
        <v>21972705.219999999</v>
      </c>
      <c r="L548" s="76">
        <f>INDEX([1]RiskPlusY2565Q3!M:M,MATCH([1]ตารางคะแนนV3!$C548,[1]RiskPlusY2565Q3!$D:$D,0))</f>
        <v>18857844.920000002</v>
      </c>
      <c r="M548" s="29">
        <f>INDEX([1]RiskPlusY2565Q3!N:N,MATCH([1]ตารางคะแนนV3!$C548,[1]RiskPlusY2565Q3!$D:$D,0))</f>
        <v>0</v>
      </c>
      <c r="N548" s="77">
        <f>INDEX([1]PlanfinY2565Q3!M:M,MATCH([1]ตารางคะแนนV3!$C548,[1]PlanfinY2565Q3!$C:$C,0))</f>
        <v>0</v>
      </c>
      <c r="O548" s="78">
        <f>INDEX([1]PlanfinY2565Q3!N:N,MATCH([1]ตารางคะแนนV3!$C548,[1]PlanfinY2565Q3!$C:$C,0))</f>
        <v>1</v>
      </c>
      <c r="P548" s="79">
        <f t="shared" si="128"/>
        <v>1</v>
      </c>
      <c r="Q548" s="80">
        <f>INDEX([1]Ratio!R:R,MATCH([1]ตารางคะแนนV3!$C548,[1]Ratio!$C:$C,0))</f>
        <v>62</v>
      </c>
      <c r="R548" s="81">
        <f>INDEX([1]RiskPlusY2565Q3!$S:$S,MATCH([1]ตารางคะแนนV3!C548,[1]RiskPlusY2565Q3!$D:$D,0))</f>
        <v>1</v>
      </c>
      <c r="S548" s="82">
        <f>INDEX([1]Ratio!$S:$S,MATCH([1]ตารางคะแนนV3!$C548,[1]Ratio!$C:$C,0))</f>
        <v>309</v>
      </c>
      <c r="T548" s="78">
        <f>VLOOKUP($C548,[1]RiskPlusY2565Q3!$D$2:$W$901,17,0)</f>
        <v>0</v>
      </c>
      <c r="U548" s="83">
        <f t="shared" si="129"/>
        <v>0</v>
      </c>
      <c r="V548" s="82">
        <f>INDEX([1]Ratio!$T:$T,MATCH([1]ตารางคะแนนV3!$C548,[1]Ratio!$C:$C,0))</f>
        <v>58</v>
      </c>
      <c r="W548" s="78">
        <f>VLOOKUP($C548,[1]RiskPlusY2565Q3!$D$2:$W$901,18,0)</f>
        <v>1</v>
      </c>
      <c r="X548" s="83">
        <f t="shared" si="130"/>
        <v>0.5</v>
      </c>
      <c r="Y548" s="82">
        <f>INDEX([1]Ratio!$V:$V,MATCH([1]ตารางคะแนนV3!$C548,[1]Ratio!$C:$C,0))</f>
        <v>77</v>
      </c>
      <c r="Z548" s="81">
        <f>INDEX([1]RiskPlusY2565Q3!$W:$W,MATCH([1]ตารางคะแนนV3!C548,[1]RiskPlusY2565Q3!$D:$D,0))</f>
        <v>0</v>
      </c>
      <c r="AA548" s="84">
        <f t="shared" si="131"/>
        <v>1.5</v>
      </c>
      <c r="AB548" s="77" t="str">
        <f>INDEX('[1]Quick MethodY2565Q3'!P:P,MATCH([1]ตารางคะแนนV3!$C548,'[1]Quick MethodY2565Q3'!$C:$C,0))</f>
        <v>1</v>
      </c>
      <c r="AC548" s="78" t="str">
        <f>INDEX('[1]Quick MethodY2565Q3'!Q:Q,MATCH([1]ตารางคะแนนV3!$C548,'[1]Quick MethodY2565Q3'!$C:$C,0))</f>
        <v>1</v>
      </c>
      <c r="AD548" s="78">
        <f>INDEX([1]HGRY2565Q3!W:W,MATCH([1]ตารางคะแนนV3!$C548,[1]HGRY2565Q3!$C:$C,0))</f>
        <v>0.5</v>
      </c>
      <c r="AE548" s="78">
        <f>INDEX([1]HGRY2565Q3!X:X,MATCH([1]ตารางคะแนนV3!$C548,[1]HGRY2565Q3!$C:$C,0))</f>
        <v>0.5</v>
      </c>
      <c r="AF548" s="78">
        <f>INDEX([1]HGRY2565Q3!Y:Y,MATCH([1]ตารางคะแนนV3!$C548,[1]HGRY2565Q3!$C:$C,0))</f>
        <v>0</v>
      </c>
      <c r="AG548" s="78">
        <f>INDEX([1]HGRY2565Q3!Z:Z,MATCH([1]ตารางคะแนนV3!$C548,[1]HGRY2565Q3!$C:$C,0))</f>
        <v>0</v>
      </c>
      <c r="AH548" s="85">
        <f t="shared" si="132"/>
        <v>3</v>
      </c>
      <c r="AI548" s="79">
        <f t="shared" si="133"/>
        <v>2</v>
      </c>
      <c r="AJ548" s="86">
        <f>INDEX([1]PointY2565Q3!J:J,MATCH([1]ตารางคะแนนV3!$C548,[1]PointY2565Q3!$C:$C,0))</f>
        <v>1</v>
      </c>
      <c r="AK548" s="87">
        <f>IFERROR(INDEX([1]อัตราการครองเตียง!O:O,MATCH([1]ตารางคะแนนV3!$C548,[1]อัตราการครองเตียง!$C:$C,0)),0)</f>
        <v>0</v>
      </c>
      <c r="AL548" s="88">
        <f>INDEX([1]SumAdjRw!R:R,MATCH([1]ตารางคะแนนV3!$C548,[1]SumAdjRw!$C:$C,0))</f>
        <v>1</v>
      </c>
      <c r="AM548" s="89">
        <f t="shared" si="134"/>
        <v>1</v>
      </c>
      <c r="AN548" s="90">
        <f t="shared" si="135"/>
        <v>4</v>
      </c>
      <c r="AO548" s="91">
        <f t="shared" si="136"/>
        <v>6.5</v>
      </c>
      <c r="AP548" s="92">
        <f>INDEX([1]RiskPlusY2565Q3!Q:Q,MATCH([1]ตารางคะแนนV3!$C548,[1]RiskPlusY2565Q3!$D:$D,0))</f>
        <v>0</v>
      </c>
      <c r="AQ548" s="92">
        <f>INDEX([1]RiskPlusY2565Q3!R:R,MATCH([1]ตารางคะแนนV3!$C548,[1]RiskPlusY2565Q3!$D:$D,0))</f>
        <v>0</v>
      </c>
      <c r="AR548" s="92">
        <f>INDEX([1]RiskPlusY2565Q3!AB:AB,MATCH([1]ตารางคะแนนV3!$C548,[1]RiskPlusY2565Q3!$D:$D,0))</f>
        <v>1</v>
      </c>
      <c r="AS548" s="93">
        <f t="shared" si="137"/>
        <v>1</v>
      </c>
      <c r="AT548" s="92">
        <f>INDEX([1]RiskPlusY2565Q3!AA:AA,MATCH([1]ตารางคะแนนV3!$C548,[1]RiskPlusY2565Q3!$D:$D,0))</f>
        <v>1</v>
      </c>
      <c r="AU548" s="92">
        <f>INDEX([1]RiskPlusY2565Q3!AC:AC,MATCH([1]ตารางคะแนนV3!$C548,[1]RiskPlusY2565Q3!$D:$D,0))</f>
        <v>1</v>
      </c>
      <c r="AV548" s="94">
        <f t="shared" si="138"/>
        <v>2</v>
      </c>
      <c r="AW548" s="95">
        <f t="shared" si="139"/>
        <v>3</v>
      </c>
      <c r="AX548" s="96">
        <f t="shared" si="140"/>
        <v>9.5</v>
      </c>
      <c r="AY548" s="18" t="str">
        <f t="shared" si="141"/>
        <v>C</v>
      </c>
      <c r="AZ548" s="18"/>
      <c r="BA548" s="18" t="str">
        <f>INDEX([1]Proflile65!$L:$L,MATCH([1]ตารางคะแนนV3!$C548,[1]Proflile65!$D:$D,0))</f>
        <v>เดิม</v>
      </c>
      <c r="BB548" s="18"/>
      <c r="BC548" s="18"/>
      <c r="BD548" s="28" t="b">
        <f t="shared" si="142"/>
        <v>1</v>
      </c>
      <c r="BE548" s="96">
        <v>9.5</v>
      </c>
      <c r="BF548" s="18" t="s">
        <v>2072</v>
      </c>
      <c r="BH548" s="17">
        <f t="shared" si="143"/>
        <v>0</v>
      </c>
    </row>
    <row r="549" spans="1:60">
      <c r="A549" s="18" t="s">
        <v>31</v>
      </c>
      <c r="B549" s="17" t="s">
        <v>151</v>
      </c>
      <c r="C549" s="18" t="s">
        <v>1327</v>
      </c>
      <c r="D549" s="17" t="s">
        <v>1328</v>
      </c>
      <c r="E549" s="18" t="str">
        <f>INDEX([1]Proflile65!$F:$F,MATCH([1]ตารางคะแนนV3!$C549,[1]Proflile65!$D:$D,0))</f>
        <v>รพท.</v>
      </c>
      <c r="F549" s="18">
        <f>INDEX([1]Proflile65!$H:$H,MATCH([1]ตารางคะแนนV3!$C549,[1]Proflile65!$D:$D,0))</f>
        <v>301</v>
      </c>
      <c r="G549" s="19" t="str">
        <f>INDEX([1]Proflile65!$K:$K,MATCH([1]ตารางคะแนนV3!$C549,[1]Proflile65!$D:$D,0))</f>
        <v>รพท.M1 B&gt;200</v>
      </c>
      <c r="H549" s="75">
        <v>114215</v>
      </c>
      <c r="I549" s="76">
        <f>INDEX([1]RiskPlusY2565Q3!L:L,MATCH([1]ตารางคะแนนV3!$C549,[1]RiskPlusY2565Q3!$D:$D,0))</f>
        <v>288495436.30000001</v>
      </c>
      <c r="J549" s="76">
        <f>INDEX([1]RiskPlusY2565Q3!P:P,MATCH([1]ตารางคะแนนV3!$C549,[1]RiskPlusY2565Q3!$D:$D,0))</f>
        <v>68080968.560000002</v>
      </c>
      <c r="K549" s="76">
        <f>INDEX([1]RiskPlusY2565Q3!O:O,MATCH([1]ตารางคะแนนV3!$C549,[1]RiskPlusY2565Q3!$D:$D,0))</f>
        <v>134683938.84999999</v>
      </c>
      <c r="L549" s="76">
        <f>INDEX([1]RiskPlusY2565Q3!M:M,MATCH([1]ตารางคะแนนV3!$C549,[1]RiskPlusY2565Q3!$D:$D,0))</f>
        <v>111631037.3</v>
      </c>
      <c r="M549" s="29">
        <f>INDEX([1]RiskPlusY2565Q3!N:N,MATCH([1]ตารางคะแนนV3!$C549,[1]RiskPlusY2565Q3!$D:$D,0))</f>
        <v>0</v>
      </c>
      <c r="N549" s="77">
        <f>INDEX([1]PlanfinY2565Q3!M:M,MATCH([1]ตารางคะแนนV3!$C549,[1]PlanfinY2565Q3!$C:$C,0))</f>
        <v>1</v>
      </c>
      <c r="O549" s="78">
        <f>INDEX([1]PlanfinY2565Q3!N:N,MATCH([1]ตารางคะแนนV3!$C549,[1]PlanfinY2565Q3!$C:$C,0))</f>
        <v>0</v>
      </c>
      <c r="P549" s="79">
        <f t="shared" si="128"/>
        <v>1</v>
      </c>
      <c r="Q549" s="80">
        <f>INDEX([1]Ratio!R:R,MATCH([1]ตารางคะแนนV3!$C549,[1]Ratio!$C:$C,0))</f>
        <v>99</v>
      </c>
      <c r="R549" s="81">
        <f>INDEX([1]RiskPlusY2565Q3!$S:$S,MATCH([1]ตารางคะแนนV3!C549,[1]RiskPlusY2565Q3!$D:$D,0))</f>
        <v>0</v>
      </c>
      <c r="S549" s="82">
        <f>INDEX([1]Ratio!$S:$S,MATCH([1]ตารางคะแนนV3!$C549,[1]Ratio!$C:$C,0))</f>
        <v>117</v>
      </c>
      <c r="T549" s="78">
        <f>VLOOKUP($C549,[1]RiskPlusY2565Q3!$D$2:$W$901,17,0)</f>
        <v>0</v>
      </c>
      <c r="U549" s="83">
        <f t="shared" si="129"/>
        <v>0</v>
      </c>
      <c r="V549" s="82">
        <f>INDEX([1]Ratio!$T:$T,MATCH([1]ตารางคะแนนV3!$C549,[1]Ratio!$C:$C,0))</f>
        <v>97</v>
      </c>
      <c r="W549" s="78">
        <f>VLOOKUP($C549,[1]RiskPlusY2565Q3!$D$2:$W$901,18,0)</f>
        <v>0</v>
      </c>
      <c r="X549" s="83">
        <f t="shared" si="130"/>
        <v>0</v>
      </c>
      <c r="Y549" s="82">
        <f>INDEX([1]Ratio!$V:$V,MATCH([1]ตารางคะแนนV3!$C549,[1]Ratio!$C:$C,0))</f>
        <v>81</v>
      </c>
      <c r="Z549" s="81">
        <f>INDEX([1]RiskPlusY2565Q3!$W:$W,MATCH([1]ตารางคะแนนV3!C549,[1]RiskPlusY2565Q3!$D:$D,0))</f>
        <v>0</v>
      </c>
      <c r="AA549" s="84">
        <f t="shared" si="131"/>
        <v>0</v>
      </c>
      <c r="AB549" s="77" t="str">
        <f>INDEX('[1]Quick MethodY2565Q3'!P:P,MATCH([1]ตารางคะแนนV3!$C549,'[1]Quick MethodY2565Q3'!$C:$C,0))</f>
        <v>1</v>
      </c>
      <c r="AC549" s="78" t="str">
        <f>INDEX('[1]Quick MethodY2565Q3'!Q:Q,MATCH([1]ตารางคะแนนV3!$C549,'[1]Quick MethodY2565Q3'!$C:$C,0))</f>
        <v>1</v>
      </c>
      <c r="AD549" s="78">
        <f>INDEX([1]HGRY2565Q3!W:W,MATCH([1]ตารางคะแนนV3!$C549,[1]HGRY2565Q3!$C:$C,0))</f>
        <v>0.5</v>
      </c>
      <c r="AE549" s="78">
        <f>INDEX([1]HGRY2565Q3!X:X,MATCH([1]ตารางคะแนนV3!$C549,[1]HGRY2565Q3!$C:$C,0))</f>
        <v>0.5</v>
      </c>
      <c r="AF549" s="78">
        <f>INDEX([1]HGRY2565Q3!Y:Y,MATCH([1]ตารางคะแนนV3!$C549,[1]HGRY2565Q3!$C:$C,0))</f>
        <v>0</v>
      </c>
      <c r="AG549" s="78">
        <f>INDEX([1]HGRY2565Q3!Z:Z,MATCH([1]ตารางคะแนนV3!$C549,[1]HGRY2565Q3!$C:$C,0))</f>
        <v>0.5</v>
      </c>
      <c r="AH549" s="85">
        <f t="shared" si="132"/>
        <v>3.5</v>
      </c>
      <c r="AI549" s="79">
        <f t="shared" si="133"/>
        <v>2</v>
      </c>
      <c r="AJ549" s="86">
        <f>INDEX([1]PointY2565Q3!J:J,MATCH([1]ตารางคะแนนV3!$C549,[1]PointY2565Q3!$C:$C,0))</f>
        <v>1</v>
      </c>
      <c r="AK549" s="87">
        <f>IFERROR(INDEX([1]อัตราการครองเตียง!O:O,MATCH([1]ตารางคะแนนV3!$C549,[1]อัตราการครองเตียง!$C:$C,0)),0)</f>
        <v>0</v>
      </c>
      <c r="AL549" s="88">
        <f>INDEX([1]SumAdjRw!R:R,MATCH([1]ตารางคะแนนV3!$C549,[1]SumAdjRw!$C:$C,0))</f>
        <v>1</v>
      </c>
      <c r="AM549" s="89">
        <f t="shared" si="134"/>
        <v>1</v>
      </c>
      <c r="AN549" s="90">
        <f t="shared" si="135"/>
        <v>4</v>
      </c>
      <c r="AO549" s="91">
        <f t="shared" si="136"/>
        <v>5</v>
      </c>
      <c r="AP549" s="92">
        <f>INDEX([1]RiskPlusY2565Q3!Q:Q,MATCH([1]ตารางคะแนนV3!$C549,[1]RiskPlusY2565Q3!$D:$D,0))</f>
        <v>0</v>
      </c>
      <c r="AQ549" s="92">
        <f>INDEX([1]RiskPlusY2565Q3!R:R,MATCH([1]ตารางคะแนนV3!$C549,[1]RiskPlusY2565Q3!$D:$D,0))</f>
        <v>0</v>
      </c>
      <c r="AR549" s="92">
        <f>INDEX([1]RiskPlusY2565Q3!AB:AB,MATCH([1]ตารางคะแนนV3!$C549,[1]RiskPlusY2565Q3!$D:$D,0))</f>
        <v>1</v>
      </c>
      <c r="AS549" s="93">
        <f t="shared" si="137"/>
        <v>1</v>
      </c>
      <c r="AT549" s="92">
        <f>INDEX([1]RiskPlusY2565Q3!AA:AA,MATCH([1]ตารางคะแนนV3!$C549,[1]RiskPlusY2565Q3!$D:$D,0))</f>
        <v>1</v>
      </c>
      <c r="AU549" s="92">
        <f>INDEX([1]RiskPlusY2565Q3!AC:AC,MATCH([1]ตารางคะแนนV3!$C549,[1]RiskPlusY2565Q3!$D:$D,0))</f>
        <v>1</v>
      </c>
      <c r="AV549" s="94">
        <f t="shared" si="138"/>
        <v>2</v>
      </c>
      <c r="AW549" s="95">
        <f t="shared" si="139"/>
        <v>3</v>
      </c>
      <c r="AX549" s="96">
        <f t="shared" si="140"/>
        <v>8</v>
      </c>
      <c r="AY549" s="18" t="str">
        <f t="shared" si="141"/>
        <v>D</v>
      </c>
      <c r="AZ549" s="18"/>
      <c r="BA549" s="18" t="str">
        <f>INDEX([1]Proflile65!$L:$L,MATCH([1]ตารางคะแนนV3!$C549,[1]Proflile65!$D:$D,0))</f>
        <v>เดิม</v>
      </c>
      <c r="BB549" s="18"/>
      <c r="BC549" s="18"/>
      <c r="BD549" s="28" t="b">
        <f t="shared" si="142"/>
        <v>1</v>
      </c>
      <c r="BE549" s="96">
        <v>8</v>
      </c>
      <c r="BF549" s="18" t="s">
        <v>2073</v>
      </c>
      <c r="BH549" s="17">
        <f t="shared" si="143"/>
        <v>0</v>
      </c>
    </row>
    <row r="550" spans="1:60">
      <c r="A550" s="18" t="s">
        <v>31</v>
      </c>
      <c r="B550" s="17" t="s">
        <v>151</v>
      </c>
      <c r="C550" s="18" t="s">
        <v>1329</v>
      </c>
      <c r="D550" s="17" t="s">
        <v>1330</v>
      </c>
      <c r="E550" s="18" t="str">
        <f>INDEX([1]Proflile65!$F:$F,MATCH([1]ตารางคะแนนV3!$C550,[1]Proflile65!$D:$D,0))</f>
        <v>รพช.</v>
      </c>
      <c r="F550" s="18">
        <f>INDEX([1]Proflile65!$H:$H,MATCH([1]ตารางคะแนนV3!$C550,[1]Proflile65!$D:$D,0))</f>
        <v>40</v>
      </c>
      <c r="G550" s="19" t="str">
        <f>INDEX([1]Proflile65!$K:$K,MATCH([1]ตารางคะแนนV3!$C550,[1]Proflile65!$D:$D,0))</f>
        <v>รพช.F2 P&lt;=30,000</v>
      </c>
      <c r="H550" s="75">
        <v>28522</v>
      </c>
      <c r="I550" s="76">
        <f>INDEX([1]RiskPlusY2565Q3!L:L,MATCH([1]ตารางคะแนนV3!$C550,[1]RiskPlusY2565Q3!$D:$D,0))</f>
        <v>51230667.560000002</v>
      </c>
      <c r="J550" s="76">
        <f>INDEX([1]RiskPlusY2565Q3!P:P,MATCH([1]ตารางคะแนนV3!$C550,[1]RiskPlusY2565Q3!$D:$D,0))</f>
        <v>31234349.129999999</v>
      </c>
      <c r="K550" s="76">
        <f>INDEX([1]RiskPlusY2565Q3!O:O,MATCH([1]ตารางคะแนนV3!$C550,[1]RiskPlusY2565Q3!$D:$D,0))</f>
        <v>22450887.190000001</v>
      </c>
      <c r="L550" s="76">
        <f>INDEX([1]RiskPlusY2565Q3!M:M,MATCH([1]ตารางคะแนนV3!$C550,[1]RiskPlusY2565Q3!$D:$D,0))</f>
        <v>17597894.670000002</v>
      </c>
      <c r="M550" s="29">
        <f>INDEX([1]RiskPlusY2565Q3!N:N,MATCH([1]ตารางคะแนนV3!$C550,[1]RiskPlusY2565Q3!$D:$D,0))</f>
        <v>0</v>
      </c>
      <c r="N550" s="77">
        <f>INDEX([1]PlanfinY2565Q3!M:M,MATCH([1]ตารางคะแนนV3!$C550,[1]PlanfinY2565Q3!$C:$C,0))</f>
        <v>1</v>
      </c>
      <c r="O550" s="78">
        <f>INDEX([1]PlanfinY2565Q3!N:N,MATCH([1]ตารางคะแนนV3!$C550,[1]PlanfinY2565Q3!$C:$C,0))</f>
        <v>1</v>
      </c>
      <c r="P550" s="79">
        <f t="shared" si="128"/>
        <v>2</v>
      </c>
      <c r="Q550" s="80">
        <f>INDEX([1]Ratio!R:R,MATCH([1]ตารางคะแนนV3!$C550,[1]Ratio!$C:$C,0))</f>
        <v>77</v>
      </c>
      <c r="R550" s="81">
        <f>INDEX([1]RiskPlusY2565Q3!$S:$S,MATCH([1]ตารางคะแนนV3!C550,[1]RiskPlusY2565Q3!$D:$D,0))</f>
        <v>1</v>
      </c>
      <c r="S550" s="82">
        <f>INDEX([1]Ratio!$S:$S,MATCH([1]ตารางคะแนนV3!$C550,[1]Ratio!$C:$C,0))</f>
        <v>167</v>
      </c>
      <c r="T550" s="78">
        <f>VLOOKUP($C550,[1]RiskPlusY2565Q3!$D$2:$W$901,17,0)</f>
        <v>0</v>
      </c>
      <c r="U550" s="83">
        <f t="shared" si="129"/>
        <v>0</v>
      </c>
      <c r="V550" s="82">
        <f>INDEX([1]Ratio!$T:$T,MATCH([1]ตารางคะแนนV3!$C550,[1]Ratio!$C:$C,0))</f>
        <v>81</v>
      </c>
      <c r="W550" s="78">
        <f>VLOOKUP($C550,[1]RiskPlusY2565Q3!$D$2:$W$901,18,0)</f>
        <v>0</v>
      </c>
      <c r="X550" s="83">
        <f t="shared" si="130"/>
        <v>0</v>
      </c>
      <c r="Y550" s="82">
        <f>INDEX([1]Ratio!$V:$V,MATCH([1]ตารางคะแนนV3!$C550,[1]Ratio!$C:$C,0))</f>
        <v>97</v>
      </c>
      <c r="Z550" s="81">
        <f>INDEX([1]RiskPlusY2565Q3!$W:$W,MATCH([1]ตารางคะแนนV3!C550,[1]RiskPlusY2565Q3!$D:$D,0))</f>
        <v>0</v>
      </c>
      <c r="AA550" s="84">
        <f t="shared" si="131"/>
        <v>1</v>
      </c>
      <c r="AB550" s="77" t="str">
        <f>INDEX('[1]Quick MethodY2565Q3'!P:P,MATCH([1]ตารางคะแนนV3!$C550,'[1]Quick MethodY2565Q3'!$C:$C,0))</f>
        <v>1</v>
      </c>
      <c r="AC550" s="78" t="str">
        <f>INDEX('[1]Quick MethodY2565Q3'!Q:Q,MATCH([1]ตารางคะแนนV3!$C550,'[1]Quick MethodY2565Q3'!$C:$C,0))</f>
        <v>1</v>
      </c>
      <c r="AD550" s="78">
        <f>INDEX([1]HGRY2565Q3!W:W,MATCH([1]ตารางคะแนนV3!$C550,[1]HGRY2565Q3!$C:$C,0))</f>
        <v>0.5</v>
      </c>
      <c r="AE550" s="78">
        <f>INDEX([1]HGRY2565Q3!X:X,MATCH([1]ตารางคะแนนV3!$C550,[1]HGRY2565Q3!$C:$C,0))</f>
        <v>0.5</v>
      </c>
      <c r="AF550" s="78">
        <f>INDEX([1]HGRY2565Q3!Y:Y,MATCH([1]ตารางคะแนนV3!$C550,[1]HGRY2565Q3!$C:$C,0))</f>
        <v>0</v>
      </c>
      <c r="AG550" s="78">
        <f>INDEX([1]HGRY2565Q3!Z:Z,MATCH([1]ตารางคะแนนV3!$C550,[1]HGRY2565Q3!$C:$C,0))</f>
        <v>0</v>
      </c>
      <c r="AH550" s="85">
        <f t="shared" si="132"/>
        <v>3</v>
      </c>
      <c r="AI550" s="79">
        <f t="shared" si="133"/>
        <v>2</v>
      </c>
      <c r="AJ550" s="86">
        <f>INDEX([1]PointY2565Q3!J:J,MATCH([1]ตารางคะแนนV3!$C550,[1]PointY2565Q3!$C:$C,0))</f>
        <v>1</v>
      </c>
      <c r="AK550" s="87">
        <f>IFERROR(INDEX([1]อัตราการครองเตียง!O:O,MATCH([1]ตารางคะแนนV3!$C550,[1]อัตราการครองเตียง!$C:$C,0)),0)</f>
        <v>0</v>
      </c>
      <c r="AL550" s="88">
        <f>INDEX([1]SumAdjRw!R:R,MATCH([1]ตารางคะแนนV3!$C550,[1]SumAdjRw!$C:$C,0))</f>
        <v>1</v>
      </c>
      <c r="AM550" s="89">
        <f t="shared" si="134"/>
        <v>1</v>
      </c>
      <c r="AN550" s="90">
        <f t="shared" si="135"/>
        <v>4</v>
      </c>
      <c r="AO550" s="91">
        <f t="shared" si="136"/>
        <v>7</v>
      </c>
      <c r="AP550" s="92">
        <f>INDEX([1]RiskPlusY2565Q3!Q:Q,MATCH([1]ตารางคะแนนV3!$C550,[1]RiskPlusY2565Q3!$D:$D,0))</f>
        <v>1</v>
      </c>
      <c r="AQ550" s="92">
        <f>INDEX([1]RiskPlusY2565Q3!R:R,MATCH([1]ตารางคะแนนV3!$C550,[1]RiskPlusY2565Q3!$D:$D,0))</f>
        <v>0</v>
      </c>
      <c r="AR550" s="92">
        <f>INDEX([1]RiskPlusY2565Q3!AB:AB,MATCH([1]ตารางคะแนนV3!$C550,[1]RiskPlusY2565Q3!$D:$D,0))</f>
        <v>1</v>
      </c>
      <c r="AS550" s="93">
        <f t="shared" si="137"/>
        <v>2</v>
      </c>
      <c r="AT550" s="92">
        <f>INDEX([1]RiskPlusY2565Q3!AA:AA,MATCH([1]ตารางคะแนนV3!$C550,[1]RiskPlusY2565Q3!$D:$D,0))</f>
        <v>1</v>
      </c>
      <c r="AU550" s="92">
        <f>INDEX([1]RiskPlusY2565Q3!AC:AC,MATCH([1]ตารางคะแนนV3!$C550,[1]RiskPlusY2565Q3!$D:$D,0))</f>
        <v>1</v>
      </c>
      <c r="AV550" s="94">
        <f t="shared" si="138"/>
        <v>2</v>
      </c>
      <c r="AW550" s="95">
        <f t="shared" si="139"/>
        <v>4</v>
      </c>
      <c r="AX550" s="96">
        <f t="shared" si="140"/>
        <v>11</v>
      </c>
      <c r="AY550" s="18" t="str">
        <f t="shared" si="141"/>
        <v>B</v>
      </c>
      <c r="AZ550" s="18"/>
      <c r="BA550" s="18" t="str">
        <f>INDEX([1]Proflile65!$L:$L,MATCH([1]ตารางคะแนนV3!$C550,[1]Proflile65!$D:$D,0))</f>
        <v>เดิม</v>
      </c>
      <c r="BB550" s="18"/>
      <c r="BC550" s="18"/>
      <c r="BD550" s="28" t="b">
        <f t="shared" si="142"/>
        <v>1</v>
      </c>
      <c r="BE550" s="96">
        <v>11</v>
      </c>
      <c r="BF550" s="18" t="s">
        <v>2071</v>
      </c>
      <c r="BH550" s="17">
        <f t="shared" si="143"/>
        <v>150000</v>
      </c>
    </row>
    <row r="551" spans="1:60">
      <c r="A551" s="18" t="s">
        <v>31</v>
      </c>
      <c r="B551" s="17" t="s">
        <v>74</v>
      </c>
      <c r="C551" s="18" t="s">
        <v>1277</v>
      </c>
      <c r="D551" s="17" t="s">
        <v>1278</v>
      </c>
      <c r="E551" s="18" t="str">
        <f>INDEX([1]Proflile65!$F:$F,MATCH([1]ตารางคะแนนV3!$C551,[1]Proflile65!$D:$D,0))</f>
        <v>รพท.</v>
      </c>
      <c r="F551" s="18">
        <f>INDEX([1]Proflile65!$H:$H,MATCH([1]ตารางคะแนนV3!$C551,[1]Proflile65!$D:$D,0))</f>
        <v>420</v>
      </c>
      <c r="G551" s="19" t="str">
        <f>INDEX([1]Proflile65!$K:$K,MATCH([1]ตารางคะแนนV3!$C551,[1]Proflile65!$D:$D,0))</f>
        <v>รพท.S B&gt;400</v>
      </c>
      <c r="H551" s="75">
        <v>113857</v>
      </c>
      <c r="I551" s="76">
        <f>INDEX([1]RiskPlusY2565Q3!L:L,MATCH([1]ตารางคะแนนV3!$C551,[1]RiskPlusY2565Q3!$D:$D,0))</f>
        <v>680872993.15999997</v>
      </c>
      <c r="J551" s="76">
        <f>INDEX([1]RiskPlusY2565Q3!P:P,MATCH([1]ตารางคะแนนV3!$C551,[1]RiskPlusY2565Q3!$D:$D,0))</f>
        <v>291080504.38999999</v>
      </c>
      <c r="K551" s="76">
        <f>INDEX([1]RiskPlusY2565Q3!O:O,MATCH([1]ตารางคะแนนV3!$C551,[1]RiskPlusY2565Q3!$D:$D,0))</f>
        <v>213339452.02000001</v>
      </c>
      <c r="L551" s="76">
        <f>INDEX([1]RiskPlusY2565Q3!M:M,MATCH([1]ตารางคะแนนV3!$C551,[1]RiskPlusY2565Q3!$D:$D,0))</f>
        <v>182043998.52000001</v>
      </c>
      <c r="M551" s="29">
        <f>INDEX([1]RiskPlusY2565Q3!N:N,MATCH([1]ตารางคะแนนV3!$C551,[1]RiskPlusY2565Q3!$D:$D,0))</f>
        <v>0</v>
      </c>
      <c r="N551" s="77">
        <f>INDEX([1]PlanfinY2565Q3!M:M,MATCH([1]ตารางคะแนนV3!$C551,[1]PlanfinY2565Q3!$C:$C,0))</f>
        <v>0</v>
      </c>
      <c r="O551" s="78">
        <f>INDEX([1]PlanfinY2565Q3!N:N,MATCH([1]ตารางคะแนนV3!$C551,[1]PlanfinY2565Q3!$C:$C,0))</f>
        <v>1</v>
      </c>
      <c r="P551" s="79">
        <f t="shared" si="128"/>
        <v>1</v>
      </c>
      <c r="Q551" s="80">
        <f>INDEX([1]Ratio!R:R,MATCH([1]ตารางคะแนนV3!$C551,[1]Ratio!$C:$C,0))</f>
        <v>75</v>
      </c>
      <c r="R551" s="81">
        <f>INDEX([1]RiskPlusY2565Q3!$S:$S,MATCH([1]ตารางคะแนนV3!C551,[1]RiskPlusY2565Q3!$D:$D,0))</f>
        <v>1</v>
      </c>
      <c r="S551" s="82">
        <f>INDEX([1]Ratio!$S:$S,MATCH([1]ตารางคะแนนV3!$C551,[1]Ratio!$C:$C,0))</f>
        <v>154</v>
      </c>
      <c r="T551" s="78">
        <f>VLOOKUP($C551,[1]RiskPlusY2565Q3!$D$2:$W$901,17,0)</f>
        <v>0</v>
      </c>
      <c r="U551" s="83">
        <f t="shared" si="129"/>
        <v>0</v>
      </c>
      <c r="V551" s="82">
        <f>INDEX([1]Ratio!$T:$T,MATCH([1]ตารางคะแนนV3!$C551,[1]Ratio!$C:$C,0))</f>
        <v>46</v>
      </c>
      <c r="W551" s="78">
        <f>VLOOKUP($C551,[1]RiskPlusY2565Q3!$D$2:$W$901,18,0)</f>
        <v>1</v>
      </c>
      <c r="X551" s="83">
        <f t="shared" si="130"/>
        <v>0.5</v>
      </c>
      <c r="Y551" s="82">
        <f>INDEX([1]Ratio!$V:$V,MATCH([1]ตารางคะแนนV3!$C551,[1]Ratio!$C:$C,0))</f>
        <v>45</v>
      </c>
      <c r="Z551" s="81">
        <f>INDEX([1]RiskPlusY2565Q3!$W:$W,MATCH([1]ตารางคะแนนV3!C551,[1]RiskPlusY2565Q3!$D:$D,0))</f>
        <v>1</v>
      </c>
      <c r="AA551" s="84">
        <f t="shared" si="131"/>
        <v>2.5</v>
      </c>
      <c r="AB551" s="77" t="str">
        <f>INDEX('[1]Quick MethodY2565Q3'!P:P,MATCH([1]ตารางคะแนนV3!$C551,'[1]Quick MethodY2565Q3'!$C:$C,0))</f>
        <v>1</v>
      </c>
      <c r="AC551" s="78" t="str">
        <f>INDEX('[1]Quick MethodY2565Q3'!Q:Q,MATCH([1]ตารางคะแนนV3!$C551,'[1]Quick MethodY2565Q3'!$C:$C,0))</f>
        <v>1</v>
      </c>
      <c r="AD551" s="78">
        <f>INDEX([1]HGRY2565Q3!W:W,MATCH([1]ตารางคะแนนV3!$C551,[1]HGRY2565Q3!$C:$C,0))</f>
        <v>0.5</v>
      </c>
      <c r="AE551" s="78">
        <f>INDEX([1]HGRY2565Q3!X:X,MATCH([1]ตารางคะแนนV3!$C551,[1]HGRY2565Q3!$C:$C,0))</f>
        <v>0.5</v>
      </c>
      <c r="AF551" s="78">
        <f>INDEX([1]HGRY2565Q3!Y:Y,MATCH([1]ตารางคะแนนV3!$C551,[1]HGRY2565Q3!$C:$C,0))</f>
        <v>0</v>
      </c>
      <c r="AG551" s="78">
        <f>INDEX([1]HGRY2565Q3!Z:Z,MATCH([1]ตารางคะแนนV3!$C551,[1]HGRY2565Q3!$C:$C,0))</f>
        <v>0.5</v>
      </c>
      <c r="AH551" s="85">
        <f t="shared" si="132"/>
        <v>3.5</v>
      </c>
      <c r="AI551" s="79">
        <f t="shared" si="133"/>
        <v>2</v>
      </c>
      <c r="AJ551" s="86">
        <f>INDEX([1]PointY2565Q3!J:J,MATCH([1]ตารางคะแนนV3!$C551,[1]PointY2565Q3!$C:$C,0))</f>
        <v>1</v>
      </c>
      <c r="AK551" s="87">
        <f>IFERROR(INDEX([1]อัตราการครองเตียง!O:O,MATCH([1]ตารางคะแนนV3!$C551,[1]อัตราการครองเตียง!$C:$C,0)),0)</f>
        <v>1</v>
      </c>
      <c r="AL551" s="88">
        <f>INDEX([1]SumAdjRw!R:R,MATCH([1]ตารางคะแนนV3!$C551,[1]SumAdjRw!$C:$C,0))</f>
        <v>0</v>
      </c>
      <c r="AM551" s="89">
        <f t="shared" si="134"/>
        <v>1</v>
      </c>
      <c r="AN551" s="90">
        <f t="shared" si="135"/>
        <v>4</v>
      </c>
      <c r="AO551" s="91">
        <f t="shared" si="136"/>
        <v>7.5</v>
      </c>
      <c r="AP551" s="92">
        <f>INDEX([1]RiskPlusY2565Q3!Q:Q,MATCH([1]ตารางคะแนนV3!$C551,[1]RiskPlusY2565Q3!$D:$D,0))</f>
        <v>0</v>
      </c>
      <c r="AQ551" s="92">
        <f>INDEX([1]RiskPlusY2565Q3!R:R,MATCH([1]ตารางคะแนนV3!$C551,[1]RiskPlusY2565Q3!$D:$D,0))</f>
        <v>0</v>
      </c>
      <c r="AR551" s="92">
        <f>INDEX([1]RiskPlusY2565Q3!AB:AB,MATCH([1]ตารางคะแนนV3!$C551,[1]RiskPlusY2565Q3!$D:$D,0))</f>
        <v>1</v>
      </c>
      <c r="AS551" s="93">
        <f t="shared" si="137"/>
        <v>1</v>
      </c>
      <c r="AT551" s="92">
        <f>INDEX([1]RiskPlusY2565Q3!AA:AA,MATCH([1]ตารางคะแนนV3!$C551,[1]RiskPlusY2565Q3!$D:$D,0))</f>
        <v>1</v>
      </c>
      <c r="AU551" s="92">
        <f>INDEX([1]RiskPlusY2565Q3!AC:AC,MATCH([1]ตารางคะแนนV3!$C551,[1]RiskPlusY2565Q3!$D:$D,0))</f>
        <v>1</v>
      </c>
      <c r="AV551" s="94">
        <f t="shared" si="138"/>
        <v>2</v>
      </c>
      <c r="AW551" s="95">
        <f t="shared" si="139"/>
        <v>3</v>
      </c>
      <c r="AX551" s="96">
        <f t="shared" si="140"/>
        <v>10.5</v>
      </c>
      <c r="AY551" s="18" t="str">
        <f t="shared" si="141"/>
        <v>B</v>
      </c>
      <c r="AZ551" s="18"/>
      <c r="BA551" s="18" t="str">
        <f>INDEX([1]Proflile65!$L:$L,MATCH([1]ตารางคะแนนV3!$C551,[1]Proflile65!$D:$D,0))</f>
        <v>เปลี่ยน</v>
      </c>
      <c r="BB551" s="18"/>
      <c r="BC551" s="18"/>
      <c r="BD551" s="28" t="b">
        <f t="shared" si="142"/>
        <v>1</v>
      </c>
      <c r="BE551" s="96">
        <v>10.5</v>
      </c>
      <c r="BF551" s="18" t="s">
        <v>2071</v>
      </c>
      <c r="BH551" s="17">
        <f t="shared" si="143"/>
        <v>150000</v>
      </c>
    </row>
    <row r="552" spans="1:60">
      <c r="A552" s="18" t="s">
        <v>31</v>
      </c>
      <c r="B552" s="17" t="s">
        <v>74</v>
      </c>
      <c r="C552" s="18" t="s">
        <v>1279</v>
      </c>
      <c r="D552" s="17" t="s">
        <v>1280</v>
      </c>
      <c r="E552" s="18" t="str">
        <f>INDEX([1]Proflile65!$F:$F,MATCH([1]ตารางคะแนนV3!$C552,[1]Proflile65!$D:$D,0))</f>
        <v>รพช.</v>
      </c>
      <c r="F552" s="18">
        <f>INDEX([1]Proflile65!$H:$H,MATCH([1]ตารางคะแนนV3!$C552,[1]Proflile65!$D:$D,0))</f>
        <v>113</v>
      </c>
      <c r="G552" s="19" t="str">
        <f>INDEX([1]Proflile65!$K:$K,MATCH([1]ตารางคะแนนV3!$C552,[1]Proflile65!$D:$D,0))</f>
        <v>รพช.M2 B&gt;100</v>
      </c>
      <c r="H552" s="75">
        <v>58808</v>
      </c>
      <c r="I552" s="76">
        <f>INDEX([1]RiskPlusY2565Q3!L:L,MATCH([1]ตารางคะแนนV3!$C552,[1]RiskPlusY2565Q3!$D:$D,0))</f>
        <v>74971015.689999998</v>
      </c>
      <c r="J552" s="76">
        <f>INDEX([1]RiskPlusY2565Q3!P:P,MATCH([1]ตารางคะแนนV3!$C552,[1]RiskPlusY2565Q3!$D:$D,0))</f>
        <v>-13949679.99</v>
      </c>
      <c r="K552" s="76">
        <f>INDEX([1]RiskPlusY2565Q3!O:O,MATCH([1]ตารางคะแนนV3!$C552,[1]RiskPlusY2565Q3!$D:$D,0))</f>
        <v>44736927.869999997</v>
      </c>
      <c r="L552" s="76">
        <f>INDEX([1]RiskPlusY2565Q3!M:M,MATCH([1]ตารางคะแนนV3!$C552,[1]RiskPlusY2565Q3!$D:$D,0))</f>
        <v>39058316.439999998</v>
      </c>
      <c r="M552" s="29">
        <f>INDEX([1]RiskPlusY2565Q3!N:N,MATCH([1]ตารางคะแนนV3!$C552,[1]RiskPlusY2565Q3!$D:$D,0))</f>
        <v>1</v>
      </c>
      <c r="N552" s="77">
        <f>INDEX([1]PlanfinY2565Q3!M:M,MATCH([1]ตารางคะแนนV3!$C552,[1]PlanfinY2565Q3!$C:$C,0))</f>
        <v>1</v>
      </c>
      <c r="O552" s="78">
        <f>INDEX([1]PlanfinY2565Q3!N:N,MATCH([1]ตารางคะแนนV3!$C552,[1]PlanfinY2565Q3!$C:$C,0))</f>
        <v>1</v>
      </c>
      <c r="P552" s="79">
        <f t="shared" si="128"/>
        <v>2</v>
      </c>
      <c r="Q552" s="80">
        <f>INDEX([1]Ratio!R:R,MATCH([1]ตารางคะแนนV3!$C552,[1]Ratio!$C:$C,0))</f>
        <v>238</v>
      </c>
      <c r="R552" s="81">
        <f>INDEX([1]RiskPlusY2565Q3!$S:$S,MATCH([1]ตารางคะแนนV3!C552,[1]RiskPlusY2565Q3!$D:$D,0))</f>
        <v>0</v>
      </c>
      <c r="S552" s="82">
        <f>INDEX([1]Ratio!$S:$S,MATCH([1]ตารางคะแนนV3!$C552,[1]Ratio!$C:$C,0))</f>
        <v>142</v>
      </c>
      <c r="T552" s="78">
        <f>VLOOKUP($C552,[1]RiskPlusY2565Q3!$D$2:$W$901,17,0)</f>
        <v>0</v>
      </c>
      <c r="U552" s="83">
        <f t="shared" si="129"/>
        <v>0</v>
      </c>
      <c r="V552" s="82">
        <f>INDEX([1]Ratio!$T:$T,MATCH([1]ตารางคะแนนV3!$C552,[1]Ratio!$C:$C,0))</f>
        <v>107</v>
      </c>
      <c r="W552" s="78">
        <f>VLOOKUP($C552,[1]RiskPlusY2565Q3!$D$2:$W$901,18,0)</f>
        <v>0</v>
      </c>
      <c r="X552" s="83">
        <f t="shared" si="130"/>
        <v>0</v>
      </c>
      <c r="Y552" s="82">
        <f>INDEX([1]Ratio!$V:$V,MATCH([1]ตารางคะแนนV3!$C552,[1]Ratio!$C:$C,0))</f>
        <v>65</v>
      </c>
      <c r="Z552" s="81">
        <f>INDEX([1]RiskPlusY2565Q3!$W:$W,MATCH([1]ตารางคะแนนV3!C552,[1]RiskPlusY2565Q3!$D:$D,0))</f>
        <v>0</v>
      </c>
      <c r="AA552" s="84">
        <f t="shared" si="131"/>
        <v>0</v>
      </c>
      <c r="AB552" s="77" t="str">
        <f>INDEX('[1]Quick MethodY2565Q3'!P:P,MATCH([1]ตารางคะแนนV3!$C552,'[1]Quick MethodY2565Q3'!$C:$C,0))</f>
        <v>1</v>
      </c>
      <c r="AC552" s="78" t="str">
        <f>INDEX('[1]Quick MethodY2565Q3'!Q:Q,MATCH([1]ตารางคะแนนV3!$C552,'[1]Quick MethodY2565Q3'!$C:$C,0))</f>
        <v>1</v>
      </c>
      <c r="AD552" s="78">
        <f>INDEX([1]HGRY2565Q3!W:W,MATCH([1]ตารางคะแนนV3!$C552,[1]HGRY2565Q3!$C:$C,0))</f>
        <v>0.5</v>
      </c>
      <c r="AE552" s="78">
        <f>INDEX([1]HGRY2565Q3!X:X,MATCH([1]ตารางคะแนนV3!$C552,[1]HGRY2565Q3!$C:$C,0))</f>
        <v>0.5</v>
      </c>
      <c r="AF552" s="78">
        <f>INDEX([1]HGRY2565Q3!Y:Y,MATCH([1]ตารางคะแนนV3!$C552,[1]HGRY2565Q3!$C:$C,0))</f>
        <v>0.5</v>
      </c>
      <c r="AG552" s="78">
        <f>INDEX([1]HGRY2565Q3!Z:Z,MATCH([1]ตารางคะแนนV3!$C552,[1]HGRY2565Q3!$C:$C,0))</f>
        <v>0.5</v>
      </c>
      <c r="AH552" s="85">
        <f t="shared" si="132"/>
        <v>4</v>
      </c>
      <c r="AI552" s="79">
        <f t="shared" si="133"/>
        <v>2</v>
      </c>
      <c r="AJ552" s="86">
        <f>INDEX([1]PointY2565Q3!J:J,MATCH([1]ตารางคะแนนV3!$C552,[1]PointY2565Q3!$C:$C,0))</f>
        <v>1</v>
      </c>
      <c r="AK552" s="87">
        <f>IFERROR(INDEX([1]อัตราการครองเตียง!O:O,MATCH([1]ตารางคะแนนV3!$C552,[1]อัตราการครองเตียง!$C:$C,0)),0)</f>
        <v>1</v>
      </c>
      <c r="AL552" s="88">
        <f>INDEX([1]SumAdjRw!R:R,MATCH([1]ตารางคะแนนV3!$C552,[1]SumAdjRw!$C:$C,0))</f>
        <v>1</v>
      </c>
      <c r="AM552" s="89">
        <f t="shared" si="134"/>
        <v>2</v>
      </c>
      <c r="AN552" s="90">
        <f t="shared" si="135"/>
        <v>5</v>
      </c>
      <c r="AO552" s="91">
        <f t="shared" si="136"/>
        <v>7</v>
      </c>
      <c r="AP552" s="92">
        <f>INDEX([1]RiskPlusY2565Q3!Q:Q,MATCH([1]ตารางคะแนนV3!$C552,[1]RiskPlusY2565Q3!$D:$D,0))</f>
        <v>0</v>
      </c>
      <c r="AQ552" s="92">
        <f>INDEX([1]RiskPlusY2565Q3!R:R,MATCH([1]ตารางคะแนนV3!$C552,[1]RiskPlusY2565Q3!$D:$D,0))</f>
        <v>0</v>
      </c>
      <c r="AR552" s="92">
        <f>INDEX([1]RiskPlusY2565Q3!AB:AB,MATCH([1]ตารางคะแนนV3!$C552,[1]RiskPlusY2565Q3!$D:$D,0))</f>
        <v>1</v>
      </c>
      <c r="AS552" s="93">
        <f t="shared" si="137"/>
        <v>1</v>
      </c>
      <c r="AT552" s="92">
        <f>INDEX([1]RiskPlusY2565Q3!AA:AA,MATCH([1]ตารางคะแนนV3!$C552,[1]RiskPlusY2565Q3!$D:$D,0))</f>
        <v>1</v>
      </c>
      <c r="AU552" s="92">
        <f>INDEX([1]RiskPlusY2565Q3!AC:AC,MATCH([1]ตารางคะแนนV3!$C552,[1]RiskPlusY2565Q3!$D:$D,0))</f>
        <v>0</v>
      </c>
      <c r="AV552" s="94">
        <f t="shared" si="138"/>
        <v>1</v>
      </c>
      <c r="AW552" s="95">
        <f t="shared" si="139"/>
        <v>2</v>
      </c>
      <c r="AX552" s="96">
        <f t="shared" si="140"/>
        <v>9</v>
      </c>
      <c r="AY552" s="18" t="str">
        <f t="shared" si="141"/>
        <v>C</v>
      </c>
      <c r="AZ552" s="18"/>
      <c r="BA552" s="18" t="str">
        <f>INDEX([1]Proflile65!$L:$L,MATCH([1]ตารางคะแนนV3!$C552,[1]Proflile65!$D:$D,0))</f>
        <v>เดิม</v>
      </c>
      <c r="BB552" s="18"/>
      <c r="BC552" s="18"/>
      <c r="BD552" s="28" t="b">
        <f t="shared" si="142"/>
        <v>1</v>
      </c>
      <c r="BE552" s="96">
        <v>9</v>
      </c>
      <c r="BF552" s="18" t="s">
        <v>2072</v>
      </c>
      <c r="BH552" s="17">
        <f t="shared" si="143"/>
        <v>0</v>
      </c>
    </row>
    <row r="553" spans="1:60">
      <c r="A553" s="18" t="s">
        <v>31</v>
      </c>
      <c r="B553" s="17" t="s">
        <v>74</v>
      </c>
      <c r="C553" s="18" t="s">
        <v>1281</v>
      </c>
      <c r="D553" s="17" t="s">
        <v>1282</v>
      </c>
      <c r="E553" s="18" t="str">
        <f>INDEX([1]Proflile65!$F:$F,MATCH([1]ตารางคะแนนV3!$C553,[1]Proflile65!$D:$D,0))</f>
        <v>รพช.</v>
      </c>
      <c r="F553" s="18">
        <f>INDEX([1]Proflile65!$H:$H,MATCH([1]ตารางคะแนนV3!$C553,[1]Proflile65!$D:$D,0))</f>
        <v>36</v>
      </c>
      <c r="G553" s="19" t="str">
        <f>INDEX([1]Proflile65!$K:$K,MATCH([1]ตารางคะแนนV3!$C553,[1]Proflile65!$D:$D,0))</f>
        <v>รพช.F2 P&lt;=30,000</v>
      </c>
      <c r="H553" s="75">
        <v>23615</v>
      </c>
      <c r="I553" s="76">
        <f>INDEX([1]RiskPlusY2565Q3!L:L,MATCH([1]ตารางคะแนนV3!$C553,[1]RiskPlusY2565Q3!$D:$D,0))</f>
        <v>9156684.7400000002</v>
      </c>
      <c r="J553" s="76">
        <f>INDEX([1]RiskPlusY2565Q3!P:P,MATCH([1]ตารางคะแนนV3!$C553,[1]RiskPlusY2565Q3!$D:$D,0))</f>
        <v>-10263939.779999999</v>
      </c>
      <c r="K553" s="76">
        <f>INDEX([1]RiskPlusY2565Q3!O:O,MATCH([1]ตารางคะแนนV3!$C553,[1]RiskPlusY2565Q3!$D:$D,0))</f>
        <v>10511074.029999999</v>
      </c>
      <c r="L553" s="76">
        <f>INDEX([1]RiskPlusY2565Q3!M:M,MATCH([1]ตารางคะแนนV3!$C553,[1]RiskPlusY2565Q3!$D:$D,0))</f>
        <v>11306280.539999999</v>
      </c>
      <c r="M553" s="29">
        <f>INDEX([1]RiskPlusY2565Q3!N:N,MATCH([1]ตารางคะแนนV3!$C553,[1]RiskPlusY2565Q3!$D:$D,0))</f>
        <v>2</v>
      </c>
      <c r="N553" s="77">
        <f>INDEX([1]PlanfinY2565Q3!M:M,MATCH([1]ตารางคะแนนV3!$C553,[1]PlanfinY2565Q3!$C:$C,0))</f>
        <v>0</v>
      </c>
      <c r="O553" s="78">
        <f>INDEX([1]PlanfinY2565Q3!N:N,MATCH([1]ตารางคะแนนV3!$C553,[1]PlanfinY2565Q3!$C:$C,0))</f>
        <v>1</v>
      </c>
      <c r="P553" s="79">
        <f t="shared" si="128"/>
        <v>1</v>
      </c>
      <c r="Q553" s="80">
        <f>INDEX([1]Ratio!R:R,MATCH([1]ตารางคะแนนV3!$C553,[1]Ratio!$C:$C,0))</f>
        <v>370</v>
      </c>
      <c r="R553" s="81">
        <f>INDEX([1]RiskPlusY2565Q3!$S:$S,MATCH([1]ตารางคะแนนV3!C553,[1]RiskPlusY2565Q3!$D:$D,0))</f>
        <v>0</v>
      </c>
      <c r="S553" s="82">
        <f>INDEX([1]Ratio!$S:$S,MATCH([1]ตารางคะแนนV3!$C553,[1]Ratio!$C:$C,0))</f>
        <v>55</v>
      </c>
      <c r="T553" s="78">
        <f>VLOOKUP($C553,[1]RiskPlusY2565Q3!$D$2:$W$901,17,0)</f>
        <v>1</v>
      </c>
      <c r="U553" s="83">
        <f t="shared" si="129"/>
        <v>0.5</v>
      </c>
      <c r="V553" s="82">
        <f>INDEX([1]Ratio!$T:$T,MATCH([1]ตารางคะแนนV3!$C553,[1]Ratio!$C:$C,0))</f>
        <v>62</v>
      </c>
      <c r="W553" s="78">
        <f>VLOOKUP($C553,[1]RiskPlusY2565Q3!$D$2:$W$901,18,0)</f>
        <v>0</v>
      </c>
      <c r="X553" s="83">
        <f t="shared" si="130"/>
        <v>0</v>
      </c>
      <c r="Y553" s="82">
        <f>INDEX([1]Ratio!$V:$V,MATCH([1]ตารางคะแนนV3!$C553,[1]Ratio!$C:$C,0))</f>
        <v>57</v>
      </c>
      <c r="Z553" s="81">
        <f>INDEX([1]RiskPlusY2565Q3!$W:$W,MATCH([1]ตารางคะแนนV3!C553,[1]RiskPlusY2565Q3!$D:$D,0))</f>
        <v>1</v>
      </c>
      <c r="AA553" s="84">
        <f t="shared" si="131"/>
        <v>1.5</v>
      </c>
      <c r="AB553" s="77" t="str">
        <f>INDEX('[1]Quick MethodY2565Q3'!P:P,MATCH([1]ตารางคะแนนV3!$C553,'[1]Quick MethodY2565Q3'!$C:$C,0))</f>
        <v>1</v>
      </c>
      <c r="AC553" s="78" t="str">
        <f>INDEX('[1]Quick MethodY2565Q3'!Q:Q,MATCH([1]ตารางคะแนนV3!$C553,'[1]Quick MethodY2565Q3'!$C:$C,0))</f>
        <v>1</v>
      </c>
      <c r="AD553" s="78">
        <f>INDEX([1]HGRY2565Q3!W:W,MATCH([1]ตารางคะแนนV3!$C553,[1]HGRY2565Q3!$C:$C,0))</f>
        <v>0</v>
      </c>
      <c r="AE553" s="78">
        <f>INDEX([1]HGRY2565Q3!X:X,MATCH([1]ตารางคะแนนV3!$C553,[1]HGRY2565Q3!$C:$C,0))</f>
        <v>0.5</v>
      </c>
      <c r="AF553" s="78">
        <f>INDEX([1]HGRY2565Q3!Y:Y,MATCH([1]ตารางคะแนนV3!$C553,[1]HGRY2565Q3!$C:$C,0))</f>
        <v>0.5</v>
      </c>
      <c r="AG553" s="78">
        <f>INDEX([1]HGRY2565Q3!Z:Z,MATCH([1]ตารางคะแนนV3!$C553,[1]HGRY2565Q3!$C:$C,0))</f>
        <v>0.5</v>
      </c>
      <c r="AH553" s="85">
        <f t="shared" si="132"/>
        <v>3.5</v>
      </c>
      <c r="AI553" s="79">
        <f t="shared" si="133"/>
        <v>2</v>
      </c>
      <c r="AJ553" s="86">
        <f>INDEX([1]PointY2565Q3!J:J,MATCH([1]ตารางคะแนนV3!$C553,[1]PointY2565Q3!$C:$C,0))</f>
        <v>1</v>
      </c>
      <c r="AK553" s="87">
        <f>IFERROR(INDEX([1]อัตราการครองเตียง!O:O,MATCH([1]ตารางคะแนนV3!$C553,[1]อัตราการครองเตียง!$C:$C,0)),0)</f>
        <v>1</v>
      </c>
      <c r="AL553" s="88">
        <f>INDEX([1]SumAdjRw!R:R,MATCH([1]ตารางคะแนนV3!$C553,[1]SumAdjRw!$C:$C,0))</f>
        <v>1</v>
      </c>
      <c r="AM553" s="89">
        <f t="shared" si="134"/>
        <v>2</v>
      </c>
      <c r="AN553" s="90">
        <f t="shared" si="135"/>
        <v>5</v>
      </c>
      <c r="AO553" s="91">
        <f t="shared" si="136"/>
        <v>7.5</v>
      </c>
      <c r="AP553" s="92">
        <f>INDEX([1]RiskPlusY2565Q3!Q:Q,MATCH([1]ตารางคะแนนV3!$C553,[1]RiskPlusY2565Q3!$D:$D,0))</f>
        <v>0</v>
      </c>
      <c r="AQ553" s="92">
        <f>INDEX([1]RiskPlusY2565Q3!R:R,MATCH([1]ตารางคะแนนV3!$C553,[1]RiskPlusY2565Q3!$D:$D,0))</f>
        <v>0</v>
      </c>
      <c r="AR553" s="92">
        <f>INDEX([1]RiskPlusY2565Q3!AB:AB,MATCH([1]ตารางคะแนนV3!$C553,[1]RiskPlusY2565Q3!$D:$D,0))</f>
        <v>1</v>
      </c>
      <c r="AS553" s="93">
        <f t="shared" si="137"/>
        <v>1</v>
      </c>
      <c r="AT553" s="92">
        <f>INDEX([1]RiskPlusY2565Q3!AA:AA,MATCH([1]ตารางคะแนนV3!$C553,[1]RiskPlusY2565Q3!$D:$D,0))</f>
        <v>1</v>
      </c>
      <c r="AU553" s="92">
        <f>INDEX([1]RiskPlusY2565Q3!AC:AC,MATCH([1]ตารางคะแนนV3!$C553,[1]RiskPlusY2565Q3!$D:$D,0))</f>
        <v>0</v>
      </c>
      <c r="AV553" s="94">
        <f t="shared" si="138"/>
        <v>1</v>
      </c>
      <c r="AW553" s="95">
        <f t="shared" si="139"/>
        <v>2</v>
      </c>
      <c r="AX553" s="96">
        <f t="shared" si="140"/>
        <v>9.5</v>
      </c>
      <c r="AY553" s="18" t="str">
        <f t="shared" si="141"/>
        <v>C</v>
      </c>
      <c r="AZ553" s="18"/>
      <c r="BA553" s="18" t="str">
        <f>INDEX([1]Proflile65!$L:$L,MATCH([1]ตารางคะแนนV3!$C553,[1]Proflile65!$D:$D,0))</f>
        <v>เดิม</v>
      </c>
      <c r="BB553" s="18"/>
      <c r="BC553" s="18"/>
      <c r="BD553" s="28" t="b">
        <f t="shared" si="142"/>
        <v>1</v>
      </c>
      <c r="BE553" s="96">
        <v>9.5</v>
      </c>
      <c r="BF553" s="18" t="s">
        <v>2072</v>
      </c>
      <c r="BH553" s="17">
        <f t="shared" si="143"/>
        <v>0</v>
      </c>
    </row>
    <row r="554" spans="1:60">
      <c r="A554" s="18" t="s">
        <v>31</v>
      </c>
      <c r="B554" s="17" t="s">
        <v>74</v>
      </c>
      <c r="C554" s="18" t="s">
        <v>1283</v>
      </c>
      <c r="D554" s="17" t="s">
        <v>1284</v>
      </c>
      <c r="E554" s="18" t="str">
        <f>INDEX([1]Proflile65!$F:$F,MATCH([1]ตารางคะแนนV3!$C554,[1]Proflile65!$D:$D,0))</f>
        <v>รพช.</v>
      </c>
      <c r="F554" s="18">
        <f>INDEX([1]Proflile65!$H:$H,MATCH([1]ตารางคะแนนV3!$C554,[1]Proflile65!$D:$D,0))</f>
        <v>47</v>
      </c>
      <c r="G554" s="19" t="str">
        <f>INDEX([1]Proflile65!$K:$K,MATCH([1]ตารางคะแนนV3!$C554,[1]Proflile65!$D:$D,0))</f>
        <v>รพช.F2 P&lt;=30,000</v>
      </c>
      <c r="H554" s="75">
        <v>20444</v>
      </c>
      <c r="I554" s="76">
        <f>INDEX([1]RiskPlusY2565Q3!L:L,MATCH([1]ตารางคะแนนV3!$C554,[1]RiskPlusY2565Q3!$D:$D,0))</f>
        <v>32524200.469999999</v>
      </c>
      <c r="J554" s="76">
        <f>INDEX([1]RiskPlusY2565Q3!P:P,MATCH([1]ตารางคะแนนV3!$C554,[1]RiskPlusY2565Q3!$D:$D,0))</f>
        <v>-6865558.6799999997</v>
      </c>
      <c r="K554" s="76">
        <f>INDEX([1]RiskPlusY2565Q3!O:O,MATCH([1]ตารางคะแนนV3!$C554,[1]RiskPlusY2565Q3!$D:$D,0))</f>
        <v>30570233.780000001</v>
      </c>
      <c r="L554" s="76">
        <f>INDEX([1]RiskPlusY2565Q3!M:M,MATCH([1]ตารางคะแนนV3!$C554,[1]RiskPlusY2565Q3!$D:$D,0))</f>
        <v>19264190.079999998</v>
      </c>
      <c r="M554" s="29">
        <f>INDEX([1]RiskPlusY2565Q3!N:N,MATCH([1]ตารางคะแนนV3!$C554,[1]RiskPlusY2565Q3!$D:$D,0))</f>
        <v>1</v>
      </c>
      <c r="N554" s="77">
        <f>INDEX([1]PlanfinY2565Q3!M:M,MATCH([1]ตารางคะแนนV3!$C554,[1]PlanfinY2565Q3!$C:$C,0))</f>
        <v>0</v>
      </c>
      <c r="O554" s="78">
        <f>INDEX([1]PlanfinY2565Q3!N:N,MATCH([1]ตารางคะแนนV3!$C554,[1]PlanfinY2565Q3!$C:$C,0))</f>
        <v>1</v>
      </c>
      <c r="P554" s="79">
        <f t="shared" si="128"/>
        <v>1</v>
      </c>
      <c r="Q554" s="80">
        <f>INDEX([1]Ratio!R:R,MATCH([1]ตารางคะแนนV3!$C554,[1]Ratio!$C:$C,0))</f>
        <v>306</v>
      </c>
      <c r="R554" s="81">
        <f>INDEX([1]RiskPlusY2565Q3!$S:$S,MATCH([1]ตารางคะแนนV3!C554,[1]RiskPlusY2565Q3!$D:$D,0))</f>
        <v>0</v>
      </c>
      <c r="S554" s="82">
        <f>INDEX([1]Ratio!$S:$S,MATCH([1]ตารางคะแนนV3!$C554,[1]Ratio!$C:$C,0))</f>
        <v>105</v>
      </c>
      <c r="T554" s="78">
        <f>VLOOKUP($C554,[1]RiskPlusY2565Q3!$D$2:$W$901,17,0)</f>
        <v>0</v>
      </c>
      <c r="U554" s="83">
        <f t="shared" si="129"/>
        <v>0</v>
      </c>
      <c r="V554" s="82">
        <f>INDEX([1]Ratio!$T:$T,MATCH([1]ตารางคะแนนV3!$C554,[1]Ratio!$C:$C,0))</f>
        <v>145</v>
      </c>
      <c r="W554" s="78">
        <f>VLOOKUP($C554,[1]RiskPlusY2565Q3!$D$2:$W$901,18,0)</f>
        <v>0</v>
      </c>
      <c r="X554" s="83">
        <f t="shared" si="130"/>
        <v>0</v>
      </c>
      <c r="Y554" s="82">
        <f>INDEX([1]Ratio!$V:$V,MATCH([1]ตารางคะแนนV3!$C554,[1]Ratio!$C:$C,0))</f>
        <v>73</v>
      </c>
      <c r="Z554" s="81">
        <f>INDEX([1]RiskPlusY2565Q3!$W:$W,MATCH([1]ตารางคะแนนV3!C554,[1]RiskPlusY2565Q3!$D:$D,0))</f>
        <v>0</v>
      </c>
      <c r="AA554" s="84">
        <f t="shared" si="131"/>
        <v>0</v>
      </c>
      <c r="AB554" s="77" t="str">
        <f>INDEX('[1]Quick MethodY2565Q3'!P:P,MATCH([1]ตารางคะแนนV3!$C554,'[1]Quick MethodY2565Q3'!$C:$C,0))</f>
        <v>1</v>
      </c>
      <c r="AC554" s="78" t="str">
        <f>INDEX('[1]Quick MethodY2565Q3'!Q:Q,MATCH([1]ตารางคะแนนV3!$C554,'[1]Quick MethodY2565Q3'!$C:$C,0))</f>
        <v>1</v>
      </c>
      <c r="AD554" s="78">
        <f>INDEX([1]HGRY2565Q3!W:W,MATCH([1]ตารางคะแนนV3!$C554,[1]HGRY2565Q3!$C:$C,0))</f>
        <v>0</v>
      </c>
      <c r="AE554" s="78">
        <f>INDEX([1]HGRY2565Q3!X:X,MATCH([1]ตารางคะแนนV3!$C554,[1]HGRY2565Q3!$C:$C,0))</f>
        <v>0.5</v>
      </c>
      <c r="AF554" s="78">
        <f>INDEX([1]HGRY2565Q3!Y:Y,MATCH([1]ตารางคะแนนV3!$C554,[1]HGRY2565Q3!$C:$C,0))</f>
        <v>0</v>
      </c>
      <c r="AG554" s="78">
        <f>INDEX([1]HGRY2565Q3!Z:Z,MATCH([1]ตารางคะแนนV3!$C554,[1]HGRY2565Q3!$C:$C,0))</f>
        <v>0</v>
      </c>
      <c r="AH554" s="85">
        <f t="shared" si="132"/>
        <v>2.5</v>
      </c>
      <c r="AI554" s="79">
        <f t="shared" si="133"/>
        <v>2</v>
      </c>
      <c r="AJ554" s="86">
        <f>INDEX([1]PointY2565Q3!J:J,MATCH([1]ตารางคะแนนV3!$C554,[1]PointY2565Q3!$C:$C,0))</f>
        <v>1</v>
      </c>
      <c r="AK554" s="87">
        <f>IFERROR(INDEX([1]อัตราการครองเตียง!O:O,MATCH([1]ตารางคะแนนV3!$C554,[1]อัตราการครองเตียง!$C:$C,0)),0)</f>
        <v>1</v>
      </c>
      <c r="AL554" s="88">
        <f>INDEX([1]SumAdjRw!R:R,MATCH([1]ตารางคะแนนV3!$C554,[1]SumAdjRw!$C:$C,0))</f>
        <v>1</v>
      </c>
      <c r="AM554" s="89">
        <f t="shared" si="134"/>
        <v>2</v>
      </c>
      <c r="AN554" s="90">
        <f t="shared" si="135"/>
        <v>5</v>
      </c>
      <c r="AO554" s="91">
        <f t="shared" si="136"/>
        <v>6</v>
      </c>
      <c r="AP554" s="92">
        <f>INDEX([1]RiskPlusY2565Q3!Q:Q,MATCH([1]ตารางคะแนนV3!$C554,[1]RiskPlusY2565Q3!$D:$D,0))</f>
        <v>1</v>
      </c>
      <c r="AQ554" s="92">
        <f>INDEX([1]RiskPlusY2565Q3!R:R,MATCH([1]ตารางคะแนนV3!$C554,[1]RiskPlusY2565Q3!$D:$D,0))</f>
        <v>0</v>
      </c>
      <c r="AR554" s="92">
        <f>INDEX([1]RiskPlusY2565Q3!AB:AB,MATCH([1]ตารางคะแนนV3!$C554,[1]RiskPlusY2565Q3!$D:$D,0))</f>
        <v>1</v>
      </c>
      <c r="AS554" s="93">
        <f t="shared" si="137"/>
        <v>2</v>
      </c>
      <c r="AT554" s="92">
        <f>INDEX([1]RiskPlusY2565Q3!AA:AA,MATCH([1]ตารางคะแนนV3!$C554,[1]RiskPlusY2565Q3!$D:$D,0))</f>
        <v>1</v>
      </c>
      <c r="AU554" s="92">
        <f>INDEX([1]RiskPlusY2565Q3!AC:AC,MATCH([1]ตารางคะแนนV3!$C554,[1]RiskPlusY2565Q3!$D:$D,0))</f>
        <v>0</v>
      </c>
      <c r="AV554" s="94">
        <f t="shared" si="138"/>
        <v>1</v>
      </c>
      <c r="AW554" s="95">
        <f t="shared" si="139"/>
        <v>3</v>
      </c>
      <c r="AX554" s="96">
        <f t="shared" si="140"/>
        <v>9</v>
      </c>
      <c r="AY554" s="18" t="str">
        <f t="shared" si="141"/>
        <v>C</v>
      </c>
      <c r="AZ554" s="18"/>
      <c r="BA554" s="18" t="str">
        <f>INDEX([1]Proflile65!$L:$L,MATCH([1]ตารางคะแนนV3!$C554,[1]Proflile65!$D:$D,0))</f>
        <v>เดิม</v>
      </c>
      <c r="BB554" s="18"/>
      <c r="BC554" s="18"/>
      <c r="BD554" s="28" t="b">
        <f t="shared" si="142"/>
        <v>1</v>
      </c>
      <c r="BE554" s="96">
        <v>9</v>
      </c>
      <c r="BF554" s="18" t="s">
        <v>2072</v>
      </c>
      <c r="BH554" s="17">
        <f t="shared" si="143"/>
        <v>0</v>
      </c>
    </row>
    <row r="555" spans="1:60">
      <c r="A555" s="18" t="s">
        <v>31</v>
      </c>
      <c r="B555" s="17" t="s">
        <v>74</v>
      </c>
      <c r="C555" s="18" t="s">
        <v>1285</v>
      </c>
      <c r="D555" s="17" t="s">
        <v>1286</v>
      </c>
      <c r="E555" s="18" t="str">
        <f>INDEX([1]Proflile65!$F:$F,MATCH([1]ตารางคะแนนV3!$C555,[1]Proflile65!$D:$D,0))</f>
        <v>รพท.</v>
      </c>
      <c r="F555" s="18">
        <f>INDEX([1]Proflile65!$H:$H,MATCH([1]ตารางคะแนนV3!$C555,[1]Proflile65!$D:$D,0))</f>
        <v>266</v>
      </c>
      <c r="G555" s="19" t="str">
        <f>INDEX([1]Proflile65!$K:$K,MATCH([1]ตารางคะแนนV3!$C555,[1]Proflile65!$D:$D,0))</f>
        <v>รพท.M1 B&gt;200</v>
      </c>
      <c r="H555" s="75">
        <v>63858</v>
      </c>
      <c r="I555" s="76">
        <f>INDEX([1]RiskPlusY2565Q3!L:L,MATCH([1]ตารางคะแนนV3!$C555,[1]RiskPlusY2565Q3!$D:$D,0))</f>
        <v>-39505433.789999999</v>
      </c>
      <c r="J555" s="76">
        <f>INDEX([1]RiskPlusY2565Q3!P:P,MATCH([1]ตารางคะแนนV3!$C555,[1]RiskPlusY2565Q3!$D:$D,0))</f>
        <v>-200191360.81</v>
      </c>
      <c r="K555" s="76">
        <f>INDEX([1]RiskPlusY2565Q3!O:O,MATCH([1]ตารางคะแนนV3!$C555,[1]RiskPlusY2565Q3!$D:$D,0))</f>
        <v>95403188.719999999</v>
      </c>
      <c r="L555" s="76">
        <f>INDEX([1]RiskPlusY2565Q3!M:M,MATCH([1]ตารางคะแนนV3!$C555,[1]RiskPlusY2565Q3!$D:$D,0))</f>
        <v>137758551.75999999</v>
      </c>
      <c r="M555" s="29">
        <f>INDEX([1]RiskPlusY2565Q3!N:N,MATCH([1]ตารางคะแนนV3!$C555,[1]RiskPlusY2565Q3!$D:$D,0))</f>
        <v>4</v>
      </c>
      <c r="N555" s="77">
        <f>INDEX([1]PlanfinY2565Q3!M:M,MATCH([1]ตารางคะแนนV3!$C555,[1]PlanfinY2565Q3!$C:$C,0))</f>
        <v>0</v>
      </c>
      <c r="O555" s="78">
        <f>INDEX([1]PlanfinY2565Q3!N:N,MATCH([1]ตารางคะแนนV3!$C555,[1]PlanfinY2565Q3!$C:$C,0))</f>
        <v>1</v>
      </c>
      <c r="P555" s="79">
        <f t="shared" si="128"/>
        <v>1</v>
      </c>
      <c r="Q555" s="80">
        <f>INDEX([1]Ratio!R:R,MATCH([1]ตารางคะแนนV3!$C555,[1]Ratio!$C:$C,0))</f>
        <v>344</v>
      </c>
      <c r="R555" s="81">
        <f>INDEX([1]RiskPlusY2565Q3!$S:$S,MATCH([1]ตารางคะแนนV3!C555,[1]RiskPlusY2565Q3!$D:$D,0))</f>
        <v>0</v>
      </c>
      <c r="S555" s="82">
        <f>INDEX([1]Ratio!$S:$S,MATCH([1]ตารางคะแนนV3!$C555,[1]Ratio!$C:$C,0))</f>
        <v>96</v>
      </c>
      <c r="T555" s="78">
        <f>VLOOKUP($C555,[1]RiskPlusY2565Q3!$D$2:$W$901,17,0)</f>
        <v>0</v>
      </c>
      <c r="U555" s="83">
        <f t="shared" si="129"/>
        <v>0</v>
      </c>
      <c r="V555" s="82">
        <f>INDEX([1]Ratio!$T:$T,MATCH([1]ตารางคะแนนV3!$C555,[1]Ratio!$C:$C,0))</f>
        <v>70</v>
      </c>
      <c r="W555" s="78">
        <f>VLOOKUP($C555,[1]RiskPlusY2565Q3!$D$2:$W$901,18,0)</f>
        <v>0</v>
      </c>
      <c r="X555" s="83">
        <f t="shared" si="130"/>
        <v>0</v>
      </c>
      <c r="Y555" s="82">
        <f>INDEX([1]Ratio!$V:$V,MATCH([1]ตารางคะแนนV3!$C555,[1]Ratio!$C:$C,0))</f>
        <v>58</v>
      </c>
      <c r="Z555" s="81">
        <f>INDEX([1]RiskPlusY2565Q3!$W:$W,MATCH([1]ตารางคะแนนV3!C555,[1]RiskPlusY2565Q3!$D:$D,0))</f>
        <v>1</v>
      </c>
      <c r="AA555" s="84">
        <f t="shared" si="131"/>
        <v>1</v>
      </c>
      <c r="AB555" s="77" t="str">
        <f>INDEX('[1]Quick MethodY2565Q3'!P:P,MATCH([1]ตารางคะแนนV3!$C555,'[1]Quick MethodY2565Q3'!$C:$C,0))</f>
        <v>1</v>
      </c>
      <c r="AC555" s="78" t="str">
        <f>INDEX('[1]Quick MethodY2565Q3'!Q:Q,MATCH([1]ตารางคะแนนV3!$C555,'[1]Quick MethodY2565Q3'!$C:$C,0))</f>
        <v>1</v>
      </c>
      <c r="AD555" s="78">
        <f>INDEX([1]HGRY2565Q3!W:W,MATCH([1]ตารางคะแนนV3!$C555,[1]HGRY2565Q3!$C:$C,0))</f>
        <v>0</v>
      </c>
      <c r="AE555" s="78">
        <f>INDEX([1]HGRY2565Q3!X:X,MATCH([1]ตารางคะแนนV3!$C555,[1]HGRY2565Q3!$C:$C,0))</f>
        <v>0.5</v>
      </c>
      <c r="AF555" s="78">
        <f>INDEX([1]HGRY2565Q3!Y:Y,MATCH([1]ตารางคะแนนV3!$C555,[1]HGRY2565Q3!$C:$C,0))</f>
        <v>0.5</v>
      </c>
      <c r="AG555" s="78">
        <f>INDEX([1]HGRY2565Q3!Z:Z,MATCH([1]ตารางคะแนนV3!$C555,[1]HGRY2565Q3!$C:$C,0))</f>
        <v>0</v>
      </c>
      <c r="AH555" s="85">
        <f t="shared" si="132"/>
        <v>3</v>
      </c>
      <c r="AI555" s="79">
        <f t="shared" si="133"/>
        <v>2</v>
      </c>
      <c r="AJ555" s="86">
        <f>INDEX([1]PointY2565Q3!J:J,MATCH([1]ตารางคะแนนV3!$C555,[1]PointY2565Q3!$C:$C,0))</f>
        <v>1</v>
      </c>
      <c r="AK555" s="87">
        <f>IFERROR(INDEX([1]อัตราการครองเตียง!O:O,MATCH([1]ตารางคะแนนV3!$C555,[1]อัตราการครองเตียง!$C:$C,0)),0)</f>
        <v>1</v>
      </c>
      <c r="AL555" s="88">
        <f>INDEX([1]SumAdjRw!R:R,MATCH([1]ตารางคะแนนV3!$C555,[1]SumAdjRw!$C:$C,0))</f>
        <v>1</v>
      </c>
      <c r="AM555" s="89">
        <f t="shared" si="134"/>
        <v>2</v>
      </c>
      <c r="AN555" s="90">
        <f t="shared" si="135"/>
        <v>5</v>
      </c>
      <c r="AO555" s="91">
        <f t="shared" si="136"/>
        <v>7</v>
      </c>
      <c r="AP555" s="92">
        <f>INDEX([1]RiskPlusY2565Q3!Q:Q,MATCH([1]ตารางคะแนนV3!$C555,[1]RiskPlusY2565Q3!$D:$D,0))</f>
        <v>0</v>
      </c>
      <c r="AQ555" s="92">
        <f>INDEX([1]RiskPlusY2565Q3!R:R,MATCH([1]ตารางคะแนนV3!$C555,[1]RiskPlusY2565Q3!$D:$D,0))</f>
        <v>0</v>
      </c>
      <c r="AR555" s="92">
        <f>INDEX([1]RiskPlusY2565Q3!AB:AB,MATCH([1]ตารางคะแนนV3!$C555,[1]RiskPlusY2565Q3!$D:$D,0))</f>
        <v>1</v>
      </c>
      <c r="AS555" s="93">
        <f t="shared" si="137"/>
        <v>1</v>
      </c>
      <c r="AT555" s="92">
        <f>INDEX([1]RiskPlusY2565Q3!AA:AA,MATCH([1]ตารางคะแนนV3!$C555,[1]RiskPlusY2565Q3!$D:$D,0))</f>
        <v>0</v>
      </c>
      <c r="AU555" s="92">
        <f>INDEX([1]RiskPlusY2565Q3!AC:AC,MATCH([1]ตารางคะแนนV3!$C555,[1]RiskPlusY2565Q3!$D:$D,0))</f>
        <v>0</v>
      </c>
      <c r="AV555" s="94">
        <f t="shared" si="138"/>
        <v>0</v>
      </c>
      <c r="AW555" s="95">
        <f t="shared" si="139"/>
        <v>1</v>
      </c>
      <c r="AX555" s="96">
        <f t="shared" si="140"/>
        <v>8</v>
      </c>
      <c r="AY555" s="18" t="str">
        <f t="shared" si="141"/>
        <v>D</v>
      </c>
      <c r="AZ555" s="18"/>
      <c r="BA555" s="18" t="str">
        <f>INDEX([1]Proflile65!$L:$L,MATCH([1]ตารางคะแนนV3!$C555,[1]Proflile65!$D:$D,0))</f>
        <v>เดิม</v>
      </c>
      <c r="BB555" s="18"/>
      <c r="BC555" s="18"/>
      <c r="BD555" s="28" t="b">
        <f t="shared" si="142"/>
        <v>1</v>
      </c>
      <c r="BE555" s="96">
        <v>8</v>
      </c>
      <c r="BF555" s="18" t="s">
        <v>2073</v>
      </c>
      <c r="BH555" s="17">
        <f t="shared" si="143"/>
        <v>0</v>
      </c>
    </row>
    <row r="556" spans="1:60">
      <c r="A556" s="18" t="s">
        <v>31</v>
      </c>
      <c r="B556" s="17" t="s">
        <v>74</v>
      </c>
      <c r="C556" s="18" t="s">
        <v>1287</v>
      </c>
      <c r="D556" s="17" t="s">
        <v>1288</v>
      </c>
      <c r="E556" s="18" t="str">
        <f>INDEX([1]Proflile65!$F:$F,MATCH([1]ตารางคะแนนV3!$C556,[1]Proflile65!$D:$D,0))</f>
        <v>รพช.</v>
      </c>
      <c r="F556" s="18">
        <f>INDEX([1]Proflile65!$H:$H,MATCH([1]ตารางคะแนนV3!$C556,[1]Proflile65!$D:$D,0))</f>
        <v>34</v>
      </c>
      <c r="G556" s="19" t="str">
        <f>INDEX([1]Proflile65!$K:$K,MATCH([1]ตารางคะแนนV3!$C556,[1]Proflile65!$D:$D,0))</f>
        <v>รพช.F3 P15,000-25,000</v>
      </c>
      <c r="H556" s="75">
        <v>20258</v>
      </c>
      <c r="I556" s="76">
        <f>INDEX([1]RiskPlusY2565Q3!L:L,MATCH([1]ตารางคะแนนV3!$C556,[1]RiskPlusY2565Q3!$D:$D,0))</f>
        <v>48822535.890000001</v>
      </c>
      <c r="J556" s="76">
        <f>INDEX([1]RiskPlusY2565Q3!P:P,MATCH([1]ตารางคะแนนV3!$C556,[1]RiskPlusY2565Q3!$D:$D,0))</f>
        <v>12348638.5</v>
      </c>
      <c r="K556" s="76">
        <f>INDEX([1]RiskPlusY2565Q3!O:O,MATCH([1]ตารางคะแนนV3!$C556,[1]RiskPlusY2565Q3!$D:$D,0))</f>
        <v>21652059.789999999</v>
      </c>
      <c r="L556" s="76">
        <f>INDEX([1]RiskPlusY2565Q3!M:M,MATCH([1]ตารางคะแนนV3!$C556,[1]RiskPlusY2565Q3!$D:$D,0))</f>
        <v>20264759.469999999</v>
      </c>
      <c r="M556" s="29">
        <f>INDEX([1]RiskPlusY2565Q3!N:N,MATCH([1]ตารางคะแนนV3!$C556,[1]RiskPlusY2565Q3!$D:$D,0))</f>
        <v>0</v>
      </c>
      <c r="N556" s="77">
        <f>INDEX([1]PlanfinY2565Q3!M:M,MATCH([1]ตารางคะแนนV3!$C556,[1]PlanfinY2565Q3!$C:$C,0))</f>
        <v>1</v>
      </c>
      <c r="O556" s="78">
        <f>INDEX([1]PlanfinY2565Q3!N:N,MATCH([1]ตารางคะแนนV3!$C556,[1]PlanfinY2565Q3!$C:$C,0))</f>
        <v>1</v>
      </c>
      <c r="P556" s="79">
        <f t="shared" si="128"/>
        <v>2</v>
      </c>
      <c r="Q556" s="80">
        <f>INDEX([1]Ratio!R:R,MATCH([1]ตารางคะแนนV3!$C556,[1]Ratio!$C:$C,0))</f>
        <v>211</v>
      </c>
      <c r="R556" s="81">
        <f>INDEX([1]RiskPlusY2565Q3!$S:$S,MATCH([1]ตารางคะแนนV3!C556,[1]RiskPlusY2565Q3!$D:$D,0))</f>
        <v>0</v>
      </c>
      <c r="S556" s="82">
        <f>INDEX([1]Ratio!$S:$S,MATCH([1]ตารางคะแนนV3!$C556,[1]Ratio!$C:$C,0))</f>
        <v>293</v>
      </c>
      <c r="T556" s="78">
        <f>VLOOKUP($C556,[1]RiskPlusY2565Q3!$D$2:$W$901,17,0)</f>
        <v>0</v>
      </c>
      <c r="U556" s="83">
        <f t="shared" si="129"/>
        <v>0</v>
      </c>
      <c r="V556" s="82">
        <f>INDEX([1]Ratio!$T:$T,MATCH([1]ตารางคะแนนV3!$C556,[1]Ratio!$C:$C,0))</f>
        <v>79</v>
      </c>
      <c r="W556" s="78">
        <f>VLOOKUP($C556,[1]RiskPlusY2565Q3!$D$2:$W$901,18,0)</f>
        <v>0</v>
      </c>
      <c r="X556" s="83">
        <f t="shared" si="130"/>
        <v>0</v>
      </c>
      <c r="Y556" s="82">
        <f>INDEX([1]Ratio!$V:$V,MATCH([1]ตารางคะแนนV3!$C556,[1]Ratio!$C:$C,0))</f>
        <v>66</v>
      </c>
      <c r="Z556" s="81">
        <f>INDEX([1]RiskPlusY2565Q3!$W:$W,MATCH([1]ตารางคะแนนV3!C556,[1]RiskPlusY2565Q3!$D:$D,0))</f>
        <v>0</v>
      </c>
      <c r="AA556" s="84">
        <f t="shared" si="131"/>
        <v>0</v>
      </c>
      <c r="AB556" s="77" t="str">
        <f>INDEX('[1]Quick MethodY2565Q3'!P:P,MATCH([1]ตารางคะแนนV3!$C556,'[1]Quick MethodY2565Q3'!$C:$C,0))</f>
        <v>1</v>
      </c>
      <c r="AC556" s="78" t="str">
        <f>INDEX('[1]Quick MethodY2565Q3'!Q:Q,MATCH([1]ตารางคะแนนV3!$C556,'[1]Quick MethodY2565Q3'!$C:$C,0))</f>
        <v>1</v>
      </c>
      <c r="AD556" s="78">
        <f>INDEX([1]HGRY2565Q3!W:W,MATCH([1]ตารางคะแนนV3!$C556,[1]HGRY2565Q3!$C:$C,0))</f>
        <v>0</v>
      </c>
      <c r="AE556" s="78">
        <f>INDEX([1]HGRY2565Q3!X:X,MATCH([1]ตารางคะแนนV3!$C556,[1]HGRY2565Q3!$C:$C,0))</f>
        <v>0.5</v>
      </c>
      <c r="AF556" s="78">
        <f>INDEX([1]HGRY2565Q3!Y:Y,MATCH([1]ตารางคะแนนV3!$C556,[1]HGRY2565Q3!$C:$C,0))</f>
        <v>0</v>
      </c>
      <c r="AG556" s="78">
        <f>INDEX([1]HGRY2565Q3!Z:Z,MATCH([1]ตารางคะแนนV3!$C556,[1]HGRY2565Q3!$C:$C,0))</f>
        <v>0.5</v>
      </c>
      <c r="AH556" s="85">
        <f t="shared" si="132"/>
        <v>3</v>
      </c>
      <c r="AI556" s="79">
        <f t="shared" si="133"/>
        <v>2</v>
      </c>
      <c r="AJ556" s="86">
        <f>INDEX([1]PointY2565Q3!J:J,MATCH([1]ตารางคะแนนV3!$C556,[1]PointY2565Q3!$C:$C,0))</f>
        <v>1</v>
      </c>
      <c r="AK556" s="87">
        <f>IFERROR(INDEX([1]อัตราการครองเตียง!O:O,MATCH([1]ตารางคะแนนV3!$C556,[1]อัตราการครองเตียง!$C:$C,0)),0)</f>
        <v>1</v>
      </c>
      <c r="AL556" s="88">
        <f>INDEX([1]SumAdjRw!R:R,MATCH([1]ตารางคะแนนV3!$C556,[1]SumAdjRw!$C:$C,0))</f>
        <v>1</v>
      </c>
      <c r="AM556" s="89">
        <f t="shared" si="134"/>
        <v>2</v>
      </c>
      <c r="AN556" s="90">
        <f t="shared" si="135"/>
        <v>5</v>
      </c>
      <c r="AO556" s="91">
        <f t="shared" si="136"/>
        <v>7</v>
      </c>
      <c r="AP556" s="92">
        <f>INDEX([1]RiskPlusY2565Q3!Q:Q,MATCH([1]ตารางคะแนนV3!$C556,[1]RiskPlusY2565Q3!$D:$D,0))</f>
        <v>0</v>
      </c>
      <c r="AQ556" s="92">
        <f>INDEX([1]RiskPlusY2565Q3!R:R,MATCH([1]ตารางคะแนนV3!$C556,[1]RiskPlusY2565Q3!$D:$D,0))</f>
        <v>1</v>
      </c>
      <c r="AR556" s="92">
        <f>INDEX([1]RiskPlusY2565Q3!AB:AB,MATCH([1]ตารางคะแนนV3!$C556,[1]RiskPlusY2565Q3!$D:$D,0))</f>
        <v>1</v>
      </c>
      <c r="AS556" s="93">
        <f t="shared" si="137"/>
        <v>2</v>
      </c>
      <c r="AT556" s="92">
        <f>INDEX([1]RiskPlusY2565Q3!AA:AA,MATCH([1]ตารางคะแนนV3!$C556,[1]RiskPlusY2565Q3!$D:$D,0))</f>
        <v>1</v>
      </c>
      <c r="AU556" s="92">
        <f>INDEX([1]RiskPlusY2565Q3!AC:AC,MATCH([1]ตารางคะแนนV3!$C556,[1]RiskPlusY2565Q3!$D:$D,0))</f>
        <v>1</v>
      </c>
      <c r="AV556" s="94">
        <f t="shared" si="138"/>
        <v>2</v>
      </c>
      <c r="AW556" s="95">
        <f t="shared" si="139"/>
        <v>4</v>
      </c>
      <c r="AX556" s="96">
        <f t="shared" si="140"/>
        <v>11</v>
      </c>
      <c r="AY556" s="18" t="str">
        <f t="shared" si="141"/>
        <v>B</v>
      </c>
      <c r="AZ556" s="18"/>
      <c r="BA556" s="18" t="str">
        <f>INDEX([1]Proflile65!$L:$L,MATCH([1]ตารางคะแนนV3!$C556,[1]Proflile65!$D:$D,0))</f>
        <v>เดิม</v>
      </c>
      <c r="BB556" s="18"/>
      <c r="BC556" s="18"/>
      <c r="BD556" s="28" t="b">
        <f t="shared" si="142"/>
        <v>1</v>
      </c>
      <c r="BE556" s="96">
        <v>11</v>
      </c>
      <c r="BF556" s="18" t="s">
        <v>2071</v>
      </c>
      <c r="BH556" s="17">
        <f t="shared" si="143"/>
        <v>150000</v>
      </c>
    </row>
    <row r="557" spans="1:60">
      <c r="A557" s="18" t="s">
        <v>31</v>
      </c>
      <c r="B557" s="17" t="s">
        <v>74</v>
      </c>
      <c r="C557" s="18" t="s">
        <v>1289</v>
      </c>
      <c r="D557" s="17" t="s">
        <v>1290</v>
      </c>
      <c r="E557" s="18" t="str">
        <f>INDEX([1]Proflile65!$F:$F,MATCH([1]ตารางคะแนนV3!$C557,[1]Proflile65!$D:$D,0))</f>
        <v>รพช.</v>
      </c>
      <c r="F557" s="18">
        <f>INDEX([1]Proflile65!$H:$H,MATCH([1]ตารางคะแนนV3!$C557,[1]Proflile65!$D:$D,0))</f>
        <v>24</v>
      </c>
      <c r="G557" s="19" t="str">
        <f>INDEX([1]Proflile65!$K:$K,MATCH([1]ตารางคะแนนV3!$C557,[1]Proflile65!$D:$D,0))</f>
        <v>รพช.F3 P&lt;=15,000</v>
      </c>
      <c r="H557" s="75">
        <v>11935</v>
      </c>
      <c r="I557" s="76">
        <f>INDEX([1]RiskPlusY2565Q3!L:L,MATCH([1]ตารางคะแนนV3!$C557,[1]RiskPlusY2565Q3!$D:$D,0))</f>
        <v>3076785.6</v>
      </c>
      <c r="J557" s="76">
        <f>INDEX([1]RiskPlusY2565Q3!P:P,MATCH([1]ตารางคะแนนV3!$C557,[1]RiskPlusY2565Q3!$D:$D,0))</f>
        <v>-9124961.5500000007</v>
      </c>
      <c r="K557" s="76">
        <f>INDEX([1]RiskPlusY2565Q3!O:O,MATCH([1]ตารางคะแนนV3!$C557,[1]RiskPlusY2565Q3!$D:$D,0))</f>
        <v>12106239.789999999</v>
      </c>
      <c r="L557" s="76">
        <f>INDEX([1]RiskPlusY2565Q3!M:M,MATCH([1]ตารางคะแนนV3!$C557,[1]RiskPlusY2565Q3!$D:$D,0))</f>
        <v>9446867.6899999995</v>
      </c>
      <c r="M557" s="29">
        <f>INDEX([1]RiskPlusY2565Q3!N:N,MATCH([1]ตารางคะแนนV3!$C557,[1]RiskPlusY2565Q3!$D:$D,0))</f>
        <v>2</v>
      </c>
      <c r="N557" s="77">
        <f>INDEX([1]PlanfinY2565Q3!M:M,MATCH([1]ตารางคะแนนV3!$C557,[1]PlanfinY2565Q3!$C:$C,0))</f>
        <v>0</v>
      </c>
      <c r="O557" s="78">
        <f>INDEX([1]PlanfinY2565Q3!N:N,MATCH([1]ตารางคะแนนV3!$C557,[1]PlanfinY2565Q3!$C:$C,0))</f>
        <v>1</v>
      </c>
      <c r="P557" s="79">
        <f t="shared" si="128"/>
        <v>1</v>
      </c>
      <c r="Q557" s="80">
        <f>INDEX([1]Ratio!R:R,MATCH([1]ตารางคะแนนV3!$C557,[1]Ratio!$C:$C,0))</f>
        <v>324</v>
      </c>
      <c r="R557" s="81">
        <f>INDEX([1]RiskPlusY2565Q3!$S:$S,MATCH([1]ตารางคะแนนV3!C557,[1]RiskPlusY2565Q3!$D:$D,0))</f>
        <v>0</v>
      </c>
      <c r="S557" s="82">
        <f>INDEX([1]Ratio!$S:$S,MATCH([1]ตารางคะแนนV3!$C557,[1]Ratio!$C:$C,0))</f>
        <v>111</v>
      </c>
      <c r="T557" s="78">
        <f>VLOOKUP($C557,[1]RiskPlusY2565Q3!$D$2:$W$901,17,0)</f>
        <v>0</v>
      </c>
      <c r="U557" s="83">
        <f t="shared" si="129"/>
        <v>0</v>
      </c>
      <c r="V557" s="82">
        <f>INDEX([1]Ratio!$T:$T,MATCH([1]ตารางคะแนนV3!$C557,[1]Ratio!$C:$C,0))</f>
        <v>86</v>
      </c>
      <c r="W557" s="78">
        <f>VLOOKUP($C557,[1]RiskPlusY2565Q3!$D$2:$W$901,18,0)</f>
        <v>0</v>
      </c>
      <c r="X557" s="83">
        <f t="shared" si="130"/>
        <v>0</v>
      </c>
      <c r="Y557" s="82">
        <f>INDEX([1]Ratio!$V:$V,MATCH([1]ตารางคะแนนV3!$C557,[1]Ratio!$C:$C,0))</f>
        <v>66</v>
      </c>
      <c r="Z557" s="81">
        <f>INDEX([1]RiskPlusY2565Q3!$W:$W,MATCH([1]ตารางคะแนนV3!C557,[1]RiskPlusY2565Q3!$D:$D,0))</f>
        <v>0</v>
      </c>
      <c r="AA557" s="84">
        <f t="shared" si="131"/>
        <v>0</v>
      </c>
      <c r="AB557" s="77" t="str">
        <f>INDEX('[1]Quick MethodY2565Q3'!P:P,MATCH([1]ตารางคะแนนV3!$C557,'[1]Quick MethodY2565Q3'!$C:$C,0))</f>
        <v>1</v>
      </c>
      <c r="AC557" s="78" t="str">
        <f>INDEX('[1]Quick MethodY2565Q3'!Q:Q,MATCH([1]ตารางคะแนนV3!$C557,'[1]Quick MethodY2565Q3'!$C:$C,0))</f>
        <v>1</v>
      </c>
      <c r="AD557" s="78">
        <f>INDEX([1]HGRY2565Q3!W:W,MATCH([1]ตารางคะแนนV3!$C557,[1]HGRY2565Q3!$C:$C,0))</f>
        <v>0.5</v>
      </c>
      <c r="AE557" s="78">
        <f>INDEX([1]HGRY2565Q3!X:X,MATCH([1]ตารางคะแนนV3!$C557,[1]HGRY2565Q3!$C:$C,0))</f>
        <v>0.5</v>
      </c>
      <c r="AF557" s="78">
        <f>INDEX([1]HGRY2565Q3!Y:Y,MATCH([1]ตารางคะแนนV3!$C557,[1]HGRY2565Q3!$C:$C,0))</f>
        <v>0.5</v>
      </c>
      <c r="AG557" s="78">
        <f>INDEX([1]HGRY2565Q3!Z:Z,MATCH([1]ตารางคะแนนV3!$C557,[1]HGRY2565Q3!$C:$C,0))</f>
        <v>0</v>
      </c>
      <c r="AH557" s="85">
        <f t="shared" si="132"/>
        <v>3.5</v>
      </c>
      <c r="AI557" s="79">
        <f t="shared" si="133"/>
        <v>2</v>
      </c>
      <c r="AJ557" s="86">
        <f>INDEX([1]PointY2565Q3!J:J,MATCH([1]ตารางคะแนนV3!$C557,[1]PointY2565Q3!$C:$C,0))</f>
        <v>1</v>
      </c>
      <c r="AK557" s="87">
        <f>IFERROR(INDEX([1]อัตราการครองเตียง!O:O,MATCH([1]ตารางคะแนนV3!$C557,[1]อัตราการครองเตียง!$C:$C,0)),0)</f>
        <v>0</v>
      </c>
      <c r="AL557" s="88">
        <f>INDEX([1]SumAdjRw!R:R,MATCH([1]ตารางคะแนนV3!$C557,[1]SumAdjRw!$C:$C,0))</f>
        <v>1</v>
      </c>
      <c r="AM557" s="89">
        <f t="shared" si="134"/>
        <v>1</v>
      </c>
      <c r="AN557" s="90">
        <f t="shared" si="135"/>
        <v>4</v>
      </c>
      <c r="AO557" s="91">
        <f t="shared" si="136"/>
        <v>5</v>
      </c>
      <c r="AP557" s="92">
        <f>INDEX([1]RiskPlusY2565Q3!Q:Q,MATCH([1]ตารางคะแนนV3!$C557,[1]RiskPlusY2565Q3!$D:$D,0))</f>
        <v>1</v>
      </c>
      <c r="AQ557" s="92">
        <f>INDEX([1]RiskPlusY2565Q3!R:R,MATCH([1]ตารางคะแนนV3!$C557,[1]RiskPlusY2565Q3!$D:$D,0))</f>
        <v>0</v>
      </c>
      <c r="AR557" s="92">
        <f>INDEX([1]RiskPlusY2565Q3!AB:AB,MATCH([1]ตารางคะแนนV3!$C557,[1]RiskPlusY2565Q3!$D:$D,0))</f>
        <v>1</v>
      </c>
      <c r="AS557" s="93">
        <f t="shared" si="137"/>
        <v>2</v>
      </c>
      <c r="AT557" s="92">
        <f>INDEX([1]RiskPlusY2565Q3!AA:AA,MATCH([1]ตารางคะแนนV3!$C557,[1]RiskPlusY2565Q3!$D:$D,0))</f>
        <v>1</v>
      </c>
      <c r="AU557" s="92">
        <f>INDEX([1]RiskPlusY2565Q3!AC:AC,MATCH([1]ตารางคะแนนV3!$C557,[1]RiskPlusY2565Q3!$D:$D,0))</f>
        <v>0</v>
      </c>
      <c r="AV557" s="94">
        <f t="shared" si="138"/>
        <v>1</v>
      </c>
      <c r="AW557" s="95">
        <f t="shared" si="139"/>
        <v>3</v>
      </c>
      <c r="AX557" s="96">
        <f t="shared" si="140"/>
        <v>8</v>
      </c>
      <c r="AY557" s="18" t="str">
        <f t="shared" si="141"/>
        <v>D</v>
      </c>
      <c r="AZ557" s="18"/>
      <c r="BA557" s="18" t="str">
        <f>INDEX([1]Proflile65!$L:$L,MATCH([1]ตารางคะแนนV3!$C557,[1]Proflile65!$D:$D,0))</f>
        <v>เดิม</v>
      </c>
      <c r="BB557" s="18"/>
      <c r="BC557" s="18"/>
      <c r="BD557" s="28" t="b">
        <f t="shared" si="142"/>
        <v>1</v>
      </c>
      <c r="BE557" s="96">
        <v>8</v>
      </c>
      <c r="BF557" s="18" t="s">
        <v>2073</v>
      </c>
      <c r="BH557" s="17">
        <f t="shared" si="143"/>
        <v>0</v>
      </c>
    </row>
    <row r="558" spans="1:60">
      <c r="A558" s="18" t="s">
        <v>31</v>
      </c>
      <c r="B558" s="17" t="s">
        <v>74</v>
      </c>
      <c r="C558" s="18" t="s">
        <v>1291</v>
      </c>
      <c r="D558" s="17" t="s">
        <v>1292</v>
      </c>
      <c r="E558" s="18" t="str">
        <f>INDEX([1]Proflile65!$F:$F,MATCH([1]ตารางคะแนนV3!$C558,[1]Proflile65!$D:$D,0))</f>
        <v>รพช.</v>
      </c>
      <c r="F558" s="18">
        <f>INDEX([1]Proflile65!$H:$H,MATCH([1]ตารางคะแนนV3!$C558,[1]Proflile65!$D:$D,0))</f>
        <v>30</v>
      </c>
      <c r="G558" s="19" t="str">
        <f>INDEX([1]Proflile65!$K:$K,MATCH([1]ตารางคะแนนV3!$C558,[1]Proflile65!$D:$D,0))</f>
        <v>รพช.F2 P30,000-60,000</v>
      </c>
      <c r="H558" s="75">
        <v>36734</v>
      </c>
      <c r="I558" s="76">
        <f>INDEX([1]RiskPlusY2565Q3!L:L,MATCH([1]ตารางคะแนนV3!$C558,[1]RiskPlusY2565Q3!$D:$D,0))</f>
        <v>59610785.200000003</v>
      </c>
      <c r="J558" s="76">
        <f>INDEX([1]RiskPlusY2565Q3!P:P,MATCH([1]ตารางคะแนนV3!$C558,[1]RiskPlusY2565Q3!$D:$D,0))</f>
        <v>26989915.289999999</v>
      </c>
      <c r="K558" s="76">
        <f>INDEX([1]RiskPlusY2565Q3!O:O,MATCH([1]ตารางคะแนนV3!$C558,[1]RiskPlusY2565Q3!$D:$D,0))</f>
        <v>19523487.670000002</v>
      </c>
      <c r="L558" s="76">
        <f>INDEX([1]RiskPlusY2565Q3!M:M,MATCH([1]ตารางคะแนนV3!$C558,[1]RiskPlusY2565Q3!$D:$D,0))</f>
        <v>18302340.670000002</v>
      </c>
      <c r="M558" s="29">
        <f>INDEX([1]RiskPlusY2565Q3!N:N,MATCH([1]ตารางคะแนนV3!$C558,[1]RiskPlusY2565Q3!$D:$D,0))</f>
        <v>0</v>
      </c>
      <c r="N558" s="77">
        <f>INDEX([1]PlanfinY2565Q3!M:M,MATCH([1]ตารางคะแนนV3!$C558,[1]PlanfinY2565Q3!$C:$C,0))</f>
        <v>0</v>
      </c>
      <c r="O558" s="78">
        <f>INDEX([1]PlanfinY2565Q3!N:N,MATCH([1]ตารางคะแนนV3!$C558,[1]PlanfinY2565Q3!$C:$C,0))</f>
        <v>0</v>
      </c>
      <c r="P558" s="79">
        <f t="shared" si="128"/>
        <v>0</v>
      </c>
      <c r="Q558" s="80">
        <f>INDEX([1]Ratio!R:R,MATCH([1]ตารางคะแนนV3!$C558,[1]Ratio!$C:$C,0))</f>
        <v>252</v>
      </c>
      <c r="R558" s="81">
        <f>INDEX([1]RiskPlusY2565Q3!$S:$S,MATCH([1]ตารางคะแนนV3!C558,[1]RiskPlusY2565Q3!$D:$D,0))</f>
        <v>0</v>
      </c>
      <c r="S558" s="82">
        <f>INDEX([1]Ratio!$S:$S,MATCH([1]ตารางคะแนนV3!$C558,[1]Ratio!$C:$C,0))</f>
        <v>217</v>
      </c>
      <c r="T558" s="78">
        <f>VLOOKUP($C558,[1]RiskPlusY2565Q3!$D$2:$W$901,17,0)</f>
        <v>0</v>
      </c>
      <c r="U558" s="83">
        <f t="shared" si="129"/>
        <v>0</v>
      </c>
      <c r="V558" s="82">
        <f>INDEX([1]Ratio!$T:$T,MATCH([1]ตารางคะแนนV3!$C558,[1]Ratio!$C:$C,0))</f>
        <v>120</v>
      </c>
      <c r="W558" s="78">
        <f>VLOOKUP($C558,[1]RiskPlusY2565Q3!$D$2:$W$901,18,0)</f>
        <v>0</v>
      </c>
      <c r="X558" s="83">
        <f t="shared" si="130"/>
        <v>0</v>
      </c>
      <c r="Y558" s="82">
        <f>INDEX([1]Ratio!$V:$V,MATCH([1]ตารางคะแนนV3!$C558,[1]Ratio!$C:$C,0))</f>
        <v>75</v>
      </c>
      <c r="Z558" s="81">
        <f>INDEX([1]RiskPlusY2565Q3!$W:$W,MATCH([1]ตารางคะแนนV3!C558,[1]RiskPlusY2565Q3!$D:$D,0))</f>
        <v>0</v>
      </c>
      <c r="AA558" s="84">
        <f t="shared" si="131"/>
        <v>0</v>
      </c>
      <c r="AB558" s="77" t="str">
        <f>INDEX('[1]Quick MethodY2565Q3'!P:P,MATCH([1]ตารางคะแนนV3!$C558,'[1]Quick MethodY2565Q3'!$C:$C,0))</f>
        <v>1</v>
      </c>
      <c r="AC558" s="78" t="str">
        <f>INDEX('[1]Quick MethodY2565Q3'!Q:Q,MATCH([1]ตารางคะแนนV3!$C558,'[1]Quick MethodY2565Q3'!$C:$C,0))</f>
        <v>1</v>
      </c>
      <c r="AD558" s="78">
        <f>INDEX([1]HGRY2565Q3!W:W,MATCH([1]ตารางคะแนนV3!$C558,[1]HGRY2565Q3!$C:$C,0))</f>
        <v>0.5</v>
      </c>
      <c r="AE558" s="78">
        <f>INDEX([1]HGRY2565Q3!X:X,MATCH([1]ตารางคะแนนV3!$C558,[1]HGRY2565Q3!$C:$C,0))</f>
        <v>0.5</v>
      </c>
      <c r="AF558" s="78">
        <f>INDEX([1]HGRY2565Q3!Y:Y,MATCH([1]ตารางคะแนนV3!$C558,[1]HGRY2565Q3!$C:$C,0))</f>
        <v>0.5</v>
      </c>
      <c r="AG558" s="78">
        <f>INDEX([1]HGRY2565Q3!Z:Z,MATCH([1]ตารางคะแนนV3!$C558,[1]HGRY2565Q3!$C:$C,0))</f>
        <v>0.5</v>
      </c>
      <c r="AH558" s="85">
        <f t="shared" si="132"/>
        <v>4</v>
      </c>
      <c r="AI558" s="79">
        <f t="shared" si="133"/>
        <v>2</v>
      </c>
      <c r="AJ558" s="86">
        <f>INDEX([1]PointY2565Q3!J:J,MATCH([1]ตารางคะแนนV3!$C558,[1]PointY2565Q3!$C:$C,0))</f>
        <v>1</v>
      </c>
      <c r="AK558" s="87">
        <f>IFERROR(INDEX([1]อัตราการครองเตียง!O:O,MATCH([1]ตารางคะแนนV3!$C558,[1]อัตราการครองเตียง!$C:$C,0)),0)</f>
        <v>1</v>
      </c>
      <c r="AL558" s="88">
        <f>INDEX([1]SumAdjRw!R:R,MATCH([1]ตารางคะแนนV3!$C558,[1]SumAdjRw!$C:$C,0))</f>
        <v>0</v>
      </c>
      <c r="AM558" s="89">
        <f t="shared" si="134"/>
        <v>1</v>
      </c>
      <c r="AN558" s="90">
        <f t="shared" si="135"/>
        <v>4</v>
      </c>
      <c r="AO558" s="91">
        <f t="shared" si="136"/>
        <v>4</v>
      </c>
      <c r="AP558" s="92">
        <f>INDEX([1]RiskPlusY2565Q3!Q:Q,MATCH([1]ตารางคะแนนV3!$C558,[1]RiskPlusY2565Q3!$D:$D,0))</f>
        <v>0</v>
      </c>
      <c r="AQ558" s="92">
        <f>INDEX([1]RiskPlusY2565Q3!R:R,MATCH([1]ตารางคะแนนV3!$C558,[1]RiskPlusY2565Q3!$D:$D,0))</f>
        <v>0</v>
      </c>
      <c r="AR558" s="92">
        <f>INDEX([1]RiskPlusY2565Q3!AB:AB,MATCH([1]ตารางคะแนนV3!$C558,[1]RiskPlusY2565Q3!$D:$D,0))</f>
        <v>1</v>
      </c>
      <c r="AS558" s="93">
        <f t="shared" si="137"/>
        <v>1</v>
      </c>
      <c r="AT558" s="92">
        <f>INDEX([1]RiskPlusY2565Q3!AA:AA,MATCH([1]ตารางคะแนนV3!$C558,[1]RiskPlusY2565Q3!$D:$D,0))</f>
        <v>1</v>
      </c>
      <c r="AU558" s="92">
        <f>INDEX([1]RiskPlusY2565Q3!AC:AC,MATCH([1]ตารางคะแนนV3!$C558,[1]RiskPlusY2565Q3!$D:$D,0))</f>
        <v>1</v>
      </c>
      <c r="AV558" s="94">
        <f t="shared" si="138"/>
        <v>2</v>
      </c>
      <c r="AW558" s="95">
        <f t="shared" si="139"/>
        <v>3</v>
      </c>
      <c r="AX558" s="96">
        <f t="shared" si="140"/>
        <v>7</v>
      </c>
      <c r="AY558" s="18" t="str">
        <f t="shared" si="141"/>
        <v>F</v>
      </c>
      <c r="AZ558" s="18"/>
      <c r="BA558" s="18" t="str">
        <f>INDEX([1]Proflile65!$L:$L,MATCH([1]ตารางคะแนนV3!$C558,[1]Proflile65!$D:$D,0))</f>
        <v>เดิม</v>
      </c>
      <c r="BB558" s="18"/>
      <c r="BC558" s="18"/>
      <c r="BD558" s="28" t="b">
        <f t="shared" si="142"/>
        <v>1</v>
      </c>
      <c r="BE558" s="96">
        <v>7</v>
      </c>
      <c r="BF558" s="18" t="s">
        <v>2074</v>
      </c>
      <c r="BH558" s="17">
        <f t="shared" si="143"/>
        <v>0</v>
      </c>
    </row>
    <row r="559" spans="1:60">
      <c r="A559" s="18" t="s">
        <v>31</v>
      </c>
      <c r="B559" s="17" t="s">
        <v>74</v>
      </c>
      <c r="C559" s="18" t="s">
        <v>1293</v>
      </c>
      <c r="D559" s="17" t="s">
        <v>1294</v>
      </c>
      <c r="E559" s="18" t="str">
        <f>INDEX([1]Proflile65!$F:$F,MATCH([1]ตารางคะแนนV3!$C559,[1]Proflile65!$D:$D,0))</f>
        <v>รพช.</v>
      </c>
      <c r="F559" s="18">
        <f>INDEX([1]Proflile65!$H:$H,MATCH([1]ตารางคะแนนV3!$C559,[1]Proflile65!$D:$D,0))</f>
        <v>30</v>
      </c>
      <c r="G559" s="19" t="str">
        <f>INDEX([1]Proflile65!$K:$K,MATCH([1]ตารางคะแนนV3!$C559,[1]Proflile65!$D:$D,0))</f>
        <v>รพช.F3 P&gt;=25,000</v>
      </c>
      <c r="H559" s="75">
        <v>29056</v>
      </c>
      <c r="I559" s="76">
        <f>INDEX([1]RiskPlusY2565Q3!L:L,MATCH([1]ตารางคะแนนV3!$C559,[1]RiskPlusY2565Q3!$D:$D,0))</f>
        <v>21535686.32</v>
      </c>
      <c r="J559" s="76">
        <f>INDEX([1]RiskPlusY2565Q3!P:P,MATCH([1]ตารางคะแนนV3!$C559,[1]RiskPlusY2565Q3!$D:$D,0))</f>
        <v>2691215.21</v>
      </c>
      <c r="K559" s="76">
        <f>INDEX([1]RiskPlusY2565Q3!O:O,MATCH([1]ตารางคะแนนV3!$C559,[1]RiskPlusY2565Q3!$D:$D,0))</f>
        <v>17769067.640000001</v>
      </c>
      <c r="L559" s="76">
        <f>INDEX([1]RiskPlusY2565Q3!M:M,MATCH([1]ตารางคะแนนV3!$C559,[1]RiskPlusY2565Q3!$D:$D,0))</f>
        <v>14807511.949999999</v>
      </c>
      <c r="M559" s="29">
        <f>INDEX([1]RiskPlusY2565Q3!N:N,MATCH([1]ตารางคะแนนV3!$C559,[1]RiskPlusY2565Q3!$D:$D,0))</f>
        <v>0</v>
      </c>
      <c r="N559" s="77">
        <f>INDEX([1]PlanfinY2565Q3!M:M,MATCH([1]ตารางคะแนนV3!$C559,[1]PlanfinY2565Q3!$C:$C,0))</f>
        <v>0</v>
      </c>
      <c r="O559" s="78">
        <f>INDEX([1]PlanfinY2565Q3!N:N,MATCH([1]ตารางคะแนนV3!$C559,[1]PlanfinY2565Q3!$C:$C,0))</f>
        <v>1</v>
      </c>
      <c r="P559" s="79">
        <f t="shared" si="128"/>
        <v>1</v>
      </c>
      <c r="Q559" s="80">
        <f>INDEX([1]Ratio!R:R,MATCH([1]ตารางคะแนนV3!$C559,[1]Ratio!$C:$C,0))</f>
        <v>142</v>
      </c>
      <c r="R559" s="81">
        <f>INDEX([1]RiskPlusY2565Q3!$S:$S,MATCH([1]ตารางคะแนนV3!C559,[1]RiskPlusY2565Q3!$D:$D,0))</f>
        <v>0</v>
      </c>
      <c r="S559" s="82">
        <f>INDEX([1]Ratio!$S:$S,MATCH([1]ตารางคะแนนV3!$C559,[1]Ratio!$C:$C,0))</f>
        <v>304</v>
      </c>
      <c r="T559" s="78">
        <f>VLOOKUP($C559,[1]RiskPlusY2565Q3!$D$2:$W$901,17,0)</f>
        <v>0</v>
      </c>
      <c r="U559" s="83">
        <f t="shared" si="129"/>
        <v>0</v>
      </c>
      <c r="V559" s="82">
        <f>INDEX([1]Ratio!$T:$T,MATCH([1]ตารางคะแนนV3!$C559,[1]Ratio!$C:$C,0))</f>
        <v>156</v>
      </c>
      <c r="W559" s="78">
        <f>VLOOKUP($C559,[1]RiskPlusY2565Q3!$D$2:$W$901,18,0)</f>
        <v>0</v>
      </c>
      <c r="X559" s="83">
        <f t="shared" si="130"/>
        <v>0</v>
      </c>
      <c r="Y559" s="82">
        <f>INDEX([1]Ratio!$V:$V,MATCH([1]ตารางคะแนนV3!$C559,[1]Ratio!$C:$C,0))</f>
        <v>60</v>
      </c>
      <c r="Z559" s="81">
        <f>INDEX([1]RiskPlusY2565Q3!$W:$W,MATCH([1]ตารางคะแนนV3!C559,[1]RiskPlusY2565Q3!$D:$D,0))</f>
        <v>1</v>
      </c>
      <c r="AA559" s="84">
        <f t="shared" si="131"/>
        <v>1</v>
      </c>
      <c r="AB559" s="77" t="str">
        <f>INDEX('[1]Quick MethodY2565Q3'!P:P,MATCH([1]ตารางคะแนนV3!$C559,'[1]Quick MethodY2565Q3'!$C:$C,0))</f>
        <v>1</v>
      </c>
      <c r="AC559" s="78" t="str">
        <f>INDEX('[1]Quick MethodY2565Q3'!Q:Q,MATCH([1]ตารางคะแนนV3!$C559,'[1]Quick MethodY2565Q3'!$C:$C,0))</f>
        <v>1</v>
      </c>
      <c r="AD559" s="78">
        <f>INDEX([1]HGRY2565Q3!W:W,MATCH([1]ตารางคะแนนV3!$C559,[1]HGRY2565Q3!$C:$C,0))</f>
        <v>0</v>
      </c>
      <c r="AE559" s="78">
        <f>INDEX([1]HGRY2565Q3!X:X,MATCH([1]ตารางคะแนนV3!$C559,[1]HGRY2565Q3!$C:$C,0))</f>
        <v>0</v>
      </c>
      <c r="AF559" s="78">
        <f>INDEX([1]HGRY2565Q3!Y:Y,MATCH([1]ตารางคะแนนV3!$C559,[1]HGRY2565Q3!$C:$C,0))</f>
        <v>0</v>
      </c>
      <c r="AG559" s="78">
        <f>INDEX([1]HGRY2565Q3!Z:Z,MATCH([1]ตารางคะแนนV3!$C559,[1]HGRY2565Q3!$C:$C,0))</f>
        <v>0</v>
      </c>
      <c r="AH559" s="85">
        <f t="shared" si="132"/>
        <v>2</v>
      </c>
      <c r="AI559" s="79">
        <f t="shared" si="133"/>
        <v>2</v>
      </c>
      <c r="AJ559" s="86">
        <f>INDEX([1]PointY2565Q3!J:J,MATCH([1]ตารางคะแนนV3!$C559,[1]PointY2565Q3!$C:$C,0))</f>
        <v>1</v>
      </c>
      <c r="AK559" s="87">
        <f>IFERROR(INDEX([1]อัตราการครองเตียง!O:O,MATCH([1]ตารางคะแนนV3!$C559,[1]อัตราการครองเตียง!$C:$C,0)),0)</f>
        <v>1</v>
      </c>
      <c r="AL559" s="88">
        <f>INDEX([1]SumAdjRw!R:R,MATCH([1]ตารางคะแนนV3!$C559,[1]SumAdjRw!$C:$C,0))</f>
        <v>1</v>
      </c>
      <c r="AM559" s="89">
        <f t="shared" si="134"/>
        <v>2</v>
      </c>
      <c r="AN559" s="90">
        <f t="shared" si="135"/>
        <v>5</v>
      </c>
      <c r="AO559" s="91">
        <f t="shared" si="136"/>
        <v>7</v>
      </c>
      <c r="AP559" s="92">
        <f>INDEX([1]RiskPlusY2565Q3!Q:Q,MATCH([1]ตารางคะแนนV3!$C559,[1]RiskPlusY2565Q3!$D:$D,0))</f>
        <v>0</v>
      </c>
      <c r="AQ559" s="92">
        <f>INDEX([1]RiskPlusY2565Q3!R:R,MATCH([1]ตารางคะแนนV3!$C559,[1]RiskPlusY2565Q3!$D:$D,0))</f>
        <v>0</v>
      </c>
      <c r="AR559" s="92">
        <f>INDEX([1]RiskPlusY2565Q3!AB:AB,MATCH([1]ตารางคะแนนV3!$C559,[1]RiskPlusY2565Q3!$D:$D,0))</f>
        <v>1</v>
      </c>
      <c r="AS559" s="93">
        <f t="shared" si="137"/>
        <v>1</v>
      </c>
      <c r="AT559" s="92">
        <f>INDEX([1]RiskPlusY2565Q3!AA:AA,MATCH([1]ตารางคะแนนV3!$C559,[1]RiskPlusY2565Q3!$D:$D,0))</f>
        <v>1</v>
      </c>
      <c r="AU559" s="92">
        <f>INDEX([1]RiskPlusY2565Q3!AC:AC,MATCH([1]ตารางคะแนนV3!$C559,[1]RiskPlusY2565Q3!$D:$D,0))</f>
        <v>1</v>
      </c>
      <c r="AV559" s="94">
        <f t="shared" si="138"/>
        <v>2</v>
      </c>
      <c r="AW559" s="95">
        <f t="shared" si="139"/>
        <v>3</v>
      </c>
      <c r="AX559" s="96">
        <f t="shared" si="140"/>
        <v>10</v>
      </c>
      <c r="AY559" s="18" t="str">
        <f t="shared" si="141"/>
        <v>C</v>
      </c>
      <c r="AZ559" s="18"/>
      <c r="BA559" s="18" t="str">
        <f>INDEX([1]Proflile65!$L:$L,MATCH([1]ตารางคะแนนV3!$C559,[1]Proflile65!$D:$D,0))</f>
        <v>เดิม</v>
      </c>
      <c r="BB559" s="18"/>
      <c r="BC559" s="18"/>
      <c r="BD559" s="28" t="b">
        <f t="shared" si="142"/>
        <v>1</v>
      </c>
      <c r="BE559" s="96">
        <v>10</v>
      </c>
      <c r="BF559" s="18" t="s">
        <v>2072</v>
      </c>
      <c r="BH559" s="17">
        <f t="shared" si="143"/>
        <v>0</v>
      </c>
    </row>
    <row r="560" spans="1:60">
      <c r="A560" s="18" t="s">
        <v>31</v>
      </c>
      <c r="B560" s="17" t="s">
        <v>35</v>
      </c>
      <c r="C560" s="18" t="s">
        <v>1195</v>
      </c>
      <c r="D560" s="17" t="s">
        <v>1196</v>
      </c>
      <c r="E560" s="18" t="str">
        <f>INDEX([1]Proflile65!$F:$F,MATCH([1]ตารางคะแนนV3!$C560,[1]Proflile65!$D:$D,0))</f>
        <v>รพท.</v>
      </c>
      <c r="F560" s="18">
        <f>INDEX([1]Proflile65!$H:$H,MATCH([1]ตารางคะแนนV3!$C560,[1]Proflile65!$D:$D,0))</f>
        <v>351</v>
      </c>
      <c r="G560" s="19" t="str">
        <f>INDEX([1]Proflile65!$K:$K,MATCH([1]ตารางคะแนนV3!$C560,[1]Proflile65!$D:$D,0))</f>
        <v>รพท.S B&lt;=400</v>
      </c>
      <c r="H560" s="75">
        <v>100640</v>
      </c>
      <c r="I560" s="76">
        <f>INDEX([1]RiskPlusY2565Q3!L:L,MATCH([1]ตารางคะแนนV3!$C560,[1]RiskPlusY2565Q3!$D:$D,0))</f>
        <v>421891593.07999998</v>
      </c>
      <c r="J560" s="76">
        <f>INDEX([1]RiskPlusY2565Q3!P:P,MATCH([1]ตารางคะแนนV3!$C560,[1]RiskPlusY2565Q3!$D:$D,0))</f>
        <v>159575439.56</v>
      </c>
      <c r="K560" s="76">
        <f>INDEX([1]RiskPlusY2565Q3!O:O,MATCH([1]ตารางคะแนนV3!$C560,[1]RiskPlusY2565Q3!$D:$D,0))</f>
        <v>229148237.86000001</v>
      </c>
      <c r="L560" s="76">
        <f>INDEX([1]RiskPlusY2565Q3!M:M,MATCH([1]ตารางคะแนนV3!$C560,[1]RiskPlusY2565Q3!$D:$D,0))</f>
        <v>201388242.50999999</v>
      </c>
      <c r="M560" s="29">
        <f>INDEX([1]RiskPlusY2565Q3!N:N,MATCH([1]ตารางคะแนนV3!$C560,[1]RiskPlusY2565Q3!$D:$D,0))</f>
        <v>0</v>
      </c>
      <c r="N560" s="77">
        <f>INDEX([1]PlanfinY2565Q3!M:M,MATCH([1]ตารางคะแนนV3!$C560,[1]PlanfinY2565Q3!$C:$C,0))</f>
        <v>0</v>
      </c>
      <c r="O560" s="78">
        <f>INDEX([1]PlanfinY2565Q3!N:N,MATCH([1]ตารางคะแนนV3!$C560,[1]PlanfinY2565Q3!$C:$C,0))</f>
        <v>1</v>
      </c>
      <c r="P560" s="79">
        <f t="shared" si="128"/>
        <v>1</v>
      </c>
      <c r="Q560" s="80">
        <f>INDEX([1]Ratio!R:R,MATCH([1]ตารางคะแนนV3!$C560,[1]Ratio!$C:$C,0))</f>
        <v>113</v>
      </c>
      <c r="R560" s="81">
        <f>INDEX([1]RiskPlusY2565Q3!$S:$S,MATCH([1]ตารางคะแนนV3!C560,[1]RiskPlusY2565Q3!$D:$D,0))</f>
        <v>0</v>
      </c>
      <c r="S560" s="82">
        <f>INDEX([1]Ratio!$S:$S,MATCH([1]ตารางคะแนนV3!$C560,[1]Ratio!$C:$C,0))</f>
        <v>152</v>
      </c>
      <c r="T560" s="78">
        <f>VLOOKUP($C560,[1]RiskPlusY2565Q3!$D$2:$W$901,17,0)</f>
        <v>0</v>
      </c>
      <c r="U560" s="83">
        <f t="shared" si="129"/>
        <v>0</v>
      </c>
      <c r="V560" s="82">
        <f>INDEX([1]Ratio!$T:$T,MATCH([1]ตารางคะแนนV3!$C560,[1]Ratio!$C:$C,0))</f>
        <v>105</v>
      </c>
      <c r="W560" s="78">
        <f>VLOOKUP($C560,[1]RiskPlusY2565Q3!$D$2:$W$901,18,0)</f>
        <v>0</v>
      </c>
      <c r="X560" s="83">
        <f t="shared" si="130"/>
        <v>0</v>
      </c>
      <c r="Y560" s="82">
        <f>INDEX([1]Ratio!$V:$V,MATCH([1]ตารางคะแนนV3!$C560,[1]Ratio!$C:$C,0))</f>
        <v>35</v>
      </c>
      <c r="Z560" s="81">
        <f>INDEX([1]RiskPlusY2565Q3!$W:$W,MATCH([1]ตารางคะแนนV3!C560,[1]RiskPlusY2565Q3!$D:$D,0))</f>
        <v>1</v>
      </c>
      <c r="AA560" s="84">
        <f t="shared" si="131"/>
        <v>1</v>
      </c>
      <c r="AB560" s="77" t="str">
        <f>INDEX('[1]Quick MethodY2565Q3'!P:P,MATCH([1]ตารางคะแนนV3!$C560,'[1]Quick MethodY2565Q3'!$C:$C,0))</f>
        <v>1</v>
      </c>
      <c r="AC560" s="78" t="str">
        <f>INDEX('[1]Quick MethodY2565Q3'!Q:Q,MATCH([1]ตารางคะแนนV3!$C560,'[1]Quick MethodY2565Q3'!$C:$C,0))</f>
        <v>1</v>
      </c>
      <c r="AD560" s="78">
        <f>INDEX([1]HGRY2565Q3!W:W,MATCH([1]ตารางคะแนนV3!$C560,[1]HGRY2565Q3!$C:$C,0))</f>
        <v>0.5</v>
      </c>
      <c r="AE560" s="78">
        <f>INDEX([1]HGRY2565Q3!X:X,MATCH([1]ตารางคะแนนV3!$C560,[1]HGRY2565Q3!$C:$C,0))</f>
        <v>0</v>
      </c>
      <c r="AF560" s="78">
        <f>INDEX([1]HGRY2565Q3!Y:Y,MATCH([1]ตารางคะแนนV3!$C560,[1]HGRY2565Q3!$C:$C,0))</f>
        <v>0</v>
      </c>
      <c r="AG560" s="78">
        <f>INDEX([1]HGRY2565Q3!Z:Z,MATCH([1]ตารางคะแนนV3!$C560,[1]HGRY2565Q3!$C:$C,0))</f>
        <v>0</v>
      </c>
      <c r="AH560" s="85">
        <f t="shared" si="132"/>
        <v>2.5</v>
      </c>
      <c r="AI560" s="79">
        <f t="shared" si="133"/>
        <v>2</v>
      </c>
      <c r="AJ560" s="86">
        <f>INDEX([1]PointY2565Q3!J:J,MATCH([1]ตารางคะแนนV3!$C560,[1]PointY2565Q3!$C:$C,0))</f>
        <v>1</v>
      </c>
      <c r="AK560" s="87">
        <f>IFERROR(INDEX([1]อัตราการครองเตียง!O:O,MATCH([1]ตารางคะแนนV3!$C560,[1]อัตราการครองเตียง!$C:$C,0)),0)</f>
        <v>1</v>
      </c>
      <c r="AL560" s="88">
        <f>INDEX([1]SumAdjRw!R:R,MATCH([1]ตารางคะแนนV3!$C560,[1]SumAdjRw!$C:$C,0))</f>
        <v>1</v>
      </c>
      <c r="AM560" s="89">
        <f t="shared" si="134"/>
        <v>2</v>
      </c>
      <c r="AN560" s="90">
        <f t="shared" si="135"/>
        <v>5</v>
      </c>
      <c r="AO560" s="91">
        <f t="shared" si="136"/>
        <v>7</v>
      </c>
      <c r="AP560" s="92">
        <f>INDEX([1]RiskPlusY2565Q3!Q:Q,MATCH([1]ตารางคะแนนV3!$C560,[1]RiskPlusY2565Q3!$D:$D,0))</f>
        <v>1</v>
      </c>
      <c r="AQ560" s="92">
        <f>INDEX([1]RiskPlusY2565Q3!R:R,MATCH([1]ตารางคะแนนV3!$C560,[1]RiskPlusY2565Q3!$D:$D,0))</f>
        <v>1</v>
      </c>
      <c r="AR560" s="92">
        <f>INDEX([1]RiskPlusY2565Q3!AB:AB,MATCH([1]ตารางคะแนนV3!$C560,[1]RiskPlusY2565Q3!$D:$D,0))</f>
        <v>1</v>
      </c>
      <c r="AS560" s="93">
        <f t="shared" si="137"/>
        <v>3</v>
      </c>
      <c r="AT560" s="92">
        <f>INDEX([1]RiskPlusY2565Q3!AA:AA,MATCH([1]ตารางคะแนนV3!$C560,[1]RiskPlusY2565Q3!$D:$D,0))</f>
        <v>1</v>
      </c>
      <c r="AU560" s="92">
        <f>INDEX([1]RiskPlusY2565Q3!AC:AC,MATCH([1]ตารางคะแนนV3!$C560,[1]RiskPlusY2565Q3!$D:$D,0))</f>
        <v>1</v>
      </c>
      <c r="AV560" s="94">
        <f t="shared" si="138"/>
        <v>2</v>
      </c>
      <c r="AW560" s="95">
        <f t="shared" si="139"/>
        <v>5</v>
      </c>
      <c r="AX560" s="96">
        <f t="shared" si="140"/>
        <v>12</v>
      </c>
      <c r="AY560" s="18" t="str">
        <f t="shared" si="141"/>
        <v>A</v>
      </c>
      <c r="AZ560" s="18"/>
      <c r="BA560" s="18" t="str">
        <f>INDEX([1]Proflile65!$L:$L,MATCH([1]ตารางคะแนนV3!$C560,[1]Proflile65!$D:$D,0))</f>
        <v>เดิม</v>
      </c>
      <c r="BB560" s="18"/>
      <c r="BC560" s="18"/>
      <c r="BD560" s="28" t="b">
        <f t="shared" si="142"/>
        <v>1</v>
      </c>
      <c r="BE560" s="96">
        <v>12</v>
      </c>
      <c r="BF560" s="18" t="s">
        <v>2048</v>
      </c>
      <c r="BH560" s="17">
        <f t="shared" si="143"/>
        <v>300000</v>
      </c>
    </row>
    <row r="561" spans="1:60">
      <c r="A561" s="18" t="s">
        <v>31</v>
      </c>
      <c r="B561" s="17" t="s">
        <v>35</v>
      </c>
      <c r="C561" s="18" t="s">
        <v>1197</v>
      </c>
      <c r="D561" s="17" t="s">
        <v>1198</v>
      </c>
      <c r="E561" s="18" t="str">
        <f>INDEX([1]Proflile65!$F:$F,MATCH([1]ตารางคะแนนV3!$C561,[1]Proflile65!$D:$D,0))</f>
        <v>รพช.</v>
      </c>
      <c r="F561" s="18">
        <f>INDEX([1]Proflile65!$H:$H,MATCH([1]ตารางคะแนนV3!$C561,[1]Proflile65!$D:$D,0))</f>
        <v>78</v>
      </c>
      <c r="G561" s="19" t="str">
        <f>INDEX([1]Proflile65!$K:$K,MATCH([1]ตารางคะแนนV3!$C561,[1]Proflile65!$D:$D,0))</f>
        <v>รพช.F1 P50,000-100,000</v>
      </c>
      <c r="H561" s="75">
        <v>69726</v>
      </c>
      <c r="I561" s="76">
        <f>INDEX([1]RiskPlusY2565Q3!L:L,MATCH([1]ตารางคะแนนV3!$C561,[1]RiskPlusY2565Q3!$D:$D,0))</f>
        <v>60755179.229999997</v>
      </c>
      <c r="J561" s="76">
        <f>INDEX([1]RiskPlusY2565Q3!P:P,MATCH([1]ตารางคะแนนV3!$C561,[1]RiskPlusY2565Q3!$D:$D,0))</f>
        <v>11394705.949999999</v>
      </c>
      <c r="K561" s="76">
        <f>INDEX([1]RiskPlusY2565Q3!O:O,MATCH([1]ตารางคะแนนV3!$C561,[1]RiskPlusY2565Q3!$D:$D,0))</f>
        <v>35496027.149999999</v>
      </c>
      <c r="L561" s="76">
        <f>INDEX([1]RiskPlusY2565Q3!M:M,MATCH([1]ตารางคะแนนV3!$C561,[1]RiskPlusY2565Q3!$D:$D,0))</f>
        <v>31123464.030000001</v>
      </c>
      <c r="M561" s="29">
        <f>INDEX([1]RiskPlusY2565Q3!N:N,MATCH([1]ตารางคะแนนV3!$C561,[1]RiskPlusY2565Q3!$D:$D,0))</f>
        <v>0</v>
      </c>
      <c r="N561" s="77">
        <f>INDEX([1]PlanfinY2565Q3!M:M,MATCH([1]ตารางคะแนนV3!$C561,[1]PlanfinY2565Q3!$C:$C,0))</f>
        <v>0</v>
      </c>
      <c r="O561" s="78">
        <f>INDEX([1]PlanfinY2565Q3!N:N,MATCH([1]ตารางคะแนนV3!$C561,[1]PlanfinY2565Q3!$C:$C,0))</f>
        <v>1</v>
      </c>
      <c r="P561" s="79">
        <f t="shared" si="128"/>
        <v>1</v>
      </c>
      <c r="Q561" s="80">
        <f>INDEX([1]Ratio!R:R,MATCH([1]ตารางคะแนนV3!$C561,[1]Ratio!$C:$C,0))</f>
        <v>226</v>
      </c>
      <c r="R561" s="81">
        <f>INDEX([1]RiskPlusY2565Q3!$S:$S,MATCH([1]ตารางคะแนนV3!C561,[1]RiskPlusY2565Q3!$D:$D,0))</f>
        <v>0</v>
      </c>
      <c r="S561" s="82">
        <f>INDEX([1]Ratio!$S:$S,MATCH([1]ตารางคะแนนV3!$C561,[1]Ratio!$C:$C,0))</f>
        <v>140</v>
      </c>
      <c r="T561" s="78">
        <f>VLOOKUP($C561,[1]RiskPlusY2565Q3!$D$2:$W$901,17,0)</f>
        <v>0</v>
      </c>
      <c r="U561" s="83">
        <f t="shared" si="129"/>
        <v>0</v>
      </c>
      <c r="V561" s="82">
        <f>INDEX([1]Ratio!$T:$T,MATCH([1]ตารางคะแนนV3!$C561,[1]Ratio!$C:$C,0))</f>
        <v>51</v>
      </c>
      <c r="W561" s="78">
        <f>VLOOKUP($C561,[1]RiskPlusY2565Q3!$D$2:$W$901,18,0)</f>
        <v>1</v>
      </c>
      <c r="X561" s="83">
        <f t="shared" si="130"/>
        <v>0.5</v>
      </c>
      <c r="Y561" s="82">
        <f>INDEX([1]Ratio!$V:$V,MATCH([1]ตารางคะแนนV3!$C561,[1]Ratio!$C:$C,0))</f>
        <v>54</v>
      </c>
      <c r="Z561" s="81">
        <f>INDEX([1]RiskPlusY2565Q3!$W:$W,MATCH([1]ตารางคะแนนV3!C561,[1]RiskPlusY2565Q3!$D:$D,0))</f>
        <v>1</v>
      </c>
      <c r="AA561" s="84">
        <f t="shared" si="131"/>
        <v>1.5</v>
      </c>
      <c r="AB561" s="77" t="str">
        <f>INDEX('[1]Quick MethodY2565Q3'!P:P,MATCH([1]ตารางคะแนนV3!$C561,'[1]Quick MethodY2565Q3'!$C:$C,0))</f>
        <v>0</v>
      </c>
      <c r="AC561" s="78" t="str">
        <f>INDEX('[1]Quick MethodY2565Q3'!Q:Q,MATCH([1]ตารางคะแนนV3!$C561,'[1]Quick MethodY2565Q3'!$C:$C,0))</f>
        <v>1</v>
      </c>
      <c r="AD561" s="78">
        <f>INDEX([1]HGRY2565Q3!W:W,MATCH([1]ตารางคะแนนV3!$C561,[1]HGRY2565Q3!$C:$C,0))</f>
        <v>0.5</v>
      </c>
      <c r="AE561" s="78">
        <f>INDEX([1]HGRY2565Q3!X:X,MATCH([1]ตารางคะแนนV3!$C561,[1]HGRY2565Q3!$C:$C,0))</f>
        <v>0.5</v>
      </c>
      <c r="AF561" s="78">
        <f>INDEX([1]HGRY2565Q3!Y:Y,MATCH([1]ตารางคะแนนV3!$C561,[1]HGRY2565Q3!$C:$C,0))</f>
        <v>0</v>
      </c>
      <c r="AG561" s="78">
        <f>INDEX([1]HGRY2565Q3!Z:Z,MATCH([1]ตารางคะแนนV3!$C561,[1]HGRY2565Q3!$C:$C,0))</f>
        <v>0</v>
      </c>
      <c r="AH561" s="85">
        <f t="shared" si="132"/>
        <v>2</v>
      </c>
      <c r="AI561" s="79">
        <f t="shared" si="133"/>
        <v>2</v>
      </c>
      <c r="AJ561" s="86">
        <f>INDEX([1]PointY2565Q3!J:J,MATCH([1]ตารางคะแนนV3!$C561,[1]PointY2565Q3!$C:$C,0))</f>
        <v>1</v>
      </c>
      <c r="AK561" s="87">
        <f>IFERROR(INDEX([1]อัตราการครองเตียง!O:O,MATCH([1]ตารางคะแนนV3!$C561,[1]อัตราการครองเตียง!$C:$C,0)),0)</f>
        <v>0</v>
      </c>
      <c r="AL561" s="88">
        <f>INDEX([1]SumAdjRw!R:R,MATCH([1]ตารางคะแนนV3!$C561,[1]SumAdjRw!$C:$C,0))</f>
        <v>0</v>
      </c>
      <c r="AM561" s="89">
        <f t="shared" si="134"/>
        <v>0</v>
      </c>
      <c r="AN561" s="90">
        <f t="shared" si="135"/>
        <v>3</v>
      </c>
      <c r="AO561" s="91">
        <f t="shared" si="136"/>
        <v>5.5</v>
      </c>
      <c r="AP561" s="92">
        <f>INDEX([1]RiskPlusY2565Q3!Q:Q,MATCH([1]ตารางคะแนนV3!$C561,[1]RiskPlusY2565Q3!$D:$D,0))</f>
        <v>0</v>
      </c>
      <c r="AQ561" s="92">
        <f>INDEX([1]RiskPlusY2565Q3!R:R,MATCH([1]ตารางคะแนนV3!$C561,[1]RiskPlusY2565Q3!$D:$D,0))</f>
        <v>0</v>
      </c>
      <c r="AR561" s="92">
        <f>INDEX([1]RiskPlusY2565Q3!AB:AB,MATCH([1]ตารางคะแนนV3!$C561,[1]RiskPlusY2565Q3!$D:$D,0))</f>
        <v>1</v>
      </c>
      <c r="AS561" s="93">
        <f t="shared" si="137"/>
        <v>1</v>
      </c>
      <c r="AT561" s="92">
        <f>INDEX([1]RiskPlusY2565Q3!AA:AA,MATCH([1]ตารางคะแนนV3!$C561,[1]RiskPlusY2565Q3!$D:$D,0))</f>
        <v>1</v>
      </c>
      <c r="AU561" s="92">
        <f>INDEX([1]RiskPlusY2565Q3!AC:AC,MATCH([1]ตารางคะแนนV3!$C561,[1]RiskPlusY2565Q3!$D:$D,0))</f>
        <v>1</v>
      </c>
      <c r="AV561" s="94">
        <f t="shared" si="138"/>
        <v>2</v>
      </c>
      <c r="AW561" s="95">
        <f t="shared" si="139"/>
        <v>3</v>
      </c>
      <c r="AX561" s="96">
        <f t="shared" si="140"/>
        <v>8.5</v>
      </c>
      <c r="AY561" s="18" t="str">
        <f t="shared" si="141"/>
        <v>D</v>
      </c>
      <c r="AZ561" s="18"/>
      <c r="BA561" s="18" t="str">
        <f>INDEX([1]Proflile65!$L:$L,MATCH([1]ตารางคะแนนV3!$C561,[1]Proflile65!$D:$D,0))</f>
        <v>เดิม</v>
      </c>
      <c r="BB561" s="18"/>
      <c r="BC561" s="18"/>
      <c r="BD561" s="28" t="b">
        <f t="shared" si="142"/>
        <v>1</v>
      </c>
      <c r="BE561" s="96">
        <v>8.5</v>
      </c>
      <c r="BF561" s="18" t="s">
        <v>2073</v>
      </c>
      <c r="BH561" s="17">
        <f t="shared" si="143"/>
        <v>0</v>
      </c>
    </row>
    <row r="562" spans="1:60">
      <c r="A562" s="18" t="s">
        <v>31</v>
      </c>
      <c r="B562" s="17" t="s">
        <v>35</v>
      </c>
      <c r="C562" s="18" t="s">
        <v>1199</v>
      </c>
      <c r="D562" s="17" t="s">
        <v>1200</v>
      </c>
      <c r="E562" s="18" t="str">
        <f>INDEX([1]Proflile65!$F:$F,MATCH([1]ตารางคะแนนV3!$C562,[1]Proflile65!$D:$D,0))</f>
        <v>รพช.</v>
      </c>
      <c r="F562" s="18">
        <f>INDEX([1]Proflile65!$H:$H,MATCH([1]ตารางคะแนนV3!$C562,[1]Proflile65!$D:$D,0))</f>
        <v>40</v>
      </c>
      <c r="G562" s="19" t="str">
        <f>INDEX([1]Proflile65!$K:$K,MATCH([1]ตารางคะแนนV3!$C562,[1]Proflile65!$D:$D,0))</f>
        <v>รพช.F2 P30,000-60,000</v>
      </c>
      <c r="H562" s="75">
        <v>47182</v>
      </c>
      <c r="I562" s="76">
        <f>INDEX([1]RiskPlusY2565Q3!L:L,MATCH([1]ตารางคะแนนV3!$C562,[1]RiskPlusY2565Q3!$D:$D,0))</f>
        <v>68699562.340000004</v>
      </c>
      <c r="J562" s="76">
        <f>INDEX([1]RiskPlusY2565Q3!P:P,MATCH([1]ตารางคะแนนV3!$C562,[1]RiskPlusY2565Q3!$D:$D,0))</f>
        <v>12786807.689999999</v>
      </c>
      <c r="K562" s="76">
        <f>INDEX([1]RiskPlusY2565Q3!O:O,MATCH([1]ตารางคะแนนV3!$C562,[1]RiskPlusY2565Q3!$D:$D,0))</f>
        <v>55924080.990000002</v>
      </c>
      <c r="L562" s="76">
        <f>INDEX([1]RiskPlusY2565Q3!M:M,MATCH([1]ตารางคะแนนV3!$C562,[1]RiskPlusY2565Q3!$D:$D,0))</f>
        <v>50576105.369999997</v>
      </c>
      <c r="M562" s="29">
        <f>INDEX([1]RiskPlusY2565Q3!N:N,MATCH([1]ตารางคะแนนV3!$C562,[1]RiskPlusY2565Q3!$D:$D,0))</f>
        <v>0</v>
      </c>
      <c r="N562" s="77">
        <f>INDEX([1]PlanfinY2565Q3!M:M,MATCH([1]ตารางคะแนนV3!$C562,[1]PlanfinY2565Q3!$C:$C,0))</f>
        <v>0</v>
      </c>
      <c r="O562" s="78">
        <f>INDEX([1]PlanfinY2565Q3!N:N,MATCH([1]ตารางคะแนนV3!$C562,[1]PlanfinY2565Q3!$C:$C,0))</f>
        <v>1</v>
      </c>
      <c r="P562" s="79">
        <f t="shared" si="128"/>
        <v>1</v>
      </c>
      <c r="Q562" s="80">
        <f>INDEX([1]Ratio!R:R,MATCH([1]ตารางคะแนนV3!$C562,[1]Ratio!$C:$C,0))</f>
        <v>260</v>
      </c>
      <c r="R562" s="81">
        <f>INDEX([1]RiskPlusY2565Q3!$S:$S,MATCH([1]ตารางคะแนนV3!C562,[1]RiskPlusY2565Q3!$D:$D,0))</f>
        <v>0</v>
      </c>
      <c r="S562" s="82">
        <f>INDEX([1]Ratio!$S:$S,MATCH([1]ตารางคะแนนV3!$C562,[1]Ratio!$C:$C,0))</f>
        <v>169</v>
      </c>
      <c r="T562" s="78">
        <f>VLOOKUP($C562,[1]RiskPlusY2565Q3!$D$2:$W$901,17,0)</f>
        <v>0</v>
      </c>
      <c r="U562" s="83">
        <f t="shared" si="129"/>
        <v>0</v>
      </c>
      <c r="V562" s="82">
        <f>INDEX([1]Ratio!$T:$T,MATCH([1]ตารางคะแนนV3!$C562,[1]Ratio!$C:$C,0))</f>
        <v>110</v>
      </c>
      <c r="W562" s="78">
        <f>VLOOKUP($C562,[1]RiskPlusY2565Q3!$D$2:$W$901,18,0)</f>
        <v>0</v>
      </c>
      <c r="X562" s="83">
        <f t="shared" si="130"/>
        <v>0</v>
      </c>
      <c r="Y562" s="82">
        <f>INDEX([1]Ratio!$V:$V,MATCH([1]ตารางคะแนนV3!$C562,[1]Ratio!$C:$C,0))</f>
        <v>71</v>
      </c>
      <c r="Z562" s="81">
        <f>INDEX([1]RiskPlusY2565Q3!$W:$W,MATCH([1]ตารางคะแนนV3!C562,[1]RiskPlusY2565Q3!$D:$D,0))</f>
        <v>0</v>
      </c>
      <c r="AA562" s="84">
        <f t="shared" si="131"/>
        <v>0</v>
      </c>
      <c r="AB562" s="77" t="str">
        <f>INDEX('[1]Quick MethodY2565Q3'!P:P,MATCH([1]ตารางคะแนนV3!$C562,'[1]Quick MethodY2565Q3'!$C:$C,0))</f>
        <v>1</v>
      </c>
      <c r="AC562" s="78" t="str">
        <f>INDEX('[1]Quick MethodY2565Q3'!Q:Q,MATCH([1]ตารางคะแนนV3!$C562,'[1]Quick MethodY2565Q3'!$C:$C,0))</f>
        <v>1</v>
      </c>
      <c r="AD562" s="78">
        <f>INDEX([1]HGRY2565Q3!W:W,MATCH([1]ตารางคะแนนV3!$C562,[1]HGRY2565Q3!$C:$C,0))</f>
        <v>0.5</v>
      </c>
      <c r="AE562" s="78">
        <f>INDEX([1]HGRY2565Q3!X:X,MATCH([1]ตารางคะแนนV3!$C562,[1]HGRY2565Q3!$C:$C,0))</f>
        <v>0</v>
      </c>
      <c r="AF562" s="78">
        <f>INDEX([1]HGRY2565Q3!Y:Y,MATCH([1]ตารางคะแนนV3!$C562,[1]HGRY2565Q3!$C:$C,0))</f>
        <v>0.5</v>
      </c>
      <c r="AG562" s="78">
        <f>INDEX([1]HGRY2565Q3!Z:Z,MATCH([1]ตารางคะแนนV3!$C562,[1]HGRY2565Q3!$C:$C,0))</f>
        <v>0.5</v>
      </c>
      <c r="AH562" s="85">
        <f t="shared" si="132"/>
        <v>3.5</v>
      </c>
      <c r="AI562" s="79">
        <f t="shared" si="133"/>
        <v>2</v>
      </c>
      <c r="AJ562" s="86">
        <f>INDEX([1]PointY2565Q3!J:J,MATCH([1]ตารางคะแนนV3!$C562,[1]PointY2565Q3!$C:$C,0))</f>
        <v>1</v>
      </c>
      <c r="AK562" s="87">
        <f>IFERROR(INDEX([1]อัตราการครองเตียง!O:O,MATCH([1]ตารางคะแนนV3!$C562,[1]อัตราการครองเตียง!$C:$C,0)),0)</f>
        <v>1</v>
      </c>
      <c r="AL562" s="88">
        <f>INDEX([1]SumAdjRw!R:R,MATCH([1]ตารางคะแนนV3!$C562,[1]SumAdjRw!$C:$C,0))</f>
        <v>1</v>
      </c>
      <c r="AM562" s="89">
        <f t="shared" si="134"/>
        <v>2</v>
      </c>
      <c r="AN562" s="90">
        <f t="shared" si="135"/>
        <v>5</v>
      </c>
      <c r="AO562" s="91">
        <f t="shared" si="136"/>
        <v>6</v>
      </c>
      <c r="AP562" s="92">
        <f>INDEX([1]RiskPlusY2565Q3!Q:Q,MATCH([1]ตารางคะแนนV3!$C562,[1]RiskPlusY2565Q3!$D:$D,0))</f>
        <v>1</v>
      </c>
      <c r="AQ562" s="92">
        <f>INDEX([1]RiskPlusY2565Q3!R:R,MATCH([1]ตารางคะแนนV3!$C562,[1]RiskPlusY2565Q3!$D:$D,0))</f>
        <v>1</v>
      </c>
      <c r="AR562" s="92">
        <f>INDEX([1]RiskPlusY2565Q3!AB:AB,MATCH([1]ตารางคะแนนV3!$C562,[1]RiskPlusY2565Q3!$D:$D,0))</f>
        <v>1</v>
      </c>
      <c r="AS562" s="93">
        <f t="shared" si="137"/>
        <v>3</v>
      </c>
      <c r="AT562" s="92">
        <f>INDEX([1]RiskPlusY2565Q3!AA:AA,MATCH([1]ตารางคะแนนV3!$C562,[1]RiskPlusY2565Q3!$D:$D,0))</f>
        <v>1</v>
      </c>
      <c r="AU562" s="92">
        <f>INDEX([1]RiskPlusY2565Q3!AC:AC,MATCH([1]ตารางคะแนนV3!$C562,[1]RiskPlusY2565Q3!$D:$D,0))</f>
        <v>1</v>
      </c>
      <c r="AV562" s="94">
        <f t="shared" si="138"/>
        <v>2</v>
      </c>
      <c r="AW562" s="95">
        <f t="shared" si="139"/>
        <v>5</v>
      </c>
      <c r="AX562" s="96">
        <f t="shared" si="140"/>
        <v>11</v>
      </c>
      <c r="AY562" s="18" t="str">
        <f t="shared" si="141"/>
        <v>B</v>
      </c>
      <c r="AZ562" s="18"/>
      <c r="BA562" s="18" t="str">
        <f>INDEX([1]Proflile65!$L:$L,MATCH([1]ตารางคะแนนV3!$C562,[1]Proflile65!$D:$D,0))</f>
        <v>เดิม</v>
      </c>
      <c r="BB562" s="18"/>
      <c r="BC562" s="18"/>
      <c r="BD562" s="28" t="b">
        <f t="shared" si="142"/>
        <v>1</v>
      </c>
      <c r="BE562" s="96">
        <v>11</v>
      </c>
      <c r="BF562" s="18" t="s">
        <v>2071</v>
      </c>
      <c r="BH562" s="17">
        <f t="shared" si="143"/>
        <v>150000</v>
      </c>
    </row>
    <row r="563" spans="1:60">
      <c r="A563" s="18" t="s">
        <v>31</v>
      </c>
      <c r="B563" s="17" t="s">
        <v>35</v>
      </c>
      <c r="C563" s="18" t="s">
        <v>1201</v>
      </c>
      <c r="D563" s="17" t="s">
        <v>1202</v>
      </c>
      <c r="E563" s="18" t="str">
        <f>INDEX([1]Proflile65!$F:$F,MATCH([1]ตารางคะแนนV3!$C563,[1]Proflile65!$D:$D,0))</f>
        <v>รพช.</v>
      </c>
      <c r="F563" s="18">
        <f>INDEX([1]Proflile65!$H:$H,MATCH([1]ตารางคะแนนV3!$C563,[1]Proflile65!$D:$D,0))</f>
        <v>90</v>
      </c>
      <c r="G563" s="19" t="str">
        <f>INDEX([1]Proflile65!$K:$K,MATCH([1]ตารางคะแนนV3!$C563,[1]Proflile65!$D:$D,0))</f>
        <v>รพช.F1 P50,000-100,000</v>
      </c>
      <c r="H563" s="75">
        <v>82587</v>
      </c>
      <c r="I563" s="76">
        <f>INDEX([1]RiskPlusY2565Q3!L:L,MATCH([1]ตารางคะแนนV3!$C563,[1]RiskPlusY2565Q3!$D:$D,0))</f>
        <v>53706827.420000002</v>
      </c>
      <c r="J563" s="76">
        <f>INDEX([1]RiskPlusY2565Q3!P:P,MATCH([1]ตารางคะแนนV3!$C563,[1]RiskPlusY2565Q3!$D:$D,0))</f>
        <v>-2270951.5</v>
      </c>
      <c r="K563" s="76">
        <f>INDEX([1]RiskPlusY2565Q3!O:O,MATCH([1]ตารางคะแนนV3!$C563,[1]RiskPlusY2565Q3!$D:$D,0))</f>
        <v>44283772.549999997</v>
      </c>
      <c r="L563" s="76">
        <f>INDEX([1]RiskPlusY2565Q3!M:M,MATCH([1]ตารางคะแนนV3!$C563,[1]RiskPlusY2565Q3!$D:$D,0))</f>
        <v>39737341.020000003</v>
      </c>
      <c r="M563" s="29">
        <f>INDEX([1]RiskPlusY2565Q3!N:N,MATCH([1]ตารางคะแนนV3!$C563,[1]RiskPlusY2565Q3!$D:$D,0))</f>
        <v>0</v>
      </c>
      <c r="N563" s="77">
        <f>INDEX([1]PlanfinY2565Q3!M:M,MATCH([1]ตารางคะแนนV3!$C563,[1]PlanfinY2565Q3!$C:$C,0))</f>
        <v>1</v>
      </c>
      <c r="O563" s="78">
        <f>INDEX([1]PlanfinY2565Q3!N:N,MATCH([1]ตารางคะแนนV3!$C563,[1]PlanfinY2565Q3!$C:$C,0))</f>
        <v>1</v>
      </c>
      <c r="P563" s="79">
        <f t="shared" si="128"/>
        <v>2</v>
      </c>
      <c r="Q563" s="80">
        <f>INDEX([1]Ratio!R:R,MATCH([1]ตารางคะแนนV3!$C563,[1]Ratio!$C:$C,0))</f>
        <v>279</v>
      </c>
      <c r="R563" s="81">
        <f>INDEX([1]RiskPlusY2565Q3!$S:$S,MATCH([1]ตารางคะแนนV3!C563,[1]RiskPlusY2565Q3!$D:$D,0))</f>
        <v>0</v>
      </c>
      <c r="S563" s="82">
        <f>INDEX([1]Ratio!$S:$S,MATCH([1]ตารางคะแนนV3!$C563,[1]Ratio!$C:$C,0))</f>
        <v>111</v>
      </c>
      <c r="T563" s="78">
        <f>VLOOKUP($C563,[1]RiskPlusY2565Q3!$D$2:$W$901,17,0)</f>
        <v>0</v>
      </c>
      <c r="U563" s="83">
        <f t="shared" si="129"/>
        <v>0</v>
      </c>
      <c r="V563" s="82">
        <f>INDEX([1]Ratio!$T:$T,MATCH([1]ตารางคะแนนV3!$C563,[1]Ratio!$C:$C,0))</f>
        <v>83</v>
      </c>
      <c r="W563" s="78">
        <f>VLOOKUP($C563,[1]RiskPlusY2565Q3!$D$2:$W$901,18,0)</f>
        <v>0</v>
      </c>
      <c r="X563" s="83">
        <f t="shared" si="130"/>
        <v>0</v>
      </c>
      <c r="Y563" s="82">
        <f>INDEX([1]Ratio!$V:$V,MATCH([1]ตารางคะแนนV3!$C563,[1]Ratio!$C:$C,0))</f>
        <v>54</v>
      </c>
      <c r="Z563" s="81">
        <f>INDEX([1]RiskPlusY2565Q3!$W:$W,MATCH([1]ตารางคะแนนV3!C563,[1]RiskPlusY2565Q3!$D:$D,0))</f>
        <v>1</v>
      </c>
      <c r="AA563" s="84">
        <f t="shared" si="131"/>
        <v>1</v>
      </c>
      <c r="AB563" s="77" t="str">
        <f>INDEX('[1]Quick MethodY2565Q3'!P:P,MATCH([1]ตารางคะแนนV3!$C563,'[1]Quick MethodY2565Q3'!$C:$C,0))</f>
        <v>1</v>
      </c>
      <c r="AC563" s="78" t="str">
        <f>INDEX('[1]Quick MethodY2565Q3'!Q:Q,MATCH([1]ตารางคะแนนV3!$C563,'[1]Quick MethodY2565Q3'!$C:$C,0))</f>
        <v>1</v>
      </c>
      <c r="AD563" s="78">
        <f>INDEX([1]HGRY2565Q3!W:W,MATCH([1]ตารางคะแนนV3!$C563,[1]HGRY2565Q3!$C:$C,0))</f>
        <v>0.5</v>
      </c>
      <c r="AE563" s="78">
        <f>INDEX([1]HGRY2565Q3!X:X,MATCH([1]ตารางคะแนนV3!$C563,[1]HGRY2565Q3!$C:$C,0))</f>
        <v>0.5</v>
      </c>
      <c r="AF563" s="78">
        <f>INDEX([1]HGRY2565Q3!Y:Y,MATCH([1]ตารางคะแนนV3!$C563,[1]HGRY2565Q3!$C:$C,0))</f>
        <v>0.5</v>
      </c>
      <c r="AG563" s="78">
        <f>INDEX([1]HGRY2565Q3!Z:Z,MATCH([1]ตารางคะแนนV3!$C563,[1]HGRY2565Q3!$C:$C,0))</f>
        <v>0</v>
      </c>
      <c r="AH563" s="85">
        <f t="shared" si="132"/>
        <v>3.5</v>
      </c>
      <c r="AI563" s="79">
        <f t="shared" si="133"/>
        <v>2</v>
      </c>
      <c r="AJ563" s="86">
        <f>INDEX([1]PointY2565Q3!J:J,MATCH([1]ตารางคะแนนV3!$C563,[1]PointY2565Q3!$C:$C,0))</f>
        <v>1</v>
      </c>
      <c r="AK563" s="87">
        <f>IFERROR(INDEX([1]อัตราการครองเตียง!O:O,MATCH([1]ตารางคะแนนV3!$C563,[1]อัตราการครองเตียง!$C:$C,0)),0)</f>
        <v>1</v>
      </c>
      <c r="AL563" s="88">
        <f>INDEX([1]SumAdjRw!R:R,MATCH([1]ตารางคะแนนV3!$C563,[1]SumAdjRw!$C:$C,0))</f>
        <v>1</v>
      </c>
      <c r="AM563" s="89">
        <f t="shared" si="134"/>
        <v>2</v>
      </c>
      <c r="AN563" s="90">
        <f t="shared" si="135"/>
        <v>5</v>
      </c>
      <c r="AO563" s="91">
        <f t="shared" si="136"/>
        <v>8</v>
      </c>
      <c r="AP563" s="92">
        <f>INDEX([1]RiskPlusY2565Q3!Q:Q,MATCH([1]ตารางคะแนนV3!$C563,[1]RiskPlusY2565Q3!$D:$D,0))</f>
        <v>0</v>
      </c>
      <c r="AQ563" s="92">
        <f>INDEX([1]RiskPlusY2565Q3!R:R,MATCH([1]ตารางคะแนนV3!$C563,[1]RiskPlusY2565Q3!$D:$D,0))</f>
        <v>0</v>
      </c>
      <c r="AR563" s="92">
        <f>INDEX([1]RiskPlusY2565Q3!AB:AB,MATCH([1]ตารางคะแนนV3!$C563,[1]RiskPlusY2565Q3!$D:$D,0))</f>
        <v>1</v>
      </c>
      <c r="AS563" s="93">
        <f t="shared" si="137"/>
        <v>1</v>
      </c>
      <c r="AT563" s="92">
        <f>INDEX([1]RiskPlusY2565Q3!AA:AA,MATCH([1]ตารางคะแนนV3!$C563,[1]RiskPlusY2565Q3!$D:$D,0))</f>
        <v>1</v>
      </c>
      <c r="AU563" s="92">
        <f>INDEX([1]RiskPlusY2565Q3!AC:AC,MATCH([1]ตารางคะแนนV3!$C563,[1]RiskPlusY2565Q3!$D:$D,0))</f>
        <v>1</v>
      </c>
      <c r="AV563" s="94">
        <f t="shared" si="138"/>
        <v>2</v>
      </c>
      <c r="AW563" s="95">
        <f t="shared" si="139"/>
        <v>3</v>
      </c>
      <c r="AX563" s="96">
        <f t="shared" si="140"/>
        <v>11</v>
      </c>
      <c r="AY563" s="18" t="str">
        <f t="shared" si="141"/>
        <v>B</v>
      </c>
      <c r="AZ563" s="18"/>
      <c r="BA563" s="18" t="str">
        <f>INDEX([1]Proflile65!$L:$L,MATCH([1]ตารางคะแนนV3!$C563,[1]Proflile65!$D:$D,0))</f>
        <v>เดิม</v>
      </c>
      <c r="BB563" s="18"/>
      <c r="BC563" s="18"/>
      <c r="BD563" s="28" t="b">
        <f t="shared" si="142"/>
        <v>1</v>
      </c>
      <c r="BE563" s="96">
        <v>11</v>
      </c>
      <c r="BF563" s="18" t="s">
        <v>2071</v>
      </c>
      <c r="BH563" s="17">
        <f t="shared" si="143"/>
        <v>150000</v>
      </c>
    </row>
    <row r="564" spans="1:60">
      <c r="A564" s="18" t="s">
        <v>31</v>
      </c>
      <c r="B564" s="17" t="s">
        <v>35</v>
      </c>
      <c r="C564" s="18" t="s">
        <v>1203</v>
      </c>
      <c r="D564" s="17" t="s">
        <v>1204</v>
      </c>
      <c r="E564" s="18" t="str">
        <f>INDEX([1]Proflile65!$F:$F,MATCH([1]ตารางคะแนนV3!$C564,[1]Proflile65!$D:$D,0))</f>
        <v>รพช.</v>
      </c>
      <c r="F564" s="18">
        <f>INDEX([1]Proflile65!$H:$H,MATCH([1]ตารางคะแนนV3!$C564,[1]Proflile65!$D:$D,0))</f>
        <v>40</v>
      </c>
      <c r="G564" s="19" t="str">
        <f>INDEX([1]Proflile65!$K:$K,MATCH([1]ตารางคะแนนV3!$C564,[1]Proflile65!$D:$D,0))</f>
        <v>รพช.F2 P30,000-60,000</v>
      </c>
      <c r="H564" s="75">
        <v>53672</v>
      </c>
      <c r="I564" s="76">
        <f>INDEX([1]RiskPlusY2565Q3!L:L,MATCH([1]ตารางคะแนนV3!$C564,[1]RiskPlusY2565Q3!$D:$D,0))</f>
        <v>65583393.25</v>
      </c>
      <c r="J564" s="76">
        <f>INDEX([1]RiskPlusY2565Q3!P:P,MATCH([1]ตารางคะแนนV3!$C564,[1]RiskPlusY2565Q3!$D:$D,0))</f>
        <v>26023844.780000001</v>
      </c>
      <c r="K564" s="76">
        <f>INDEX([1]RiskPlusY2565Q3!O:O,MATCH([1]ตารางคะแนนV3!$C564,[1]RiskPlusY2565Q3!$D:$D,0))</f>
        <v>53113491.700000003</v>
      </c>
      <c r="L564" s="76">
        <f>INDEX([1]RiskPlusY2565Q3!M:M,MATCH([1]ตารางคะแนนV3!$C564,[1]RiskPlusY2565Q3!$D:$D,0))</f>
        <v>51343660.450000003</v>
      </c>
      <c r="M564" s="29">
        <f>INDEX([1]RiskPlusY2565Q3!N:N,MATCH([1]ตารางคะแนนV3!$C564,[1]RiskPlusY2565Q3!$D:$D,0))</f>
        <v>0</v>
      </c>
      <c r="N564" s="77">
        <f>INDEX([1]PlanfinY2565Q3!M:M,MATCH([1]ตารางคะแนนV3!$C564,[1]PlanfinY2565Q3!$C:$C,0))</f>
        <v>0</v>
      </c>
      <c r="O564" s="78">
        <f>INDEX([1]PlanfinY2565Q3!N:N,MATCH([1]ตารางคะแนนV3!$C564,[1]PlanfinY2565Q3!$C:$C,0))</f>
        <v>1</v>
      </c>
      <c r="P564" s="79">
        <f t="shared" si="128"/>
        <v>1</v>
      </c>
      <c r="Q564" s="80">
        <f>INDEX([1]Ratio!R:R,MATCH([1]ตารางคะแนนV3!$C564,[1]Ratio!$C:$C,0))</f>
        <v>177</v>
      </c>
      <c r="R564" s="81">
        <f>INDEX([1]RiskPlusY2565Q3!$S:$S,MATCH([1]ตารางคะแนนV3!C564,[1]RiskPlusY2565Q3!$D:$D,0))</f>
        <v>0</v>
      </c>
      <c r="S564" s="82">
        <f>INDEX([1]Ratio!$S:$S,MATCH([1]ตารางคะแนนV3!$C564,[1]Ratio!$C:$C,0))</f>
        <v>152</v>
      </c>
      <c r="T564" s="78">
        <f>VLOOKUP($C564,[1]RiskPlusY2565Q3!$D$2:$W$901,17,0)</f>
        <v>0</v>
      </c>
      <c r="U564" s="83">
        <f t="shared" si="129"/>
        <v>0</v>
      </c>
      <c r="V564" s="82">
        <f>INDEX([1]Ratio!$T:$T,MATCH([1]ตารางคะแนนV3!$C564,[1]Ratio!$C:$C,0))</f>
        <v>69</v>
      </c>
      <c r="W564" s="78">
        <f>VLOOKUP($C564,[1]RiskPlusY2565Q3!$D$2:$W$901,18,0)</f>
        <v>0</v>
      </c>
      <c r="X564" s="83">
        <f t="shared" si="130"/>
        <v>0</v>
      </c>
      <c r="Y564" s="82">
        <f>INDEX([1]Ratio!$V:$V,MATCH([1]ตารางคะแนนV3!$C564,[1]Ratio!$C:$C,0))</f>
        <v>82</v>
      </c>
      <c r="Z564" s="81">
        <f>INDEX([1]RiskPlusY2565Q3!$W:$W,MATCH([1]ตารางคะแนนV3!C564,[1]RiskPlusY2565Q3!$D:$D,0))</f>
        <v>0</v>
      </c>
      <c r="AA564" s="84">
        <f t="shared" si="131"/>
        <v>0</v>
      </c>
      <c r="AB564" s="77" t="str">
        <f>INDEX('[1]Quick MethodY2565Q3'!P:P,MATCH([1]ตารางคะแนนV3!$C564,'[1]Quick MethodY2565Q3'!$C:$C,0))</f>
        <v>1</v>
      </c>
      <c r="AC564" s="78" t="str">
        <f>INDEX('[1]Quick MethodY2565Q3'!Q:Q,MATCH([1]ตารางคะแนนV3!$C564,'[1]Quick MethodY2565Q3'!$C:$C,0))</f>
        <v>1</v>
      </c>
      <c r="AD564" s="78">
        <f>INDEX([1]HGRY2565Q3!W:W,MATCH([1]ตารางคะแนนV3!$C564,[1]HGRY2565Q3!$C:$C,0))</f>
        <v>0.5</v>
      </c>
      <c r="AE564" s="78">
        <f>INDEX([1]HGRY2565Q3!X:X,MATCH([1]ตารางคะแนนV3!$C564,[1]HGRY2565Q3!$C:$C,0))</f>
        <v>0</v>
      </c>
      <c r="AF564" s="78">
        <f>INDEX([1]HGRY2565Q3!Y:Y,MATCH([1]ตารางคะแนนV3!$C564,[1]HGRY2565Q3!$C:$C,0))</f>
        <v>0.5</v>
      </c>
      <c r="AG564" s="78">
        <f>INDEX([1]HGRY2565Q3!Z:Z,MATCH([1]ตารางคะแนนV3!$C564,[1]HGRY2565Q3!$C:$C,0))</f>
        <v>0</v>
      </c>
      <c r="AH564" s="85">
        <f t="shared" si="132"/>
        <v>3</v>
      </c>
      <c r="AI564" s="79">
        <f t="shared" si="133"/>
        <v>2</v>
      </c>
      <c r="AJ564" s="86">
        <f>INDEX([1]PointY2565Q3!J:J,MATCH([1]ตารางคะแนนV3!$C564,[1]PointY2565Q3!$C:$C,0))</f>
        <v>1</v>
      </c>
      <c r="AK564" s="87">
        <f>IFERROR(INDEX([1]อัตราการครองเตียง!O:O,MATCH([1]ตารางคะแนนV3!$C564,[1]อัตราการครองเตียง!$C:$C,0)),0)</f>
        <v>1</v>
      </c>
      <c r="AL564" s="88">
        <f>INDEX([1]SumAdjRw!R:R,MATCH([1]ตารางคะแนนV3!$C564,[1]SumAdjRw!$C:$C,0))</f>
        <v>1</v>
      </c>
      <c r="AM564" s="89">
        <f t="shared" si="134"/>
        <v>2</v>
      </c>
      <c r="AN564" s="90">
        <f t="shared" si="135"/>
        <v>5</v>
      </c>
      <c r="AO564" s="91">
        <f t="shared" si="136"/>
        <v>6</v>
      </c>
      <c r="AP564" s="92">
        <f>INDEX([1]RiskPlusY2565Q3!Q:Q,MATCH([1]ตารางคะแนนV3!$C564,[1]RiskPlusY2565Q3!$D:$D,0))</f>
        <v>1</v>
      </c>
      <c r="AQ564" s="92">
        <f>INDEX([1]RiskPlusY2565Q3!R:R,MATCH([1]ตารางคะแนนV3!$C564,[1]RiskPlusY2565Q3!$D:$D,0))</f>
        <v>1</v>
      </c>
      <c r="AR564" s="92">
        <f>INDEX([1]RiskPlusY2565Q3!AB:AB,MATCH([1]ตารางคะแนนV3!$C564,[1]RiskPlusY2565Q3!$D:$D,0))</f>
        <v>1</v>
      </c>
      <c r="AS564" s="93">
        <f t="shared" si="137"/>
        <v>3</v>
      </c>
      <c r="AT564" s="92">
        <f>INDEX([1]RiskPlusY2565Q3!AA:AA,MATCH([1]ตารางคะแนนV3!$C564,[1]RiskPlusY2565Q3!$D:$D,0))</f>
        <v>1</v>
      </c>
      <c r="AU564" s="92">
        <f>INDEX([1]RiskPlusY2565Q3!AC:AC,MATCH([1]ตารางคะแนนV3!$C564,[1]RiskPlusY2565Q3!$D:$D,0))</f>
        <v>1</v>
      </c>
      <c r="AV564" s="94">
        <f t="shared" si="138"/>
        <v>2</v>
      </c>
      <c r="AW564" s="95">
        <f t="shared" si="139"/>
        <v>5</v>
      </c>
      <c r="AX564" s="96">
        <f t="shared" si="140"/>
        <v>11</v>
      </c>
      <c r="AY564" s="18" t="str">
        <f t="shared" si="141"/>
        <v>B</v>
      </c>
      <c r="AZ564" s="18"/>
      <c r="BA564" s="18" t="str">
        <f>INDEX([1]Proflile65!$L:$L,MATCH([1]ตารางคะแนนV3!$C564,[1]Proflile65!$D:$D,0))</f>
        <v>เดิม</v>
      </c>
      <c r="BB564" s="18"/>
      <c r="BC564" s="18"/>
      <c r="BD564" s="28" t="b">
        <f t="shared" si="142"/>
        <v>1</v>
      </c>
      <c r="BE564" s="96">
        <v>11</v>
      </c>
      <c r="BF564" s="18" t="s">
        <v>2071</v>
      </c>
      <c r="BH564" s="17">
        <f t="shared" si="143"/>
        <v>150000</v>
      </c>
    </row>
    <row r="565" spans="1:60">
      <c r="A565" s="18" t="s">
        <v>31</v>
      </c>
      <c r="B565" s="17" t="s">
        <v>35</v>
      </c>
      <c r="C565" s="18" t="s">
        <v>1205</v>
      </c>
      <c r="D565" s="17" t="s">
        <v>1206</v>
      </c>
      <c r="E565" s="18" t="str">
        <f>INDEX([1]Proflile65!$F:$F,MATCH([1]ตารางคะแนนV3!$C565,[1]Proflile65!$D:$D,0))</f>
        <v>รพช.</v>
      </c>
      <c r="F565" s="18">
        <f>INDEX([1]Proflile65!$H:$H,MATCH([1]ตารางคะแนนV3!$C565,[1]Proflile65!$D:$D,0))</f>
        <v>46</v>
      </c>
      <c r="G565" s="19" t="str">
        <f>INDEX([1]Proflile65!$K:$K,MATCH([1]ตารางคะแนนV3!$C565,[1]Proflile65!$D:$D,0))</f>
        <v>รพช.F2 P&lt;=30,000</v>
      </c>
      <c r="H565" s="75">
        <v>29031</v>
      </c>
      <c r="I565" s="76">
        <f>INDEX([1]RiskPlusY2565Q3!L:L,MATCH([1]ตารางคะแนนV3!$C565,[1]RiskPlusY2565Q3!$D:$D,0))</f>
        <v>31342104.48</v>
      </c>
      <c r="J565" s="76">
        <f>INDEX([1]RiskPlusY2565Q3!P:P,MATCH([1]ตารางคะแนนV3!$C565,[1]RiskPlusY2565Q3!$D:$D,0))</f>
        <v>-815294.82</v>
      </c>
      <c r="K565" s="76">
        <f>INDEX([1]RiskPlusY2565Q3!O:O,MATCH([1]ตารางคะแนนV3!$C565,[1]RiskPlusY2565Q3!$D:$D,0))</f>
        <v>14180313.529999999</v>
      </c>
      <c r="L565" s="76">
        <f>INDEX([1]RiskPlusY2565Q3!M:M,MATCH([1]ตารางคะแนนV3!$C565,[1]RiskPlusY2565Q3!$D:$D,0))</f>
        <v>9432820.6699999999</v>
      </c>
      <c r="M565" s="29">
        <f>INDEX([1]RiskPlusY2565Q3!N:N,MATCH([1]ตารางคะแนนV3!$C565,[1]RiskPlusY2565Q3!$D:$D,0))</f>
        <v>0</v>
      </c>
      <c r="N565" s="77">
        <f>INDEX([1]PlanfinY2565Q3!M:M,MATCH([1]ตารางคะแนนV3!$C565,[1]PlanfinY2565Q3!$C:$C,0))</f>
        <v>0</v>
      </c>
      <c r="O565" s="78">
        <f>INDEX([1]PlanfinY2565Q3!N:N,MATCH([1]ตารางคะแนนV3!$C565,[1]PlanfinY2565Q3!$C:$C,0))</f>
        <v>1</v>
      </c>
      <c r="P565" s="79">
        <f t="shared" si="128"/>
        <v>1</v>
      </c>
      <c r="Q565" s="80">
        <f>INDEX([1]Ratio!R:R,MATCH([1]ตารางคะแนนV3!$C565,[1]Ratio!$C:$C,0))</f>
        <v>222</v>
      </c>
      <c r="R565" s="81">
        <f>INDEX([1]RiskPlusY2565Q3!$S:$S,MATCH([1]ตารางคะแนนV3!C565,[1]RiskPlusY2565Q3!$D:$D,0))</f>
        <v>0</v>
      </c>
      <c r="S565" s="82">
        <f>INDEX([1]Ratio!$S:$S,MATCH([1]ตารางคะแนนV3!$C565,[1]Ratio!$C:$C,0))</f>
        <v>115</v>
      </c>
      <c r="T565" s="78">
        <f>VLOOKUP($C565,[1]RiskPlusY2565Q3!$D$2:$W$901,17,0)</f>
        <v>0</v>
      </c>
      <c r="U565" s="83">
        <f t="shared" si="129"/>
        <v>0</v>
      </c>
      <c r="V565" s="82">
        <f>INDEX([1]Ratio!$T:$T,MATCH([1]ตารางคะแนนV3!$C565,[1]Ratio!$C:$C,0))</f>
        <v>106</v>
      </c>
      <c r="W565" s="78">
        <f>VLOOKUP($C565,[1]RiskPlusY2565Q3!$D$2:$W$901,18,0)</f>
        <v>0</v>
      </c>
      <c r="X565" s="83">
        <f t="shared" si="130"/>
        <v>0</v>
      </c>
      <c r="Y565" s="82">
        <f>INDEX([1]Ratio!$V:$V,MATCH([1]ตารางคะแนนV3!$C565,[1]Ratio!$C:$C,0))</f>
        <v>74</v>
      </c>
      <c r="Z565" s="81">
        <f>INDEX([1]RiskPlusY2565Q3!$W:$W,MATCH([1]ตารางคะแนนV3!C565,[1]RiskPlusY2565Q3!$D:$D,0))</f>
        <v>0</v>
      </c>
      <c r="AA565" s="84">
        <f t="shared" si="131"/>
        <v>0</v>
      </c>
      <c r="AB565" s="77" t="str">
        <f>INDEX('[1]Quick MethodY2565Q3'!P:P,MATCH([1]ตารางคะแนนV3!$C565,'[1]Quick MethodY2565Q3'!$C:$C,0))</f>
        <v>1</v>
      </c>
      <c r="AC565" s="78" t="str">
        <f>INDEX('[1]Quick MethodY2565Q3'!Q:Q,MATCH([1]ตารางคะแนนV3!$C565,'[1]Quick MethodY2565Q3'!$C:$C,0))</f>
        <v>1</v>
      </c>
      <c r="AD565" s="78">
        <f>INDEX([1]HGRY2565Q3!W:W,MATCH([1]ตารางคะแนนV3!$C565,[1]HGRY2565Q3!$C:$C,0))</f>
        <v>0.5</v>
      </c>
      <c r="AE565" s="78">
        <f>INDEX([1]HGRY2565Q3!X:X,MATCH([1]ตารางคะแนนV3!$C565,[1]HGRY2565Q3!$C:$C,0))</f>
        <v>0</v>
      </c>
      <c r="AF565" s="78">
        <f>INDEX([1]HGRY2565Q3!Y:Y,MATCH([1]ตารางคะแนนV3!$C565,[1]HGRY2565Q3!$C:$C,0))</f>
        <v>0</v>
      </c>
      <c r="AG565" s="78">
        <f>INDEX([1]HGRY2565Q3!Z:Z,MATCH([1]ตารางคะแนนV3!$C565,[1]HGRY2565Q3!$C:$C,0))</f>
        <v>0.5</v>
      </c>
      <c r="AH565" s="85">
        <f t="shared" si="132"/>
        <v>3</v>
      </c>
      <c r="AI565" s="79">
        <f t="shared" si="133"/>
        <v>2</v>
      </c>
      <c r="AJ565" s="86">
        <f>INDEX([1]PointY2565Q3!J:J,MATCH([1]ตารางคะแนนV3!$C565,[1]PointY2565Q3!$C:$C,0))</f>
        <v>1</v>
      </c>
      <c r="AK565" s="87">
        <f>IFERROR(INDEX([1]อัตราการครองเตียง!O:O,MATCH([1]ตารางคะแนนV3!$C565,[1]อัตราการครองเตียง!$C:$C,0)),0)</f>
        <v>0</v>
      </c>
      <c r="AL565" s="88">
        <f>INDEX([1]SumAdjRw!R:R,MATCH([1]ตารางคะแนนV3!$C565,[1]SumAdjRw!$C:$C,0))</f>
        <v>1</v>
      </c>
      <c r="AM565" s="89">
        <f t="shared" si="134"/>
        <v>1</v>
      </c>
      <c r="AN565" s="90">
        <f t="shared" si="135"/>
        <v>4</v>
      </c>
      <c r="AO565" s="91">
        <f t="shared" si="136"/>
        <v>5</v>
      </c>
      <c r="AP565" s="92">
        <f>INDEX([1]RiskPlusY2565Q3!Q:Q,MATCH([1]ตารางคะแนนV3!$C565,[1]RiskPlusY2565Q3!$D:$D,0))</f>
        <v>0</v>
      </c>
      <c r="AQ565" s="92">
        <f>INDEX([1]RiskPlusY2565Q3!R:R,MATCH([1]ตารางคะแนนV3!$C565,[1]RiskPlusY2565Q3!$D:$D,0))</f>
        <v>0</v>
      </c>
      <c r="AR565" s="92">
        <f>INDEX([1]RiskPlusY2565Q3!AB:AB,MATCH([1]ตารางคะแนนV3!$C565,[1]RiskPlusY2565Q3!$D:$D,0))</f>
        <v>1</v>
      </c>
      <c r="AS565" s="93">
        <f t="shared" si="137"/>
        <v>1</v>
      </c>
      <c r="AT565" s="92">
        <f>INDEX([1]RiskPlusY2565Q3!AA:AA,MATCH([1]ตารางคะแนนV3!$C565,[1]RiskPlusY2565Q3!$D:$D,0))</f>
        <v>1</v>
      </c>
      <c r="AU565" s="92">
        <f>INDEX([1]RiskPlusY2565Q3!AC:AC,MATCH([1]ตารางคะแนนV3!$C565,[1]RiskPlusY2565Q3!$D:$D,0))</f>
        <v>1</v>
      </c>
      <c r="AV565" s="94">
        <f t="shared" si="138"/>
        <v>2</v>
      </c>
      <c r="AW565" s="95">
        <f t="shared" si="139"/>
        <v>3</v>
      </c>
      <c r="AX565" s="96">
        <f t="shared" si="140"/>
        <v>8</v>
      </c>
      <c r="AY565" s="18" t="str">
        <f t="shared" si="141"/>
        <v>D</v>
      </c>
      <c r="AZ565" s="18"/>
      <c r="BA565" s="18" t="str">
        <f>INDEX([1]Proflile65!$L:$L,MATCH([1]ตารางคะแนนV3!$C565,[1]Proflile65!$D:$D,0))</f>
        <v>เดิม</v>
      </c>
      <c r="BB565" s="18"/>
      <c r="BC565" s="18"/>
      <c r="BD565" s="28" t="b">
        <f t="shared" si="142"/>
        <v>1</v>
      </c>
      <c r="BE565" s="96">
        <v>8</v>
      </c>
      <c r="BF565" s="18" t="s">
        <v>2073</v>
      </c>
      <c r="BH565" s="17">
        <f t="shared" si="143"/>
        <v>0</v>
      </c>
    </row>
    <row r="566" spans="1:60">
      <c r="A566" s="18" t="s">
        <v>31</v>
      </c>
      <c r="B566" s="17" t="s">
        <v>149</v>
      </c>
      <c r="C566" s="18" t="s">
        <v>1207</v>
      </c>
      <c r="D566" s="17" t="s">
        <v>1208</v>
      </c>
      <c r="E566" s="18" t="str">
        <f>INDEX([1]Proflile65!$F:$F,MATCH([1]ตารางคะแนนV3!$C566,[1]Proflile65!$D:$D,0))</f>
        <v>รพศ.</v>
      </c>
      <c r="F566" s="18">
        <f>INDEX([1]Proflile65!$H:$H,MATCH([1]ตารางคะแนนV3!$C566,[1]Proflile65!$D:$D,0))</f>
        <v>1154</v>
      </c>
      <c r="G566" s="19" t="str">
        <f>INDEX([1]Proflile65!$K:$K,MATCH([1]ตารางคะแนนV3!$C566,[1]Proflile65!$D:$D,0))</f>
        <v>รพศ.A B&gt;1000</v>
      </c>
      <c r="H566" s="75">
        <v>259511</v>
      </c>
      <c r="I566" s="76">
        <f>INDEX([1]RiskPlusY2565Q3!L:L,MATCH([1]ตารางคะแนนV3!$C566,[1]RiskPlusY2565Q3!$D:$D,0))</f>
        <v>1818439013.4300001</v>
      </c>
      <c r="J566" s="76">
        <f>INDEX([1]RiskPlusY2565Q3!P:P,MATCH([1]ตารางคะแนนV3!$C566,[1]RiskPlusY2565Q3!$D:$D,0))</f>
        <v>586701886.99000001</v>
      </c>
      <c r="K566" s="76">
        <f>INDEX([1]RiskPlusY2565Q3!O:O,MATCH([1]ตารางคะแนนV3!$C566,[1]RiskPlusY2565Q3!$D:$D,0))</f>
        <v>528404550.56999999</v>
      </c>
      <c r="L566" s="76">
        <f>INDEX([1]RiskPlusY2565Q3!M:M,MATCH([1]ตารางคะแนนV3!$C566,[1]RiskPlusY2565Q3!$D:$D,0))</f>
        <v>425169307.83999997</v>
      </c>
      <c r="M566" s="29">
        <f>INDEX([1]RiskPlusY2565Q3!N:N,MATCH([1]ตารางคะแนนV3!$C566,[1]RiskPlusY2565Q3!$D:$D,0))</f>
        <v>0</v>
      </c>
      <c r="N566" s="77">
        <f>INDEX([1]PlanfinY2565Q3!M:M,MATCH([1]ตารางคะแนนV3!$C566,[1]PlanfinY2565Q3!$C:$C,0))</f>
        <v>1</v>
      </c>
      <c r="O566" s="78">
        <f>INDEX([1]PlanfinY2565Q3!N:N,MATCH([1]ตารางคะแนนV3!$C566,[1]PlanfinY2565Q3!$C:$C,0))</f>
        <v>1</v>
      </c>
      <c r="P566" s="79">
        <f t="shared" si="128"/>
        <v>2</v>
      </c>
      <c r="Q566" s="80">
        <f>INDEX([1]Ratio!R:R,MATCH([1]ตารางคะแนนV3!$C566,[1]Ratio!$C:$C,0))</f>
        <v>83</v>
      </c>
      <c r="R566" s="81">
        <f>INDEX([1]RiskPlusY2565Q3!$S:$S,MATCH([1]ตารางคะแนนV3!C566,[1]RiskPlusY2565Q3!$D:$D,0))</f>
        <v>1</v>
      </c>
      <c r="S566" s="82">
        <f>INDEX([1]Ratio!$S:$S,MATCH([1]ตารางคะแนนV3!$C566,[1]Ratio!$C:$C,0))</f>
        <v>143</v>
      </c>
      <c r="T566" s="78">
        <f>VLOOKUP($C566,[1]RiskPlusY2565Q3!$D$2:$W$901,17,0)</f>
        <v>0</v>
      </c>
      <c r="U566" s="83">
        <f t="shared" si="129"/>
        <v>0</v>
      </c>
      <c r="V566" s="82">
        <f>INDEX([1]Ratio!$T:$T,MATCH([1]ตารางคะแนนV3!$C566,[1]Ratio!$C:$C,0))</f>
        <v>52</v>
      </c>
      <c r="W566" s="78">
        <f>VLOOKUP($C566,[1]RiskPlusY2565Q3!$D$2:$W$901,18,0)</f>
        <v>1</v>
      </c>
      <c r="X566" s="83">
        <f t="shared" si="130"/>
        <v>0.5</v>
      </c>
      <c r="Y566" s="82">
        <f>INDEX([1]Ratio!$V:$V,MATCH([1]ตารางคะแนนV3!$C566,[1]Ratio!$C:$C,0))</f>
        <v>39</v>
      </c>
      <c r="Z566" s="81">
        <f>INDEX([1]RiskPlusY2565Q3!$W:$W,MATCH([1]ตารางคะแนนV3!C566,[1]RiskPlusY2565Q3!$D:$D,0))</f>
        <v>1</v>
      </c>
      <c r="AA566" s="84">
        <f t="shared" si="131"/>
        <v>2.5</v>
      </c>
      <c r="AB566" s="77" t="str">
        <f>INDEX('[1]Quick MethodY2565Q3'!P:P,MATCH([1]ตารางคะแนนV3!$C566,'[1]Quick MethodY2565Q3'!$C:$C,0))</f>
        <v>1</v>
      </c>
      <c r="AC566" s="78" t="str">
        <f>INDEX('[1]Quick MethodY2565Q3'!Q:Q,MATCH([1]ตารางคะแนนV3!$C566,'[1]Quick MethodY2565Q3'!$C:$C,0))</f>
        <v>1</v>
      </c>
      <c r="AD566" s="78">
        <f>INDEX([1]HGRY2565Q3!W:W,MATCH([1]ตารางคะแนนV3!$C566,[1]HGRY2565Q3!$C:$C,0))</f>
        <v>0.5</v>
      </c>
      <c r="AE566" s="78">
        <f>INDEX([1]HGRY2565Q3!X:X,MATCH([1]ตารางคะแนนV3!$C566,[1]HGRY2565Q3!$C:$C,0))</f>
        <v>0.5</v>
      </c>
      <c r="AF566" s="78">
        <f>INDEX([1]HGRY2565Q3!Y:Y,MATCH([1]ตารางคะแนนV3!$C566,[1]HGRY2565Q3!$C:$C,0))</f>
        <v>0.5</v>
      </c>
      <c r="AG566" s="78">
        <f>INDEX([1]HGRY2565Q3!Z:Z,MATCH([1]ตารางคะแนนV3!$C566,[1]HGRY2565Q3!$C:$C,0))</f>
        <v>0</v>
      </c>
      <c r="AH566" s="85">
        <f t="shared" si="132"/>
        <v>3.5</v>
      </c>
      <c r="AI566" s="79">
        <f t="shared" si="133"/>
        <v>2</v>
      </c>
      <c r="AJ566" s="86">
        <f>INDEX([1]PointY2565Q3!J:J,MATCH([1]ตารางคะแนนV3!$C566,[1]PointY2565Q3!$C:$C,0))</f>
        <v>1</v>
      </c>
      <c r="AK566" s="87">
        <f>IFERROR(INDEX([1]อัตราการครองเตียง!O:O,MATCH([1]ตารางคะแนนV3!$C566,[1]อัตราการครองเตียง!$C:$C,0)),0)</f>
        <v>1</v>
      </c>
      <c r="AL566" s="88">
        <f>INDEX([1]SumAdjRw!R:R,MATCH([1]ตารางคะแนนV3!$C566,[1]SumAdjRw!$C:$C,0))</f>
        <v>0</v>
      </c>
      <c r="AM566" s="89">
        <f t="shared" si="134"/>
        <v>1</v>
      </c>
      <c r="AN566" s="90">
        <f t="shared" si="135"/>
        <v>4</v>
      </c>
      <c r="AO566" s="91">
        <f t="shared" si="136"/>
        <v>8.5</v>
      </c>
      <c r="AP566" s="92">
        <f>INDEX([1]RiskPlusY2565Q3!Q:Q,MATCH([1]ตารางคะแนนV3!$C566,[1]RiskPlusY2565Q3!$D:$D,0))</f>
        <v>1</v>
      </c>
      <c r="AQ566" s="92">
        <f>INDEX([1]RiskPlusY2565Q3!R:R,MATCH([1]ตารางคะแนนV3!$C566,[1]RiskPlusY2565Q3!$D:$D,0))</f>
        <v>1</v>
      </c>
      <c r="AR566" s="92">
        <f>INDEX([1]RiskPlusY2565Q3!AB:AB,MATCH([1]ตารางคะแนนV3!$C566,[1]RiskPlusY2565Q3!$D:$D,0))</f>
        <v>1</v>
      </c>
      <c r="AS566" s="93">
        <f t="shared" si="137"/>
        <v>3</v>
      </c>
      <c r="AT566" s="92">
        <f>INDEX([1]RiskPlusY2565Q3!AA:AA,MATCH([1]ตารางคะแนนV3!$C566,[1]RiskPlusY2565Q3!$D:$D,0))</f>
        <v>1</v>
      </c>
      <c r="AU566" s="92">
        <f>INDEX([1]RiskPlusY2565Q3!AC:AC,MATCH([1]ตารางคะแนนV3!$C566,[1]RiskPlusY2565Q3!$D:$D,0))</f>
        <v>1</v>
      </c>
      <c r="AV566" s="94">
        <f t="shared" si="138"/>
        <v>2</v>
      </c>
      <c r="AW566" s="95">
        <f t="shared" si="139"/>
        <v>5</v>
      </c>
      <c r="AX566" s="96">
        <f t="shared" si="140"/>
        <v>13.5</v>
      </c>
      <c r="AY566" s="18" t="str">
        <f t="shared" si="141"/>
        <v>A</v>
      </c>
      <c r="AZ566" s="18"/>
      <c r="BA566" s="18" t="str">
        <f>INDEX([1]Proflile65!$L:$L,MATCH([1]ตารางคะแนนV3!$C566,[1]Proflile65!$D:$D,0))</f>
        <v>เดิม</v>
      </c>
      <c r="BB566" s="18"/>
      <c r="BC566" s="18"/>
      <c r="BD566" s="28" t="b">
        <f t="shared" si="142"/>
        <v>1</v>
      </c>
      <c r="BE566" s="96">
        <v>13.5</v>
      </c>
      <c r="BF566" s="18" t="s">
        <v>2048</v>
      </c>
      <c r="BH566" s="17">
        <f t="shared" si="143"/>
        <v>300000</v>
      </c>
    </row>
    <row r="567" spans="1:60">
      <c r="A567" s="18" t="s">
        <v>31</v>
      </c>
      <c r="B567" s="17" t="s">
        <v>149</v>
      </c>
      <c r="C567" s="18" t="s">
        <v>1209</v>
      </c>
      <c r="D567" s="17" t="s">
        <v>1210</v>
      </c>
      <c r="E567" s="18" t="str">
        <f>INDEX([1]Proflile65!$F:$F,MATCH([1]ตารางคะแนนV3!$C567,[1]Proflile65!$D:$D,0))</f>
        <v>รพช.</v>
      </c>
      <c r="F567" s="18">
        <f>INDEX([1]Proflile65!$H:$H,MATCH([1]ตารางคะแนนV3!$C567,[1]Proflile65!$D:$D,0))</f>
        <v>52</v>
      </c>
      <c r="G567" s="19" t="str">
        <f>INDEX([1]Proflile65!$K:$K,MATCH([1]ตารางคะแนนV3!$C567,[1]Proflile65!$D:$D,0))</f>
        <v>รพช.F2 P30,000-60,000</v>
      </c>
      <c r="H567" s="75">
        <v>51752</v>
      </c>
      <c r="I567" s="76">
        <f>INDEX([1]RiskPlusY2565Q3!L:L,MATCH([1]ตารางคะแนนV3!$C567,[1]RiskPlusY2565Q3!$D:$D,0))</f>
        <v>44349722.979999997</v>
      </c>
      <c r="J567" s="76">
        <f>INDEX([1]RiskPlusY2565Q3!P:P,MATCH([1]ตารางคะแนนV3!$C567,[1]RiskPlusY2565Q3!$D:$D,0))</f>
        <v>-203016.87</v>
      </c>
      <c r="K567" s="76">
        <f>INDEX([1]RiskPlusY2565Q3!O:O,MATCH([1]ตารางคะแนนV3!$C567,[1]RiskPlusY2565Q3!$D:$D,0))</f>
        <v>32623911.390000001</v>
      </c>
      <c r="L567" s="76">
        <f>INDEX([1]RiskPlusY2565Q3!M:M,MATCH([1]ตารางคะแนนV3!$C567,[1]RiskPlusY2565Q3!$D:$D,0))</f>
        <v>31956741.25</v>
      </c>
      <c r="M567" s="29">
        <f>INDEX([1]RiskPlusY2565Q3!N:N,MATCH([1]ตารางคะแนนV3!$C567,[1]RiskPlusY2565Q3!$D:$D,0))</f>
        <v>0</v>
      </c>
      <c r="N567" s="77">
        <f>INDEX([1]PlanfinY2565Q3!M:M,MATCH([1]ตารางคะแนนV3!$C567,[1]PlanfinY2565Q3!$C:$C,0))</f>
        <v>0</v>
      </c>
      <c r="O567" s="78">
        <f>INDEX([1]PlanfinY2565Q3!N:N,MATCH([1]ตารางคะแนนV3!$C567,[1]PlanfinY2565Q3!$C:$C,0))</f>
        <v>1</v>
      </c>
      <c r="P567" s="79">
        <f t="shared" si="128"/>
        <v>1</v>
      </c>
      <c r="Q567" s="80">
        <f>INDEX([1]Ratio!R:R,MATCH([1]ตารางคะแนนV3!$C567,[1]Ratio!$C:$C,0))</f>
        <v>231</v>
      </c>
      <c r="R567" s="81">
        <f>INDEX([1]RiskPlusY2565Q3!$S:$S,MATCH([1]ตารางคะแนนV3!C567,[1]RiskPlusY2565Q3!$D:$D,0))</f>
        <v>0</v>
      </c>
      <c r="S567" s="82">
        <f>INDEX([1]Ratio!$S:$S,MATCH([1]ตารางคะแนนV3!$C567,[1]Ratio!$C:$C,0))</f>
        <v>83</v>
      </c>
      <c r="T567" s="78">
        <f>VLOOKUP($C567,[1]RiskPlusY2565Q3!$D$2:$W$901,17,0)</f>
        <v>0</v>
      </c>
      <c r="U567" s="83">
        <f t="shared" si="129"/>
        <v>0</v>
      </c>
      <c r="V567" s="82">
        <f>INDEX([1]Ratio!$T:$T,MATCH([1]ตารางคะแนนV3!$C567,[1]Ratio!$C:$C,0))</f>
        <v>101</v>
      </c>
      <c r="W567" s="78">
        <f>VLOOKUP($C567,[1]RiskPlusY2565Q3!$D$2:$W$901,18,0)</f>
        <v>0</v>
      </c>
      <c r="X567" s="83">
        <f t="shared" si="130"/>
        <v>0</v>
      </c>
      <c r="Y567" s="82">
        <f>INDEX([1]Ratio!$V:$V,MATCH([1]ตารางคะแนนV3!$C567,[1]Ratio!$C:$C,0))</f>
        <v>55</v>
      </c>
      <c r="Z567" s="81">
        <f>INDEX([1]RiskPlusY2565Q3!$W:$W,MATCH([1]ตารางคะแนนV3!C567,[1]RiskPlusY2565Q3!$D:$D,0))</f>
        <v>1</v>
      </c>
      <c r="AA567" s="84">
        <f t="shared" si="131"/>
        <v>1</v>
      </c>
      <c r="AB567" s="77" t="str">
        <f>INDEX('[1]Quick MethodY2565Q3'!P:P,MATCH([1]ตารางคะแนนV3!$C567,'[1]Quick MethodY2565Q3'!$C:$C,0))</f>
        <v>1</v>
      </c>
      <c r="AC567" s="78" t="str">
        <f>INDEX('[1]Quick MethodY2565Q3'!Q:Q,MATCH([1]ตารางคะแนนV3!$C567,'[1]Quick MethodY2565Q3'!$C:$C,0))</f>
        <v>1</v>
      </c>
      <c r="AD567" s="78">
        <f>INDEX([1]HGRY2565Q3!W:W,MATCH([1]ตารางคะแนนV3!$C567,[1]HGRY2565Q3!$C:$C,0))</f>
        <v>0</v>
      </c>
      <c r="AE567" s="78">
        <f>INDEX([1]HGRY2565Q3!X:X,MATCH([1]ตารางคะแนนV3!$C567,[1]HGRY2565Q3!$C:$C,0))</f>
        <v>0</v>
      </c>
      <c r="AF567" s="78">
        <f>INDEX([1]HGRY2565Q3!Y:Y,MATCH([1]ตารางคะแนนV3!$C567,[1]HGRY2565Q3!$C:$C,0))</f>
        <v>0</v>
      </c>
      <c r="AG567" s="78">
        <f>INDEX([1]HGRY2565Q3!Z:Z,MATCH([1]ตารางคะแนนV3!$C567,[1]HGRY2565Q3!$C:$C,0))</f>
        <v>0</v>
      </c>
      <c r="AH567" s="85">
        <f t="shared" si="132"/>
        <v>2</v>
      </c>
      <c r="AI567" s="79">
        <f t="shared" si="133"/>
        <v>2</v>
      </c>
      <c r="AJ567" s="86">
        <f>INDEX([1]PointY2565Q3!J:J,MATCH([1]ตารางคะแนนV3!$C567,[1]PointY2565Q3!$C:$C,0))</f>
        <v>1</v>
      </c>
      <c r="AK567" s="87">
        <f>IFERROR(INDEX([1]อัตราการครองเตียง!O:O,MATCH([1]ตารางคะแนนV3!$C567,[1]อัตราการครองเตียง!$C:$C,0)),0)</f>
        <v>1</v>
      </c>
      <c r="AL567" s="88">
        <f>INDEX([1]SumAdjRw!R:R,MATCH([1]ตารางคะแนนV3!$C567,[1]SumAdjRw!$C:$C,0))</f>
        <v>1</v>
      </c>
      <c r="AM567" s="89">
        <f t="shared" si="134"/>
        <v>2</v>
      </c>
      <c r="AN567" s="90">
        <f t="shared" si="135"/>
        <v>5</v>
      </c>
      <c r="AO567" s="91">
        <f t="shared" si="136"/>
        <v>7</v>
      </c>
      <c r="AP567" s="92">
        <f>INDEX([1]RiskPlusY2565Q3!Q:Q,MATCH([1]ตารางคะแนนV3!$C567,[1]RiskPlusY2565Q3!$D:$D,0))</f>
        <v>0</v>
      </c>
      <c r="AQ567" s="92">
        <f>INDEX([1]RiskPlusY2565Q3!R:R,MATCH([1]ตารางคะแนนV3!$C567,[1]RiskPlusY2565Q3!$D:$D,0))</f>
        <v>0</v>
      </c>
      <c r="AR567" s="92">
        <f>INDEX([1]RiskPlusY2565Q3!AB:AB,MATCH([1]ตารางคะแนนV3!$C567,[1]RiskPlusY2565Q3!$D:$D,0))</f>
        <v>1</v>
      </c>
      <c r="AS567" s="93">
        <f t="shared" si="137"/>
        <v>1</v>
      </c>
      <c r="AT567" s="92">
        <f>INDEX([1]RiskPlusY2565Q3!AA:AA,MATCH([1]ตารางคะแนนV3!$C567,[1]RiskPlusY2565Q3!$D:$D,0))</f>
        <v>1</v>
      </c>
      <c r="AU567" s="92">
        <f>INDEX([1]RiskPlusY2565Q3!AC:AC,MATCH([1]ตารางคะแนนV3!$C567,[1]RiskPlusY2565Q3!$D:$D,0))</f>
        <v>1</v>
      </c>
      <c r="AV567" s="94">
        <f t="shared" si="138"/>
        <v>2</v>
      </c>
      <c r="AW567" s="95">
        <f t="shared" si="139"/>
        <v>3</v>
      </c>
      <c r="AX567" s="96">
        <f t="shared" si="140"/>
        <v>10</v>
      </c>
      <c r="AY567" s="18" t="str">
        <f t="shared" si="141"/>
        <v>C</v>
      </c>
      <c r="AZ567" s="18"/>
      <c r="BA567" s="18" t="str">
        <f>INDEX([1]Proflile65!$L:$L,MATCH([1]ตารางคะแนนV3!$C567,[1]Proflile65!$D:$D,0))</f>
        <v>เดิม</v>
      </c>
      <c r="BB567" s="18"/>
      <c r="BC567" s="18"/>
      <c r="BD567" s="28" t="b">
        <f t="shared" si="142"/>
        <v>1</v>
      </c>
      <c r="BE567" s="96">
        <v>10</v>
      </c>
      <c r="BF567" s="18" t="s">
        <v>2072</v>
      </c>
      <c r="BH567" s="17">
        <f t="shared" si="143"/>
        <v>0</v>
      </c>
    </row>
    <row r="568" spans="1:60">
      <c r="A568" s="18" t="s">
        <v>31</v>
      </c>
      <c r="B568" s="17" t="s">
        <v>149</v>
      </c>
      <c r="C568" s="18" t="s">
        <v>1211</v>
      </c>
      <c r="D568" s="17" t="s">
        <v>1212</v>
      </c>
      <c r="E568" s="18" t="str">
        <f>INDEX([1]Proflile65!$F:$F,MATCH([1]ตารางคะแนนV3!$C568,[1]Proflile65!$D:$D,0))</f>
        <v>รพช.</v>
      </c>
      <c r="F568" s="18">
        <f>INDEX([1]Proflile65!$H:$H,MATCH([1]ตารางคะแนนV3!$C568,[1]Proflile65!$D:$D,0))</f>
        <v>60</v>
      </c>
      <c r="G568" s="19" t="str">
        <f>INDEX([1]Proflile65!$K:$K,MATCH([1]ตารางคะแนนV3!$C568,[1]Proflile65!$D:$D,0))</f>
        <v>รพช.F2 P30,000-60,000</v>
      </c>
      <c r="H568" s="75">
        <v>49952</v>
      </c>
      <c r="I568" s="76">
        <f>INDEX([1]RiskPlusY2565Q3!L:L,MATCH([1]ตารางคะแนนV3!$C568,[1]RiskPlusY2565Q3!$D:$D,0))</f>
        <v>60090568.799999997</v>
      </c>
      <c r="J568" s="76">
        <f>INDEX([1]RiskPlusY2565Q3!P:P,MATCH([1]ตารางคะแนนV3!$C568,[1]RiskPlusY2565Q3!$D:$D,0))</f>
        <v>39205.269999999997</v>
      </c>
      <c r="K568" s="76">
        <f>INDEX([1]RiskPlusY2565Q3!O:O,MATCH([1]ตารางคะแนนV3!$C568,[1]RiskPlusY2565Q3!$D:$D,0))</f>
        <v>45709934.140000001</v>
      </c>
      <c r="L568" s="76">
        <f>INDEX([1]RiskPlusY2565Q3!M:M,MATCH([1]ตารางคะแนนV3!$C568,[1]RiskPlusY2565Q3!$D:$D,0))</f>
        <v>44115052.719999999</v>
      </c>
      <c r="M568" s="29">
        <f>INDEX([1]RiskPlusY2565Q3!N:N,MATCH([1]ตารางคะแนนV3!$C568,[1]RiskPlusY2565Q3!$D:$D,0))</f>
        <v>0</v>
      </c>
      <c r="N568" s="77">
        <f>INDEX([1]PlanfinY2565Q3!M:M,MATCH([1]ตารางคะแนนV3!$C568,[1]PlanfinY2565Q3!$C:$C,0))</f>
        <v>0</v>
      </c>
      <c r="O568" s="78">
        <f>INDEX([1]PlanfinY2565Q3!N:N,MATCH([1]ตารางคะแนนV3!$C568,[1]PlanfinY2565Q3!$C:$C,0))</f>
        <v>0</v>
      </c>
      <c r="P568" s="79">
        <f t="shared" si="128"/>
        <v>0</v>
      </c>
      <c r="Q568" s="80">
        <f>INDEX([1]Ratio!R:R,MATCH([1]ตารางคะแนนV3!$C568,[1]Ratio!$C:$C,0))</f>
        <v>286</v>
      </c>
      <c r="R568" s="81">
        <f>INDEX([1]RiskPlusY2565Q3!$S:$S,MATCH([1]ตารางคะแนนV3!C568,[1]RiskPlusY2565Q3!$D:$D,0))</f>
        <v>0</v>
      </c>
      <c r="S568" s="82">
        <f>INDEX([1]Ratio!$S:$S,MATCH([1]ตารางคะแนนV3!$C568,[1]Ratio!$C:$C,0))</f>
        <v>99</v>
      </c>
      <c r="T568" s="78">
        <f>VLOOKUP($C568,[1]RiskPlusY2565Q3!$D$2:$W$901,17,0)</f>
        <v>0</v>
      </c>
      <c r="U568" s="83">
        <f t="shared" si="129"/>
        <v>0</v>
      </c>
      <c r="V568" s="82">
        <f>INDEX([1]Ratio!$T:$T,MATCH([1]ตารางคะแนนV3!$C568,[1]Ratio!$C:$C,0))</f>
        <v>117</v>
      </c>
      <c r="W568" s="78">
        <f>VLOOKUP($C568,[1]RiskPlusY2565Q3!$D$2:$W$901,18,0)</f>
        <v>0</v>
      </c>
      <c r="X568" s="83">
        <f t="shared" si="130"/>
        <v>0</v>
      </c>
      <c r="Y568" s="82">
        <f>INDEX([1]Ratio!$V:$V,MATCH([1]ตารางคะแนนV3!$C568,[1]Ratio!$C:$C,0))</f>
        <v>72</v>
      </c>
      <c r="Z568" s="81">
        <f>INDEX([1]RiskPlusY2565Q3!$W:$W,MATCH([1]ตารางคะแนนV3!C568,[1]RiskPlusY2565Q3!$D:$D,0))</f>
        <v>0</v>
      </c>
      <c r="AA568" s="84">
        <f t="shared" si="131"/>
        <v>0</v>
      </c>
      <c r="AB568" s="77" t="str">
        <f>INDEX('[1]Quick MethodY2565Q3'!P:P,MATCH([1]ตารางคะแนนV3!$C568,'[1]Quick MethodY2565Q3'!$C:$C,0))</f>
        <v>1</v>
      </c>
      <c r="AC568" s="78" t="str">
        <f>INDEX('[1]Quick MethodY2565Q3'!Q:Q,MATCH([1]ตารางคะแนนV3!$C568,'[1]Quick MethodY2565Q3'!$C:$C,0))</f>
        <v>1</v>
      </c>
      <c r="AD568" s="78">
        <f>INDEX([1]HGRY2565Q3!W:W,MATCH([1]ตารางคะแนนV3!$C568,[1]HGRY2565Q3!$C:$C,0))</f>
        <v>0</v>
      </c>
      <c r="AE568" s="78">
        <f>INDEX([1]HGRY2565Q3!X:X,MATCH([1]ตารางคะแนนV3!$C568,[1]HGRY2565Q3!$C:$C,0))</f>
        <v>0.5</v>
      </c>
      <c r="AF568" s="78">
        <f>INDEX([1]HGRY2565Q3!Y:Y,MATCH([1]ตารางคะแนนV3!$C568,[1]HGRY2565Q3!$C:$C,0))</f>
        <v>0.5</v>
      </c>
      <c r="AG568" s="78">
        <f>INDEX([1]HGRY2565Q3!Z:Z,MATCH([1]ตารางคะแนนV3!$C568,[1]HGRY2565Q3!$C:$C,0))</f>
        <v>0</v>
      </c>
      <c r="AH568" s="85">
        <f t="shared" si="132"/>
        <v>3</v>
      </c>
      <c r="AI568" s="79">
        <f t="shared" si="133"/>
        <v>2</v>
      </c>
      <c r="AJ568" s="86">
        <f>INDEX([1]PointY2565Q3!J:J,MATCH([1]ตารางคะแนนV3!$C568,[1]PointY2565Q3!$C:$C,0))</f>
        <v>1</v>
      </c>
      <c r="AK568" s="87">
        <f>IFERROR(INDEX([1]อัตราการครองเตียง!O:O,MATCH([1]ตารางคะแนนV3!$C568,[1]อัตราการครองเตียง!$C:$C,0)),0)</f>
        <v>1</v>
      </c>
      <c r="AL568" s="88">
        <f>INDEX([1]SumAdjRw!R:R,MATCH([1]ตารางคะแนนV3!$C568,[1]SumAdjRw!$C:$C,0))</f>
        <v>1</v>
      </c>
      <c r="AM568" s="89">
        <f t="shared" si="134"/>
        <v>2</v>
      </c>
      <c r="AN568" s="90">
        <f t="shared" si="135"/>
        <v>5</v>
      </c>
      <c r="AO568" s="91">
        <f t="shared" si="136"/>
        <v>5</v>
      </c>
      <c r="AP568" s="92">
        <f>INDEX([1]RiskPlusY2565Q3!Q:Q,MATCH([1]ตารางคะแนนV3!$C568,[1]RiskPlusY2565Q3!$D:$D,0))</f>
        <v>1</v>
      </c>
      <c r="AQ568" s="92">
        <f>INDEX([1]RiskPlusY2565Q3!R:R,MATCH([1]ตารางคะแนนV3!$C568,[1]RiskPlusY2565Q3!$D:$D,0))</f>
        <v>1</v>
      </c>
      <c r="AR568" s="92">
        <f>INDEX([1]RiskPlusY2565Q3!AB:AB,MATCH([1]ตารางคะแนนV3!$C568,[1]RiskPlusY2565Q3!$D:$D,0))</f>
        <v>1</v>
      </c>
      <c r="AS568" s="93">
        <f t="shared" si="137"/>
        <v>3</v>
      </c>
      <c r="AT568" s="92">
        <f>INDEX([1]RiskPlusY2565Q3!AA:AA,MATCH([1]ตารางคะแนนV3!$C568,[1]RiskPlusY2565Q3!$D:$D,0))</f>
        <v>1</v>
      </c>
      <c r="AU568" s="92">
        <f>INDEX([1]RiskPlusY2565Q3!AC:AC,MATCH([1]ตารางคะแนนV3!$C568,[1]RiskPlusY2565Q3!$D:$D,0))</f>
        <v>1</v>
      </c>
      <c r="AV568" s="94">
        <f t="shared" si="138"/>
        <v>2</v>
      </c>
      <c r="AW568" s="95">
        <f t="shared" si="139"/>
        <v>5</v>
      </c>
      <c r="AX568" s="96">
        <f t="shared" si="140"/>
        <v>10</v>
      </c>
      <c r="AY568" s="18" t="str">
        <f t="shared" si="141"/>
        <v>C</v>
      </c>
      <c r="AZ568" s="18"/>
      <c r="BA568" s="18" t="str">
        <f>INDEX([1]Proflile65!$L:$L,MATCH([1]ตารางคะแนนV3!$C568,[1]Proflile65!$D:$D,0))</f>
        <v>เดิม</v>
      </c>
      <c r="BB568" s="18"/>
      <c r="BC568" s="18"/>
      <c r="BD568" s="28" t="b">
        <f t="shared" si="142"/>
        <v>1</v>
      </c>
      <c r="BE568" s="96">
        <v>10</v>
      </c>
      <c r="BF568" s="18" t="s">
        <v>2072</v>
      </c>
      <c r="BH568" s="17">
        <f t="shared" si="143"/>
        <v>0</v>
      </c>
    </row>
    <row r="569" spans="1:60">
      <c r="A569" s="18" t="s">
        <v>31</v>
      </c>
      <c r="B569" s="17" t="s">
        <v>149</v>
      </c>
      <c r="C569" s="18" t="s">
        <v>1213</v>
      </c>
      <c r="D569" s="17" t="s">
        <v>1214</v>
      </c>
      <c r="E569" s="18" t="str">
        <f>INDEX([1]Proflile65!$F:$F,MATCH([1]ตารางคะแนนV3!$C569,[1]Proflile65!$D:$D,0))</f>
        <v>รพท.</v>
      </c>
      <c r="F569" s="18">
        <f>INDEX([1]Proflile65!$H:$H,MATCH([1]ตารางคะแนนV3!$C569,[1]Proflile65!$D:$D,0))</f>
        <v>234</v>
      </c>
      <c r="G569" s="19" t="str">
        <f>INDEX([1]Proflile65!$K:$K,MATCH([1]ตารางคะแนนV3!$C569,[1]Proflile65!$D:$D,0))</f>
        <v>รพท.M1 B&gt;200</v>
      </c>
      <c r="H569" s="75">
        <v>84526</v>
      </c>
      <c r="I569" s="76">
        <f>INDEX([1]RiskPlusY2565Q3!L:L,MATCH([1]ตารางคะแนนV3!$C569,[1]RiskPlusY2565Q3!$D:$D,0))</f>
        <v>235628871.84999999</v>
      </c>
      <c r="J569" s="76">
        <f>INDEX([1]RiskPlusY2565Q3!P:P,MATCH([1]ตารางคะแนนV3!$C569,[1]RiskPlusY2565Q3!$D:$D,0))</f>
        <v>24767614.300000001</v>
      </c>
      <c r="K569" s="76">
        <f>INDEX([1]RiskPlusY2565Q3!O:O,MATCH([1]ตารางคะแนนV3!$C569,[1]RiskPlusY2565Q3!$D:$D,0))</f>
        <v>144085667.34</v>
      </c>
      <c r="L569" s="76">
        <f>INDEX([1]RiskPlusY2565Q3!M:M,MATCH([1]ตารางคะแนนV3!$C569,[1]RiskPlusY2565Q3!$D:$D,0))</f>
        <v>114943066.48</v>
      </c>
      <c r="M569" s="29">
        <f>INDEX([1]RiskPlusY2565Q3!N:N,MATCH([1]ตารางคะแนนV3!$C569,[1]RiskPlusY2565Q3!$D:$D,0))</f>
        <v>0</v>
      </c>
      <c r="N569" s="77">
        <f>INDEX([1]PlanfinY2565Q3!M:M,MATCH([1]ตารางคะแนนV3!$C569,[1]PlanfinY2565Q3!$C:$C,0))</f>
        <v>1</v>
      </c>
      <c r="O569" s="78">
        <f>INDEX([1]PlanfinY2565Q3!N:N,MATCH([1]ตารางคะแนนV3!$C569,[1]PlanfinY2565Q3!$C:$C,0))</f>
        <v>1</v>
      </c>
      <c r="P569" s="79">
        <f t="shared" si="128"/>
        <v>2</v>
      </c>
      <c r="Q569" s="80">
        <f>INDEX([1]Ratio!R:R,MATCH([1]ตารางคะแนนV3!$C569,[1]Ratio!$C:$C,0))</f>
        <v>155</v>
      </c>
      <c r="R569" s="81">
        <f>INDEX([1]RiskPlusY2565Q3!$S:$S,MATCH([1]ตารางคะแนนV3!C569,[1]RiskPlusY2565Q3!$D:$D,0))</f>
        <v>0</v>
      </c>
      <c r="S569" s="82">
        <f>INDEX([1]Ratio!$S:$S,MATCH([1]ตารางคะแนนV3!$C569,[1]Ratio!$C:$C,0))</f>
        <v>104</v>
      </c>
      <c r="T569" s="78">
        <f>VLOOKUP($C569,[1]RiskPlusY2565Q3!$D$2:$W$901,17,0)</f>
        <v>0</v>
      </c>
      <c r="U569" s="83">
        <f t="shared" si="129"/>
        <v>0</v>
      </c>
      <c r="V569" s="82">
        <f>INDEX([1]Ratio!$T:$T,MATCH([1]ตารางคะแนนV3!$C569,[1]Ratio!$C:$C,0))</f>
        <v>78</v>
      </c>
      <c r="W569" s="78">
        <f>VLOOKUP($C569,[1]RiskPlusY2565Q3!$D$2:$W$901,18,0)</f>
        <v>0</v>
      </c>
      <c r="X569" s="83">
        <f t="shared" si="130"/>
        <v>0</v>
      </c>
      <c r="Y569" s="82">
        <f>INDEX([1]Ratio!$V:$V,MATCH([1]ตารางคะแนนV3!$C569,[1]Ratio!$C:$C,0))</f>
        <v>51</v>
      </c>
      <c r="Z569" s="81">
        <f>INDEX([1]RiskPlusY2565Q3!$W:$W,MATCH([1]ตารางคะแนนV3!C569,[1]RiskPlusY2565Q3!$D:$D,0))</f>
        <v>1</v>
      </c>
      <c r="AA569" s="84">
        <f t="shared" si="131"/>
        <v>1</v>
      </c>
      <c r="AB569" s="77" t="str">
        <f>INDEX('[1]Quick MethodY2565Q3'!P:P,MATCH([1]ตารางคะแนนV3!$C569,'[1]Quick MethodY2565Q3'!$C:$C,0))</f>
        <v>0</v>
      </c>
      <c r="AC569" s="78" t="str">
        <f>INDEX('[1]Quick MethodY2565Q3'!Q:Q,MATCH([1]ตารางคะแนนV3!$C569,'[1]Quick MethodY2565Q3'!$C:$C,0))</f>
        <v>1</v>
      </c>
      <c r="AD569" s="78">
        <f>INDEX([1]HGRY2565Q3!W:W,MATCH([1]ตารางคะแนนV3!$C569,[1]HGRY2565Q3!$C:$C,0))</f>
        <v>0.5</v>
      </c>
      <c r="AE569" s="78">
        <f>INDEX([1]HGRY2565Q3!X:X,MATCH([1]ตารางคะแนนV3!$C569,[1]HGRY2565Q3!$C:$C,0))</f>
        <v>0</v>
      </c>
      <c r="AF569" s="78">
        <f>INDEX([1]HGRY2565Q3!Y:Y,MATCH([1]ตารางคะแนนV3!$C569,[1]HGRY2565Q3!$C:$C,0))</f>
        <v>0</v>
      </c>
      <c r="AG569" s="78">
        <f>INDEX([1]HGRY2565Q3!Z:Z,MATCH([1]ตารางคะแนนV3!$C569,[1]HGRY2565Q3!$C:$C,0))</f>
        <v>0</v>
      </c>
      <c r="AH569" s="85">
        <f t="shared" si="132"/>
        <v>1.5</v>
      </c>
      <c r="AI569" s="79">
        <f t="shared" si="133"/>
        <v>1.5</v>
      </c>
      <c r="AJ569" s="86">
        <f>INDEX([1]PointY2565Q3!J:J,MATCH([1]ตารางคะแนนV3!$C569,[1]PointY2565Q3!$C:$C,0))</f>
        <v>1</v>
      </c>
      <c r="AK569" s="87">
        <f>IFERROR(INDEX([1]อัตราการครองเตียง!O:O,MATCH([1]ตารางคะแนนV3!$C569,[1]อัตราการครองเตียง!$C:$C,0)),0)</f>
        <v>1</v>
      </c>
      <c r="AL569" s="88">
        <f>INDEX([1]SumAdjRw!R:R,MATCH([1]ตารางคะแนนV3!$C569,[1]SumAdjRw!$C:$C,0))</f>
        <v>1</v>
      </c>
      <c r="AM569" s="89">
        <f t="shared" si="134"/>
        <v>2</v>
      </c>
      <c r="AN569" s="90">
        <f t="shared" si="135"/>
        <v>4.5</v>
      </c>
      <c r="AO569" s="91">
        <f t="shared" si="136"/>
        <v>7.5</v>
      </c>
      <c r="AP569" s="92">
        <f>INDEX([1]RiskPlusY2565Q3!Q:Q,MATCH([1]ตารางคะแนนV3!$C569,[1]RiskPlusY2565Q3!$D:$D,0))</f>
        <v>0</v>
      </c>
      <c r="AQ569" s="92">
        <f>INDEX([1]RiskPlusY2565Q3!R:R,MATCH([1]ตารางคะแนนV3!$C569,[1]RiskPlusY2565Q3!$D:$D,0))</f>
        <v>0</v>
      </c>
      <c r="AR569" s="92">
        <f>INDEX([1]RiskPlusY2565Q3!AB:AB,MATCH([1]ตารางคะแนนV3!$C569,[1]RiskPlusY2565Q3!$D:$D,0))</f>
        <v>1</v>
      </c>
      <c r="AS569" s="93">
        <f t="shared" si="137"/>
        <v>1</v>
      </c>
      <c r="AT569" s="92">
        <f>INDEX([1]RiskPlusY2565Q3!AA:AA,MATCH([1]ตารางคะแนนV3!$C569,[1]RiskPlusY2565Q3!$D:$D,0))</f>
        <v>1</v>
      </c>
      <c r="AU569" s="92">
        <f>INDEX([1]RiskPlusY2565Q3!AC:AC,MATCH([1]ตารางคะแนนV3!$C569,[1]RiskPlusY2565Q3!$D:$D,0))</f>
        <v>1</v>
      </c>
      <c r="AV569" s="94">
        <f t="shared" si="138"/>
        <v>2</v>
      </c>
      <c r="AW569" s="95">
        <f t="shared" si="139"/>
        <v>3</v>
      </c>
      <c r="AX569" s="96">
        <f t="shared" si="140"/>
        <v>10.5</v>
      </c>
      <c r="AY569" s="18" t="str">
        <f t="shared" si="141"/>
        <v>B</v>
      </c>
      <c r="AZ569" s="18"/>
      <c r="BA569" s="18" t="str">
        <f>INDEX([1]Proflile65!$L:$L,MATCH([1]ตารางคะแนนV3!$C569,[1]Proflile65!$D:$D,0))</f>
        <v>เปลี่ยน</v>
      </c>
      <c r="BB569" s="18"/>
      <c r="BC569" s="18"/>
      <c r="BD569" s="28" t="b">
        <f t="shared" si="142"/>
        <v>1</v>
      </c>
      <c r="BE569" s="96">
        <v>10.5</v>
      </c>
      <c r="BF569" s="18" t="s">
        <v>2071</v>
      </c>
      <c r="BH569" s="17">
        <f t="shared" si="143"/>
        <v>150000</v>
      </c>
    </row>
    <row r="570" spans="1:60">
      <c r="A570" s="18" t="s">
        <v>31</v>
      </c>
      <c r="B570" s="17" t="s">
        <v>149</v>
      </c>
      <c r="C570" s="18" t="s">
        <v>1215</v>
      </c>
      <c r="D570" s="17" t="s">
        <v>1216</v>
      </c>
      <c r="E570" s="18" t="str">
        <f>INDEX([1]Proflile65!$F:$F,MATCH([1]ตารางคะแนนV3!$C570,[1]Proflile65!$D:$D,0))</f>
        <v>รพช.</v>
      </c>
      <c r="F570" s="18">
        <f>INDEX([1]Proflile65!$H:$H,MATCH([1]ตารางคะแนนV3!$C570,[1]Proflile65!$D:$D,0))</f>
        <v>8</v>
      </c>
      <c r="G570" s="19" t="str">
        <f>INDEX([1]Proflile65!$K:$K,MATCH([1]ตารางคะแนนV3!$C570,[1]Proflile65!$D:$D,0))</f>
        <v>รพช.F3 P&lt;=15,000</v>
      </c>
      <c r="H570" s="75">
        <v>4061</v>
      </c>
      <c r="I570" s="76">
        <f>INDEX([1]RiskPlusY2565Q3!L:L,MATCH([1]ตารางคะแนนV3!$C570,[1]RiskPlusY2565Q3!$D:$D,0))</f>
        <v>45458212.210000001</v>
      </c>
      <c r="J570" s="76">
        <f>INDEX([1]RiskPlusY2565Q3!P:P,MATCH([1]ตารางคะแนนV3!$C570,[1]RiskPlusY2565Q3!$D:$D,0))</f>
        <v>35940119.899999999</v>
      </c>
      <c r="K570" s="76">
        <f>INDEX([1]RiskPlusY2565Q3!O:O,MATCH([1]ตารางคะแนนV3!$C570,[1]RiskPlusY2565Q3!$D:$D,0))</f>
        <v>22944314.940000001</v>
      </c>
      <c r="L570" s="76">
        <f>INDEX([1]RiskPlusY2565Q3!M:M,MATCH([1]ตารางคะแนนV3!$C570,[1]RiskPlusY2565Q3!$D:$D,0))</f>
        <v>23183261.620000001</v>
      </c>
      <c r="M570" s="29">
        <f>INDEX([1]RiskPlusY2565Q3!N:N,MATCH([1]ตารางคะแนนV3!$C570,[1]RiskPlusY2565Q3!$D:$D,0))</f>
        <v>0</v>
      </c>
      <c r="N570" s="77">
        <f>INDEX([1]PlanfinY2565Q3!M:M,MATCH([1]ตารางคะแนนV3!$C570,[1]PlanfinY2565Q3!$C:$C,0))</f>
        <v>0</v>
      </c>
      <c r="O570" s="78">
        <f>INDEX([1]PlanfinY2565Q3!N:N,MATCH([1]ตารางคะแนนV3!$C570,[1]PlanfinY2565Q3!$C:$C,0))</f>
        <v>0</v>
      </c>
      <c r="P570" s="79">
        <f t="shared" si="128"/>
        <v>0</v>
      </c>
      <c r="Q570" s="80">
        <f>INDEX([1]Ratio!R:R,MATCH([1]ตารางคะแนนV3!$C570,[1]Ratio!$C:$C,0))</f>
        <v>132</v>
      </c>
      <c r="R570" s="81">
        <f>INDEX([1]RiskPlusY2565Q3!$S:$S,MATCH([1]ตารางคะแนนV3!C570,[1]RiskPlusY2565Q3!$D:$D,0))</f>
        <v>0</v>
      </c>
      <c r="S570" s="82">
        <f>INDEX([1]Ratio!$S:$S,MATCH([1]ตารางคะแนนV3!$C570,[1]Ratio!$C:$C,0))</f>
        <v>221</v>
      </c>
      <c r="T570" s="78">
        <f>VLOOKUP($C570,[1]RiskPlusY2565Q3!$D$2:$W$901,17,0)</f>
        <v>0</v>
      </c>
      <c r="U570" s="83">
        <f t="shared" si="129"/>
        <v>0</v>
      </c>
      <c r="V570" s="82">
        <f>INDEX([1]Ratio!$T:$T,MATCH([1]ตารางคะแนนV3!$C570,[1]Ratio!$C:$C,0))</f>
        <v>109</v>
      </c>
      <c r="W570" s="78">
        <f>VLOOKUP($C570,[1]RiskPlusY2565Q3!$D$2:$W$901,18,0)</f>
        <v>0</v>
      </c>
      <c r="X570" s="83">
        <f t="shared" si="130"/>
        <v>0</v>
      </c>
      <c r="Y570" s="82">
        <f>INDEX([1]Ratio!$V:$V,MATCH([1]ตารางคะแนนV3!$C570,[1]Ratio!$C:$C,0))</f>
        <v>73</v>
      </c>
      <c r="Z570" s="81">
        <f>INDEX([1]RiskPlusY2565Q3!$W:$W,MATCH([1]ตารางคะแนนV3!C570,[1]RiskPlusY2565Q3!$D:$D,0))</f>
        <v>0</v>
      </c>
      <c r="AA570" s="84">
        <f t="shared" si="131"/>
        <v>0</v>
      </c>
      <c r="AB570" s="77" t="str">
        <f>INDEX('[1]Quick MethodY2565Q3'!P:P,MATCH([1]ตารางคะแนนV3!$C570,'[1]Quick MethodY2565Q3'!$C:$C,0))</f>
        <v>1</v>
      </c>
      <c r="AC570" s="78" t="str">
        <f>INDEX('[1]Quick MethodY2565Q3'!Q:Q,MATCH([1]ตารางคะแนนV3!$C570,'[1]Quick MethodY2565Q3'!$C:$C,0))</f>
        <v>0</v>
      </c>
      <c r="AD570" s="78">
        <f>INDEX([1]HGRY2565Q3!W:W,MATCH([1]ตารางคะแนนV3!$C570,[1]HGRY2565Q3!$C:$C,0))</f>
        <v>0.5</v>
      </c>
      <c r="AE570" s="78">
        <f>INDEX([1]HGRY2565Q3!X:X,MATCH([1]ตารางคะแนนV3!$C570,[1]HGRY2565Q3!$C:$C,0))</f>
        <v>0</v>
      </c>
      <c r="AF570" s="78">
        <f>INDEX([1]HGRY2565Q3!Y:Y,MATCH([1]ตารางคะแนนV3!$C570,[1]HGRY2565Q3!$C:$C,0))</f>
        <v>0.5</v>
      </c>
      <c r="AG570" s="78">
        <f>INDEX([1]HGRY2565Q3!Z:Z,MATCH([1]ตารางคะแนนV3!$C570,[1]HGRY2565Q3!$C:$C,0))</f>
        <v>0.5</v>
      </c>
      <c r="AH570" s="85">
        <f t="shared" si="132"/>
        <v>2.5</v>
      </c>
      <c r="AI570" s="79">
        <f t="shared" si="133"/>
        <v>2</v>
      </c>
      <c r="AJ570" s="86">
        <f>INDEX([1]PointY2565Q3!J:J,MATCH([1]ตารางคะแนนV3!$C570,[1]PointY2565Q3!$C:$C,0))</f>
        <v>1</v>
      </c>
      <c r="AK570" s="87">
        <f>IFERROR(INDEX([1]อัตราการครองเตียง!O:O,MATCH([1]ตารางคะแนนV3!$C570,[1]อัตราการครองเตียง!$C:$C,0)),0)</f>
        <v>1</v>
      </c>
      <c r="AL570" s="88">
        <f>INDEX([1]SumAdjRw!R:R,MATCH([1]ตารางคะแนนV3!$C570,[1]SumAdjRw!$C:$C,0))</f>
        <v>1</v>
      </c>
      <c r="AM570" s="89">
        <f t="shared" si="134"/>
        <v>2</v>
      </c>
      <c r="AN570" s="90">
        <f t="shared" si="135"/>
        <v>5</v>
      </c>
      <c r="AO570" s="91">
        <f t="shared" si="136"/>
        <v>5</v>
      </c>
      <c r="AP570" s="92">
        <f>INDEX([1]RiskPlusY2565Q3!Q:Q,MATCH([1]ตารางคะแนนV3!$C570,[1]RiskPlusY2565Q3!$D:$D,0))</f>
        <v>1</v>
      </c>
      <c r="AQ570" s="92">
        <f>INDEX([1]RiskPlusY2565Q3!R:R,MATCH([1]ตารางคะแนนV3!$C570,[1]RiskPlusY2565Q3!$D:$D,0))</f>
        <v>1</v>
      </c>
      <c r="AR570" s="92">
        <f>INDEX([1]RiskPlusY2565Q3!AB:AB,MATCH([1]ตารางคะแนนV3!$C570,[1]RiskPlusY2565Q3!$D:$D,0))</f>
        <v>1</v>
      </c>
      <c r="AS570" s="93">
        <f t="shared" si="137"/>
        <v>3</v>
      </c>
      <c r="AT570" s="92">
        <f>INDEX([1]RiskPlusY2565Q3!AA:AA,MATCH([1]ตารางคะแนนV3!$C570,[1]RiskPlusY2565Q3!$D:$D,0))</f>
        <v>1</v>
      </c>
      <c r="AU570" s="92">
        <f>INDEX([1]RiskPlusY2565Q3!AC:AC,MATCH([1]ตารางคะแนนV3!$C570,[1]RiskPlusY2565Q3!$D:$D,0))</f>
        <v>1</v>
      </c>
      <c r="AV570" s="94">
        <f t="shared" si="138"/>
        <v>2</v>
      </c>
      <c r="AW570" s="95">
        <f t="shared" si="139"/>
        <v>5</v>
      </c>
      <c r="AX570" s="96">
        <f t="shared" si="140"/>
        <v>10</v>
      </c>
      <c r="AY570" s="18" t="str">
        <f t="shared" si="141"/>
        <v>C</v>
      </c>
      <c r="AZ570" s="18"/>
      <c r="BA570" s="18" t="str">
        <f>INDEX([1]Proflile65!$L:$L,MATCH([1]ตารางคะแนนV3!$C570,[1]Proflile65!$D:$D,0))</f>
        <v>เดิม</v>
      </c>
      <c r="BB570" s="18"/>
      <c r="BC570" s="18"/>
      <c r="BD570" s="28" t="b">
        <f t="shared" si="142"/>
        <v>1</v>
      </c>
      <c r="BE570" s="96">
        <v>10</v>
      </c>
      <c r="BF570" s="18" t="s">
        <v>2072</v>
      </c>
      <c r="BH570" s="17">
        <f t="shared" si="143"/>
        <v>0</v>
      </c>
    </row>
    <row r="571" spans="1:60">
      <c r="A571" s="18" t="s">
        <v>31</v>
      </c>
      <c r="B571" s="17" t="s">
        <v>149</v>
      </c>
      <c r="C571" s="18" t="s">
        <v>1217</v>
      </c>
      <c r="D571" s="17" t="s">
        <v>1218</v>
      </c>
      <c r="E571" s="18" t="str">
        <f>INDEX([1]Proflile65!$F:$F,MATCH([1]ตารางคะแนนV3!$C571,[1]Proflile65!$D:$D,0))</f>
        <v>รพช.</v>
      </c>
      <c r="F571" s="18">
        <f>INDEX([1]Proflile65!$H:$H,MATCH([1]ตารางคะแนนV3!$C571,[1]Proflile65!$D:$D,0))</f>
        <v>40</v>
      </c>
      <c r="G571" s="19" t="str">
        <f>INDEX([1]Proflile65!$K:$K,MATCH([1]ตารางคะแนนV3!$C571,[1]Proflile65!$D:$D,0))</f>
        <v>รพช.F2 P30,000-60,000</v>
      </c>
      <c r="H571" s="75">
        <v>37153</v>
      </c>
      <c r="I571" s="76">
        <f>INDEX([1]RiskPlusY2565Q3!L:L,MATCH([1]ตารางคะแนนV3!$C571,[1]RiskPlusY2565Q3!$D:$D,0))</f>
        <v>21744386.530000001</v>
      </c>
      <c r="J571" s="76">
        <f>INDEX([1]RiskPlusY2565Q3!P:P,MATCH([1]ตารางคะแนนV3!$C571,[1]RiskPlusY2565Q3!$D:$D,0))</f>
        <v>-8909896.2200000007</v>
      </c>
      <c r="K571" s="76">
        <f>INDEX([1]RiskPlusY2565Q3!O:O,MATCH([1]ตารางคะแนนV3!$C571,[1]RiskPlusY2565Q3!$D:$D,0))</f>
        <v>16066441.890000001</v>
      </c>
      <c r="L571" s="76">
        <f>INDEX([1]RiskPlusY2565Q3!M:M,MATCH([1]ตารางคะแนนV3!$C571,[1]RiskPlusY2565Q3!$D:$D,0))</f>
        <v>12170406.199999999</v>
      </c>
      <c r="M571" s="29">
        <f>INDEX([1]RiskPlusY2565Q3!N:N,MATCH([1]ตารางคะแนนV3!$C571,[1]RiskPlusY2565Q3!$D:$D,0))</f>
        <v>1</v>
      </c>
      <c r="N571" s="77">
        <f>INDEX([1]PlanfinY2565Q3!M:M,MATCH([1]ตารางคะแนนV3!$C571,[1]PlanfinY2565Q3!$C:$C,0))</f>
        <v>0</v>
      </c>
      <c r="O571" s="78">
        <f>INDEX([1]PlanfinY2565Q3!N:N,MATCH([1]ตารางคะแนนV3!$C571,[1]PlanfinY2565Q3!$C:$C,0))</f>
        <v>1</v>
      </c>
      <c r="P571" s="79">
        <f t="shared" si="128"/>
        <v>1</v>
      </c>
      <c r="Q571" s="80">
        <f>INDEX([1]Ratio!R:R,MATCH([1]ตารางคะแนนV3!$C571,[1]Ratio!$C:$C,0))</f>
        <v>189</v>
      </c>
      <c r="R571" s="81">
        <f>INDEX([1]RiskPlusY2565Q3!$S:$S,MATCH([1]ตารางคะแนนV3!C571,[1]RiskPlusY2565Q3!$D:$D,0))</f>
        <v>0</v>
      </c>
      <c r="S571" s="82">
        <f>INDEX([1]Ratio!$S:$S,MATCH([1]ตารางคะแนนV3!$C571,[1]Ratio!$C:$C,0))</f>
        <v>102</v>
      </c>
      <c r="T571" s="78">
        <f>VLOOKUP($C571,[1]RiskPlusY2565Q3!$D$2:$W$901,17,0)</f>
        <v>0</v>
      </c>
      <c r="U571" s="83">
        <f t="shared" si="129"/>
        <v>0</v>
      </c>
      <c r="V571" s="82">
        <f>INDEX([1]Ratio!$T:$T,MATCH([1]ตารางคะแนนV3!$C571,[1]Ratio!$C:$C,0))</f>
        <v>119</v>
      </c>
      <c r="W571" s="78">
        <f>VLOOKUP($C571,[1]RiskPlusY2565Q3!$D$2:$W$901,18,0)</f>
        <v>0</v>
      </c>
      <c r="X571" s="83">
        <f t="shared" si="130"/>
        <v>0</v>
      </c>
      <c r="Y571" s="82">
        <f>INDEX([1]Ratio!$V:$V,MATCH([1]ตารางคะแนนV3!$C571,[1]Ratio!$C:$C,0))</f>
        <v>60</v>
      </c>
      <c r="Z571" s="81">
        <f>INDEX([1]RiskPlusY2565Q3!$W:$W,MATCH([1]ตารางคะแนนV3!C571,[1]RiskPlusY2565Q3!$D:$D,0))</f>
        <v>1</v>
      </c>
      <c r="AA571" s="84">
        <f t="shared" si="131"/>
        <v>1</v>
      </c>
      <c r="AB571" s="77" t="str">
        <f>INDEX('[1]Quick MethodY2565Q3'!P:P,MATCH([1]ตารางคะแนนV3!$C571,'[1]Quick MethodY2565Q3'!$C:$C,0))</f>
        <v>1</v>
      </c>
      <c r="AC571" s="78" t="str">
        <f>INDEX('[1]Quick MethodY2565Q3'!Q:Q,MATCH([1]ตารางคะแนนV3!$C571,'[1]Quick MethodY2565Q3'!$C:$C,0))</f>
        <v>1</v>
      </c>
      <c r="AD571" s="78">
        <f>INDEX([1]HGRY2565Q3!W:W,MATCH([1]ตารางคะแนนV3!$C571,[1]HGRY2565Q3!$C:$C,0))</f>
        <v>0.5</v>
      </c>
      <c r="AE571" s="78">
        <f>INDEX([1]HGRY2565Q3!X:X,MATCH([1]ตารางคะแนนV3!$C571,[1]HGRY2565Q3!$C:$C,0))</f>
        <v>0.5</v>
      </c>
      <c r="AF571" s="78">
        <f>INDEX([1]HGRY2565Q3!Y:Y,MATCH([1]ตารางคะแนนV3!$C571,[1]HGRY2565Q3!$C:$C,0))</f>
        <v>0.5</v>
      </c>
      <c r="AG571" s="78">
        <f>INDEX([1]HGRY2565Q3!Z:Z,MATCH([1]ตารางคะแนนV3!$C571,[1]HGRY2565Q3!$C:$C,0))</f>
        <v>0</v>
      </c>
      <c r="AH571" s="85">
        <f t="shared" si="132"/>
        <v>3.5</v>
      </c>
      <c r="AI571" s="79">
        <f t="shared" si="133"/>
        <v>2</v>
      </c>
      <c r="AJ571" s="86">
        <f>INDEX([1]PointY2565Q3!J:J,MATCH([1]ตารางคะแนนV3!$C571,[1]PointY2565Q3!$C:$C,0))</f>
        <v>1</v>
      </c>
      <c r="AK571" s="87">
        <f>IFERROR(INDEX([1]อัตราการครองเตียง!O:O,MATCH([1]ตารางคะแนนV3!$C571,[1]อัตราการครองเตียง!$C:$C,0)),0)</f>
        <v>1</v>
      </c>
      <c r="AL571" s="88">
        <f>INDEX([1]SumAdjRw!R:R,MATCH([1]ตารางคะแนนV3!$C571,[1]SumAdjRw!$C:$C,0))</f>
        <v>0</v>
      </c>
      <c r="AM571" s="89">
        <f t="shared" si="134"/>
        <v>1</v>
      </c>
      <c r="AN571" s="90">
        <f t="shared" si="135"/>
        <v>4</v>
      </c>
      <c r="AO571" s="91">
        <f t="shared" si="136"/>
        <v>6</v>
      </c>
      <c r="AP571" s="92">
        <f>INDEX([1]RiskPlusY2565Q3!Q:Q,MATCH([1]ตารางคะแนนV3!$C571,[1]RiskPlusY2565Q3!$D:$D,0))</f>
        <v>0</v>
      </c>
      <c r="AQ571" s="92">
        <f>INDEX([1]RiskPlusY2565Q3!R:R,MATCH([1]ตารางคะแนนV3!$C571,[1]RiskPlusY2565Q3!$D:$D,0))</f>
        <v>0</v>
      </c>
      <c r="AR571" s="92">
        <f>INDEX([1]RiskPlusY2565Q3!AB:AB,MATCH([1]ตารางคะแนนV3!$C571,[1]RiskPlusY2565Q3!$D:$D,0))</f>
        <v>1</v>
      </c>
      <c r="AS571" s="93">
        <f t="shared" si="137"/>
        <v>1</v>
      </c>
      <c r="AT571" s="92">
        <f>INDEX([1]RiskPlusY2565Q3!AA:AA,MATCH([1]ตารางคะแนนV3!$C571,[1]RiskPlusY2565Q3!$D:$D,0))</f>
        <v>1</v>
      </c>
      <c r="AU571" s="92">
        <f>INDEX([1]RiskPlusY2565Q3!AC:AC,MATCH([1]ตารางคะแนนV3!$C571,[1]RiskPlusY2565Q3!$D:$D,0))</f>
        <v>0</v>
      </c>
      <c r="AV571" s="94">
        <f t="shared" si="138"/>
        <v>1</v>
      </c>
      <c r="AW571" s="95">
        <f t="shared" si="139"/>
        <v>2</v>
      </c>
      <c r="AX571" s="96">
        <f t="shared" si="140"/>
        <v>8</v>
      </c>
      <c r="AY571" s="18" t="str">
        <f t="shared" si="141"/>
        <v>D</v>
      </c>
      <c r="AZ571" s="18"/>
      <c r="BA571" s="18" t="str">
        <f>INDEX([1]Proflile65!$L:$L,MATCH([1]ตารางคะแนนV3!$C571,[1]Proflile65!$D:$D,0))</f>
        <v>เดิม</v>
      </c>
      <c r="BB571" s="18"/>
      <c r="BC571" s="18"/>
      <c r="BD571" s="28" t="b">
        <f t="shared" si="142"/>
        <v>1</v>
      </c>
      <c r="BE571" s="96">
        <v>8</v>
      </c>
      <c r="BF571" s="18" t="s">
        <v>2073</v>
      </c>
      <c r="BH571" s="17">
        <f t="shared" si="143"/>
        <v>0</v>
      </c>
    </row>
    <row r="572" spans="1:60">
      <c r="A572" s="18" t="s">
        <v>31</v>
      </c>
      <c r="B572" s="17" t="s">
        <v>149</v>
      </c>
      <c r="C572" s="18" t="s">
        <v>1219</v>
      </c>
      <c r="D572" s="17" t="s">
        <v>1220</v>
      </c>
      <c r="E572" s="18" t="str">
        <f>INDEX([1]Proflile65!$F:$F,MATCH([1]ตารางคะแนนV3!$C572,[1]Proflile65!$D:$D,0))</f>
        <v>รพช.</v>
      </c>
      <c r="F572" s="18">
        <f>INDEX([1]Proflile65!$H:$H,MATCH([1]ตารางคะแนนV3!$C572,[1]Proflile65!$D:$D,0))</f>
        <v>173</v>
      </c>
      <c r="G572" s="19" t="str">
        <f>INDEX([1]Proflile65!$K:$K,MATCH([1]ตารางคะแนนV3!$C572,[1]Proflile65!$D:$D,0))</f>
        <v>รพช.M2 B&gt;100</v>
      </c>
      <c r="H572" s="75">
        <v>91710</v>
      </c>
      <c r="I572" s="76">
        <f>INDEX([1]RiskPlusY2565Q3!L:L,MATCH([1]ตารางคะแนนV3!$C572,[1]RiskPlusY2565Q3!$D:$D,0))</f>
        <v>75012862.260000005</v>
      </c>
      <c r="J572" s="76">
        <f>INDEX([1]RiskPlusY2565Q3!P:P,MATCH([1]ตารางคะแนนV3!$C572,[1]RiskPlusY2565Q3!$D:$D,0))</f>
        <v>-64504.61</v>
      </c>
      <c r="K572" s="76">
        <f>INDEX([1]RiskPlusY2565Q3!O:O,MATCH([1]ตารางคะแนนV3!$C572,[1]RiskPlusY2565Q3!$D:$D,0))</f>
        <v>65472713.420000002</v>
      </c>
      <c r="L572" s="76">
        <f>INDEX([1]RiskPlusY2565Q3!M:M,MATCH([1]ตารางคะแนนV3!$C572,[1]RiskPlusY2565Q3!$D:$D,0))</f>
        <v>59387785.090000004</v>
      </c>
      <c r="M572" s="29">
        <f>INDEX([1]RiskPlusY2565Q3!N:N,MATCH([1]ตารางคะแนนV3!$C572,[1]RiskPlusY2565Q3!$D:$D,0))</f>
        <v>0</v>
      </c>
      <c r="N572" s="77">
        <f>INDEX([1]PlanfinY2565Q3!M:M,MATCH([1]ตารางคะแนนV3!$C572,[1]PlanfinY2565Q3!$C:$C,0))</f>
        <v>1</v>
      </c>
      <c r="O572" s="78">
        <f>INDEX([1]PlanfinY2565Q3!N:N,MATCH([1]ตารางคะแนนV3!$C572,[1]PlanfinY2565Q3!$C:$C,0))</f>
        <v>1</v>
      </c>
      <c r="P572" s="79">
        <f t="shared" si="128"/>
        <v>2</v>
      </c>
      <c r="Q572" s="80">
        <f>INDEX([1]Ratio!R:R,MATCH([1]ตารางคะแนนV3!$C572,[1]Ratio!$C:$C,0))</f>
        <v>171</v>
      </c>
      <c r="R572" s="81">
        <f>INDEX([1]RiskPlusY2565Q3!$S:$S,MATCH([1]ตารางคะแนนV3!C572,[1]RiskPlusY2565Q3!$D:$D,0))</f>
        <v>0</v>
      </c>
      <c r="S572" s="82">
        <f>INDEX([1]Ratio!$S:$S,MATCH([1]ตารางคะแนนV3!$C572,[1]Ratio!$C:$C,0))</f>
        <v>128</v>
      </c>
      <c r="T572" s="78">
        <f>VLOOKUP($C572,[1]RiskPlusY2565Q3!$D$2:$W$901,17,0)</f>
        <v>0</v>
      </c>
      <c r="U572" s="83">
        <f t="shared" si="129"/>
        <v>0</v>
      </c>
      <c r="V572" s="82">
        <f>INDEX([1]Ratio!$T:$T,MATCH([1]ตารางคะแนนV3!$C572,[1]Ratio!$C:$C,0))</f>
        <v>63</v>
      </c>
      <c r="W572" s="78">
        <f>VLOOKUP($C572,[1]RiskPlusY2565Q3!$D$2:$W$901,18,0)</f>
        <v>0</v>
      </c>
      <c r="X572" s="83">
        <f t="shared" si="130"/>
        <v>0</v>
      </c>
      <c r="Y572" s="82">
        <f>INDEX([1]Ratio!$V:$V,MATCH([1]ตารางคะแนนV3!$C572,[1]Ratio!$C:$C,0))</f>
        <v>55</v>
      </c>
      <c r="Z572" s="81">
        <f>INDEX([1]RiskPlusY2565Q3!$W:$W,MATCH([1]ตารางคะแนนV3!C572,[1]RiskPlusY2565Q3!$D:$D,0))</f>
        <v>1</v>
      </c>
      <c r="AA572" s="84">
        <f t="shared" si="131"/>
        <v>1</v>
      </c>
      <c r="AB572" s="77" t="str">
        <f>INDEX('[1]Quick MethodY2565Q3'!P:P,MATCH([1]ตารางคะแนนV3!$C572,'[1]Quick MethodY2565Q3'!$C:$C,0))</f>
        <v>1</v>
      </c>
      <c r="AC572" s="78" t="str">
        <f>INDEX('[1]Quick MethodY2565Q3'!Q:Q,MATCH([1]ตารางคะแนนV3!$C572,'[1]Quick MethodY2565Q3'!$C:$C,0))</f>
        <v>1</v>
      </c>
      <c r="AD572" s="78">
        <f>INDEX([1]HGRY2565Q3!W:W,MATCH([1]ตารางคะแนนV3!$C572,[1]HGRY2565Q3!$C:$C,0))</f>
        <v>0</v>
      </c>
      <c r="AE572" s="78">
        <f>INDEX([1]HGRY2565Q3!X:X,MATCH([1]ตารางคะแนนV3!$C572,[1]HGRY2565Q3!$C:$C,0))</f>
        <v>0.5</v>
      </c>
      <c r="AF572" s="78">
        <f>INDEX([1]HGRY2565Q3!Y:Y,MATCH([1]ตารางคะแนนV3!$C572,[1]HGRY2565Q3!$C:$C,0))</f>
        <v>0.5</v>
      </c>
      <c r="AG572" s="78">
        <f>INDEX([1]HGRY2565Q3!Z:Z,MATCH([1]ตารางคะแนนV3!$C572,[1]HGRY2565Q3!$C:$C,0))</f>
        <v>0.5</v>
      </c>
      <c r="AH572" s="85">
        <f t="shared" si="132"/>
        <v>3.5</v>
      </c>
      <c r="AI572" s="79">
        <f t="shared" si="133"/>
        <v>2</v>
      </c>
      <c r="AJ572" s="86">
        <f>INDEX([1]PointY2565Q3!J:J,MATCH([1]ตารางคะแนนV3!$C572,[1]PointY2565Q3!$C:$C,0))</f>
        <v>1</v>
      </c>
      <c r="AK572" s="87">
        <f>IFERROR(INDEX([1]อัตราการครองเตียง!O:O,MATCH([1]ตารางคะแนนV3!$C572,[1]อัตราการครองเตียง!$C:$C,0)),0)</f>
        <v>0</v>
      </c>
      <c r="AL572" s="88">
        <f>INDEX([1]SumAdjRw!R:R,MATCH([1]ตารางคะแนนV3!$C572,[1]SumAdjRw!$C:$C,0))</f>
        <v>1</v>
      </c>
      <c r="AM572" s="89">
        <f t="shared" si="134"/>
        <v>1</v>
      </c>
      <c r="AN572" s="90">
        <f t="shared" si="135"/>
        <v>4</v>
      </c>
      <c r="AO572" s="91">
        <f t="shared" si="136"/>
        <v>7</v>
      </c>
      <c r="AP572" s="92">
        <f>INDEX([1]RiskPlusY2565Q3!Q:Q,MATCH([1]ตารางคะแนนV3!$C572,[1]RiskPlusY2565Q3!$D:$D,0))</f>
        <v>0</v>
      </c>
      <c r="AQ572" s="92">
        <f>INDEX([1]RiskPlusY2565Q3!R:R,MATCH([1]ตารางคะแนนV3!$C572,[1]RiskPlusY2565Q3!$D:$D,0))</f>
        <v>0</v>
      </c>
      <c r="AR572" s="92">
        <f>INDEX([1]RiskPlusY2565Q3!AB:AB,MATCH([1]ตารางคะแนนV3!$C572,[1]RiskPlusY2565Q3!$D:$D,0))</f>
        <v>1</v>
      </c>
      <c r="AS572" s="93">
        <f t="shared" si="137"/>
        <v>1</v>
      </c>
      <c r="AT572" s="92">
        <f>INDEX([1]RiskPlusY2565Q3!AA:AA,MATCH([1]ตารางคะแนนV3!$C572,[1]RiskPlusY2565Q3!$D:$D,0))</f>
        <v>1</v>
      </c>
      <c r="AU572" s="92">
        <f>INDEX([1]RiskPlusY2565Q3!AC:AC,MATCH([1]ตารางคะแนนV3!$C572,[1]RiskPlusY2565Q3!$D:$D,0))</f>
        <v>1</v>
      </c>
      <c r="AV572" s="94">
        <f t="shared" si="138"/>
        <v>2</v>
      </c>
      <c r="AW572" s="95">
        <f t="shared" si="139"/>
        <v>3</v>
      </c>
      <c r="AX572" s="96">
        <f t="shared" si="140"/>
        <v>10</v>
      </c>
      <c r="AY572" s="18" t="str">
        <f t="shared" si="141"/>
        <v>C</v>
      </c>
      <c r="AZ572" s="18"/>
      <c r="BA572" s="18" t="str">
        <f>INDEX([1]Proflile65!$L:$L,MATCH([1]ตารางคะแนนV3!$C572,[1]Proflile65!$D:$D,0))</f>
        <v>เดิม</v>
      </c>
      <c r="BB572" s="18"/>
      <c r="BC572" s="18"/>
      <c r="BD572" s="28" t="b">
        <f t="shared" si="142"/>
        <v>1</v>
      </c>
      <c r="BE572" s="96">
        <v>10</v>
      </c>
      <c r="BF572" s="18" t="s">
        <v>2072</v>
      </c>
      <c r="BH572" s="17">
        <f t="shared" si="143"/>
        <v>0</v>
      </c>
    </row>
    <row r="573" spans="1:60">
      <c r="A573" s="18" t="s">
        <v>31</v>
      </c>
      <c r="B573" s="17" t="s">
        <v>149</v>
      </c>
      <c r="C573" s="18" t="s">
        <v>1221</v>
      </c>
      <c r="D573" s="17" t="s">
        <v>1222</v>
      </c>
      <c r="E573" s="18" t="str">
        <f>INDEX([1]Proflile65!$F:$F,MATCH([1]ตารางคะแนนV3!$C573,[1]Proflile65!$D:$D,0))</f>
        <v>รพช.</v>
      </c>
      <c r="F573" s="18">
        <f>INDEX([1]Proflile65!$H:$H,MATCH([1]ตารางคะแนนV3!$C573,[1]Proflile65!$D:$D,0))</f>
        <v>30</v>
      </c>
      <c r="G573" s="19" t="str">
        <f>INDEX([1]Proflile65!$K:$K,MATCH([1]ตารางคะแนนV3!$C573,[1]Proflile65!$D:$D,0))</f>
        <v>รพช.F2 P&lt;=30,000</v>
      </c>
      <c r="H573" s="75">
        <v>25272</v>
      </c>
      <c r="I573" s="76">
        <f>INDEX([1]RiskPlusY2565Q3!L:L,MATCH([1]ตารางคะแนนV3!$C573,[1]RiskPlusY2565Q3!$D:$D,0))</f>
        <v>17908711.579999998</v>
      </c>
      <c r="J573" s="76">
        <f>INDEX([1]RiskPlusY2565Q3!P:P,MATCH([1]ตารางคะแนนV3!$C573,[1]RiskPlusY2565Q3!$D:$D,0))</f>
        <v>3333980.8</v>
      </c>
      <c r="K573" s="76">
        <f>INDEX([1]RiskPlusY2565Q3!O:O,MATCH([1]ตารางคะแนนV3!$C573,[1]RiskPlusY2565Q3!$D:$D,0))</f>
        <v>9714402.7100000009</v>
      </c>
      <c r="L573" s="76">
        <f>INDEX([1]RiskPlusY2565Q3!M:M,MATCH([1]ตารางคะแนนV3!$C573,[1]RiskPlusY2565Q3!$D:$D,0))</f>
        <v>9235741.3399999999</v>
      </c>
      <c r="M573" s="29">
        <f>INDEX([1]RiskPlusY2565Q3!N:N,MATCH([1]ตารางคะแนนV3!$C573,[1]RiskPlusY2565Q3!$D:$D,0))</f>
        <v>0</v>
      </c>
      <c r="N573" s="77">
        <f>INDEX([1]PlanfinY2565Q3!M:M,MATCH([1]ตารางคะแนนV3!$C573,[1]PlanfinY2565Q3!$C:$C,0))</f>
        <v>0</v>
      </c>
      <c r="O573" s="78">
        <f>INDEX([1]PlanfinY2565Q3!N:N,MATCH([1]ตารางคะแนนV3!$C573,[1]PlanfinY2565Q3!$C:$C,0))</f>
        <v>0</v>
      </c>
      <c r="P573" s="79">
        <f t="shared" si="128"/>
        <v>0</v>
      </c>
      <c r="Q573" s="80">
        <f>INDEX([1]Ratio!R:R,MATCH([1]ตารางคะแนนV3!$C573,[1]Ratio!$C:$C,0))</f>
        <v>143</v>
      </c>
      <c r="R573" s="81">
        <f>INDEX([1]RiskPlusY2565Q3!$S:$S,MATCH([1]ตารางคะแนนV3!C573,[1]RiskPlusY2565Q3!$D:$D,0))</f>
        <v>0</v>
      </c>
      <c r="S573" s="82">
        <f>INDEX([1]Ratio!$S:$S,MATCH([1]ตารางคะแนนV3!$C573,[1]Ratio!$C:$C,0))</f>
        <v>60</v>
      </c>
      <c r="T573" s="78">
        <f>VLOOKUP($C573,[1]RiskPlusY2565Q3!$D$2:$W$901,17,0)</f>
        <v>1</v>
      </c>
      <c r="U573" s="83">
        <f t="shared" si="129"/>
        <v>0.5</v>
      </c>
      <c r="V573" s="82">
        <f>INDEX([1]Ratio!$T:$T,MATCH([1]ตารางคะแนนV3!$C573,[1]Ratio!$C:$C,0))</f>
        <v>60</v>
      </c>
      <c r="W573" s="78">
        <f>VLOOKUP($C573,[1]RiskPlusY2565Q3!$D$2:$W$901,18,0)</f>
        <v>1</v>
      </c>
      <c r="X573" s="83">
        <f t="shared" si="130"/>
        <v>0.5</v>
      </c>
      <c r="Y573" s="82">
        <f>INDEX([1]Ratio!$V:$V,MATCH([1]ตารางคะแนนV3!$C573,[1]Ratio!$C:$C,0))</f>
        <v>55</v>
      </c>
      <c r="Z573" s="81">
        <f>INDEX([1]RiskPlusY2565Q3!$W:$W,MATCH([1]ตารางคะแนนV3!C573,[1]RiskPlusY2565Q3!$D:$D,0))</f>
        <v>1</v>
      </c>
      <c r="AA573" s="84">
        <f t="shared" si="131"/>
        <v>2</v>
      </c>
      <c r="AB573" s="77" t="str">
        <f>INDEX('[1]Quick MethodY2565Q3'!P:P,MATCH([1]ตารางคะแนนV3!$C573,'[1]Quick MethodY2565Q3'!$C:$C,0))</f>
        <v>1</v>
      </c>
      <c r="AC573" s="78" t="str">
        <f>INDEX('[1]Quick MethodY2565Q3'!Q:Q,MATCH([1]ตารางคะแนนV3!$C573,'[1]Quick MethodY2565Q3'!$C:$C,0))</f>
        <v>1</v>
      </c>
      <c r="AD573" s="78">
        <f>INDEX([1]HGRY2565Q3!W:W,MATCH([1]ตารางคะแนนV3!$C573,[1]HGRY2565Q3!$C:$C,0))</f>
        <v>0.5</v>
      </c>
      <c r="AE573" s="78">
        <f>INDEX([1]HGRY2565Q3!X:X,MATCH([1]ตารางคะแนนV3!$C573,[1]HGRY2565Q3!$C:$C,0))</f>
        <v>0.5</v>
      </c>
      <c r="AF573" s="78">
        <f>INDEX([1]HGRY2565Q3!Y:Y,MATCH([1]ตารางคะแนนV3!$C573,[1]HGRY2565Q3!$C:$C,0))</f>
        <v>0</v>
      </c>
      <c r="AG573" s="78">
        <f>INDEX([1]HGRY2565Q3!Z:Z,MATCH([1]ตารางคะแนนV3!$C573,[1]HGRY2565Q3!$C:$C,0))</f>
        <v>0</v>
      </c>
      <c r="AH573" s="85">
        <f t="shared" si="132"/>
        <v>3</v>
      </c>
      <c r="AI573" s="79">
        <f t="shared" si="133"/>
        <v>2</v>
      </c>
      <c r="AJ573" s="86">
        <f>INDEX([1]PointY2565Q3!J:J,MATCH([1]ตารางคะแนนV3!$C573,[1]PointY2565Q3!$C:$C,0))</f>
        <v>1</v>
      </c>
      <c r="AK573" s="87">
        <f>IFERROR(INDEX([1]อัตราการครองเตียง!O:O,MATCH([1]ตารางคะแนนV3!$C573,[1]อัตราการครองเตียง!$C:$C,0)),0)</f>
        <v>0</v>
      </c>
      <c r="AL573" s="88">
        <f>INDEX([1]SumAdjRw!R:R,MATCH([1]ตารางคะแนนV3!$C573,[1]SumAdjRw!$C:$C,0))</f>
        <v>1</v>
      </c>
      <c r="AM573" s="89">
        <f t="shared" si="134"/>
        <v>1</v>
      </c>
      <c r="AN573" s="90">
        <f t="shared" si="135"/>
        <v>4</v>
      </c>
      <c r="AO573" s="91">
        <f t="shared" si="136"/>
        <v>6</v>
      </c>
      <c r="AP573" s="92">
        <f>INDEX([1]RiskPlusY2565Q3!Q:Q,MATCH([1]ตารางคะแนนV3!$C573,[1]RiskPlusY2565Q3!$D:$D,0))</f>
        <v>0</v>
      </c>
      <c r="AQ573" s="92">
        <f>INDEX([1]RiskPlusY2565Q3!R:R,MATCH([1]ตารางคะแนนV3!$C573,[1]RiskPlusY2565Q3!$D:$D,0))</f>
        <v>0</v>
      </c>
      <c r="AR573" s="92">
        <f>INDEX([1]RiskPlusY2565Q3!AB:AB,MATCH([1]ตารางคะแนนV3!$C573,[1]RiskPlusY2565Q3!$D:$D,0))</f>
        <v>1</v>
      </c>
      <c r="AS573" s="93">
        <f t="shared" si="137"/>
        <v>1</v>
      </c>
      <c r="AT573" s="92">
        <f>INDEX([1]RiskPlusY2565Q3!AA:AA,MATCH([1]ตารางคะแนนV3!$C573,[1]RiskPlusY2565Q3!$D:$D,0))</f>
        <v>1</v>
      </c>
      <c r="AU573" s="92">
        <f>INDEX([1]RiskPlusY2565Q3!AC:AC,MATCH([1]ตารางคะแนนV3!$C573,[1]RiskPlusY2565Q3!$D:$D,0))</f>
        <v>1</v>
      </c>
      <c r="AV573" s="94">
        <f t="shared" si="138"/>
        <v>2</v>
      </c>
      <c r="AW573" s="95">
        <f t="shared" si="139"/>
        <v>3</v>
      </c>
      <c r="AX573" s="96">
        <f t="shared" si="140"/>
        <v>9</v>
      </c>
      <c r="AY573" s="18" t="str">
        <f t="shared" si="141"/>
        <v>C</v>
      </c>
      <c r="AZ573" s="18"/>
      <c r="BA573" s="18" t="str">
        <f>INDEX([1]Proflile65!$L:$L,MATCH([1]ตารางคะแนนV3!$C573,[1]Proflile65!$D:$D,0))</f>
        <v>เดิม</v>
      </c>
      <c r="BB573" s="18"/>
      <c r="BC573" s="18"/>
      <c r="BD573" s="28" t="b">
        <f t="shared" si="142"/>
        <v>1</v>
      </c>
      <c r="BE573" s="96">
        <v>9</v>
      </c>
      <c r="BF573" s="18" t="s">
        <v>2072</v>
      </c>
      <c r="BH573" s="17">
        <f t="shared" si="143"/>
        <v>0</v>
      </c>
    </row>
    <row r="574" spans="1:60">
      <c r="A574" s="18" t="s">
        <v>31</v>
      </c>
      <c r="B574" s="17" t="s">
        <v>149</v>
      </c>
      <c r="C574" s="18" t="s">
        <v>1223</v>
      </c>
      <c r="D574" s="17" t="s">
        <v>1224</v>
      </c>
      <c r="E574" s="18" t="str">
        <f>INDEX([1]Proflile65!$F:$F,MATCH([1]ตารางคะแนนV3!$C574,[1]Proflile65!$D:$D,0))</f>
        <v>รพช.</v>
      </c>
      <c r="F574" s="18">
        <f>INDEX([1]Proflile65!$H:$H,MATCH([1]ตารางคะแนนV3!$C574,[1]Proflile65!$D:$D,0))</f>
        <v>30</v>
      </c>
      <c r="G574" s="19" t="str">
        <f>INDEX([1]Proflile65!$K:$K,MATCH([1]ตารางคะแนนV3!$C574,[1]Proflile65!$D:$D,0))</f>
        <v>รพช.F2 P&lt;=30,000</v>
      </c>
      <c r="H574" s="75">
        <v>29850</v>
      </c>
      <c r="I574" s="76">
        <f>INDEX([1]RiskPlusY2565Q3!L:L,MATCH([1]ตารางคะแนนV3!$C574,[1]RiskPlusY2565Q3!$D:$D,0))</f>
        <v>10796027.16</v>
      </c>
      <c r="J574" s="76">
        <f>INDEX([1]RiskPlusY2565Q3!P:P,MATCH([1]ตารางคะแนนV3!$C574,[1]RiskPlusY2565Q3!$D:$D,0))</f>
        <v>-10131891.77</v>
      </c>
      <c r="K574" s="76">
        <f>INDEX([1]RiskPlusY2565Q3!O:O,MATCH([1]ตารางคะแนนV3!$C574,[1]RiskPlusY2565Q3!$D:$D,0))</f>
        <v>10297301.4</v>
      </c>
      <c r="L574" s="76">
        <f>INDEX([1]RiskPlusY2565Q3!M:M,MATCH([1]ตารางคะแนนV3!$C574,[1]RiskPlusY2565Q3!$D:$D,0))</f>
        <v>8635559.2400000002</v>
      </c>
      <c r="M574" s="29">
        <f>INDEX([1]RiskPlusY2565Q3!N:N,MATCH([1]ตารางคะแนนV3!$C574,[1]RiskPlusY2565Q3!$D:$D,0))</f>
        <v>1</v>
      </c>
      <c r="N574" s="77">
        <f>INDEX([1]PlanfinY2565Q3!M:M,MATCH([1]ตารางคะแนนV3!$C574,[1]PlanfinY2565Q3!$C:$C,0))</f>
        <v>0</v>
      </c>
      <c r="O574" s="78">
        <f>INDEX([1]PlanfinY2565Q3!N:N,MATCH([1]ตารางคะแนนV3!$C574,[1]PlanfinY2565Q3!$C:$C,0))</f>
        <v>1</v>
      </c>
      <c r="P574" s="79">
        <f t="shared" si="128"/>
        <v>1</v>
      </c>
      <c r="Q574" s="80">
        <f>INDEX([1]Ratio!R:R,MATCH([1]ตารางคะแนนV3!$C574,[1]Ratio!$C:$C,0))</f>
        <v>262</v>
      </c>
      <c r="R574" s="81">
        <f>INDEX([1]RiskPlusY2565Q3!$S:$S,MATCH([1]ตารางคะแนนV3!C574,[1]RiskPlusY2565Q3!$D:$D,0))</f>
        <v>0</v>
      </c>
      <c r="S574" s="82">
        <f>INDEX([1]Ratio!$S:$S,MATCH([1]ตารางคะแนนV3!$C574,[1]Ratio!$C:$C,0))</f>
        <v>117</v>
      </c>
      <c r="T574" s="78">
        <f>VLOOKUP($C574,[1]RiskPlusY2565Q3!$D$2:$W$901,17,0)</f>
        <v>0</v>
      </c>
      <c r="U574" s="83">
        <f t="shared" si="129"/>
        <v>0</v>
      </c>
      <c r="V574" s="82">
        <f>INDEX([1]Ratio!$T:$T,MATCH([1]ตารางคะแนนV3!$C574,[1]Ratio!$C:$C,0))</f>
        <v>80</v>
      </c>
      <c r="W574" s="78">
        <f>VLOOKUP($C574,[1]RiskPlusY2565Q3!$D$2:$W$901,18,0)</f>
        <v>0</v>
      </c>
      <c r="X574" s="83">
        <f t="shared" si="130"/>
        <v>0</v>
      </c>
      <c r="Y574" s="82">
        <f>INDEX([1]Ratio!$V:$V,MATCH([1]ตารางคะแนนV3!$C574,[1]Ratio!$C:$C,0))</f>
        <v>58</v>
      </c>
      <c r="Z574" s="81">
        <f>INDEX([1]RiskPlusY2565Q3!$W:$W,MATCH([1]ตารางคะแนนV3!C574,[1]RiskPlusY2565Q3!$D:$D,0))</f>
        <v>1</v>
      </c>
      <c r="AA574" s="84">
        <f t="shared" si="131"/>
        <v>1</v>
      </c>
      <c r="AB574" s="77" t="str">
        <f>INDEX('[1]Quick MethodY2565Q3'!P:P,MATCH([1]ตารางคะแนนV3!$C574,'[1]Quick MethodY2565Q3'!$C:$C,0))</f>
        <v>1</v>
      </c>
      <c r="AC574" s="78" t="str">
        <f>INDEX('[1]Quick MethodY2565Q3'!Q:Q,MATCH([1]ตารางคะแนนV3!$C574,'[1]Quick MethodY2565Q3'!$C:$C,0))</f>
        <v>1</v>
      </c>
      <c r="AD574" s="78">
        <f>INDEX([1]HGRY2565Q3!W:W,MATCH([1]ตารางคะแนนV3!$C574,[1]HGRY2565Q3!$C:$C,0))</f>
        <v>0.5</v>
      </c>
      <c r="AE574" s="78">
        <f>INDEX([1]HGRY2565Q3!X:X,MATCH([1]ตารางคะแนนV3!$C574,[1]HGRY2565Q3!$C:$C,0))</f>
        <v>0.5</v>
      </c>
      <c r="AF574" s="78">
        <f>INDEX([1]HGRY2565Q3!Y:Y,MATCH([1]ตารางคะแนนV3!$C574,[1]HGRY2565Q3!$C:$C,0))</f>
        <v>0</v>
      </c>
      <c r="AG574" s="78">
        <f>INDEX([1]HGRY2565Q3!Z:Z,MATCH([1]ตารางคะแนนV3!$C574,[1]HGRY2565Q3!$C:$C,0))</f>
        <v>0</v>
      </c>
      <c r="AH574" s="85">
        <f t="shared" si="132"/>
        <v>3</v>
      </c>
      <c r="AI574" s="79">
        <f t="shared" si="133"/>
        <v>2</v>
      </c>
      <c r="AJ574" s="86">
        <f>INDEX([1]PointY2565Q3!J:J,MATCH([1]ตารางคะแนนV3!$C574,[1]PointY2565Q3!$C:$C,0))</f>
        <v>1</v>
      </c>
      <c r="AK574" s="87">
        <f>IFERROR(INDEX([1]อัตราการครองเตียง!O:O,MATCH([1]ตารางคะแนนV3!$C574,[1]อัตราการครองเตียง!$C:$C,0)),0)</f>
        <v>0</v>
      </c>
      <c r="AL574" s="88">
        <f>INDEX([1]SumAdjRw!R:R,MATCH([1]ตารางคะแนนV3!$C574,[1]SumAdjRw!$C:$C,0))</f>
        <v>0</v>
      </c>
      <c r="AM574" s="89">
        <f t="shared" si="134"/>
        <v>0</v>
      </c>
      <c r="AN574" s="90">
        <f t="shared" si="135"/>
        <v>3</v>
      </c>
      <c r="AO574" s="91">
        <f t="shared" si="136"/>
        <v>5</v>
      </c>
      <c r="AP574" s="92">
        <f>INDEX([1]RiskPlusY2565Q3!Q:Q,MATCH([1]ตารางคะแนนV3!$C574,[1]RiskPlusY2565Q3!$D:$D,0))</f>
        <v>0</v>
      </c>
      <c r="AQ574" s="92">
        <f>INDEX([1]RiskPlusY2565Q3!R:R,MATCH([1]ตารางคะแนนV3!$C574,[1]RiskPlusY2565Q3!$D:$D,0))</f>
        <v>0</v>
      </c>
      <c r="AR574" s="92">
        <f>INDEX([1]RiskPlusY2565Q3!AB:AB,MATCH([1]ตารางคะแนนV3!$C574,[1]RiskPlusY2565Q3!$D:$D,0))</f>
        <v>1</v>
      </c>
      <c r="AS574" s="93">
        <f t="shared" si="137"/>
        <v>1</v>
      </c>
      <c r="AT574" s="92">
        <f>INDEX([1]RiskPlusY2565Q3!AA:AA,MATCH([1]ตารางคะแนนV3!$C574,[1]RiskPlusY2565Q3!$D:$D,0))</f>
        <v>1</v>
      </c>
      <c r="AU574" s="92">
        <f>INDEX([1]RiskPlusY2565Q3!AC:AC,MATCH([1]ตารางคะแนนV3!$C574,[1]RiskPlusY2565Q3!$D:$D,0))</f>
        <v>0</v>
      </c>
      <c r="AV574" s="94">
        <f t="shared" si="138"/>
        <v>1</v>
      </c>
      <c r="AW574" s="95">
        <f t="shared" si="139"/>
        <v>2</v>
      </c>
      <c r="AX574" s="96">
        <f t="shared" si="140"/>
        <v>7</v>
      </c>
      <c r="AY574" s="18" t="str">
        <f t="shared" si="141"/>
        <v>F</v>
      </c>
      <c r="AZ574" s="18"/>
      <c r="BA574" s="18" t="str">
        <f>INDEX([1]Proflile65!$L:$L,MATCH([1]ตารางคะแนนV3!$C574,[1]Proflile65!$D:$D,0))</f>
        <v>เดิม</v>
      </c>
      <c r="BB574" s="18"/>
      <c r="BC574" s="18"/>
      <c r="BD574" s="28" t="b">
        <f t="shared" si="142"/>
        <v>1</v>
      </c>
      <c r="BE574" s="96">
        <v>7</v>
      </c>
      <c r="BF574" s="18" t="s">
        <v>2074</v>
      </c>
      <c r="BH574" s="17">
        <f t="shared" si="143"/>
        <v>0</v>
      </c>
    </row>
    <row r="575" spans="1:60">
      <c r="A575" s="18" t="s">
        <v>31</v>
      </c>
      <c r="B575" s="17" t="s">
        <v>149</v>
      </c>
      <c r="C575" s="18" t="s">
        <v>1225</v>
      </c>
      <c r="D575" s="17" t="s">
        <v>1226</v>
      </c>
      <c r="E575" s="18" t="str">
        <f>INDEX([1]Proflile65!$F:$F,MATCH([1]ตารางคะแนนV3!$C575,[1]Proflile65!$D:$D,0))</f>
        <v>รพช.</v>
      </c>
      <c r="F575" s="18">
        <f>INDEX([1]Proflile65!$H:$H,MATCH([1]ตารางคะแนนV3!$C575,[1]Proflile65!$D:$D,0))</f>
        <v>36</v>
      </c>
      <c r="G575" s="19" t="str">
        <f>INDEX([1]Proflile65!$K:$K,MATCH([1]ตารางคะแนนV3!$C575,[1]Proflile65!$D:$D,0))</f>
        <v>รพช.F2 P30,000-60,000</v>
      </c>
      <c r="H575" s="75">
        <v>36573</v>
      </c>
      <c r="I575" s="76">
        <f>INDEX([1]RiskPlusY2565Q3!L:L,MATCH([1]ตารางคะแนนV3!$C575,[1]RiskPlusY2565Q3!$D:$D,0))</f>
        <v>51852997.859999999</v>
      </c>
      <c r="J575" s="76">
        <f>INDEX([1]RiskPlusY2565Q3!P:P,MATCH([1]ตารางคะแนนV3!$C575,[1]RiskPlusY2565Q3!$D:$D,0))</f>
        <v>29557464.850000001</v>
      </c>
      <c r="K575" s="76">
        <f>INDEX([1]RiskPlusY2565Q3!O:O,MATCH([1]ตารางคะแนนV3!$C575,[1]RiskPlusY2565Q3!$D:$D,0))</f>
        <v>28244138.510000002</v>
      </c>
      <c r="L575" s="76">
        <f>INDEX([1]RiskPlusY2565Q3!M:M,MATCH([1]ตารางคะแนนV3!$C575,[1]RiskPlusY2565Q3!$D:$D,0))</f>
        <v>28475213.899999999</v>
      </c>
      <c r="M575" s="29">
        <f>INDEX([1]RiskPlusY2565Q3!N:N,MATCH([1]ตารางคะแนนV3!$C575,[1]RiskPlusY2565Q3!$D:$D,0))</f>
        <v>0</v>
      </c>
      <c r="N575" s="77">
        <f>INDEX([1]PlanfinY2565Q3!M:M,MATCH([1]ตารางคะแนนV3!$C575,[1]PlanfinY2565Q3!$C:$C,0))</f>
        <v>0</v>
      </c>
      <c r="O575" s="78">
        <f>INDEX([1]PlanfinY2565Q3!N:N,MATCH([1]ตารางคะแนนV3!$C575,[1]PlanfinY2565Q3!$C:$C,0))</f>
        <v>0</v>
      </c>
      <c r="P575" s="79">
        <f t="shared" si="128"/>
        <v>0</v>
      </c>
      <c r="Q575" s="80">
        <f>INDEX([1]Ratio!R:R,MATCH([1]ตารางคะแนนV3!$C575,[1]Ratio!$C:$C,0))</f>
        <v>58</v>
      </c>
      <c r="R575" s="81">
        <f>INDEX([1]RiskPlusY2565Q3!$S:$S,MATCH([1]ตารางคะแนนV3!C575,[1]RiskPlusY2565Q3!$D:$D,0))</f>
        <v>1</v>
      </c>
      <c r="S575" s="82">
        <f>INDEX([1]Ratio!$S:$S,MATCH([1]ตารางคะแนนV3!$C575,[1]Ratio!$C:$C,0))</f>
        <v>59</v>
      </c>
      <c r="T575" s="78">
        <f>VLOOKUP($C575,[1]RiskPlusY2565Q3!$D$2:$W$901,17,0)</f>
        <v>1</v>
      </c>
      <c r="U575" s="83">
        <f t="shared" si="129"/>
        <v>0.5</v>
      </c>
      <c r="V575" s="82">
        <f>INDEX([1]Ratio!$T:$T,MATCH([1]ตารางคะแนนV3!$C575,[1]Ratio!$C:$C,0))</f>
        <v>85</v>
      </c>
      <c r="W575" s="78">
        <f>VLOOKUP($C575,[1]RiskPlusY2565Q3!$D$2:$W$901,18,0)</f>
        <v>0</v>
      </c>
      <c r="X575" s="83">
        <f t="shared" si="130"/>
        <v>0</v>
      </c>
      <c r="Y575" s="82">
        <f>INDEX([1]Ratio!$V:$V,MATCH([1]ตารางคะแนนV3!$C575,[1]Ratio!$C:$C,0))</f>
        <v>52</v>
      </c>
      <c r="Z575" s="81">
        <f>INDEX([1]RiskPlusY2565Q3!$W:$W,MATCH([1]ตารางคะแนนV3!C575,[1]RiskPlusY2565Q3!$D:$D,0))</f>
        <v>1</v>
      </c>
      <c r="AA575" s="84">
        <f t="shared" si="131"/>
        <v>2.5</v>
      </c>
      <c r="AB575" s="77" t="str">
        <f>INDEX('[1]Quick MethodY2565Q3'!P:P,MATCH([1]ตารางคะแนนV3!$C575,'[1]Quick MethodY2565Q3'!$C:$C,0))</f>
        <v>1</v>
      </c>
      <c r="AC575" s="78" t="str">
        <f>INDEX('[1]Quick MethodY2565Q3'!Q:Q,MATCH([1]ตารางคะแนนV3!$C575,'[1]Quick MethodY2565Q3'!$C:$C,0))</f>
        <v>1</v>
      </c>
      <c r="AD575" s="78">
        <f>INDEX([1]HGRY2565Q3!W:W,MATCH([1]ตารางคะแนนV3!$C575,[1]HGRY2565Q3!$C:$C,0))</f>
        <v>0.5</v>
      </c>
      <c r="AE575" s="78">
        <f>INDEX([1]HGRY2565Q3!X:X,MATCH([1]ตารางคะแนนV3!$C575,[1]HGRY2565Q3!$C:$C,0))</f>
        <v>0.5</v>
      </c>
      <c r="AF575" s="78">
        <f>INDEX([1]HGRY2565Q3!Y:Y,MATCH([1]ตารางคะแนนV3!$C575,[1]HGRY2565Q3!$C:$C,0))</f>
        <v>0</v>
      </c>
      <c r="AG575" s="78">
        <f>INDEX([1]HGRY2565Q3!Z:Z,MATCH([1]ตารางคะแนนV3!$C575,[1]HGRY2565Q3!$C:$C,0))</f>
        <v>0.5</v>
      </c>
      <c r="AH575" s="85">
        <f t="shared" si="132"/>
        <v>3.5</v>
      </c>
      <c r="AI575" s="79">
        <f t="shared" si="133"/>
        <v>2</v>
      </c>
      <c r="AJ575" s="86">
        <f>INDEX([1]PointY2565Q3!J:J,MATCH([1]ตารางคะแนนV3!$C575,[1]PointY2565Q3!$C:$C,0))</f>
        <v>1</v>
      </c>
      <c r="AK575" s="87">
        <f>IFERROR(INDEX([1]อัตราการครองเตียง!O:O,MATCH([1]ตารางคะแนนV3!$C575,[1]อัตราการครองเตียง!$C:$C,0)),0)</f>
        <v>1</v>
      </c>
      <c r="AL575" s="88">
        <f>INDEX([1]SumAdjRw!R:R,MATCH([1]ตารางคะแนนV3!$C575,[1]SumAdjRw!$C:$C,0))</f>
        <v>0</v>
      </c>
      <c r="AM575" s="89">
        <f t="shared" si="134"/>
        <v>1</v>
      </c>
      <c r="AN575" s="90">
        <f t="shared" si="135"/>
        <v>4</v>
      </c>
      <c r="AO575" s="91">
        <f t="shared" si="136"/>
        <v>6.5</v>
      </c>
      <c r="AP575" s="92">
        <f>INDEX([1]RiskPlusY2565Q3!Q:Q,MATCH([1]ตารางคะแนนV3!$C575,[1]RiskPlusY2565Q3!$D:$D,0))</f>
        <v>0</v>
      </c>
      <c r="AQ575" s="92">
        <f>INDEX([1]RiskPlusY2565Q3!R:R,MATCH([1]ตารางคะแนนV3!$C575,[1]RiskPlusY2565Q3!$D:$D,0))</f>
        <v>1</v>
      </c>
      <c r="AR575" s="92">
        <f>INDEX([1]RiskPlusY2565Q3!AB:AB,MATCH([1]ตารางคะแนนV3!$C575,[1]RiskPlusY2565Q3!$D:$D,0))</f>
        <v>1</v>
      </c>
      <c r="AS575" s="93">
        <f t="shared" si="137"/>
        <v>2</v>
      </c>
      <c r="AT575" s="92">
        <f>INDEX([1]RiskPlusY2565Q3!AA:AA,MATCH([1]ตารางคะแนนV3!$C575,[1]RiskPlusY2565Q3!$D:$D,0))</f>
        <v>1</v>
      </c>
      <c r="AU575" s="92">
        <f>INDEX([1]RiskPlusY2565Q3!AC:AC,MATCH([1]ตารางคะแนนV3!$C575,[1]RiskPlusY2565Q3!$D:$D,0))</f>
        <v>1</v>
      </c>
      <c r="AV575" s="94">
        <f t="shared" si="138"/>
        <v>2</v>
      </c>
      <c r="AW575" s="95">
        <f t="shared" si="139"/>
        <v>4</v>
      </c>
      <c r="AX575" s="96">
        <f t="shared" si="140"/>
        <v>10.5</v>
      </c>
      <c r="AY575" s="18" t="str">
        <f t="shared" si="141"/>
        <v>B</v>
      </c>
      <c r="AZ575" s="18"/>
      <c r="BA575" s="18" t="str">
        <f>INDEX([1]Proflile65!$L:$L,MATCH([1]ตารางคะแนนV3!$C575,[1]Proflile65!$D:$D,0))</f>
        <v>เดิม</v>
      </c>
      <c r="BB575" s="18"/>
      <c r="BC575" s="18"/>
      <c r="BD575" s="28" t="b">
        <f t="shared" si="142"/>
        <v>1</v>
      </c>
      <c r="BE575" s="96">
        <v>10.5</v>
      </c>
      <c r="BF575" s="18" t="s">
        <v>2071</v>
      </c>
      <c r="BH575" s="17">
        <f t="shared" si="143"/>
        <v>150000</v>
      </c>
    </row>
    <row r="576" spans="1:60">
      <c r="A576" s="18" t="s">
        <v>31</v>
      </c>
      <c r="B576" s="17" t="s">
        <v>149</v>
      </c>
      <c r="C576" s="18" t="s">
        <v>1227</v>
      </c>
      <c r="D576" s="17" t="s">
        <v>1228</v>
      </c>
      <c r="E576" s="18" t="str">
        <f>INDEX([1]Proflile65!$F:$F,MATCH([1]ตารางคะแนนV3!$C576,[1]Proflile65!$D:$D,0))</f>
        <v>รพช.</v>
      </c>
      <c r="F576" s="18">
        <f>INDEX([1]Proflile65!$H:$H,MATCH([1]ตารางคะแนนV3!$C576,[1]Proflile65!$D:$D,0))</f>
        <v>55</v>
      </c>
      <c r="G576" s="19" t="str">
        <f>INDEX([1]Proflile65!$K:$K,MATCH([1]ตารางคะแนนV3!$C576,[1]Proflile65!$D:$D,0))</f>
        <v>รพช.F2 P30,000-60,000</v>
      </c>
      <c r="H576" s="75">
        <v>43596</v>
      </c>
      <c r="I576" s="76">
        <f>INDEX([1]RiskPlusY2565Q3!L:L,MATCH([1]ตารางคะแนนV3!$C576,[1]RiskPlusY2565Q3!$D:$D,0))</f>
        <v>64818324.25</v>
      </c>
      <c r="J576" s="76">
        <f>INDEX([1]RiskPlusY2565Q3!P:P,MATCH([1]ตารางคะแนนV3!$C576,[1]RiskPlusY2565Q3!$D:$D,0))</f>
        <v>15398901.619999999</v>
      </c>
      <c r="K576" s="76">
        <f>INDEX([1]RiskPlusY2565Q3!O:O,MATCH([1]ตารางคะแนนV3!$C576,[1]RiskPlusY2565Q3!$D:$D,0))</f>
        <v>45252136.530000001</v>
      </c>
      <c r="L576" s="76">
        <f>INDEX([1]RiskPlusY2565Q3!M:M,MATCH([1]ตารางคะแนนV3!$C576,[1]RiskPlusY2565Q3!$D:$D,0))</f>
        <v>41638364.810000002</v>
      </c>
      <c r="M576" s="29">
        <f>INDEX([1]RiskPlusY2565Q3!N:N,MATCH([1]ตารางคะแนนV3!$C576,[1]RiskPlusY2565Q3!$D:$D,0))</f>
        <v>0</v>
      </c>
      <c r="N576" s="77">
        <f>INDEX([1]PlanfinY2565Q3!M:M,MATCH([1]ตารางคะแนนV3!$C576,[1]PlanfinY2565Q3!$C:$C,0))</f>
        <v>0</v>
      </c>
      <c r="O576" s="78">
        <f>INDEX([1]PlanfinY2565Q3!N:N,MATCH([1]ตารางคะแนนV3!$C576,[1]PlanfinY2565Q3!$C:$C,0))</f>
        <v>1</v>
      </c>
      <c r="P576" s="79">
        <f t="shared" si="128"/>
        <v>1</v>
      </c>
      <c r="Q576" s="80">
        <f>INDEX([1]Ratio!R:R,MATCH([1]ตารางคะแนนV3!$C576,[1]Ratio!$C:$C,0))</f>
        <v>223</v>
      </c>
      <c r="R576" s="81">
        <f>INDEX([1]RiskPlusY2565Q3!$S:$S,MATCH([1]ตารางคะแนนV3!C576,[1]RiskPlusY2565Q3!$D:$D,0))</f>
        <v>0</v>
      </c>
      <c r="S576" s="82">
        <f>INDEX([1]Ratio!$S:$S,MATCH([1]ตารางคะแนนV3!$C576,[1]Ratio!$C:$C,0))</f>
        <v>164</v>
      </c>
      <c r="T576" s="78">
        <f>VLOOKUP($C576,[1]RiskPlusY2565Q3!$D$2:$W$901,17,0)</f>
        <v>0</v>
      </c>
      <c r="U576" s="83">
        <f t="shared" si="129"/>
        <v>0</v>
      </c>
      <c r="V576" s="82">
        <f>INDEX([1]Ratio!$T:$T,MATCH([1]ตารางคะแนนV3!$C576,[1]Ratio!$C:$C,0))</f>
        <v>165</v>
      </c>
      <c r="W576" s="78">
        <f>VLOOKUP($C576,[1]RiskPlusY2565Q3!$D$2:$W$901,18,0)</f>
        <v>0</v>
      </c>
      <c r="X576" s="83">
        <f t="shared" si="130"/>
        <v>0</v>
      </c>
      <c r="Y576" s="82">
        <f>INDEX([1]Ratio!$V:$V,MATCH([1]ตารางคะแนนV3!$C576,[1]Ratio!$C:$C,0))</f>
        <v>55</v>
      </c>
      <c r="Z576" s="81">
        <f>INDEX([1]RiskPlusY2565Q3!$W:$W,MATCH([1]ตารางคะแนนV3!C576,[1]RiskPlusY2565Q3!$D:$D,0))</f>
        <v>1</v>
      </c>
      <c r="AA576" s="84">
        <f t="shared" si="131"/>
        <v>1</v>
      </c>
      <c r="AB576" s="77" t="str">
        <f>INDEX('[1]Quick MethodY2565Q3'!P:P,MATCH([1]ตารางคะแนนV3!$C576,'[1]Quick MethodY2565Q3'!$C:$C,0))</f>
        <v>1</v>
      </c>
      <c r="AC576" s="78" t="str">
        <f>INDEX('[1]Quick MethodY2565Q3'!Q:Q,MATCH([1]ตารางคะแนนV3!$C576,'[1]Quick MethodY2565Q3'!$C:$C,0))</f>
        <v>1</v>
      </c>
      <c r="AD576" s="78">
        <f>INDEX([1]HGRY2565Q3!W:W,MATCH([1]ตารางคะแนนV3!$C576,[1]HGRY2565Q3!$C:$C,0))</f>
        <v>0</v>
      </c>
      <c r="AE576" s="78">
        <f>INDEX([1]HGRY2565Q3!X:X,MATCH([1]ตารางคะแนนV3!$C576,[1]HGRY2565Q3!$C:$C,0))</f>
        <v>0.5</v>
      </c>
      <c r="AF576" s="78">
        <f>INDEX([1]HGRY2565Q3!Y:Y,MATCH([1]ตารางคะแนนV3!$C576,[1]HGRY2565Q3!$C:$C,0))</f>
        <v>0</v>
      </c>
      <c r="AG576" s="78">
        <f>INDEX([1]HGRY2565Q3!Z:Z,MATCH([1]ตารางคะแนนV3!$C576,[1]HGRY2565Q3!$C:$C,0))</f>
        <v>0</v>
      </c>
      <c r="AH576" s="85">
        <f t="shared" si="132"/>
        <v>2.5</v>
      </c>
      <c r="AI576" s="79">
        <f t="shared" si="133"/>
        <v>2</v>
      </c>
      <c r="AJ576" s="86">
        <f>INDEX([1]PointY2565Q3!J:J,MATCH([1]ตารางคะแนนV3!$C576,[1]PointY2565Q3!$C:$C,0))</f>
        <v>1</v>
      </c>
      <c r="AK576" s="87">
        <f>IFERROR(INDEX([1]อัตราการครองเตียง!O:O,MATCH([1]ตารางคะแนนV3!$C576,[1]อัตราการครองเตียง!$C:$C,0)),0)</f>
        <v>1</v>
      </c>
      <c r="AL576" s="88">
        <f>INDEX([1]SumAdjRw!R:R,MATCH([1]ตารางคะแนนV3!$C576,[1]SumAdjRw!$C:$C,0))</f>
        <v>1</v>
      </c>
      <c r="AM576" s="89">
        <f t="shared" si="134"/>
        <v>2</v>
      </c>
      <c r="AN576" s="90">
        <f t="shared" si="135"/>
        <v>5</v>
      </c>
      <c r="AO576" s="91">
        <f t="shared" si="136"/>
        <v>7</v>
      </c>
      <c r="AP576" s="92">
        <f>INDEX([1]RiskPlusY2565Q3!Q:Q,MATCH([1]ตารางคะแนนV3!$C576,[1]RiskPlusY2565Q3!$D:$D,0))</f>
        <v>1</v>
      </c>
      <c r="AQ576" s="92">
        <f>INDEX([1]RiskPlusY2565Q3!R:R,MATCH([1]ตารางคะแนนV3!$C576,[1]RiskPlusY2565Q3!$D:$D,0))</f>
        <v>1</v>
      </c>
      <c r="AR576" s="92">
        <f>INDEX([1]RiskPlusY2565Q3!AB:AB,MATCH([1]ตารางคะแนนV3!$C576,[1]RiskPlusY2565Q3!$D:$D,0))</f>
        <v>1</v>
      </c>
      <c r="AS576" s="93">
        <f t="shared" si="137"/>
        <v>3</v>
      </c>
      <c r="AT576" s="92">
        <f>INDEX([1]RiskPlusY2565Q3!AA:AA,MATCH([1]ตารางคะแนนV3!$C576,[1]RiskPlusY2565Q3!$D:$D,0))</f>
        <v>1</v>
      </c>
      <c r="AU576" s="92">
        <f>INDEX([1]RiskPlusY2565Q3!AC:AC,MATCH([1]ตารางคะแนนV3!$C576,[1]RiskPlusY2565Q3!$D:$D,0))</f>
        <v>1</v>
      </c>
      <c r="AV576" s="94">
        <f t="shared" si="138"/>
        <v>2</v>
      </c>
      <c r="AW576" s="95">
        <f t="shared" si="139"/>
        <v>5</v>
      </c>
      <c r="AX576" s="96">
        <f t="shared" si="140"/>
        <v>12</v>
      </c>
      <c r="AY576" s="18" t="str">
        <f t="shared" si="141"/>
        <v>A</v>
      </c>
      <c r="AZ576" s="18"/>
      <c r="BA576" s="18" t="str">
        <f>INDEX([1]Proflile65!$L:$L,MATCH([1]ตารางคะแนนV3!$C576,[1]Proflile65!$D:$D,0))</f>
        <v>เดิม</v>
      </c>
      <c r="BB576" s="18"/>
      <c r="BC576" s="18"/>
      <c r="BD576" s="28" t="b">
        <f t="shared" si="142"/>
        <v>1</v>
      </c>
      <c r="BE576" s="96">
        <v>12</v>
      </c>
      <c r="BF576" s="18" t="s">
        <v>2048</v>
      </c>
      <c r="BH576" s="17">
        <f t="shared" si="143"/>
        <v>300000</v>
      </c>
    </row>
    <row r="577" spans="1:60">
      <c r="A577" s="18" t="s">
        <v>31</v>
      </c>
      <c r="B577" s="17" t="s">
        <v>149</v>
      </c>
      <c r="C577" s="18" t="s">
        <v>1229</v>
      </c>
      <c r="D577" s="17" t="s">
        <v>1230</v>
      </c>
      <c r="E577" s="18" t="str">
        <f>INDEX([1]Proflile65!$F:$F,MATCH([1]ตารางคะแนนV3!$C577,[1]Proflile65!$D:$D,0))</f>
        <v>รพช.</v>
      </c>
      <c r="F577" s="18">
        <f>INDEX([1]Proflile65!$H:$H,MATCH([1]ตารางคะแนนV3!$C577,[1]Proflile65!$D:$D,0))</f>
        <v>114</v>
      </c>
      <c r="G577" s="19" t="str">
        <f>INDEX([1]Proflile65!$K:$K,MATCH([1]ตารางคะแนนV3!$C577,[1]Proflile65!$D:$D,0))</f>
        <v>รพช.M2 B&gt;100</v>
      </c>
      <c r="H577" s="75">
        <v>87077</v>
      </c>
      <c r="I577" s="76">
        <f>INDEX([1]RiskPlusY2565Q3!L:L,MATCH([1]ตารางคะแนนV3!$C577,[1]RiskPlusY2565Q3!$D:$D,0))</f>
        <v>74161963.480000004</v>
      </c>
      <c r="J577" s="76">
        <f>INDEX([1]RiskPlusY2565Q3!P:P,MATCH([1]ตารางคะแนนV3!$C577,[1]RiskPlusY2565Q3!$D:$D,0))</f>
        <v>8224526.9299999997</v>
      </c>
      <c r="K577" s="76">
        <f>INDEX([1]RiskPlusY2565Q3!O:O,MATCH([1]ตารางคะแนนV3!$C577,[1]RiskPlusY2565Q3!$D:$D,0))</f>
        <v>57142731.340000004</v>
      </c>
      <c r="L577" s="76">
        <f>INDEX([1]RiskPlusY2565Q3!M:M,MATCH([1]ตารางคะแนนV3!$C577,[1]RiskPlusY2565Q3!$D:$D,0))</f>
        <v>55847937.299999997</v>
      </c>
      <c r="M577" s="29">
        <f>INDEX([1]RiskPlusY2565Q3!N:N,MATCH([1]ตารางคะแนนV3!$C577,[1]RiskPlusY2565Q3!$D:$D,0))</f>
        <v>0</v>
      </c>
      <c r="N577" s="77">
        <f>INDEX([1]PlanfinY2565Q3!M:M,MATCH([1]ตารางคะแนนV3!$C577,[1]PlanfinY2565Q3!$C:$C,0))</f>
        <v>0</v>
      </c>
      <c r="O577" s="78">
        <f>INDEX([1]PlanfinY2565Q3!N:N,MATCH([1]ตารางคะแนนV3!$C577,[1]PlanfinY2565Q3!$C:$C,0))</f>
        <v>0</v>
      </c>
      <c r="P577" s="79">
        <f t="shared" si="128"/>
        <v>0</v>
      </c>
      <c r="Q577" s="80">
        <f>INDEX([1]Ratio!R:R,MATCH([1]ตารางคะแนนV3!$C577,[1]Ratio!$C:$C,0))</f>
        <v>150</v>
      </c>
      <c r="R577" s="81">
        <f>INDEX([1]RiskPlusY2565Q3!$S:$S,MATCH([1]ตารางคะแนนV3!C577,[1]RiskPlusY2565Q3!$D:$D,0))</f>
        <v>0</v>
      </c>
      <c r="S577" s="82">
        <f>INDEX([1]Ratio!$S:$S,MATCH([1]ตารางคะแนนV3!$C577,[1]Ratio!$C:$C,0))</f>
        <v>74</v>
      </c>
      <c r="T577" s="78">
        <f>VLOOKUP($C577,[1]RiskPlusY2565Q3!$D$2:$W$901,17,0)</f>
        <v>0</v>
      </c>
      <c r="U577" s="83">
        <f t="shared" si="129"/>
        <v>0</v>
      </c>
      <c r="V577" s="82">
        <f>INDEX([1]Ratio!$T:$T,MATCH([1]ตารางคะแนนV3!$C577,[1]Ratio!$C:$C,0))</f>
        <v>69</v>
      </c>
      <c r="W577" s="78">
        <f>VLOOKUP($C577,[1]RiskPlusY2565Q3!$D$2:$W$901,18,0)</f>
        <v>0</v>
      </c>
      <c r="X577" s="83">
        <f t="shared" si="130"/>
        <v>0</v>
      </c>
      <c r="Y577" s="82">
        <f>INDEX([1]Ratio!$V:$V,MATCH([1]ตารางคะแนนV3!$C577,[1]Ratio!$C:$C,0))</f>
        <v>68</v>
      </c>
      <c r="Z577" s="81">
        <f>INDEX([1]RiskPlusY2565Q3!$W:$W,MATCH([1]ตารางคะแนนV3!C577,[1]RiskPlusY2565Q3!$D:$D,0))</f>
        <v>0</v>
      </c>
      <c r="AA577" s="84">
        <f t="shared" si="131"/>
        <v>0</v>
      </c>
      <c r="AB577" s="77" t="str">
        <f>INDEX('[1]Quick MethodY2565Q3'!P:P,MATCH([1]ตารางคะแนนV3!$C577,'[1]Quick MethodY2565Q3'!$C:$C,0))</f>
        <v>1</v>
      </c>
      <c r="AC577" s="78" t="str">
        <f>INDEX('[1]Quick MethodY2565Q3'!Q:Q,MATCH([1]ตารางคะแนนV3!$C577,'[1]Quick MethodY2565Q3'!$C:$C,0))</f>
        <v>1</v>
      </c>
      <c r="AD577" s="78">
        <f>INDEX([1]HGRY2565Q3!W:W,MATCH([1]ตารางคะแนนV3!$C577,[1]HGRY2565Q3!$C:$C,0))</f>
        <v>0.5</v>
      </c>
      <c r="AE577" s="78">
        <f>INDEX([1]HGRY2565Q3!X:X,MATCH([1]ตารางคะแนนV3!$C577,[1]HGRY2565Q3!$C:$C,0))</f>
        <v>0.5</v>
      </c>
      <c r="AF577" s="78">
        <f>INDEX([1]HGRY2565Q3!Y:Y,MATCH([1]ตารางคะแนนV3!$C577,[1]HGRY2565Q3!$C:$C,0))</f>
        <v>0.5</v>
      </c>
      <c r="AG577" s="78">
        <f>INDEX([1]HGRY2565Q3!Z:Z,MATCH([1]ตารางคะแนนV3!$C577,[1]HGRY2565Q3!$C:$C,0))</f>
        <v>0</v>
      </c>
      <c r="AH577" s="85">
        <f t="shared" si="132"/>
        <v>3.5</v>
      </c>
      <c r="AI577" s="79">
        <f t="shared" si="133"/>
        <v>2</v>
      </c>
      <c r="AJ577" s="86">
        <f>INDEX([1]PointY2565Q3!J:J,MATCH([1]ตารางคะแนนV3!$C577,[1]PointY2565Q3!$C:$C,0))</f>
        <v>1</v>
      </c>
      <c r="AK577" s="87">
        <f>IFERROR(INDEX([1]อัตราการครองเตียง!O:O,MATCH([1]ตารางคะแนนV3!$C577,[1]อัตราการครองเตียง!$C:$C,0)),0)</f>
        <v>1</v>
      </c>
      <c r="AL577" s="88">
        <f>INDEX([1]SumAdjRw!R:R,MATCH([1]ตารางคะแนนV3!$C577,[1]SumAdjRw!$C:$C,0))</f>
        <v>1</v>
      </c>
      <c r="AM577" s="89">
        <f t="shared" si="134"/>
        <v>2</v>
      </c>
      <c r="AN577" s="90">
        <f t="shared" si="135"/>
        <v>5</v>
      </c>
      <c r="AO577" s="91">
        <f t="shared" si="136"/>
        <v>5</v>
      </c>
      <c r="AP577" s="92">
        <f>INDEX([1]RiskPlusY2565Q3!Q:Q,MATCH([1]ตารางคะแนนV3!$C577,[1]RiskPlusY2565Q3!$D:$D,0))</f>
        <v>0</v>
      </c>
      <c r="AQ577" s="92">
        <f>INDEX([1]RiskPlusY2565Q3!R:R,MATCH([1]ตารางคะแนนV3!$C577,[1]RiskPlusY2565Q3!$D:$D,0))</f>
        <v>0</v>
      </c>
      <c r="AR577" s="92">
        <f>INDEX([1]RiskPlusY2565Q3!AB:AB,MATCH([1]ตารางคะแนนV3!$C577,[1]RiskPlusY2565Q3!$D:$D,0))</f>
        <v>1</v>
      </c>
      <c r="AS577" s="93">
        <f t="shared" si="137"/>
        <v>1</v>
      </c>
      <c r="AT577" s="92">
        <f>INDEX([1]RiskPlusY2565Q3!AA:AA,MATCH([1]ตารางคะแนนV3!$C577,[1]RiskPlusY2565Q3!$D:$D,0))</f>
        <v>1</v>
      </c>
      <c r="AU577" s="92">
        <f>INDEX([1]RiskPlusY2565Q3!AC:AC,MATCH([1]ตารางคะแนนV3!$C577,[1]RiskPlusY2565Q3!$D:$D,0))</f>
        <v>1</v>
      </c>
      <c r="AV577" s="94">
        <f t="shared" si="138"/>
        <v>2</v>
      </c>
      <c r="AW577" s="95">
        <f t="shared" si="139"/>
        <v>3</v>
      </c>
      <c r="AX577" s="96">
        <f t="shared" si="140"/>
        <v>8</v>
      </c>
      <c r="AY577" s="18" t="str">
        <f t="shared" si="141"/>
        <v>D</v>
      </c>
      <c r="AZ577" s="18"/>
      <c r="BA577" s="18" t="str">
        <f>INDEX([1]Proflile65!$L:$L,MATCH([1]ตารางคะแนนV3!$C577,[1]Proflile65!$D:$D,0))</f>
        <v>เดิม</v>
      </c>
      <c r="BB577" s="18"/>
      <c r="BC577" s="18"/>
      <c r="BD577" s="28" t="b">
        <f t="shared" si="142"/>
        <v>1</v>
      </c>
      <c r="BE577" s="96">
        <v>8</v>
      </c>
      <c r="BF577" s="18" t="s">
        <v>2073</v>
      </c>
      <c r="BH577" s="17">
        <f t="shared" si="143"/>
        <v>0</v>
      </c>
    </row>
    <row r="578" spans="1:60">
      <c r="A578" s="18" t="s">
        <v>31</v>
      </c>
      <c r="B578" s="17" t="s">
        <v>149</v>
      </c>
      <c r="C578" s="18" t="s">
        <v>1231</v>
      </c>
      <c r="D578" s="17" t="s">
        <v>1232</v>
      </c>
      <c r="E578" s="18" t="str">
        <f>INDEX([1]Proflile65!$F:$F,MATCH([1]ตารางคะแนนV3!$C578,[1]Proflile65!$D:$D,0))</f>
        <v>รพช.</v>
      </c>
      <c r="F578" s="18">
        <f>INDEX([1]Proflile65!$H:$H,MATCH([1]ตารางคะแนนV3!$C578,[1]Proflile65!$D:$D,0))</f>
        <v>88</v>
      </c>
      <c r="G578" s="19" t="str">
        <f>INDEX([1]Proflile65!$K:$K,MATCH([1]ตารางคะแนนV3!$C578,[1]Proflile65!$D:$D,0))</f>
        <v>รพช.F2 P30,000-60,000</v>
      </c>
      <c r="H578" s="75">
        <v>46833</v>
      </c>
      <c r="I578" s="76">
        <f>INDEX([1]RiskPlusY2565Q3!L:L,MATCH([1]ตารางคะแนนV3!$C578,[1]RiskPlusY2565Q3!$D:$D,0))</f>
        <v>98044259.560000002</v>
      </c>
      <c r="J578" s="76">
        <f>INDEX([1]RiskPlusY2565Q3!P:P,MATCH([1]ตารางคะแนนV3!$C578,[1]RiskPlusY2565Q3!$D:$D,0))</f>
        <v>43044696.689999998</v>
      </c>
      <c r="K578" s="76">
        <f>INDEX([1]RiskPlusY2565Q3!O:O,MATCH([1]ตารางคะแนนV3!$C578,[1]RiskPlusY2565Q3!$D:$D,0))</f>
        <v>52297619.200000003</v>
      </c>
      <c r="L578" s="76">
        <f>INDEX([1]RiskPlusY2565Q3!M:M,MATCH([1]ตารางคะแนนV3!$C578,[1]RiskPlusY2565Q3!$D:$D,0))</f>
        <v>48475511.899999999</v>
      </c>
      <c r="M578" s="29">
        <f>INDEX([1]RiskPlusY2565Q3!N:N,MATCH([1]ตารางคะแนนV3!$C578,[1]RiskPlusY2565Q3!$D:$D,0))</f>
        <v>0</v>
      </c>
      <c r="N578" s="77">
        <f>INDEX([1]PlanfinY2565Q3!M:M,MATCH([1]ตารางคะแนนV3!$C578,[1]PlanfinY2565Q3!$C:$C,0))</f>
        <v>0</v>
      </c>
      <c r="O578" s="78">
        <f>INDEX([1]PlanfinY2565Q3!N:N,MATCH([1]ตารางคะแนนV3!$C578,[1]PlanfinY2565Q3!$C:$C,0))</f>
        <v>1</v>
      </c>
      <c r="P578" s="79">
        <f t="shared" si="128"/>
        <v>1</v>
      </c>
      <c r="Q578" s="80">
        <f>INDEX([1]Ratio!R:R,MATCH([1]ตารางคะแนนV3!$C578,[1]Ratio!$C:$C,0))</f>
        <v>275</v>
      </c>
      <c r="R578" s="81">
        <f>INDEX([1]RiskPlusY2565Q3!$S:$S,MATCH([1]ตารางคะแนนV3!C578,[1]RiskPlusY2565Q3!$D:$D,0))</f>
        <v>0</v>
      </c>
      <c r="S578" s="82">
        <f>INDEX([1]Ratio!$S:$S,MATCH([1]ตารางคะแนนV3!$C578,[1]Ratio!$C:$C,0))</f>
        <v>96</v>
      </c>
      <c r="T578" s="78">
        <f>VLOOKUP($C578,[1]RiskPlusY2565Q3!$D$2:$W$901,17,0)</f>
        <v>0</v>
      </c>
      <c r="U578" s="83">
        <f t="shared" si="129"/>
        <v>0</v>
      </c>
      <c r="V578" s="82">
        <f>INDEX([1]Ratio!$T:$T,MATCH([1]ตารางคะแนนV3!$C578,[1]Ratio!$C:$C,0))</f>
        <v>165</v>
      </c>
      <c r="W578" s="78">
        <f>VLOOKUP($C578,[1]RiskPlusY2565Q3!$D$2:$W$901,18,0)</f>
        <v>0</v>
      </c>
      <c r="X578" s="83">
        <f t="shared" si="130"/>
        <v>0</v>
      </c>
      <c r="Y578" s="82">
        <f>INDEX([1]Ratio!$V:$V,MATCH([1]ตารางคะแนนV3!$C578,[1]Ratio!$C:$C,0))</f>
        <v>106</v>
      </c>
      <c r="Z578" s="81">
        <f>INDEX([1]RiskPlusY2565Q3!$W:$W,MATCH([1]ตารางคะแนนV3!C578,[1]RiskPlusY2565Q3!$D:$D,0))</f>
        <v>0</v>
      </c>
      <c r="AA578" s="84">
        <f t="shared" si="131"/>
        <v>0</v>
      </c>
      <c r="AB578" s="77" t="str">
        <f>INDEX('[1]Quick MethodY2565Q3'!P:P,MATCH([1]ตารางคะแนนV3!$C578,'[1]Quick MethodY2565Q3'!$C:$C,0))</f>
        <v>1</v>
      </c>
      <c r="AC578" s="78" t="str">
        <f>INDEX('[1]Quick MethodY2565Q3'!Q:Q,MATCH([1]ตารางคะแนนV3!$C578,'[1]Quick MethodY2565Q3'!$C:$C,0))</f>
        <v>1</v>
      </c>
      <c r="AD578" s="78">
        <f>INDEX([1]HGRY2565Q3!W:W,MATCH([1]ตารางคะแนนV3!$C578,[1]HGRY2565Q3!$C:$C,0))</f>
        <v>0</v>
      </c>
      <c r="AE578" s="78">
        <f>INDEX([1]HGRY2565Q3!X:X,MATCH([1]ตารางคะแนนV3!$C578,[1]HGRY2565Q3!$C:$C,0))</f>
        <v>0.5</v>
      </c>
      <c r="AF578" s="78">
        <f>INDEX([1]HGRY2565Q3!Y:Y,MATCH([1]ตารางคะแนนV3!$C578,[1]HGRY2565Q3!$C:$C,0))</f>
        <v>0.5</v>
      </c>
      <c r="AG578" s="78">
        <f>INDEX([1]HGRY2565Q3!Z:Z,MATCH([1]ตารางคะแนนV3!$C578,[1]HGRY2565Q3!$C:$C,0))</f>
        <v>0</v>
      </c>
      <c r="AH578" s="85">
        <f t="shared" si="132"/>
        <v>3</v>
      </c>
      <c r="AI578" s="79">
        <f t="shared" si="133"/>
        <v>2</v>
      </c>
      <c r="AJ578" s="86">
        <f>INDEX([1]PointY2565Q3!J:J,MATCH([1]ตารางคะแนนV3!$C578,[1]PointY2565Q3!$C:$C,0))</f>
        <v>1</v>
      </c>
      <c r="AK578" s="87">
        <f>IFERROR(INDEX([1]อัตราการครองเตียง!O:O,MATCH([1]ตารางคะแนนV3!$C578,[1]อัตราการครองเตียง!$C:$C,0)),0)</f>
        <v>0</v>
      </c>
      <c r="AL578" s="88">
        <f>INDEX([1]SumAdjRw!R:R,MATCH([1]ตารางคะแนนV3!$C578,[1]SumAdjRw!$C:$C,0))</f>
        <v>1</v>
      </c>
      <c r="AM578" s="89">
        <f t="shared" si="134"/>
        <v>1</v>
      </c>
      <c r="AN578" s="90">
        <f t="shared" si="135"/>
        <v>4</v>
      </c>
      <c r="AO578" s="91">
        <f t="shared" si="136"/>
        <v>5</v>
      </c>
      <c r="AP578" s="92">
        <f>INDEX([1]RiskPlusY2565Q3!Q:Q,MATCH([1]ตารางคะแนนV3!$C578,[1]RiskPlusY2565Q3!$D:$D,0))</f>
        <v>1</v>
      </c>
      <c r="AQ578" s="92">
        <f>INDEX([1]RiskPlusY2565Q3!R:R,MATCH([1]ตารางคะแนนV3!$C578,[1]RiskPlusY2565Q3!$D:$D,0))</f>
        <v>1</v>
      </c>
      <c r="AR578" s="92">
        <f>INDEX([1]RiskPlusY2565Q3!AB:AB,MATCH([1]ตารางคะแนนV3!$C578,[1]RiskPlusY2565Q3!$D:$D,0))</f>
        <v>1</v>
      </c>
      <c r="AS578" s="93">
        <f t="shared" si="137"/>
        <v>3</v>
      </c>
      <c r="AT578" s="92">
        <f>INDEX([1]RiskPlusY2565Q3!AA:AA,MATCH([1]ตารางคะแนนV3!$C578,[1]RiskPlusY2565Q3!$D:$D,0))</f>
        <v>1</v>
      </c>
      <c r="AU578" s="92">
        <f>INDEX([1]RiskPlusY2565Q3!AC:AC,MATCH([1]ตารางคะแนนV3!$C578,[1]RiskPlusY2565Q3!$D:$D,0))</f>
        <v>1</v>
      </c>
      <c r="AV578" s="94">
        <f t="shared" si="138"/>
        <v>2</v>
      </c>
      <c r="AW578" s="95">
        <f t="shared" si="139"/>
        <v>5</v>
      </c>
      <c r="AX578" s="96">
        <f t="shared" si="140"/>
        <v>10</v>
      </c>
      <c r="AY578" s="18" t="str">
        <f t="shared" si="141"/>
        <v>C</v>
      </c>
      <c r="AZ578" s="18"/>
      <c r="BA578" s="18" t="str">
        <f>INDEX([1]Proflile65!$L:$L,MATCH([1]ตารางคะแนนV3!$C578,[1]Proflile65!$D:$D,0))</f>
        <v>เดิม</v>
      </c>
      <c r="BB578" s="18"/>
      <c r="BC578" s="18"/>
      <c r="BD578" s="28" t="b">
        <f t="shared" si="142"/>
        <v>1</v>
      </c>
      <c r="BE578" s="96">
        <v>10</v>
      </c>
      <c r="BF578" s="18" t="s">
        <v>2072</v>
      </c>
      <c r="BH578" s="17">
        <f t="shared" si="143"/>
        <v>0</v>
      </c>
    </row>
    <row r="579" spans="1:60">
      <c r="A579" s="18" t="s">
        <v>31</v>
      </c>
      <c r="B579" s="17" t="s">
        <v>149</v>
      </c>
      <c r="C579" s="18" t="s">
        <v>1233</v>
      </c>
      <c r="D579" s="17" t="s">
        <v>1234</v>
      </c>
      <c r="E579" s="18" t="str">
        <f>INDEX([1]Proflile65!$F:$F,MATCH([1]ตารางคะแนนV3!$C579,[1]Proflile65!$D:$D,0))</f>
        <v>รพช.</v>
      </c>
      <c r="F579" s="18">
        <f>INDEX([1]Proflile65!$H:$H,MATCH([1]ตารางคะแนนV3!$C579,[1]Proflile65!$D:$D,0))</f>
        <v>114</v>
      </c>
      <c r="G579" s="19" t="str">
        <f>INDEX([1]Proflile65!$K:$K,MATCH([1]ตารางคะแนนV3!$C579,[1]Proflile65!$D:$D,0))</f>
        <v>รพช.M2 B&gt;100</v>
      </c>
      <c r="H579" s="75">
        <v>88644</v>
      </c>
      <c r="I579" s="76">
        <f>INDEX([1]RiskPlusY2565Q3!L:L,MATCH([1]ตารางคะแนนV3!$C579,[1]RiskPlusY2565Q3!$D:$D,0))</f>
        <v>89859968.480000004</v>
      </c>
      <c r="J579" s="76">
        <f>INDEX([1]RiskPlusY2565Q3!P:P,MATCH([1]ตารางคะแนนV3!$C579,[1]RiskPlusY2565Q3!$D:$D,0))</f>
        <v>49840505.630000003</v>
      </c>
      <c r="K579" s="76">
        <f>INDEX([1]RiskPlusY2565Q3!O:O,MATCH([1]ตารางคะแนนV3!$C579,[1]RiskPlusY2565Q3!$D:$D,0))</f>
        <v>35212804.950000003</v>
      </c>
      <c r="L579" s="76">
        <f>INDEX([1]RiskPlusY2565Q3!M:M,MATCH([1]ตารางคะแนนV3!$C579,[1]RiskPlusY2565Q3!$D:$D,0))</f>
        <v>33118730.719999999</v>
      </c>
      <c r="M579" s="29">
        <f>INDEX([1]RiskPlusY2565Q3!N:N,MATCH([1]ตารางคะแนนV3!$C579,[1]RiskPlusY2565Q3!$D:$D,0))</f>
        <v>0</v>
      </c>
      <c r="N579" s="77">
        <f>INDEX([1]PlanfinY2565Q3!M:M,MATCH([1]ตารางคะแนนV3!$C579,[1]PlanfinY2565Q3!$C:$C,0))</f>
        <v>0</v>
      </c>
      <c r="O579" s="78">
        <f>INDEX([1]PlanfinY2565Q3!N:N,MATCH([1]ตารางคะแนนV3!$C579,[1]PlanfinY2565Q3!$C:$C,0))</f>
        <v>1</v>
      </c>
      <c r="P579" s="79">
        <f t="shared" si="128"/>
        <v>1</v>
      </c>
      <c r="Q579" s="80">
        <f>INDEX([1]Ratio!R:R,MATCH([1]ตารางคะแนนV3!$C579,[1]Ratio!$C:$C,0))</f>
        <v>80</v>
      </c>
      <c r="R579" s="81">
        <f>INDEX([1]RiskPlusY2565Q3!$S:$S,MATCH([1]ตารางคะแนนV3!C579,[1]RiskPlusY2565Q3!$D:$D,0))</f>
        <v>1</v>
      </c>
      <c r="S579" s="82">
        <f>INDEX([1]Ratio!$S:$S,MATCH([1]ตารางคะแนนV3!$C579,[1]Ratio!$C:$C,0))</f>
        <v>40</v>
      </c>
      <c r="T579" s="78">
        <f>VLOOKUP($C579,[1]RiskPlusY2565Q3!$D$2:$W$901,17,0)</f>
        <v>1</v>
      </c>
      <c r="U579" s="83">
        <f t="shared" si="129"/>
        <v>0.5</v>
      </c>
      <c r="V579" s="82">
        <f>INDEX([1]Ratio!$T:$T,MATCH([1]ตารางคะแนนV3!$C579,[1]Ratio!$C:$C,0))</f>
        <v>64</v>
      </c>
      <c r="W579" s="78">
        <f>VLOOKUP($C579,[1]RiskPlusY2565Q3!$D$2:$W$901,18,0)</f>
        <v>0</v>
      </c>
      <c r="X579" s="83">
        <f t="shared" si="130"/>
        <v>0</v>
      </c>
      <c r="Y579" s="82">
        <f>INDEX([1]Ratio!$V:$V,MATCH([1]ตารางคะแนนV3!$C579,[1]Ratio!$C:$C,0))</f>
        <v>77</v>
      </c>
      <c r="Z579" s="81">
        <f>INDEX([1]RiskPlusY2565Q3!$W:$W,MATCH([1]ตารางคะแนนV3!C579,[1]RiskPlusY2565Q3!$D:$D,0))</f>
        <v>0</v>
      </c>
      <c r="AA579" s="84">
        <f t="shared" si="131"/>
        <v>1.5</v>
      </c>
      <c r="AB579" s="77" t="str">
        <f>INDEX('[1]Quick MethodY2565Q3'!P:P,MATCH([1]ตารางคะแนนV3!$C579,'[1]Quick MethodY2565Q3'!$C:$C,0))</f>
        <v>1</v>
      </c>
      <c r="AC579" s="78" t="str">
        <f>INDEX('[1]Quick MethodY2565Q3'!Q:Q,MATCH([1]ตารางคะแนนV3!$C579,'[1]Quick MethodY2565Q3'!$C:$C,0))</f>
        <v>1</v>
      </c>
      <c r="AD579" s="78">
        <f>INDEX([1]HGRY2565Q3!W:W,MATCH([1]ตารางคะแนนV3!$C579,[1]HGRY2565Q3!$C:$C,0))</f>
        <v>0.5</v>
      </c>
      <c r="AE579" s="78">
        <f>INDEX([1]HGRY2565Q3!X:X,MATCH([1]ตารางคะแนนV3!$C579,[1]HGRY2565Q3!$C:$C,0))</f>
        <v>0.5</v>
      </c>
      <c r="AF579" s="78">
        <f>INDEX([1]HGRY2565Q3!Y:Y,MATCH([1]ตารางคะแนนV3!$C579,[1]HGRY2565Q3!$C:$C,0))</f>
        <v>0.5</v>
      </c>
      <c r="AG579" s="78">
        <f>INDEX([1]HGRY2565Q3!Z:Z,MATCH([1]ตารางคะแนนV3!$C579,[1]HGRY2565Q3!$C:$C,0))</f>
        <v>0.5</v>
      </c>
      <c r="AH579" s="85">
        <f t="shared" si="132"/>
        <v>4</v>
      </c>
      <c r="AI579" s="79">
        <f t="shared" si="133"/>
        <v>2</v>
      </c>
      <c r="AJ579" s="86">
        <f>INDEX([1]PointY2565Q3!J:J,MATCH([1]ตารางคะแนนV3!$C579,[1]PointY2565Q3!$C:$C,0))</f>
        <v>1</v>
      </c>
      <c r="AK579" s="87">
        <f>IFERROR(INDEX([1]อัตราการครองเตียง!O:O,MATCH([1]ตารางคะแนนV3!$C579,[1]อัตราการครองเตียง!$C:$C,0)),0)</f>
        <v>0</v>
      </c>
      <c r="AL579" s="88">
        <f>INDEX([1]SumAdjRw!R:R,MATCH([1]ตารางคะแนนV3!$C579,[1]SumAdjRw!$C:$C,0))</f>
        <v>1</v>
      </c>
      <c r="AM579" s="89">
        <f t="shared" si="134"/>
        <v>1</v>
      </c>
      <c r="AN579" s="90">
        <f t="shared" si="135"/>
        <v>4</v>
      </c>
      <c r="AO579" s="91">
        <f t="shared" si="136"/>
        <v>6.5</v>
      </c>
      <c r="AP579" s="92">
        <f>INDEX([1]RiskPlusY2565Q3!Q:Q,MATCH([1]ตารางคะแนนV3!$C579,[1]RiskPlusY2565Q3!$D:$D,0))</f>
        <v>0</v>
      </c>
      <c r="AQ579" s="92">
        <f>INDEX([1]RiskPlusY2565Q3!R:R,MATCH([1]ตารางคะแนนV3!$C579,[1]RiskPlusY2565Q3!$D:$D,0))</f>
        <v>0</v>
      </c>
      <c r="AR579" s="92">
        <f>INDEX([1]RiskPlusY2565Q3!AB:AB,MATCH([1]ตารางคะแนนV3!$C579,[1]RiskPlusY2565Q3!$D:$D,0))</f>
        <v>1</v>
      </c>
      <c r="AS579" s="93">
        <f t="shared" si="137"/>
        <v>1</v>
      </c>
      <c r="AT579" s="92">
        <f>INDEX([1]RiskPlusY2565Q3!AA:AA,MATCH([1]ตารางคะแนนV3!$C579,[1]RiskPlusY2565Q3!$D:$D,0))</f>
        <v>1</v>
      </c>
      <c r="AU579" s="92">
        <f>INDEX([1]RiskPlusY2565Q3!AC:AC,MATCH([1]ตารางคะแนนV3!$C579,[1]RiskPlusY2565Q3!$D:$D,0))</f>
        <v>1</v>
      </c>
      <c r="AV579" s="94">
        <f t="shared" si="138"/>
        <v>2</v>
      </c>
      <c r="AW579" s="95">
        <f t="shared" si="139"/>
        <v>3</v>
      </c>
      <c r="AX579" s="96">
        <f t="shared" si="140"/>
        <v>9.5</v>
      </c>
      <c r="AY579" s="18" t="str">
        <f t="shared" si="141"/>
        <v>C</v>
      </c>
      <c r="AZ579" s="18"/>
      <c r="BA579" s="18" t="str">
        <f>INDEX([1]Proflile65!$L:$L,MATCH([1]ตารางคะแนนV3!$C579,[1]Proflile65!$D:$D,0))</f>
        <v>เดิม</v>
      </c>
      <c r="BB579" s="18"/>
      <c r="BC579" s="18"/>
      <c r="BD579" s="28" t="b">
        <f t="shared" si="142"/>
        <v>1</v>
      </c>
      <c r="BE579" s="96">
        <v>9.5</v>
      </c>
      <c r="BF579" s="18" t="s">
        <v>2072</v>
      </c>
      <c r="BH579" s="17">
        <f t="shared" si="143"/>
        <v>0</v>
      </c>
    </row>
    <row r="580" spans="1:60">
      <c r="A580" s="18" t="s">
        <v>31</v>
      </c>
      <c r="B580" s="17" t="s">
        <v>149</v>
      </c>
      <c r="C580" s="18" t="s">
        <v>1235</v>
      </c>
      <c r="D580" s="17" t="s">
        <v>1236</v>
      </c>
      <c r="E580" s="18" t="str">
        <f>INDEX([1]Proflile65!$F:$F,MATCH([1]ตารางคะแนนV3!$C580,[1]Proflile65!$D:$D,0))</f>
        <v>รพช.</v>
      </c>
      <c r="F580" s="18">
        <f>INDEX([1]Proflile65!$H:$H,MATCH([1]ตารางคะแนนV3!$C580,[1]Proflile65!$D:$D,0))</f>
        <v>30</v>
      </c>
      <c r="G580" s="19" t="str">
        <f>INDEX([1]Proflile65!$K:$K,MATCH([1]ตารางคะแนนV3!$C580,[1]Proflile65!$D:$D,0))</f>
        <v>รพช.F2 P&lt;=30,000</v>
      </c>
      <c r="H580" s="75">
        <v>22384</v>
      </c>
      <c r="I580" s="76">
        <f>INDEX([1]RiskPlusY2565Q3!L:L,MATCH([1]ตารางคะแนนV3!$C580,[1]RiskPlusY2565Q3!$D:$D,0))</f>
        <v>20155617.420000002</v>
      </c>
      <c r="J580" s="76">
        <f>INDEX([1]RiskPlusY2565Q3!P:P,MATCH([1]ตารางคะแนนV3!$C580,[1]RiskPlusY2565Q3!$D:$D,0))</f>
        <v>6565080.5199999996</v>
      </c>
      <c r="K580" s="76">
        <f>INDEX([1]RiskPlusY2565Q3!O:O,MATCH([1]ตารางคะแนนV3!$C580,[1]RiskPlusY2565Q3!$D:$D,0))</f>
        <v>15788736.18</v>
      </c>
      <c r="L580" s="76">
        <f>INDEX([1]RiskPlusY2565Q3!M:M,MATCH([1]ตารางคะแนนV3!$C580,[1]RiskPlusY2565Q3!$D:$D,0))</f>
        <v>13495954.23</v>
      </c>
      <c r="M580" s="29">
        <f>INDEX([1]RiskPlusY2565Q3!N:N,MATCH([1]ตารางคะแนนV3!$C580,[1]RiskPlusY2565Q3!$D:$D,0))</f>
        <v>0</v>
      </c>
      <c r="N580" s="77">
        <f>INDEX([1]PlanfinY2565Q3!M:M,MATCH([1]ตารางคะแนนV3!$C580,[1]PlanfinY2565Q3!$C:$C,0))</f>
        <v>0</v>
      </c>
      <c r="O580" s="78">
        <f>INDEX([1]PlanfinY2565Q3!N:N,MATCH([1]ตารางคะแนนV3!$C580,[1]PlanfinY2565Q3!$C:$C,0))</f>
        <v>0</v>
      </c>
      <c r="P580" s="79">
        <f t="shared" si="128"/>
        <v>0</v>
      </c>
      <c r="Q580" s="80">
        <f>INDEX([1]Ratio!R:R,MATCH([1]ตารางคะแนนV3!$C580,[1]Ratio!$C:$C,0))</f>
        <v>250</v>
      </c>
      <c r="R580" s="81">
        <f>INDEX([1]RiskPlusY2565Q3!$S:$S,MATCH([1]ตารางคะแนนV3!C580,[1]RiskPlusY2565Q3!$D:$D,0))</f>
        <v>0</v>
      </c>
      <c r="S580" s="82">
        <f>INDEX([1]Ratio!$S:$S,MATCH([1]ตารางคะแนนV3!$C580,[1]Ratio!$C:$C,0))</f>
        <v>45</v>
      </c>
      <c r="T580" s="78">
        <f>VLOOKUP($C580,[1]RiskPlusY2565Q3!$D$2:$W$901,17,0)</f>
        <v>1</v>
      </c>
      <c r="U580" s="83">
        <f t="shared" si="129"/>
        <v>0.5</v>
      </c>
      <c r="V580" s="82">
        <f>INDEX([1]Ratio!$T:$T,MATCH([1]ตารางคะแนนV3!$C580,[1]Ratio!$C:$C,0))</f>
        <v>79</v>
      </c>
      <c r="W580" s="78">
        <f>VLOOKUP($C580,[1]RiskPlusY2565Q3!$D$2:$W$901,18,0)</f>
        <v>0</v>
      </c>
      <c r="X580" s="83">
        <f t="shared" si="130"/>
        <v>0</v>
      </c>
      <c r="Y580" s="82">
        <f>INDEX([1]Ratio!$V:$V,MATCH([1]ตารางคะแนนV3!$C580,[1]Ratio!$C:$C,0))</f>
        <v>102</v>
      </c>
      <c r="Z580" s="81">
        <f>INDEX([1]RiskPlusY2565Q3!$W:$W,MATCH([1]ตารางคะแนนV3!C580,[1]RiskPlusY2565Q3!$D:$D,0))</f>
        <v>0</v>
      </c>
      <c r="AA580" s="84">
        <f t="shared" si="131"/>
        <v>0.5</v>
      </c>
      <c r="AB580" s="77" t="str">
        <f>INDEX('[1]Quick MethodY2565Q3'!P:P,MATCH([1]ตารางคะแนนV3!$C580,'[1]Quick MethodY2565Q3'!$C:$C,0))</f>
        <v>1</v>
      </c>
      <c r="AC580" s="78" t="str">
        <f>INDEX('[1]Quick MethodY2565Q3'!Q:Q,MATCH([1]ตารางคะแนนV3!$C580,'[1]Quick MethodY2565Q3'!$C:$C,0))</f>
        <v>1</v>
      </c>
      <c r="AD580" s="78">
        <f>INDEX([1]HGRY2565Q3!W:W,MATCH([1]ตารางคะแนนV3!$C580,[1]HGRY2565Q3!$C:$C,0))</f>
        <v>0.5</v>
      </c>
      <c r="AE580" s="78">
        <f>INDEX([1]HGRY2565Q3!X:X,MATCH([1]ตารางคะแนนV3!$C580,[1]HGRY2565Q3!$C:$C,0))</f>
        <v>0.5</v>
      </c>
      <c r="AF580" s="78">
        <f>INDEX([1]HGRY2565Q3!Y:Y,MATCH([1]ตารางคะแนนV3!$C580,[1]HGRY2565Q3!$C:$C,0))</f>
        <v>0.5</v>
      </c>
      <c r="AG580" s="78">
        <f>INDEX([1]HGRY2565Q3!Z:Z,MATCH([1]ตารางคะแนนV3!$C580,[1]HGRY2565Q3!$C:$C,0))</f>
        <v>0</v>
      </c>
      <c r="AH580" s="85">
        <f t="shared" si="132"/>
        <v>3.5</v>
      </c>
      <c r="AI580" s="79">
        <f t="shared" si="133"/>
        <v>2</v>
      </c>
      <c r="AJ580" s="86">
        <f>INDEX([1]PointY2565Q3!J:J,MATCH([1]ตารางคะแนนV3!$C580,[1]PointY2565Q3!$C:$C,0))</f>
        <v>1</v>
      </c>
      <c r="AK580" s="87">
        <f>IFERROR(INDEX([1]อัตราการครองเตียง!O:O,MATCH([1]ตารางคะแนนV3!$C580,[1]อัตราการครองเตียง!$C:$C,0)),0)</f>
        <v>0</v>
      </c>
      <c r="AL580" s="88">
        <f>INDEX([1]SumAdjRw!R:R,MATCH([1]ตารางคะแนนV3!$C580,[1]SumAdjRw!$C:$C,0))</f>
        <v>0</v>
      </c>
      <c r="AM580" s="89">
        <f t="shared" si="134"/>
        <v>0</v>
      </c>
      <c r="AN580" s="90">
        <f t="shared" si="135"/>
        <v>3</v>
      </c>
      <c r="AO580" s="91">
        <f t="shared" si="136"/>
        <v>3.5</v>
      </c>
      <c r="AP580" s="92">
        <f>INDEX([1]RiskPlusY2565Q3!Q:Q,MATCH([1]ตารางคะแนนV3!$C580,[1]RiskPlusY2565Q3!$D:$D,0))</f>
        <v>0</v>
      </c>
      <c r="AQ580" s="92">
        <f>INDEX([1]RiskPlusY2565Q3!R:R,MATCH([1]ตารางคะแนนV3!$C580,[1]RiskPlusY2565Q3!$D:$D,0))</f>
        <v>0</v>
      </c>
      <c r="AR580" s="92">
        <f>INDEX([1]RiskPlusY2565Q3!AB:AB,MATCH([1]ตารางคะแนนV3!$C580,[1]RiskPlusY2565Q3!$D:$D,0))</f>
        <v>1</v>
      </c>
      <c r="AS580" s="93">
        <f t="shared" si="137"/>
        <v>1</v>
      </c>
      <c r="AT580" s="92">
        <f>INDEX([1]RiskPlusY2565Q3!AA:AA,MATCH([1]ตารางคะแนนV3!$C580,[1]RiskPlusY2565Q3!$D:$D,0))</f>
        <v>1</v>
      </c>
      <c r="AU580" s="92">
        <f>INDEX([1]RiskPlusY2565Q3!AC:AC,MATCH([1]ตารางคะแนนV3!$C580,[1]RiskPlusY2565Q3!$D:$D,0))</f>
        <v>1</v>
      </c>
      <c r="AV580" s="94">
        <f t="shared" si="138"/>
        <v>2</v>
      </c>
      <c r="AW580" s="95">
        <f t="shared" si="139"/>
        <v>3</v>
      </c>
      <c r="AX580" s="96">
        <f t="shared" si="140"/>
        <v>6.5</v>
      </c>
      <c r="AY580" s="18" t="str">
        <f t="shared" si="141"/>
        <v>F</v>
      </c>
      <c r="AZ580" s="18"/>
      <c r="BA580" s="18" t="str">
        <f>INDEX([1]Proflile65!$L:$L,MATCH([1]ตารางคะแนนV3!$C580,[1]Proflile65!$D:$D,0))</f>
        <v>เดิม</v>
      </c>
      <c r="BB580" s="18"/>
      <c r="BC580" s="18"/>
      <c r="BD580" s="28" t="b">
        <f t="shared" si="142"/>
        <v>1</v>
      </c>
      <c r="BE580" s="96">
        <v>6.5</v>
      </c>
      <c r="BF580" s="18" t="s">
        <v>2074</v>
      </c>
      <c r="BH580" s="17">
        <f t="shared" si="143"/>
        <v>0</v>
      </c>
    </row>
    <row r="581" spans="1:60">
      <c r="A581" s="18" t="s">
        <v>31</v>
      </c>
      <c r="B581" s="17" t="s">
        <v>149</v>
      </c>
      <c r="C581" s="18" t="s">
        <v>1237</v>
      </c>
      <c r="D581" s="17" t="s">
        <v>1238</v>
      </c>
      <c r="E581" s="18" t="str">
        <f>INDEX([1]Proflile65!$F:$F,MATCH([1]ตารางคะแนนV3!$C581,[1]Proflile65!$D:$D,0))</f>
        <v>รพช.</v>
      </c>
      <c r="F581" s="18">
        <f>INDEX([1]Proflile65!$H:$H,MATCH([1]ตารางคะแนนV3!$C581,[1]Proflile65!$D:$D,0))</f>
        <v>30</v>
      </c>
      <c r="G581" s="19" t="str">
        <f>INDEX([1]Proflile65!$K:$K,MATCH([1]ตารางคะแนนV3!$C581,[1]Proflile65!$D:$D,0))</f>
        <v>รพช.F2 P&lt;=30,000</v>
      </c>
      <c r="H581" s="75">
        <v>21097</v>
      </c>
      <c r="I581" s="76">
        <f>INDEX([1]RiskPlusY2565Q3!L:L,MATCH([1]ตารางคะแนนV3!$C581,[1]RiskPlusY2565Q3!$D:$D,0))</f>
        <v>22306916.800000001</v>
      </c>
      <c r="J581" s="76">
        <f>INDEX([1]RiskPlusY2565Q3!P:P,MATCH([1]ตารางคะแนนV3!$C581,[1]RiskPlusY2565Q3!$D:$D,0))</f>
        <v>3618144.36</v>
      </c>
      <c r="K581" s="76">
        <f>INDEX([1]RiskPlusY2565Q3!O:O,MATCH([1]ตารางคะแนนV3!$C581,[1]RiskPlusY2565Q3!$D:$D,0))</f>
        <v>14881695.689999999</v>
      </c>
      <c r="L581" s="76">
        <f>INDEX([1]RiskPlusY2565Q3!M:M,MATCH([1]ตารางคะแนนV3!$C581,[1]RiskPlusY2565Q3!$D:$D,0))</f>
        <v>12747855.310000001</v>
      </c>
      <c r="M581" s="29">
        <f>INDEX([1]RiskPlusY2565Q3!N:N,MATCH([1]ตารางคะแนนV3!$C581,[1]RiskPlusY2565Q3!$D:$D,0))</f>
        <v>0</v>
      </c>
      <c r="N581" s="77">
        <f>INDEX([1]PlanfinY2565Q3!M:M,MATCH([1]ตารางคะแนนV3!$C581,[1]PlanfinY2565Q3!$C:$C,0))</f>
        <v>0</v>
      </c>
      <c r="O581" s="78">
        <f>INDEX([1]PlanfinY2565Q3!N:N,MATCH([1]ตารางคะแนนV3!$C581,[1]PlanfinY2565Q3!$C:$C,0))</f>
        <v>0</v>
      </c>
      <c r="P581" s="79">
        <f t="shared" si="128"/>
        <v>0</v>
      </c>
      <c r="Q581" s="80">
        <f>INDEX([1]Ratio!R:R,MATCH([1]ตารางคะแนนV3!$C581,[1]Ratio!$C:$C,0))</f>
        <v>301</v>
      </c>
      <c r="R581" s="81">
        <f>INDEX([1]RiskPlusY2565Q3!$S:$S,MATCH([1]ตารางคะแนนV3!C581,[1]RiskPlusY2565Q3!$D:$D,0))</f>
        <v>0</v>
      </c>
      <c r="S581" s="82">
        <f>INDEX([1]Ratio!$S:$S,MATCH([1]ตารางคะแนนV3!$C581,[1]Ratio!$C:$C,0))</f>
        <v>60</v>
      </c>
      <c r="T581" s="78">
        <f>VLOOKUP($C581,[1]RiskPlusY2565Q3!$D$2:$W$901,17,0)</f>
        <v>1</v>
      </c>
      <c r="U581" s="83">
        <f t="shared" si="129"/>
        <v>0.5</v>
      </c>
      <c r="V581" s="82">
        <f>INDEX([1]Ratio!$T:$T,MATCH([1]ตารางคะแนนV3!$C581,[1]Ratio!$C:$C,0))</f>
        <v>94</v>
      </c>
      <c r="W581" s="78">
        <f>VLOOKUP($C581,[1]RiskPlusY2565Q3!$D$2:$W$901,18,0)</f>
        <v>0</v>
      </c>
      <c r="X581" s="83">
        <f t="shared" si="130"/>
        <v>0</v>
      </c>
      <c r="Y581" s="82">
        <f>INDEX([1]Ratio!$V:$V,MATCH([1]ตารางคะแนนV3!$C581,[1]Ratio!$C:$C,0))</f>
        <v>90</v>
      </c>
      <c r="Z581" s="81">
        <f>INDEX([1]RiskPlusY2565Q3!$W:$W,MATCH([1]ตารางคะแนนV3!C581,[1]RiskPlusY2565Q3!$D:$D,0))</f>
        <v>0</v>
      </c>
      <c r="AA581" s="84">
        <f t="shared" si="131"/>
        <v>0.5</v>
      </c>
      <c r="AB581" s="77" t="str">
        <f>INDEX('[1]Quick MethodY2565Q3'!P:P,MATCH([1]ตารางคะแนนV3!$C581,'[1]Quick MethodY2565Q3'!$C:$C,0))</f>
        <v>1</v>
      </c>
      <c r="AC581" s="78" t="str">
        <f>INDEX('[1]Quick MethodY2565Q3'!Q:Q,MATCH([1]ตารางคะแนนV3!$C581,'[1]Quick MethodY2565Q3'!$C:$C,0))</f>
        <v>1</v>
      </c>
      <c r="AD581" s="78">
        <f>INDEX([1]HGRY2565Q3!W:W,MATCH([1]ตารางคะแนนV3!$C581,[1]HGRY2565Q3!$C:$C,0))</f>
        <v>0.5</v>
      </c>
      <c r="AE581" s="78">
        <f>INDEX([1]HGRY2565Q3!X:X,MATCH([1]ตารางคะแนนV3!$C581,[1]HGRY2565Q3!$C:$C,0))</f>
        <v>0.5</v>
      </c>
      <c r="AF581" s="78">
        <f>INDEX([1]HGRY2565Q3!Y:Y,MATCH([1]ตารางคะแนนV3!$C581,[1]HGRY2565Q3!$C:$C,0))</f>
        <v>0.5</v>
      </c>
      <c r="AG581" s="78">
        <f>INDEX([1]HGRY2565Q3!Z:Z,MATCH([1]ตารางคะแนนV3!$C581,[1]HGRY2565Q3!$C:$C,0))</f>
        <v>0.5</v>
      </c>
      <c r="AH581" s="85">
        <f t="shared" si="132"/>
        <v>4</v>
      </c>
      <c r="AI581" s="79">
        <f t="shared" si="133"/>
        <v>2</v>
      </c>
      <c r="AJ581" s="86">
        <f>INDEX([1]PointY2565Q3!J:J,MATCH([1]ตารางคะแนนV3!$C581,[1]PointY2565Q3!$C:$C,0))</f>
        <v>1</v>
      </c>
      <c r="AK581" s="87">
        <f>IFERROR(INDEX([1]อัตราการครองเตียง!O:O,MATCH([1]ตารางคะแนนV3!$C581,[1]อัตราการครองเตียง!$C:$C,0)),0)</f>
        <v>0</v>
      </c>
      <c r="AL581" s="88">
        <f>INDEX([1]SumAdjRw!R:R,MATCH([1]ตารางคะแนนV3!$C581,[1]SumAdjRw!$C:$C,0))</f>
        <v>0</v>
      </c>
      <c r="AM581" s="89">
        <f t="shared" si="134"/>
        <v>0</v>
      </c>
      <c r="AN581" s="90">
        <f t="shared" si="135"/>
        <v>3</v>
      </c>
      <c r="AO581" s="91">
        <f t="shared" si="136"/>
        <v>3.5</v>
      </c>
      <c r="AP581" s="92">
        <f>INDEX([1]RiskPlusY2565Q3!Q:Q,MATCH([1]ตารางคะแนนV3!$C581,[1]RiskPlusY2565Q3!$D:$D,0))</f>
        <v>0</v>
      </c>
      <c r="AQ581" s="92">
        <f>INDEX([1]RiskPlusY2565Q3!R:R,MATCH([1]ตารางคะแนนV3!$C581,[1]RiskPlusY2565Q3!$D:$D,0))</f>
        <v>0</v>
      </c>
      <c r="AR581" s="92">
        <f>INDEX([1]RiskPlusY2565Q3!AB:AB,MATCH([1]ตารางคะแนนV3!$C581,[1]RiskPlusY2565Q3!$D:$D,0))</f>
        <v>1</v>
      </c>
      <c r="AS581" s="93">
        <f t="shared" si="137"/>
        <v>1</v>
      </c>
      <c r="AT581" s="92">
        <f>INDEX([1]RiskPlusY2565Q3!AA:AA,MATCH([1]ตารางคะแนนV3!$C581,[1]RiskPlusY2565Q3!$D:$D,0))</f>
        <v>1</v>
      </c>
      <c r="AU581" s="92">
        <f>INDEX([1]RiskPlusY2565Q3!AC:AC,MATCH([1]ตารางคะแนนV3!$C581,[1]RiskPlusY2565Q3!$D:$D,0))</f>
        <v>1</v>
      </c>
      <c r="AV581" s="94">
        <f t="shared" si="138"/>
        <v>2</v>
      </c>
      <c r="AW581" s="95">
        <f t="shared" si="139"/>
        <v>3</v>
      </c>
      <c r="AX581" s="96">
        <f t="shared" si="140"/>
        <v>6.5</v>
      </c>
      <c r="AY581" s="18" t="str">
        <f t="shared" si="141"/>
        <v>F</v>
      </c>
      <c r="AZ581" s="18"/>
      <c r="BA581" s="18" t="str">
        <f>INDEX([1]Proflile65!$L:$L,MATCH([1]ตารางคะแนนV3!$C581,[1]Proflile65!$D:$D,0))</f>
        <v>เดิม</v>
      </c>
      <c r="BB581" s="18"/>
      <c r="BC581" s="18"/>
      <c r="BD581" s="28" t="b">
        <f t="shared" si="142"/>
        <v>1</v>
      </c>
      <c r="BE581" s="96">
        <v>6.5</v>
      </c>
      <c r="BF581" s="18" t="s">
        <v>2074</v>
      </c>
      <c r="BH581" s="17">
        <f t="shared" si="143"/>
        <v>0</v>
      </c>
    </row>
    <row r="582" spans="1:60">
      <c r="A582" s="18" t="s">
        <v>31</v>
      </c>
      <c r="B582" s="17" t="s">
        <v>149</v>
      </c>
      <c r="C582" s="18" t="s">
        <v>1239</v>
      </c>
      <c r="D582" s="17" t="s">
        <v>1240</v>
      </c>
      <c r="E582" s="18" t="str">
        <f>INDEX([1]Proflile65!$F:$F,MATCH([1]ตารางคะแนนV3!$C582,[1]Proflile65!$D:$D,0))</f>
        <v>รพช.</v>
      </c>
      <c r="F582" s="18">
        <f>INDEX([1]Proflile65!$H:$H,MATCH([1]ตารางคะแนนV3!$C582,[1]Proflile65!$D:$D,0))</f>
        <v>36</v>
      </c>
      <c r="G582" s="19" t="str">
        <f>INDEX([1]Proflile65!$K:$K,MATCH([1]ตารางคะแนนV3!$C582,[1]Proflile65!$D:$D,0))</f>
        <v>รพช.F2 P&lt;=30,000</v>
      </c>
      <c r="H582" s="75">
        <v>23846</v>
      </c>
      <c r="I582" s="76">
        <f>INDEX([1]RiskPlusY2565Q3!L:L,MATCH([1]ตารางคะแนนV3!$C582,[1]RiskPlusY2565Q3!$D:$D,0))</f>
        <v>30992405.039999999</v>
      </c>
      <c r="J582" s="76">
        <f>INDEX([1]RiskPlusY2565Q3!P:P,MATCH([1]ตารางคะแนนV3!$C582,[1]RiskPlusY2565Q3!$D:$D,0))</f>
        <v>15610699.09</v>
      </c>
      <c r="K582" s="76">
        <f>INDEX([1]RiskPlusY2565Q3!O:O,MATCH([1]ตารางคะแนนV3!$C582,[1]RiskPlusY2565Q3!$D:$D,0))</f>
        <v>22673800.68</v>
      </c>
      <c r="L582" s="76">
        <f>INDEX([1]RiskPlusY2565Q3!M:M,MATCH([1]ตารางคะแนนV3!$C582,[1]RiskPlusY2565Q3!$D:$D,0))</f>
        <v>20728372.07</v>
      </c>
      <c r="M582" s="29">
        <f>INDEX([1]RiskPlusY2565Q3!N:N,MATCH([1]ตารางคะแนนV3!$C582,[1]RiskPlusY2565Q3!$D:$D,0))</f>
        <v>0</v>
      </c>
      <c r="N582" s="77">
        <f>INDEX([1]PlanfinY2565Q3!M:M,MATCH([1]ตารางคะแนนV3!$C582,[1]PlanfinY2565Q3!$C:$C,0))</f>
        <v>0</v>
      </c>
      <c r="O582" s="78">
        <f>INDEX([1]PlanfinY2565Q3!N:N,MATCH([1]ตารางคะแนนV3!$C582,[1]PlanfinY2565Q3!$C:$C,0))</f>
        <v>1</v>
      </c>
      <c r="P582" s="79">
        <f t="shared" si="128"/>
        <v>1</v>
      </c>
      <c r="Q582" s="80">
        <f>INDEX([1]Ratio!R:R,MATCH([1]ตารางคะแนนV3!$C582,[1]Ratio!$C:$C,0))</f>
        <v>321</v>
      </c>
      <c r="R582" s="81">
        <f>INDEX([1]RiskPlusY2565Q3!$S:$S,MATCH([1]ตารางคะแนนV3!C582,[1]RiskPlusY2565Q3!$D:$D,0))</f>
        <v>0</v>
      </c>
      <c r="S582" s="82">
        <f>INDEX([1]Ratio!$S:$S,MATCH([1]ตารางคะแนนV3!$C582,[1]Ratio!$C:$C,0))</f>
        <v>61</v>
      </c>
      <c r="T582" s="78">
        <f>VLOOKUP($C582,[1]RiskPlusY2565Q3!$D$2:$W$901,17,0)</f>
        <v>0</v>
      </c>
      <c r="U582" s="83">
        <f t="shared" si="129"/>
        <v>0</v>
      </c>
      <c r="V582" s="82">
        <f>INDEX([1]Ratio!$T:$T,MATCH([1]ตารางคะแนนV3!$C582,[1]Ratio!$C:$C,0))</f>
        <v>104</v>
      </c>
      <c r="W582" s="78">
        <f>VLOOKUP($C582,[1]RiskPlusY2565Q3!$D$2:$W$901,18,0)</f>
        <v>0</v>
      </c>
      <c r="X582" s="83">
        <f t="shared" si="130"/>
        <v>0</v>
      </c>
      <c r="Y582" s="82">
        <f>INDEX([1]Ratio!$V:$V,MATCH([1]ตารางคะแนนV3!$C582,[1]Ratio!$C:$C,0))</f>
        <v>99</v>
      </c>
      <c r="Z582" s="81">
        <f>INDEX([1]RiskPlusY2565Q3!$W:$W,MATCH([1]ตารางคะแนนV3!C582,[1]RiskPlusY2565Q3!$D:$D,0))</f>
        <v>0</v>
      </c>
      <c r="AA582" s="84">
        <f t="shared" si="131"/>
        <v>0</v>
      </c>
      <c r="AB582" s="77" t="str">
        <f>INDEX('[1]Quick MethodY2565Q3'!P:P,MATCH([1]ตารางคะแนนV3!$C582,'[1]Quick MethodY2565Q3'!$C:$C,0))</f>
        <v>1</v>
      </c>
      <c r="AC582" s="78" t="str">
        <f>INDEX('[1]Quick MethodY2565Q3'!Q:Q,MATCH([1]ตารางคะแนนV3!$C582,'[1]Quick MethodY2565Q3'!$C:$C,0))</f>
        <v>1</v>
      </c>
      <c r="AD582" s="78">
        <f>INDEX([1]HGRY2565Q3!W:W,MATCH([1]ตารางคะแนนV3!$C582,[1]HGRY2565Q3!$C:$C,0))</f>
        <v>0.5</v>
      </c>
      <c r="AE582" s="78">
        <f>INDEX([1]HGRY2565Q3!X:X,MATCH([1]ตารางคะแนนV3!$C582,[1]HGRY2565Q3!$C:$C,0))</f>
        <v>0.5</v>
      </c>
      <c r="AF582" s="78">
        <f>INDEX([1]HGRY2565Q3!Y:Y,MATCH([1]ตารางคะแนนV3!$C582,[1]HGRY2565Q3!$C:$C,0))</f>
        <v>0</v>
      </c>
      <c r="AG582" s="78">
        <f>INDEX([1]HGRY2565Q3!Z:Z,MATCH([1]ตารางคะแนนV3!$C582,[1]HGRY2565Q3!$C:$C,0))</f>
        <v>0.5</v>
      </c>
      <c r="AH582" s="85">
        <f t="shared" si="132"/>
        <v>3.5</v>
      </c>
      <c r="AI582" s="79">
        <f t="shared" si="133"/>
        <v>2</v>
      </c>
      <c r="AJ582" s="86">
        <f>INDEX([1]PointY2565Q3!J:J,MATCH([1]ตารางคะแนนV3!$C582,[1]PointY2565Q3!$C:$C,0))</f>
        <v>1</v>
      </c>
      <c r="AK582" s="87">
        <f>IFERROR(INDEX([1]อัตราการครองเตียง!O:O,MATCH([1]ตารางคะแนนV3!$C582,[1]อัตราการครองเตียง!$C:$C,0)),0)</f>
        <v>0</v>
      </c>
      <c r="AL582" s="88">
        <f>INDEX([1]SumAdjRw!R:R,MATCH([1]ตารางคะแนนV3!$C582,[1]SumAdjRw!$C:$C,0))</f>
        <v>0</v>
      </c>
      <c r="AM582" s="89">
        <f t="shared" si="134"/>
        <v>0</v>
      </c>
      <c r="AN582" s="90">
        <f t="shared" si="135"/>
        <v>3</v>
      </c>
      <c r="AO582" s="91">
        <f t="shared" si="136"/>
        <v>4</v>
      </c>
      <c r="AP582" s="92">
        <f>INDEX([1]RiskPlusY2565Q3!Q:Q,MATCH([1]ตารางคะแนนV3!$C582,[1]RiskPlusY2565Q3!$D:$D,0))</f>
        <v>1</v>
      </c>
      <c r="AQ582" s="92">
        <f>INDEX([1]RiskPlusY2565Q3!R:R,MATCH([1]ตารางคะแนนV3!$C582,[1]RiskPlusY2565Q3!$D:$D,0))</f>
        <v>1</v>
      </c>
      <c r="AR582" s="92">
        <f>INDEX([1]RiskPlusY2565Q3!AB:AB,MATCH([1]ตารางคะแนนV3!$C582,[1]RiskPlusY2565Q3!$D:$D,0))</f>
        <v>1</v>
      </c>
      <c r="AS582" s="93">
        <f t="shared" si="137"/>
        <v>3</v>
      </c>
      <c r="AT582" s="92">
        <f>INDEX([1]RiskPlusY2565Q3!AA:AA,MATCH([1]ตารางคะแนนV3!$C582,[1]RiskPlusY2565Q3!$D:$D,0))</f>
        <v>1</v>
      </c>
      <c r="AU582" s="92">
        <f>INDEX([1]RiskPlusY2565Q3!AC:AC,MATCH([1]ตารางคะแนนV3!$C582,[1]RiskPlusY2565Q3!$D:$D,0))</f>
        <v>1</v>
      </c>
      <c r="AV582" s="94">
        <f t="shared" si="138"/>
        <v>2</v>
      </c>
      <c r="AW582" s="95">
        <f t="shared" si="139"/>
        <v>5</v>
      </c>
      <c r="AX582" s="96">
        <f t="shared" si="140"/>
        <v>9</v>
      </c>
      <c r="AY582" s="18" t="str">
        <f t="shared" si="141"/>
        <v>C</v>
      </c>
      <c r="AZ582" s="18"/>
      <c r="BA582" s="18" t="str">
        <f>INDEX([1]Proflile65!$L:$L,MATCH([1]ตารางคะแนนV3!$C582,[1]Proflile65!$D:$D,0))</f>
        <v>เดิม</v>
      </c>
      <c r="BB582" s="18"/>
      <c r="BC582" s="18"/>
      <c r="BD582" s="28" t="b">
        <f t="shared" si="142"/>
        <v>1</v>
      </c>
      <c r="BE582" s="96">
        <v>9</v>
      </c>
      <c r="BF582" s="18" t="s">
        <v>2072</v>
      </c>
      <c r="BH582" s="17">
        <f t="shared" si="143"/>
        <v>0</v>
      </c>
    </row>
    <row r="583" spans="1:60">
      <c r="A583" s="18" t="s">
        <v>31</v>
      </c>
      <c r="B583" s="17" t="s">
        <v>149</v>
      </c>
      <c r="C583" s="18" t="s">
        <v>1241</v>
      </c>
      <c r="D583" s="17" t="s">
        <v>1242</v>
      </c>
      <c r="E583" s="18" t="str">
        <f>INDEX([1]Proflile65!$F:$F,MATCH([1]ตารางคะแนนV3!$C583,[1]Proflile65!$D:$D,0))</f>
        <v>รพช.</v>
      </c>
      <c r="F583" s="18">
        <f>INDEX([1]Proflile65!$H:$H,MATCH([1]ตารางคะแนนV3!$C583,[1]Proflile65!$D:$D,0))</f>
        <v>30</v>
      </c>
      <c r="G583" s="19" t="str">
        <f>INDEX([1]Proflile65!$K:$K,MATCH([1]ตารางคะแนนV3!$C583,[1]Proflile65!$D:$D,0))</f>
        <v>รพช.F2 P&lt;=30,000</v>
      </c>
      <c r="H583" s="75">
        <v>19462</v>
      </c>
      <c r="I583" s="76">
        <f>INDEX([1]RiskPlusY2565Q3!L:L,MATCH([1]ตารางคะแนนV3!$C583,[1]RiskPlusY2565Q3!$D:$D,0))</f>
        <v>22886765.960000001</v>
      </c>
      <c r="J583" s="76">
        <f>INDEX([1]RiskPlusY2565Q3!P:P,MATCH([1]ตารางคะแนนV3!$C583,[1]RiskPlusY2565Q3!$D:$D,0))</f>
        <v>6756225.4100000001</v>
      </c>
      <c r="K583" s="76">
        <f>INDEX([1]RiskPlusY2565Q3!O:O,MATCH([1]ตารางคะแนนV3!$C583,[1]RiskPlusY2565Q3!$D:$D,0))</f>
        <v>12744362.27</v>
      </c>
      <c r="L583" s="76">
        <f>INDEX([1]RiskPlusY2565Q3!M:M,MATCH([1]ตารางคะแนนV3!$C583,[1]RiskPlusY2565Q3!$D:$D,0))</f>
        <v>12098537.48</v>
      </c>
      <c r="M583" s="29">
        <f>INDEX([1]RiskPlusY2565Q3!N:N,MATCH([1]ตารางคะแนนV3!$C583,[1]RiskPlusY2565Q3!$D:$D,0))</f>
        <v>0</v>
      </c>
      <c r="N583" s="77">
        <f>INDEX([1]PlanfinY2565Q3!M:M,MATCH([1]ตารางคะแนนV3!$C583,[1]PlanfinY2565Q3!$C:$C,0))</f>
        <v>0</v>
      </c>
      <c r="O583" s="78">
        <f>INDEX([1]PlanfinY2565Q3!N:N,MATCH([1]ตารางคะแนนV3!$C583,[1]PlanfinY2565Q3!$C:$C,0))</f>
        <v>1</v>
      </c>
      <c r="P583" s="79">
        <f t="shared" si="128"/>
        <v>1</v>
      </c>
      <c r="Q583" s="80">
        <f>INDEX([1]Ratio!R:R,MATCH([1]ตารางคะแนนV3!$C583,[1]Ratio!$C:$C,0))</f>
        <v>217</v>
      </c>
      <c r="R583" s="81">
        <f>INDEX([1]RiskPlusY2565Q3!$S:$S,MATCH([1]ตารางคะแนนV3!C583,[1]RiskPlusY2565Q3!$D:$D,0))</f>
        <v>0</v>
      </c>
      <c r="S583" s="82">
        <f>INDEX([1]Ratio!$S:$S,MATCH([1]ตารางคะแนนV3!$C583,[1]Ratio!$C:$C,0))</f>
        <v>95</v>
      </c>
      <c r="T583" s="78">
        <f>VLOOKUP($C583,[1]RiskPlusY2565Q3!$D$2:$W$901,17,0)</f>
        <v>0</v>
      </c>
      <c r="U583" s="83">
        <f t="shared" si="129"/>
        <v>0</v>
      </c>
      <c r="V583" s="82">
        <f>INDEX([1]Ratio!$T:$T,MATCH([1]ตารางคะแนนV3!$C583,[1]Ratio!$C:$C,0))</f>
        <v>114</v>
      </c>
      <c r="W583" s="78">
        <f>VLOOKUP($C583,[1]RiskPlusY2565Q3!$D$2:$W$901,18,0)</f>
        <v>0</v>
      </c>
      <c r="X583" s="83">
        <f t="shared" si="130"/>
        <v>0</v>
      </c>
      <c r="Y583" s="82">
        <f>INDEX([1]Ratio!$V:$V,MATCH([1]ตารางคะแนนV3!$C583,[1]Ratio!$C:$C,0))</f>
        <v>66</v>
      </c>
      <c r="Z583" s="81">
        <f>INDEX([1]RiskPlusY2565Q3!$W:$W,MATCH([1]ตารางคะแนนV3!C583,[1]RiskPlusY2565Q3!$D:$D,0))</f>
        <v>0</v>
      </c>
      <c r="AA583" s="84">
        <f t="shared" si="131"/>
        <v>0</v>
      </c>
      <c r="AB583" s="77" t="str">
        <f>INDEX('[1]Quick MethodY2565Q3'!P:P,MATCH([1]ตารางคะแนนV3!$C583,'[1]Quick MethodY2565Q3'!$C:$C,0))</f>
        <v>1</v>
      </c>
      <c r="AC583" s="78" t="str">
        <f>INDEX('[1]Quick MethodY2565Q3'!Q:Q,MATCH([1]ตารางคะแนนV3!$C583,'[1]Quick MethodY2565Q3'!$C:$C,0))</f>
        <v>1</v>
      </c>
      <c r="AD583" s="78">
        <f>INDEX([1]HGRY2565Q3!W:W,MATCH([1]ตารางคะแนนV3!$C583,[1]HGRY2565Q3!$C:$C,0))</f>
        <v>0.5</v>
      </c>
      <c r="AE583" s="78">
        <f>INDEX([1]HGRY2565Q3!X:X,MATCH([1]ตารางคะแนนV3!$C583,[1]HGRY2565Q3!$C:$C,0))</f>
        <v>0.5</v>
      </c>
      <c r="AF583" s="78">
        <f>INDEX([1]HGRY2565Q3!Y:Y,MATCH([1]ตารางคะแนนV3!$C583,[1]HGRY2565Q3!$C:$C,0))</f>
        <v>0.5</v>
      </c>
      <c r="AG583" s="78">
        <f>INDEX([1]HGRY2565Q3!Z:Z,MATCH([1]ตารางคะแนนV3!$C583,[1]HGRY2565Q3!$C:$C,0))</f>
        <v>0</v>
      </c>
      <c r="AH583" s="85">
        <f t="shared" si="132"/>
        <v>3.5</v>
      </c>
      <c r="AI583" s="79">
        <f t="shared" si="133"/>
        <v>2</v>
      </c>
      <c r="AJ583" s="86">
        <f>INDEX([1]PointY2565Q3!J:J,MATCH([1]ตารางคะแนนV3!$C583,[1]PointY2565Q3!$C:$C,0))</f>
        <v>1</v>
      </c>
      <c r="AK583" s="87">
        <f>IFERROR(INDEX([1]อัตราการครองเตียง!O:O,MATCH([1]ตารางคะแนนV3!$C583,[1]อัตราการครองเตียง!$C:$C,0)),0)</f>
        <v>1</v>
      </c>
      <c r="AL583" s="88">
        <f>INDEX([1]SumAdjRw!R:R,MATCH([1]ตารางคะแนนV3!$C583,[1]SumAdjRw!$C:$C,0))</f>
        <v>1</v>
      </c>
      <c r="AM583" s="89">
        <f t="shared" si="134"/>
        <v>2</v>
      </c>
      <c r="AN583" s="90">
        <f t="shared" si="135"/>
        <v>5</v>
      </c>
      <c r="AO583" s="91">
        <f t="shared" si="136"/>
        <v>6</v>
      </c>
      <c r="AP583" s="92">
        <f>INDEX([1]RiskPlusY2565Q3!Q:Q,MATCH([1]ตารางคะแนนV3!$C583,[1]RiskPlusY2565Q3!$D:$D,0))</f>
        <v>0</v>
      </c>
      <c r="AQ583" s="92">
        <f>INDEX([1]RiskPlusY2565Q3!R:R,MATCH([1]ตารางคะแนนV3!$C583,[1]RiskPlusY2565Q3!$D:$D,0))</f>
        <v>0</v>
      </c>
      <c r="AR583" s="92">
        <f>INDEX([1]RiskPlusY2565Q3!AB:AB,MATCH([1]ตารางคะแนนV3!$C583,[1]RiskPlusY2565Q3!$D:$D,0))</f>
        <v>1</v>
      </c>
      <c r="AS583" s="93">
        <f t="shared" si="137"/>
        <v>1</v>
      </c>
      <c r="AT583" s="92">
        <f>INDEX([1]RiskPlusY2565Q3!AA:AA,MATCH([1]ตารางคะแนนV3!$C583,[1]RiskPlusY2565Q3!$D:$D,0))</f>
        <v>1</v>
      </c>
      <c r="AU583" s="92">
        <f>INDEX([1]RiskPlusY2565Q3!AC:AC,MATCH([1]ตารางคะแนนV3!$C583,[1]RiskPlusY2565Q3!$D:$D,0))</f>
        <v>1</v>
      </c>
      <c r="AV583" s="94">
        <f t="shared" si="138"/>
        <v>2</v>
      </c>
      <c r="AW583" s="95">
        <f t="shared" si="139"/>
        <v>3</v>
      </c>
      <c r="AX583" s="96">
        <f t="shared" si="140"/>
        <v>9</v>
      </c>
      <c r="AY583" s="18" t="str">
        <f t="shared" si="141"/>
        <v>C</v>
      </c>
      <c r="AZ583" s="18"/>
      <c r="BA583" s="18" t="str">
        <f>INDEX([1]Proflile65!$L:$L,MATCH([1]ตารางคะแนนV3!$C583,[1]Proflile65!$D:$D,0))</f>
        <v>เดิม</v>
      </c>
      <c r="BB583" s="18"/>
      <c r="BC583" s="18"/>
      <c r="BD583" s="28" t="b">
        <f t="shared" si="142"/>
        <v>1</v>
      </c>
      <c r="BE583" s="96">
        <v>9</v>
      </c>
      <c r="BF583" s="18" t="s">
        <v>2072</v>
      </c>
      <c r="BH583" s="17">
        <f t="shared" si="143"/>
        <v>0</v>
      </c>
    </row>
    <row r="584" spans="1:60">
      <c r="A584" s="18" t="s">
        <v>31</v>
      </c>
      <c r="B584" s="17" t="s">
        <v>149</v>
      </c>
      <c r="C584" s="18" t="s">
        <v>1243</v>
      </c>
      <c r="D584" s="17" t="s">
        <v>1244</v>
      </c>
      <c r="E584" s="18" t="str">
        <f>INDEX([1]Proflile65!$F:$F,MATCH([1]ตารางคะแนนV3!$C584,[1]Proflile65!$D:$D,0))</f>
        <v>รพช.</v>
      </c>
      <c r="F584" s="18">
        <f>INDEX([1]Proflile65!$H:$H,MATCH([1]ตารางคะแนนV3!$C584,[1]Proflile65!$D:$D,0))</f>
        <v>139</v>
      </c>
      <c r="G584" s="19" t="str">
        <f>INDEX([1]Proflile65!$K:$K,MATCH([1]ตารางคะแนนV3!$C584,[1]Proflile65!$D:$D,0))</f>
        <v>รพช.M2 B&gt;100</v>
      </c>
      <c r="H584" s="75">
        <v>98564</v>
      </c>
      <c r="I584" s="76">
        <f>INDEX([1]RiskPlusY2565Q3!L:L,MATCH([1]ตารางคะแนนV3!$C584,[1]RiskPlusY2565Q3!$D:$D,0))</f>
        <v>75902058.959999993</v>
      </c>
      <c r="J584" s="76">
        <f>INDEX([1]RiskPlusY2565Q3!P:P,MATCH([1]ตารางคะแนนV3!$C584,[1]RiskPlusY2565Q3!$D:$D,0))</f>
        <v>1371275.52</v>
      </c>
      <c r="K584" s="76">
        <f>INDEX([1]RiskPlusY2565Q3!O:O,MATCH([1]ตารางคะแนนV3!$C584,[1]RiskPlusY2565Q3!$D:$D,0))</f>
        <v>65659974.200000003</v>
      </c>
      <c r="L584" s="76">
        <f>INDEX([1]RiskPlusY2565Q3!M:M,MATCH([1]ตารางคะแนนV3!$C584,[1]RiskPlusY2565Q3!$D:$D,0))</f>
        <v>71749854.079999998</v>
      </c>
      <c r="M584" s="29">
        <f>INDEX([1]RiskPlusY2565Q3!N:N,MATCH([1]ตารางคะแนนV3!$C584,[1]RiskPlusY2565Q3!$D:$D,0))</f>
        <v>0</v>
      </c>
      <c r="N584" s="77">
        <f>INDEX([1]PlanfinY2565Q3!M:M,MATCH([1]ตารางคะแนนV3!$C584,[1]PlanfinY2565Q3!$C:$C,0))</f>
        <v>0</v>
      </c>
      <c r="O584" s="78">
        <f>INDEX([1]PlanfinY2565Q3!N:N,MATCH([1]ตารางคะแนนV3!$C584,[1]PlanfinY2565Q3!$C:$C,0))</f>
        <v>1</v>
      </c>
      <c r="P584" s="79">
        <f t="shared" ref="P584:P647" si="144">SUM(N584+O584)</f>
        <v>1</v>
      </c>
      <c r="Q584" s="80">
        <f>INDEX([1]Ratio!R:R,MATCH([1]ตารางคะแนนV3!$C584,[1]Ratio!$C:$C,0))</f>
        <v>153</v>
      </c>
      <c r="R584" s="81">
        <f>INDEX([1]RiskPlusY2565Q3!$S:$S,MATCH([1]ตารางคะแนนV3!C584,[1]RiskPlusY2565Q3!$D:$D,0))</f>
        <v>0</v>
      </c>
      <c r="S584" s="82">
        <f>INDEX([1]Ratio!$S:$S,MATCH([1]ตารางคะแนนV3!$C584,[1]Ratio!$C:$C,0))</f>
        <v>45</v>
      </c>
      <c r="T584" s="78">
        <f>VLOOKUP($C584,[1]RiskPlusY2565Q3!$D$2:$W$901,17,0)</f>
        <v>1</v>
      </c>
      <c r="U584" s="83">
        <f t="shared" ref="U584:U647" si="145">IF(T584=1,0.5,0)</f>
        <v>0.5</v>
      </c>
      <c r="V584" s="82">
        <f>INDEX([1]Ratio!$T:$T,MATCH([1]ตารางคะแนนV3!$C584,[1]Ratio!$C:$C,0))</f>
        <v>58</v>
      </c>
      <c r="W584" s="78">
        <f>VLOOKUP($C584,[1]RiskPlusY2565Q3!$D$2:$W$901,18,0)</f>
        <v>1</v>
      </c>
      <c r="X584" s="83">
        <f t="shared" ref="X584:X647" si="146">IF(W584=1,0.5,0)</f>
        <v>0.5</v>
      </c>
      <c r="Y584" s="82">
        <f>INDEX([1]Ratio!$V:$V,MATCH([1]ตารางคะแนนV3!$C584,[1]Ratio!$C:$C,0))</f>
        <v>52</v>
      </c>
      <c r="Z584" s="81">
        <f>INDEX([1]RiskPlusY2565Q3!$W:$W,MATCH([1]ตารางคะแนนV3!C584,[1]RiskPlusY2565Q3!$D:$D,0))</f>
        <v>1</v>
      </c>
      <c r="AA584" s="84">
        <f t="shared" ref="AA584:AA647" si="147">SUM(R584,U584,X584,Z584)</f>
        <v>2</v>
      </c>
      <c r="AB584" s="77" t="str">
        <f>INDEX('[1]Quick MethodY2565Q3'!P:P,MATCH([1]ตารางคะแนนV3!$C584,'[1]Quick MethodY2565Q3'!$C:$C,0))</f>
        <v>1</v>
      </c>
      <c r="AC584" s="78" t="str">
        <f>INDEX('[1]Quick MethodY2565Q3'!Q:Q,MATCH([1]ตารางคะแนนV3!$C584,'[1]Quick MethodY2565Q3'!$C:$C,0))</f>
        <v>1</v>
      </c>
      <c r="AD584" s="78">
        <f>INDEX([1]HGRY2565Q3!W:W,MATCH([1]ตารางคะแนนV3!$C584,[1]HGRY2565Q3!$C:$C,0))</f>
        <v>0</v>
      </c>
      <c r="AE584" s="78">
        <f>INDEX([1]HGRY2565Q3!X:X,MATCH([1]ตารางคะแนนV3!$C584,[1]HGRY2565Q3!$C:$C,0))</f>
        <v>0</v>
      </c>
      <c r="AF584" s="78">
        <f>INDEX([1]HGRY2565Q3!Y:Y,MATCH([1]ตารางคะแนนV3!$C584,[1]HGRY2565Q3!$C:$C,0))</f>
        <v>0</v>
      </c>
      <c r="AG584" s="78">
        <f>INDEX([1]HGRY2565Q3!Z:Z,MATCH([1]ตารางคะแนนV3!$C584,[1]HGRY2565Q3!$C:$C,0))</f>
        <v>0</v>
      </c>
      <c r="AH584" s="85">
        <f t="shared" ref="AH584:AH647" si="148">SUM(AB584+AC584+AD584+AE584+AF584+AG584)</f>
        <v>2</v>
      </c>
      <c r="AI584" s="79">
        <f t="shared" ref="AI584:AI647" si="149">IF(AH584&gt;=2,2,AH584)</f>
        <v>2</v>
      </c>
      <c r="AJ584" s="86">
        <f>INDEX([1]PointY2565Q3!J:J,MATCH([1]ตารางคะแนนV3!$C584,[1]PointY2565Q3!$C:$C,0))</f>
        <v>1</v>
      </c>
      <c r="AK584" s="87">
        <f>IFERROR(INDEX([1]อัตราการครองเตียง!O:O,MATCH([1]ตารางคะแนนV3!$C584,[1]อัตราการครองเตียง!$C:$C,0)),0)</f>
        <v>1</v>
      </c>
      <c r="AL584" s="88">
        <f>INDEX([1]SumAdjRw!R:R,MATCH([1]ตารางคะแนนV3!$C584,[1]SumAdjRw!$C:$C,0))</f>
        <v>1</v>
      </c>
      <c r="AM584" s="89">
        <f t="shared" ref="AM584:AM647" si="150">AK584+AL584</f>
        <v>2</v>
      </c>
      <c r="AN584" s="90">
        <f t="shared" ref="AN584:AN647" si="151">SUM(AI584,AJ584,AM584)</f>
        <v>5</v>
      </c>
      <c r="AO584" s="91">
        <f t="shared" ref="AO584:AO647" si="152">SUM(P584,AA584,AN584)</f>
        <v>8</v>
      </c>
      <c r="AP584" s="92">
        <f>INDEX([1]RiskPlusY2565Q3!Q:Q,MATCH([1]ตารางคะแนนV3!$C584,[1]RiskPlusY2565Q3!$D:$D,0))</f>
        <v>0</v>
      </c>
      <c r="AQ584" s="92">
        <f>INDEX([1]RiskPlusY2565Q3!R:R,MATCH([1]ตารางคะแนนV3!$C584,[1]RiskPlusY2565Q3!$D:$D,0))</f>
        <v>0</v>
      </c>
      <c r="AR584" s="92">
        <f>INDEX([1]RiskPlusY2565Q3!AB:AB,MATCH([1]ตารางคะแนนV3!$C584,[1]RiskPlusY2565Q3!$D:$D,0))</f>
        <v>1</v>
      </c>
      <c r="AS584" s="93">
        <f t="shared" ref="AS584:AS647" si="153">SUM(AP584:AR584)</f>
        <v>1</v>
      </c>
      <c r="AT584" s="92">
        <f>INDEX([1]RiskPlusY2565Q3!AA:AA,MATCH([1]ตารางคะแนนV3!$C584,[1]RiskPlusY2565Q3!$D:$D,0))</f>
        <v>1</v>
      </c>
      <c r="AU584" s="92">
        <f>INDEX([1]RiskPlusY2565Q3!AC:AC,MATCH([1]ตารางคะแนนV3!$C584,[1]RiskPlusY2565Q3!$D:$D,0))</f>
        <v>1</v>
      </c>
      <c r="AV584" s="94">
        <f t="shared" ref="AV584:AV647" si="154">SUM(AT584:AU584)</f>
        <v>2</v>
      </c>
      <c r="AW584" s="95">
        <f t="shared" ref="AW584:AW647" si="155">SUM(AV584,AS584)</f>
        <v>3</v>
      </c>
      <c r="AX584" s="96">
        <f t="shared" ref="AX584:AX647" si="156">SUM(AO584,AW584)</f>
        <v>11</v>
      </c>
      <c r="AY584" s="18" t="str">
        <f t="shared" ref="AY584:AY647" si="157">IF(AX584&lt;7.5,"F",IF(AX584&lt;9,"D",IF(AX584&lt;10.5,"C",IF(AX584&lt;12,"B","A"))))</f>
        <v>B</v>
      </c>
      <c r="AZ584" s="18"/>
      <c r="BA584" s="18" t="str">
        <f>INDEX([1]Proflile65!$L:$L,MATCH([1]ตารางคะแนนV3!$C584,[1]Proflile65!$D:$D,0))</f>
        <v>เดิม</v>
      </c>
      <c r="BB584" s="18"/>
      <c r="BC584" s="18"/>
      <c r="BD584" s="28" t="b">
        <f t="shared" ref="BD584:BD647" si="158">AX584=BE584</f>
        <v>1</v>
      </c>
      <c r="BE584" s="96">
        <v>11</v>
      </c>
      <c r="BF584" s="18" t="s">
        <v>2071</v>
      </c>
      <c r="BH584" s="17">
        <f t="shared" ref="BH584:BH647" si="159">IF(AY584=$BH$5,$BI$5,IF(AY584=$BH$6,$BI$6,0))</f>
        <v>150000</v>
      </c>
    </row>
    <row r="585" spans="1:60">
      <c r="A585" s="18" t="s">
        <v>31</v>
      </c>
      <c r="B585" s="17" t="s">
        <v>149</v>
      </c>
      <c r="C585" s="18" t="s">
        <v>1245</v>
      </c>
      <c r="D585" s="17" t="s">
        <v>1246</v>
      </c>
      <c r="E585" s="18" t="str">
        <f>INDEX([1]Proflile65!$F:$F,MATCH([1]ตารางคะแนนV3!$C585,[1]Proflile65!$D:$D,0))</f>
        <v>รพช.</v>
      </c>
      <c r="F585" s="18">
        <f>INDEX([1]Proflile65!$H:$H,MATCH([1]ตารางคะแนนV3!$C585,[1]Proflile65!$D:$D,0))</f>
        <v>30</v>
      </c>
      <c r="G585" s="19" t="str">
        <f>INDEX([1]Proflile65!$K:$K,MATCH([1]ตารางคะแนนV3!$C585,[1]Proflile65!$D:$D,0))</f>
        <v>รพช.F3 P15,000-25,000</v>
      </c>
      <c r="H585" s="75">
        <v>18224</v>
      </c>
      <c r="I585" s="76">
        <f>INDEX([1]RiskPlusY2565Q3!L:L,MATCH([1]ตารางคะแนนV3!$C585,[1]RiskPlusY2565Q3!$D:$D,0))</f>
        <v>6735052.0199999996</v>
      </c>
      <c r="J585" s="76">
        <f>INDEX([1]RiskPlusY2565Q3!P:P,MATCH([1]ตารางคะแนนV3!$C585,[1]RiskPlusY2565Q3!$D:$D,0))</f>
        <v>-8339982.0300000003</v>
      </c>
      <c r="K585" s="76">
        <f>INDEX([1]RiskPlusY2565Q3!O:O,MATCH([1]ตารางคะแนนV3!$C585,[1]RiskPlusY2565Q3!$D:$D,0))</f>
        <v>5989704.2199999997</v>
      </c>
      <c r="L585" s="76">
        <f>INDEX([1]RiskPlusY2565Q3!M:M,MATCH([1]ตารางคะแนนV3!$C585,[1]RiskPlusY2565Q3!$D:$D,0))</f>
        <v>2150406.9300000002</v>
      </c>
      <c r="M585" s="29">
        <f>INDEX([1]RiskPlusY2565Q3!N:N,MATCH([1]ตารางคะแนนV3!$C585,[1]RiskPlusY2565Q3!$D:$D,0))</f>
        <v>2</v>
      </c>
      <c r="N585" s="77">
        <f>INDEX([1]PlanfinY2565Q3!M:M,MATCH([1]ตารางคะแนนV3!$C585,[1]PlanfinY2565Q3!$C:$C,0))</f>
        <v>0</v>
      </c>
      <c r="O585" s="78">
        <f>INDEX([1]PlanfinY2565Q3!N:N,MATCH([1]ตารางคะแนนV3!$C585,[1]PlanfinY2565Q3!$C:$C,0))</f>
        <v>0</v>
      </c>
      <c r="P585" s="79">
        <f t="shared" si="144"/>
        <v>0</v>
      </c>
      <c r="Q585" s="80">
        <f>INDEX([1]Ratio!R:R,MATCH([1]ตารางคะแนนV3!$C585,[1]Ratio!$C:$C,0))</f>
        <v>215</v>
      </c>
      <c r="R585" s="81">
        <f>INDEX([1]RiskPlusY2565Q3!$S:$S,MATCH([1]ตารางคะแนนV3!C585,[1]RiskPlusY2565Q3!$D:$D,0))</f>
        <v>0</v>
      </c>
      <c r="S585" s="82">
        <f>INDEX([1]Ratio!$S:$S,MATCH([1]ตารางคะแนนV3!$C585,[1]Ratio!$C:$C,0))</f>
        <v>80</v>
      </c>
      <c r="T585" s="78">
        <f>VLOOKUP($C585,[1]RiskPlusY2565Q3!$D$2:$W$901,17,0)</f>
        <v>0</v>
      </c>
      <c r="U585" s="83">
        <f t="shared" si="145"/>
        <v>0</v>
      </c>
      <c r="V585" s="82">
        <f>INDEX([1]Ratio!$T:$T,MATCH([1]ตารางคะแนนV3!$C585,[1]Ratio!$C:$C,0))</f>
        <v>189</v>
      </c>
      <c r="W585" s="78">
        <f>VLOOKUP($C585,[1]RiskPlusY2565Q3!$D$2:$W$901,18,0)</f>
        <v>0</v>
      </c>
      <c r="X585" s="83">
        <f t="shared" si="146"/>
        <v>0</v>
      </c>
      <c r="Y585" s="82">
        <f>INDEX([1]Ratio!$V:$V,MATCH([1]ตารางคะแนนV3!$C585,[1]Ratio!$C:$C,0))</f>
        <v>99</v>
      </c>
      <c r="Z585" s="81">
        <f>INDEX([1]RiskPlusY2565Q3!$W:$W,MATCH([1]ตารางคะแนนV3!C585,[1]RiskPlusY2565Q3!$D:$D,0))</f>
        <v>0</v>
      </c>
      <c r="AA585" s="84">
        <f t="shared" si="147"/>
        <v>0</v>
      </c>
      <c r="AB585" s="77" t="str">
        <f>INDEX('[1]Quick MethodY2565Q3'!P:P,MATCH([1]ตารางคะแนนV3!$C585,'[1]Quick MethodY2565Q3'!$C:$C,0))</f>
        <v>1</v>
      </c>
      <c r="AC585" s="78" t="str">
        <f>INDEX('[1]Quick MethodY2565Q3'!Q:Q,MATCH([1]ตารางคะแนนV3!$C585,'[1]Quick MethodY2565Q3'!$C:$C,0))</f>
        <v>1</v>
      </c>
      <c r="AD585" s="78">
        <f>INDEX([1]HGRY2565Q3!W:W,MATCH([1]ตารางคะแนนV3!$C585,[1]HGRY2565Q3!$C:$C,0))</f>
        <v>0</v>
      </c>
      <c r="AE585" s="78">
        <f>INDEX([1]HGRY2565Q3!X:X,MATCH([1]ตารางคะแนนV3!$C585,[1]HGRY2565Q3!$C:$C,0))</f>
        <v>0.5</v>
      </c>
      <c r="AF585" s="78">
        <f>INDEX([1]HGRY2565Q3!Y:Y,MATCH([1]ตารางคะแนนV3!$C585,[1]HGRY2565Q3!$C:$C,0))</f>
        <v>0.5</v>
      </c>
      <c r="AG585" s="78">
        <f>INDEX([1]HGRY2565Q3!Z:Z,MATCH([1]ตารางคะแนนV3!$C585,[1]HGRY2565Q3!$C:$C,0))</f>
        <v>0</v>
      </c>
      <c r="AH585" s="85">
        <f t="shared" si="148"/>
        <v>3</v>
      </c>
      <c r="AI585" s="79">
        <f t="shared" si="149"/>
        <v>2</v>
      </c>
      <c r="AJ585" s="86">
        <f>INDEX([1]PointY2565Q3!J:J,MATCH([1]ตารางคะแนนV3!$C585,[1]PointY2565Q3!$C:$C,0))</f>
        <v>1</v>
      </c>
      <c r="AK585" s="87">
        <f>IFERROR(INDEX([1]อัตราการครองเตียง!O:O,MATCH([1]ตารางคะแนนV3!$C585,[1]อัตราการครองเตียง!$C:$C,0)),0)</f>
        <v>0</v>
      </c>
      <c r="AL585" s="88">
        <f>INDEX([1]SumAdjRw!R:R,MATCH([1]ตารางคะแนนV3!$C585,[1]SumAdjRw!$C:$C,0))</f>
        <v>1</v>
      </c>
      <c r="AM585" s="89">
        <f t="shared" si="150"/>
        <v>1</v>
      </c>
      <c r="AN585" s="90">
        <f t="shared" si="151"/>
        <v>4</v>
      </c>
      <c r="AO585" s="91">
        <f t="shared" si="152"/>
        <v>4</v>
      </c>
      <c r="AP585" s="92">
        <f>INDEX([1]RiskPlusY2565Q3!Q:Q,MATCH([1]ตารางคะแนนV3!$C585,[1]RiskPlusY2565Q3!$D:$D,0))</f>
        <v>0</v>
      </c>
      <c r="AQ585" s="92">
        <f>INDEX([1]RiskPlusY2565Q3!R:R,MATCH([1]ตารางคะแนนV3!$C585,[1]RiskPlusY2565Q3!$D:$D,0))</f>
        <v>0</v>
      </c>
      <c r="AR585" s="92">
        <f>INDEX([1]RiskPlusY2565Q3!AB:AB,MATCH([1]ตารางคะแนนV3!$C585,[1]RiskPlusY2565Q3!$D:$D,0))</f>
        <v>1</v>
      </c>
      <c r="AS585" s="93">
        <f t="shared" si="153"/>
        <v>1</v>
      </c>
      <c r="AT585" s="92">
        <f>INDEX([1]RiskPlusY2565Q3!AA:AA,MATCH([1]ตารางคะแนนV3!$C585,[1]RiskPlusY2565Q3!$D:$D,0))</f>
        <v>1</v>
      </c>
      <c r="AU585" s="92">
        <f>INDEX([1]RiskPlusY2565Q3!AC:AC,MATCH([1]ตารางคะแนนV3!$C585,[1]RiskPlusY2565Q3!$D:$D,0))</f>
        <v>0</v>
      </c>
      <c r="AV585" s="94">
        <f t="shared" si="154"/>
        <v>1</v>
      </c>
      <c r="AW585" s="95">
        <f t="shared" si="155"/>
        <v>2</v>
      </c>
      <c r="AX585" s="96">
        <f t="shared" si="156"/>
        <v>6</v>
      </c>
      <c r="AY585" s="18" t="str">
        <f t="shared" si="157"/>
        <v>F</v>
      </c>
      <c r="AZ585" s="18"/>
      <c r="BA585" s="18" t="str">
        <f>INDEX([1]Proflile65!$L:$L,MATCH([1]ตารางคะแนนV3!$C585,[1]Proflile65!$D:$D,0))</f>
        <v>เดิม</v>
      </c>
      <c r="BB585" s="18"/>
      <c r="BC585" s="18"/>
      <c r="BD585" s="28" t="b">
        <f t="shared" si="158"/>
        <v>1</v>
      </c>
      <c r="BE585" s="96">
        <v>6</v>
      </c>
      <c r="BF585" s="18" t="s">
        <v>2074</v>
      </c>
      <c r="BH585" s="17">
        <f t="shared" si="159"/>
        <v>0</v>
      </c>
    </row>
    <row r="586" spans="1:60">
      <c r="A586" s="18" t="s">
        <v>31</v>
      </c>
      <c r="B586" s="17" t="s">
        <v>149</v>
      </c>
      <c r="C586" s="18" t="s">
        <v>1247</v>
      </c>
      <c r="D586" s="17" t="s">
        <v>1248</v>
      </c>
      <c r="E586" s="18" t="str">
        <f>INDEX([1]Proflile65!$F:$F,MATCH([1]ตารางคะแนนV3!$C586,[1]Proflile65!$D:$D,0))</f>
        <v>รพช.</v>
      </c>
      <c r="F586" s="18">
        <f>INDEX([1]Proflile65!$H:$H,MATCH([1]ตารางคะแนนV3!$C586,[1]Proflile65!$D:$D,0))</f>
        <v>30</v>
      </c>
      <c r="G586" s="19" t="str">
        <f>INDEX([1]Proflile65!$K:$K,MATCH([1]ตารางคะแนนV3!$C586,[1]Proflile65!$D:$D,0))</f>
        <v>รพช.F3 P15,000-25,000</v>
      </c>
      <c r="H586" s="75">
        <v>19204</v>
      </c>
      <c r="I586" s="76">
        <f>INDEX([1]RiskPlusY2565Q3!L:L,MATCH([1]ตารางคะแนนV3!$C586,[1]RiskPlusY2565Q3!$D:$D,0))</f>
        <v>32922734.190000001</v>
      </c>
      <c r="J586" s="76">
        <f>INDEX([1]RiskPlusY2565Q3!P:P,MATCH([1]ตารางคะแนนV3!$C586,[1]RiskPlusY2565Q3!$D:$D,0))</f>
        <v>16961788.079999998</v>
      </c>
      <c r="K586" s="76">
        <f>INDEX([1]RiskPlusY2565Q3!O:O,MATCH([1]ตารางคะแนนV3!$C586,[1]RiskPlusY2565Q3!$D:$D,0))</f>
        <v>16092622.960000001</v>
      </c>
      <c r="L586" s="76">
        <f>INDEX([1]RiskPlusY2565Q3!M:M,MATCH([1]ตารางคะแนนV3!$C586,[1]RiskPlusY2565Q3!$D:$D,0))</f>
        <v>12976401.1</v>
      </c>
      <c r="M586" s="29">
        <f>INDEX([1]RiskPlusY2565Q3!N:N,MATCH([1]ตารางคะแนนV3!$C586,[1]RiskPlusY2565Q3!$D:$D,0))</f>
        <v>0</v>
      </c>
      <c r="N586" s="77">
        <f>INDEX([1]PlanfinY2565Q3!M:M,MATCH([1]ตารางคะแนนV3!$C586,[1]PlanfinY2565Q3!$C:$C,0))</f>
        <v>0</v>
      </c>
      <c r="O586" s="78">
        <f>INDEX([1]PlanfinY2565Q3!N:N,MATCH([1]ตารางคะแนนV3!$C586,[1]PlanfinY2565Q3!$C:$C,0))</f>
        <v>0</v>
      </c>
      <c r="P586" s="79">
        <f t="shared" si="144"/>
        <v>0</v>
      </c>
      <c r="Q586" s="80">
        <f>INDEX([1]Ratio!R:R,MATCH([1]ตารางคะแนนV3!$C586,[1]Ratio!$C:$C,0))</f>
        <v>133</v>
      </c>
      <c r="R586" s="81">
        <f>INDEX([1]RiskPlusY2565Q3!$S:$S,MATCH([1]ตารางคะแนนV3!C586,[1]RiskPlusY2565Q3!$D:$D,0))</f>
        <v>0</v>
      </c>
      <c r="S586" s="82">
        <f>INDEX([1]Ratio!$S:$S,MATCH([1]ตารางคะแนนV3!$C586,[1]Ratio!$C:$C,0))</f>
        <v>40</v>
      </c>
      <c r="T586" s="78">
        <f>VLOOKUP($C586,[1]RiskPlusY2565Q3!$D$2:$W$901,17,0)</f>
        <v>1</v>
      </c>
      <c r="U586" s="83">
        <f t="shared" si="145"/>
        <v>0.5</v>
      </c>
      <c r="V586" s="82">
        <f>INDEX([1]Ratio!$T:$T,MATCH([1]ตารางคะแนนV3!$C586,[1]Ratio!$C:$C,0))</f>
        <v>50</v>
      </c>
      <c r="W586" s="78">
        <f>VLOOKUP($C586,[1]RiskPlusY2565Q3!$D$2:$W$901,18,0)</f>
        <v>1</v>
      </c>
      <c r="X586" s="83">
        <f t="shared" si="146"/>
        <v>0.5</v>
      </c>
      <c r="Y586" s="82">
        <f>INDEX([1]Ratio!$V:$V,MATCH([1]ตารางคะแนนV3!$C586,[1]Ratio!$C:$C,0))</f>
        <v>75</v>
      </c>
      <c r="Z586" s="81">
        <f>INDEX([1]RiskPlusY2565Q3!$W:$W,MATCH([1]ตารางคะแนนV3!C586,[1]RiskPlusY2565Q3!$D:$D,0))</f>
        <v>0</v>
      </c>
      <c r="AA586" s="84">
        <f t="shared" si="147"/>
        <v>1</v>
      </c>
      <c r="AB586" s="77" t="str">
        <f>INDEX('[1]Quick MethodY2565Q3'!P:P,MATCH([1]ตารางคะแนนV3!$C586,'[1]Quick MethodY2565Q3'!$C:$C,0))</f>
        <v>1</v>
      </c>
      <c r="AC586" s="78" t="str">
        <f>INDEX('[1]Quick MethodY2565Q3'!Q:Q,MATCH([1]ตารางคะแนนV3!$C586,'[1]Quick MethodY2565Q3'!$C:$C,0))</f>
        <v>1</v>
      </c>
      <c r="AD586" s="78">
        <f>INDEX([1]HGRY2565Q3!W:W,MATCH([1]ตารางคะแนนV3!$C586,[1]HGRY2565Q3!$C:$C,0))</f>
        <v>0.5</v>
      </c>
      <c r="AE586" s="78">
        <f>INDEX([1]HGRY2565Q3!X:X,MATCH([1]ตารางคะแนนV3!$C586,[1]HGRY2565Q3!$C:$C,0))</f>
        <v>0.5</v>
      </c>
      <c r="AF586" s="78">
        <f>INDEX([1]HGRY2565Q3!Y:Y,MATCH([1]ตารางคะแนนV3!$C586,[1]HGRY2565Q3!$C:$C,0))</f>
        <v>0</v>
      </c>
      <c r="AG586" s="78">
        <f>INDEX([1]HGRY2565Q3!Z:Z,MATCH([1]ตารางคะแนนV3!$C586,[1]HGRY2565Q3!$C:$C,0))</f>
        <v>0</v>
      </c>
      <c r="AH586" s="85">
        <f t="shared" si="148"/>
        <v>3</v>
      </c>
      <c r="AI586" s="79">
        <f t="shared" si="149"/>
        <v>2</v>
      </c>
      <c r="AJ586" s="86">
        <f>INDEX([1]PointY2565Q3!J:J,MATCH([1]ตารางคะแนนV3!$C586,[1]PointY2565Q3!$C:$C,0))</f>
        <v>1</v>
      </c>
      <c r="AK586" s="87">
        <f>IFERROR(INDEX([1]อัตราการครองเตียง!O:O,MATCH([1]ตารางคะแนนV3!$C586,[1]อัตราการครองเตียง!$C:$C,0)),0)</f>
        <v>0</v>
      </c>
      <c r="AL586" s="88">
        <f>INDEX([1]SumAdjRw!R:R,MATCH([1]ตารางคะแนนV3!$C586,[1]SumAdjRw!$C:$C,0))</f>
        <v>1</v>
      </c>
      <c r="AM586" s="89">
        <f t="shared" si="150"/>
        <v>1</v>
      </c>
      <c r="AN586" s="90">
        <f t="shared" si="151"/>
        <v>4</v>
      </c>
      <c r="AO586" s="91">
        <f t="shared" si="152"/>
        <v>5</v>
      </c>
      <c r="AP586" s="92">
        <f>INDEX([1]RiskPlusY2565Q3!Q:Q,MATCH([1]ตารางคะแนนV3!$C586,[1]RiskPlusY2565Q3!$D:$D,0))</f>
        <v>0</v>
      </c>
      <c r="AQ586" s="92">
        <f>INDEX([1]RiskPlusY2565Q3!R:R,MATCH([1]ตารางคะแนนV3!$C586,[1]RiskPlusY2565Q3!$D:$D,0))</f>
        <v>0</v>
      </c>
      <c r="AR586" s="92">
        <f>INDEX([1]RiskPlusY2565Q3!AB:AB,MATCH([1]ตารางคะแนนV3!$C586,[1]RiskPlusY2565Q3!$D:$D,0))</f>
        <v>1</v>
      </c>
      <c r="AS586" s="93">
        <f t="shared" si="153"/>
        <v>1</v>
      </c>
      <c r="AT586" s="92">
        <f>INDEX([1]RiskPlusY2565Q3!AA:AA,MATCH([1]ตารางคะแนนV3!$C586,[1]RiskPlusY2565Q3!$D:$D,0))</f>
        <v>1</v>
      </c>
      <c r="AU586" s="92">
        <f>INDEX([1]RiskPlusY2565Q3!AC:AC,MATCH([1]ตารางคะแนนV3!$C586,[1]RiskPlusY2565Q3!$D:$D,0))</f>
        <v>1</v>
      </c>
      <c r="AV586" s="94">
        <f t="shared" si="154"/>
        <v>2</v>
      </c>
      <c r="AW586" s="95">
        <f t="shared" si="155"/>
        <v>3</v>
      </c>
      <c r="AX586" s="96">
        <f t="shared" si="156"/>
        <v>8</v>
      </c>
      <c r="AY586" s="18" t="str">
        <f t="shared" si="157"/>
        <v>D</v>
      </c>
      <c r="AZ586" s="18"/>
      <c r="BA586" s="18" t="str">
        <f>INDEX([1]Proflile65!$L:$L,MATCH([1]ตารางคะแนนV3!$C586,[1]Proflile65!$D:$D,0))</f>
        <v>เดิม</v>
      </c>
      <c r="BB586" s="18"/>
      <c r="BC586" s="18"/>
      <c r="BD586" s="28" t="b">
        <f t="shared" si="158"/>
        <v>1</v>
      </c>
      <c r="BE586" s="96">
        <v>8</v>
      </c>
      <c r="BF586" s="18" t="s">
        <v>2073</v>
      </c>
      <c r="BH586" s="17">
        <f t="shared" si="159"/>
        <v>0</v>
      </c>
    </row>
    <row r="587" spans="1:60">
      <c r="A587" s="18" t="s">
        <v>152</v>
      </c>
      <c r="B587" s="17" t="s">
        <v>158</v>
      </c>
      <c r="C587" s="18" t="s">
        <v>1515</v>
      </c>
      <c r="D587" s="17" t="s">
        <v>1516</v>
      </c>
      <c r="E587" s="18" t="str">
        <f>INDEX([1]Proflile65!$F:$F,MATCH([1]ตารางคะแนนV3!$C587,[1]Proflile65!$D:$D,0))</f>
        <v>รพช.</v>
      </c>
      <c r="F587" s="18">
        <f>INDEX([1]Proflile65!$H:$H,MATCH([1]ตารางคะแนนV3!$C587,[1]Proflile65!$D:$D,0))</f>
        <v>34</v>
      </c>
      <c r="G587" s="19" t="str">
        <f>INDEX([1]Proflile65!$K:$K,MATCH([1]ตารางคะแนนV3!$C587,[1]Proflile65!$D:$D,0))</f>
        <v>รพช.F3 P&lt;=15,000</v>
      </c>
      <c r="H587" s="75">
        <v>11609</v>
      </c>
      <c r="I587" s="76">
        <f>INDEX([1]RiskPlusY2565Q3!L:L,MATCH([1]ตารางคะแนนV3!$C587,[1]RiskPlusY2565Q3!$D:$D,0))</f>
        <v>40043545.920000002</v>
      </c>
      <c r="J587" s="76">
        <f>INDEX([1]RiskPlusY2565Q3!P:P,MATCH([1]ตารางคะแนนV3!$C587,[1]RiskPlusY2565Q3!$D:$D,0))</f>
        <v>14426931.83</v>
      </c>
      <c r="K587" s="76">
        <f>INDEX([1]RiskPlusY2565Q3!O:O,MATCH([1]ตารางคะแนนV3!$C587,[1]RiskPlusY2565Q3!$D:$D,0))</f>
        <v>11163955.93</v>
      </c>
      <c r="L587" s="76">
        <f>INDEX([1]RiskPlusY2565Q3!M:M,MATCH([1]ตารางคะแนนV3!$C587,[1]RiskPlusY2565Q3!$D:$D,0))</f>
        <v>11104455.310000001</v>
      </c>
      <c r="M587" s="29">
        <f>INDEX([1]RiskPlusY2565Q3!N:N,MATCH([1]ตารางคะแนนV3!$C587,[1]RiskPlusY2565Q3!$D:$D,0))</f>
        <v>0</v>
      </c>
      <c r="N587" s="77">
        <f>INDEX([1]PlanfinY2565Q3!M:M,MATCH([1]ตารางคะแนนV3!$C587,[1]PlanfinY2565Q3!$C:$C,0))</f>
        <v>0</v>
      </c>
      <c r="O587" s="78">
        <f>INDEX([1]PlanfinY2565Q3!N:N,MATCH([1]ตารางคะแนนV3!$C587,[1]PlanfinY2565Q3!$C:$C,0))</f>
        <v>1</v>
      </c>
      <c r="P587" s="79">
        <f t="shared" si="144"/>
        <v>1</v>
      </c>
      <c r="Q587" s="80">
        <f>INDEX([1]Ratio!R:R,MATCH([1]ตารางคะแนนV3!$C587,[1]Ratio!$C:$C,0))</f>
        <v>106</v>
      </c>
      <c r="R587" s="81">
        <f>INDEX([1]RiskPlusY2565Q3!$S:$S,MATCH([1]ตารางคะแนนV3!C587,[1]RiskPlusY2565Q3!$D:$D,0))</f>
        <v>0</v>
      </c>
      <c r="S587" s="82">
        <f>INDEX([1]Ratio!$S:$S,MATCH([1]ตารางคะแนนV3!$C587,[1]Ratio!$C:$C,0))</f>
        <v>388</v>
      </c>
      <c r="T587" s="78">
        <f>VLOOKUP($C587,[1]RiskPlusY2565Q3!$D$2:$W$901,17,0)</f>
        <v>0</v>
      </c>
      <c r="U587" s="83">
        <f t="shared" si="145"/>
        <v>0</v>
      </c>
      <c r="V587" s="82">
        <f>INDEX([1]Ratio!$T:$T,MATCH([1]ตารางคะแนนV3!$C587,[1]Ratio!$C:$C,0))</f>
        <v>439</v>
      </c>
      <c r="W587" s="78">
        <f>VLOOKUP($C587,[1]RiskPlusY2565Q3!$D$2:$W$901,18,0)</f>
        <v>0</v>
      </c>
      <c r="X587" s="83">
        <f t="shared" si="146"/>
        <v>0</v>
      </c>
      <c r="Y587" s="82">
        <f>INDEX([1]Ratio!$V:$V,MATCH([1]ตารางคะแนนV3!$C587,[1]Ratio!$C:$C,0))</f>
        <v>88</v>
      </c>
      <c r="Z587" s="81">
        <f>INDEX([1]RiskPlusY2565Q3!$W:$W,MATCH([1]ตารางคะแนนV3!C587,[1]RiskPlusY2565Q3!$D:$D,0))</f>
        <v>0</v>
      </c>
      <c r="AA587" s="84">
        <f t="shared" si="147"/>
        <v>0</v>
      </c>
      <c r="AB587" s="77" t="str">
        <f>INDEX('[1]Quick MethodY2565Q3'!P:P,MATCH([1]ตารางคะแนนV3!$C587,'[1]Quick MethodY2565Q3'!$C:$C,0))</f>
        <v>1</v>
      </c>
      <c r="AC587" s="78" t="str">
        <f>INDEX('[1]Quick MethodY2565Q3'!Q:Q,MATCH([1]ตารางคะแนนV3!$C587,'[1]Quick MethodY2565Q3'!$C:$C,0))</f>
        <v>1</v>
      </c>
      <c r="AD587" s="78">
        <f>INDEX([1]HGRY2565Q3!W:W,MATCH([1]ตารางคะแนนV3!$C587,[1]HGRY2565Q3!$C:$C,0))</f>
        <v>0.5</v>
      </c>
      <c r="AE587" s="78">
        <f>INDEX([1]HGRY2565Q3!X:X,MATCH([1]ตารางคะแนนV3!$C587,[1]HGRY2565Q3!$C:$C,0))</f>
        <v>0</v>
      </c>
      <c r="AF587" s="78">
        <f>INDEX([1]HGRY2565Q3!Y:Y,MATCH([1]ตารางคะแนนV3!$C587,[1]HGRY2565Q3!$C:$C,0))</f>
        <v>0.5</v>
      </c>
      <c r="AG587" s="78">
        <f>INDEX([1]HGRY2565Q3!Z:Z,MATCH([1]ตารางคะแนนV3!$C587,[1]HGRY2565Q3!$C:$C,0))</f>
        <v>0</v>
      </c>
      <c r="AH587" s="85">
        <f t="shared" si="148"/>
        <v>3</v>
      </c>
      <c r="AI587" s="79">
        <f t="shared" si="149"/>
        <v>2</v>
      </c>
      <c r="AJ587" s="86">
        <f>INDEX([1]PointY2565Q3!J:J,MATCH([1]ตารางคะแนนV3!$C587,[1]PointY2565Q3!$C:$C,0))</f>
        <v>1</v>
      </c>
      <c r="AK587" s="87">
        <f>IFERROR(INDEX([1]อัตราการครองเตียง!O:O,MATCH([1]ตารางคะแนนV3!$C587,[1]อัตราการครองเตียง!$C:$C,0)),0)</f>
        <v>0</v>
      </c>
      <c r="AL587" s="88">
        <f>INDEX([1]SumAdjRw!R:R,MATCH([1]ตารางคะแนนV3!$C587,[1]SumAdjRw!$C:$C,0))</f>
        <v>1</v>
      </c>
      <c r="AM587" s="89">
        <f t="shared" si="150"/>
        <v>1</v>
      </c>
      <c r="AN587" s="90">
        <f t="shared" si="151"/>
        <v>4</v>
      </c>
      <c r="AO587" s="91">
        <f t="shared" si="152"/>
        <v>5</v>
      </c>
      <c r="AP587" s="92">
        <f>INDEX([1]RiskPlusY2565Q3!Q:Q,MATCH([1]ตารางคะแนนV3!$C587,[1]RiskPlusY2565Q3!$D:$D,0))</f>
        <v>1</v>
      </c>
      <c r="AQ587" s="92">
        <f>INDEX([1]RiskPlusY2565Q3!R:R,MATCH([1]ตารางคะแนนV3!$C587,[1]RiskPlusY2565Q3!$D:$D,0))</f>
        <v>1</v>
      </c>
      <c r="AR587" s="92">
        <f>INDEX([1]RiskPlusY2565Q3!AB:AB,MATCH([1]ตารางคะแนนV3!$C587,[1]RiskPlusY2565Q3!$D:$D,0))</f>
        <v>1</v>
      </c>
      <c r="AS587" s="93">
        <f t="shared" si="153"/>
        <v>3</v>
      </c>
      <c r="AT587" s="92">
        <f>INDEX([1]RiskPlusY2565Q3!AA:AA,MATCH([1]ตารางคะแนนV3!$C587,[1]RiskPlusY2565Q3!$D:$D,0))</f>
        <v>1</v>
      </c>
      <c r="AU587" s="92">
        <f>INDEX([1]RiskPlusY2565Q3!AC:AC,MATCH([1]ตารางคะแนนV3!$C587,[1]RiskPlusY2565Q3!$D:$D,0))</f>
        <v>1</v>
      </c>
      <c r="AV587" s="94">
        <f t="shared" si="154"/>
        <v>2</v>
      </c>
      <c r="AW587" s="95">
        <f t="shared" si="155"/>
        <v>5</v>
      </c>
      <c r="AX587" s="96">
        <f t="shared" si="156"/>
        <v>10</v>
      </c>
      <c r="AY587" s="18" t="str">
        <f t="shared" si="157"/>
        <v>C</v>
      </c>
      <c r="AZ587" s="18"/>
      <c r="BA587" s="18" t="str">
        <f>INDEX([1]Proflile65!$L:$L,MATCH([1]ตารางคะแนนV3!$C587,[1]Proflile65!$D:$D,0))</f>
        <v>เดิม</v>
      </c>
      <c r="BB587" s="18"/>
      <c r="BC587" s="18"/>
      <c r="BD587" s="28" t="b">
        <f t="shared" si="158"/>
        <v>1</v>
      </c>
      <c r="BE587" s="96">
        <v>10</v>
      </c>
      <c r="BF587" s="18" t="s">
        <v>2072</v>
      </c>
      <c r="BH587" s="17">
        <f t="shared" si="159"/>
        <v>0</v>
      </c>
    </row>
    <row r="588" spans="1:60">
      <c r="A588" s="18" t="s">
        <v>152</v>
      </c>
      <c r="B588" s="17" t="s">
        <v>158</v>
      </c>
      <c r="C588" s="18" t="s">
        <v>1517</v>
      </c>
      <c r="D588" s="17" t="s">
        <v>1518</v>
      </c>
      <c r="E588" s="18" t="str">
        <f>INDEX([1]Proflile65!$F:$F,MATCH([1]ตารางคะแนนV3!$C588,[1]Proflile65!$D:$D,0))</f>
        <v>รพท.</v>
      </c>
      <c r="F588" s="18">
        <f>INDEX([1]Proflile65!$H:$H,MATCH([1]ตารางคะแนนV3!$C588,[1]Proflile65!$D:$D,0))</f>
        <v>678</v>
      </c>
      <c r="G588" s="19" t="str">
        <f>INDEX([1]Proflile65!$K:$K,MATCH([1]ตารางคะแนนV3!$C588,[1]Proflile65!$D:$D,0))</f>
        <v>รพท.S B&gt;400</v>
      </c>
      <c r="H588" s="75">
        <v>117749</v>
      </c>
      <c r="I588" s="76">
        <f>INDEX([1]RiskPlusY2565Q3!L:L,MATCH([1]ตารางคะแนนV3!$C588,[1]RiskPlusY2565Q3!$D:$D,0))</f>
        <v>682056737.86000001</v>
      </c>
      <c r="J588" s="76">
        <f>INDEX([1]RiskPlusY2565Q3!P:P,MATCH([1]ตารางคะแนนV3!$C588,[1]RiskPlusY2565Q3!$D:$D,0))</f>
        <v>25176656.5</v>
      </c>
      <c r="K588" s="76">
        <f>INDEX([1]RiskPlusY2565Q3!O:O,MATCH([1]ตารางคะแนนV3!$C588,[1]RiskPlusY2565Q3!$D:$D,0))</f>
        <v>247667042.36000001</v>
      </c>
      <c r="L588" s="76">
        <f>INDEX([1]RiskPlusY2565Q3!M:M,MATCH([1]ตารางคะแนนV3!$C588,[1]RiskPlusY2565Q3!$D:$D,0))</f>
        <v>217369502.71000001</v>
      </c>
      <c r="M588" s="29">
        <f>INDEX([1]RiskPlusY2565Q3!N:N,MATCH([1]ตารางคะแนนV3!$C588,[1]RiskPlusY2565Q3!$D:$D,0))</f>
        <v>0</v>
      </c>
      <c r="N588" s="77">
        <f>INDEX([1]PlanfinY2565Q3!M:M,MATCH([1]ตารางคะแนนV3!$C588,[1]PlanfinY2565Q3!$C:$C,0))</f>
        <v>1</v>
      </c>
      <c r="O588" s="78">
        <f>INDEX([1]PlanfinY2565Q3!N:N,MATCH([1]ตารางคะแนนV3!$C588,[1]PlanfinY2565Q3!$C:$C,0))</f>
        <v>0</v>
      </c>
      <c r="P588" s="79">
        <f t="shared" si="144"/>
        <v>1</v>
      </c>
      <c r="Q588" s="80">
        <f>INDEX([1]Ratio!R:R,MATCH([1]ตารางคะแนนV3!$C588,[1]Ratio!$C:$C,0))</f>
        <v>168</v>
      </c>
      <c r="R588" s="81">
        <f>INDEX([1]RiskPlusY2565Q3!$S:$S,MATCH([1]ตารางคะแนนV3!C588,[1]RiskPlusY2565Q3!$D:$D,0))</f>
        <v>0</v>
      </c>
      <c r="S588" s="82">
        <f>INDEX([1]Ratio!$S:$S,MATCH([1]ตารางคะแนนV3!$C588,[1]Ratio!$C:$C,0))</f>
        <v>118</v>
      </c>
      <c r="T588" s="78">
        <f>VLOOKUP($C588,[1]RiskPlusY2565Q3!$D$2:$W$901,17,0)</f>
        <v>0</v>
      </c>
      <c r="U588" s="83">
        <f t="shared" si="145"/>
        <v>0</v>
      </c>
      <c r="V588" s="82">
        <f>INDEX([1]Ratio!$T:$T,MATCH([1]ตารางคะแนนV3!$C588,[1]Ratio!$C:$C,0))</f>
        <v>63</v>
      </c>
      <c r="W588" s="78">
        <f>VLOOKUP($C588,[1]RiskPlusY2565Q3!$D$2:$W$901,18,0)</f>
        <v>0</v>
      </c>
      <c r="X588" s="83">
        <f t="shared" si="146"/>
        <v>0</v>
      </c>
      <c r="Y588" s="82">
        <f>INDEX([1]Ratio!$V:$V,MATCH([1]ตารางคะแนนV3!$C588,[1]Ratio!$C:$C,0))</f>
        <v>36</v>
      </c>
      <c r="Z588" s="81">
        <f>INDEX([1]RiskPlusY2565Q3!$W:$W,MATCH([1]ตารางคะแนนV3!C588,[1]RiskPlusY2565Q3!$D:$D,0))</f>
        <v>1</v>
      </c>
      <c r="AA588" s="84">
        <f t="shared" si="147"/>
        <v>1</v>
      </c>
      <c r="AB588" s="77" t="str">
        <f>INDEX('[1]Quick MethodY2565Q3'!P:P,MATCH([1]ตารางคะแนนV3!$C588,'[1]Quick MethodY2565Q3'!$C:$C,0))</f>
        <v>1</v>
      </c>
      <c r="AC588" s="78" t="str">
        <f>INDEX('[1]Quick MethodY2565Q3'!Q:Q,MATCH([1]ตารางคะแนนV3!$C588,'[1]Quick MethodY2565Q3'!$C:$C,0))</f>
        <v>1</v>
      </c>
      <c r="AD588" s="78">
        <f>INDEX([1]HGRY2565Q3!W:W,MATCH([1]ตารางคะแนนV3!$C588,[1]HGRY2565Q3!$C:$C,0))</f>
        <v>0</v>
      </c>
      <c r="AE588" s="78">
        <f>INDEX([1]HGRY2565Q3!X:X,MATCH([1]ตารางคะแนนV3!$C588,[1]HGRY2565Q3!$C:$C,0))</f>
        <v>0</v>
      </c>
      <c r="AF588" s="78">
        <f>INDEX([1]HGRY2565Q3!Y:Y,MATCH([1]ตารางคะแนนV3!$C588,[1]HGRY2565Q3!$C:$C,0))</f>
        <v>0.5</v>
      </c>
      <c r="AG588" s="78">
        <f>INDEX([1]HGRY2565Q3!Z:Z,MATCH([1]ตารางคะแนนV3!$C588,[1]HGRY2565Q3!$C:$C,0))</f>
        <v>0</v>
      </c>
      <c r="AH588" s="85">
        <f t="shared" si="148"/>
        <v>2.5</v>
      </c>
      <c r="AI588" s="79">
        <f t="shared" si="149"/>
        <v>2</v>
      </c>
      <c r="AJ588" s="86">
        <f>INDEX([1]PointY2565Q3!J:J,MATCH([1]ตารางคะแนนV3!$C588,[1]PointY2565Q3!$C:$C,0))</f>
        <v>1</v>
      </c>
      <c r="AK588" s="87">
        <f>IFERROR(INDEX([1]อัตราการครองเตียง!O:O,MATCH([1]ตารางคะแนนV3!$C588,[1]อัตราการครองเตียง!$C:$C,0)),0)</f>
        <v>1</v>
      </c>
      <c r="AL588" s="88">
        <f>INDEX([1]SumAdjRw!R:R,MATCH([1]ตารางคะแนนV3!$C588,[1]SumAdjRw!$C:$C,0))</f>
        <v>1</v>
      </c>
      <c r="AM588" s="89">
        <f t="shared" si="150"/>
        <v>2</v>
      </c>
      <c r="AN588" s="90">
        <f t="shared" si="151"/>
        <v>5</v>
      </c>
      <c r="AO588" s="91">
        <f t="shared" si="152"/>
        <v>7</v>
      </c>
      <c r="AP588" s="92">
        <f>INDEX([1]RiskPlusY2565Q3!Q:Q,MATCH([1]ตารางคะแนนV3!$C588,[1]RiskPlusY2565Q3!$D:$D,0))</f>
        <v>0</v>
      </c>
      <c r="AQ588" s="92">
        <f>INDEX([1]RiskPlusY2565Q3!R:R,MATCH([1]ตารางคะแนนV3!$C588,[1]RiskPlusY2565Q3!$D:$D,0))</f>
        <v>0</v>
      </c>
      <c r="AR588" s="92">
        <f>INDEX([1]RiskPlusY2565Q3!AB:AB,MATCH([1]ตารางคะแนนV3!$C588,[1]RiskPlusY2565Q3!$D:$D,0))</f>
        <v>1</v>
      </c>
      <c r="AS588" s="93">
        <f t="shared" si="153"/>
        <v>1</v>
      </c>
      <c r="AT588" s="92">
        <f>INDEX([1]RiskPlusY2565Q3!AA:AA,MATCH([1]ตารางคะแนนV3!$C588,[1]RiskPlusY2565Q3!$D:$D,0))</f>
        <v>1</v>
      </c>
      <c r="AU588" s="92">
        <f>INDEX([1]RiskPlusY2565Q3!AC:AC,MATCH([1]ตารางคะแนนV3!$C588,[1]RiskPlusY2565Q3!$D:$D,0))</f>
        <v>1</v>
      </c>
      <c r="AV588" s="94">
        <f t="shared" si="154"/>
        <v>2</v>
      </c>
      <c r="AW588" s="95">
        <f t="shared" si="155"/>
        <v>3</v>
      </c>
      <c r="AX588" s="96">
        <f t="shared" si="156"/>
        <v>10</v>
      </c>
      <c r="AY588" s="18" t="str">
        <f t="shared" si="157"/>
        <v>C</v>
      </c>
      <c r="AZ588" s="18"/>
      <c r="BA588" s="18" t="str">
        <f>INDEX([1]Proflile65!$L:$L,MATCH([1]ตารางคะแนนV3!$C588,[1]Proflile65!$D:$D,0))</f>
        <v>เดิม</v>
      </c>
      <c r="BB588" s="18"/>
      <c r="BC588" s="18"/>
      <c r="BD588" s="28" t="b">
        <f t="shared" si="158"/>
        <v>1</v>
      </c>
      <c r="BE588" s="96">
        <v>10</v>
      </c>
      <c r="BF588" s="18" t="s">
        <v>2072</v>
      </c>
      <c r="BH588" s="17">
        <f t="shared" si="159"/>
        <v>0</v>
      </c>
    </row>
    <row r="589" spans="1:60">
      <c r="A589" s="18" t="s">
        <v>152</v>
      </c>
      <c r="B589" s="17" t="s">
        <v>158</v>
      </c>
      <c r="C589" s="18" t="s">
        <v>1519</v>
      </c>
      <c r="D589" s="17" t="s">
        <v>1520</v>
      </c>
      <c r="E589" s="18" t="str">
        <f>INDEX([1]Proflile65!$F:$F,MATCH([1]ตารางคะแนนV3!$C589,[1]Proflile65!$D:$D,0))</f>
        <v>รพช.</v>
      </c>
      <c r="F589" s="18">
        <f>INDEX([1]Proflile65!$H:$H,MATCH([1]ตารางคะแนนV3!$C589,[1]Proflile65!$D:$D,0))</f>
        <v>63</v>
      </c>
      <c r="G589" s="19" t="str">
        <f>INDEX([1]Proflile65!$K:$K,MATCH([1]ตารางคะแนนV3!$C589,[1]Proflile65!$D:$D,0))</f>
        <v>รพช.F2 P30,000-60,000</v>
      </c>
      <c r="H589" s="75">
        <v>35579</v>
      </c>
      <c r="I589" s="76">
        <f>INDEX([1]RiskPlusY2565Q3!L:L,MATCH([1]ตารางคะแนนV3!$C589,[1]RiskPlusY2565Q3!$D:$D,0))</f>
        <v>62225568.159999996</v>
      </c>
      <c r="J589" s="76">
        <f>INDEX([1]RiskPlusY2565Q3!P:P,MATCH([1]ตารางคะแนนV3!$C589,[1]RiskPlusY2565Q3!$D:$D,0))</f>
        <v>18676585.329999998</v>
      </c>
      <c r="K589" s="76">
        <f>INDEX([1]RiskPlusY2565Q3!O:O,MATCH([1]ตารางคะแนนV3!$C589,[1]RiskPlusY2565Q3!$D:$D,0))</f>
        <v>44767898.579999998</v>
      </c>
      <c r="L589" s="76">
        <f>INDEX([1]RiskPlusY2565Q3!M:M,MATCH([1]ตารางคะแนนV3!$C589,[1]RiskPlusY2565Q3!$D:$D,0))</f>
        <v>44295879.009999998</v>
      </c>
      <c r="M589" s="29">
        <f>INDEX([1]RiskPlusY2565Q3!N:N,MATCH([1]ตารางคะแนนV3!$C589,[1]RiskPlusY2565Q3!$D:$D,0))</f>
        <v>0</v>
      </c>
      <c r="N589" s="77">
        <f>INDEX([1]PlanfinY2565Q3!M:M,MATCH([1]ตารางคะแนนV3!$C589,[1]PlanfinY2565Q3!$C:$C,0))</f>
        <v>0</v>
      </c>
      <c r="O589" s="78">
        <f>INDEX([1]PlanfinY2565Q3!N:N,MATCH([1]ตารางคะแนนV3!$C589,[1]PlanfinY2565Q3!$C:$C,0))</f>
        <v>1</v>
      </c>
      <c r="P589" s="79">
        <f t="shared" si="144"/>
        <v>1</v>
      </c>
      <c r="Q589" s="80">
        <f>INDEX([1]Ratio!R:R,MATCH([1]ตารางคะแนนV3!$C589,[1]Ratio!$C:$C,0))</f>
        <v>196</v>
      </c>
      <c r="R589" s="81">
        <f>INDEX([1]RiskPlusY2565Q3!$S:$S,MATCH([1]ตารางคะแนนV3!C589,[1]RiskPlusY2565Q3!$D:$D,0))</f>
        <v>0</v>
      </c>
      <c r="S589" s="82">
        <f>INDEX([1]Ratio!$S:$S,MATCH([1]ตารางคะแนนV3!$C589,[1]Ratio!$C:$C,0))</f>
        <v>191</v>
      </c>
      <c r="T589" s="78">
        <f>VLOOKUP($C589,[1]RiskPlusY2565Q3!$D$2:$W$901,17,0)</f>
        <v>0</v>
      </c>
      <c r="U589" s="83">
        <f t="shared" si="145"/>
        <v>0</v>
      </c>
      <c r="V589" s="82">
        <f>INDEX([1]Ratio!$T:$T,MATCH([1]ตารางคะแนนV3!$C589,[1]Ratio!$C:$C,0))</f>
        <v>246</v>
      </c>
      <c r="W589" s="78">
        <f>VLOOKUP($C589,[1]RiskPlusY2565Q3!$D$2:$W$901,18,0)</f>
        <v>0</v>
      </c>
      <c r="X589" s="83">
        <f t="shared" si="146"/>
        <v>0</v>
      </c>
      <c r="Y589" s="82">
        <f>INDEX([1]Ratio!$V:$V,MATCH([1]ตารางคะแนนV3!$C589,[1]Ratio!$C:$C,0))</f>
        <v>51</v>
      </c>
      <c r="Z589" s="81">
        <f>INDEX([1]RiskPlusY2565Q3!$W:$W,MATCH([1]ตารางคะแนนV3!C589,[1]RiskPlusY2565Q3!$D:$D,0))</f>
        <v>1</v>
      </c>
      <c r="AA589" s="84">
        <f t="shared" si="147"/>
        <v>1</v>
      </c>
      <c r="AB589" s="77" t="str">
        <f>INDEX('[1]Quick MethodY2565Q3'!P:P,MATCH([1]ตารางคะแนนV3!$C589,'[1]Quick MethodY2565Q3'!$C:$C,0))</f>
        <v>1</v>
      </c>
      <c r="AC589" s="78" t="str">
        <f>INDEX('[1]Quick MethodY2565Q3'!Q:Q,MATCH([1]ตารางคะแนนV3!$C589,'[1]Quick MethodY2565Q3'!$C:$C,0))</f>
        <v>0</v>
      </c>
      <c r="AD589" s="78">
        <f>INDEX([1]HGRY2565Q3!W:W,MATCH([1]ตารางคะแนนV3!$C589,[1]HGRY2565Q3!$C:$C,0))</f>
        <v>0.5</v>
      </c>
      <c r="AE589" s="78">
        <f>INDEX([1]HGRY2565Q3!X:X,MATCH([1]ตารางคะแนนV3!$C589,[1]HGRY2565Q3!$C:$C,0))</f>
        <v>0.5</v>
      </c>
      <c r="AF589" s="78">
        <f>INDEX([1]HGRY2565Q3!Y:Y,MATCH([1]ตารางคะแนนV3!$C589,[1]HGRY2565Q3!$C:$C,0))</f>
        <v>0.5</v>
      </c>
      <c r="AG589" s="78">
        <f>INDEX([1]HGRY2565Q3!Z:Z,MATCH([1]ตารางคะแนนV3!$C589,[1]HGRY2565Q3!$C:$C,0))</f>
        <v>0.5</v>
      </c>
      <c r="AH589" s="85">
        <f t="shared" si="148"/>
        <v>3</v>
      </c>
      <c r="AI589" s="79">
        <f t="shared" si="149"/>
        <v>2</v>
      </c>
      <c r="AJ589" s="86">
        <f>INDEX([1]PointY2565Q3!J:J,MATCH([1]ตารางคะแนนV3!$C589,[1]PointY2565Q3!$C:$C,0))</f>
        <v>1</v>
      </c>
      <c r="AK589" s="87">
        <f>IFERROR(INDEX([1]อัตราการครองเตียง!O:O,MATCH([1]ตารางคะแนนV3!$C589,[1]อัตราการครองเตียง!$C:$C,0)),0)</f>
        <v>0</v>
      </c>
      <c r="AL589" s="88">
        <f>INDEX([1]SumAdjRw!R:R,MATCH([1]ตารางคะแนนV3!$C589,[1]SumAdjRw!$C:$C,0))</f>
        <v>1</v>
      </c>
      <c r="AM589" s="89">
        <f t="shared" si="150"/>
        <v>1</v>
      </c>
      <c r="AN589" s="90">
        <f t="shared" si="151"/>
        <v>4</v>
      </c>
      <c r="AO589" s="91">
        <f t="shared" si="152"/>
        <v>6</v>
      </c>
      <c r="AP589" s="92">
        <f>INDEX([1]RiskPlusY2565Q3!Q:Q,MATCH([1]ตารางคะแนนV3!$C589,[1]RiskPlusY2565Q3!$D:$D,0))</f>
        <v>1</v>
      </c>
      <c r="AQ589" s="92">
        <f>INDEX([1]RiskPlusY2565Q3!R:R,MATCH([1]ตารางคะแนนV3!$C589,[1]RiskPlusY2565Q3!$D:$D,0))</f>
        <v>1</v>
      </c>
      <c r="AR589" s="92">
        <f>INDEX([1]RiskPlusY2565Q3!AB:AB,MATCH([1]ตารางคะแนนV3!$C589,[1]RiskPlusY2565Q3!$D:$D,0))</f>
        <v>1</v>
      </c>
      <c r="AS589" s="93">
        <f t="shared" si="153"/>
        <v>3</v>
      </c>
      <c r="AT589" s="92">
        <f>INDEX([1]RiskPlusY2565Q3!AA:AA,MATCH([1]ตารางคะแนนV3!$C589,[1]RiskPlusY2565Q3!$D:$D,0))</f>
        <v>1</v>
      </c>
      <c r="AU589" s="92">
        <f>INDEX([1]RiskPlusY2565Q3!AC:AC,MATCH([1]ตารางคะแนนV3!$C589,[1]RiskPlusY2565Q3!$D:$D,0))</f>
        <v>1</v>
      </c>
      <c r="AV589" s="94">
        <f t="shared" si="154"/>
        <v>2</v>
      </c>
      <c r="AW589" s="95">
        <f t="shared" si="155"/>
        <v>5</v>
      </c>
      <c r="AX589" s="96">
        <f t="shared" si="156"/>
        <v>11</v>
      </c>
      <c r="AY589" s="18" t="str">
        <f t="shared" si="157"/>
        <v>B</v>
      </c>
      <c r="AZ589" s="18"/>
      <c r="BA589" s="18" t="str">
        <f>INDEX([1]Proflile65!$L:$L,MATCH([1]ตารางคะแนนV3!$C589,[1]Proflile65!$D:$D,0))</f>
        <v>เดิม</v>
      </c>
      <c r="BB589" s="18"/>
      <c r="BC589" s="18"/>
      <c r="BD589" s="28" t="b">
        <f t="shared" si="158"/>
        <v>1</v>
      </c>
      <c r="BE589" s="96">
        <v>11</v>
      </c>
      <c r="BF589" s="18" t="s">
        <v>2071</v>
      </c>
      <c r="BH589" s="17">
        <f t="shared" si="159"/>
        <v>150000</v>
      </c>
    </row>
    <row r="590" spans="1:60">
      <c r="A590" s="18" t="s">
        <v>152</v>
      </c>
      <c r="B590" s="17" t="s">
        <v>158</v>
      </c>
      <c r="C590" s="18" t="s">
        <v>1521</v>
      </c>
      <c r="D590" s="17" t="s">
        <v>1522</v>
      </c>
      <c r="E590" s="18" t="str">
        <f>INDEX([1]Proflile65!$F:$F,MATCH([1]ตารางคะแนนV3!$C590,[1]Proflile65!$D:$D,0))</f>
        <v>รพช.</v>
      </c>
      <c r="F590" s="18">
        <f>INDEX([1]Proflile65!$H:$H,MATCH([1]ตารางคะแนนV3!$C590,[1]Proflile65!$D:$D,0))</f>
        <v>45</v>
      </c>
      <c r="G590" s="19" t="str">
        <f>INDEX([1]Proflile65!$K:$K,MATCH([1]ตารางคะแนนV3!$C590,[1]Proflile65!$D:$D,0))</f>
        <v>รพช.F2 P30,000-60,000</v>
      </c>
      <c r="H590" s="75">
        <v>36113</v>
      </c>
      <c r="I590" s="76">
        <f>INDEX([1]RiskPlusY2565Q3!L:L,MATCH([1]ตารางคะแนนV3!$C590,[1]RiskPlusY2565Q3!$D:$D,0))</f>
        <v>93578449.150000006</v>
      </c>
      <c r="J590" s="76">
        <f>INDEX([1]RiskPlusY2565Q3!P:P,MATCH([1]ตารางคะแนนV3!$C590,[1]RiskPlusY2565Q3!$D:$D,0))</f>
        <v>35860337.299999997</v>
      </c>
      <c r="K590" s="76">
        <f>INDEX([1]RiskPlusY2565Q3!O:O,MATCH([1]ตารางคะแนนV3!$C590,[1]RiskPlusY2565Q3!$D:$D,0))</f>
        <v>52330032.119999997</v>
      </c>
      <c r="L590" s="76">
        <f>INDEX([1]RiskPlusY2565Q3!M:M,MATCH([1]ตารางคะแนนV3!$C590,[1]RiskPlusY2565Q3!$D:$D,0))</f>
        <v>50070129.420000002</v>
      </c>
      <c r="M590" s="29">
        <f>INDEX([1]RiskPlusY2565Q3!N:N,MATCH([1]ตารางคะแนนV3!$C590,[1]RiskPlusY2565Q3!$D:$D,0))</f>
        <v>0</v>
      </c>
      <c r="N590" s="77">
        <f>INDEX([1]PlanfinY2565Q3!M:M,MATCH([1]ตารางคะแนนV3!$C590,[1]PlanfinY2565Q3!$C:$C,0))</f>
        <v>0</v>
      </c>
      <c r="O590" s="78">
        <f>INDEX([1]PlanfinY2565Q3!N:N,MATCH([1]ตารางคะแนนV3!$C590,[1]PlanfinY2565Q3!$C:$C,0))</f>
        <v>1</v>
      </c>
      <c r="P590" s="79">
        <f t="shared" si="144"/>
        <v>1</v>
      </c>
      <c r="Q590" s="80">
        <f>INDEX([1]Ratio!R:R,MATCH([1]ตารางคะแนนV3!$C590,[1]Ratio!$C:$C,0))</f>
        <v>138</v>
      </c>
      <c r="R590" s="81">
        <f>INDEX([1]RiskPlusY2565Q3!$S:$S,MATCH([1]ตารางคะแนนV3!C590,[1]RiskPlusY2565Q3!$D:$D,0))</f>
        <v>0</v>
      </c>
      <c r="S590" s="82">
        <f>INDEX([1]Ratio!$S:$S,MATCH([1]ตารางคะแนนV3!$C590,[1]Ratio!$C:$C,0))</f>
        <v>66</v>
      </c>
      <c r="T590" s="78">
        <f>VLOOKUP($C590,[1]RiskPlusY2565Q3!$D$2:$W$901,17,0)</f>
        <v>0</v>
      </c>
      <c r="U590" s="83">
        <f t="shared" si="145"/>
        <v>0</v>
      </c>
      <c r="V590" s="82">
        <f>INDEX([1]Ratio!$T:$T,MATCH([1]ตารางคะแนนV3!$C590,[1]Ratio!$C:$C,0))</f>
        <v>90</v>
      </c>
      <c r="W590" s="78">
        <f>VLOOKUP($C590,[1]RiskPlusY2565Q3!$D$2:$W$901,18,0)</f>
        <v>0</v>
      </c>
      <c r="X590" s="83">
        <f t="shared" si="146"/>
        <v>0</v>
      </c>
      <c r="Y590" s="82">
        <f>INDEX([1]Ratio!$V:$V,MATCH([1]ตารางคะแนนV3!$C590,[1]Ratio!$C:$C,0))</f>
        <v>69</v>
      </c>
      <c r="Z590" s="81">
        <f>INDEX([1]RiskPlusY2565Q3!$W:$W,MATCH([1]ตารางคะแนนV3!C590,[1]RiskPlusY2565Q3!$D:$D,0))</f>
        <v>0</v>
      </c>
      <c r="AA590" s="84">
        <f t="shared" si="147"/>
        <v>0</v>
      </c>
      <c r="AB590" s="77" t="str">
        <f>INDEX('[1]Quick MethodY2565Q3'!P:P,MATCH([1]ตารางคะแนนV3!$C590,'[1]Quick MethodY2565Q3'!$C:$C,0))</f>
        <v>1</v>
      </c>
      <c r="AC590" s="78" t="str">
        <f>INDEX('[1]Quick MethodY2565Q3'!Q:Q,MATCH([1]ตารางคะแนนV3!$C590,'[1]Quick MethodY2565Q3'!$C:$C,0))</f>
        <v>1</v>
      </c>
      <c r="AD590" s="78">
        <f>INDEX([1]HGRY2565Q3!W:W,MATCH([1]ตารางคะแนนV3!$C590,[1]HGRY2565Q3!$C:$C,0))</f>
        <v>0.5</v>
      </c>
      <c r="AE590" s="78">
        <f>INDEX([1]HGRY2565Q3!X:X,MATCH([1]ตารางคะแนนV3!$C590,[1]HGRY2565Q3!$C:$C,0))</f>
        <v>0.5</v>
      </c>
      <c r="AF590" s="78">
        <f>INDEX([1]HGRY2565Q3!Y:Y,MATCH([1]ตารางคะแนนV3!$C590,[1]HGRY2565Q3!$C:$C,0))</f>
        <v>0</v>
      </c>
      <c r="AG590" s="78">
        <f>INDEX([1]HGRY2565Q3!Z:Z,MATCH([1]ตารางคะแนนV3!$C590,[1]HGRY2565Q3!$C:$C,0))</f>
        <v>0.5</v>
      </c>
      <c r="AH590" s="85">
        <f t="shared" si="148"/>
        <v>3.5</v>
      </c>
      <c r="AI590" s="79">
        <f t="shared" si="149"/>
        <v>2</v>
      </c>
      <c r="AJ590" s="86">
        <f>INDEX([1]PointY2565Q3!J:J,MATCH([1]ตารางคะแนนV3!$C590,[1]PointY2565Q3!$C:$C,0))</f>
        <v>1</v>
      </c>
      <c r="AK590" s="87">
        <f>IFERROR(INDEX([1]อัตราการครองเตียง!O:O,MATCH([1]ตารางคะแนนV3!$C590,[1]อัตราการครองเตียง!$C:$C,0)),0)</f>
        <v>1</v>
      </c>
      <c r="AL590" s="88">
        <f>INDEX([1]SumAdjRw!R:R,MATCH([1]ตารางคะแนนV3!$C590,[1]SumAdjRw!$C:$C,0))</f>
        <v>1</v>
      </c>
      <c r="AM590" s="89">
        <f t="shared" si="150"/>
        <v>2</v>
      </c>
      <c r="AN590" s="90">
        <f t="shared" si="151"/>
        <v>5</v>
      </c>
      <c r="AO590" s="91">
        <f t="shared" si="152"/>
        <v>6</v>
      </c>
      <c r="AP590" s="92">
        <f>INDEX([1]RiskPlusY2565Q3!Q:Q,MATCH([1]ตารางคะแนนV3!$C590,[1]RiskPlusY2565Q3!$D:$D,0))</f>
        <v>1</v>
      </c>
      <c r="AQ590" s="92">
        <f>INDEX([1]RiskPlusY2565Q3!R:R,MATCH([1]ตารางคะแนนV3!$C590,[1]RiskPlusY2565Q3!$D:$D,0))</f>
        <v>1</v>
      </c>
      <c r="AR590" s="92">
        <f>INDEX([1]RiskPlusY2565Q3!AB:AB,MATCH([1]ตารางคะแนนV3!$C590,[1]RiskPlusY2565Q3!$D:$D,0))</f>
        <v>1</v>
      </c>
      <c r="AS590" s="93">
        <f t="shared" si="153"/>
        <v>3</v>
      </c>
      <c r="AT590" s="92">
        <f>INDEX([1]RiskPlusY2565Q3!AA:AA,MATCH([1]ตารางคะแนนV3!$C590,[1]RiskPlusY2565Q3!$D:$D,0))</f>
        <v>1</v>
      </c>
      <c r="AU590" s="92">
        <f>INDEX([1]RiskPlusY2565Q3!AC:AC,MATCH([1]ตารางคะแนนV3!$C590,[1]RiskPlusY2565Q3!$D:$D,0))</f>
        <v>1</v>
      </c>
      <c r="AV590" s="94">
        <f t="shared" si="154"/>
        <v>2</v>
      </c>
      <c r="AW590" s="95">
        <f t="shared" si="155"/>
        <v>5</v>
      </c>
      <c r="AX590" s="96">
        <f t="shared" si="156"/>
        <v>11</v>
      </c>
      <c r="AY590" s="18" t="str">
        <f t="shared" si="157"/>
        <v>B</v>
      </c>
      <c r="AZ590" s="18"/>
      <c r="BA590" s="18" t="str">
        <f>INDEX([1]Proflile65!$L:$L,MATCH([1]ตารางคะแนนV3!$C590,[1]Proflile65!$D:$D,0))</f>
        <v>เดิม</v>
      </c>
      <c r="BB590" s="18"/>
      <c r="BC590" s="18"/>
      <c r="BD590" s="28" t="b">
        <f t="shared" si="158"/>
        <v>1</v>
      </c>
      <c r="BE590" s="96">
        <v>11</v>
      </c>
      <c r="BF590" s="18" t="s">
        <v>2071</v>
      </c>
      <c r="BH590" s="17">
        <f t="shared" si="159"/>
        <v>150000</v>
      </c>
    </row>
    <row r="591" spans="1:60">
      <c r="A591" s="18" t="s">
        <v>152</v>
      </c>
      <c r="B591" s="17" t="s">
        <v>158</v>
      </c>
      <c r="C591" s="18" t="s">
        <v>1523</v>
      </c>
      <c r="D591" s="17" t="s">
        <v>1524</v>
      </c>
      <c r="E591" s="18" t="str">
        <f>INDEX([1]Proflile65!$F:$F,MATCH([1]ตารางคะแนนV3!$C591,[1]Proflile65!$D:$D,0))</f>
        <v>รพช.</v>
      </c>
      <c r="F591" s="18">
        <f>INDEX([1]Proflile65!$H:$H,MATCH([1]ตารางคะแนนV3!$C591,[1]Proflile65!$D:$D,0))</f>
        <v>67</v>
      </c>
      <c r="G591" s="19" t="str">
        <f>INDEX([1]Proflile65!$K:$K,MATCH([1]ตารางคะแนนV3!$C591,[1]Proflile65!$D:$D,0))</f>
        <v>รพช.F2 P60,000-90,000</v>
      </c>
      <c r="H591" s="75">
        <v>79555</v>
      </c>
      <c r="I591" s="76">
        <f>INDEX([1]RiskPlusY2565Q3!L:L,MATCH([1]ตารางคะแนนV3!$C591,[1]RiskPlusY2565Q3!$D:$D,0))</f>
        <v>84457555.780000001</v>
      </c>
      <c r="J591" s="76">
        <f>INDEX([1]RiskPlusY2565Q3!P:P,MATCH([1]ตารางคะแนนV3!$C591,[1]RiskPlusY2565Q3!$D:$D,0))</f>
        <v>26620488.41</v>
      </c>
      <c r="K591" s="76">
        <f>INDEX([1]RiskPlusY2565Q3!O:O,MATCH([1]ตารางคะแนนV3!$C591,[1]RiskPlusY2565Q3!$D:$D,0))</f>
        <v>70881172.859999999</v>
      </c>
      <c r="L591" s="76">
        <f>INDEX([1]RiskPlusY2565Q3!M:M,MATCH([1]ตารางคะแนนV3!$C591,[1]RiskPlusY2565Q3!$D:$D,0))</f>
        <v>70395317.439999998</v>
      </c>
      <c r="M591" s="29">
        <f>INDEX([1]RiskPlusY2565Q3!N:N,MATCH([1]ตารางคะแนนV3!$C591,[1]RiskPlusY2565Q3!$D:$D,0))</f>
        <v>0</v>
      </c>
      <c r="N591" s="77">
        <f>INDEX([1]PlanfinY2565Q3!M:M,MATCH([1]ตารางคะแนนV3!$C591,[1]PlanfinY2565Q3!$C:$C,0))</f>
        <v>0</v>
      </c>
      <c r="O591" s="78">
        <f>INDEX([1]PlanfinY2565Q3!N:N,MATCH([1]ตารางคะแนนV3!$C591,[1]PlanfinY2565Q3!$C:$C,0))</f>
        <v>0</v>
      </c>
      <c r="P591" s="79">
        <f t="shared" si="144"/>
        <v>0</v>
      </c>
      <c r="Q591" s="80">
        <f>INDEX([1]Ratio!R:R,MATCH([1]ตารางคะแนนV3!$C591,[1]Ratio!$C:$C,0))</f>
        <v>154</v>
      </c>
      <c r="R591" s="81">
        <f>INDEX([1]RiskPlusY2565Q3!$S:$S,MATCH([1]ตารางคะแนนV3!C591,[1]RiskPlusY2565Q3!$D:$D,0))</f>
        <v>0</v>
      </c>
      <c r="S591" s="82">
        <f>INDEX([1]Ratio!$S:$S,MATCH([1]ตารางคะแนนV3!$C591,[1]Ratio!$C:$C,0))</f>
        <v>36</v>
      </c>
      <c r="T591" s="78">
        <f>VLOOKUP($C591,[1]RiskPlusY2565Q3!$D$2:$W$901,17,0)</f>
        <v>1</v>
      </c>
      <c r="U591" s="83">
        <f t="shared" si="145"/>
        <v>0.5</v>
      </c>
      <c r="V591" s="82">
        <f>INDEX([1]Ratio!$T:$T,MATCH([1]ตารางคะแนนV3!$C591,[1]Ratio!$C:$C,0))</f>
        <v>32</v>
      </c>
      <c r="W591" s="78">
        <f>VLOOKUP($C591,[1]RiskPlusY2565Q3!$D$2:$W$901,18,0)</f>
        <v>1</v>
      </c>
      <c r="X591" s="83">
        <f t="shared" si="146"/>
        <v>0.5</v>
      </c>
      <c r="Y591" s="82">
        <f>INDEX([1]Ratio!$V:$V,MATCH([1]ตารางคะแนนV3!$C591,[1]Ratio!$C:$C,0))</f>
        <v>46</v>
      </c>
      <c r="Z591" s="81">
        <f>INDEX([1]RiskPlusY2565Q3!$W:$W,MATCH([1]ตารางคะแนนV3!C591,[1]RiskPlusY2565Q3!$D:$D,0))</f>
        <v>1</v>
      </c>
      <c r="AA591" s="84">
        <f t="shared" si="147"/>
        <v>2</v>
      </c>
      <c r="AB591" s="77" t="str">
        <f>INDEX('[1]Quick MethodY2565Q3'!P:P,MATCH([1]ตารางคะแนนV3!$C591,'[1]Quick MethodY2565Q3'!$C:$C,0))</f>
        <v>1</v>
      </c>
      <c r="AC591" s="78" t="str">
        <f>INDEX('[1]Quick MethodY2565Q3'!Q:Q,MATCH([1]ตารางคะแนนV3!$C591,'[1]Quick MethodY2565Q3'!$C:$C,0))</f>
        <v>1</v>
      </c>
      <c r="AD591" s="78">
        <f>INDEX([1]HGRY2565Q3!W:W,MATCH([1]ตารางคะแนนV3!$C591,[1]HGRY2565Q3!$C:$C,0))</f>
        <v>0.5</v>
      </c>
      <c r="AE591" s="78">
        <f>INDEX([1]HGRY2565Q3!X:X,MATCH([1]ตารางคะแนนV3!$C591,[1]HGRY2565Q3!$C:$C,0))</f>
        <v>0</v>
      </c>
      <c r="AF591" s="78">
        <f>INDEX([1]HGRY2565Q3!Y:Y,MATCH([1]ตารางคะแนนV3!$C591,[1]HGRY2565Q3!$C:$C,0))</f>
        <v>0.5</v>
      </c>
      <c r="AG591" s="78">
        <f>INDEX([1]HGRY2565Q3!Z:Z,MATCH([1]ตารางคะแนนV3!$C591,[1]HGRY2565Q3!$C:$C,0))</f>
        <v>0.5</v>
      </c>
      <c r="AH591" s="85">
        <f t="shared" si="148"/>
        <v>3.5</v>
      </c>
      <c r="AI591" s="79">
        <f t="shared" si="149"/>
        <v>2</v>
      </c>
      <c r="AJ591" s="86">
        <f>INDEX([1]PointY2565Q3!J:J,MATCH([1]ตารางคะแนนV3!$C591,[1]PointY2565Q3!$C:$C,0))</f>
        <v>1</v>
      </c>
      <c r="AK591" s="87">
        <f>IFERROR(INDEX([1]อัตราการครองเตียง!O:O,MATCH([1]ตารางคะแนนV3!$C591,[1]อัตราการครองเตียง!$C:$C,0)),0)</f>
        <v>1</v>
      </c>
      <c r="AL591" s="88">
        <f>INDEX([1]SumAdjRw!R:R,MATCH([1]ตารางคะแนนV3!$C591,[1]SumAdjRw!$C:$C,0))</f>
        <v>0</v>
      </c>
      <c r="AM591" s="89">
        <f t="shared" si="150"/>
        <v>1</v>
      </c>
      <c r="AN591" s="90">
        <f t="shared" si="151"/>
        <v>4</v>
      </c>
      <c r="AO591" s="91">
        <f t="shared" si="152"/>
        <v>6</v>
      </c>
      <c r="AP591" s="92">
        <f>INDEX([1]RiskPlusY2565Q3!Q:Q,MATCH([1]ตารางคะแนนV3!$C591,[1]RiskPlusY2565Q3!$D:$D,0))</f>
        <v>0</v>
      </c>
      <c r="AQ591" s="92">
        <f>INDEX([1]RiskPlusY2565Q3!R:R,MATCH([1]ตารางคะแนนV3!$C591,[1]RiskPlusY2565Q3!$D:$D,0))</f>
        <v>1</v>
      </c>
      <c r="AR591" s="92">
        <f>INDEX([1]RiskPlusY2565Q3!AB:AB,MATCH([1]ตารางคะแนนV3!$C591,[1]RiskPlusY2565Q3!$D:$D,0))</f>
        <v>1</v>
      </c>
      <c r="AS591" s="93">
        <f t="shared" si="153"/>
        <v>2</v>
      </c>
      <c r="AT591" s="92">
        <f>INDEX([1]RiskPlusY2565Q3!AA:AA,MATCH([1]ตารางคะแนนV3!$C591,[1]RiskPlusY2565Q3!$D:$D,0))</f>
        <v>1</v>
      </c>
      <c r="AU591" s="92">
        <f>INDEX([1]RiskPlusY2565Q3!AC:AC,MATCH([1]ตารางคะแนนV3!$C591,[1]RiskPlusY2565Q3!$D:$D,0))</f>
        <v>1</v>
      </c>
      <c r="AV591" s="94">
        <f t="shared" si="154"/>
        <v>2</v>
      </c>
      <c r="AW591" s="95">
        <f t="shared" si="155"/>
        <v>4</v>
      </c>
      <c r="AX591" s="96">
        <f t="shared" si="156"/>
        <v>10</v>
      </c>
      <c r="AY591" s="18" t="str">
        <f t="shared" si="157"/>
        <v>C</v>
      </c>
      <c r="AZ591" s="18"/>
      <c r="BA591" s="18" t="str">
        <f>INDEX([1]Proflile65!$L:$L,MATCH([1]ตารางคะแนนV3!$C591,[1]Proflile65!$D:$D,0))</f>
        <v>เดิม</v>
      </c>
      <c r="BB591" s="18"/>
      <c r="BC591" s="18"/>
      <c r="BD591" s="28" t="b">
        <f t="shared" si="158"/>
        <v>1</v>
      </c>
      <c r="BE591" s="96">
        <v>10</v>
      </c>
      <c r="BF591" s="18" t="s">
        <v>2072</v>
      </c>
      <c r="BH591" s="17">
        <f t="shared" si="159"/>
        <v>0</v>
      </c>
    </row>
    <row r="592" spans="1:60">
      <c r="A592" s="18" t="s">
        <v>152</v>
      </c>
      <c r="B592" s="17" t="s">
        <v>158</v>
      </c>
      <c r="C592" s="18" t="s">
        <v>1525</v>
      </c>
      <c r="D592" s="17" t="s">
        <v>1526</v>
      </c>
      <c r="E592" s="18" t="str">
        <f>INDEX([1]Proflile65!$F:$F,MATCH([1]ตารางคะแนนV3!$C592,[1]Proflile65!$D:$D,0))</f>
        <v>รพช.</v>
      </c>
      <c r="F592" s="18">
        <f>INDEX([1]Proflile65!$H:$H,MATCH([1]ตารางคะแนนV3!$C592,[1]Proflile65!$D:$D,0))</f>
        <v>206</v>
      </c>
      <c r="G592" s="19" t="str">
        <f>INDEX([1]Proflile65!$K:$K,MATCH([1]ตารางคะแนนV3!$C592,[1]Proflile65!$D:$D,0))</f>
        <v>รพช.M2 B&gt;100</v>
      </c>
      <c r="H592" s="75">
        <v>77232</v>
      </c>
      <c r="I592" s="76">
        <f>INDEX([1]RiskPlusY2565Q3!L:L,MATCH([1]ตารางคะแนนV3!$C592,[1]RiskPlusY2565Q3!$D:$D,0))</f>
        <v>88470537.989999995</v>
      </c>
      <c r="J592" s="76">
        <f>INDEX([1]RiskPlusY2565Q3!P:P,MATCH([1]ตารางคะแนนV3!$C592,[1]RiskPlusY2565Q3!$D:$D,0))</f>
        <v>8882132.8399999999</v>
      </c>
      <c r="K592" s="76">
        <f>INDEX([1]RiskPlusY2565Q3!O:O,MATCH([1]ตารางคะแนนV3!$C592,[1]RiskPlusY2565Q3!$D:$D,0))</f>
        <v>55801311.130000003</v>
      </c>
      <c r="L592" s="76">
        <f>INDEX([1]RiskPlusY2565Q3!M:M,MATCH([1]ตารางคะแนนV3!$C592,[1]RiskPlusY2565Q3!$D:$D,0))</f>
        <v>53698470.609999999</v>
      </c>
      <c r="M592" s="29">
        <f>INDEX([1]RiskPlusY2565Q3!N:N,MATCH([1]ตารางคะแนนV3!$C592,[1]RiskPlusY2565Q3!$D:$D,0))</f>
        <v>0</v>
      </c>
      <c r="N592" s="77">
        <f>INDEX([1]PlanfinY2565Q3!M:M,MATCH([1]ตารางคะแนนV3!$C592,[1]PlanfinY2565Q3!$C:$C,0))</f>
        <v>0</v>
      </c>
      <c r="O592" s="78">
        <f>INDEX([1]PlanfinY2565Q3!N:N,MATCH([1]ตารางคะแนนV3!$C592,[1]PlanfinY2565Q3!$C:$C,0))</f>
        <v>1</v>
      </c>
      <c r="P592" s="79">
        <f t="shared" si="144"/>
        <v>1</v>
      </c>
      <c r="Q592" s="80">
        <f>INDEX([1]Ratio!R:R,MATCH([1]ตารางคะแนนV3!$C592,[1]Ratio!$C:$C,0))</f>
        <v>182</v>
      </c>
      <c r="R592" s="81">
        <f>INDEX([1]RiskPlusY2565Q3!$S:$S,MATCH([1]ตารางคะแนนV3!C592,[1]RiskPlusY2565Q3!$D:$D,0))</f>
        <v>0</v>
      </c>
      <c r="S592" s="82">
        <f>INDEX([1]Ratio!$S:$S,MATCH([1]ตารางคะแนนV3!$C592,[1]Ratio!$C:$C,0))</f>
        <v>122</v>
      </c>
      <c r="T592" s="78">
        <f>VLOOKUP($C592,[1]RiskPlusY2565Q3!$D$2:$W$901,17,0)</f>
        <v>0</v>
      </c>
      <c r="U592" s="83">
        <f t="shared" si="145"/>
        <v>0</v>
      </c>
      <c r="V592" s="82">
        <f>INDEX([1]Ratio!$T:$T,MATCH([1]ตารางคะแนนV3!$C592,[1]Ratio!$C:$C,0))</f>
        <v>206</v>
      </c>
      <c r="W592" s="78">
        <f>VLOOKUP($C592,[1]RiskPlusY2565Q3!$D$2:$W$901,18,0)</f>
        <v>0</v>
      </c>
      <c r="X592" s="83">
        <f t="shared" si="146"/>
        <v>0</v>
      </c>
      <c r="Y592" s="82">
        <f>INDEX([1]Ratio!$V:$V,MATCH([1]ตารางคะแนนV3!$C592,[1]Ratio!$C:$C,0))</f>
        <v>48</v>
      </c>
      <c r="Z592" s="81">
        <f>INDEX([1]RiskPlusY2565Q3!$W:$W,MATCH([1]ตารางคะแนนV3!C592,[1]RiskPlusY2565Q3!$D:$D,0))</f>
        <v>1</v>
      </c>
      <c r="AA592" s="84">
        <f t="shared" si="147"/>
        <v>1</v>
      </c>
      <c r="AB592" s="77" t="str">
        <f>INDEX('[1]Quick MethodY2565Q3'!P:P,MATCH([1]ตารางคะแนนV3!$C592,'[1]Quick MethodY2565Q3'!$C:$C,0))</f>
        <v>1</v>
      </c>
      <c r="AC592" s="78" t="str">
        <f>INDEX('[1]Quick MethodY2565Q3'!Q:Q,MATCH([1]ตารางคะแนนV3!$C592,'[1]Quick MethodY2565Q3'!$C:$C,0))</f>
        <v>1</v>
      </c>
      <c r="AD592" s="78">
        <f>INDEX([1]HGRY2565Q3!W:W,MATCH([1]ตารางคะแนนV3!$C592,[1]HGRY2565Q3!$C:$C,0))</f>
        <v>0.5</v>
      </c>
      <c r="AE592" s="78">
        <f>INDEX([1]HGRY2565Q3!X:X,MATCH([1]ตารางคะแนนV3!$C592,[1]HGRY2565Q3!$C:$C,0))</f>
        <v>0.5</v>
      </c>
      <c r="AF592" s="78">
        <f>INDEX([1]HGRY2565Q3!Y:Y,MATCH([1]ตารางคะแนนV3!$C592,[1]HGRY2565Q3!$C:$C,0))</f>
        <v>0.5</v>
      </c>
      <c r="AG592" s="78">
        <f>INDEX([1]HGRY2565Q3!Z:Z,MATCH([1]ตารางคะแนนV3!$C592,[1]HGRY2565Q3!$C:$C,0))</f>
        <v>0</v>
      </c>
      <c r="AH592" s="85">
        <f t="shared" si="148"/>
        <v>3.5</v>
      </c>
      <c r="AI592" s="79">
        <f t="shared" si="149"/>
        <v>2</v>
      </c>
      <c r="AJ592" s="86">
        <f>INDEX([1]PointY2565Q3!J:J,MATCH([1]ตารางคะแนนV3!$C592,[1]PointY2565Q3!$C:$C,0))</f>
        <v>1</v>
      </c>
      <c r="AK592" s="87">
        <f>IFERROR(INDEX([1]อัตราการครองเตียง!O:O,MATCH([1]ตารางคะแนนV3!$C592,[1]อัตราการครองเตียง!$C:$C,0)),0)</f>
        <v>0</v>
      </c>
      <c r="AL592" s="88">
        <f>INDEX([1]SumAdjRw!R:R,MATCH([1]ตารางคะแนนV3!$C592,[1]SumAdjRw!$C:$C,0))</f>
        <v>0</v>
      </c>
      <c r="AM592" s="89">
        <f t="shared" si="150"/>
        <v>0</v>
      </c>
      <c r="AN592" s="90">
        <f t="shared" si="151"/>
        <v>3</v>
      </c>
      <c r="AO592" s="91">
        <f t="shared" si="152"/>
        <v>5</v>
      </c>
      <c r="AP592" s="92">
        <f>INDEX([1]RiskPlusY2565Q3!Q:Q,MATCH([1]ตารางคะแนนV3!$C592,[1]RiskPlusY2565Q3!$D:$D,0))</f>
        <v>0</v>
      </c>
      <c r="AQ592" s="92">
        <f>INDEX([1]RiskPlusY2565Q3!R:R,MATCH([1]ตารางคะแนนV3!$C592,[1]RiskPlusY2565Q3!$D:$D,0))</f>
        <v>0</v>
      </c>
      <c r="AR592" s="92">
        <f>INDEX([1]RiskPlusY2565Q3!AB:AB,MATCH([1]ตารางคะแนนV3!$C592,[1]RiskPlusY2565Q3!$D:$D,0))</f>
        <v>1</v>
      </c>
      <c r="AS592" s="93">
        <f t="shared" si="153"/>
        <v>1</v>
      </c>
      <c r="AT592" s="92">
        <f>INDEX([1]RiskPlusY2565Q3!AA:AA,MATCH([1]ตารางคะแนนV3!$C592,[1]RiskPlusY2565Q3!$D:$D,0))</f>
        <v>1</v>
      </c>
      <c r="AU592" s="92">
        <f>INDEX([1]RiskPlusY2565Q3!AC:AC,MATCH([1]ตารางคะแนนV3!$C592,[1]RiskPlusY2565Q3!$D:$D,0))</f>
        <v>1</v>
      </c>
      <c r="AV592" s="94">
        <f t="shared" si="154"/>
        <v>2</v>
      </c>
      <c r="AW592" s="95">
        <f t="shared" si="155"/>
        <v>3</v>
      </c>
      <c r="AX592" s="96">
        <f t="shared" si="156"/>
        <v>8</v>
      </c>
      <c r="AY592" s="18" t="str">
        <f t="shared" si="157"/>
        <v>D</v>
      </c>
      <c r="AZ592" s="18"/>
      <c r="BA592" s="18" t="str">
        <f>INDEX([1]Proflile65!$L:$L,MATCH([1]ตารางคะแนนV3!$C592,[1]Proflile65!$D:$D,0))</f>
        <v>เดิม</v>
      </c>
      <c r="BB592" s="18"/>
      <c r="BC592" s="18"/>
      <c r="BD592" s="28" t="b">
        <f t="shared" si="158"/>
        <v>1</v>
      </c>
      <c r="BE592" s="96">
        <v>8</v>
      </c>
      <c r="BF592" s="18" t="s">
        <v>2073</v>
      </c>
      <c r="BH592" s="17">
        <f t="shared" si="159"/>
        <v>0</v>
      </c>
    </row>
    <row r="593" spans="1:60">
      <c r="A593" s="18" t="s">
        <v>152</v>
      </c>
      <c r="B593" s="17" t="s">
        <v>158</v>
      </c>
      <c r="C593" s="18" t="s">
        <v>1527</v>
      </c>
      <c r="D593" s="17" t="s">
        <v>1528</v>
      </c>
      <c r="E593" s="18" t="str">
        <f>INDEX([1]Proflile65!$F:$F,MATCH([1]ตารางคะแนนV3!$C593,[1]Proflile65!$D:$D,0))</f>
        <v>รพช.</v>
      </c>
      <c r="F593" s="18">
        <f>INDEX([1]Proflile65!$H:$H,MATCH([1]ตารางคะแนนV3!$C593,[1]Proflile65!$D:$D,0))</f>
        <v>122</v>
      </c>
      <c r="G593" s="19" t="str">
        <f>INDEX([1]Proflile65!$K:$K,MATCH([1]ตารางคะแนนV3!$C593,[1]Proflile65!$D:$D,0))</f>
        <v>รพช.M2 B&gt;100</v>
      </c>
      <c r="H593" s="75">
        <v>53257</v>
      </c>
      <c r="I593" s="76">
        <f>INDEX([1]RiskPlusY2565Q3!L:L,MATCH([1]ตารางคะแนนV3!$C593,[1]RiskPlusY2565Q3!$D:$D,0))</f>
        <v>107554184.47</v>
      </c>
      <c r="J593" s="76">
        <f>INDEX([1]RiskPlusY2565Q3!P:P,MATCH([1]ตารางคะแนนV3!$C593,[1]RiskPlusY2565Q3!$D:$D,0))</f>
        <v>4150298.43</v>
      </c>
      <c r="K593" s="76">
        <f>INDEX([1]RiskPlusY2565Q3!O:O,MATCH([1]ตารางคะแนนV3!$C593,[1]RiskPlusY2565Q3!$D:$D,0))</f>
        <v>78329782.480000004</v>
      </c>
      <c r="L593" s="76">
        <f>INDEX([1]RiskPlusY2565Q3!M:M,MATCH([1]ตารางคะแนนV3!$C593,[1]RiskPlusY2565Q3!$D:$D,0))</f>
        <v>74613260.780000001</v>
      </c>
      <c r="M593" s="29">
        <f>INDEX([1]RiskPlusY2565Q3!N:N,MATCH([1]ตารางคะแนนV3!$C593,[1]RiskPlusY2565Q3!$D:$D,0))</f>
        <v>0</v>
      </c>
      <c r="N593" s="77">
        <f>INDEX([1]PlanfinY2565Q3!M:M,MATCH([1]ตารางคะแนนV3!$C593,[1]PlanfinY2565Q3!$C:$C,0))</f>
        <v>0</v>
      </c>
      <c r="O593" s="78">
        <f>INDEX([1]PlanfinY2565Q3!N:N,MATCH([1]ตารางคะแนนV3!$C593,[1]PlanfinY2565Q3!$C:$C,0))</f>
        <v>0</v>
      </c>
      <c r="P593" s="79">
        <f t="shared" si="144"/>
        <v>0</v>
      </c>
      <c r="Q593" s="80">
        <f>INDEX([1]Ratio!R:R,MATCH([1]ตารางคะแนนV3!$C593,[1]Ratio!$C:$C,0))</f>
        <v>157</v>
      </c>
      <c r="R593" s="81">
        <f>INDEX([1]RiskPlusY2565Q3!$S:$S,MATCH([1]ตารางคะแนนV3!C593,[1]RiskPlusY2565Q3!$D:$D,0))</f>
        <v>0</v>
      </c>
      <c r="S593" s="82">
        <f>INDEX([1]Ratio!$S:$S,MATCH([1]ตารางคะแนนV3!$C593,[1]Ratio!$C:$C,0))</f>
        <v>179</v>
      </c>
      <c r="T593" s="78">
        <f>VLOOKUP($C593,[1]RiskPlusY2565Q3!$D$2:$W$901,17,0)</f>
        <v>0</v>
      </c>
      <c r="U593" s="83">
        <f t="shared" si="145"/>
        <v>0</v>
      </c>
      <c r="V593" s="82">
        <f>INDEX([1]Ratio!$T:$T,MATCH([1]ตารางคะแนนV3!$C593,[1]Ratio!$C:$C,0))</f>
        <v>119</v>
      </c>
      <c r="W593" s="78">
        <f>VLOOKUP($C593,[1]RiskPlusY2565Q3!$D$2:$W$901,18,0)</f>
        <v>0</v>
      </c>
      <c r="X593" s="83">
        <f t="shared" si="146"/>
        <v>0</v>
      </c>
      <c r="Y593" s="82">
        <f>INDEX([1]Ratio!$V:$V,MATCH([1]ตารางคะแนนV3!$C593,[1]Ratio!$C:$C,0))</f>
        <v>71</v>
      </c>
      <c r="Z593" s="81">
        <f>INDEX([1]RiskPlusY2565Q3!$W:$W,MATCH([1]ตารางคะแนนV3!C593,[1]RiskPlusY2565Q3!$D:$D,0))</f>
        <v>0</v>
      </c>
      <c r="AA593" s="84">
        <f t="shared" si="147"/>
        <v>0</v>
      </c>
      <c r="AB593" s="77" t="str">
        <f>INDEX('[1]Quick MethodY2565Q3'!P:P,MATCH([1]ตารางคะแนนV3!$C593,'[1]Quick MethodY2565Q3'!$C:$C,0))</f>
        <v>1</v>
      </c>
      <c r="AC593" s="78" t="str">
        <f>INDEX('[1]Quick MethodY2565Q3'!Q:Q,MATCH([1]ตารางคะแนนV3!$C593,'[1]Quick MethodY2565Q3'!$C:$C,0))</f>
        <v>1</v>
      </c>
      <c r="AD593" s="78">
        <f>INDEX([1]HGRY2565Q3!W:W,MATCH([1]ตารางคะแนนV3!$C593,[1]HGRY2565Q3!$C:$C,0))</f>
        <v>0.5</v>
      </c>
      <c r="AE593" s="78">
        <f>INDEX([1]HGRY2565Q3!X:X,MATCH([1]ตารางคะแนนV3!$C593,[1]HGRY2565Q3!$C:$C,0))</f>
        <v>0.5</v>
      </c>
      <c r="AF593" s="78">
        <f>INDEX([1]HGRY2565Q3!Y:Y,MATCH([1]ตารางคะแนนV3!$C593,[1]HGRY2565Q3!$C:$C,0))</f>
        <v>0.5</v>
      </c>
      <c r="AG593" s="78">
        <f>INDEX([1]HGRY2565Q3!Z:Z,MATCH([1]ตารางคะแนนV3!$C593,[1]HGRY2565Q3!$C:$C,0))</f>
        <v>0.5</v>
      </c>
      <c r="AH593" s="85">
        <f t="shared" si="148"/>
        <v>4</v>
      </c>
      <c r="AI593" s="79">
        <f t="shared" si="149"/>
        <v>2</v>
      </c>
      <c r="AJ593" s="86">
        <f>INDEX([1]PointY2565Q3!J:J,MATCH([1]ตารางคะแนนV3!$C593,[1]PointY2565Q3!$C:$C,0))</f>
        <v>1</v>
      </c>
      <c r="AK593" s="87">
        <f>IFERROR(INDEX([1]อัตราการครองเตียง!O:O,MATCH([1]ตารางคะแนนV3!$C593,[1]อัตราการครองเตียง!$C:$C,0)),0)</f>
        <v>0</v>
      </c>
      <c r="AL593" s="88">
        <f>INDEX([1]SumAdjRw!R:R,MATCH([1]ตารางคะแนนV3!$C593,[1]SumAdjRw!$C:$C,0))</f>
        <v>0</v>
      </c>
      <c r="AM593" s="89">
        <f t="shared" si="150"/>
        <v>0</v>
      </c>
      <c r="AN593" s="90">
        <f t="shared" si="151"/>
        <v>3</v>
      </c>
      <c r="AO593" s="91">
        <f t="shared" si="152"/>
        <v>3</v>
      </c>
      <c r="AP593" s="92">
        <f>INDEX([1]RiskPlusY2565Q3!Q:Q,MATCH([1]ตารางคะแนนV3!$C593,[1]RiskPlusY2565Q3!$D:$D,0))</f>
        <v>1</v>
      </c>
      <c r="AQ593" s="92">
        <f>INDEX([1]RiskPlusY2565Q3!R:R,MATCH([1]ตารางคะแนนV3!$C593,[1]RiskPlusY2565Q3!$D:$D,0))</f>
        <v>1</v>
      </c>
      <c r="AR593" s="92">
        <f>INDEX([1]RiskPlusY2565Q3!AB:AB,MATCH([1]ตารางคะแนนV3!$C593,[1]RiskPlusY2565Q3!$D:$D,0))</f>
        <v>1</v>
      </c>
      <c r="AS593" s="93">
        <f t="shared" si="153"/>
        <v>3</v>
      </c>
      <c r="AT593" s="92">
        <f>INDEX([1]RiskPlusY2565Q3!AA:AA,MATCH([1]ตารางคะแนนV3!$C593,[1]RiskPlusY2565Q3!$D:$D,0))</f>
        <v>1</v>
      </c>
      <c r="AU593" s="92">
        <f>INDEX([1]RiskPlusY2565Q3!AC:AC,MATCH([1]ตารางคะแนนV3!$C593,[1]RiskPlusY2565Q3!$D:$D,0))</f>
        <v>1</v>
      </c>
      <c r="AV593" s="94">
        <f t="shared" si="154"/>
        <v>2</v>
      </c>
      <c r="AW593" s="95">
        <f t="shared" si="155"/>
        <v>5</v>
      </c>
      <c r="AX593" s="96">
        <f t="shared" si="156"/>
        <v>8</v>
      </c>
      <c r="AY593" s="18" t="str">
        <f t="shared" si="157"/>
        <v>D</v>
      </c>
      <c r="AZ593" s="18"/>
      <c r="BA593" s="18" t="str">
        <f>INDEX([1]Proflile65!$L:$L,MATCH([1]ตารางคะแนนV3!$C593,[1]Proflile65!$D:$D,0))</f>
        <v>เปลี่ยน</v>
      </c>
      <c r="BB593" s="18"/>
      <c r="BC593" s="18"/>
      <c r="BD593" s="28" t="b">
        <f t="shared" si="158"/>
        <v>1</v>
      </c>
      <c r="BE593" s="96">
        <v>8</v>
      </c>
      <c r="BF593" s="18" t="s">
        <v>2073</v>
      </c>
      <c r="BH593" s="17">
        <f t="shared" si="159"/>
        <v>0</v>
      </c>
    </row>
    <row r="594" spans="1:60">
      <c r="A594" s="18" t="s">
        <v>152</v>
      </c>
      <c r="B594" s="17" t="s">
        <v>158</v>
      </c>
      <c r="C594" s="18" t="s">
        <v>1529</v>
      </c>
      <c r="D594" s="17" t="s">
        <v>1530</v>
      </c>
      <c r="E594" s="18" t="str">
        <f>INDEX([1]Proflile65!$F:$F,MATCH([1]ตารางคะแนนV3!$C594,[1]Proflile65!$D:$D,0))</f>
        <v>รพช.</v>
      </c>
      <c r="F594" s="18">
        <f>INDEX([1]Proflile65!$H:$H,MATCH([1]ตารางคะแนนV3!$C594,[1]Proflile65!$D:$D,0))</f>
        <v>97</v>
      </c>
      <c r="G594" s="19" t="str">
        <f>INDEX([1]Proflile65!$K:$K,MATCH([1]ตารางคะแนนV3!$C594,[1]Proflile65!$D:$D,0))</f>
        <v>รพช.F1 P&lt;=50,000</v>
      </c>
      <c r="H594" s="75">
        <v>38439</v>
      </c>
      <c r="I594" s="76">
        <f>INDEX([1]RiskPlusY2565Q3!L:L,MATCH([1]ตารางคะแนนV3!$C594,[1]RiskPlusY2565Q3!$D:$D,0))</f>
        <v>48455961.020000003</v>
      </c>
      <c r="J594" s="76">
        <f>INDEX([1]RiskPlusY2565Q3!P:P,MATCH([1]ตารางคะแนนV3!$C594,[1]RiskPlusY2565Q3!$D:$D,0))</f>
        <v>13516207.939999999</v>
      </c>
      <c r="K594" s="76">
        <f>INDEX([1]RiskPlusY2565Q3!O:O,MATCH([1]ตารางคะแนนV3!$C594,[1]RiskPlusY2565Q3!$D:$D,0))</f>
        <v>36170702.289999999</v>
      </c>
      <c r="L594" s="76">
        <f>INDEX([1]RiskPlusY2565Q3!M:M,MATCH([1]ตารางคะแนนV3!$C594,[1]RiskPlusY2565Q3!$D:$D,0))</f>
        <v>36983484.810000002</v>
      </c>
      <c r="M594" s="29">
        <f>INDEX([1]RiskPlusY2565Q3!N:N,MATCH([1]ตารางคะแนนV3!$C594,[1]RiskPlusY2565Q3!$D:$D,0))</f>
        <v>0</v>
      </c>
      <c r="N594" s="77">
        <f>INDEX([1]PlanfinY2565Q3!M:M,MATCH([1]ตารางคะแนนV3!$C594,[1]PlanfinY2565Q3!$C:$C,0))</f>
        <v>0</v>
      </c>
      <c r="O594" s="78">
        <f>INDEX([1]PlanfinY2565Q3!N:N,MATCH([1]ตารางคะแนนV3!$C594,[1]PlanfinY2565Q3!$C:$C,0))</f>
        <v>0</v>
      </c>
      <c r="P594" s="79">
        <f t="shared" si="144"/>
        <v>0</v>
      </c>
      <c r="Q594" s="80">
        <f>INDEX([1]Ratio!R:R,MATCH([1]ตารางคะแนนV3!$C594,[1]Ratio!$C:$C,0))</f>
        <v>215</v>
      </c>
      <c r="R594" s="81">
        <f>INDEX([1]RiskPlusY2565Q3!$S:$S,MATCH([1]ตารางคะแนนV3!C594,[1]RiskPlusY2565Q3!$D:$D,0))</f>
        <v>0</v>
      </c>
      <c r="S594" s="82">
        <f>INDEX([1]Ratio!$S:$S,MATCH([1]ตารางคะแนนV3!$C594,[1]Ratio!$C:$C,0))</f>
        <v>182</v>
      </c>
      <c r="T594" s="78">
        <f>VLOOKUP($C594,[1]RiskPlusY2565Q3!$D$2:$W$901,17,0)</f>
        <v>0</v>
      </c>
      <c r="U594" s="83">
        <f t="shared" si="145"/>
        <v>0</v>
      </c>
      <c r="V594" s="82">
        <f>INDEX([1]Ratio!$T:$T,MATCH([1]ตารางคะแนนV3!$C594,[1]Ratio!$C:$C,0))</f>
        <v>80</v>
      </c>
      <c r="W594" s="78">
        <f>VLOOKUP($C594,[1]RiskPlusY2565Q3!$D$2:$W$901,18,0)</f>
        <v>0</v>
      </c>
      <c r="X594" s="83">
        <f t="shared" si="146"/>
        <v>0</v>
      </c>
      <c r="Y594" s="82">
        <f>INDEX([1]Ratio!$V:$V,MATCH([1]ตารางคะแนนV3!$C594,[1]Ratio!$C:$C,0))</f>
        <v>31</v>
      </c>
      <c r="Z594" s="81">
        <f>INDEX([1]RiskPlusY2565Q3!$W:$W,MATCH([1]ตารางคะแนนV3!C594,[1]RiskPlusY2565Q3!$D:$D,0))</f>
        <v>1</v>
      </c>
      <c r="AA594" s="84">
        <f t="shared" si="147"/>
        <v>1</v>
      </c>
      <c r="AB594" s="77" t="str">
        <f>INDEX('[1]Quick MethodY2565Q3'!P:P,MATCH([1]ตารางคะแนนV3!$C594,'[1]Quick MethodY2565Q3'!$C:$C,0))</f>
        <v>0</v>
      </c>
      <c r="AC594" s="78" t="str">
        <f>INDEX('[1]Quick MethodY2565Q3'!Q:Q,MATCH([1]ตารางคะแนนV3!$C594,'[1]Quick MethodY2565Q3'!$C:$C,0))</f>
        <v>1</v>
      </c>
      <c r="AD594" s="78">
        <f>INDEX([1]HGRY2565Q3!W:W,MATCH([1]ตารางคะแนนV3!$C594,[1]HGRY2565Q3!$C:$C,0))</f>
        <v>0.5</v>
      </c>
      <c r="AE594" s="78">
        <f>INDEX([1]HGRY2565Q3!X:X,MATCH([1]ตารางคะแนนV3!$C594,[1]HGRY2565Q3!$C:$C,0))</f>
        <v>0.5</v>
      </c>
      <c r="AF594" s="78">
        <f>INDEX([1]HGRY2565Q3!Y:Y,MATCH([1]ตารางคะแนนV3!$C594,[1]HGRY2565Q3!$C:$C,0))</f>
        <v>0.5</v>
      </c>
      <c r="AG594" s="78">
        <f>INDEX([1]HGRY2565Q3!Z:Z,MATCH([1]ตารางคะแนนV3!$C594,[1]HGRY2565Q3!$C:$C,0))</f>
        <v>0.5</v>
      </c>
      <c r="AH594" s="85">
        <f t="shared" si="148"/>
        <v>3</v>
      </c>
      <c r="AI594" s="79">
        <f t="shared" si="149"/>
        <v>2</v>
      </c>
      <c r="AJ594" s="86">
        <f>INDEX([1]PointY2565Q3!J:J,MATCH([1]ตารางคะแนนV3!$C594,[1]PointY2565Q3!$C:$C,0))</f>
        <v>1</v>
      </c>
      <c r="AK594" s="87">
        <f>IFERROR(INDEX([1]อัตราการครองเตียง!O:O,MATCH([1]ตารางคะแนนV3!$C594,[1]อัตราการครองเตียง!$C:$C,0)),0)</f>
        <v>0</v>
      </c>
      <c r="AL594" s="88">
        <f>INDEX([1]SumAdjRw!R:R,MATCH([1]ตารางคะแนนV3!$C594,[1]SumAdjRw!$C:$C,0))</f>
        <v>0</v>
      </c>
      <c r="AM594" s="89">
        <f t="shared" si="150"/>
        <v>0</v>
      </c>
      <c r="AN594" s="90">
        <f t="shared" si="151"/>
        <v>3</v>
      </c>
      <c r="AO594" s="91">
        <f t="shared" si="152"/>
        <v>4</v>
      </c>
      <c r="AP594" s="92">
        <f>INDEX([1]RiskPlusY2565Q3!Q:Q,MATCH([1]ตารางคะแนนV3!$C594,[1]RiskPlusY2565Q3!$D:$D,0))</f>
        <v>1</v>
      </c>
      <c r="AQ594" s="92">
        <f>INDEX([1]RiskPlusY2565Q3!R:R,MATCH([1]ตารางคะแนนV3!$C594,[1]RiskPlusY2565Q3!$D:$D,0))</f>
        <v>1</v>
      </c>
      <c r="AR594" s="92">
        <f>INDEX([1]RiskPlusY2565Q3!AB:AB,MATCH([1]ตารางคะแนนV3!$C594,[1]RiskPlusY2565Q3!$D:$D,0))</f>
        <v>1</v>
      </c>
      <c r="AS594" s="93">
        <f t="shared" si="153"/>
        <v>3</v>
      </c>
      <c r="AT594" s="92">
        <f>INDEX([1]RiskPlusY2565Q3!AA:AA,MATCH([1]ตารางคะแนนV3!$C594,[1]RiskPlusY2565Q3!$D:$D,0))</f>
        <v>1</v>
      </c>
      <c r="AU594" s="92">
        <f>INDEX([1]RiskPlusY2565Q3!AC:AC,MATCH([1]ตารางคะแนนV3!$C594,[1]RiskPlusY2565Q3!$D:$D,0))</f>
        <v>1</v>
      </c>
      <c r="AV594" s="94">
        <f t="shared" si="154"/>
        <v>2</v>
      </c>
      <c r="AW594" s="95">
        <f t="shared" si="155"/>
        <v>5</v>
      </c>
      <c r="AX594" s="96">
        <f t="shared" si="156"/>
        <v>9</v>
      </c>
      <c r="AY594" s="18" t="str">
        <f t="shared" si="157"/>
        <v>C</v>
      </c>
      <c r="AZ594" s="18"/>
      <c r="BA594" s="18" t="str">
        <f>INDEX([1]Proflile65!$L:$L,MATCH([1]ตารางคะแนนV3!$C594,[1]Proflile65!$D:$D,0))</f>
        <v>เดิม</v>
      </c>
      <c r="BB594" s="18"/>
      <c r="BC594" s="18"/>
      <c r="BD594" s="28" t="b">
        <f t="shared" si="158"/>
        <v>1</v>
      </c>
      <c r="BE594" s="96">
        <v>9</v>
      </c>
      <c r="BF594" s="18" t="s">
        <v>2072</v>
      </c>
      <c r="BH594" s="17">
        <f t="shared" si="159"/>
        <v>0</v>
      </c>
    </row>
    <row r="595" spans="1:60">
      <c r="A595" s="18" t="s">
        <v>152</v>
      </c>
      <c r="B595" s="17" t="s">
        <v>158</v>
      </c>
      <c r="C595" s="18" t="s">
        <v>1531</v>
      </c>
      <c r="D595" s="17" t="s">
        <v>1532</v>
      </c>
      <c r="E595" s="18" t="str">
        <f>INDEX([1]Proflile65!$F:$F,MATCH([1]ตารางคะแนนV3!$C595,[1]Proflile65!$D:$D,0))</f>
        <v>รพช.</v>
      </c>
      <c r="F595" s="18">
        <f>INDEX([1]Proflile65!$H:$H,MATCH([1]ตารางคะแนนV3!$C595,[1]Proflile65!$D:$D,0))</f>
        <v>40</v>
      </c>
      <c r="G595" s="19" t="str">
        <f>INDEX([1]Proflile65!$K:$K,MATCH([1]ตารางคะแนนV3!$C595,[1]Proflile65!$D:$D,0))</f>
        <v>รพช.F2 P&lt;=30,000</v>
      </c>
      <c r="H595" s="75">
        <v>29000</v>
      </c>
      <c r="I595" s="76">
        <f>INDEX([1]RiskPlusY2565Q3!L:L,MATCH([1]ตารางคะแนนV3!$C595,[1]RiskPlusY2565Q3!$D:$D,0))</f>
        <v>54679316.090000004</v>
      </c>
      <c r="J595" s="76">
        <f>INDEX([1]RiskPlusY2565Q3!P:P,MATCH([1]ตารางคะแนนV3!$C595,[1]RiskPlusY2565Q3!$D:$D,0))</f>
        <v>11532650.52</v>
      </c>
      <c r="K595" s="76">
        <f>INDEX([1]RiskPlusY2565Q3!O:O,MATCH([1]ตารางคะแนนV3!$C595,[1]RiskPlusY2565Q3!$D:$D,0))</f>
        <v>40652388.729999997</v>
      </c>
      <c r="L595" s="76">
        <f>INDEX([1]RiskPlusY2565Q3!M:M,MATCH([1]ตารางคะแนนV3!$C595,[1]RiskPlusY2565Q3!$D:$D,0))</f>
        <v>38510394.899999999</v>
      </c>
      <c r="M595" s="29">
        <f>INDEX([1]RiskPlusY2565Q3!N:N,MATCH([1]ตารางคะแนนV3!$C595,[1]RiskPlusY2565Q3!$D:$D,0))</f>
        <v>0</v>
      </c>
      <c r="N595" s="77">
        <f>INDEX([1]PlanfinY2565Q3!M:M,MATCH([1]ตารางคะแนนV3!$C595,[1]PlanfinY2565Q3!$C:$C,0))</f>
        <v>0</v>
      </c>
      <c r="O595" s="78">
        <f>INDEX([1]PlanfinY2565Q3!N:N,MATCH([1]ตารางคะแนนV3!$C595,[1]PlanfinY2565Q3!$C:$C,0))</f>
        <v>0</v>
      </c>
      <c r="P595" s="79">
        <f t="shared" si="144"/>
        <v>0</v>
      </c>
      <c r="Q595" s="80">
        <f>INDEX([1]Ratio!R:R,MATCH([1]ตารางคะแนนV3!$C595,[1]Ratio!$C:$C,0))</f>
        <v>120</v>
      </c>
      <c r="R595" s="81">
        <f>INDEX([1]RiskPlusY2565Q3!$S:$S,MATCH([1]ตารางคะแนนV3!C595,[1]RiskPlusY2565Q3!$D:$D,0))</f>
        <v>0</v>
      </c>
      <c r="S595" s="82">
        <f>INDEX([1]Ratio!$S:$S,MATCH([1]ตารางคะแนนV3!$C595,[1]Ratio!$C:$C,0))</f>
        <v>72</v>
      </c>
      <c r="T595" s="78">
        <f>VLOOKUP($C595,[1]RiskPlusY2565Q3!$D$2:$W$901,17,0)</f>
        <v>0</v>
      </c>
      <c r="U595" s="83">
        <f t="shared" si="145"/>
        <v>0</v>
      </c>
      <c r="V595" s="82">
        <f>INDEX([1]Ratio!$T:$T,MATCH([1]ตารางคะแนนV3!$C595,[1]Ratio!$C:$C,0))</f>
        <v>128</v>
      </c>
      <c r="W595" s="78">
        <f>VLOOKUP($C595,[1]RiskPlusY2565Q3!$D$2:$W$901,18,0)</f>
        <v>0</v>
      </c>
      <c r="X595" s="83">
        <f t="shared" si="146"/>
        <v>0</v>
      </c>
      <c r="Y595" s="82">
        <f>INDEX([1]Ratio!$V:$V,MATCH([1]ตารางคะแนนV3!$C595,[1]Ratio!$C:$C,0))</f>
        <v>59</v>
      </c>
      <c r="Z595" s="81">
        <f>INDEX([1]RiskPlusY2565Q3!$W:$W,MATCH([1]ตารางคะแนนV3!C595,[1]RiskPlusY2565Q3!$D:$D,0))</f>
        <v>1</v>
      </c>
      <c r="AA595" s="84">
        <f t="shared" si="147"/>
        <v>1</v>
      </c>
      <c r="AB595" s="77" t="str">
        <f>INDEX('[1]Quick MethodY2565Q3'!P:P,MATCH([1]ตารางคะแนนV3!$C595,'[1]Quick MethodY2565Q3'!$C:$C,0))</f>
        <v>0</v>
      </c>
      <c r="AC595" s="78" t="str">
        <f>INDEX('[1]Quick MethodY2565Q3'!Q:Q,MATCH([1]ตารางคะแนนV3!$C595,'[1]Quick MethodY2565Q3'!$C:$C,0))</f>
        <v>1</v>
      </c>
      <c r="AD595" s="78">
        <f>INDEX([1]HGRY2565Q3!W:W,MATCH([1]ตารางคะแนนV3!$C595,[1]HGRY2565Q3!$C:$C,0))</f>
        <v>0</v>
      </c>
      <c r="AE595" s="78">
        <f>INDEX([1]HGRY2565Q3!X:X,MATCH([1]ตารางคะแนนV3!$C595,[1]HGRY2565Q3!$C:$C,0))</f>
        <v>0</v>
      </c>
      <c r="AF595" s="78">
        <f>INDEX([1]HGRY2565Q3!Y:Y,MATCH([1]ตารางคะแนนV3!$C595,[1]HGRY2565Q3!$C:$C,0))</f>
        <v>0</v>
      </c>
      <c r="AG595" s="78">
        <f>INDEX([1]HGRY2565Q3!Z:Z,MATCH([1]ตารางคะแนนV3!$C595,[1]HGRY2565Q3!$C:$C,0))</f>
        <v>0</v>
      </c>
      <c r="AH595" s="85">
        <f t="shared" si="148"/>
        <v>1</v>
      </c>
      <c r="AI595" s="79">
        <f t="shared" si="149"/>
        <v>1</v>
      </c>
      <c r="AJ595" s="86">
        <f>INDEX([1]PointY2565Q3!J:J,MATCH([1]ตารางคะแนนV3!$C595,[1]PointY2565Q3!$C:$C,0))</f>
        <v>1</v>
      </c>
      <c r="AK595" s="87">
        <f>IFERROR(INDEX([1]อัตราการครองเตียง!O:O,MATCH([1]ตารางคะแนนV3!$C595,[1]อัตราการครองเตียง!$C:$C,0)),0)</f>
        <v>0</v>
      </c>
      <c r="AL595" s="88">
        <f>INDEX([1]SumAdjRw!R:R,MATCH([1]ตารางคะแนนV3!$C595,[1]SumAdjRw!$C:$C,0))</f>
        <v>0</v>
      </c>
      <c r="AM595" s="89">
        <f t="shared" si="150"/>
        <v>0</v>
      </c>
      <c r="AN595" s="90">
        <f t="shared" si="151"/>
        <v>2</v>
      </c>
      <c r="AO595" s="91">
        <f t="shared" si="152"/>
        <v>3</v>
      </c>
      <c r="AP595" s="92">
        <f>INDEX([1]RiskPlusY2565Q3!Q:Q,MATCH([1]ตารางคะแนนV3!$C595,[1]RiskPlusY2565Q3!$D:$D,0))</f>
        <v>1</v>
      </c>
      <c r="AQ595" s="92">
        <f>INDEX([1]RiskPlusY2565Q3!R:R,MATCH([1]ตารางคะแนนV3!$C595,[1]RiskPlusY2565Q3!$D:$D,0))</f>
        <v>1</v>
      </c>
      <c r="AR595" s="92">
        <f>INDEX([1]RiskPlusY2565Q3!AB:AB,MATCH([1]ตารางคะแนนV3!$C595,[1]RiskPlusY2565Q3!$D:$D,0))</f>
        <v>1</v>
      </c>
      <c r="AS595" s="93">
        <f t="shared" si="153"/>
        <v>3</v>
      </c>
      <c r="AT595" s="92">
        <f>INDEX([1]RiskPlusY2565Q3!AA:AA,MATCH([1]ตารางคะแนนV3!$C595,[1]RiskPlusY2565Q3!$D:$D,0))</f>
        <v>1</v>
      </c>
      <c r="AU595" s="92">
        <f>INDEX([1]RiskPlusY2565Q3!AC:AC,MATCH([1]ตารางคะแนนV3!$C595,[1]RiskPlusY2565Q3!$D:$D,0))</f>
        <v>1</v>
      </c>
      <c r="AV595" s="94">
        <f t="shared" si="154"/>
        <v>2</v>
      </c>
      <c r="AW595" s="95">
        <f t="shared" si="155"/>
        <v>5</v>
      </c>
      <c r="AX595" s="96">
        <f t="shared" si="156"/>
        <v>8</v>
      </c>
      <c r="AY595" s="18" t="str">
        <f t="shared" si="157"/>
        <v>D</v>
      </c>
      <c r="AZ595" s="18"/>
      <c r="BA595" s="18" t="str">
        <f>INDEX([1]Proflile65!$L:$L,MATCH([1]ตารางคะแนนV3!$C595,[1]Proflile65!$D:$D,0))</f>
        <v>เดิม</v>
      </c>
      <c r="BB595" s="18"/>
      <c r="BC595" s="18"/>
      <c r="BD595" s="28" t="b">
        <f t="shared" si="158"/>
        <v>1</v>
      </c>
      <c r="BE595" s="96">
        <v>8</v>
      </c>
      <c r="BF595" s="18" t="s">
        <v>2073</v>
      </c>
      <c r="BH595" s="17">
        <f t="shared" si="159"/>
        <v>0</v>
      </c>
    </row>
    <row r="596" spans="1:60">
      <c r="A596" s="18" t="s">
        <v>152</v>
      </c>
      <c r="B596" s="17" t="s">
        <v>158</v>
      </c>
      <c r="C596" s="18" t="s">
        <v>1533</v>
      </c>
      <c r="D596" s="17" t="s">
        <v>1534</v>
      </c>
      <c r="E596" s="18" t="str">
        <f>INDEX([1]Proflile65!$F:$F,MATCH([1]ตารางคะแนนV3!$C596,[1]Proflile65!$D:$D,0))</f>
        <v>รพช.</v>
      </c>
      <c r="F596" s="18">
        <f>INDEX([1]Proflile65!$H:$H,MATCH([1]ตารางคะแนนV3!$C596,[1]Proflile65!$D:$D,0))</f>
        <v>41</v>
      </c>
      <c r="G596" s="19" t="str">
        <f>INDEX([1]Proflile65!$K:$K,MATCH([1]ตารางคะแนนV3!$C596,[1]Proflile65!$D:$D,0))</f>
        <v>รพช.F2 P30,000-60,000</v>
      </c>
      <c r="H596" s="75">
        <v>54397</v>
      </c>
      <c r="I596" s="76">
        <f>INDEX([1]RiskPlusY2565Q3!L:L,MATCH([1]ตารางคะแนนV3!$C596,[1]RiskPlusY2565Q3!$D:$D,0))</f>
        <v>88499495.329999998</v>
      </c>
      <c r="J596" s="76">
        <f>INDEX([1]RiskPlusY2565Q3!P:P,MATCH([1]ตารางคะแนนV3!$C596,[1]RiskPlusY2565Q3!$D:$D,0))</f>
        <v>35861021.039999999</v>
      </c>
      <c r="K596" s="76">
        <f>INDEX([1]RiskPlusY2565Q3!O:O,MATCH([1]ตารางคะแนนV3!$C596,[1]RiskPlusY2565Q3!$D:$D,0))</f>
        <v>43761288.439999998</v>
      </c>
      <c r="L596" s="76">
        <f>INDEX([1]RiskPlusY2565Q3!M:M,MATCH([1]ตารางคะแนนV3!$C596,[1]RiskPlusY2565Q3!$D:$D,0))</f>
        <v>42174530.020000003</v>
      </c>
      <c r="M596" s="29">
        <f>INDEX([1]RiskPlusY2565Q3!N:N,MATCH([1]ตารางคะแนนV3!$C596,[1]RiskPlusY2565Q3!$D:$D,0))</f>
        <v>0</v>
      </c>
      <c r="N596" s="77">
        <f>INDEX([1]PlanfinY2565Q3!M:M,MATCH([1]ตารางคะแนนV3!$C596,[1]PlanfinY2565Q3!$C:$C,0))</f>
        <v>0</v>
      </c>
      <c r="O596" s="78">
        <f>INDEX([1]PlanfinY2565Q3!N:N,MATCH([1]ตารางคะแนนV3!$C596,[1]PlanfinY2565Q3!$C:$C,0))</f>
        <v>1</v>
      </c>
      <c r="P596" s="79">
        <f t="shared" si="144"/>
        <v>1</v>
      </c>
      <c r="Q596" s="80">
        <f>INDEX([1]Ratio!R:R,MATCH([1]ตารางคะแนนV3!$C596,[1]Ratio!$C:$C,0))</f>
        <v>192</v>
      </c>
      <c r="R596" s="81">
        <f>INDEX([1]RiskPlusY2565Q3!$S:$S,MATCH([1]ตารางคะแนนV3!C596,[1]RiskPlusY2565Q3!$D:$D,0))</f>
        <v>0</v>
      </c>
      <c r="S596" s="82">
        <f>INDEX([1]Ratio!$S:$S,MATCH([1]ตารางคะแนนV3!$C596,[1]Ratio!$C:$C,0))</f>
        <v>277</v>
      </c>
      <c r="T596" s="78">
        <f>VLOOKUP($C596,[1]RiskPlusY2565Q3!$D$2:$W$901,17,0)</f>
        <v>0</v>
      </c>
      <c r="U596" s="83">
        <f t="shared" si="145"/>
        <v>0</v>
      </c>
      <c r="V596" s="82">
        <f>INDEX([1]Ratio!$T:$T,MATCH([1]ตารางคะแนนV3!$C596,[1]Ratio!$C:$C,0))</f>
        <v>235</v>
      </c>
      <c r="W596" s="78">
        <f>VLOOKUP($C596,[1]RiskPlusY2565Q3!$D$2:$W$901,18,0)</f>
        <v>0</v>
      </c>
      <c r="X596" s="83">
        <f t="shared" si="146"/>
        <v>0</v>
      </c>
      <c r="Y596" s="82">
        <f>INDEX([1]Ratio!$V:$V,MATCH([1]ตารางคะแนนV3!$C596,[1]Ratio!$C:$C,0))</f>
        <v>79</v>
      </c>
      <c r="Z596" s="81">
        <f>INDEX([1]RiskPlusY2565Q3!$W:$W,MATCH([1]ตารางคะแนนV3!C596,[1]RiskPlusY2565Q3!$D:$D,0))</f>
        <v>0</v>
      </c>
      <c r="AA596" s="84">
        <f t="shared" si="147"/>
        <v>0</v>
      </c>
      <c r="AB596" s="77" t="str">
        <f>INDEX('[1]Quick MethodY2565Q3'!P:P,MATCH([1]ตารางคะแนนV3!$C596,'[1]Quick MethodY2565Q3'!$C:$C,0))</f>
        <v>1</v>
      </c>
      <c r="AC596" s="78" t="str">
        <f>INDEX('[1]Quick MethodY2565Q3'!Q:Q,MATCH([1]ตารางคะแนนV3!$C596,'[1]Quick MethodY2565Q3'!$C:$C,0))</f>
        <v>1</v>
      </c>
      <c r="AD596" s="78">
        <f>INDEX([1]HGRY2565Q3!W:W,MATCH([1]ตารางคะแนนV3!$C596,[1]HGRY2565Q3!$C:$C,0))</f>
        <v>0.5</v>
      </c>
      <c r="AE596" s="78">
        <f>INDEX([1]HGRY2565Q3!X:X,MATCH([1]ตารางคะแนนV3!$C596,[1]HGRY2565Q3!$C:$C,0))</f>
        <v>0.5</v>
      </c>
      <c r="AF596" s="78">
        <f>INDEX([1]HGRY2565Q3!Y:Y,MATCH([1]ตารางคะแนนV3!$C596,[1]HGRY2565Q3!$C:$C,0))</f>
        <v>0</v>
      </c>
      <c r="AG596" s="78">
        <f>INDEX([1]HGRY2565Q3!Z:Z,MATCH([1]ตารางคะแนนV3!$C596,[1]HGRY2565Q3!$C:$C,0))</f>
        <v>0</v>
      </c>
      <c r="AH596" s="85">
        <f t="shared" si="148"/>
        <v>3</v>
      </c>
      <c r="AI596" s="79">
        <f t="shared" si="149"/>
        <v>2</v>
      </c>
      <c r="AJ596" s="86">
        <f>INDEX([1]PointY2565Q3!J:J,MATCH([1]ตารางคะแนนV3!$C596,[1]PointY2565Q3!$C:$C,0))</f>
        <v>1</v>
      </c>
      <c r="AK596" s="87">
        <f>IFERROR(INDEX([1]อัตราการครองเตียง!O:O,MATCH([1]ตารางคะแนนV3!$C596,[1]อัตราการครองเตียง!$C:$C,0)),0)</f>
        <v>1</v>
      </c>
      <c r="AL596" s="88">
        <f>INDEX([1]SumAdjRw!R:R,MATCH([1]ตารางคะแนนV3!$C596,[1]SumAdjRw!$C:$C,0))</f>
        <v>1</v>
      </c>
      <c r="AM596" s="89">
        <f t="shared" si="150"/>
        <v>2</v>
      </c>
      <c r="AN596" s="90">
        <f t="shared" si="151"/>
        <v>5</v>
      </c>
      <c r="AO596" s="91">
        <f t="shared" si="152"/>
        <v>6</v>
      </c>
      <c r="AP596" s="92">
        <f>INDEX([1]RiskPlusY2565Q3!Q:Q,MATCH([1]ตารางคะแนนV3!$C596,[1]RiskPlusY2565Q3!$D:$D,0))</f>
        <v>1</v>
      </c>
      <c r="AQ596" s="92">
        <f>INDEX([1]RiskPlusY2565Q3!R:R,MATCH([1]ตารางคะแนนV3!$C596,[1]RiskPlusY2565Q3!$D:$D,0))</f>
        <v>0</v>
      </c>
      <c r="AR596" s="92">
        <f>INDEX([1]RiskPlusY2565Q3!AB:AB,MATCH([1]ตารางคะแนนV3!$C596,[1]RiskPlusY2565Q3!$D:$D,0))</f>
        <v>1</v>
      </c>
      <c r="AS596" s="93">
        <f t="shared" si="153"/>
        <v>2</v>
      </c>
      <c r="AT596" s="92">
        <f>INDEX([1]RiskPlusY2565Q3!AA:AA,MATCH([1]ตารางคะแนนV3!$C596,[1]RiskPlusY2565Q3!$D:$D,0))</f>
        <v>1</v>
      </c>
      <c r="AU596" s="92">
        <f>INDEX([1]RiskPlusY2565Q3!AC:AC,MATCH([1]ตารางคะแนนV3!$C596,[1]RiskPlusY2565Q3!$D:$D,0))</f>
        <v>1</v>
      </c>
      <c r="AV596" s="94">
        <f t="shared" si="154"/>
        <v>2</v>
      </c>
      <c r="AW596" s="95">
        <f t="shared" si="155"/>
        <v>4</v>
      </c>
      <c r="AX596" s="96">
        <f t="shared" si="156"/>
        <v>10</v>
      </c>
      <c r="AY596" s="18" t="str">
        <f t="shared" si="157"/>
        <v>C</v>
      </c>
      <c r="AZ596" s="18"/>
      <c r="BA596" s="18" t="str">
        <f>INDEX([1]Proflile65!$L:$L,MATCH([1]ตารางคะแนนV3!$C596,[1]Proflile65!$D:$D,0))</f>
        <v>เดิม</v>
      </c>
      <c r="BB596" s="18"/>
      <c r="BC596" s="18"/>
      <c r="BD596" s="28" t="b">
        <f t="shared" si="158"/>
        <v>1</v>
      </c>
      <c r="BE596" s="96">
        <v>10</v>
      </c>
      <c r="BF596" s="18" t="s">
        <v>2072</v>
      </c>
      <c r="BH596" s="17">
        <f t="shared" si="159"/>
        <v>0</v>
      </c>
    </row>
    <row r="597" spans="1:60">
      <c r="A597" s="18" t="s">
        <v>152</v>
      </c>
      <c r="B597" s="17" t="s">
        <v>158</v>
      </c>
      <c r="C597" s="18" t="s">
        <v>1535</v>
      </c>
      <c r="D597" s="17" t="s">
        <v>1536</v>
      </c>
      <c r="E597" s="18" t="str">
        <f>INDEX([1]Proflile65!$F:$F,MATCH([1]ตารางคะแนนV3!$C597,[1]Proflile65!$D:$D,0))</f>
        <v>รพท.</v>
      </c>
      <c r="F597" s="18">
        <f>INDEX([1]Proflile65!$H:$H,MATCH([1]ตารางคะแนนV3!$C597,[1]Proflile65!$D:$D,0))</f>
        <v>290</v>
      </c>
      <c r="G597" s="19" t="str">
        <f>INDEX([1]Proflile65!$K:$K,MATCH([1]ตารางคะแนนV3!$C597,[1]Proflile65!$D:$D,0))</f>
        <v>รพท.M1 B&gt;200</v>
      </c>
      <c r="H597" s="75">
        <v>91726</v>
      </c>
      <c r="I597" s="76">
        <f>INDEX([1]RiskPlusY2565Q3!L:L,MATCH([1]ตารางคะแนนV3!$C597,[1]RiskPlusY2565Q3!$D:$D,0))</f>
        <v>240666059.69</v>
      </c>
      <c r="J597" s="76">
        <f>INDEX([1]RiskPlusY2565Q3!P:P,MATCH([1]ตารางคะแนนV3!$C597,[1]RiskPlusY2565Q3!$D:$D,0))</f>
        <v>49838555.969999999</v>
      </c>
      <c r="K597" s="76">
        <f>INDEX([1]RiskPlusY2565Q3!O:O,MATCH([1]ตารางคะแนนV3!$C597,[1]RiskPlusY2565Q3!$D:$D,0))</f>
        <v>105695764.75</v>
      </c>
      <c r="L597" s="76">
        <f>INDEX([1]RiskPlusY2565Q3!M:M,MATCH([1]ตารางคะแนนV3!$C597,[1]RiskPlusY2565Q3!$D:$D,0))</f>
        <v>117304369.76000001</v>
      </c>
      <c r="M597" s="29">
        <f>INDEX([1]RiskPlusY2565Q3!N:N,MATCH([1]ตารางคะแนนV3!$C597,[1]RiskPlusY2565Q3!$D:$D,0))</f>
        <v>0</v>
      </c>
      <c r="N597" s="77">
        <f>INDEX([1]PlanfinY2565Q3!M:M,MATCH([1]ตารางคะแนนV3!$C597,[1]PlanfinY2565Q3!$C:$C,0))</f>
        <v>0</v>
      </c>
      <c r="O597" s="78">
        <f>INDEX([1]PlanfinY2565Q3!N:N,MATCH([1]ตารางคะแนนV3!$C597,[1]PlanfinY2565Q3!$C:$C,0))</f>
        <v>1</v>
      </c>
      <c r="P597" s="79">
        <f t="shared" si="144"/>
        <v>1</v>
      </c>
      <c r="Q597" s="80">
        <f>INDEX([1]Ratio!R:R,MATCH([1]ตารางคะแนนV3!$C597,[1]Ratio!$C:$C,0))</f>
        <v>190</v>
      </c>
      <c r="R597" s="81">
        <f>INDEX([1]RiskPlusY2565Q3!$S:$S,MATCH([1]ตารางคะแนนV3!C597,[1]RiskPlusY2565Q3!$D:$D,0))</f>
        <v>0</v>
      </c>
      <c r="S597" s="82">
        <f>INDEX([1]Ratio!$S:$S,MATCH([1]ตารางคะแนนV3!$C597,[1]Ratio!$C:$C,0))</f>
        <v>94</v>
      </c>
      <c r="T597" s="78">
        <f>VLOOKUP($C597,[1]RiskPlusY2565Q3!$D$2:$W$901,17,0)</f>
        <v>0</v>
      </c>
      <c r="U597" s="83">
        <f t="shared" si="145"/>
        <v>0</v>
      </c>
      <c r="V597" s="82">
        <f>INDEX([1]Ratio!$T:$T,MATCH([1]ตารางคะแนนV3!$C597,[1]Ratio!$C:$C,0))</f>
        <v>159</v>
      </c>
      <c r="W597" s="78">
        <f>VLOOKUP($C597,[1]RiskPlusY2565Q3!$D$2:$W$901,18,0)</f>
        <v>0</v>
      </c>
      <c r="X597" s="83">
        <f t="shared" si="146"/>
        <v>0</v>
      </c>
      <c r="Y597" s="82">
        <f>INDEX([1]Ratio!$V:$V,MATCH([1]ตารางคะแนนV3!$C597,[1]Ratio!$C:$C,0))</f>
        <v>58</v>
      </c>
      <c r="Z597" s="81">
        <f>INDEX([1]RiskPlusY2565Q3!$W:$W,MATCH([1]ตารางคะแนนV3!C597,[1]RiskPlusY2565Q3!$D:$D,0))</f>
        <v>1</v>
      </c>
      <c r="AA597" s="84">
        <f t="shared" si="147"/>
        <v>1</v>
      </c>
      <c r="AB597" s="77" t="str">
        <f>INDEX('[1]Quick MethodY2565Q3'!P:P,MATCH([1]ตารางคะแนนV3!$C597,'[1]Quick MethodY2565Q3'!$C:$C,0))</f>
        <v>1</v>
      </c>
      <c r="AC597" s="78" t="str">
        <f>INDEX('[1]Quick MethodY2565Q3'!Q:Q,MATCH([1]ตารางคะแนนV3!$C597,'[1]Quick MethodY2565Q3'!$C:$C,0))</f>
        <v>1</v>
      </c>
      <c r="AD597" s="78">
        <f>INDEX([1]HGRY2565Q3!W:W,MATCH([1]ตารางคะแนนV3!$C597,[1]HGRY2565Q3!$C:$C,0))</f>
        <v>0.5</v>
      </c>
      <c r="AE597" s="78">
        <f>INDEX([1]HGRY2565Q3!X:X,MATCH([1]ตารางคะแนนV3!$C597,[1]HGRY2565Q3!$C:$C,0))</f>
        <v>0.5</v>
      </c>
      <c r="AF597" s="78">
        <f>INDEX([1]HGRY2565Q3!Y:Y,MATCH([1]ตารางคะแนนV3!$C597,[1]HGRY2565Q3!$C:$C,0))</f>
        <v>0</v>
      </c>
      <c r="AG597" s="78">
        <f>INDEX([1]HGRY2565Q3!Z:Z,MATCH([1]ตารางคะแนนV3!$C597,[1]HGRY2565Q3!$C:$C,0))</f>
        <v>0</v>
      </c>
      <c r="AH597" s="85">
        <f t="shared" si="148"/>
        <v>3</v>
      </c>
      <c r="AI597" s="79">
        <f t="shared" si="149"/>
        <v>2</v>
      </c>
      <c r="AJ597" s="86">
        <f>INDEX([1]PointY2565Q3!J:J,MATCH([1]ตารางคะแนนV3!$C597,[1]PointY2565Q3!$C:$C,0))</f>
        <v>1</v>
      </c>
      <c r="AK597" s="87">
        <f>IFERROR(INDEX([1]อัตราการครองเตียง!O:O,MATCH([1]ตารางคะแนนV3!$C597,[1]อัตราการครองเตียง!$C:$C,0)),0)</f>
        <v>1</v>
      </c>
      <c r="AL597" s="88">
        <f>INDEX([1]SumAdjRw!R:R,MATCH([1]ตารางคะแนนV3!$C597,[1]SumAdjRw!$C:$C,0))</f>
        <v>0</v>
      </c>
      <c r="AM597" s="89">
        <f t="shared" si="150"/>
        <v>1</v>
      </c>
      <c r="AN597" s="90">
        <f t="shared" si="151"/>
        <v>4</v>
      </c>
      <c r="AO597" s="91">
        <f t="shared" si="152"/>
        <v>6</v>
      </c>
      <c r="AP597" s="92">
        <f>INDEX([1]RiskPlusY2565Q3!Q:Q,MATCH([1]ตารางคะแนนV3!$C597,[1]RiskPlusY2565Q3!$D:$D,0))</f>
        <v>0</v>
      </c>
      <c r="AQ597" s="92">
        <f>INDEX([1]RiskPlusY2565Q3!R:R,MATCH([1]ตารางคะแนนV3!$C597,[1]RiskPlusY2565Q3!$D:$D,0))</f>
        <v>0</v>
      </c>
      <c r="AR597" s="92">
        <f>INDEX([1]RiskPlusY2565Q3!AB:AB,MATCH([1]ตารางคะแนนV3!$C597,[1]RiskPlusY2565Q3!$D:$D,0))</f>
        <v>1</v>
      </c>
      <c r="AS597" s="93">
        <f t="shared" si="153"/>
        <v>1</v>
      </c>
      <c r="AT597" s="92">
        <f>INDEX([1]RiskPlusY2565Q3!AA:AA,MATCH([1]ตารางคะแนนV3!$C597,[1]RiskPlusY2565Q3!$D:$D,0))</f>
        <v>1</v>
      </c>
      <c r="AU597" s="92">
        <f>INDEX([1]RiskPlusY2565Q3!AC:AC,MATCH([1]ตารางคะแนนV3!$C597,[1]RiskPlusY2565Q3!$D:$D,0))</f>
        <v>1</v>
      </c>
      <c r="AV597" s="94">
        <f t="shared" si="154"/>
        <v>2</v>
      </c>
      <c r="AW597" s="95">
        <f t="shared" si="155"/>
        <v>3</v>
      </c>
      <c r="AX597" s="96">
        <f t="shared" si="156"/>
        <v>9</v>
      </c>
      <c r="AY597" s="18" t="str">
        <f t="shared" si="157"/>
        <v>C</v>
      </c>
      <c r="AZ597" s="18"/>
      <c r="BA597" s="18" t="str">
        <f>INDEX([1]Proflile65!$L:$L,MATCH([1]ตารางคะแนนV3!$C597,[1]Proflile65!$D:$D,0))</f>
        <v>เดิม</v>
      </c>
      <c r="BB597" s="18"/>
      <c r="BC597" s="18"/>
      <c r="BD597" s="28" t="b">
        <f t="shared" si="158"/>
        <v>1</v>
      </c>
      <c r="BE597" s="96">
        <v>9</v>
      </c>
      <c r="BF597" s="18" t="s">
        <v>2072</v>
      </c>
      <c r="BH597" s="17">
        <f t="shared" si="159"/>
        <v>0</v>
      </c>
    </row>
    <row r="598" spans="1:60">
      <c r="A598" s="18" t="s">
        <v>152</v>
      </c>
      <c r="B598" s="17" t="s">
        <v>158</v>
      </c>
      <c r="C598" s="18" t="s">
        <v>1537</v>
      </c>
      <c r="D598" s="17" t="s">
        <v>1538</v>
      </c>
      <c r="E598" s="18" t="str">
        <f>INDEX([1]Proflile65!$F:$F,MATCH([1]ตารางคะแนนV3!$C598,[1]Proflile65!$D:$D,0))</f>
        <v>รพช.</v>
      </c>
      <c r="F598" s="18">
        <f>INDEX([1]Proflile65!$H:$H,MATCH([1]ตารางคะแนนV3!$C598,[1]Proflile65!$D:$D,0))</f>
        <v>36</v>
      </c>
      <c r="G598" s="19" t="str">
        <f>INDEX([1]Proflile65!$K:$K,MATCH([1]ตารางคะแนนV3!$C598,[1]Proflile65!$D:$D,0))</f>
        <v>รพช.F2 P30,000-60,000</v>
      </c>
      <c r="H598" s="75">
        <v>33612</v>
      </c>
      <c r="I598" s="76">
        <f>INDEX([1]RiskPlusY2565Q3!L:L,MATCH([1]ตารางคะแนนV3!$C598,[1]RiskPlusY2565Q3!$D:$D,0))</f>
        <v>37872494.149999999</v>
      </c>
      <c r="J598" s="76">
        <f>INDEX([1]RiskPlusY2565Q3!P:P,MATCH([1]ตารางคะแนนV3!$C598,[1]RiskPlusY2565Q3!$D:$D,0))</f>
        <v>9870375.0399999991</v>
      </c>
      <c r="K598" s="76">
        <f>INDEX([1]RiskPlusY2565Q3!O:O,MATCH([1]ตารางคะแนนV3!$C598,[1]RiskPlusY2565Q3!$D:$D,0))</f>
        <v>26126483.780000001</v>
      </c>
      <c r="L598" s="76">
        <f>INDEX([1]RiskPlusY2565Q3!M:M,MATCH([1]ตารางคะแนนV3!$C598,[1]RiskPlusY2565Q3!$D:$D,0))</f>
        <v>23961018.68</v>
      </c>
      <c r="M598" s="29">
        <f>INDEX([1]RiskPlusY2565Q3!N:N,MATCH([1]ตารางคะแนนV3!$C598,[1]RiskPlusY2565Q3!$D:$D,0))</f>
        <v>0</v>
      </c>
      <c r="N598" s="77">
        <f>INDEX([1]PlanfinY2565Q3!M:M,MATCH([1]ตารางคะแนนV3!$C598,[1]PlanfinY2565Q3!$C:$C,0))</f>
        <v>0</v>
      </c>
      <c r="O598" s="78">
        <f>INDEX([1]PlanfinY2565Q3!N:N,MATCH([1]ตารางคะแนนV3!$C598,[1]PlanfinY2565Q3!$C:$C,0))</f>
        <v>1</v>
      </c>
      <c r="P598" s="79">
        <f t="shared" si="144"/>
        <v>1</v>
      </c>
      <c r="Q598" s="80">
        <f>INDEX([1]Ratio!R:R,MATCH([1]ตารางคะแนนV3!$C598,[1]Ratio!$C:$C,0))</f>
        <v>157</v>
      </c>
      <c r="R598" s="81">
        <f>INDEX([1]RiskPlusY2565Q3!$S:$S,MATCH([1]ตารางคะแนนV3!C598,[1]RiskPlusY2565Q3!$D:$D,0))</f>
        <v>0</v>
      </c>
      <c r="S598" s="82">
        <f>INDEX([1]Ratio!$S:$S,MATCH([1]ตารางคะแนนV3!$C598,[1]Ratio!$C:$C,0))</f>
        <v>106</v>
      </c>
      <c r="T598" s="78">
        <f>VLOOKUP($C598,[1]RiskPlusY2565Q3!$D$2:$W$901,17,0)</f>
        <v>0</v>
      </c>
      <c r="U598" s="83">
        <f t="shared" si="145"/>
        <v>0</v>
      </c>
      <c r="V598" s="82">
        <f>INDEX([1]Ratio!$T:$T,MATCH([1]ตารางคะแนนV3!$C598,[1]Ratio!$C:$C,0))</f>
        <v>91</v>
      </c>
      <c r="W598" s="78">
        <f>VLOOKUP($C598,[1]RiskPlusY2565Q3!$D$2:$W$901,18,0)</f>
        <v>0</v>
      </c>
      <c r="X598" s="83">
        <f t="shared" si="146"/>
        <v>0</v>
      </c>
      <c r="Y598" s="82">
        <f>INDEX([1]Ratio!$V:$V,MATCH([1]ตารางคะแนนV3!$C598,[1]Ratio!$C:$C,0))</f>
        <v>48</v>
      </c>
      <c r="Z598" s="81">
        <f>INDEX([1]RiskPlusY2565Q3!$W:$W,MATCH([1]ตารางคะแนนV3!C598,[1]RiskPlusY2565Q3!$D:$D,0))</f>
        <v>1</v>
      </c>
      <c r="AA598" s="84">
        <f t="shared" si="147"/>
        <v>1</v>
      </c>
      <c r="AB598" s="77" t="str">
        <f>INDEX('[1]Quick MethodY2565Q3'!P:P,MATCH([1]ตารางคะแนนV3!$C598,'[1]Quick MethodY2565Q3'!$C:$C,0))</f>
        <v>1</v>
      </c>
      <c r="AC598" s="78" t="str">
        <f>INDEX('[1]Quick MethodY2565Q3'!Q:Q,MATCH([1]ตารางคะแนนV3!$C598,'[1]Quick MethodY2565Q3'!$C:$C,0))</f>
        <v>1</v>
      </c>
      <c r="AD598" s="78">
        <f>INDEX([1]HGRY2565Q3!W:W,MATCH([1]ตารางคะแนนV3!$C598,[1]HGRY2565Q3!$C:$C,0))</f>
        <v>0.5</v>
      </c>
      <c r="AE598" s="78">
        <f>INDEX([1]HGRY2565Q3!X:X,MATCH([1]ตารางคะแนนV3!$C598,[1]HGRY2565Q3!$C:$C,0))</f>
        <v>0.5</v>
      </c>
      <c r="AF598" s="78">
        <f>INDEX([1]HGRY2565Q3!Y:Y,MATCH([1]ตารางคะแนนV3!$C598,[1]HGRY2565Q3!$C:$C,0))</f>
        <v>0</v>
      </c>
      <c r="AG598" s="78">
        <f>INDEX([1]HGRY2565Q3!Z:Z,MATCH([1]ตารางคะแนนV3!$C598,[1]HGRY2565Q3!$C:$C,0))</f>
        <v>0.5</v>
      </c>
      <c r="AH598" s="85">
        <f t="shared" si="148"/>
        <v>3.5</v>
      </c>
      <c r="AI598" s="79">
        <f t="shared" si="149"/>
        <v>2</v>
      </c>
      <c r="AJ598" s="86">
        <f>INDEX([1]PointY2565Q3!J:J,MATCH([1]ตารางคะแนนV3!$C598,[1]PointY2565Q3!$C:$C,0))</f>
        <v>1</v>
      </c>
      <c r="AK598" s="87">
        <f>IFERROR(INDEX([1]อัตราการครองเตียง!O:O,MATCH([1]ตารางคะแนนV3!$C598,[1]อัตราการครองเตียง!$C:$C,0)),0)</f>
        <v>0</v>
      </c>
      <c r="AL598" s="88">
        <f>INDEX([1]SumAdjRw!R:R,MATCH([1]ตารางคะแนนV3!$C598,[1]SumAdjRw!$C:$C,0))</f>
        <v>1</v>
      </c>
      <c r="AM598" s="89">
        <f t="shared" si="150"/>
        <v>1</v>
      </c>
      <c r="AN598" s="90">
        <f t="shared" si="151"/>
        <v>4</v>
      </c>
      <c r="AO598" s="91">
        <f t="shared" si="152"/>
        <v>6</v>
      </c>
      <c r="AP598" s="92">
        <f>INDEX([1]RiskPlusY2565Q3!Q:Q,MATCH([1]ตารางคะแนนV3!$C598,[1]RiskPlusY2565Q3!$D:$D,0))</f>
        <v>0</v>
      </c>
      <c r="AQ598" s="92">
        <f>INDEX([1]RiskPlusY2565Q3!R:R,MATCH([1]ตารางคะแนนV3!$C598,[1]RiskPlusY2565Q3!$D:$D,0))</f>
        <v>1</v>
      </c>
      <c r="AR598" s="92">
        <f>INDEX([1]RiskPlusY2565Q3!AB:AB,MATCH([1]ตารางคะแนนV3!$C598,[1]RiskPlusY2565Q3!$D:$D,0))</f>
        <v>1</v>
      </c>
      <c r="AS598" s="93">
        <f t="shared" si="153"/>
        <v>2</v>
      </c>
      <c r="AT598" s="92">
        <f>INDEX([1]RiskPlusY2565Q3!AA:AA,MATCH([1]ตารางคะแนนV3!$C598,[1]RiskPlusY2565Q3!$D:$D,0))</f>
        <v>1</v>
      </c>
      <c r="AU598" s="92">
        <f>INDEX([1]RiskPlusY2565Q3!AC:AC,MATCH([1]ตารางคะแนนV3!$C598,[1]RiskPlusY2565Q3!$D:$D,0))</f>
        <v>1</v>
      </c>
      <c r="AV598" s="94">
        <f t="shared" si="154"/>
        <v>2</v>
      </c>
      <c r="AW598" s="95">
        <f t="shared" si="155"/>
        <v>4</v>
      </c>
      <c r="AX598" s="96">
        <f t="shared" si="156"/>
        <v>10</v>
      </c>
      <c r="AY598" s="18" t="str">
        <f t="shared" si="157"/>
        <v>C</v>
      </c>
      <c r="AZ598" s="18"/>
      <c r="BA598" s="18" t="str">
        <f>INDEX([1]Proflile65!$L:$L,MATCH([1]ตารางคะแนนV3!$C598,[1]Proflile65!$D:$D,0))</f>
        <v>เดิม</v>
      </c>
      <c r="BB598" s="18"/>
      <c r="BC598" s="18"/>
      <c r="BD598" s="28" t="b">
        <f t="shared" si="158"/>
        <v>1</v>
      </c>
      <c r="BE598" s="96">
        <v>10</v>
      </c>
      <c r="BF598" s="18" t="s">
        <v>2072</v>
      </c>
      <c r="BH598" s="17">
        <f t="shared" si="159"/>
        <v>0</v>
      </c>
    </row>
    <row r="599" spans="1:60">
      <c r="A599" s="18" t="s">
        <v>152</v>
      </c>
      <c r="B599" s="17" t="s">
        <v>158</v>
      </c>
      <c r="C599" s="18" t="s">
        <v>1539</v>
      </c>
      <c r="D599" s="17" t="s">
        <v>1540</v>
      </c>
      <c r="E599" s="18" t="str">
        <f>INDEX([1]Proflile65!$F:$F,MATCH([1]ตารางคะแนนV3!$C599,[1]Proflile65!$D:$D,0))</f>
        <v>รพช.</v>
      </c>
      <c r="F599" s="18">
        <f>INDEX([1]Proflile65!$H:$H,MATCH([1]ตารางคะแนนV3!$C599,[1]Proflile65!$D:$D,0))</f>
        <v>120</v>
      </c>
      <c r="G599" s="19" t="str">
        <f>INDEX([1]Proflile65!$K:$K,MATCH([1]ตารางคะแนนV3!$C599,[1]Proflile65!$D:$D,0))</f>
        <v>รพช.M2 B&gt;100</v>
      </c>
      <c r="H599" s="75">
        <v>69423</v>
      </c>
      <c r="I599" s="76">
        <f>INDEX([1]RiskPlusY2565Q3!L:L,MATCH([1]ตารางคะแนนV3!$C599,[1]RiskPlusY2565Q3!$D:$D,0))</f>
        <v>377131480.41000003</v>
      </c>
      <c r="J599" s="76">
        <f>INDEX([1]RiskPlusY2565Q3!P:P,MATCH([1]ตารางคะแนนV3!$C599,[1]RiskPlusY2565Q3!$D:$D,0))</f>
        <v>82387878.299999997</v>
      </c>
      <c r="K599" s="76">
        <f>INDEX([1]RiskPlusY2565Q3!O:O,MATCH([1]ตารางคะแนนV3!$C599,[1]RiskPlusY2565Q3!$D:$D,0))</f>
        <v>213412774.38999999</v>
      </c>
      <c r="L599" s="76">
        <f>INDEX([1]RiskPlusY2565Q3!M:M,MATCH([1]ตารางคะแนนV3!$C599,[1]RiskPlusY2565Q3!$D:$D,0))</f>
        <v>208142660.84999999</v>
      </c>
      <c r="M599" s="29">
        <f>INDEX([1]RiskPlusY2565Q3!N:N,MATCH([1]ตารางคะแนนV3!$C599,[1]RiskPlusY2565Q3!$D:$D,0))</f>
        <v>0</v>
      </c>
      <c r="N599" s="77">
        <f>INDEX([1]PlanfinY2565Q3!M:M,MATCH([1]ตารางคะแนนV3!$C599,[1]PlanfinY2565Q3!$C:$C,0))</f>
        <v>0</v>
      </c>
      <c r="O599" s="78">
        <f>INDEX([1]PlanfinY2565Q3!N:N,MATCH([1]ตารางคะแนนV3!$C599,[1]PlanfinY2565Q3!$C:$C,0))</f>
        <v>1</v>
      </c>
      <c r="P599" s="79">
        <f t="shared" si="144"/>
        <v>1</v>
      </c>
      <c r="Q599" s="80">
        <f>INDEX([1]Ratio!R:R,MATCH([1]ตารางคะแนนV3!$C599,[1]Ratio!$C:$C,0))</f>
        <v>123</v>
      </c>
      <c r="R599" s="81">
        <f>INDEX([1]RiskPlusY2565Q3!$S:$S,MATCH([1]ตารางคะแนนV3!C599,[1]RiskPlusY2565Q3!$D:$D,0))</f>
        <v>0</v>
      </c>
      <c r="S599" s="82">
        <f>INDEX([1]Ratio!$S:$S,MATCH([1]ตารางคะแนนV3!$C599,[1]Ratio!$C:$C,0))</f>
        <v>738</v>
      </c>
      <c r="T599" s="78">
        <f>VLOOKUP($C599,[1]RiskPlusY2565Q3!$D$2:$W$901,17,0)</f>
        <v>0</v>
      </c>
      <c r="U599" s="83">
        <f t="shared" si="145"/>
        <v>0</v>
      </c>
      <c r="V599" s="82">
        <f>INDEX([1]Ratio!$T:$T,MATCH([1]ตารางคะแนนV3!$C599,[1]Ratio!$C:$C,0))</f>
        <v>79</v>
      </c>
      <c r="W599" s="78">
        <f>VLOOKUP($C599,[1]RiskPlusY2565Q3!$D$2:$W$901,18,0)</f>
        <v>0</v>
      </c>
      <c r="X599" s="83">
        <f t="shared" si="146"/>
        <v>0</v>
      </c>
      <c r="Y599" s="82">
        <f>INDEX([1]Ratio!$V:$V,MATCH([1]ตารางคะแนนV3!$C599,[1]Ratio!$C:$C,0))</f>
        <v>43</v>
      </c>
      <c r="Z599" s="81">
        <f>INDEX([1]RiskPlusY2565Q3!$W:$W,MATCH([1]ตารางคะแนนV3!C599,[1]RiskPlusY2565Q3!$D:$D,0))</f>
        <v>1</v>
      </c>
      <c r="AA599" s="84">
        <f t="shared" si="147"/>
        <v>1</v>
      </c>
      <c r="AB599" s="77" t="str">
        <f>INDEX('[1]Quick MethodY2565Q3'!P:P,MATCH([1]ตารางคะแนนV3!$C599,'[1]Quick MethodY2565Q3'!$C:$C,0))</f>
        <v>1</v>
      </c>
      <c r="AC599" s="78" t="str">
        <f>INDEX('[1]Quick MethodY2565Q3'!Q:Q,MATCH([1]ตารางคะแนนV3!$C599,'[1]Quick MethodY2565Q3'!$C:$C,0))</f>
        <v>0</v>
      </c>
      <c r="AD599" s="78">
        <f>INDEX([1]HGRY2565Q3!W:W,MATCH([1]ตารางคะแนนV3!$C599,[1]HGRY2565Q3!$C:$C,0))</f>
        <v>0.5</v>
      </c>
      <c r="AE599" s="78">
        <f>INDEX([1]HGRY2565Q3!X:X,MATCH([1]ตารางคะแนนV3!$C599,[1]HGRY2565Q3!$C:$C,0))</f>
        <v>0.5</v>
      </c>
      <c r="AF599" s="78">
        <f>INDEX([1]HGRY2565Q3!Y:Y,MATCH([1]ตารางคะแนนV3!$C599,[1]HGRY2565Q3!$C:$C,0))</f>
        <v>0</v>
      </c>
      <c r="AG599" s="78">
        <f>INDEX([1]HGRY2565Q3!Z:Z,MATCH([1]ตารางคะแนนV3!$C599,[1]HGRY2565Q3!$C:$C,0))</f>
        <v>0.5</v>
      </c>
      <c r="AH599" s="85">
        <f t="shared" si="148"/>
        <v>2.5</v>
      </c>
      <c r="AI599" s="79">
        <f t="shared" si="149"/>
        <v>2</v>
      </c>
      <c r="AJ599" s="86">
        <f>INDEX([1]PointY2565Q3!J:J,MATCH([1]ตารางคะแนนV3!$C599,[1]PointY2565Q3!$C:$C,0))</f>
        <v>1</v>
      </c>
      <c r="AK599" s="87">
        <f>IFERROR(INDEX([1]อัตราการครองเตียง!O:O,MATCH([1]ตารางคะแนนV3!$C599,[1]อัตราการครองเตียง!$C:$C,0)),0)</f>
        <v>0</v>
      </c>
      <c r="AL599" s="88">
        <f>INDEX([1]SumAdjRw!R:R,MATCH([1]ตารางคะแนนV3!$C599,[1]SumAdjRw!$C:$C,0))</f>
        <v>0</v>
      </c>
      <c r="AM599" s="89">
        <f t="shared" si="150"/>
        <v>0</v>
      </c>
      <c r="AN599" s="90">
        <f t="shared" si="151"/>
        <v>3</v>
      </c>
      <c r="AO599" s="91">
        <f t="shared" si="152"/>
        <v>5</v>
      </c>
      <c r="AP599" s="92">
        <f>INDEX([1]RiskPlusY2565Q3!Q:Q,MATCH([1]ตารางคะแนนV3!$C599,[1]RiskPlusY2565Q3!$D:$D,0))</f>
        <v>1</v>
      </c>
      <c r="AQ599" s="92">
        <f>INDEX([1]RiskPlusY2565Q3!R:R,MATCH([1]ตารางคะแนนV3!$C599,[1]RiskPlusY2565Q3!$D:$D,0))</f>
        <v>1</v>
      </c>
      <c r="AR599" s="92">
        <f>INDEX([1]RiskPlusY2565Q3!AB:AB,MATCH([1]ตารางคะแนนV3!$C599,[1]RiskPlusY2565Q3!$D:$D,0))</f>
        <v>1</v>
      </c>
      <c r="AS599" s="93">
        <f t="shared" si="153"/>
        <v>3</v>
      </c>
      <c r="AT599" s="92">
        <f>INDEX([1]RiskPlusY2565Q3!AA:AA,MATCH([1]ตารางคะแนนV3!$C599,[1]RiskPlusY2565Q3!$D:$D,0))</f>
        <v>1</v>
      </c>
      <c r="AU599" s="92">
        <f>INDEX([1]RiskPlusY2565Q3!AC:AC,MATCH([1]ตารางคะแนนV3!$C599,[1]RiskPlusY2565Q3!$D:$D,0))</f>
        <v>1</v>
      </c>
      <c r="AV599" s="94">
        <f t="shared" si="154"/>
        <v>2</v>
      </c>
      <c r="AW599" s="95">
        <f t="shared" si="155"/>
        <v>5</v>
      </c>
      <c r="AX599" s="96">
        <f t="shared" si="156"/>
        <v>10</v>
      </c>
      <c r="AY599" s="18" t="str">
        <f t="shared" si="157"/>
        <v>C</v>
      </c>
      <c r="AZ599" s="18"/>
      <c r="BA599" s="18" t="str">
        <f>INDEX([1]Proflile65!$L:$L,MATCH([1]ตารางคะแนนV3!$C599,[1]Proflile65!$D:$D,0))</f>
        <v>เดิม</v>
      </c>
      <c r="BB599" s="18"/>
      <c r="BC599" s="18"/>
      <c r="BD599" s="28" t="b">
        <f t="shared" si="158"/>
        <v>1</v>
      </c>
      <c r="BE599" s="96">
        <v>10</v>
      </c>
      <c r="BF599" s="18" t="s">
        <v>2072</v>
      </c>
      <c r="BH599" s="17">
        <f t="shared" si="159"/>
        <v>0</v>
      </c>
    </row>
    <row r="600" spans="1:60">
      <c r="A600" s="18" t="s">
        <v>152</v>
      </c>
      <c r="B600" s="17" t="s">
        <v>158</v>
      </c>
      <c r="C600" s="18" t="s">
        <v>1541</v>
      </c>
      <c r="D600" s="17" t="s">
        <v>1542</v>
      </c>
      <c r="E600" s="18" t="str">
        <f>INDEX([1]Proflile65!$F:$F,MATCH([1]ตารางคะแนนV3!$C600,[1]Proflile65!$D:$D,0))</f>
        <v>รพช.</v>
      </c>
      <c r="F600" s="18">
        <f>INDEX([1]Proflile65!$H:$H,MATCH([1]ตารางคะแนนV3!$C600,[1]Proflile65!$D:$D,0))</f>
        <v>62</v>
      </c>
      <c r="G600" s="19" t="str">
        <f>INDEX([1]Proflile65!$K:$K,MATCH([1]ตารางคะแนนV3!$C600,[1]Proflile65!$D:$D,0))</f>
        <v>รพช.F2 P30,000-60,000</v>
      </c>
      <c r="H600" s="75">
        <v>45964</v>
      </c>
      <c r="I600" s="76">
        <f>INDEX([1]RiskPlusY2565Q3!L:L,MATCH([1]ตารางคะแนนV3!$C600,[1]RiskPlusY2565Q3!$D:$D,0))</f>
        <v>58191076.420000002</v>
      </c>
      <c r="J600" s="76">
        <f>INDEX([1]RiskPlusY2565Q3!P:P,MATCH([1]ตารางคะแนนV3!$C600,[1]RiskPlusY2565Q3!$D:$D,0))</f>
        <v>25749717.399999999</v>
      </c>
      <c r="K600" s="76">
        <f>INDEX([1]RiskPlusY2565Q3!O:O,MATCH([1]ตารางคะแนนV3!$C600,[1]RiskPlusY2565Q3!$D:$D,0))</f>
        <v>32095148.460000001</v>
      </c>
      <c r="L600" s="76">
        <f>INDEX([1]RiskPlusY2565Q3!M:M,MATCH([1]ตารางคะแนนV3!$C600,[1]RiskPlusY2565Q3!$D:$D,0))</f>
        <v>27856577.129999999</v>
      </c>
      <c r="M600" s="29">
        <f>INDEX([1]RiskPlusY2565Q3!N:N,MATCH([1]ตารางคะแนนV3!$C600,[1]RiskPlusY2565Q3!$D:$D,0))</f>
        <v>0</v>
      </c>
      <c r="N600" s="77">
        <f>INDEX([1]PlanfinY2565Q3!M:M,MATCH([1]ตารางคะแนนV3!$C600,[1]PlanfinY2565Q3!$C:$C,0))</f>
        <v>0</v>
      </c>
      <c r="O600" s="78">
        <f>INDEX([1]PlanfinY2565Q3!N:N,MATCH([1]ตารางคะแนนV3!$C600,[1]PlanfinY2565Q3!$C:$C,0))</f>
        <v>1</v>
      </c>
      <c r="P600" s="79">
        <f t="shared" si="144"/>
        <v>1</v>
      </c>
      <c r="Q600" s="80">
        <f>INDEX([1]Ratio!R:R,MATCH([1]ตารางคะแนนV3!$C600,[1]Ratio!$C:$C,0))</f>
        <v>130</v>
      </c>
      <c r="R600" s="81">
        <f>INDEX([1]RiskPlusY2565Q3!$S:$S,MATCH([1]ตารางคะแนนV3!C600,[1]RiskPlusY2565Q3!$D:$D,0))</f>
        <v>0</v>
      </c>
      <c r="S600" s="82">
        <f>INDEX([1]Ratio!$S:$S,MATCH([1]ตารางคะแนนV3!$C600,[1]Ratio!$C:$C,0))</f>
        <v>86</v>
      </c>
      <c r="T600" s="78">
        <f>VLOOKUP($C600,[1]RiskPlusY2565Q3!$D$2:$W$901,17,0)</f>
        <v>0</v>
      </c>
      <c r="U600" s="83">
        <f t="shared" si="145"/>
        <v>0</v>
      </c>
      <c r="V600" s="82">
        <f>INDEX([1]Ratio!$T:$T,MATCH([1]ตารางคะแนนV3!$C600,[1]Ratio!$C:$C,0))</f>
        <v>99</v>
      </c>
      <c r="W600" s="78">
        <f>VLOOKUP($C600,[1]RiskPlusY2565Q3!$D$2:$W$901,18,0)</f>
        <v>0</v>
      </c>
      <c r="X600" s="83">
        <f t="shared" si="146"/>
        <v>0</v>
      </c>
      <c r="Y600" s="82">
        <f>INDEX([1]Ratio!$V:$V,MATCH([1]ตารางคะแนนV3!$C600,[1]Ratio!$C:$C,0))</f>
        <v>52</v>
      </c>
      <c r="Z600" s="81">
        <f>INDEX([1]RiskPlusY2565Q3!$W:$W,MATCH([1]ตารางคะแนนV3!C600,[1]RiskPlusY2565Q3!$D:$D,0))</f>
        <v>1</v>
      </c>
      <c r="AA600" s="84">
        <f t="shared" si="147"/>
        <v>1</v>
      </c>
      <c r="AB600" s="77" t="str">
        <f>INDEX('[1]Quick MethodY2565Q3'!P:P,MATCH([1]ตารางคะแนนV3!$C600,'[1]Quick MethodY2565Q3'!$C:$C,0))</f>
        <v>1</v>
      </c>
      <c r="AC600" s="78" t="str">
        <f>INDEX('[1]Quick MethodY2565Q3'!Q:Q,MATCH([1]ตารางคะแนนV3!$C600,'[1]Quick MethodY2565Q3'!$C:$C,0))</f>
        <v>1</v>
      </c>
      <c r="AD600" s="78">
        <f>INDEX([1]HGRY2565Q3!W:W,MATCH([1]ตารางคะแนนV3!$C600,[1]HGRY2565Q3!$C:$C,0))</f>
        <v>0.5</v>
      </c>
      <c r="AE600" s="78">
        <f>INDEX([1]HGRY2565Q3!X:X,MATCH([1]ตารางคะแนนV3!$C600,[1]HGRY2565Q3!$C:$C,0))</f>
        <v>0</v>
      </c>
      <c r="AF600" s="78">
        <f>INDEX([1]HGRY2565Q3!Y:Y,MATCH([1]ตารางคะแนนV3!$C600,[1]HGRY2565Q3!$C:$C,0))</f>
        <v>0</v>
      </c>
      <c r="AG600" s="78">
        <f>INDEX([1]HGRY2565Q3!Z:Z,MATCH([1]ตารางคะแนนV3!$C600,[1]HGRY2565Q3!$C:$C,0))</f>
        <v>0.5</v>
      </c>
      <c r="AH600" s="85">
        <f t="shared" si="148"/>
        <v>3</v>
      </c>
      <c r="AI600" s="79">
        <f t="shared" si="149"/>
        <v>2</v>
      </c>
      <c r="AJ600" s="86">
        <f>INDEX([1]PointY2565Q3!J:J,MATCH([1]ตารางคะแนนV3!$C600,[1]PointY2565Q3!$C:$C,0))</f>
        <v>1</v>
      </c>
      <c r="AK600" s="87">
        <f>IFERROR(INDEX([1]อัตราการครองเตียง!O:O,MATCH([1]ตารางคะแนนV3!$C600,[1]อัตราการครองเตียง!$C:$C,0)),0)</f>
        <v>0</v>
      </c>
      <c r="AL600" s="88">
        <f>INDEX([1]SumAdjRw!R:R,MATCH([1]ตารางคะแนนV3!$C600,[1]SumAdjRw!$C:$C,0))</f>
        <v>0</v>
      </c>
      <c r="AM600" s="89">
        <f t="shared" si="150"/>
        <v>0</v>
      </c>
      <c r="AN600" s="90">
        <f t="shared" si="151"/>
        <v>3</v>
      </c>
      <c r="AO600" s="91">
        <f t="shared" si="152"/>
        <v>5</v>
      </c>
      <c r="AP600" s="92">
        <f>INDEX([1]RiskPlusY2565Q3!Q:Q,MATCH([1]ตารางคะแนนV3!$C600,[1]RiskPlusY2565Q3!$D:$D,0))</f>
        <v>0</v>
      </c>
      <c r="AQ600" s="92">
        <f>INDEX([1]RiskPlusY2565Q3!R:R,MATCH([1]ตารางคะแนนV3!$C600,[1]RiskPlusY2565Q3!$D:$D,0))</f>
        <v>0</v>
      </c>
      <c r="AR600" s="92">
        <f>INDEX([1]RiskPlusY2565Q3!AB:AB,MATCH([1]ตารางคะแนนV3!$C600,[1]RiskPlusY2565Q3!$D:$D,0))</f>
        <v>1</v>
      </c>
      <c r="AS600" s="93">
        <f t="shared" si="153"/>
        <v>1</v>
      </c>
      <c r="AT600" s="92">
        <f>INDEX([1]RiskPlusY2565Q3!AA:AA,MATCH([1]ตารางคะแนนV3!$C600,[1]RiskPlusY2565Q3!$D:$D,0))</f>
        <v>1</v>
      </c>
      <c r="AU600" s="92">
        <f>INDEX([1]RiskPlusY2565Q3!AC:AC,MATCH([1]ตารางคะแนนV3!$C600,[1]RiskPlusY2565Q3!$D:$D,0))</f>
        <v>1</v>
      </c>
      <c r="AV600" s="94">
        <f t="shared" si="154"/>
        <v>2</v>
      </c>
      <c r="AW600" s="95">
        <f t="shared" si="155"/>
        <v>3</v>
      </c>
      <c r="AX600" s="96">
        <f t="shared" si="156"/>
        <v>8</v>
      </c>
      <c r="AY600" s="18" t="str">
        <f t="shared" si="157"/>
        <v>D</v>
      </c>
      <c r="AZ600" s="18"/>
      <c r="BA600" s="18" t="str">
        <f>INDEX([1]Proflile65!$L:$L,MATCH([1]ตารางคะแนนV3!$C600,[1]Proflile65!$D:$D,0))</f>
        <v>เดิม</v>
      </c>
      <c r="BB600" s="18"/>
      <c r="BC600" s="18"/>
      <c r="BD600" s="28" t="b">
        <f t="shared" si="158"/>
        <v>1</v>
      </c>
      <c r="BE600" s="96">
        <v>8</v>
      </c>
      <c r="BF600" s="18" t="s">
        <v>2073</v>
      </c>
      <c r="BH600" s="17">
        <f t="shared" si="159"/>
        <v>0</v>
      </c>
    </row>
    <row r="601" spans="1:60">
      <c r="A601" s="18" t="s">
        <v>152</v>
      </c>
      <c r="B601" s="17" t="s">
        <v>158</v>
      </c>
      <c r="C601" s="18" t="s">
        <v>1543</v>
      </c>
      <c r="D601" s="17" t="s">
        <v>1544</v>
      </c>
      <c r="E601" s="18" t="str">
        <f>INDEX([1]Proflile65!$F:$F,MATCH([1]ตารางคะแนนV3!$C601,[1]Proflile65!$D:$D,0))</f>
        <v>รพช.</v>
      </c>
      <c r="F601" s="18">
        <f>INDEX([1]Proflile65!$H:$H,MATCH([1]ตารางคะแนนV3!$C601,[1]Proflile65!$D:$D,0))</f>
        <v>42</v>
      </c>
      <c r="G601" s="19" t="str">
        <f>INDEX([1]Proflile65!$K:$K,MATCH([1]ตารางคะแนนV3!$C601,[1]Proflile65!$D:$D,0))</f>
        <v>รพช.F2 P&lt;=30,000</v>
      </c>
      <c r="H601" s="75">
        <v>23786</v>
      </c>
      <c r="I601" s="76">
        <f>INDEX([1]RiskPlusY2565Q3!L:L,MATCH([1]ตารางคะแนนV3!$C601,[1]RiskPlusY2565Q3!$D:$D,0))</f>
        <v>76428292.950000003</v>
      </c>
      <c r="J601" s="76">
        <f>INDEX([1]RiskPlusY2565Q3!P:P,MATCH([1]ตารางคะแนนV3!$C601,[1]RiskPlusY2565Q3!$D:$D,0))</f>
        <v>55122814.869999997</v>
      </c>
      <c r="K601" s="76">
        <f>INDEX([1]RiskPlusY2565Q3!O:O,MATCH([1]ตารางคะแนนV3!$C601,[1]RiskPlusY2565Q3!$D:$D,0))</f>
        <v>20877471.949999999</v>
      </c>
      <c r="L601" s="76">
        <f>INDEX([1]RiskPlusY2565Q3!M:M,MATCH([1]ตารางคะแนนV3!$C601,[1]RiskPlusY2565Q3!$D:$D,0))</f>
        <v>17874660.960000001</v>
      </c>
      <c r="M601" s="29">
        <f>INDEX([1]RiskPlusY2565Q3!N:N,MATCH([1]ตารางคะแนนV3!$C601,[1]RiskPlusY2565Q3!$D:$D,0))</f>
        <v>0</v>
      </c>
      <c r="N601" s="77">
        <f>INDEX([1]PlanfinY2565Q3!M:M,MATCH([1]ตารางคะแนนV3!$C601,[1]PlanfinY2565Q3!$C:$C,0))</f>
        <v>0</v>
      </c>
      <c r="O601" s="78">
        <f>INDEX([1]PlanfinY2565Q3!N:N,MATCH([1]ตารางคะแนนV3!$C601,[1]PlanfinY2565Q3!$C:$C,0))</f>
        <v>0</v>
      </c>
      <c r="P601" s="79">
        <f t="shared" si="144"/>
        <v>0</v>
      </c>
      <c r="Q601" s="80">
        <f>INDEX([1]Ratio!R:R,MATCH([1]ตารางคะแนนV3!$C601,[1]Ratio!$C:$C,0))</f>
        <v>65</v>
      </c>
      <c r="R601" s="81">
        <f>INDEX([1]RiskPlusY2565Q3!$S:$S,MATCH([1]ตารางคะแนนV3!C601,[1]RiskPlusY2565Q3!$D:$D,0))</f>
        <v>1</v>
      </c>
      <c r="S601" s="82">
        <f>INDEX([1]Ratio!$S:$S,MATCH([1]ตารางคะแนนV3!$C601,[1]Ratio!$C:$C,0))</f>
        <v>97</v>
      </c>
      <c r="T601" s="78">
        <f>VLOOKUP($C601,[1]RiskPlusY2565Q3!$D$2:$W$901,17,0)</f>
        <v>0</v>
      </c>
      <c r="U601" s="83">
        <f t="shared" si="145"/>
        <v>0</v>
      </c>
      <c r="V601" s="82">
        <f>INDEX([1]Ratio!$T:$T,MATCH([1]ตารางคะแนนV3!$C601,[1]Ratio!$C:$C,0))</f>
        <v>68</v>
      </c>
      <c r="W601" s="78">
        <f>VLOOKUP($C601,[1]RiskPlusY2565Q3!$D$2:$W$901,18,0)</f>
        <v>0</v>
      </c>
      <c r="X601" s="83">
        <f t="shared" si="146"/>
        <v>0</v>
      </c>
      <c r="Y601" s="82">
        <f>INDEX([1]Ratio!$V:$V,MATCH([1]ตารางคะแนนV3!$C601,[1]Ratio!$C:$C,0))</f>
        <v>69</v>
      </c>
      <c r="Z601" s="81">
        <f>INDEX([1]RiskPlusY2565Q3!$W:$W,MATCH([1]ตารางคะแนนV3!C601,[1]RiskPlusY2565Q3!$D:$D,0))</f>
        <v>0</v>
      </c>
      <c r="AA601" s="84">
        <f t="shared" si="147"/>
        <v>1</v>
      </c>
      <c r="AB601" s="77" t="str">
        <f>INDEX('[1]Quick MethodY2565Q3'!P:P,MATCH([1]ตารางคะแนนV3!$C601,'[1]Quick MethodY2565Q3'!$C:$C,0))</f>
        <v>1</v>
      </c>
      <c r="AC601" s="78" t="str">
        <f>INDEX('[1]Quick MethodY2565Q3'!Q:Q,MATCH([1]ตารางคะแนนV3!$C601,'[1]Quick MethodY2565Q3'!$C:$C,0))</f>
        <v>1</v>
      </c>
      <c r="AD601" s="78">
        <f>INDEX([1]HGRY2565Q3!W:W,MATCH([1]ตารางคะแนนV3!$C601,[1]HGRY2565Q3!$C:$C,0))</f>
        <v>0</v>
      </c>
      <c r="AE601" s="78">
        <f>INDEX([1]HGRY2565Q3!X:X,MATCH([1]ตารางคะแนนV3!$C601,[1]HGRY2565Q3!$C:$C,0))</f>
        <v>0</v>
      </c>
      <c r="AF601" s="78">
        <f>INDEX([1]HGRY2565Q3!Y:Y,MATCH([1]ตารางคะแนนV3!$C601,[1]HGRY2565Q3!$C:$C,0))</f>
        <v>0</v>
      </c>
      <c r="AG601" s="78">
        <f>INDEX([1]HGRY2565Q3!Z:Z,MATCH([1]ตารางคะแนนV3!$C601,[1]HGRY2565Q3!$C:$C,0))</f>
        <v>0</v>
      </c>
      <c r="AH601" s="85">
        <f t="shared" si="148"/>
        <v>2</v>
      </c>
      <c r="AI601" s="79">
        <f t="shared" si="149"/>
        <v>2</v>
      </c>
      <c r="AJ601" s="86">
        <f>INDEX([1]PointY2565Q3!J:J,MATCH([1]ตารางคะแนนV3!$C601,[1]PointY2565Q3!$C:$C,0))</f>
        <v>1</v>
      </c>
      <c r="AK601" s="87">
        <f>IFERROR(INDEX([1]อัตราการครองเตียง!O:O,MATCH([1]ตารางคะแนนV3!$C601,[1]อัตราการครองเตียง!$C:$C,0)),0)</f>
        <v>0</v>
      </c>
      <c r="AL601" s="88">
        <f>INDEX([1]SumAdjRw!R:R,MATCH([1]ตารางคะแนนV3!$C601,[1]SumAdjRw!$C:$C,0))</f>
        <v>1</v>
      </c>
      <c r="AM601" s="89">
        <f t="shared" si="150"/>
        <v>1</v>
      </c>
      <c r="AN601" s="90">
        <f t="shared" si="151"/>
        <v>4</v>
      </c>
      <c r="AO601" s="91">
        <f t="shared" si="152"/>
        <v>5</v>
      </c>
      <c r="AP601" s="92">
        <f>INDEX([1]RiskPlusY2565Q3!Q:Q,MATCH([1]ตารางคะแนนV3!$C601,[1]RiskPlusY2565Q3!$D:$D,0))</f>
        <v>0</v>
      </c>
      <c r="AQ601" s="92">
        <f>INDEX([1]RiskPlusY2565Q3!R:R,MATCH([1]ตารางคะแนนV3!$C601,[1]RiskPlusY2565Q3!$D:$D,0))</f>
        <v>0</v>
      </c>
      <c r="AR601" s="92">
        <f>INDEX([1]RiskPlusY2565Q3!AB:AB,MATCH([1]ตารางคะแนนV3!$C601,[1]RiskPlusY2565Q3!$D:$D,0))</f>
        <v>1</v>
      </c>
      <c r="AS601" s="93">
        <f t="shared" si="153"/>
        <v>1</v>
      </c>
      <c r="AT601" s="92">
        <f>INDEX([1]RiskPlusY2565Q3!AA:AA,MATCH([1]ตารางคะแนนV3!$C601,[1]RiskPlusY2565Q3!$D:$D,0))</f>
        <v>1</v>
      </c>
      <c r="AU601" s="92">
        <f>INDEX([1]RiskPlusY2565Q3!AC:AC,MATCH([1]ตารางคะแนนV3!$C601,[1]RiskPlusY2565Q3!$D:$D,0))</f>
        <v>1</v>
      </c>
      <c r="AV601" s="94">
        <f t="shared" si="154"/>
        <v>2</v>
      </c>
      <c r="AW601" s="95">
        <f t="shared" si="155"/>
        <v>3</v>
      </c>
      <c r="AX601" s="96">
        <f t="shared" si="156"/>
        <v>8</v>
      </c>
      <c r="AY601" s="18" t="str">
        <f t="shared" si="157"/>
        <v>D</v>
      </c>
      <c r="AZ601" s="18"/>
      <c r="BA601" s="18" t="str">
        <f>INDEX([1]Proflile65!$L:$L,MATCH([1]ตารางคะแนนV3!$C601,[1]Proflile65!$D:$D,0))</f>
        <v>เดิม</v>
      </c>
      <c r="BB601" s="18"/>
      <c r="BC601" s="18"/>
      <c r="BD601" s="28" t="b">
        <f t="shared" si="158"/>
        <v>1</v>
      </c>
      <c r="BE601" s="96">
        <v>8</v>
      </c>
      <c r="BF601" s="18" t="s">
        <v>2073</v>
      </c>
      <c r="BH601" s="17">
        <f t="shared" si="159"/>
        <v>0</v>
      </c>
    </row>
    <row r="602" spans="1:60">
      <c r="A602" s="18" t="s">
        <v>152</v>
      </c>
      <c r="B602" s="17" t="s">
        <v>158</v>
      </c>
      <c r="C602" s="18" t="s">
        <v>1545</v>
      </c>
      <c r="D602" s="17" t="s">
        <v>1546</v>
      </c>
      <c r="E602" s="18" t="str">
        <f>INDEX([1]Proflile65!$F:$F,MATCH([1]ตารางคะแนนV3!$C602,[1]Proflile65!$D:$D,0))</f>
        <v>รพช.</v>
      </c>
      <c r="F602" s="18">
        <f>INDEX([1]Proflile65!$H:$H,MATCH([1]ตารางคะแนนV3!$C602,[1]Proflile65!$D:$D,0))</f>
        <v>40</v>
      </c>
      <c r="G602" s="19" t="str">
        <f>INDEX([1]Proflile65!$K:$K,MATCH([1]ตารางคะแนนV3!$C602,[1]Proflile65!$D:$D,0))</f>
        <v>รพช.F2 P&lt;=30,000</v>
      </c>
      <c r="H602" s="75">
        <v>19260</v>
      </c>
      <c r="I602" s="76">
        <f>INDEX([1]RiskPlusY2565Q3!L:L,MATCH([1]ตารางคะแนนV3!$C602,[1]RiskPlusY2565Q3!$D:$D,0))</f>
        <v>31157832.699999999</v>
      </c>
      <c r="J602" s="76">
        <f>INDEX([1]RiskPlusY2565Q3!P:P,MATCH([1]ตารางคะแนนV3!$C602,[1]RiskPlusY2565Q3!$D:$D,0))</f>
        <v>2632618.25</v>
      </c>
      <c r="K602" s="76">
        <f>INDEX([1]RiskPlusY2565Q3!O:O,MATCH([1]ตารางคะแนนV3!$C602,[1]RiskPlusY2565Q3!$D:$D,0))</f>
        <v>25806591.629999999</v>
      </c>
      <c r="L602" s="76">
        <f>INDEX([1]RiskPlusY2565Q3!M:M,MATCH([1]ตารางคะแนนV3!$C602,[1]RiskPlusY2565Q3!$D:$D,0))</f>
        <v>26241574.620000001</v>
      </c>
      <c r="M602" s="29">
        <f>INDEX([1]RiskPlusY2565Q3!N:N,MATCH([1]ตารางคะแนนV3!$C602,[1]RiskPlusY2565Q3!$D:$D,0))</f>
        <v>0</v>
      </c>
      <c r="N602" s="77">
        <f>INDEX([1]PlanfinY2565Q3!M:M,MATCH([1]ตารางคะแนนV3!$C602,[1]PlanfinY2565Q3!$C:$C,0))</f>
        <v>0</v>
      </c>
      <c r="O602" s="78">
        <f>INDEX([1]PlanfinY2565Q3!N:N,MATCH([1]ตารางคะแนนV3!$C602,[1]PlanfinY2565Q3!$C:$C,0))</f>
        <v>1</v>
      </c>
      <c r="P602" s="79">
        <f t="shared" si="144"/>
        <v>1</v>
      </c>
      <c r="Q602" s="80">
        <f>INDEX([1]Ratio!R:R,MATCH([1]ตารางคะแนนV3!$C602,[1]Ratio!$C:$C,0))</f>
        <v>184</v>
      </c>
      <c r="R602" s="81">
        <f>INDEX([1]RiskPlusY2565Q3!$S:$S,MATCH([1]ตารางคะแนนV3!C602,[1]RiskPlusY2565Q3!$D:$D,0))</f>
        <v>0</v>
      </c>
      <c r="S602" s="82">
        <f>INDEX([1]Ratio!$S:$S,MATCH([1]ตารางคะแนนV3!$C602,[1]Ratio!$C:$C,0))</f>
        <v>167</v>
      </c>
      <c r="T602" s="78">
        <f>VLOOKUP($C602,[1]RiskPlusY2565Q3!$D$2:$W$901,17,0)</f>
        <v>0</v>
      </c>
      <c r="U602" s="83">
        <f t="shared" si="145"/>
        <v>0</v>
      </c>
      <c r="V602" s="82">
        <f>INDEX([1]Ratio!$T:$T,MATCH([1]ตารางคะแนนV3!$C602,[1]Ratio!$C:$C,0))</f>
        <v>107</v>
      </c>
      <c r="W602" s="78">
        <f>VLOOKUP($C602,[1]RiskPlusY2565Q3!$D$2:$W$901,18,0)</f>
        <v>0</v>
      </c>
      <c r="X602" s="83">
        <f t="shared" si="146"/>
        <v>0</v>
      </c>
      <c r="Y602" s="82">
        <f>INDEX([1]Ratio!$V:$V,MATCH([1]ตารางคะแนนV3!$C602,[1]Ratio!$C:$C,0))</f>
        <v>63</v>
      </c>
      <c r="Z602" s="81">
        <f>INDEX([1]RiskPlusY2565Q3!$W:$W,MATCH([1]ตารางคะแนนV3!C602,[1]RiskPlusY2565Q3!$D:$D,0))</f>
        <v>0</v>
      </c>
      <c r="AA602" s="84">
        <f t="shared" si="147"/>
        <v>0</v>
      </c>
      <c r="AB602" s="77" t="str">
        <f>INDEX('[1]Quick MethodY2565Q3'!P:P,MATCH([1]ตารางคะแนนV3!$C602,'[1]Quick MethodY2565Q3'!$C:$C,0))</f>
        <v>1</v>
      </c>
      <c r="AC602" s="78" t="str">
        <f>INDEX('[1]Quick MethodY2565Q3'!Q:Q,MATCH([1]ตารางคะแนนV3!$C602,'[1]Quick MethodY2565Q3'!$C:$C,0))</f>
        <v>1</v>
      </c>
      <c r="AD602" s="78">
        <f>INDEX([1]HGRY2565Q3!W:W,MATCH([1]ตารางคะแนนV3!$C602,[1]HGRY2565Q3!$C:$C,0))</f>
        <v>0.5</v>
      </c>
      <c r="AE602" s="78">
        <f>INDEX([1]HGRY2565Q3!X:X,MATCH([1]ตารางคะแนนV3!$C602,[1]HGRY2565Q3!$C:$C,0))</f>
        <v>0.5</v>
      </c>
      <c r="AF602" s="78">
        <f>INDEX([1]HGRY2565Q3!Y:Y,MATCH([1]ตารางคะแนนV3!$C602,[1]HGRY2565Q3!$C:$C,0))</f>
        <v>0.5</v>
      </c>
      <c r="AG602" s="78">
        <f>INDEX([1]HGRY2565Q3!Z:Z,MATCH([1]ตารางคะแนนV3!$C602,[1]HGRY2565Q3!$C:$C,0))</f>
        <v>0</v>
      </c>
      <c r="AH602" s="85">
        <f t="shared" si="148"/>
        <v>3.5</v>
      </c>
      <c r="AI602" s="79">
        <f t="shared" si="149"/>
        <v>2</v>
      </c>
      <c r="AJ602" s="86">
        <f>INDEX([1]PointY2565Q3!J:J,MATCH([1]ตารางคะแนนV3!$C602,[1]PointY2565Q3!$C:$C,0))</f>
        <v>1</v>
      </c>
      <c r="AK602" s="87">
        <f>IFERROR(INDEX([1]อัตราการครองเตียง!O:O,MATCH([1]ตารางคะแนนV3!$C602,[1]อัตราการครองเตียง!$C:$C,0)),0)</f>
        <v>0</v>
      </c>
      <c r="AL602" s="88">
        <f>INDEX([1]SumAdjRw!R:R,MATCH([1]ตารางคะแนนV3!$C602,[1]SumAdjRw!$C:$C,0))</f>
        <v>0</v>
      </c>
      <c r="AM602" s="89">
        <f t="shared" si="150"/>
        <v>0</v>
      </c>
      <c r="AN602" s="90">
        <f t="shared" si="151"/>
        <v>3</v>
      </c>
      <c r="AO602" s="91">
        <f t="shared" si="152"/>
        <v>4</v>
      </c>
      <c r="AP602" s="92">
        <f>INDEX([1]RiskPlusY2565Q3!Q:Q,MATCH([1]ตารางคะแนนV3!$C602,[1]RiskPlusY2565Q3!$D:$D,0))</f>
        <v>1</v>
      </c>
      <c r="AQ602" s="92">
        <f>INDEX([1]RiskPlusY2565Q3!R:R,MATCH([1]ตารางคะแนนV3!$C602,[1]RiskPlusY2565Q3!$D:$D,0))</f>
        <v>1</v>
      </c>
      <c r="AR602" s="92">
        <f>INDEX([1]RiskPlusY2565Q3!AB:AB,MATCH([1]ตารางคะแนนV3!$C602,[1]RiskPlusY2565Q3!$D:$D,0))</f>
        <v>1</v>
      </c>
      <c r="AS602" s="93">
        <f t="shared" si="153"/>
        <v>3</v>
      </c>
      <c r="AT602" s="92">
        <f>INDEX([1]RiskPlusY2565Q3!AA:AA,MATCH([1]ตารางคะแนนV3!$C602,[1]RiskPlusY2565Q3!$D:$D,0))</f>
        <v>1</v>
      </c>
      <c r="AU602" s="92">
        <f>INDEX([1]RiskPlusY2565Q3!AC:AC,MATCH([1]ตารางคะแนนV3!$C602,[1]RiskPlusY2565Q3!$D:$D,0))</f>
        <v>1</v>
      </c>
      <c r="AV602" s="94">
        <f t="shared" si="154"/>
        <v>2</v>
      </c>
      <c r="AW602" s="95">
        <f t="shared" si="155"/>
        <v>5</v>
      </c>
      <c r="AX602" s="96">
        <f t="shared" si="156"/>
        <v>9</v>
      </c>
      <c r="AY602" s="18" t="str">
        <f t="shared" si="157"/>
        <v>C</v>
      </c>
      <c r="AZ602" s="18"/>
      <c r="BA602" s="18" t="str">
        <f>INDEX([1]Proflile65!$L:$L,MATCH([1]ตารางคะแนนV3!$C602,[1]Proflile65!$D:$D,0))</f>
        <v>เดิม</v>
      </c>
      <c r="BB602" s="18"/>
      <c r="BC602" s="18"/>
      <c r="BD602" s="28" t="b">
        <f t="shared" si="158"/>
        <v>1</v>
      </c>
      <c r="BE602" s="96">
        <v>9</v>
      </c>
      <c r="BF602" s="18" t="s">
        <v>2072</v>
      </c>
      <c r="BH602" s="17">
        <f t="shared" si="159"/>
        <v>0</v>
      </c>
    </row>
    <row r="603" spans="1:60">
      <c r="A603" s="18" t="s">
        <v>152</v>
      </c>
      <c r="B603" s="17" t="s">
        <v>173</v>
      </c>
      <c r="C603" s="18" t="s">
        <v>1357</v>
      </c>
      <c r="D603" s="17" t="s">
        <v>1358</v>
      </c>
      <c r="E603" s="18" t="str">
        <f>INDEX([1]Proflile65!$F:$F,MATCH([1]ตารางคะแนนV3!$C603,[1]Proflile65!$D:$D,0))</f>
        <v>รพศ.</v>
      </c>
      <c r="F603" s="18">
        <f>INDEX([1]Proflile65!$H:$H,MATCH([1]ตารางคะแนนV3!$C603,[1]Proflile65!$D:$D,0))</f>
        <v>1387</v>
      </c>
      <c r="G603" s="19" t="str">
        <f>INDEX([1]Proflile65!$K:$K,MATCH([1]ตารางคะแนนV3!$C603,[1]Proflile65!$D:$D,0))</f>
        <v>รพศ.A B&gt;1000</v>
      </c>
      <c r="H603" s="75">
        <v>0</v>
      </c>
      <c r="I603" s="76">
        <f>INDEX([1]RiskPlusY2565Q3!L:L,MATCH([1]ตารางคะแนนV3!$C603,[1]RiskPlusY2565Q3!$D:$D,0))</f>
        <v>3151709246.75</v>
      </c>
      <c r="J603" s="76">
        <f>INDEX([1]RiskPlusY2565Q3!P:P,MATCH([1]ตารางคะแนนV3!$C603,[1]RiskPlusY2565Q3!$D:$D,0))</f>
        <v>2324665476.5799999</v>
      </c>
      <c r="K603" s="76">
        <f>INDEX([1]RiskPlusY2565Q3!O:O,MATCH([1]ตารางคะแนนV3!$C603,[1]RiskPlusY2565Q3!$D:$D,0))</f>
        <v>583318407.07000005</v>
      </c>
      <c r="L603" s="76">
        <f>INDEX([1]RiskPlusY2565Q3!M:M,MATCH([1]ตารางคะแนนV3!$C603,[1]RiskPlusY2565Q3!$D:$D,0))</f>
        <v>629339997.47000003</v>
      </c>
      <c r="M603" s="29">
        <f>INDEX([1]RiskPlusY2565Q3!N:N,MATCH([1]ตารางคะแนนV3!$C603,[1]RiskPlusY2565Q3!$D:$D,0))</f>
        <v>0</v>
      </c>
      <c r="N603" s="77">
        <f>INDEX([1]PlanfinY2565Q3!M:M,MATCH([1]ตารางคะแนนV3!$C603,[1]PlanfinY2565Q3!$C:$C,0))</f>
        <v>0</v>
      </c>
      <c r="O603" s="78">
        <f>INDEX([1]PlanfinY2565Q3!N:N,MATCH([1]ตารางคะแนนV3!$C603,[1]PlanfinY2565Q3!$C:$C,0))</f>
        <v>0</v>
      </c>
      <c r="P603" s="79">
        <f t="shared" si="144"/>
        <v>0</v>
      </c>
      <c r="Q603" s="80">
        <f>INDEX([1]Ratio!R:R,MATCH([1]ตารางคะแนนV3!$C603,[1]Ratio!$C:$C,0))</f>
        <v>99</v>
      </c>
      <c r="R603" s="81">
        <f>INDEX([1]RiskPlusY2565Q3!$S:$S,MATCH([1]ตารางคะแนนV3!C603,[1]RiskPlusY2565Q3!$D:$D,0))</f>
        <v>0</v>
      </c>
      <c r="S603" s="82">
        <f>INDEX([1]Ratio!$S:$S,MATCH([1]ตารางคะแนนV3!$C603,[1]Ratio!$C:$C,0))</f>
        <v>42</v>
      </c>
      <c r="T603" s="78">
        <f>VLOOKUP($C603,[1]RiskPlusY2565Q3!$D$2:$W$901,17,0)</f>
        <v>1</v>
      </c>
      <c r="U603" s="83">
        <f t="shared" si="145"/>
        <v>0.5</v>
      </c>
      <c r="V603" s="82">
        <f>INDEX([1]Ratio!$T:$T,MATCH([1]ตารางคะแนนV3!$C603,[1]Ratio!$C:$C,0))</f>
        <v>89</v>
      </c>
      <c r="W603" s="78">
        <f>VLOOKUP($C603,[1]RiskPlusY2565Q3!$D$2:$W$901,18,0)</f>
        <v>0</v>
      </c>
      <c r="X603" s="83">
        <f t="shared" si="146"/>
        <v>0</v>
      </c>
      <c r="Y603" s="82">
        <f>INDEX([1]Ratio!$V:$V,MATCH([1]ตารางคะแนนV3!$C603,[1]Ratio!$C:$C,0))</f>
        <v>33</v>
      </c>
      <c r="Z603" s="81">
        <f>INDEX([1]RiskPlusY2565Q3!$W:$W,MATCH([1]ตารางคะแนนV3!C603,[1]RiskPlusY2565Q3!$D:$D,0))</f>
        <v>1</v>
      </c>
      <c r="AA603" s="84">
        <f t="shared" si="147"/>
        <v>1.5</v>
      </c>
      <c r="AB603" s="77" t="str">
        <f>INDEX('[1]Quick MethodY2565Q3'!P:P,MATCH([1]ตารางคะแนนV3!$C603,'[1]Quick MethodY2565Q3'!$C:$C,0))</f>
        <v>1</v>
      </c>
      <c r="AC603" s="78" t="str">
        <f>INDEX('[1]Quick MethodY2565Q3'!Q:Q,MATCH([1]ตารางคะแนนV3!$C603,'[1]Quick MethodY2565Q3'!$C:$C,0))</f>
        <v>1</v>
      </c>
      <c r="AD603" s="78">
        <f>INDEX([1]HGRY2565Q3!W:W,MATCH([1]ตารางคะแนนV3!$C603,[1]HGRY2565Q3!$C:$C,0))</f>
        <v>0</v>
      </c>
      <c r="AE603" s="78">
        <f>INDEX([1]HGRY2565Q3!X:X,MATCH([1]ตารางคะแนนV3!$C603,[1]HGRY2565Q3!$C:$C,0))</f>
        <v>0</v>
      </c>
      <c r="AF603" s="78">
        <f>INDEX([1]HGRY2565Q3!Y:Y,MATCH([1]ตารางคะแนนV3!$C603,[1]HGRY2565Q3!$C:$C,0))</f>
        <v>0</v>
      </c>
      <c r="AG603" s="78">
        <f>INDEX([1]HGRY2565Q3!Z:Z,MATCH([1]ตารางคะแนนV3!$C603,[1]HGRY2565Q3!$C:$C,0))</f>
        <v>0</v>
      </c>
      <c r="AH603" s="85">
        <f t="shared" si="148"/>
        <v>2</v>
      </c>
      <c r="AI603" s="79">
        <f t="shared" si="149"/>
        <v>2</v>
      </c>
      <c r="AJ603" s="86">
        <f>INDEX([1]PointY2565Q3!J:J,MATCH([1]ตารางคะแนนV3!$C603,[1]PointY2565Q3!$C:$C,0))</f>
        <v>1</v>
      </c>
      <c r="AK603" s="87">
        <f>IFERROR(INDEX([1]อัตราการครองเตียง!O:O,MATCH([1]ตารางคะแนนV3!$C603,[1]อัตราการครองเตียง!$C:$C,0)),0)</f>
        <v>1</v>
      </c>
      <c r="AL603" s="88">
        <f>INDEX([1]SumAdjRw!R:R,MATCH([1]ตารางคะแนนV3!$C603,[1]SumAdjRw!$C:$C,0))</f>
        <v>1</v>
      </c>
      <c r="AM603" s="89">
        <f t="shared" si="150"/>
        <v>2</v>
      </c>
      <c r="AN603" s="90">
        <f t="shared" si="151"/>
        <v>5</v>
      </c>
      <c r="AO603" s="91">
        <f t="shared" si="152"/>
        <v>6.5</v>
      </c>
      <c r="AP603" s="92">
        <f>INDEX([1]RiskPlusY2565Q3!Q:Q,MATCH([1]ตารางคะแนนV3!$C603,[1]RiskPlusY2565Q3!$D:$D,0))</f>
        <v>1</v>
      </c>
      <c r="AQ603" s="92">
        <f>INDEX([1]RiskPlusY2565Q3!R:R,MATCH([1]ตารางคะแนนV3!$C603,[1]RiskPlusY2565Q3!$D:$D,0))</f>
        <v>1</v>
      </c>
      <c r="AR603" s="92">
        <f>INDEX([1]RiskPlusY2565Q3!AB:AB,MATCH([1]ตารางคะแนนV3!$C603,[1]RiskPlusY2565Q3!$D:$D,0))</f>
        <v>1</v>
      </c>
      <c r="AS603" s="93">
        <f t="shared" si="153"/>
        <v>3</v>
      </c>
      <c r="AT603" s="92">
        <f>INDEX([1]RiskPlusY2565Q3!AA:AA,MATCH([1]ตารางคะแนนV3!$C603,[1]RiskPlusY2565Q3!$D:$D,0))</f>
        <v>1</v>
      </c>
      <c r="AU603" s="92">
        <f>INDEX([1]RiskPlusY2565Q3!AC:AC,MATCH([1]ตารางคะแนนV3!$C603,[1]RiskPlusY2565Q3!$D:$D,0))</f>
        <v>1</v>
      </c>
      <c r="AV603" s="94">
        <f t="shared" si="154"/>
        <v>2</v>
      </c>
      <c r="AW603" s="95">
        <f t="shared" si="155"/>
        <v>5</v>
      </c>
      <c r="AX603" s="96">
        <f t="shared" si="156"/>
        <v>11.5</v>
      </c>
      <c r="AY603" s="18" t="str">
        <f t="shared" si="157"/>
        <v>B</v>
      </c>
      <c r="AZ603" s="18"/>
      <c r="BA603" s="18" t="str">
        <f>INDEX([1]Proflile65!$L:$L,MATCH([1]ตารางคะแนนV3!$C603,[1]Proflile65!$D:$D,0))</f>
        <v>เดิม</v>
      </c>
      <c r="BB603" s="18"/>
      <c r="BC603" s="18"/>
      <c r="BD603" s="28" t="b">
        <f t="shared" si="158"/>
        <v>1</v>
      </c>
      <c r="BE603" s="96">
        <v>11.5</v>
      </c>
      <c r="BF603" s="18" t="s">
        <v>2071</v>
      </c>
      <c r="BH603" s="17">
        <f t="shared" si="159"/>
        <v>150000</v>
      </c>
    </row>
    <row r="604" spans="1:60">
      <c r="A604" s="18" t="s">
        <v>152</v>
      </c>
      <c r="B604" s="17" t="s">
        <v>173</v>
      </c>
      <c r="C604" s="18" t="s">
        <v>1359</v>
      </c>
      <c r="D604" s="17" t="s">
        <v>1360</v>
      </c>
      <c r="E604" s="18" t="str">
        <f>INDEX([1]Proflile65!$F:$F,MATCH([1]ตารางคะแนนV3!$C604,[1]Proflile65!$D:$D,0))</f>
        <v>รพช.</v>
      </c>
      <c r="F604" s="18">
        <f>INDEX([1]Proflile65!$H:$H,MATCH([1]ตารางคะแนนV3!$C604,[1]Proflile65!$D:$D,0))</f>
        <v>120</v>
      </c>
      <c r="G604" s="19" t="str">
        <f>INDEX([1]Proflile65!$K:$K,MATCH([1]ตารางคะแนนV3!$C604,[1]Proflile65!$D:$D,0))</f>
        <v>รพช.M2 B&gt;100</v>
      </c>
      <c r="H604" s="75">
        <v>71693</v>
      </c>
      <c r="I604" s="76">
        <f>INDEX([1]RiskPlusY2565Q3!L:L,MATCH([1]ตารางคะแนนV3!$C604,[1]RiskPlusY2565Q3!$D:$D,0))</f>
        <v>143511648.87</v>
      </c>
      <c r="J604" s="76">
        <f>INDEX([1]RiskPlusY2565Q3!P:P,MATCH([1]ตารางคะแนนV3!$C604,[1]RiskPlusY2565Q3!$D:$D,0))</f>
        <v>37538587.130000003</v>
      </c>
      <c r="K604" s="76">
        <f>INDEX([1]RiskPlusY2565Q3!O:O,MATCH([1]ตารางคะแนนV3!$C604,[1]RiskPlusY2565Q3!$D:$D,0))</f>
        <v>97580247.400000006</v>
      </c>
      <c r="L604" s="76">
        <f>INDEX([1]RiskPlusY2565Q3!M:M,MATCH([1]ตารางคะแนนV3!$C604,[1]RiskPlusY2565Q3!$D:$D,0))</f>
        <v>93125722.549999997</v>
      </c>
      <c r="M604" s="29">
        <f>INDEX([1]RiskPlusY2565Q3!N:N,MATCH([1]ตารางคะแนนV3!$C604,[1]RiskPlusY2565Q3!$D:$D,0))</f>
        <v>0</v>
      </c>
      <c r="N604" s="77">
        <f>INDEX([1]PlanfinY2565Q3!M:M,MATCH([1]ตารางคะแนนV3!$C604,[1]PlanfinY2565Q3!$C:$C,0))</f>
        <v>0</v>
      </c>
      <c r="O604" s="78">
        <f>INDEX([1]PlanfinY2565Q3!N:N,MATCH([1]ตารางคะแนนV3!$C604,[1]PlanfinY2565Q3!$C:$C,0))</f>
        <v>1</v>
      </c>
      <c r="P604" s="79">
        <f t="shared" si="144"/>
        <v>1</v>
      </c>
      <c r="Q604" s="80">
        <f>INDEX([1]Ratio!R:R,MATCH([1]ตารางคะแนนV3!$C604,[1]Ratio!$C:$C,0))</f>
        <v>94</v>
      </c>
      <c r="R604" s="81">
        <f>INDEX([1]RiskPlusY2565Q3!$S:$S,MATCH([1]ตารางคะแนนV3!C604,[1]RiskPlusY2565Q3!$D:$D,0))</f>
        <v>0</v>
      </c>
      <c r="S604" s="82">
        <f>INDEX([1]Ratio!$S:$S,MATCH([1]ตารางคะแนนV3!$C604,[1]Ratio!$C:$C,0))</f>
        <v>60</v>
      </c>
      <c r="T604" s="78">
        <f>VLOOKUP($C604,[1]RiskPlusY2565Q3!$D$2:$W$901,17,0)</f>
        <v>1</v>
      </c>
      <c r="U604" s="83">
        <f t="shared" si="145"/>
        <v>0.5</v>
      </c>
      <c r="V604" s="82">
        <f>INDEX([1]Ratio!$T:$T,MATCH([1]ตารางคะแนนV3!$C604,[1]Ratio!$C:$C,0))</f>
        <v>77</v>
      </c>
      <c r="W604" s="78">
        <f>VLOOKUP($C604,[1]RiskPlusY2565Q3!$D$2:$W$901,18,0)</f>
        <v>0</v>
      </c>
      <c r="X604" s="83">
        <f t="shared" si="146"/>
        <v>0</v>
      </c>
      <c r="Y604" s="82">
        <f>INDEX([1]Ratio!$V:$V,MATCH([1]ตารางคะแนนV3!$C604,[1]Ratio!$C:$C,0))</f>
        <v>58</v>
      </c>
      <c r="Z604" s="81">
        <f>INDEX([1]RiskPlusY2565Q3!$W:$W,MATCH([1]ตารางคะแนนV3!C604,[1]RiskPlusY2565Q3!$D:$D,0))</f>
        <v>1</v>
      </c>
      <c r="AA604" s="84">
        <f t="shared" si="147"/>
        <v>1.5</v>
      </c>
      <c r="AB604" s="77" t="str">
        <f>INDEX('[1]Quick MethodY2565Q3'!P:P,MATCH([1]ตารางคะแนนV3!$C604,'[1]Quick MethodY2565Q3'!$C:$C,0))</f>
        <v>1</v>
      </c>
      <c r="AC604" s="78" t="str">
        <f>INDEX('[1]Quick MethodY2565Q3'!Q:Q,MATCH([1]ตารางคะแนนV3!$C604,'[1]Quick MethodY2565Q3'!$C:$C,0))</f>
        <v>1</v>
      </c>
      <c r="AD604" s="78">
        <f>INDEX([1]HGRY2565Q3!W:W,MATCH([1]ตารางคะแนนV3!$C604,[1]HGRY2565Q3!$C:$C,0))</f>
        <v>0.5</v>
      </c>
      <c r="AE604" s="78">
        <f>INDEX([1]HGRY2565Q3!X:X,MATCH([1]ตารางคะแนนV3!$C604,[1]HGRY2565Q3!$C:$C,0))</f>
        <v>0.5</v>
      </c>
      <c r="AF604" s="78">
        <f>INDEX([1]HGRY2565Q3!Y:Y,MATCH([1]ตารางคะแนนV3!$C604,[1]HGRY2565Q3!$C:$C,0))</f>
        <v>0</v>
      </c>
      <c r="AG604" s="78">
        <f>INDEX([1]HGRY2565Q3!Z:Z,MATCH([1]ตารางคะแนนV3!$C604,[1]HGRY2565Q3!$C:$C,0))</f>
        <v>0.5</v>
      </c>
      <c r="AH604" s="85">
        <f t="shared" si="148"/>
        <v>3.5</v>
      </c>
      <c r="AI604" s="79">
        <f t="shared" si="149"/>
        <v>2</v>
      </c>
      <c r="AJ604" s="86">
        <f>INDEX([1]PointY2565Q3!J:J,MATCH([1]ตารางคะแนนV3!$C604,[1]PointY2565Q3!$C:$C,0))</f>
        <v>1</v>
      </c>
      <c r="AK604" s="87">
        <f>IFERROR(INDEX([1]อัตราการครองเตียง!O:O,MATCH([1]ตารางคะแนนV3!$C604,[1]อัตราการครองเตียง!$C:$C,0)),0)</f>
        <v>0</v>
      </c>
      <c r="AL604" s="88">
        <f>INDEX([1]SumAdjRw!R:R,MATCH([1]ตารางคะแนนV3!$C604,[1]SumAdjRw!$C:$C,0))</f>
        <v>0</v>
      </c>
      <c r="AM604" s="89">
        <f t="shared" si="150"/>
        <v>0</v>
      </c>
      <c r="AN604" s="90">
        <f t="shared" si="151"/>
        <v>3</v>
      </c>
      <c r="AO604" s="91">
        <f t="shared" si="152"/>
        <v>5.5</v>
      </c>
      <c r="AP604" s="92">
        <f>INDEX([1]RiskPlusY2565Q3!Q:Q,MATCH([1]ตารางคะแนนV3!$C604,[1]RiskPlusY2565Q3!$D:$D,0))</f>
        <v>1</v>
      </c>
      <c r="AQ604" s="92">
        <f>INDEX([1]RiskPlusY2565Q3!R:R,MATCH([1]ตารางคะแนนV3!$C604,[1]RiskPlusY2565Q3!$D:$D,0))</f>
        <v>1</v>
      </c>
      <c r="AR604" s="92">
        <f>INDEX([1]RiskPlusY2565Q3!AB:AB,MATCH([1]ตารางคะแนนV3!$C604,[1]RiskPlusY2565Q3!$D:$D,0))</f>
        <v>1</v>
      </c>
      <c r="AS604" s="93">
        <f t="shared" si="153"/>
        <v>3</v>
      </c>
      <c r="AT604" s="92">
        <f>INDEX([1]RiskPlusY2565Q3!AA:AA,MATCH([1]ตารางคะแนนV3!$C604,[1]RiskPlusY2565Q3!$D:$D,0))</f>
        <v>1</v>
      </c>
      <c r="AU604" s="92">
        <f>INDEX([1]RiskPlusY2565Q3!AC:AC,MATCH([1]ตารางคะแนนV3!$C604,[1]RiskPlusY2565Q3!$D:$D,0))</f>
        <v>1</v>
      </c>
      <c r="AV604" s="94">
        <f t="shared" si="154"/>
        <v>2</v>
      </c>
      <c r="AW604" s="95">
        <f t="shared" si="155"/>
        <v>5</v>
      </c>
      <c r="AX604" s="96">
        <f t="shared" si="156"/>
        <v>10.5</v>
      </c>
      <c r="AY604" s="18" t="str">
        <f t="shared" si="157"/>
        <v>B</v>
      </c>
      <c r="AZ604" s="18"/>
      <c r="BA604" s="18" t="str">
        <f>INDEX([1]Proflile65!$L:$L,MATCH([1]ตารางคะแนนV3!$C604,[1]Proflile65!$D:$D,0))</f>
        <v>เดิม</v>
      </c>
      <c r="BB604" s="18"/>
      <c r="BC604" s="18"/>
      <c r="BD604" s="28" t="b">
        <f t="shared" si="158"/>
        <v>1</v>
      </c>
      <c r="BE604" s="96">
        <v>10.5</v>
      </c>
      <c r="BF604" s="18" t="s">
        <v>2071</v>
      </c>
      <c r="BH604" s="17">
        <f t="shared" si="159"/>
        <v>150000</v>
      </c>
    </row>
    <row r="605" spans="1:60">
      <c r="A605" s="18" t="s">
        <v>152</v>
      </c>
      <c r="B605" s="17" t="s">
        <v>173</v>
      </c>
      <c r="C605" s="18" t="s">
        <v>1361</v>
      </c>
      <c r="D605" s="17" t="s">
        <v>1362</v>
      </c>
      <c r="E605" s="18" t="str">
        <f>INDEX([1]Proflile65!$F:$F,MATCH([1]ตารางคะแนนV3!$C605,[1]Proflile65!$D:$D,0))</f>
        <v>รพช.</v>
      </c>
      <c r="F605" s="18">
        <f>INDEX([1]Proflile65!$H:$H,MATCH([1]ตารางคะแนนV3!$C605,[1]Proflile65!$D:$D,0))</f>
        <v>80</v>
      </c>
      <c r="G605" s="19" t="str">
        <f>INDEX([1]Proflile65!$K:$K,MATCH([1]ตารางคะแนนV3!$C605,[1]Proflile65!$D:$D,0))</f>
        <v>รพช.F2 P30,000-60,000</v>
      </c>
      <c r="H605" s="75">
        <v>53769</v>
      </c>
      <c r="I605" s="76">
        <f>INDEX([1]RiskPlusY2565Q3!L:L,MATCH([1]ตารางคะแนนV3!$C605,[1]RiskPlusY2565Q3!$D:$D,0))</f>
        <v>109874935.42</v>
      </c>
      <c r="J605" s="76">
        <f>INDEX([1]RiskPlusY2565Q3!P:P,MATCH([1]ตารางคะแนนV3!$C605,[1]RiskPlusY2565Q3!$D:$D,0))</f>
        <v>72873188.079999998</v>
      </c>
      <c r="K605" s="76">
        <f>INDEX([1]RiskPlusY2565Q3!O:O,MATCH([1]ตารางคะแนนV3!$C605,[1]RiskPlusY2565Q3!$D:$D,0))</f>
        <v>24162564.57</v>
      </c>
      <c r="L605" s="76">
        <f>INDEX([1]RiskPlusY2565Q3!M:M,MATCH([1]ตารางคะแนนV3!$C605,[1]RiskPlusY2565Q3!$D:$D,0))</f>
        <v>20927477.77</v>
      </c>
      <c r="M605" s="29">
        <f>INDEX([1]RiskPlusY2565Q3!N:N,MATCH([1]ตารางคะแนนV3!$C605,[1]RiskPlusY2565Q3!$D:$D,0))</f>
        <v>0</v>
      </c>
      <c r="N605" s="77">
        <f>INDEX([1]PlanfinY2565Q3!M:M,MATCH([1]ตารางคะแนนV3!$C605,[1]PlanfinY2565Q3!$C:$C,0))</f>
        <v>0</v>
      </c>
      <c r="O605" s="78">
        <f>INDEX([1]PlanfinY2565Q3!N:N,MATCH([1]ตารางคะแนนV3!$C605,[1]PlanfinY2565Q3!$C:$C,0))</f>
        <v>1</v>
      </c>
      <c r="P605" s="79">
        <f t="shared" si="144"/>
        <v>1</v>
      </c>
      <c r="Q605" s="80">
        <f>INDEX([1]Ratio!R:R,MATCH([1]ตารางคะแนนV3!$C605,[1]Ratio!$C:$C,0))</f>
        <v>78</v>
      </c>
      <c r="R605" s="81">
        <f>INDEX([1]RiskPlusY2565Q3!$S:$S,MATCH([1]ตารางคะแนนV3!C605,[1]RiskPlusY2565Q3!$D:$D,0))</f>
        <v>1</v>
      </c>
      <c r="S605" s="82">
        <f>INDEX([1]Ratio!$S:$S,MATCH([1]ตารางคะแนนV3!$C605,[1]Ratio!$C:$C,0))</f>
        <v>55</v>
      </c>
      <c r="T605" s="78">
        <f>VLOOKUP($C605,[1]RiskPlusY2565Q3!$D$2:$W$901,17,0)</f>
        <v>1</v>
      </c>
      <c r="U605" s="83">
        <f t="shared" si="145"/>
        <v>0.5</v>
      </c>
      <c r="V605" s="82">
        <f>INDEX([1]Ratio!$T:$T,MATCH([1]ตารางคะแนนV3!$C605,[1]Ratio!$C:$C,0))</f>
        <v>57</v>
      </c>
      <c r="W605" s="78">
        <f>VLOOKUP($C605,[1]RiskPlusY2565Q3!$D$2:$W$901,18,0)</f>
        <v>1</v>
      </c>
      <c r="X605" s="83">
        <f t="shared" si="146"/>
        <v>0.5</v>
      </c>
      <c r="Y605" s="82">
        <f>INDEX([1]Ratio!$V:$V,MATCH([1]ตารางคะแนนV3!$C605,[1]Ratio!$C:$C,0))</f>
        <v>91</v>
      </c>
      <c r="Z605" s="81">
        <f>INDEX([1]RiskPlusY2565Q3!$W:$W,MATCH([1]ตารางคะแนนV3!C605,[1]RiskPlusY2565Q3!$D:$D,0))</f>
        <v>0</v>
      </c>
      <c r="AA605" s="84">
        <f t="shared" si="147"/>
        <v>2</v>
      </c>
      <c r="AB605" s="77" t="str">
        <f>INDEX('[1]Quick MethodY2565Q3'!P:P,MATCH([1]ตารางคะแนนV3!$C605,'[1]Quick MethodY2565Q3'!$C:$C,0))</f>
        <v>1</v>
      </c>
      <c r="AC605" s="78" t="str">
        <f>INDEX('[1]Quick MethodY2565Q3'!Q:Q,MATCH([1]ตารางคะแนนV3!$C605,'[1]Quick MethodY2565Q3'!$C:$C,0))</f>
        <v>1</v>
      </c>
      <c r="AD605" s="78">
        <f>INDEX([1]HGRY2565Q3!W:W,MATCH([1]ตารางคะแนนV3!$C605,[1]HGRY2565Q3!$C:$C,0))</f>
        <v>0</v>
      </c>
      <c r="AE605" s="78">
        <f>INDEX([1]HGRY2565Q3!X:X,MATCH([1]ตารางคะแนนV3!$C605,[1]HGRY2565Q3!$C:$C,0))</f>
        <v>0</v>
      </c>
      <c r="AF605" s="78">
        <f>INDEX([1]HGRY2565Q3!Y:Y,MATCH([1]ตารางคะแนนV3!$C605,[1]HGRY2565Q3!$C:$C,0))</f>
        <v>0</v>
      </c>
      <c r="AG605" s="78">
        <f>INDEX([1]HGRY2565Q3!Z:Z,MATCH([1]ตารางคะแนนV3!$C605,[1]HGRY2565Q3!$C:$C,0))</f>
        <v>0</v>
      </c>
      <c r="AH605" s="85">
        <f t="shared" si="148"/>
        <v>2</v>
      </c>
      <c r="AI605" s="79">
        <f t="shared" si="149"/>
        <v>2</v>
      </c>
      <c r="AJ605" s="86">
        <f>INDEX([1]PointY2565Q3!J:J,MATCH([1]ตารางคะแนนV3!$C605,[1]PointY2565Q3!$C:$C,0))</f>
        <v>1</v>
      </c>
      <c r="AK605" s="87">
        <f>IFERROR(INDEX([1]อัตราการครองเตียง!O:O,MATCH([1]ตารางคะแนนV3!$C605,[1]อัตราการครองเตียง!$C:$C,0)),0)</f>
        <v>0</v>
      </c>
      <c r="AL605" s="88">
        <f>INDEX([1]SumAdjRw!R:R,MATCH([1]ตารางคะแนนV3!$C605,[1]SumAdjRw!$C:$C,0))</f>
        <v>1</v>
      </c>
      <c r="AM605" s="89">
        <f t="shared" si="150"/>
        <v>1</v>
      </c>
      <c r="AN605" s="90">
        <f t="shared" si="151"/>
        <v>4</v>
      </c>
      <c r="AO605" s="91">
        <f t="shared" si="152"/>
        <v>7</v>
      </c>
      <c r="AP605" s="92">
        <f>INDEX([1]RiskPlusY2565Q3!Q:Q,MATCH([1]ตารางคะแนนV3!$C605,[1]RiskPlusY2565Q3!$D:$D,0))</f>
        <v>0</v>
      </c>
      <c r="AQ605" s="92">
        <f>INDEX([1]RiskPlusY2565Q3!R:R,MATCH([1]ตารางคะแนนV3!$C605,[1]RiskPlusY2565Q3!$D:$D,0))</f>
        <v>0</v>
      </c>
      <c r="AR605" s="92">
        <f>INDEX([1]RiskPlusY2565Q3!AB:AB,MATCH([1]ตารางคะแนนV3!$C605,[1]RiskPlusY2565Q3!$D:$D,0))</f>
        <v>1</v>
      </c>
      <c r="AS605" s="93">
        <f t="shared" si="153"/>
        <v>1</v>
      </c>
      <c r="AT605" s="92">
        <f>INDEX([1]RiskPlusY2565Q3!AA:AA,MATCH([1]ตารางคะแนนV3!$C605,[1]RiskPlusY2565Q3!$D:$D,0))</f>
        <v>1</v>
      </c>
      <c r="AU605" s="92">
        <f>INDEX([1]RiskPlusY2565Q3!AC:AC,MATCH([1]ตารางคะแนนV3!$C605,[1]RiskPlusY2565Q3!$D:$D,0))</f>
        <v>1</v>
      </c>
      <c r="AV605" s="94">
        <f t="shared" si="154"/>
        <v>2</v>
      </c>
      <c r="AW605" s="95">
        <f t="shared" si="155"/>
        <v>3</v>
      </c>
      <c r="AX605" s="96">
        <f t="shared" si="156"/>
        <v>10</v>
      </c>
      <c r="AY605" s="18" t="str">
        <f t="shared" si="157"/>
        <v>C</v>
      </c>
      <c r="AZ605" s="18"/>
      <c r="BA605" s="18" t="str">
        <f>INDEX([1]Proflile65!$L:$L,MATCH([1]ตารางคะแนนV3!$C605,[1]Proflile65!$D:$D,0))</f>
        <v>เดิม</v>
      </c>
      <c r="BB605" s="18"/>
      <c r="BC605" s="18"/>
      <c r="BD605" s="28" t="b">
        <f t="shared" si="158"/>
        <v>1</v>
      </c>
      <c r="BE605" s="96">
        <v>10</v>
      </c>
      <c r="BF605" s="18" t="s">
        <v>2072</v>
      </c>
      <c r="BH605" s="17">
        <f t="shared" si="159"/>
        <v>0</v>
      </c>
    </row>
    <row r="606" spans="1:60">
      <c r="A606" s="18" t="s">
        <v>152</v>
      </c>
      <c r="B606" s="17" t="s">
        <v>173</v>
      </c>
      <c r="C606" s="18" t="s">
        <v>1363</v>
      </c>
      <c r="D606" s="17" t="s">
        <v>1364</v>
      </c>
      <c r="E606" s="18" t="str">
        <f>INDEX([1]Proflile65!$F:$F,MATCH([1]ตารางคะแนนV3!$C606,[1]Proflile65!$D:$D,0))</f>
        <v>รพช.</v>
      </c>
      <c r="F606" s="18">
        <f>INDEX([1]Proflile65!$H:$H,MATCH([1]ตารางคะแนนV3!$C606,[1]Proflile65!$D:$D,0))</f>
        <v>60</v>
      </c>
      <c r="G606" s="19" t="str">
        <f>INDEX([1]Proflile65!$K:$K,MATCH([1]ตารางคะแนนV3!$C606,[1]Proflile65!$D:$D,0))</f>
        <v>รพช.F2 P30,000-60,000</v>
      </c>
      <c r="H606" s="75">
        <v>57435</v>
      </c>
      <c r="I606" s="76">
        <f>INDEX([1]RiskPlusY2565Q3!L:L,MATCH([1]ตารางคะแนนV3!$C606,[1]RiskPlusY2565Q3!$D:$D,0))</f>
        <v>137561610.22999999</v>
      </c>
      <c r="J606" s="76">
        <f>INDEX([1]RiskPlusY2565Q3!P:P,MATCH([1]ตารางคะแนนV3!$C606,[1]RiskPlusY2565Q3!$D:$D,0))</f>
        <v>80976241.290000007</v>
      </c>
      <c r="K606" s="76">
        <f>INDEX([1]RiskPlusY2565Q3!O:O,MATCH([1]ตารางคะแนนV3!$C606,[1]RiskPlusY2565Q3!$D:$D,0))</f>
        <v>79963409.909999996</v>
      </c>
      <c r="L606" s="76">
        <f>INDEX([1]RiskPlusY2565Q3!M:M,MATCH([1]ตารางคะแนนV3!$C606,[1]RiskPlusY2565Q3!$D:$D,0))</f>
        <v>79304114.120000005</v>
      </c>
      <c r="M606" s="29">
        <f>INDEX([1]RiskPlusY2565Q3!N:N,MATCH([1]ตารางคะแนนV3!$C606,[1]RiskPlusY2565Q3!$D:$D,0))</f>
        <v>0</v>
      </c>
      <c r="N606" s="77">
        <f>INDEX([1]PlanfinY2565Q3!M:M,MATCH([1]ตารางคะแนนV3!$C606,[1]PlanfinY2565Q3!$C:$C,0))</f>
        <v>0</v>
      </c>
      <c r="O606" s="78">
        <f>INDEX([1]PlanfinY2565Q3!N:N,MATCH([1]ตารางคะแนนV3!$C606,[1]PlanfinY2565Q3!$C:$C,0))</f>
        <v>1</v>
      </c>
      <c r="P606" s="79">
        <f t="shared" si="144"/>
        <v>1</v>
      </c>
      <c r="Q606" s="80">
        <f>INDEX([1]Ratio!R:R,MATCH([1]ตารางคะแนนV3!$C606,[1]Ratio!$C:$C,0))</f>
        <v>65</v>
      </c>
      <c r="R606" s="81">
        <f>INDEX([1]RiskPlusY2565Q3!$S:$S,MATCH([1]ตารางคะแนนV3!C606,[1]RiskPlusY2565Q3!$D:$D,0))</f>
        <v>1</v>
      </c>
      <c r="S606" s="82">
        <f>INDEX([1]Ratio!$S:$S,MATCH([1]ตารางคะแนนV3!$C606,[1]Ratio!$C:$C,0))</f>
        <v>34</v>
      </c>
      <c r="T606" s="78">
        <f>VLOOKUP($C606,[1]RiskPlusY2565Q3!$D$2:$W$901,17,0)</f>
        <v>1</v>
      </c>
      <c r="U606" s="83">
        <f t="shared" si="145"/>
        <v>0.5</v>
      </c>
      <c r="V606" s="82">
        <f>INDEX([1]Ratio!$T:$T,MATCH([1]ตารางคะแนนV3!$C606,[1]Ratio!$C:$C,0))</f>
        <v>188</v>
      </c>
      <c r="W606" s="78">
        <f>VLOOKUP($C606,[1]RiskPlusY2565Q3!$D$2:$W$901,18,0)</f>
        <v>0</v>
      </c>
      <c r="X606" s="83">
        <f t="shared" si="146"/>
        <v>0</v>
      </c>
      <c r="Y606" s="82">
        <f>INDEX([1]Ratio!$V:$V,MATCH([1]ตารางคะแนนV3!$C606,[1]Ratio!$C:$C,0))</f>
        <v>77</v>
      </c>
      <c r="Z606" s="81">
        <f>INDEX([1]RiskPlusY2565Q3!$W:$W,MATCH([1]ตารางคะแนนV3!C606,[1]RiskPlusY2565Q3!$D:$D,0))</f>
        <v>0</v>
      </c>
      <c r="AA606" s="84">
        <f t="shared" si="147"/>
        <v>1.5</v>
      </c>
      <c r="AB606" s="77" t="str">
        <f>INDEX('[1]Quick MethodY2565Q3'!P:P,MATCH([1]ตารางคะแนนV3!$C606,'[1]Quick MethodY2565Q3'!$C:$C,0))</f>
        <v>1</v>
      </c>
      <c r="AC606" s="78" t="str">
        <f>INDEX('[1]Quick MethodY2565Q3'!Q:Q,MATCH([1]ตารางคะแนนV3!$C606,'[1]Quick MethodY2565Q3'!$C:$C,0))</f>
        <v>1</v>
      </c>
      <c r="AD606" s="78">
        <f>INDEX([1]HGRY2565Q3!W:W,MATCH([1]ตารางคะแนนV3!$C606,[1]HGRY2565Q3!$C:$C,0))</f>
        <v>0</v>
      </c>
      <c r="AE606" s="78">
        <f>INDEX([1]HGRY2565Q3!X:X,MATCH([1]ตารางคะแนนV3!$C606,[1]HGRY2565Q3!$C:$C,0))</f>
        <v>0</v>
      </c>
      <c r="AF606" s="78">
        <f>INDEX([1]HGRY2565Q3!Y:Y,MATCH([1]ตารางคะแนนV3!$C606,[1]HGRY2565Q3!$C:$C,0))</f>
        <v>0.5</v>
      </c>
      <c r="AG606" s="78">
        <f>INDEX([1]HGRY2565Q3!Z:Z,MATCH([1]ตารางคะแนนV3!$C606,[1]HGRY2565Q3!$C:$C,0))</f>
        <v>0.5</v>
      </c>
      <c r="AH606" s="85">
        <f t="shared" si="148"/>
        <v>3</v>
      </c>
      <c r="AI606" s="79">
        <f t="shared" si="149"/>
        <v>2</v>
      </c>
      <c r="AJ606" s="86">
        <f>INDEX([1]PointY2565Q3!J:J,MATCH([1]ตารางคะแนนV3!$C606,[1]PointY2565Q3!$C:$C,0))</f>
        <v>1</v>
      </c>
      <c r="AK606" s="87">
        <f>IFERROR(INDEX([1]อัตราการครองเตียง!O:O,MATCH([1]ตารางคะแนนV3!$C606,[1]อัตราการครองเตียง!$C:$C,0)),0)</f>
        <v>0</v>
      </c>
      <c r="AL606" s="88">
        <f>INDEX([1]SumAdjRw!R:R,MATCH([1]ตารางคะแนนV3!$C606,[1]SumAdjRw!$C:$C,0))</f>
        <v>0</v>
      </c>
      <c r="AM606" s="89">
        <f t="shared" si="150"/>
        <v>0</v>
      </c>
      <c r="AN606" s="90">
        <f t="shared" si="151"/>
        <v>3</v>
      </c>
      <c r="AO606" s="91">
        <f t="shared" si="152"/>
        <v>5.5</v>
      </c>
      <c r="AP606" s="92">
        <f>INDEX([1]RiskPlusY2565Q3!Q:Q,MATCH([1]ตารางคะแนนV3!$C606,[1]RiskPlusY2565Q3!$D:$D,0))</f>
        <v>1</v>
      </c>
      <c r="AQ606" s="92">
        <f>INDEX([1]RiskPlusY2565Q3!R:R,MATCH([1]ตารางคะแนนV3!$C606,[1]RiskPlusY2565Q3!$D:$D,0))</f>
        <v>1</v>
      </c>
      <c r="AR606" s="92">
        <f>INDEX([1]RiskPlusY2565Q3!AB:AB,MATCH([1]ตารางคะแนนV3!$C606,[1]RiskPlusY2565Q3!$D:$D,0))</f>
        <v>1</v>
      </c>
      <c r="AS606" s="93">
        <f t="shared" si="153"/>
        <v>3</v>
      </c>
      <c r="AT606" s="92">
        <f>INDEX([1]RiskPlusY2565Q3!AA:AA,MATCH([1]ตารางคะแนนV3!$C606,[1]RiskPlusY2565Q3!$D:$D,0))</f>
        <v>1</v>
      </c>
      <c r="AU606" s="92">
        <f>INDEX([1]RiskPlusY2565Q3!AC:AC,MATCH([1]ตารางคะแนนV3!$C606,[1]RiskPlusY2565Q3!$D:$D,0))</f>
        <v>1</v>
      </c>
      <c r="AV606" s="94">
        <f t="shared" si="154"/>
        <v>2</v>
      </c>
      <c r="AW606" s="95">
        <f t="shared" si="155"/>
        <v>5</v>
      </c>
      <c r="AX606" s="96">
        <f t="shared" si="156"/>
        <v>10.5</v>
      </c>
      <c r="AY606" s="18" t="str">
        <f t="shared" si="157"/>
        <v>B</v>
      </c>
      <c r="AZ606" s="18"/>
      <c r="BA606" s="18" t="str">
        <f>INDEX([1]Proflile65!$L:$L,MATCH([1]ตารางคะแนนV3!$C606,[1]Proflile65!$D:$D,0))</f>
        <v>เดิม</v>
      </c>
      <c r="BB606" s="18"/>
      <c r="BC606" s="18"/>
      <c r="BD606" s="28" t="b">
        <f t="shared" si="158"/>
        <v>1</v>
      </c>
      <c r="BE606" s="96">
        <v>10.5</v>
      </c>
      <c r="BF606" s="18" t="s">
        <v>2071</v>
      </c>
      <c r="BH606" s="17">
        <f t="shared" si="159"/>
        <v>150000</v>
      </c>
    </row>
    <row r="607" spans="1:60">
      <c r="A607" s="18" t="s">
        <v>152</v>
      </c>
      <c r="B607" s="17" t="s">
        <v>173</v>
      </c>
      <c r="C607" s="18" t="s">
        <v>1365</v>
      </c>
      <c r="D607" s="17" t="s">
        <v>1366</v>
      </c>
      <c r="E607" s="18" t="str">
        <f>INDEX([1]Proflile65!$F:$F,MATCH([1]ตารางคะแนนV3!$C607,[1]Proflile65!$D:$D,0))</f>
        <v>รพช.</v>
      </c>
      <c r="F607" s="18">
        <f>INDEX([1]Proflile65!$H:$H,MATCH([1]ตารางคะแนนV3!$C607,[1]Proflile65!$D:$D,0))</f>
        <v>35</v>
      </c>
      <c r="G607" s="19" t="str">
        <f>INDEX([1]Proflile65!$K:$K,MATCH([1]ตารางคะแนนV3!$C607,[1]Proflile65!$D:$D,0))</f>
        <v>รพช.F2 P&lt;=30,000</v>
      </c>
      <c r="H607" s="75">
        <v>16224</v>
      </c>
      <c r="I607" s="76">
        <f>INDEX([1]RiskPlusY2565Q3!L:L,MATCH([1]ตารางคะแนนV3!$C607,[1]RiskPlusY2565Q3!$D:$D,0))</f>
        <v>59204186.659999996</v>
      </c>
      <c r="J607" s="76">
        <f>INDEX([1]RiskPlusY2565Q3!P:P,MATCH([1]ตารางคะแนนV3!$C607,[1]RiskPlusY2565Q3!$D:$D,0))</f>
        <v>36338273.140000001</v>
      </c>
      <c r="K607" s="76">
        <f>INDEX([1]RiskPlusY2565Q3!O:O,MATCH([1]ตารางคะแนนV3!$C607,[1]RiskPlusY2565Q3!$D:$D,0))</f>
        <v>31541002.25</v>
      </c>
      <c r="L607" s="76">
        <f>INDEX([1]RiskPlusY2565Q3!M:M,MATCH([1]ตารางคะแนนV3!$C607,[1]RiskPlusY2565Q3!$D:$D,0))</f>
        <v>31218112.329999998</v>
      </c>
      <c r="M607" s="29">
        <f>INDEX([1]RiskPlusY2565Q3!N:N,MATCH([1]ตารางคะแนนV3!$C607,[1]RiskPlusY2565Q3!$D:$D,0))</f>
        <v>0</v>
      </c>
      <c r="N607" s="77">
        <f>INDEX([1]PlanfinY2565Q3!M:M,MATCH([1]ตารางคะแนนV3!$C607,[1]PlanfinY2565Q3!$C:$C,0))</f>
        <v>0</v>
      </c>
      <c r="O607" s="78">
        <f>INDEX([1]PlanfinY2565Q3!N:N,MATCH([1]ตารางคะแนนV3!$C607,[1]PlanfinY2565Q3!$C:$C,0))</f>
        <v>1</v>
      </c>
      <c r="P607" s="79">
        <f t="shared" si="144"/>
        <v>1</v>
      </c>
      <c r="Q607" s="80">
        <f>INDEX([1]Ratio!R:R,MATCH([1]ตารางคะแนนV3!$C607,[1]Ratio!$C:$C,0))</f>
        <v>108</v>
      </c>
      <c r="R607" s="81">
        <f>INDEX([1]RiskPlusY2565Q3!$S:$S,MATCH([1]ตารางคะแนนV3!C607,[1]RiskPlusY2565Q3!$D:$D,0))</f>
        <v>0</v>
      </c>
      <c r="S607" s="82">
        <f>INDEX([1]Ratio!$S:$S,MATCH([1]ตารางคะแนนV3!$C607,[1]Ratio!$C:$C,0))</f>
        <v>68</v>
      </c>
      <c r="T607" s="78">
        <f>VLOOKUP($C607,[1]RiskPlusY2565Q3!$D$2:$W$901,17,0)</f>
        <v>0</v>
      </c>
      <c r="U607" s="83">
        <f t="shared" si="145"/>
        <v>0</v>
      </c>
      <c r="V607" s="82">
        <f>INDEX([1]Ratio!$T:$T,MATCH([1]ตารางคะแนนV3!$C607,[1]Ratio!$C:$C,0))</f>
        <v>39</v>
      </c>
      <c r="W607" s="78">
        <f>VLOOKUP($C607,[1]RiskPlusY2565Q3!$D$2:$W$901,18,0)</f>
        <v>1</v>
      </c>
      <c r="X607" s="83">
        <f t="shared" si="146"/>
        <v>0.5</v>
      </c>
      <c r="Y607" s="82">
        <f>INDEX([1]Ratio!$V:$V,MATCH([1]ตารางคะแนนV3!$C607,[1]Ratio!$C:$C,0))</f>
        <v>70</v>
      </c>
      <c r="Z607" s="81">
        <f>INDEX([1]RiskPlusY2565Q3!$W:$W,MATCH([1]ตารางคะแนนV3!C607,[1]RiskPlusY2565Q3!$D:$D,0))</f>
        <v>0</v>
      </c>
      <c r="AA607" s="84">
        <f t="shared" si="147"/>
        <v>0.5</v>
      </c>
      <c r="AB607" s="77" t="str">
        <f>INDEX('[1]Quick MethodY2565Q3'!P:P,MATCH([1]ตารางคะแนนV3!$C607,'[1]Quick MethodY2565Q3'!$C:$C,0))</f>
        <v>1</v>
      </c>
      <c r="AC607" s="78" t="str">
        <f>INDEX('[1]Quick MethodY2565Q3'!Q:Q,MATCH([1]ตารางคะแนนV3!$C607,'[1]Quick MethodY2565Q3'!$C:$C,0))</f>
        <v>1</v>
      </c>
      <c r="AD607" s="78">
        <f>INDEX([1]HGRY2565Q3!W:W,MATCH([1]ตารางคะแนนV3!$C607,[1]HGRY2565Q3!$C:$C,0))</f>
        <v>0.5</v>
      </c>
      <c r="AE607" s="78">
        <f>INDEX([1]HGRY2565Q3!X:X,MATCH([1]ตารางคะแนนV3!$C607,[1]HGRY2565Q3!$C:$C,0))</f>
        <v>0</v>
      </c>
      <c r="AF607" s="78">
        <f>INDEX([1]HGRY2565Q3!Y:Y,MATCH([1]ตารางคะแนนV3!$C607,[1]HGRY2565Q3!$C:$C,0))</f>
        <v>0.5</v>
      </c>
      <c r="AG607" s="78">
        <f>INDEX([1]HGRY2565Q3!Z:Z,MATCH([1]ตารางคะแนนV3!$C607,[1]HGRY2565Q3!$C:$C,0))</f>
        <v>0</v>
      </c>
      <c r="AH607" s="85">
        <f t="shared" si="148"/>
        <v>3</v>
      </c>
      <c r="AI607" s="79">
        <f t="shared" si="149"/>
        <v>2</v>
      </c>
      <c r="AJ607" s="86">
        <f>INDEX([1]PointY2565Q3!J:J,MATCH([1]ตารางคะแนนV3!$C607,[1]PointY2565Q3!$C:$C,0))</f>
        <v>1</v>
      </c>
      <c r="AK607" s="87">
        <f>IFERROR(INDEX([1]อัตราการครองเตียง!O:O,MATCH([1]ตารางคะแนนV3!$C607,[1]อัตราการครองเตียง!$C:$C,0)),0)</f>
        <v>0</v>
      </c>
      <c r="AL607" s="88">
        <f>INDEX([1]SumAdjRw!R:R,MATCH([1]ตารางคะแนนV3!$C607,[1]SumAdjRw!$C:$C,0))</f>
        <v>1</v>
      </c>
      <c r="AM607" s="89">
        <f t="shared" si="150"/>
        <v>1</v>
      </c>
      <c r="AN607" s="90">
        <f t="shared" si="151"/>
        <v>4</v>
      </c>
      <c r="AO607" s="91">
        <f t="shared" si="152"/>
        <v>5.5</v>
      </c>
      <c r="AP607" s="92">
        <f>INDEX([1]RiskPlusY2565Q3!Q:Q,MATCH([1]ตารางคะแนนV3!$C607,[1]RiskPlusY2565Q3!$D:$D,0))</f>
        <v>1</v>
      </c>
      <c r="AQ607" s="92">
        <f>INDEX([1]RiskPlusY2565Q3!R:R,MATCH([1]ตารางคะแนนV3!$C607,[1]RiskPlusY2565Q3!$D:$D,0))</f>
        <v>1</v>
      </c>
      <c r="AR607" s="92">
        <f>INDEX([1]RiskPlusY2565Q3!AB:AB,MATCH([1]ตารางคะแนนV3!$C607,[1]RiskPlusY2565Q3!$D:$D,0))</f>
        <v>1</v>
      </c>
      <c r="AS607" s="93">
        <f t="shared" si="153"/>
        <v>3</v>
      </c>
      <c r="AT607" s="92">
        <f>INDEX([1]RiskPlusY2565Q3!AA:AA,MATCH([1]ตารางคะแนนV3!$C607,[1]RiskPlusY2565Q3!$D:$D,0))</f>
        <v>1</v>
      </c>
      <c r="AU607" s="92">
        <f>INDEX([1]RiskPlusY2565Q3!AC:AC,MATCH([1]ตารางคะแนนV3!$C607,[1]RiskPlusY2565Q3!$D:$D,0))</f>
        <v>1</v>
      </c>
      <c r="AV607" s="94">
        <f t="shared" si="154"/>
        <v>2</v>
      </c>
      <c r="AW607" s="95">
        <f t="shared" si="155"/>
        <v>5</v>
      </c>
      <c r="AX607" s="96">
        <f t="shared" si="156"/>
        <v>10.5</v>
      </c>
      <c r="AY607" s="18" t="str">
        <f t="shared" si="157"/>
        <v>B</v>
      </c>
      <c r="AZ607" s="18"/>
      <c r="BA607" s="18" t="str">
        <f>INDEX([1]Proflile65!$L:$L,MATCH([1]ตารางคะแนนV3!$C607,[1]Proflile65!$D:$D,0))</f>
        <v>เดิม</v>
      </c>
      <c r="BB607" s="18"/>
      <c r="BC607" s="18"/>
      <c r="BD607" s="28" t="b">
        <f t="shared" si="158"/>
        <v>1</v>
      </c>
      <c r="BE607" s="96">
        <v>10.5</v>
      </c>
      <c r="BF607" s="18" t="s">
        <v>2071</v>
      </c>
      <c r="BH607" s="17">
        <f t="shared" si="159"/>
        <v>150000</v>
      </c>
    </row>
    <row r="608" spans="1:60">
      <c r="A608" s="18" t="s">
        <v>152</v>
      </c>
      <c r="B608" s="17" t="s">
        <v>173</v>
      </c>
      <c r="C608" s="18" t="s">
        <v>1367</v>
      </c>
      <c r="D608" s="17" t="s">
        <v>1368</v>
      </c>
      <c r="E608" s="18" t="str">
        <f>INDEX([1]Proflile65!$F:$F,MATCH([1]ตารางคะแนนV3!$C608,[1]Proflile65!$D:$D,0))</f>
        <v>รพช.</v>
      </c>
      <c r="F608" s="18">
        <f>INDEX([1]Proflile65!$H:$H,MATCH([1]ตารางคะแนนV3!$C608,[1]Proflile65!$D:$D,0))</f>
        <v>95</v>
      </c>
      <c r="G608" s="19" t="str">
        <f>INDEX([1]Proflile65!$K:$K,MATCH([1]ตารางคะแนนV3!$C608,[1]Proflile65!$D:$D,0))</f>
        <v>รพช.F1 P50,000-100,000</v>
      </c>
      <c r="H608" s="75">
        <v>53003</v>
      </c>
      <c r="I608" s="76">
        <f>INDEX([1]RiskPlusY2565Q3!L:L,MATCH([1]ตารางคะแนนV3!$C608,[1]RiskPlusY2565Q3!$D:$D,0))</f>
        <v>50244439.210000001</v>
      </c>
      <c r="J608" s="76">
        <f>INDEX([1]RiskPlusY2565Q3!P:P,MATCH([1]ตารางคะแนนV3!$C608,[1]RiskPlusY2565Q3!$D:$D,0))</f>
        <v>9378492.3200000003</v>
      </c>
      <c r="K608" s="76">
        <f>INDEX([1]RiskPlusY2565Q3!O:O,MATCH([1]ตารางคะแนนV3!$C608,[1]RiskPlusY2565Q3!$D:$D,0))</f>
        <v>43100373.060000002</v>
      </c>
      <c r="L608" s="76">
        <f>INDEX([1]RiskPlusY2565Q3!M:M,MATCH([1]ตารางคะแนนV3!$C608,[1]RiskPlusY2565Q3!$D:$D,0))</f>
        <v>39443799.530000001</v>
      </c>
      <c r="M608" s="29">
        <f>INDEX([1]RiskPlusY2565Q3!N:N,MATCH([1]ตารางคะแนนV3!$C608,[1]RiskPlusY2565Q3!$D:$D,0))</f>
        <v>0</v>
      </c>
      <c r="N608" s="77">
        <f>INDEX([1]PlanfinY2565Q3!M:M,MATCH([1]ตารางคะแนนV3!$C608,[1]PlanfinY2565Q3!$C:$C,0))</f>
        <v>0</v>
      </c>
      <c r="O608" s="78">
        <f>INDEX([1]PlanfinY2565Q3!N:N,MATCH([1]ตารางคะแนนV3!$C608,[1]PlanfinY2565Q3!$C:$C,0))</f>
        <v>1</v>
      </c>
      <c r="P608" s="79">
        <f t="shared" si="144"/>
        <v>1</v>
      </c>
      <c r="Q608" s="80">
        <f>INDEX([1]Ratio!R:R,MATCH([1]ตารางคะแนนV3!$C608,[1]Ratio!$C:$C,0))</f>
        <v>177</v>
      </c>
      <c r="R608" s="81">
        <f>INDEX([1]RiskPlusY2565Q3!$S:$S,MATCH([1]ตารางคะแนนV3!C608,[1]RiskPlusY2565Q3!$D:$D,0))</f>
        <v>0</v>
      </c>
      <c r="S608" s="82">
        <f>INDEX([1]Ratio!$S:$S,MATCH([1]ตารางคะแนนV3!$C608,[1]Ratio!$C:$C,0))</f>
        <v>76</v>
      </c>
      <c r="T608" s="78">
        <f>VLOOKUP($C608,[1]RiskPlusY2565Q3!$D$2:$W$901,17,0)</f>
        <v>0</v>
      </c>
      <c r="U608" s="83">
        <f t="shared" si="145"/>
        <v>0</v>
      </c>
      <c r="V608" s="82">
        <f>INDEX([1]Ratio!$T:$T,MATCH([1]ตารางคะแนนV3!$C608,[1]Ratio!$C:$C,0))</f>
        <v>61</v>
      </c>
      <c r="W608" s="78">
        <f>VLOOKUP($C608,[1]RiskPlusY2565Q3!$D$2:$W$901,18,0)</f>
        <v>0</v>
      </c>
      <c r="X608" s="83">
        <f t="shared" si="146"/>
        <v>0</v>
      </c>
      <c r="Y608" s="82">
        <f>INDEX([1]Ratio!$V:$V,MATCH([1]ตารางคะแนนV3!$C608,[1]Ratio!$C:$C,0))</f>
        <v>76</v>
      </c>
      <c r="Z608" s="81">
        <f>INDEX([1]RiskPlusY2565Q3!$W:$W,MATCH([1]ตารางคะแนนV3!C608,[1]RiskPlusY2565Q3!$D:$D,0))</f>
        <v>0</v>
      </c>
      <c r="AA608" s="84">
        <f t="shared" si="147"/>
        <v>0</v>
      </c>
      <c r="AB608" s="77" t="str">
        <f>INDEX('[1]Quick MethodY2565Q3'!P:P,MATCH([1]ตารางคะแนนV3!$C608,'[1]Quick MethodY2565Q3'!$C:$C,0))</f>
        <v>1</v>
      </c>
      <c r="AC608" s="78" t="str">
        <f>INDEX('[1]Quick MethodY2565Q3'!Q:Q,MATCH([1]ตารางคะแนนV3!$C608,'[1]Quick MethodY2565Q3'!$C:$C,0))</f>
        <v>1</v>
      </c>
      <c r="AD608" s="78">
        <f>INDEX([1]HGRY2565Q3!W:W,MATCH([1]ตารางคะแนนV3!$C608,[1]HGRY2565Q3!$C:$C,0))</f>
        <v>0.5</v>
      </c>
      <c r="AE608" s="78">
        <f>INDEX([1]HGRY2565Q3!X:X,MATCH([1]ตารางคะแนนV3!$C608,[1]HGRY2565Q3!$C:$C,0))</f>
        <v>0.5</v>
      </c>
      <c r="AF608" s="78">
        <f>INDEX([1]HGRY2565Q3!Y:Y,MATCH([1]ตารางคะแนนV3!$C608,[1]HGRY2565Q3!$C:$C,0))</f>
        <v>0.5</v>
      </c>
      <c r="AG608" s="78">
        <f>INDEX([1]HGRY2565Q3!Z:Z,MATCH([1]ตารางคะแนนV3!$C608,[1]HGRY2565Q3!$C:$C,0))</f>
        <v>0.5</v>
      </c>
      <c r="AH608" s="85">
        <f t="shared" si="148"/>
        <v>4</v>
      </c>
      <c r="AI608" s="79">
        <f t="shared" si="149"/>
        <v>2</v>
      </c>
      <c r="AJ608" s="86">
        <f>INDEX([1]PointY2565Q3!J:J,MATCH([1]ตารางคะแนนV3!$C608,[1]PointY2565Q3!$C:$C,0))</f>
        <v>1</v>
      </c>
      <c r="AK608" s="87">
        <f>IFERROR(INDEX([1]อัตราการครองเตียง!O:O,MATCH([1]ตารางคะแนนV3!$C608,[1]อัตราการครองเตียง!$C:$C,0)),0)</f>
        <v>0</v>
      </c>
      <c r="AL608" s="88">
        <f>INDEX([1]SumAdjRw!R:R,MATCH([1]ตารางคะแนนV3!$C608,[1]SumAdjRw!$C:$C,0))</f>
        <v>0</v>
      </c>
      <c r="AM608" s="89">
        <f t="shared" si="150"/>
        <v>0</v>
      </c>
      <c r="AN608" s="90">
        <f t="shared" si="151"/>
        <v>3</v>
      </c>
      <c r="AO608" s="91">
        <f t="shared" si="152"/>
        <v>4</v>
      </c>
      <c r="AP608" s="92">
        <f>INDEX([1]RiskPlusY2565Q3!Q:Q,MATCH([1]ตารางคะแนนV3!$C608,[1]RiskPlusY2565Q3!$D:$D,0))</f>
        <v>0</v>
      </c>
      <c r="AQ608" s="92">
        <f>INDEX([1]RiskPlusY2565Q3!R:R,MATCH([1]ตารางคะแนนV3!$C608,[1]RiskPlusY2565Q3!$D:$D,0))</f>
        <v>1</v>
      </c>
      <c r="AR608" s="92">
        <f>INDEX([1]RiskPlusY2565Q3!AB:AB,MATCH([1]ตารางคะแนนV3!$C608,[1]RiskPlusY2565Q3!$D:$D,0))</f>
        <v>1</v>
      </c>
      <c r="AS608" s="93">
        <f t="shared" si="153"/>
        <v>2</v>
      </c>
      <c r="AT608" s="92">
        <f>INDEX([1]RiskPlusY2565Q3!AA:AA,MATCH([1]ตารางคะแนนV3!$C608,[1]RiskPlusY2565Q3!$D:$D,0))</f>
        <v>1</v>
      </c>
      <c r="AU608" s="92">
        <f>INDEX([1]RiskPlusY2565Q3!AC:AC,MATCH([1]ตารางคะแนนV3!$C608,[1]RiskPlusY2565Q3!$D:$D,0))</f>
        <v>1</v>
      </c>
      <c r="AV608" s="94">
        <f t="shared" si="154"/>
        <v>2</v>
      </c>
      <c r="AW608" s="95">
        <f t="shared" si="155"/>
        <v>4</v>
      </c>
      <c r="AX608" s="96">
        <f t="shared" si="156"/>
        <v>8</v>
      </c>
      <c r="AY608" s="18" t="str">
        <f t="shared" si="157"/>
        <v>D</v>
      </c>
      <c r="AZ608" s="18"/>
      <c r="BA608" s="18" t="str">
        <f>INDEX([1]Proflile65!$L:$L,MATCH([1]ตารางคะแนนV3!$C608,[1]Proflile65!$D:$D,0))</f>
        <v>เดิม</v>
      </c>
      <c r="BB608" s="18"/>
      <c r="BC608" s="18"/>
      <c r="BD608" s="28" t="b">
        <f t="shared" si="158"/>
        <v>1</v>
      </c>
      <c r="BE608" s="96">
        <v>8</v>
      </c>
      <c r="BF608" s="18" t="s">
        <v>2073</v>
      </c>
      <c r="BH608" s="17">
        <f t="shared" si="159"/>
        <v>0</v>
      </c>
    </row>
    <row r="609" spans="1:60">
      <c r="A609" s="18" t="s">
        <v>152</v>
      </c>
      <c r="B609" s="17" t="s">
        <v>173</v>
      </c>
      <c r="C609" s="18" t="s">
        <v>1369</v>
      </c>
      <c r="D609" s="17" t="s">
        <v>1370</v>
      </c>
      <c r="E609" s="18" t="str">
        <f>INDEX([1]Proflile65!$F:$F,MATCH([1]ตารางคะแนนV3!$C609,[1]Proflile65!$D:$D,0))</f>
        <v>รพช.</v>
      </c>
      <c r="F609" s="18">
        <f>INDEX([1]Proflile65!$H:$H,MATCH([1]ตารางคะแนนV3!$C609,[1]Proflile65!$D:$D,0))</f>
        <v>91</v>
      </c>
      <c r="G609" s="19" t="str">
        <f>INDEX([1]Proflile65!$K:$K,MATCH([1]ตารางคะแนนV3!$C609,[1]Proflile65!$D:$D,0))</f>
        <v>รพช.M2 B&lt;=100</v>
      </c>
      <c r="H609" s="75">
        <v>58008</v>
      </c>
      <c r="I609" s="76">
        <f>INDEX([1]RiskPlusY2565Q3!L:L,MATCH([1]ตารางคะแนนV3!$C609,[1]RiskPlusY2565Q3!$D:$D,0))</f>
        <v>116427099.25</v>
      </c>
      <c r="J609" s="76">
        <f>INDEX([1]RiskPlusY2565Q3!P:P,MATCH([1]ตารางคะแนนV3!$C609,[1]RiskPlusY2565Q3!$D:$D,0))</f>
        <v>17057243.649999999</v>
      </c>
      <c r="K609" s="76">
        <f>INDEX([1]RiskPlusY2565Q3!O:O,MATCH([1]ตารางคะแนนV3!$C609,[1]RiskPlusY2565Q3!$D:$D,0))</f>
        <v>69703466.879999995</v>
      </c>
      <c r="L609" s="76">
        <f>INDEX([1]RiskPlusY2565Q3!M:M,MATCH([1]ตารางคะแนนV3!$C609,[1]RiskPlusY2565Q3!$D:$D,0))</f>
        <v>64418276.399999999</v>
      </c>
      <c r="M609" s="29">
        <f>INDEX([1]RiskPlusY2565Q3!N:N,MATCH([1]ตารางคะแนนV3!$C609,[1]RiskPlusY2565Q3!$D:$D,0))</f>
        <v>0</v>
      </c>
      <c r="N609" s="77">
        <f>INDEX([1]PlanfinY2565Q3!M:M,MATCH([1]ตารางคะแนนV3!$C609,[1]PlanfinY2565Q3!$C:$C,0))</f>
        <v>1</v>
      </c>
      <c r="O609" s="78">
        <f>INDEX([1]PlanfinY2565Q3!N:N,MATCH([1]ตารางคะแนนV3!$C609,[1]PlanfinY2565Q3!$C:$C,0))</f>
        <v>1</v>
      </c>
      <c r="P609" s="79">
        <f t="shared" si="144"/>
        <v>2</v>
      </c>
      <c r="Q609" s="80">
        <f>INDEX([1]Ratio!R:R,MATCH([1]ตารางคะแนนV3!$C609,[1]Ratio!$C:$C,0))</f>
        <v>187</v>
      </c>
      <c r="R609" s="81">
        <f>INDEX([1]RiskPlusY2565Q3!$S:$S,MATCH([1]ตารางคะแนนV3!C609,[1]RiskPlusY2565Q3!$D:$D,0))</f>
        <v>0</v>
      </c>
      <c r="S609" s="82">
        <f>INDEX([1]Ratio!$S:$S,MATCH([1]ตารางคะแนนV3!$C609,[1]Ratio!$C:$C,0))</f>
        <v>120</v>
      </c>
      <c r="T609" s="78">
        <f>VLOOKUP($C609,[1]RiskPlusY2565Q3!$D$2:$W$901,17,0)</f>
        <v>0</v>
      </c>
      <c r="U609" s="83">
        <f t="shared" si="145"/>
        <v>0</v>
      </c>
      <c r="V609" s="82">
        <f>INDEX([1]Ratio!$T:$T,MATCH([1]ตารางคะแนนV3!$C609,[1]Ratio!$C:$C,0))</f>
        <v>41</v>
      </c>
      <c r="W609" s="78">
        <f>VLOOKUP($C609,[1]RiskPlusY2565Q3!$D$2:$W$901,18,0)</f>
        <v>1</v>
      </c>
      <c r="X609" s="83">
        <f t="shared" si="146"/>
        <v>0.5</v>
      </c>
      <c r="Y609" s="82">
        <f>INDEX([1]Ratio!$V:$V,MATCH([1]ตารางคะแนนV3!$C609,[1]Ratio!$C:$C,0))</f>
        <v>96</v>
      </c>
      <c r="Z609" s="81">
        <f>INDEX([1]RiskPlusY2565Q3!$W:$W,MATCH([1]ตารางคะแนนV3!C609,[1]RiskPlusY2565Q3!$D:$D,0))</f>
        <v>0</v>
      </c>
      <c r="AA609" s="84">
        <f t="shared" si="147"/>
        <v>0.5</v>
      </c>
      <c r="AB609" s="77" t="str">
        <f>INDEX('[1]Quick MethodY2565Q3'!P:P,MATCH([1]ตารางคะแนนV3!$C609,'[1]Quick MethodY2565Q3'!$C:$C,0))</f>
        <v>1</v>
      </c>
      <c r="AC609" s="78" t="str">
        <f>INDEX('[1]Quick MethodY2565Q3'!Q:Q,MATCH([1]ตารางคะแนนV3!$C609,'[1]Quick MethodY2565Q3'!$C:$C,0))</f>
        <v>1</v>
      </c>
      <c r="AD609" s="78">
        <f>INDEX([1]HGRY2565Q3!W:W,MATCH([1]ตารางคะแนนV3!$C609,[1]HGRY2565Q3!$C:$C,0))</f>
        <v>0</v>
      </c>
      <c r="AE609" s="78">
        <f>INDEX([1]HGRY2565Q3!X:X,MATCH([1]ตารางคะแนนV3!$C609,[1]HGRY2565Q3!$C:$C,0))</f>
        <v>0</v>
      </c>
      <c r="AF609" s="78">
        <f>INDEX([1]HGRY2565Q3!Y:Y,MATCH([1]ตารางคะแนนV3!$C609,[1]HGRY2565Q3!$C:$C,0))</f>
        <v>0.5</v>
      </c>
      <c r="AG609" s="78">
        <f>INDEX([1]HGRY2565Q3!Z:Z,MATCH([1]ตารางคะแนนV3!$C609,[1]HGRY2565Q3!$C:$C,0))</f>
        <v>0</v>
      </c>
      <c r="AH609" s="85">
        <f t="shared" si="148"/>
        <v>2.5</v>
      </c>
      <c r="AI609" s="79">
        <f t="shared" si="149"/>
        <v>2</v>
      </c>
      <c r="AJ609" s="86">
        <f>INDEX([1]PointY2565Q3!J:J,MATCH([1]ตารางคะแนนV3!$C609,[1]PointY2565Q3!$C:$C,0))</f>
        <v>1</v>
      </c>
      <c r="AK609" s="87">
        <f>IFERROR(INDEX([1]อัตราการครองเตียง!O:O,MATCH([1]ตารางคะแนนV3!$C609,[1]อัตราการครองเตียง!$C:$C,0)),0)</f>
        <v>1</v>
      </c>
      <c r="AL609" s="88">
        <f>INDEX([1]SumAdjRw!R:R,MATCH([1]ตารางคะแนนV3!$C609,[1]SumAdjRw!$C:$C,0))</f>
        <v>1</v>
      </c>
      <c r="AM609" s="89">
        <f t="shared" si="150"/>
        <v>2</v>
      </c>
      <c r="AN609" s="90">
        <f t="shared" si="151"/>
        <v>5</v>
      </c>
      <c r="AO609" s="91">
        <f t="shared" si="152"/>
        <v>7.5</v>
      </c>
      <c r="AP609" s="92">
        <f>INDEX([1]RiskPlusY2565Q3!Q:Q,MATCH([1]ตารางคะแนนV3!$C609,[1]RiskPlusY2565Q3!$D:$D,0))</f>
        <v>1</v>
      </c>
      <c r="AQ609" s="92">
        <f>INDEX([1]RiskPlusY2565Q3!R:R,MATCH([1]ตารางคะแนนV3!$C609,[1]RiskPlusY2565Q3!$D:$D,0))</f>
        <v>0</v>
      </c>
      <c r="AR609" s="92">
        <f>INDEX([1]RiskPlusY2565Q3!AB:AB,MATCH([1]ตารางคะแนนV3!$C609,[1]RiskPlusY2565Q3!$D:$D,0))</f>
        <v>1</v>
      </c>
      <c r="AS609" s="93">
        <f t="shared" si="153"/>
        <v>2</v>
      </c>
      <c r="AT609" s="92">
        <f>INDEX([1]RiskPlusY2565Q3!AA:AA,MATCH([1]ตารางคะแนนV3!$C609,[1]RiskPlusY2565Q3!$D:$D,0))</f>
        <v>1</v>
      </c>
      <c r="AU609" s="92">
        <f>INDEX([1]RiskPlusY2565Q3!AC:AC,MATCH([1]ตารางคะแนนV3!$C609,[1]RiskPlusY2565Q3!$D:$D,0))</f>
        <v>1</v>
      </c>
      <c r="AV609" s="94">
        <f t="shared" si="154"/>
        <v>2</v>
      </c>
      <c r="AW609" s="95">
        <f t="shared" si="155"/>
        <v>4</v>
      </c>
      <c r="AX609" s="96">
        <f t="shared" si="156"/>
        <v>11.5</v>
      </c>
      <c r="AY609" s="18" t="str">
        <f t="shared" si="157"/>
        <v>B</v>
      </c>
      <c r="AZ609" s="18"/>
      <c r="BA609" s="18" t="str">
        <f>INDEX([1]Proflile65!$L:$L,MATCH([1]ตารางคะแนนV3!$C609,[1]Proflile65!$D:$D,0))</f>
        <v>เดิม</v>
      </c>
      <c r="BB609" s="18"/>
      <c r="BC609" s="18"/>
      <c r="BD609" s="28" t="b">
        <f t="shared" si="158"/>
        <v>1</v>
      </c>
      <c r="BE609" s="96">
        <v>11.5</v>
      </c>
      <c r="BF609" s="18" t="s">
        <v>2071</v>
      </c>
      <c r="BH609" s="17">
        <f t="shared" si="159"/>
        <v>150000</v>
      </c>
    </row>
    <row r="610" spans="1:60">
      <c r="A610" s="18" t="s">
        <v>152</v>
      </c>
      <c r="B610" s="17" t="s">
        <v>173</v>
      </c>
      <c r="C610" s="18" t="s">
        <v>1371</v>
      </c>
      <c r="D610" s="17" t="s">
        <v>1372</v>
      </c>
      <c r="E610" s="18" t="str">
        <f>INDEX([1]Proflile65!$F:$F,MATCH([1]ตารางคะแนนV3!$C610,[1]Proflile65!$D:$D,0))</f>
        <v>รพช.</v>
      </c>
      <c r="F610" s="18">
        <f>INDEX([1]Proflile65!$H:$H,MATCH([1]ตารางคะแนนV3!$C610,[1]Proflile65!$D:$D,0))</f>
        <v>126</v>
      </c>
      <c r="G610" s="19" t="str">
        <f>INDEX([1]Proflile65!$K:$K,MATCH([1]ตารางคะแนนV3!$C610,[1]Proflile65!$D:$D,0))</f>
        <v>รพช.M2 B&gt;100</v>
      </c>
      <c r="H610" s="75">
        <v>94924</v>
      </c>
      <c r="I610" s="76">
        <f>INDEX([1]RiskPlusY2565Q3!L:L,MATCH([1]ตารางคะแนนV3!$C610,[1]RiskPlusY2565Q3!$D:$D,0))</f>
        <v>111068858.87</v>
      </c>
      <c r="J610" s="76">
        <f>INDEX([1]RiskPlusY2565Q3!P:P,MATCH([1]ตารางคะแนนV3!$C610,[1]RiskPlusY2565Q3!$D:$D,0))</f>
        <v>53828520.43</v>
      </c>
      <c r="K610" s="76">
        <f>INDEX([1]RiskPlusY2565Q3!O:O,MATCH([1]ตารางคะแนนV3!$C610,[1]RiskPlusY2565Q3!$D:$D,0))</f>
        <v>38157446.130000003</v>
      </c>
      <c r="L610" s="76">
        <f>INDEX([1]RiskPlusY2565Q3!M:M,MATCH([1]ตารางคะแนนV3!$C610,[1]RiskPlusY2565Q3!$D:$D,0))</f>
        <v>39263772.170000002</v>
      </c>
      <c r="M610" s="29">
        <f>INDEX([1]RiskPlusY2565Q3!N:N,MATCH([1]ตารางคะแนนV3!$C610,[1]RiskPlusY2565Q3!$D:$D,0))</f>
        <v>0</v>
      </c>
      <c r="N610" s="77">
        <f>INDEX([1]PlanfinY2565Q3!M:M,MATCH([1]ตารางคะแนนV3!$C610,[1]PlanfinY2565Q3!$C:$C,0))</f>
        <v>0</v>
      </c>
      <c r="O610" s="78">
        <f>INDEX([1]PlanfinY2565Q3!N:N,MATCH([1]ตารางคะแนนV3!$C610,[1]PlanfinY2565Q3!$C:$C,0))</f>
        <v>1</v>
      </c>
      <c r="P610" s="79">
        <f t="shared" si="144"/>
        <v>1</v>
      </c>
      <c r="Q610" s="80">
        <f>INDEX([1]Ratio!R:R,MATCH([1]ตารางคะแนนV3!$C610,[1]Ratio!$C:$C,0))</f>
        <v>83</v>
      </c>
      <c r="R610" s="81">
        <f>INDEX([1]RiskPlusY2565Q3!$S:$S,MATCH([1]ตารางคะแนนV3!C610,[1]RiskPlusY2565Q3!$D:$D,0))</f>
        <v>1</v>
      </c>
      <c r="S610" s="82">
        <f>INDEX([1]Ratio!$S:$S,MATCH([1]ตารางคะแนนV3!$C610,[1]Ratio!$C:$C,0))</f>
        <v>42</v>
      </c>
      <c r="T610" s="78">
        <f>VLOOKUP($C610,[1]RiskPlusY2565Q3!$D$2:$W$901,17,0)</f>
        <v>1</v>
      </c>
      <c r="U610" s="83">
        <f t="shared" si="145"/>
        <v>0.5</v>
      </c>
      <c r="V610" s="82">
        <f>INDEX([1]Ratio!$T:$T,MATCH([1]ตารางคะแนนV3!$C610,[1]Ratio!$C:$C,0))</f>
        <v>96</v>
      </c>
      <c r="W610" s="78">
        <f>VLOOKUP($C610,[1]RiskPlusY2565Q3!$D$2:$W$901,18,0)</f>
        <v>0</v>
      </c>
      <c r="X610" s="83">
        <f t="shared" si="146"/>
        <v>0</v>
      </c>
      <c r="Y610" s="82">
        <f>INDEX([1]Ratio!$V:$V,MATCH([1]ตารางคะแนนV3!$C610,[1]Ratio!$C:$C,0))</f>
        <v>53</v>
      </c>
      <c r="Z610" s="81">
        <f>INDEX([1]RiskPlusY2565Q3!$W:$W,MATCH([1]ตารางคะแนนV3!C610,[1]RiskPlusY2565Q3!$D:$D,0))</f>
        <v>1</v>
      </c>
      <c r="AA610" s="84">
        <f t="shared" si="147"/>
        <v>2.5</v>
      </c>
      <c r="AB610" s="77" t="str">
        <f>INDEX('[1]Quick MethodY2565Q3'!P:P,MATCH([1]ตารางคะแนนV3!$C610,'[1]Quick MethodY2565Q3'!$C:$C,0))</f>
        <v>1</v>
      </c>
      <c r="AC610" s="78" t="str">
        <f>INDEX('[1]Quick MethodY2565Q3'!Q:Q,MATCH([1]ตารางคะแนนV3!$C610,'[1]Quick MethodY2565Q3'!$C:$C,0))</f>
        <v>1</v>
      </c>
      <c r="AD610" s="78">
        <f>INDEX([1]HGRY2565Q3!W:W,MATCH([1]ตารางคะแนนV3!$C610,[1]HGRY2565Q3!$C:$C,0))</f>
        <v>0.5</v>
      </c>
      <c r="AE610" s="78">
        <f>INDEX([1]HGRY2565Q3!X:X,MATCH([1]ตารางคะแนนV3!$C610,[1]HGRY2565Q3!$C:$C,0))</f>
        <v>0</v>
      </c>
      <c r="AF610" s="78">
        <f>INDEX([1]HGRY2565Q3!Y:Y,MATCH([1]ตารางคะแนนV3!$C610,[1]HGRY2565Q3!$C:$C,0))</f>
        <v>0.5</v>
      </c>
      <c r="AG610" s="78">
        <f>INDEX([1]HGRY2565Q3!Z:Z,MATCH([1]ตารางคะแนนV3!$C610,[1]HGRY2565Q3!$C:$C,0))</f>
        <v>0.5</v>
      </c>
      <c r="AH610" s="85">
        <f t="shared" si="148"/>
        <v>3.5</v>
      </c>
      <c r="AI610" s="79">
        <f t="shared" si="149"/>
        <v>2</v>
      </c>
      <c r="AJ610" s="86">
        <f>INDEX([1]PointY2565Q3!J:J,MATCH([1]ตารางคะแนนV3!$C610,[1]PointY2565Q3!$C:$C,0))</f>
        <v>1</v>
      </c>
      <c r="AK610" s="87">
        <f>IFERROR(INDEX([1]อัตราการครองเตียง!O:O,MATCH([1]ตารางคะแนนV3!$C610,[1]อัตราการครองเตียง!$C:$C,0)),0)</f>
        <v>0</v>
      </c>
      <c r="AL610" s="88">
        <f>INDEX([1]SumAdjRw!R:R,MATCH([1]ตารางคะแนนV3!$C610,[1]SumAdjRw!$C:$C,0))</f>
        <v>0</v>
      </c>
      <c r="AM610" s="89">
        <f t="shared" si="150"/>
        <v>0</v>
      </c>
      <c r="AN610" s="90">
        <f t="shared" si="151"/>
        <v>3</v>
      </c>
      <c r="AO610" s="91">
        <f t="shared" si="152"/>
        <v>6.5</v>
      </c>
      <c r="AP610" s="92">
        <f>INDEX([1]RiskPlusY2565Q3!Q:Q,MATCH([1]ตารางคะแนนV3!$C610,[1]RiskPlusY2565Q3!$D:$D,0))</f>
        <v>0</v>
      </c>
      <c r="AQ610" s="92">
        <f>INDEX([1]RiskPlusY2565Q3!R:R,MATCH([1]ตารางคะแนนV3!$C610,[1]RiskPlusY2565Q3!$D:$D,0))</f>
        <v>0</v>
      </c>
      <c r="AR610" s="92">
        <f>INDEX([1]RiskPlusY2565Q3!AB:AB,MATCH([1]ตารางคะแนนV3!$C610,[1]RiskPlusY2565Q3!$D:$D,0))</f>
        <v>1</v>
      </c>
      <c r="AS610" s="93">
        <f t="shared" si="153"/>
        <v>1</v>
      </c>
      <c r="AT610" s="92">
        <f>INDEX([1]RiskPlusY2565Q3!AA:AA,MATCH([1]ตารางคะแนนV3!$C610,[1]RiskPlusY2565Q3!$D:$D,0))</f>
        <v>1</v>
      </c>
      <c r="AU610" s="92">
        <f>INDEX([1]RiskPlusY2565Q3!AC:AC,MATCH([1]ตารางคะแนนV3!$C610,[1]RiskPlusY2565Q3!$D:$D,0))</f>
        <v>1</v>
      </c>
      <c r="AV610" s="94">
        <f t="shared" si="154"/>
        <v>2</v>
      </c>
      <c r="AW610" s="95">
        <f t="shared" si="155"/>
        <v>3</v>
      </c>
      <c r="AX610" s="96">
        <f t="shared" si="156"/>
        <v>9.5</v>
      </c>
      <c r="AY610" s="18" t="str">
        <f t="shared" si="157"/>
        <v>C</v>
      </c>
      <c r="AZ610" s="18"/>
      <c r="BA610" s="18" t="str">
        <f>INDEX([1]Proflile65!$L:$L,MATCH([1]ตารางคะแนนV3!$C610,[1]Proflile65!$D:$D,0))</f>
        <v>เดิม</v>
      </c>
      <c r="BB610" s="18"/>
      <c r="BC610" s="18"/>
      <c r="BD610" s="28" t="b">
        <f t="shared" si="158"/>
        <v>1</v>
      </c>
      <c r="BE610" s="96">
        <v>9.5</v>
      </c>
      <c r="BF610" s="18" t="s">
        <v>2072</v>
      </c>
      <c r="BH610" s="17">
        <f t="shared" si="159"/>
        <v>0</v>
      </c>
    </row>
    <row r="611" spans="1:60">
      <c r="A611" s="18" t="s">
        <v>152</v>
      </c>
      <c r="B611" s="17" t="s">
        <v>173</v>
      </c>
      <c r="C611" s="18" t="s">
        <v>1373</v>
      </c>
      <c r="D611" s="17" t="s">
        <v>1374</v>
      </c>
      <c r="E611" s="18" t="str">
        <f>INDEX([1]Proflile65!$F:$F,MATCH([1]ตารางคะแนนV3!$C611,[1]Proflile65!$D:$D,0))</f>
        <v>รพช.</v>
      </c>
      <c r="F611" s="18">
        <f>INDEX([1]Proflile65!$H:$H,MATCH([1]ตารางคะแนนV3!$C611,[1]Proflile65!$D:$D,0))</f>
        <v>87</v>
      </c>
      <c r="G611" s="19" t="str">
        <f>INDEX([1]Proflile65!$K:$K,MATCH([1]ตารางคะแนนV3!$C611,[1]Proflile65!$D:$D,0))</f>
        <v>รพช.F1 P50,000-100,000</v>
      </c>
      <c r="H611" s="75">
        <v>51538</v>
      </c>
      <c r="I611" s="76">
        <f>INDEX([1]RiskPlusY2565Q3!L:L,MATCH([1]ตารางคะแนนV3!$C611,[1]RiskPlusY2565Q3!$D:$D,0))</f>
        <v>85466147.340000004</v>
      </c>
      <c r="J611" s="76">
        <f>INDEX([1]RiskPlusY2565Q3!P:P,MATCH([1]ตารางคะแนนV3!$C611,[1]RiskPlusY2565Q3!$D:$D,0))</f>
        <v>61926701.840000004</v>
      </c>
      <c r="K611" s="76">
        <f>INDEX([1]RiskPlusY2565Q3!O:O,MATCH([1]ตารางคะแนนV3!$C611,[1]RiskPlusY2565Q3!$D:$D,0))</f>
        <v>31204183.52</v>
      </c>
      <c r="L611" s="76">
        <f>INDEX([1]RiskPlusY2565Q3!M:M,MATCH([1]ตารางคะแนนV3!$C611,[1]RiskPlusY2565Q3!$D:$D,0))</f>
        <v>26373828.73</v>
      </c>
      <c r="M611" s="29">
        <f>INDEX([1]RiskPlusY2565Q3!N:N,MATCH([1]ตารางคะแนนV3!$C611,[1]RiskPlusY2565Q3!$D:$D,0))</f>
        <v>0</v>
      </c>
      <c r="N611" s="77">
        <f>INDEX([1]PlanfinY2565Q3!M:M,MATCH([1]ตารางคะแนนV3!$C611,[1]PlanfinY2565Q3!$C:$C,0))</f>
        <v>1</v>
      </c>
      <c r="O611" s="78">
        <f>INDEX([1]PlanfinY2565Q3!N:N,MATCH([1]ตารางคะแนนV3!$C611,[1]PlanfinY2565Q3!$C:$C,0))</f>
        <v>1</v>
      </c>
      <c r="P611" s="79">
        <f t="shared" si="144"/>
        <v>2</v>
      </c>
      <c r="Q611" s="80">
        <f>INDEX([1]Ratio!R:R,MATCH([1]ตารางคะแนนV3!$C611,[1]Ratio!$C:$C,0))</f>
        <v>105</v>
      </c>
      <c r="R611" s="81">
        <f>INDEX([1]RiskPlusY2565Q3!$S:$S,MATCH([1]ตารางคะแนนV3!C611,[1]RiskPlusY2565Q3!$D:$D,0))</f>
        <v>0</v>
      </c>
      <c r="S611" s="82">
        <f>INDEX([1]Ratio!$S:$S,MATCH([1]ตารางคะแนนV3!$C611,[1]Ratio!$C:$C,0))</f>
        <v>125</v>
      </c>
      <c r="T611" s="78">
        <f>VLOOKUP($C611,[1]RiskPlusY2565Q3!$D$2:$W$901,17,0)</f>
        <v>0</v>
      </c>
      <c r="U611" s="83">
        <f t="shared" si="145"/>
        <v>0</v>
      </c>
      <c r="V611" s="82">
        <f>INDEX([1]Ratio!$T:$T,MATCH([1]ตารางคะแนนV3!$C611,[1]Ratio!$C:$C,0))</f>
        <v>65</v>
      </c>
      <c r="W611" s="78">
        <f>VLOOKUP($C611,[1]RiskPlusY2565Q3!$D$2:$W$901,18,0)</f>
        <v>0</v>
      </c>
      <c r="X611" s="83">
        <f t="shared" si="146"/>
        <v>0</v>
      </c>
      <c r="Y611" s="82">
        <f>INDEX([1]Ratio!$V:$V,MATCH([1]ตารางคะแนนV3!$C611,[1]Ratio!$C:$C,0))</f>
        <v>75</v>
      </c>
      <c r="Z611" s="81">
        <f>INDEX([1]RiskPlusY2565Q3!$W:$W,MATCH([1]ตารางคะแนนV3!C611,[1]RiskPlusY2565Q3!$D:$D,0))</f>
        <v>0</v>
      </c>
      <c r="AA611" s="84">
        <f t="shared" si="147"/>
        <v>0</v>
      </c>
      <c r="AB611" s="77" t="str">
        <f>INDEX('[1]Quick MethodY2565Q3'!P:P,MATCH([1]ตารางคะแนนV3!$C611,'[1]Quick MethodY2565Q3'!$C:$C,0))</f>
        <v>1</v>
      </c>
      <c r="AC611" s="78" t="str">
        <f>INDEX('[1]Quick MethodY2565Q3'!Q:Q,MATCH([1]ตารางคะแนนV3!$C611,'[1]Quick MethodY2565Q3'!$C:$C,0))</f>
        <v>1</v>
      </c>
      <c r="AD611" s="78">
        <f>INDEX([1]HGRY2565Q3!W:W,MATCH([1]ตารางคะแนนV3!$C611,[1]HGRY2565Q3!$C:$C,0))</f>
        <v>0.5</v>
      </c>
      <c r="AE611" s="78">
        <f>INDEX([1]HGRY2565Q3!X:X,MATCH([1]ตารางคะแนนV3!$C611,[1]HGRY2565Q3!$C:$C,0))</f>
        <v>0.5</v>
      </c>
      <c r="AF611" s="78">
        <f>INDEX([1]HGRY2565Q3!Y:Y,MATCH([1]ตารางคะแนนV3!$C611,[1]HGRY2565Q3!$C:$C,0))</f>
        <v>0.5</v>
      </c>
      <c r="AG611" s="78">
        <f>INDEX([1]HGRY2565Q3!Z:Z,MATCH([1]ตารางคะแนนV3!$C611,[1]HGRY2565Q3!$C:$C,0))</f>
        <v>0.5</v>
      </c>
      <c r="AH611" s="85">
        <f t="shared" si="148"/>
        <v>4</v>
      </c>
      <c r="AI611" s="79">
        <f t="shared" si="149"/>
        <v>2</v>
      </c>
      <c r="AJ611" s="86">
        <f>INDEX([1]PointY2565Q3!J:J,MATCH([1]ตารางคะแนนV3!$C611,[1]PointY2565Q3!$C:$C,0))</f>
        <v>1</v>
      </c>
      <c r="AK611" s="87">
        <f>IFERROR(INDEX([1]อัตราการครองเตียง!O:O,MATCH([1]ตารางคะแนนV3!$C611,[1]อัตราการครองเตียง!$C:$C,0)),0)</f>
        <v>0</v>
      </c>
      <c r="AL611" s="88">
        <f>INDEX([1]SumAdjRw!R:R,MATCH([1]ตารางคะแนนV3!$C611,[1]SumAdjRw!$C:$C,0))</f>
        <v>0</v>
      </c>
      <c r="AM611" s="89">
        <f t="shared" si="150"/>
        <v>0</v>
      </c>
      <c r="AN611" s="90">
        <f t="shared" si="151"/>
        <v>3</v>
      </c>
      <c r="AO611" s="91">
        <f t="shared" si="152"/>
        <v>5</v>
      </c>
      <c r="AP611" s="92">
        <f>INDEX([1]RiskPlusY2565Q3!Q:Q,MATCH([1]ตารางคะแนนV3!$C611,[1]RiskPlusY2565Q3!$D:$D,0))</f>
        <v>0</v>
      </c>
      <c r="AQ611" s="92">
        <f>INDEX([1]RiskPlusY2565Q3!R:R,MATCH([1]ตารางคะแนนV3!$C611,[1]RiskPlusY2565Q3!$D:$D,0))</f>
        <v>0</v>
      </c>
      <c r="AR611" s="92">
        <f>INDEX([1]RiskPlusY2565Q3!AB:AB,MATCH([1]ตารางคะแนนV3!$C611,[1]RiskPlusY2565Q3!$D:$D,0))</f>
        <v>1</v>
      </c>
      <c r="AS611" s="93">
        <f t="shared" si="153"/>
        <v>1</v>
      </c>
      <c r="AT611" s="92">
        <f>INDEX([1]RiskPlusY2565Q3!AA:AA,MATCH([1]ตารางคะแนนV3!$C611,[1]RiskPlusY2565Q3!$D:$D,0))</f>
        <v>1</v>
      </c>
      <c r="AU611" s="92">
        <f>INDEX([1]RiskPlusY2565Q3!AC:AC,MATCH([1]ตารางคะแนนV3!$C611,[1]RiskPlusY2565Q3!$D:$D,0))</f>
        <v>1</v>
      </c>
      <c r="AV611" s="94">
        <f t="shared" si="154"/>
        <v>2</v>
      </c>
      <c r="AW611" s="95">
        <f t="shared" si="155"/>
        <v>3</v>
      </c>
      <c r="AX611" s="96">
        <f t="shared" si="156"/>
        <v>8</v>
      </c>
      <c r="AY611" s="18" t="str">
        <f t="shared" si="157"/>
        <v>D</v>
      </c>
      <c r="AZ611" s="18"/>
      <c r="BA611" s="18" t="str">
        <f>INDEX([1]Proflile65!$L:$L,MATCH([1]ตารางคะแนนV3!$C611,[1]Proflile65!$D:$D,0))</f>
        <v>เดิม</v>
      </c>
      <c r="BB611" s="18"/>
      <c r="BC611" s="18"/>
      <c r="BD611" s="28" t="b">
        <f t="shared" si="158"/>
        <v>1</v>
      </c>
      <c r="BE611" s="96">
        <v>8</v>
      </c>
      <c r="BF611" s="18" t="s">
        <v>2073</v>
      </c>
      <c r="BH611" s="17">
        <f t="shared" si="159"/>
        <v>0</v>
      </c>
    </row>
    <row r="612" spans="1:60">
      <c r="A612" s="18" t="s">
        <v>152</v>
      </c>
      <c r="B612" s="17" t="s">
        <v>173</v>
      </c>
      <c r="C612" s="18" t="s">
        <v>1375</v>
      </c>
      <c r="D612" s="17" t="s">
        <v>1376</v>
      </c>
      <c r="E612" s="18" t="str">
        <f>INDEX([1]Proflile65!$F:$F,MATCH([1]ตารางคะแนนV3!$C612,[1]Proflile65!$D:$D,0))</f>
        <v>รพช.</v>
      </c>
      <c r="F612" s="18">
        <f>INDEX([1]Proflile65!$H:$H,MATCH([1]ตารางคะแนนV3!$C612,[1]Proflile65!$D:$D,0))</f>
        <v>86</v>
      </c>
      <c r="G612" s="19" t="str">
        <f>INDEX([1]Proflile65!$K:$K,MATCH([1]ตารางคะแนนV3!$C612,[1]Proflile65!$D:$D,0))</f>
        <v>รพช.F1 P50,000-100,000</v>
      </c>
      <c r="H612" s="75">
        <v>90645</v>
      </c>
      <c r="I612" s="76">
        <f>INDEX([1]RiskPlusY2565Q3!L:L,MATCH([1]ตารางคะแนนV3!$C612,[1]RiskPlusY2565Q3!$D:$D,0))</f>
        <v>81742309.439999998</v>
      </c>
      <c r="J612" s="76">
        <f>INDEX([1]RiskPlusY2565Q3!P:P,MATCH([1]ตารางคะแนนV3!$C612,[1]RiskPlusY2565Q3!$D:$D,0))</f>
        <v>42820106.670000002</v>
      </c>
      <c r="K612" s="76">
        <f>INDEX([1]RiskPlusY2565Q3!O:O,MATCH([1]ตารางคะแนนV3!$C612,[1]RiskPlusY2565Q3!$D:$D,0))</f>
        <v>37838978.060000002</v>
      </c>
      <c r="L612" s="76">
        <f>INDEX([1]RiskPlusY2565Q3!M:M,MATCH([1]ตารางคะแนนV3!$C612,[1]RiskPlusY2565Q3!$D:$D,0))</f>
        <v>34474415.890000001</v>
      </c>
      <c r="M612" s="29">
        <f>INDEX([1]RiskPlusY2565Q3!N:N,MATCH([1]ตารางคะแนนV3!$C612,[1]RiskPlusY2565Q3!$D:$D,0))</f>
        <v>0</v>
      </c>
      <c r="N612" s="77">
        <f>INDEX([1]PlanfinY2565Q3!M:M,MATCH([1]ตารางคะแนนV3!$C612,[1]PlanfinY2565Q3!$C:$C,0))</f>
        <v>1</v>
      </c>
      <c r="O612" s="78">
        <f>INDEX([1]PlanfinY2565Q3!N:N,MATCH([1]ตารางคะแนนV3!$C612,[1]PlanfinY2565Q3!$C:$C,0))</f>
        <v>1</v>
      </c>
      <c r="P612" s="79">
        <f t="shared" si="144"/>
        <v>2</v>
      </c>
      <c r="Q612" s="80">
        <f>INDEX([1]Ratio!R:R,MATCH([1]ตารางคะแนนV3!$C612,[1]Ratio!$C:$C,0))</f>
        <v>155</v>
      </c>
      <c r="R612" s="81">
        <f>INDEX([1]RiskPlusY2565Q3!$S:$S,MATCH([1]ตารางคะแนนV3!C612,[1]RiskPlusY2565Q3!$D:$D,0))</f>
        <v>0</v>
      </c>
      <c r="S612" s="82">
        <f>INDEX([1]Ratio!$S:$S,MATCH([1]ตารางคะแนนV3!$C612,[1]Ratio!$C:$C,0))</f>
        <v>44</v>
      </c>
      <c r="T612" s="78">
        <f>VLOOKUP($C612,[1]RiskPlusY2565Q3!$D$2:$W$901,17,0)</f>
        <v>1</v>
      </c>
      <c r="U612" s="83">
        <f t="shared" si="145"/>
        <v>0.5</v>
      </c>
      <c r="V612" s="82">
        <f>INDEX([1]Ratio!$T:$T,MATCH([1]ตารางคะแนนV3!$C612,[1]Ratio!$C:$C,0))</f>
        <v>57</v>
      </c>
      <c r="W612" s="78">
        <f>VLOOKUP($C612,[1]RiskPlusY2565Q3!$D$2:$W$901,18,0)</f>
        <v>1</v>
      </c>
      <c r="X612" s="83">
        <f t="shared" si="146"/>
        <v>0.5</v>
      </c>
      <c r="Y612" s="82">
        <f>INDEX([1]Ratio!$V:$V,MATCH([1]ตารางคะแนนV3!$C612,[1]Ratio!$C:$C,0))</f>
        <v>77</v>
      </c>
      <c r="Z612" s="81">
        <f>INDEX([1]RiskPlusY2565Q3!$W:$W,MATCH([1]ตารางคะแนนV3!C612,[1]RiskPlusY2565Q3!$D:$D,0))</f>
        <v>0</v>
      </c>
      <c r="AA612" s="84">
        <f t="shared" si="147"/>
        <v>1</v>
      </c>
      <c r="AB612" s="77" t="str">
        <f>INDEX('[1]Quick MethodY2565Q3'!P:P,MATCH([1]ตารางคะแนนV3!$C612,'[1]Quick MethodY2565Q3'!$C:$C,0))</f>
        <v>1</v>
      </c>
      <c r="AC612" s="78" t="str">
        <f>INDEX('[1]Quick MethodY2565Q3'!Q:Q,MATCH([1]ตารางคะแนนV3!$C612,'[1]Quick MethodY2565Q3'!$C:$C,0))</f>
        <v>1</v>
      </c>
      <c r="AD612" s="78">
        <f>INDEX([1]HGRY2565Q3!W:W,MATCH([1]ตารางคะแนนV3!$C612,[1]HGRY2565Q3!$C:$C,0))</f>
        <v>0</v>
      </c>
      <c r="AE612" s="78">
        <f>INDEX([1]HGRY2565Q3!X:X,MATCH([1]ตารางคะแนนV3!$C612,[1]HGRY2565Q3!$C:$C,0))</f>
        <v>0.5</v>
      </c>
      <c r="AF612" s="78">
        <f>INDEX([1]HGRY2565Q3!Y:Y,MATCH([1]ตารางคะแนนV3!$C612,[1]HGRY2565Q3!$C:$C,0))</f>
        <v>0.5</v>
      </c>
      <c r="AG612" s="78">
        <f>INDEX([1]HGRY2565Q3!Z:Z,MATCH([1]ตารางคะแนนV3!$C612,[1]HGRY2565Q3!$C:$C,0))</f>
        <v>0</v>
      </c>
      <c r="AH612" s="85">
        <f t="shared" si="148"/>
        <v>3</v>
      </c>
      <c r="AI612" s="79">
        <f t="shared" si="149"/>
        <v>2</v>
      </c>
      <c r="AJ612" s="86">
        <f>INDEX([1]PointY2565Q3!J:J,MATCH([1]ตารางคะแนนV3!$C612,[1]PointY2565Q3!$C:$C,0))</f>
        <v>1</v>
      </c>
      <c r="AK612" s="87">
        <f>IFERROR(INDEX([1]อัตราการครองเตียง!O:O,MATCH([1]ตารางคะแนนV3!$C612,[1]อัตราการครองเตียง!$C:$C,0)),0)</f>
        <v>1</v>
      </c>
      <c r="AL612" s="88">
        <f>INDEX([1]SumAdjRw!R:R,MATCH([1]ตารางคะแนนV3!$C612,[1]SumAdjRw!$C:$C,0))</f>
        <v>1</v>
      </c>
      <c r="AM612" s="89">
        <f t="shared" si="150"/>
        <v>2</v>
      </c>
      <c r="AN612" s="90">
        <f t="shared" si="151"/>
        <v>5</v>
      </c>
      <c r="AO612" s="91">
        <f t="shared" si="152"/>
        <v>8</v>
      </c>
      <c r="AP612" s="92">
        <f>INDEX([1]RiskPlusY2565Q3!Q:Q,MATCH([1]ตารางคะแนนV3!$C612,[1]RiskPlusY2565Q3!$D:$D,0))</f>
        <v>0</v>
      </c>
      <c r="AQ612" s="92">
        <f>INDEX([1]RiskPlusY2565Q3!R:R,MATCH([1]ตารางคะแนนV3!$C612,[1]RiskPlusY2565Q3!$D:$D,0))</f>
        <v>0</v>
      </c>
      <c r="AR612" s="92">
        <f>INDEX([1]RiskPlusY2565Q3!AB:AB,MATCH([1]ตารางคะแนนV3!$C612,[1]RiskPlusY2565Q3!$D:$D,0))</f>
        <v>1</v>
      </c>
      <c r="AS612" s="93">
        <f t="shared" si="153"/>
        <v>1</v>
      </c>
      <c r="AT612" s="92">
        <f>INDEX([1]RiskPlusY2565Q3!AA:AA,MATCH([1]ตารางคะแนนV3!$C612,[1]RiskPlusY2565Q3!$D:$D,0))</f>
        <v>1</v>
      </c>
      <c r="AU612" s="92">
        <f>INDEX([1]RiskPlusY2565Q3!AC:AC,MATCH([1]ตารางคะแนนV3!$C612,[1]RiskPlusY2565Q3!$D:$D,0))</f>
        <v>1</v>
      </c>
      <c r="AV612" s="94">
        <f t="shared" si="154"/>
        <v>2</v>
      </c>
      <c r="AW612" s="95">
        <f t="shared" si="155"/>
        <v>3</v>
      </c>
      <c r="AX612" s="96">
        <f t="shared" si="156"/>
        <v>11</v>
      </c>
      <c r="AY612" s="18" t="str">
        <f t="shared" si="157"/>
        <v>B</v>
      </c>
      <c r="AZ612" s="18"/>
      <c r="BA612" s="18" t="str">
        <f>INDEX([1]Proflile65!$L:$L,MATCH([1]ตารางคะแนนV3!$C612,[1]Proflile65!$D:$D,0))</f>
        <v>เดิม</v>
      </c>
      <c r="BB612" s="18"/>
      <c r="BC612" s="18"/>
      <c r="BD612" s="28" t="b">
        <f t="shared" si="158"/>
        <v>1</v>
      </c>
      <c r="BE612" s="96">
        <v>11</v>
      </c>
      <c r="BF612" s="18" t="s">
        <v>2071</v>
      </c>
      <c r="BH612" s="17">
        <f t="shared" si="159"/>
        <v>150000</v>
      </c>
    </row>
    <row r="613" spans="1:60">
      <c r="A613" s="18" t="s">
        <v>152</v>
      </c>
      <c r="B613" s="17" t="s">
        <v>173</v>
      </c>
      <c r="C613" s="18" t="s">
        <v>1377</v>
      </c>
      <c r="D613" s="17" t="s">
        <v>1378</v>
      </c>
      <c r="E613" s="18" t="str">
        <f>INDEX([1]Proflile65!$F:$F,MATCH([1]ตารางคะแนนV3!$C613,[1]Proflile65!$D:$D,0))</f>
        <v>รพช.</v>
      </c>
      <c r="F613" s="18">
        <f>INDEX([1]Proflile65!$H:$H,MATCH([1]ตารางคะแนนV3!$C613,[1]Proflile65!$D:$D,0))</f>
        <v>54</v>
      </c>
      <c r="G613" s="19" t="str">
        <f>INDEX([1]Proflile65!$K:$K,MATCH([1]ตารางคะแนนV3!$C613,[1]Proflile65!$D:$D,0))</f>
        <v>รพช.F2 P30,000-60,000</v>
      </c>
      <c r="H613" s="75">
        <v>30377</v>
      </c>
      <c r="I613" s="76">
        <f>INDEX([1]RiskPlusY2565Q3!L:L,MATCH([1]ตารางคะแนนV3!$C613,[1]RiskPlusY2565Q3!$D:$D,0))</f>
        <v>33474152.690000001</v>
      </c>
      <c r="J613" s="76">
        <f>INDEX([1]RiskPlusY2565Q3!P:P,MATCH([1]ตารางคะแนนV3!$C613,[1]RiskPlusY2565Q3!$D:$D,0))</f>
        <v>9231986.4000000004</v>
      </c>
      <c r="K613" s="76">
        <f>INDEX([1]RiskPlusY2565Q3!O:O,MATCH([1]ตารางคะแนนV3!$C613,[1]RiskPlusY2565Q3!$D:$D,0))</f>
        <v>15029092.310000001</v>
      </c>
      <c r="L613" s="76">
        <f>INDEX([1]RiskPlusY2565Q3!M:M,MATCH([1]ตารางคะแนนV3!$C613,[1]RiskPlusY2565Q3!$D:$D,0))</f>
        <v>13040895.74</v>
      </c>
      <c r="M613" s="29">
        <f>INDEX([1]RiskPlusY2565Q3!N:N,MATCH([1]ตารางคะแนนV3!$C613,[1]RiskPlusY2565Q3!$D:$D,0))</f>
        <v>0</v>
      </c>
      <c r="N613" s="77">
        <f>INDEX([1]PlanfinY2565Q3!M:M,MATCH([1]ตารางคะแนนV3!$C613,[1]PlanfinY2565Q3!$C:$C,0))</f>
        <v>0</v>
      </c>
      <c r="O613" s="78">
        <f>INDEX([1]PlanfinY2565Q3!N:N,MATCH([1]ตารางคะแนนV3!$C613,[1]PlanfinY2565Q3!$C:$C,0))</f>
        <v>1</v>
      </c>
      <c r="P613" s="79">
        <f t="shared" si="144"/>
        <v>1</v>
      </c>
      <c r="Q613" s="80">
        <f>INDEX([1]Ratio!R:R,MATCH([1]ตารางคะแนนV3!$C613,[1]Ratio!$C:$C,0))</f>
        <v>116</v>
      </c>
      <c r="R613" s="81">
        <f>INDEX([1]RiskPlusY2565Q3!$S:$S,MATCH([1]ตารางคะแนนV3!C613,[1]RiskPlusY2565Q3!$D:$D,0))</f>
        <v>0</v>
      </c>
      <c r="S613" s="82">
        <f>INDEX([1]Ratio!$S:$S,MATCH([1]ตารางคะแนนV3!$C613,[1]Ratio!$C:$C,0))</f>
        <v>88</v>
      </c>
      <c r="T613" s="78">
        <f>VLOOKUP($C613,[1]RiskPlusY2565Q3!$D$2:$W$901,17,0)</f>
        <v>0</v>
      </c>
      <c r="U613" s="83">
        <f t="shared" si="145"/>
        <v>0</v>
      </c>
      <c r="V613" s="82">
        <f>INDEX([1]Ratio!$T:$T,MATCH([1]ตารางคะแนนV3!$C613,[1]Ratio!$C:$C,0))</f>
        <v>80</v>
      </c>
      <c r="W613" s="78">
        <f>VLOOKUP($C613,[1]RiskPlusY2565Q3!$D$2:$W$901,18,0)</f>
        <v>0</v>
      </c>
      <c r="X613" s="83">
        <f t="shared" si="146"/>
        <v>0</v>
      </c>
      <c r="Y613" s="82">
        <f>INDEX([1]Ratio!$V:$V,MATCH([1]ตารางคะแนนV3!$C613,[1]Ratio!$C:$C,0))</f>
        <v>37</v>
      </c>
      <c r="Z613" s="81">
        <f>INDEX([1]RiskPlusY2565Q3!$W:$W,MATCH([1]ตารางคะแนนV3!C613,[1]RiskPlusY2565Q3!$D:$D,0))</f>
        <v>1</v>
      </c>
      <c r="AA613" s="84">
        <f t="shared" si="147"/>
        <v>1</v>
      </c>
      <c r="AB613" s="77" t="str">
        <f>INDEX('[1]Quick MethodY2565Q3'!P:P,MATCH([1]ตารางคะแนนV3!$C613,'[1]Quick MethodY2565Q3'!$C:$C,0))</f>
        <v>1</v>
      </c>
      <c r="AC613" s="78" t="str">
        <f>INDEX('[1]Quick MethodY2565Q3'!Q:Q,MATCH([1]ตารางคะแนนV3!$C613,'[1]Quick MethodY2565Q3'!$C:$C,0))</f>
        <v>1</v>
      </c>
      <c r="AD613" s="78">
        <f>INDEX([1]HGRY2565Q3!W:W,MATCH([1]ตารางคะแนนV3!$C613,[1]HGRY2565Q3!$C:$C,0))</f>
        <v>0</v>
      </c>
      <c r="AE613" s="78">
        <f>INDEX([1]HGRY2565Q3!X:X,MATCH([1]ตารางคะแนนV3!$C613,[1]HGRY2565Q3!$C:$C,0))</f>
        <v>0</v>
      </c>
      <c r="AF613" s="78">
        <f>INDEX([1]HGRY2565Q3!Y:Y,MATCH([1]ตารางคะแนนV3!$C613,[1]HGRY2565Q3!$C:$C,0))</f>
        <v>0.5</v>
      </c>
      <c r="AG613" s="78">
        <f>INDEX([1]HGRY2565Q3!Z:Z,MATCH([1]ตารางคะแนนV3!$C613,[1]HGRY2565Q3!$C:$C,0))</f>
        <v>0</v>
      </c>
      <c r="AH613" s="85">
        <f t="shared" si="148"/>
        <v>2.5</v>
      </c>
      <c r="AI613" s="79">
        <f t="shared" si="149"/>
        <v>2</v>
      </c>
      <c r="AJ613" s="86">
        <f>INDEX([1]PointY2565Q3!J:J,MATCH([1]ตารางคะแนนV3!$C613,[1]PointY2565Q3!$C:$C,0))</f>
        <v>1</v>
      </c>
      <c r="AK613" s="87">
        <f>IFERROR(INDEX([1]อัตราการครองเตียง!O:O,MATCH([1]ตารางคะแนนV3!$C613,[1]อัตราการครองเตียง!$C:$C,0)),0)</f>
        <v>0</v>
      </c>
      <c r="AL613" s="88">
        <f>INDEX([1]SumAdjRw!R:R,MATCH([1]ตารางคะแนนV3!$C613,[1]SumAdjRw!$C:$C,0))</f>
        <v>1</v>
      </c>
      <c r="AM613" s="89">
        <f t="shared" si="150"/>
        <v>1</v>
      </c>
      <c r="AN613" s="90">
        <f t="shared" si="151"/>
        <v>4</v>
      </c>
      <c r="AO613" s="91">
        <f t="shared" si="152"/>
        <v>6</v>
      </c>
      <c r="AP613" s="92">
        <f>INDEX([1]RiskPlusY2565Q3!Q:Q,MATCH([1]ตารางคะแนนV3!$C613,[1]RiskPlusY2565Q3!$D:$D,0))</f>
        <v>0</v>
      </c>
      <c r="AQ613" s="92">
        <f>INDEX([1]RiskPlusY2565Q3!R:R,MATCH([1]ตารางคะแนนV3!$C613,[1]RiskPlusY2565Q3!$D:$D,0))</f>
        <v>0</v>
      </c>
      <c r="AR613" s="92">
        <f>INDEX([1]RiskPlusY2565Q3!AB:AB,MATCH([1]ตารางคะแนนV3!$C613,[1]RiskPlusY2565Q3!$D:$D,0))</f>
        <v>1</v>
      </c>
      <c r="AS613" s="93">
        <f t="shared" si="153"/>
        <v>1</v>
      </c>
      <c r="AT613" s="92">
        <f>INDEX([1]RiskPlusY2565Q3!AA:AA,MATCH([1]ตารางคะแนนV3!$C613,[1]RiskPlusY2565Q3!$D:$D,0))</f>
        <v>1</v>
      </c>
      <c r="AU613" s="92">
        <f>INDEX([1]RiskPlusY2565Q3!AC:AC,MATCH([1]ตารางคะแนนV3!$C613,[1]RiskPlusY2565Q3!$D:$D,0))</f>
        <v>1</v>
      </c>
      <c r="AV613" s="94">
        <f t="shared" si="154"/>
        <v>2</v>
      </c>
      <c r="AW613" s="95">
        <f t="shared" si="155"/>
        <v>3</v>
      </c>
      <c r="AX613" s="96">
        <f t="shared" si="156"/>
        <v>9</v>
      </c>
      <c r="AY613" s="18" t="str">
        <f t="shared" si="157"/>
        <v>C</v>
      </c>
      <c r="AZ613" s="18"/>
      <c r="BA613" s="18" t="str">
        <f>INDEX([1]Proflile65!$L:$L,MATCH([1]ตารางคะแนนV3!$C613,[1]Proflile65!$D:$D,0))</f>
        <v>เดิม</v>
      </c>
      <c r="BB613" s="18"/>
      <c r="BC613" s="18"/>
      <c r="BD613" s="28" t="b">
        <f t="shared" si="158"/>
        <v>1</v>
      </c>
      <c r="BE613" s="96">
        <v>9</v>
      </c>
      <c r="BF613" s="18" t="s">
        <v>2072</v>
      </c>
      <c r="BH613" s="17">
        <f t="shared" si="159"/>
        <v>0</v>
      </c>
    </row>
    <row r="614" spans="1:60">
      <c r="A614" s="18" t="s">
        <v>152</v>
      </c>
      <c r="B614" s="17" t="s">
        <v>173</v>
      </c>
      <c r="C614" s="18" t="s">
        <v>1379</v>
      </c>
      <c r="D614" s="17" t="s">
        <v>1380</v>
      </c>
      <c r="E614" s="18" t="str">
        <f>INDEX([1]Proflile65!$F:$F,MATCH([1]ตารางคะแนนV3!$C614,[1]Proflile65!$D:$D,0))</f>
        <v>รพช.</v>
      </c>
      <c r="F614" s="18">
        <f>INDEX([1]Proflile65!$H:$H,MATCH([1]ตารางคะแนนV3!$C614,[1]Proflile65!$D:$D,0))</f>
        <v>173</v>
      </c>
      <c r="G614" s="19" t="str">
        <f>INDEX([1]Proflile65!$K:$K,MATCH([1]ตารางคะแนนV3!$C614,[1]Proflile65!$D:$D,0))</f>
        <v>รพช.M2 B&gt;100</v>
      </c>
      <c r="H614" s="75">
        <v>62374</v>
      </c>
      <c r="I614" s="76">
        <f>INDEX([1]RiskPlusY2565Q3!L:L,MATCH([1]ตารางคะแนนV3!$C614,[1]RiskPlusY2565Q3!$D:$D,0))</f>
        <v>87065074.969999999</v>
      </c>
      <c r="J614" s="76">
        <f>INDEX([1]RiskPlusY2565Q3!P:P,MATCH([1]ตารางคะแนนV3!$C614,[1]RiskPlusY2565Q3!$D:$D,0))</f>
        <v>-18424124.350000001</v>
      </c>
      <c r="K614" s="76">
        <f>INDEX([1]RiskPlusY2565Q3!O:O,MATCH([1]ตารางคะแนนV3!$C614,[1]RiskPlusY2565Q3!$D:$D,0))</f>
        <v>47213273.43</v>
      </c>
      <c r="L614" s="76">
        <f>INDEX([1]RiskPlusY2565Q3!M:M,MATCH([1]ตารางคะแนนV3!$C614,[1]RiskPlusY2565Q3!$D:$D,0))</f>
        <v>35873087.539999999</v>
      </c>
      <c r="M614" s="29">
        <f>INDEX([1]RiskPlusY2565Q3!N:N,MATCH([1]ตารางคะแนนV3!$C614,[1]RiskPlusY2565Q3!$D:$D,0))</f>
        <v>1</v>
      </c>
      <c r="N614" s="77">
        <f>INDEX([1]PlanfinY2565Q3!M:M,MATCH([1]ตารางคะแนนV3!$C614,[1]PlanfinY2565Q3!$C:$C,0))</f>
        <v>0</v>
      </c>
      <c r="O614" s="78">
        <f>INDEX([1]PlanfinY2565Q3!N:N,MATCH([1]ตารางคะแนนV3!$C614,[1]PlanfinY2565Q3!$C:$C,0))</f>
        <v>1</v>
      </c>
      <c r="P614" s="79">
        <f t="shared" si="144"/>
        <v>1</v>
      </c>
      <c r="Q614" s="80">
        <f>INDEX([1]Ratio!R:R,MATCH([1]ตารางคะแนนV3!$C614,[1]Ratio!$C:$C,0))</f>
        <v>82</v>
      </c>
      <c r="R614" s="81">
        <f>INDEX([1]RiskPlusY2565Q3!$S:$S,MATCH([1]ตารางคะแนนV3!C614,[1]RiskPlusY2565Q3!$D:$D,0))</f>
        <v>1</v>
      </c>
      <c r="S614" s="82">
        <f>INDEX([1]Ratio!$S:$S,MATCH([1]ตารางคะแนนV3!$C614,[1]Ratio!$C:$C,0))</f>
        <v>45</v>
      </c>
      <c r="T614" s="78">
        <f>VLOOKUP($C614,[1]RiskPlusY2565Q3!$D$2:$W$901,17,0)</f>
        <v>1</v>
      </c>
      <c r="U614" s="83">
        <f t="shared" si="145"/>
        <v>0.5</v>
      </c>
      <c r="V614" s="82">
        <f>INDEX([1]Ratio!$T:$T,MATCH([1]ตารางคะแนนV3!$C614,[1]Ratio!$C:$C,0))</f>
        <v>69</v>
      </c>
      <c r="W614" s="78">
        <f>VLOOKUP($C614,[1]RiskPlusY2565Q3!$D$2:$W$901,18,0)</f>
        <v>0</v>
      </c>
      <c r="X614" s="83">
        <f t="shared" si="146"/>
        <v>0</v>
      </c>
      <c r="Y614" s="82">
        <f>INDEX([1]Ratio!$V:$V,MATCH([1]ตารางคะแนนV3!$C614,[1]Ratio!$C:$C,0))</f>
        <v>49</v>
      </c>
      <c r="Z614" s="81">
        <f>INDEX([1]RiskPlusY2565Q3!$W:$W,MATCH([1]ตารางคะแนนV3!C614,[1]RiskPlusY2565Q3!$D:$D,0))</f>
        <v>1</v>
      </c>
      <c r="AA614" s="84">
        <f t="shared" si="147"/>
        <v>2.5</v>
      </c>
      <c r="AB614" s="77" t="str">
        <f>INDEX('[1]Quick MethodY2565Q3'!P:P,MATCH([1]ตารางคะแนนV3!$C614,'[1]Quick MethodY2565Q3'!$C:$C,0))</f>
        <v>1</v>
      </c>
      <c r="AC614" s="78" t="str">
        <f>INDEX('[1]Quick MethodY2565Q3'!Q:Q,MATCH([1]ตารางคะแนนV3!$C614,'[1]Quick MethodY2565Q3'!$C:$C,0))</f>
        <v>1</v>
      </c>
      <c r="AD614" s="78">
        <f>INDEX([1]HGRY2565Q3!W:W,MATCH([1]ตารางคะแนนV3!$C614,[1]HGRY2565Q3!$C:$C,0))</f>
        <v>0</v>
      </c>
      <c r="AE614" s="78">
        <f>INDEX([1]HGRY2565Q3!X:X,MATCH([1]ตารางคะแนนV3!$C614,[1]HGRY2565Q3!$C:$C,0))</f>
        <v>0</v>
      </c>
      <c r="AF614" s="78">
        <f>INDEX([1]HGRY2565Q3!Y:Y,MATCH([1]ตารางคะแนนV3!$C614,[1]HGRY2565Q3!$C:$C,0))</f>
        <v>0</v>
      </c>
      <c r="AG614" s="78">
        <f>INDEX([1]HGRY2565Q3!Z:Z,MATCH([1]ตารางคะแนนV3!$C614,[1]HGRY2565Q3!$C:$C,0))</f>
        <v>0</v>
      </c>
      <c r="AH614" s="85">
        <f t="shared" si="148"/>
        <v>2</v>
      </c>
      <c r="AI614" s="79">
        <f t="shared" si="149"/>
        <v>2</v>
      </c>
      <c r="AJ614" s="86">
        <f>INDEX([1]PointY2565Q3!J:J,MATCH([1]ตารางคะแนนV3!$C614,[1]PointY2565Q3!$C:$C,0))</f>
        <v>1</v>
      </c>
      <c r="AK614" s="87">
        <f>IFERROR(INDEX([1]อัตราการครองเตียง!O:O,MATCH([1]ตารางคะแนนV3!$C614,[1]อัตราการครองเตียง!$C:$C,0)),0)</f>
        <v>1</v>
      </c>
      <c r="AL614" s="88">
        <f>INDEX([1]SumAdjRw!R:R,MATCH([1]ตารางคะแนนV3!$C614,[1]SumAdjRw!$C:$C,0))</f>
        <v>1</v>
      </c>
      <c r="AM614" s="89">
        <f t="shared" si="150"/>
        <v>2</v>
      </c>
      <c r="AN614" s="90">
        <f t="shared" si="151"/>
        <v>5</v>
      </c>
      <c r="AO614" s="91">
        <f t="shared" si="152"/>
        <v>8.5</v>
      </c>
      <c r="AP614" s="92">
        <f>INDEX([1]RiskPlusY2565Q3!Q:Q,MATCH([1]ตารางคะแนนV3!$C614,[1]RiskPlusY2565Q3!$D:$D,0))</f>
        <v>0</v>
      </c>
      <c r="AQ614" s="92">
        <f>INDEX([1]RiskPlusY2565Q3!R:R,MATCH([1]ตารางคะแนนV3!$C614,[1]RiskPlusY2565Q3!$D:$D,0))</f>
        <v>0</v>
      </c>
      <c r="AR614" s="92">
        <f>INDEX([1]RiskPlusY2565Q3!AB:AB,MATCH([1]ตารางคะแนนV3!$C614,[1]RiskPlusY2565Q3!$D:$D,0))</f>
        <v>1</v>
      </c>
      <c r="AS614" s="93">
        <f t="shared" si="153"/>
        <v>1</v>
      </c>
      <c r="AT614" s="92">
        <f>INDEX([1]RiskPlusY2565Q3!AA:AA,MATCH([1]ตารางคะแนนV3!$C614,[1]RiskPlusY2565Q3!$D:$D,0))</f>
        <v>1</v>
      </c>
      <c r="AU614" s="92">
        <f>INDEX([1]RiskPlusY2565Q3!AC:AC,MATCH([1]ตารางคะแนนV3!$C614,[1]RiskPlusY2565Q3!$D:$D,0))</f>
        <v>0</v>
      </c>
      <c r="AV614" s="94">
        <f t="shared" si="154"/>
        <v>1</v>
      </c>
      <c r="AW614" s="95">
        <f t="shared" si="155"/>
        <v>2</v>
      </c>
      <c r="AX614" s="96">
        <f t="shared" si="156"/>
        <v>10.5</v>
      </c>
      <c r="AY614" s="18" t="str">
        <f t="shared" si="157"/>
        <v>B</v>
      </c>
      <c r="AZ614" s="18"/>
      <c r="BA614" s="18" t="str">
        <f>INDEX([1]Proflile65!$L:$L,MATCH([1]ตารางคะแนนV3!$C614,[1]Proflile65!$D:$D,0))</f>
        <v>เดิม</v>
      </c>
      <c r="BB614" s="18"/>
      <c r="BC614" s="18"/>
      <c r="BD614" s="28" t="b">
        <f t="shared" si="158"/>
        <v>1</v>
      </c>
      <c r="BE614" s="96">
        <v>10.5</v>
      </c>
      <c r="BF614" s="18" t="s">
        <v>2071</v>
      </c>
      <c r="BH614" s="17">
        <f t="shared" si="159"/>
        <v>150000</v>
      </c>
    </row>
    <row r="615" spans="1:60">
      <c r="A615" s="18" t="s">
        <v>152</v>
      </c>
      <c r="B615" s="17" t="s">
        <v>173</v>
      </c>
      <c r="C615" s="18" t="s">
        <v>1381</v>
      </c>
      <c r="D615" s="17" t="s">
        <v>1382</v>
      </c>
      <c r="E615" s="18" t="str">
        <f>INDEX([1]Proflile65!$F:$F,MATCH([1]ตารางคะแนนV3!$C615,[1]Proflile65!$D:$D,0))</f>
        <v>รพช.</v>
      </c>
      <c r="F615" s="18">
        <f>INDEX([1]Proflile65!$H:$H,MATCH([1]ตารางคะแนนV3!$C615,[1]Proflile65!$D:$D,0))</f>
        <v>83</v>
      </c>
      <c r="G615" s="19" t="str">
        <f>INDEX([1]Proflile65!$K:$K,MATCH([1]ตารางคะแนนV3!$C615,[1]Proflile65!$D:$D,0))</f>
        <v>รพช.F1 P50,000-100,000</v>
      </c>
      <c r="H615" s="75">
        <v>55473</v>
      </c>
      <c r="I615" s="76">
        <f>INDEX([1]RiskPlusY2565Q3!L:L,MATCH([1]ตารางคะแนนV3!$C615,[1]RiskPlusY2565Q3!$D:$D,0))</f>
        <v>107647277.98</v>
      </c>
      <c r="J615" s="76">
        <f>INDEX([1]RiskPlusY2565Q3!P:P,MATCH([1]ตารางคะแนนV3!$C615,[1]RiskPlusY2565Q3!$D:$D,0))</f>
        <v>62680446.240000002</v>
      </c>
      <c r="K615" s="76">
        <f>INDEX([1]RiskPlusY2565Q3!O:O,MATCH([1]ตารางคะแนนV3!$C615,[1]RiskPlusY2565Q3!$D:$D,0))</f>
        <v>50651467.100000001</v>
      </c>
      <c r="L615" s="76">
        <f>INDEX([1]RiskPlusY2565Q3!M:M,MATCH([1]ตารางคะแนนV3!$C615,[1]RiskPlusY2565Q3!$D:$D,0))</f>
        <v>50495613.5</v>
      </c>
      <c r="M615" s="29">
        <f>INDEX([1]RiskPlusY2565Q3!N:N,MATCH([1]ตารางคะแนนV3!$C615,[1]RiskPlusY2565Q3!$D:$D,0))</f>
        <v>0</v>
      </c>
      <c r="N615" s="77">
        <f>INDEX([1]PlanfinY2565Q3!M:M,MATCH([1]ตารางคะแนนV3!$C615,[1]PlanfinY2565Q3!$C:$C,0))</f>
        <v>0</v>
      </c>
      <c r="O615" s="78">
        <f>INDEX([1]PlanfinY2565Q3!N:N,MATCH([1]ตารางคะแนนV3!$C615,[1]PlanfinY2565Q3!$C:$C,0))</f>
        <v>1</v>
      </c>
      <c r="P615" s="79">
        <f t="shared" si="144"/>
        <v>1</v>
      </c>
      <c r="Q615" s="80">
        <f>INDEX([1]Ratio!R:R,MATCH([1]ตารางคะแนนV3!$C615,[1]Ratio!$C:$C,0))</f>
        <v>84</v>
      </c>
      <c r="R615" s="81">
        <f>INDEX([1]RiskPlusY2565Q3!$S:$S,MATCH([1]ตารางคะแนนV3!C615,[1]RiskPlusY2565Q3!$D:$D,0))</f>
        <v>1</v>
      </c>
      <c r="S615" s="82">
        <f>INDEX([1]Ratio!$S:$S,MATCH([1]ตารางคะแนนV3!$C615,[1]Ratio!$C:$C,0))</f>
        <v>59</v>
      </c>
      <c r="T615" s="78">
        <f>VLOOKUP($C615,[1]RiskPlusY2565Q3!$D$2:$W$901,17,0)</f>
        <v>1</v>
      </c>
      <c r="U615" s="83">
        <f t="shared" si="145"/>
        <v>0.5</v>
      </c>
      <c r="V615" s="82">
        <f>INDEX([1]Ratio!$T:$T,MATCH([1]ตารางคะแนนV3!$C615,[1]Ratio!$C:$C,0))</f>
        <v>57</v>
      </c>
      <c r="W615" s="78">
        <f>VLOOKUP($C615,[1]RiskPlusY2565Q3!$D$2:$W$901,18,0)</f>
        <v>1</v>
      </c>
      <c r="X615" s="83">
        <f t="shared" si="146"/>
        <v>0.5</v>
      </c>
      <c r="Y615" s="82">
        <f>INDEX([1]Ratio!$V:$V,MATCH([1]ตารางคะแนนV3!$C615,[1]Ratio!$C:$C,0))</f>
        <v>54</v>
      </c>
      <c r="Z615" s="81">
        <f>INDEX([1]RiskPlusY2565Q3!$W:$W,MATCH([1]ตารางคะแนนV3!C615,[1]RiskPlusY2565Q3!$D:$D,0))</f>
        <v>1</v>
      </c>
      <c r="AA615" s="84">
        <f t="shared" si="147"/>
        <v>3</v>
      </c>
      <c r="AB615" s="77" t="str">
        <f>INDEX('[1]Quick MethodY2565Q3'!P:P,MATCH([1]ตารางคะแนนV3!$C615,'[1]Quick MethodY2565Q3'!$C:$C,0))</f>
        <v>1</v>
      </c>
      <c r="AC615" s="78" t="str">
        <f>INDEX('[1]Quick MethodY2565Q3'!Q:Q,MATCH([1]ตารางคะแนนV3!$C615,'[1]Quick MethodY2565Q3'!$C:$C,0))</f>
        <v>1</v>
      </c>
      <c r="AD615" s="78">
        <f>INDEX([1]HGRY2565Q3!W:W,MATCH([1]ตารางคะแนนV3!$C615,[1]HGRY2565Q3!$C:$C,0))</f>
        <v>0.5</v>
      </c>
      <c r="AE615" s="78">
        <f>INDEX([1]HGRY2565Q3!X:X,MATCH([1]ตารางคะแนนV3!$C615,[1]HGRY2565Q3!$C:$C,0))</f>
        <v>0.5</v>
      </c>
      <c r="AF615" s="78">
        <f>INDEX([1]HGRY2565Q3!Y:Y,MATCH([1]ตารางคะแนนV3!$C615,[1]HGRY2565Q3!$C:$C,0))</f>
        <v>0.5</v>
      </c>
      <c r="AG615" s="78">
        <f>INDEX([1]HGRY2565Q3!Z:Z,MATCH([1]ตารางคะแนนV3!$C615,[1]HGRY2565Q3!$C:$C,0))</f>
        <v>0.5</v>
      </c>
      <c r="AH615" s="85">
        <f t="shared" si="148"/>
        <v>4</v>
      </c>
      <c r="AI615" s="79">
        <f t="shared" si="149"/>
        <v>2</v>
      </c>
      <c r="AJ615" s="86">
        <f>INDEX([1]PointY2565Q3!J:J,MATCH([1]ตารางคะแนนV3!$C615,[1]PointY2565Q3!$C:$C,0))</f>
        <v>1</v>
      </c>
      <c r="AK615" s="87">
        <f>IFERROR(INDEX([1]อัตราการครองเตียง!O:O,MATCH([1]ตารางคะแนนV3!$C615,[1]อัตราการครองเตียง!$C:$C,0)),0)</f>
        <v>0</v>
      </c>
      <c r="AL615" s="88">
        <f>INDEX([1]SumAdjRw!R:R,MATCH([1]ตารางคะแนนV3!$C615,[1]SumAdjRw!$C:$C,0))</f>
        <v>0</v>
      </c>
      <c r="AM615" s="89">
        <f t="shared" si="150"/>
        <v>0</v>
      </c>
      <c r="AN615" s="90">
        <f t="shared" si="151"/>
        <v>3</v>
      </c>
      <c r="AO615" s="91">
        <f t="shared" si="152"/>
        <v>7</v>
      </c>
      <c r="AP615" s="92">
        <f>INDEX([1]RiskPlusY2565Q3!Q:Q,MATCH([1]ตารางคะแนนV3!$C615,[1]RiskPlusY2565Q3!$D:$D,0))</f>
        <v>1</v>
      </c>
      <c r="AQ615" s="92">
        <f>INDEX([1]RiskPlusY2565Q3!R:R,MATCH([1]ตารางคะแนนV3!$C615,[1]RiskPlusY2565Q3!$D:$D,0))</f>
        <v>0</v>
      </c>
      <c r="AR615" s="92">
        <f>INDEX([1]RiskPlusY2565Q3!AB:AB,MATCH([1]ตารางคะแนนV3!$C615,[1]RiskPlusY2565Q3!$D:$D,0))</f>
        <v>1</v>
      </c>
      <c r="AS615" s="93">
        <f t="shared" si="153"/>
        <v>2</v>
      </c>
      <c r="AT615" s="92">
        <f>INDEX([1]RiskPlusY2565Q3!AA:AA,MATCH([1]ตารางคะแนนV3!$C615,[1]RiskPlusY2565Q3!$D:$D,0))</f>
        <v>1</v>
      </c>
      <c r="AU615" s="92">
        <f>INDEX([1]RiskPlusY2565Q3!AC:AC,MATCH([1]ตารางคะแนนV3!$C615,[1]RiskPlusY2565Q3!$D:$D,0))</f>
        <v>1</v>
      </c>
      <c r="AV615" s="94">
        <f t="shared" si="154"/>
        <v>2</v>
      </c>
      <c r="AW615" s="95">
        <f t="shared" si="155"/>
        <v>4</v>
      </c>
      <c r="AX615" s="96">
        <f t="shared" si="156"/>
        <v>11</v>
      </c>
      <c r="AY615" s="18" t="str">
        <f t="shared" si="157"/>
        <v>B</v>
      </c>
      <c r="AZ615" s="18"/>
      <c r="BA615" s="18" t="str">
        <f>INDEX([1]Proflile65!$L:$L,MATCH([1]ตารางคะแนนV3!$C615,[1]Proflile65!$D:$D,0))</f>
        <v>เดิม</v>
      </c>
      <c r="BB615" s="18"/>
      <c r="BC615" s="18"/>
      <c r="BD615" s="28" t="b">
        <f t="shared" si="158"/>
        <v>1</v>
      </c>
      <c r="BE615" s="96">
        <v>11</v>
      </c>
      <c r="BF615" s="18" t="s">
        <v>2071</v>
      </c>
      <c r="BH615" s="17">
        <f t="shared" si="159"/>
        <v>150000</v>
      </c>
    </row>
    <row r="616" spans="1:60">
      <c r="A616" s="18" t="s">
        <v>152</v>
      </c>
      <c r="B616" s="17" t="s">
        <v>173</v>
      </c>
      <c r="C616" s="18" t="s">
        <v>1383</v>
      </c>
      <c r="D616" s="17" t="s">
        <v>1384</v>
      </c>
      <c r="E616" s="18" t="str">
        <f>INDEX([1]Proflile65!$F:$F,MATCH([1]ตารางคะแนนV3!$C616,[1]Proflile65!$D:$D,0))</f>
        <v>รพช.</v>
      </c>
      <c r="F616" s="18">
        <f>INDEX([1]Proflile65!$H:$H,MATCH([1]ตารางคะแนนV3!$C616,[1]Proflile65!$D:$D,0))</f>
        <v>100</v>
      </c>
      <c r="G616" s="19" t="str">
        <f>INDEX([1]Proflile65!$K:$K,MATCH([1]ตารางคะแนนV3!$C616,[1]Proflile65!$D:$D,0))</f>
        <v>รพช.F1 P50,000-100,000</v>
      </c>
      <c r="H616" s="75">
        <v>81153</v>
      </c>
      <c r="I616" s="76">
        <f>INDEX([1]RiskPlusY2565Q3!L:L,MATCH([1]ตารางคะแนนV3!$C616,[1]RiskPlusY2565Q3!$D:$D,0))</f>
        <v>166989429.08000001</v>
      </c>
      <c r="J616" s="76">
        <f>INDEX([1]RiskPlusY2565Q3!P:P,MATCH([1]ตารางคะแนนV3!$C616,[1]RiskPlusY2565Q3!$D:$D,0))</f>
        <v>17022894.350000001</v>
      </c>
      <c r="K616" s="76">
        <f>INDEX([1]RiskPlusY2565Q3!O:O,MATCH([1]ตารางคะแนนV3!$C616,[1]RiskPlusY2565Q3!$D:$D,0))</f>
        <v>118489385.88</v>
      </c>
      <c r="L616" s="76">
        <f>INDEX([1]RiskPlusY2565Q3!M:M,MATCH([1]ตารางคะแนนV3!$C616,[1]RiskPlusY2565Q3!$D:$D,0))</f>
        <v>104576944.52</v>
      </c>
      <c r="M616" s="29">
        <f>INDEX([1]RiskPlusY2565Q3!N:N,MATCH([1]ตารางคะแนนV3!$C616,[1]RiskPlusY2565Q3!$D:$D,0))</f>
        <v>0</v>
      </c>
      <c r="N616" s="77">
        <f>INDEX([1]PlanfinY2565Q3!M:M,MATCH([1]ตารางคะแนนV3!$C616,[1]PlanfinY2565Q3!$C:$C,0))</f>
        <v>1</v>
      </c>
      <c r="O616" s="78">
        <f>INDEX([1]PlanfinY2565Q3!N:N,MATCH([1]ตารางคะแนนV3!$C616,[1]PlanfinY2565Q3!$C:$C,0))</f>
        <v>1</v>
      </c>
      <c r="P616" s="79">
        <f t="shared" si="144"/>
        <v>2</v>
      </c>
      <c r="Q616" s="80">
        <f>INDEX([1]Ratio!R:R,MATCH([1]ตารางคะแนนV3!$C616,[1]Ratio!$C:$C,0))</f>
        <v>205</v>
      </c>
      <c r="R616" s="81">
        <f>INDEX([1]RiskPlusY2565Q3!$S:$S,MATCH([1]ตารางคะแนนV3!C616,[1]RiskPlusY2565Q3!$D:$D,0))</f>
        <v>0</v>
      </c>
      <c r="S616" s="82">
        <f>INDEX([1]Ratio!$S:$S,MATCH([1]ตารางคะแนนV3!$C616,[1]Ratio!$C:$C,0))</f>
        <v>128</v>
      </c>
      <c r="T616" s="78">
        <f>VLOOKUP($C616,[1]RiskPlusY2565Q3!$D$2:$W$901,17,0)</f>
        <v>0</v>
      </c>
      <c r="U616" s="83">
        <f t="shared" si="145"/>
        <v>0</v>
      </c>
      <c r="V616" s="82">
        <f>INDEX([1]Ratio!$T:$T,MATCH([1]ตารางคะแนนV3!$C616,[1]Ratio!$C:$C,0))</f>
        <v>105</v>
      </c>
      <c r="W616" s="78">
        <f>VLOOKUP($C616,[1]RiskPlusY2565Q3!$D$2:$W$901,18,0)</f>
        <v>0</v>
      </c>
      <c r="X616" s="83">
        <f t="shared" si="146"/>
        <v>0</v>
      </c>
      <c r="Y616" s="82">
        <f>INDEX([1]Ratio!$V:$V,MATCH([1]ตารางคะแนนV3!$C616,[1]Ratio!$C:$C,0))</f>
        <v>72</v>
      </c>
      <c r="Z616" s="81">
        <f>INDEX([1]RiskPlusY2565Q3!$W:$W,MATCH([1]ตารางคะแนนV3!C616,[1]RiskPlusY2565Q3!$D:$D,0))</f>
        <v>0</v>
      </c>
      <c r="AA616" s="84">
        <f t="shared" si="147"/>
        <v>0</v>
      </c>
      <c r="AB616" s="77" t="str">
        <f>INDEX('[1]Quick MethodY2565Q3'!P:P,MATCH([1]ตารางคะแนนV3!$C616,'[1]Quick MethodY2565Q3'!$C:$C,0))</f>
        <v>1</v>
      </c>
      <c r="AC616" s="78" t="str">
        <f>INDEX('[1]Quick MethodY2565Q3'!Q:Q,MATCH([1]ตารางคะแนนV3!$C616,'[1]Quick MethodY2565Q3'!$C:$C,0))</f>
        <v>1</v>
      </c>
      <c r="AD616" s="78">
        <f>INDEX([1]HGRY2565Q3!W:W,MATCH([1]ตารางคะแนนV3!$C616,[1]HGRY2565Q3!$C:$C,0))</f>
        <v>0</v>
      </c>
      <c r="AE616" s="78">
        <f>INDEX([1]HGRY2565Q3!X:X,MATCH([1]ตารางคะแนนV3!$C616,[1]HGRY2565Q3!$C:$C,0))</f>
        <v>0</v>
      </c>
      <c r="AF616" s="78">
        <f>INDEX([1]HGRY2565Q3!Y:Y,MATCH([1]ตารางคะแนนV3!$C616,[1]HGRY2565Q3!$C:$C,0))</f>
        <v>0.5</v>
      </c>
      <c r="AG616" s="78">
        <f>INDEX([1]HGRY2565Q3!Z:Z,MATCH([1]ตารางคะแนนV3!$C616,[1]HGRY2565Q3!$C:$C,0))</f>
        <v>0</v>
      </c>
      <c r="AH616" s="85">
        <f t="shared" si="148"/>
        <v>2.5</v>
      </c>
      <c r="AI616" s="79">
        <f t="shared" si="149"/>
        <v>2</v>
      </c>
      <c r="AJ616" s="86">
        <f>INDEX([1]PointY2565Q3!J:J,MATCH([1]ตารางคะแนนV3!$C616,[1]PointY2565Q3!$C:$C,0))</f>
        <v>1</v>
      </c>
      <c r="AK616" s="87">
        <f>IFERROR(INDEX([1]อัตราการครองเตียง!O:O,MATCH([1]ตารางคะแนนV3!$C616,[1]อัตราการครองเตียง!$C:$C,0)),0)</f>
        <v>1</v>
      </c>
      <c r="AL616" s="88">
        <f>INDEX([1]SumAdjRw!R:R,MATCH([1]ตารางคะแนนV3!$C616,[1]SumAdjRw!$C:$C,0))</f>
        <v>1</v>
      </c>
      <c r="AM616" s="89">
        <f t="shared" si="150"/>
        <v>2</v>
      </c>
      <c r="AN616" s="90">
        <f t="shared" si="151"/>
        <v>5</v>
      </c>
      <c r="AO616" s="91">
        <f t="shared" si="152"/>
        <v>7</v>
      </c>
      <c r="AP616" s="92">
        <f>INDEX([1]RiskPlusY2565Q3!Q:Q,MATCH([1]ตารางคะแนนV3!$C616,[1]RiskPlusY2565Q3!$D:$D,0))</f>
        <v>1</v>
      </c>
      <c r="AQ616" s="92">
        <f>INDEX([1]RiskPlusY2565Q3!R:R,MATCH([1]ตารางคะแนนV3!$C616,[1]RiskPlusY2565Q3!$D:$D,0))</f>
        <v>0</v>
      </c>
      <c r="AR616" s="92">
        <f>INDEX([1]RiskPlusY2565Q3!AB:AB,MATCH([1]ตารางคะแนนV3!$C616,[1]RiskPlusY2565Q3!$D:$D,0))</f>
        <v>1</v>
      </c>
      <c r="AS616" s="93">
        <f t="shared" si="153"/>
        <v>2</v>
      </c>
      <c r="AT616" s="92">
        <f>INDEX([1]RiskPlusY2565Q3!AA:AA,MATCH([1]ตารางคะแนนV3!$C616,[1]RiskPlusY2565Q3!$D:$D,0))</f>
        <v>1</v>
      </c>
      <c r="AU616" s="92">
        <f>INDEX([1]RiskPlusY2565Q3!AC:AC,MATCH([1]ตารางคะแนนV3!$C616,[1]RiskPlusY2565Q3!$D:$D,0))</f>
        <v>1</v>
      </c>
      <c r="AV616" s="94">
        <f t="shared" si="154"/>
        <v>2</v>
      </c>
      <c r="AW616" s="95">
        <f t="shared" si="155"/>
        <v>4</v>
      </c>
      <c r="AX616" s="96">
        <f t="shared" si="156"/>
        <v>11</v>
      </c>
      <c r="AY616" s="18" t="str">
        <f t="shared" si="157"/>
        <v>B</v>
      </c>
      <c r="AZ616" s="18"/>
      <c r="BA616" s="18" t="str">
        <f>INDEX([1]Proflile65!$L:$L,MATCH([1]ตารางคะแนนV3!$C616,[1]Proflile65!$D:$D,0))</f>
        <v>เดิม</v>
      </c>
      <c r="BB616" s="18"/>
      <c r="BC616" s="18"/>
      <c r="BD616" s="28" t="b">
        <f t="shared" si="158"/>
        <v>1</v>
      </c>
      <c r="BE616" s="96">
        <v>11</v>
      </c>
      <c r="BF616" s="18" t="s">
        <v>2071</v>
      </c>
      <c r="BH616" s="17">
        <f t="shared" si="159"/>
        <v>150000</v>
      </c>
    </row>
    <row r="617" spans="1:60">
      <c r="A617" s="18" t="s">
        <v>152</v>
      </c>
      <c r="B617" s="17" t="s">
        <v>173</v>
      </c>
      <c r="C617" s="18" t="s">
        <v>1385</v>
      </c>
      <c r="D617" s="17" t="s">
        <v>1386</v>
      </c>
      <c r="E617" s="18" t="str">
        <f>INDEX([1]Proflile65!$F:$F,MATCH([1]ตารางคะแนนV3!$C617,[1]Proflile65!$D:$D,0))</f>
        <v>รพท.</v>
      </c>
      <c r="F617" s="18">
        <f>INDEX([1]Proflile65!$H:$H,MATCH([1]ตารางคะแนนV3!$C617,[1]Proflile65!$D:$D,0))</f>
        <v>217</v>
      </c>
      <c r="G617" s="19" t="str">
        <f>INDEX([1]Proflile65!$K:$K,MATCH([1]ตารางคะแนนV3!$C617,[1]Proflile65!$D:$D,0))</f>
        <v>รพท.M1 B&gt;200</v>
      </c>
      <c r="H617" s="75">
        <v>92807</v>
      </c>
      <c r="I617" s="76">
        <f>INDEX([1]RiskPlusY2565Q3!L:L,MATCH([1]ตารางคะแนนV3!$C617,[1]RiskPlusY2565Q3!$D:$D,0))</f>
        <v>216072277.19999999</v>
      </c>
      <c r="J617" s="76">
        <f>INDEX([1]RiskPlusY2565Q3!P:P,MATCH([1]ตารางคะแนนV3!$C617,[1]RiskPlusY2565Q3!$D:$D,0))</f>
        <v>37030335.880000003</v>
      </c>
      <c r="K617" s="76">
        <f>INDEX([1]RiskPlusY2565Q3!O:O,MATCH([1]ตารางคะแนนV3!$C617,[1]RiskPlusY2565Q3!$D:$D,0))</f>
        <v>85616629.620000005</v>
      </c>
      <c r="L617" s="76">
        <f>INDEX([1]RiskPlusY2565Q3!M:M,MATCH([1]ตารางคะแนนV3!$C617,[1]RiskPlusY2565Q3!$D:$D,0))</f>
        <v>77623568.280000001</v>
      </c>
      <c r="M617" s="29">
        <f>INDEX([1]RiskPlusY2565Q3!N:N,MATCH([1]ตารางคะแนนV3!$C617,[1]RiskPlusY2565Q3!$D:$D,0))</f>
        <v>0</v>
      </c>
      <c r="N617" s="77">
        <f>INDEX([1]PlanfinY2565Q3!M:M,MATCH([1]ตารางคะแนนV3!$C617,[1]PlanfinY2565Q3!$C:$C,0))</f>
        <v>0</v>
      </c>
      <c r="O617" s="78">
        <f>INDEX([1]PlanfinY2565Q3!N:N,MATCH([1]ตารางคะแนนV3!$C617,[1]PlanfinY2565Q3!$C:$C,0))</f>
        <v>1</v>
      </c>
      <c r="P617" s="79">
        <f t="shared" si="144"/>
        <v>1</v>
      </c>
      <c r="Q617" s="80">
        <f>INDEX([1]Ratio!R:R,MATCH([1]ตารางคะแนนV3!$C617,[1]Ratio!$C:$C,0))</f>
        <v>132</v>
      </c>
      <c r="R617" s="81">
        <f>INDEX([1]RiskPlusY2565Q3!$S:$S,MATCH([1]ตารางคะแนนV3!C617,[1]RiskPlusY2565Q3!$D:$D,0))</f>
        <v>0</v>
      </c>
      <c r="S617" s="82">
        <f>INDEX([1]Ratio!$S:$S,MATCH([1]ตารางคะแนนV3!$C617,[1]Ratio!$C:$C,0))</f>
        <v>137</v>
      </c>
      <c r="T617" s="78">
        <f>VLOOKUP($C617,[1]RiskPlusY2565Q3!$D$2:$W$901,17,0)</f>
        <v>0</v>
      </c>
      <c r="U617" s="83">
        <f t="shared" si="145"/>
        <v>0</v>
      </c>
      <c r="V617" s="82">
        <f>INDEX([1]Ratio!$T:$T,MATCH([1]ตารางคะแนนV3!$C617,[1]Ratio!$C:$C,0))</f>
        <v>128</v>
      </c>
      <c r="W617" s="78">
        <f>VLOOKUP($C617,[1]RiskPlusY2565Q3!$D$2:$W$901,18,0)</f>
        <v>0</v>
      </c>
      <c r="X617" s="83">
        <f t="shared" si="146"/>
        <v>0</v>
      </c>
      <c r="Y617" s="82">
        <f>INDEX([1]Ratio!$V:$V,MATCH([1]ตารางคะแนนV3!$C617,[1]Ratio!$C:$C,0))</f>
        <v>64</v>
      </c>
      <c r="Z617" s="81">
        <f>INDEX([1]RiskPlusY2565Q3!$W:$W,MATCH([1]ตารางคะแนนV3!C617,[1]RiskPlusY2565Q3!$D:$D,0))</f>
        <v>0</v>
      </c>
      <c r="AA617" s="84">
        <f t="shared" si="147"/>
        <v>0</v>
      </c>
      <c r="AB617" s="77" t="str">
        <f>INDEX('[1]Quick MethodY2565Q3'!P:P,MATCH([1]ตารางคะแนนV3!$C617,'[1]Quick MethodY2565Q3'!$C:$C,0))</f>
        <v>1</v>
      </c>
      <c r="AC617" s="78" t="str">
        <f>INDEX('[1]Quick MethodY2565Q3'!Q:Q,MATCH([1]ตารางคะแนนV3!$C617,'[1]Quick MethodY2565Q3'!$C:$C,0))</f>
        <v>1</v>
      </c>
      <c r="AD617" s="78">
        <f>INDEX([1]HGRY2565Q3!W:W,MATCH([1]ตารางคะแนนV3!$C617,[1]HGRY2565Q3!$C:$C,0))</f>
        <v>0.5</v>
      </c>
      <c r="AE617" s="78">
        <f>INDEX([1]HGRY2565Q3!X:X,MATCH([1]ตารางคะแนนV3!$C617,[1]HGRY2565Q3!$C:$C,0))</f>
        <v>0.5</v>
      </c>
      <c r="AF617" s="78">
        <f>INDEX([1]HGRY2565Q3!Y:Y,MATCH([1]ตารางคะแนนV3!$C617,[1]HGRY2565Q3!$C:$C,0))</f>
        <v>0.5</v>
      </c>
      <c r="AG617" s="78">
        <f>INDEX([1]HGRY2565Q3!Z:Z,MATCH([1]ตารางคะแนนV3!$C617,[1]HGRY2565Q3!$C:$C,0))</f>
        <v>0.5</v>
      </c>
      <c r="AH617" s="85">
        <f t="shared" si="148"/>
        <v>4</v>
      </c>
      <c r="AI617" s="79">
        <f t="shared" si="149"/>
        <v>2</v>
      </c>
      <c r="AJ617" s="86">
        <f>INDEX([1]PointY2565Q3!J:J,MATCH([1]ตารางคะแนนV3!$C617,[1]PointY2565Q3!$C:$C,0))</f>
        <v>1</v>
      </c>
      <c r="AK617" s="87">
        <f>IFERROR(INDEX([1]อัตราการครองเตียง!O:O,MATCH([1]ตารางคะแนนV3!$C617,[1]อัตราการครองเตียง!$C:$C,0)),0)</f>
        <v>0</v>
      </c>
      <c r="AL617" s="88">
        <f>INDEX([1]SumAdjRw!R:R,MATCH([1]ตารางคะแนนV3!$C617,[1]SumAdjRw!$C:$C,0))</f>
        <v>0</v>
      </c>
      <c r="AM617" s="89">
        <f t="shared" si="150"/>
        <v>0</v>
      </c>
      <c r="AN617" s="90">
        <f t="shared" si="151"/>
        <v>3</v>
      </c>
      <c r="AO617" s="91">
        <f t="shared" si="152"/>
        <v>4</v>
      </c>
      <c r="AP617" s="92">
        <f>INDEX([1]RiskPlusY2565Q3!Q:Q,MATCH([1]ตารางคะแนนV3!$C617,[1]RiskPlusY2565Q3!$D:$D,0))</f>
        <v>0</v>
      </c>
      <c r="AQ617" s="92">
        <f>INDEX([1]RiskPlusY2565Q3!R:R,MATCH([1]ตารางคะแนนV3!$C617,[1]RiskPlusY2565Q3!$D:$D,0))</f>
        <v>0</v>
      </c>
      <c r="AR617" s="92">
        <f>INDEX([1]RiskPlusY2565Q3!AB:AB,MATCH([1]ตารางคะแนนV3!$C617,[1]RiskPlusY2565Q3!$D:$D,0))</f>
        <v>1</v>
      </c>
      <c r="AS617" s="93">
        <f t="shared" si="153"/>
        <v>1</v>
      </c>
      <c r="AT617" s="92">
        <f>INDEX([1]RiskPlusY2565Q3!AA:AA,MATCH([1]ตารางคะแนนV3!$C617,[1]RiskPlusY2565Q3!$D:$D,0))</f>
        <v>1</v>
      </c>
      <c r="AU617" s="92">
        <f>INDEX([1]RiskPlusY2565Q3!AC:AC,MATCH([1]ตารางคะแนนV3!$C617,[1]RiskPlusY2565Q3!$D:$D,0))</f>
        <v>1</v>
      </c>
      <c r="AV617" s="94">
        <f t="shared" si="154"/>
        <v>2</v>
      </c>
      <c r="AW617" s="95">
        <f t="shared" si="155"/>
        <v>3</v>
      </c>
      <c r="AX617" s="96">
        <f t="shared" si="156"/>
        <v>7</v>
      </c>
      <c r="AY617" s="18" t="str">
        <f t="shared" si="157"/>
        <v>F</v>
      </c>
      <c r="AZ617" s="18"/>
      <c r="BA617" s="18" t="str">
        <f>INDEX([1]Proflile65!$L:$L,MATCH([1]ตารางคะแนนV3!$C617,[1]Proflile65!$D:$D,0))</f>
        <v>เดิม</v>
      </c>
      <c r="BB617" s="18"/>
      <c r="BC617" s="18"/>
      <c r="BD617" s="28" t="b">
        <f t="shared" si="158"/>
        <v>1</v>
      </c>
      <c r="BE617" s="96">
        <v>7</v>
      </c>
      <c r="BF617" s="18" t="s">
        <v>2074</v>
      </c>
      <c r="BH617" s="17">
        <f t="shared" si="159"/>
        <v>0</v>
      </c>
    </row>
    <row r="618" spans="1:60">
      <c r="A618" s="18" t="s">
        <v>152</v>
      </c>
      <c r="B618" s="17" t="s">
        <v>173</v>
      </c>
      <c r="C618" s="18" t="s">
        <v>1387</v>
      </c>
      <c r="D618" s="17" t="s">
        <v>1388</v>
      </c>
      <c r="E618" s="18" t="str">
        <f>INDEX([1]Proflile65!$F:$F,MATCH([1]ตารางคะแนนV3!$C618,[1]Proflile65!$D:$D,0))</f>
        <v>รพช.</v>
      </c>
      <c r="F618" s="18">
        <f>INDEX([1]Proflile65!$H:$H,MATCH([1]ตารางคะแนนV3!$C618,[1]Proflile65!$D:$D,0))</f>
        <v>60</v>
      </c>
      <c r="G618" s="19" t="str">
        <f>INDEX([1]Proflile65!$K:$K,MATCH([1]ตารางคะแนนV3!$C618,[1]Proflile65!$D:$D,0))</f>
        <v>รพช.F2 P30,000-60,000</v>
      </c>
      <c r="H618" s="75">
        <v>56474</v>
      </c>
      <c r="I618" s="76">
        <f>INDEX([1]RiskPlusY2565Q3!L:L,MATCH([1]ตารางคะแนนV3!$C618,[1]RiskPlusY2565Q3!$D:$D,0))</f>
        <v>146053542.06</v>
      </c>
      <c r="J618" s="76">
        <f>INDEX([1]RiskPlusY2565Q3!P:P,MATCH([1]ตารางคะแนนV3!$C618,[1]RiskPlusY2565Q3!$D:$D,0))</f>
        <v>69948590.280000001</v>
      </c>
      <c r="K618" s="76">
        <f>INDEX([1]RiskPlusY2565Q3!O:O,MATCH([1]ตารางคะแนนV3!$C618,[1]RiskPlusY2565Q3!$D:$D,0))</f>
        <v>85018194.799999997</v>
      </c>
      <c r="L618" s="76">
        <f>INDEX([1]RiskPlusY2565Q3!M:M,MATCH([1]ตารางคะแนนV3!$C618,[1]RiskPlusY2565Q3!$D:$D,0))</f>
        <v>79866788.459999993</v>
      </c>
      <c r="M618" s="29">
        <f>INDEX([1]RiskPlusY2565Q3!N:N,MATCH([1]ตารางคะแนนV3!$C618,[1]RiskPlusY2565Q3!$D:$D,0))</f>
        <v>0</v>
      </c>
      <c r="N618" s="77">
        <f>INDEX([1]PlanfinY2565Q3!M:M,MATCH([1]ตารางคะแนนV3!$C618,[1]PlanfinY2565Q3!$C:$C,0))</f>
        <v>0</v>
      </c>
      <c r="O618" s="78">
        <f>INDEX([1]PlanfinY2565Q3!N:N,MATCH([1]ตารางคะแนนV3!$C618,[1]PlanfinY2565Q3!$C:$C,0))</f>
        <v>1</v>
      </c>
      <c r="P618" s="79">
        <f t="shared" si="144"/>
        <v>1</v>
      </c>
      <c r="Q618" s="80">
        <f>INDEX([1]Ratio!R:R,MATCH([1]ตารางคะแนนV3!$C618,[1]Ratio!$C:$C,0))</f>
        <v>77</v>
      </c>
      <c r="R618" s="81">
        <f>INDEX([1]RiskPlusY2565Q3!$S:$S,MATCH([1]ตารางคะแนนV3!C618,[1]RiskPlusY2565Q3!$D:$D,0))</f>
        <v>1</v>
      </c>
      <c r="S618" s="82">
        <f>INDEX([1]Ratio!$S:$S,MATCH([1]ตารางคะแนนV3!$C618,[1]Ratio!$C:$C,0))</f>
        <v>216</v>
      </c>
      <c r="T618" s="78">
        <f>VLOOKUP($C618,[1]RiskPlusY2565Q3!$D$2:$W$901,17,0)</f>
        <v>0</v>
      </c>
      <c r="U618" s="83">
        <f t="shared" si="145"/>
        <v>0</v>
      </c>
      <c r="V618" s="82">
        <f>INDEX([1]Ratio!$T:$T,MATCH([1]ตารางคะแนนV3!$C618,[1]Ratio!$C:$C,0))</f>
        <v>156</v>
      </c>
      <c r="W618" s="78">
        <f>VLOOKUP($C618,[1]RiskPlusY2565Q3!$D$2:$W$901,18,0)</f>
        <v>0</v>
      </c>
      <c r="X618" s="83">
        <f t="shared" si="146"/>
        <v>0</v>
      </c>
      <c r="Y618" s="82">
        <f>INDEX([1]Ratio!$V:$V,MATCH([1]ตารางคะแนนV3!$C618,[1]Ratio!$C:$C,0))</f>
        <v>60</v>
      </c>
      <c r="Z618" s="81">
        <f>INDEX([1]RiskPlusY2565Q3!$W:$W,MATCH([1]ตารางคะแนนV3!C618,[1]RiskPlusY2565Q3!$D:$D,0))</f>
        <v>1</v>
      </c>
      <c r="AA618" s="84">
        <f t="shared" si="147"/>
        <v>2</v>
      </c>
      <c r="AB618" s="77" t="str">
        <f>INDEX('[1]Quick MethodY2565Q3'!P:P,MATCH([1]ตารางคะแนนV3!$C618,'[1]Quick MethodY2565Q3'!$C:$C,0))</f>
        <v>1</v>
      </c>
      <c r="AC618" s="78" t="str">
        <f>INDEX('[1]Quick MethodY2565Q3'!Q:Q,MATCH([1]ตารางคะแนนV3!$C618,'[1]Quick MethodY2565Q3'!$C:$C,0))</f>
        <v>1</v>
      </c>
      <c r="AD618" s="78">
        <f>INDEX([1]HGRY2565Q3!W:W,MATCH([1]ตารางคะแนนV3!$C618,[1]HGRY2565Q3!$C:$C,0))</f>
        <v>0</v>
      </c>
      <c r="AE618" s="78">
        <f>INDEX([1]HGRY2565Q3!X:X,MATCH([1]ตารางคะแนนV3!$C618,[1]HGRY2565Q3!$C:$C,0))</f>
        <v>0</v>
      </c>
      <c r="AF618" s="78">
        <f>INDEX([1]HGRY2565Q3!Y:Y,MATCH([1]ตารางคะแนนV3!$C618,[1]HGRY2565Q3!$C:$C,0))</f>
        <v>0.5</v>
      </c>
      <c r="AG618" s="78">
        <f>INDEX([1]HGRY2565Q3!Z:Z,MATCH([1]ตารางคะแนนV3!$C618,[1]HGRY2565Q3!$C:$C,0))</f>
        <v>0</v>
      </c>
      <c r="AH618" s="85">
        <f t="shared" si="148"/>
        <v>2.5</v>
      </c>
      <c r="AI618" s="79">
        <f t="shared" si="149"/>
        <v>2</v>
      </c>
      <c r="AJ618" s="86">
        <f>INDEX([1]PointY2565Q3!J:J,MATCH([1]ตารางคะแนนV3!$C618,[1]PointY2565Q3!$C:$C,0))</f>
        <v>1</v>
      </c>
      <c r="AK618" s="87">
        <f>IFERROR(INDEX([1]อัตราการครองเตียง!O:O,MATCH([1]ตารางคะแนนV3!$C618,[1]อัตราการครองเตียง!$C:$C,0)),0)</f>
        <v>1</v>
      </c>
      <c r="AL618" s="88">
        <f>INDEX([1]SumAdjRw!R:R,MATCH([1]ตารางคะแนนV3!$C618,[1]SumAdjRw!$C:$C,0))</f>
        <v>1</v>
      </c>
      <c r="AM618" s="89">
        <f t="shared" si="150"/>
        <v>2</v>
      </c>
      <c r="AN618" s="90">
        <f t="shared" si="151"/>
        <v>5</v>
      </c>
      <c r="AO618" s="91">
        <f t="shared" si="152"/>
        <v>8</v>
      </c>
      <c r="AP618" s="92">
        <f>INDEX([1]RiskPlusY2565Q3!Q:Q,MATCH([1]ตารางคะแนนV3!$C618,[1]RiskPlusY2565Q3!$D:$D,0))</f>
        <v>1</v>
      </c>
      <c r="AQ618" s="92">
        <f>INDEX([1]RiskPlusY2565Q3!R:R,MATCH([1]ตารางคะแนนV3!$C618,[1]RiskPlusY2565Q3!$D:$D,0))</f>
        <v>1</v>
      </c>
      <c r="AR618" s="92">
        <f>INDEX([1]RiskPlusY2565Q3!AB:AB,MATCH([1]ตารางคะแนนV3!$C618,[1]RiskPlusY2565Q3!$D:$D,0))</f>
        <v>1</v>
      </c>
      <c r="AS618" s="93">
        <f t="shared" si="153"/>
        <v>3</v>
      </c>
      <c r="AT618" s="92">
        <f>INDEX([1]RiskPlusY2565Q3!AA:AA,MATCH([1]ตารางคะแนนV3!$C618,[1]RiskPlusY2565Q3!$D:$D,0))</f>
        <v>1</v>
      </c>
      <c r="AU618" s="92">
        <f>INDEX([1]RiskPlusY2565Q3!AC:AC,MATCH([1]ตารางคะแนนV3!$C618,[1]RiskPlusY2565Q3!$D:$D,0))</f>
        <v>1</v>
      </c>
      <c r="AV618" s="94">
        <f t="shared" si="154"/>
        <v>2</v>
      </c>
      <c r="AW618" s="95">
        <f t="shared" si="155"/>
        <v>5</v>
      </c>
      <c r="AX618" s="96">
        <f t="shared" si="156"/>
        <v>13</v>
      </c>
      <c r="AY618" s="18" t="str">
        <f t="shared" si="157"/>
        <v>A</v>
      </c>
      <c r="AZ618" s="18"/>
      <c r="BA618" s="18" t="str">
        <f>INDEX([1]Proflile65!$L:$L,MATCH([1]ตารางคะแนนV3!$C618,[1]Proflile65!$D:$D,0))</f>
        <v>เดิม</v>
      </c>
      <c r="BB618" s="18"/>
      <c r="BC618" s="18"/>
      <c r="BD618" s="28" t="b">
        <f t="shared" si="158"/>
        <v>1</v>
      </c>
      <c r="BE618" s="96">
        <v>13</v>
      </c>
      <c r="BF618" s="18" t="s">
        <v>2048</v>
      </c>
      <c r="BH618" s="17">
        <f t="shared" si="159"/>
        <v>300000</v>
      </c>
    </row>
    <row r="619" spans="1:60">
      <c r="A619" s="18" t="s">
        <v>152</v>
      </c>
      <c r="B619" s="17" t="s">
        <v>173</v>
      </c>
      <c r="C619" s="18" t="s">
        <v>1389</v>
      </c>
      <c r="D619" s="17" t="s">
        <v>1390</v>
      </c>
      <c r="E619" s="18" t="str">
        <f>INDEX([1]Proflile65!$F:$F,MATCH([1]ตารางคะแนนV3!$C619,[1]Proflile65!$D:$D,0))</f>
        <v>รพช.</v>
      </c>
      <c r="F619" s="18">
        <f>INDEX([1]Proflile65!$H:$H,MATCH([1]ตารางคะแนนV3!$C619,[1]Proflile65!$D:$D,0))</f>
        <v>75</v>
      </c>
      <c r="G619" s="19" t="str">
        <f>INDEX([1]Proflile65!$K:$K,MATCH([1]ตารางคะแนนV3!$C619,[1]Proflile65!$D:$D,0))</f>
        <v>รพช.F1 P50,000-100,000</v>
      </c>
      <c r="H619" s="75">
        <v>60000</v>
      </c>
      <c r="I619" s="76">
        <f>INDEX([1]RiskPlusY2565Q3!L:L,MATCH([1]ตารางคะแนนV3!$C619,[1]RiskPlusY2565Q3!$D:$D,0))</f>
        <v>69759373.760000005</v>
      </c>
      <c r="J619" s="76">
        <f>INDEX([1]RiskPlusY2565Q3!P:P,MATCH([1]ตารางคะแนนV3!$C619,[1]RiskPlusY2565Q3!$D:$D,0))</f>
        <v>36268559.109999999</v>
      </c>
      <c r="K619" s="76">
        <f>INDEX([1]RiskPlusY2565Q3!O:O,MATCH([1]ตารางคะแนนV3!$C619,[1]RiskPlusY2565Q3!$D:$D,0))</f>
        <v>31398875.699999999</v>
      </c>
      <c r="L619" s="76">
        <f>INDEX([1]RiskPlusY2565Q3!M:M,MATCH([1]ตารางคะแนนV3!$C619,[1]RiskPlusY2565Q3!$D:$D,0))</f>
        <v>28784199.760000002</v>
      </c>
      <c r="M619" s="29">
        <f>INDEX([1]RiskPlusY2565Q3!N:N,MATCH([1]ตารางคะแนนV3!$C619,[1]RiskPlusY2565Q3!$D:$D,0))</f>
        <v>0</v>
      </c>
      <c r="N619" s="77">
        <f>INDEX([1]PlanfinY2565Q3!M:M,MATCH([1]ตารางคะแนนV3!$C619,[1]PlanfinY2565Q3!$C:$C,0))</f>
        <v>1</v>
      </c>
      <c r="O619" s="78">
        <f>INDEX([1]PlanfinY2565Q3!N:N,MATCH([1]ตารางคะแนนV3!$C619,[1]PlanfinY2565Q3!$C:$C,0))</f>
        <v>1</v>
      </c>
      <c r="P619" s="79">
        <f t="shared" si="144"/>
        <v>2</v>
      </c>
      <c r="Q619" s="80">
        <f>INDEX([1]Ratio!R:R,MATCH([1]ตารางคะแนนV3!$C619,[1]Ratio!$C:$C,0))</f>
        <v>109</v>
      </c>
      <c r="R619" s="81">
        <f>INDEX([1]RiskPlusY2565Q3!$S:$S,MATCH([1]ตารางคะแนนV3!C619,[1]RiskPlusY2565Q3!$D:$D,0))</f>
        <v>0</v>
      </c>
      <c r="S619" s="82">
        <f>INDEX([1]Ratio!$S:$S,MATCH([1]ตารางคะแนนV3!$C619,[1]Ratio!$C:$C,0))</f>
        <v>149</v>
      </c>
      <c r="T619" s="78">
        <f>VLOOKUP($C619,[1]RiskPlusY2565Q3!$D$2:$W$901,17,0)</f>
        <v>0</v>
      </c>
      <c r="U619" s="83">
        <f t="shared" si="145"/>
        <v>0</v>
      </c>
      <c r="V619" s="82">
        <f>INDEX([1]Ratio!$T:$T,MATCH([1]ตารางคะแนนV3!$C619,[1]Ratio!$C:$C,0))</f>
        <v>75</v>
      </c>
      <c r="W619" s="78">
        <f>VLOOKUP($C619,[1]RiskPlusY2565Q3!$D$2:$W$901,18,0)</f>
        <v>0</v>
      </c>
      <c r="X619" s="83">
        <f t="shared" si="146"/>
        <v>0</v>
      </c>
      <c r="Y619" s="82">
        <f>INDEX([1]Ratio!$V:$V,MATCH([1]ตารางคะแนนV3!$C619,[1]Ratio!$C:$C,0))</f>
        <v>71</v>
      </c>
      <c r="Z619" s="81">
        <f>INDEX([1]RiskPlusY2565Q3!$W:$W,MATCH([1]ตารางคะแนนV3!C619,[1]RiskPlusY2565Q3!$D:$D,0))</f>
        <v>0</v>
      </c>
      <c r="AA619" s="84">
        <f t="shared" si="147"/>
        <v>0</v>
      </c>
      <c r="AB619" s="77" t="str">
        <f>INDEX('[1]Quick MethodY2565Q3'!P:P,MATCH([1]ตารางคะแนนV3!$C619,'[1]Quick MethodY2565Q3'!$C:$C,0))</f>
        <v>1</v>
      </c>
      <c r="AC619" s="78" t="str">
        <f>INDEX('[1]Quick MethodY2565Q3'!Q:Q,MATCH([1]ตารางคะแนนV3!$C619,'[1]Quick MethodY2565Q3'!$C:$C,0))</f>
        <v>1</v>
      </c>
      <c r="AD619" s="78">
        <f>INDEX([1]HGRY2565Q3!W:W,MATCH([1]ตารางคะแนนV3!$C619,[1]HGRY2565Q3!$C:$C,0))</f>
        <v>0.5</v>
      </c>
      <c r="AE619" s="78">
        <f>INDEX([1]HGRY2565Q3!X:X,MATCH([1]ตารางคะแนนV3!$C619,[1]HGRY2565Q3!$C:$C,0))</f>
        <v>0</v>
      </c>
      <c r="AF619" s="78">
        <f>INDEX([1]HGRY2565Q3!Y:Y,MATCH([1]ตารางคะแนนV3!$C619,[1]HGRY2565Q3!$C:$C,0))</f>
        <v>0.5</v>
      </c>
      <c r="AG619" s="78">
        <f>INDEX([1]HGRY2565Q3!Z:Z,MATCH([1]ตารางคะแนนV3!$C619,[1]HGRY2565Q3!$C:$C,0))</f>
        <v>0.5</v>
      </c>
      <c r="AH619" s="85">
        <f t="shared" si="148"/>
        <v>3.5</v>
      </c>
      <c r="AI619" s="79">
        <f t="shared" si="149"/>
        <v>2</v>
      </c>
      <c r="AJ619" s="86">
        <f>INDEX([1]PointY2565Q3!J:J,MATCH([1]ตารางคะแนนV3!$C619,[1]PointY2565Q3!$C:$C,0))</f>
        <v>1</v>
      </c>
      <c r="AK619" s="87">
        <f>IFERROR(INDEX([1]อัตราการครองเตียง!O:O,MATCH([1]ตารางคะแนนV3!$C619,[1]อัตราการครองเตียง!$C:$C,0)),0)</f>
        <v>0</v>
      </c>
      <c r="AL619" s="88">
        <f>INDEX([1]SumAdjRw!R:R,MATCH([1]ตารางคะแนนV3!$C619,[1]SumAdjRw!$C:$C,0))</f>
        <v>1</v>
      </c>
      <c r="AM619" s="89">
        <f t="shared" si="150"/>
        <v>1</v>
      </c>
      <c r="AN619" s="90">
        <f t="shared" si="151"/>
        <v>4</v>
      </c>
      <c r="AO619" s="91">
        <f t="shared" si="152"/>
        <v>6</v>
      </c>
      <c r="AP619" s="92">
        <f>INDEX([1]RiskPlusY2565Q3!Q:Q,MATCH([1]ตารางคะแนนV3!$C619,[1]RiskPlusY2565Q3!$D:$D,0))</f>
        <v>0</v>
      </c>
      <c r="AQ619" s="92">
        <f>INDEX([1]RiskPlusY2565Q3!R:R,MATCH([1]ตารางคะแนนV3!$C619,[1]RiskPlusY2565Q3!$D:$D,0))</f>
        <v>0</v>
      </c>
      <c r="AR619" s="92">
        <f>INDEX([1]RiskPlusY2565Q3!AB:AB,MATCH([1]ตารางคะแนนV3!$C619,[1]RiskPlusY2565Q3!$D:$D,0))</f>
        <v>1</v>
      </c>
      <c r="AS619" s="93">
        <f t="shared" si="153"/>
        <v>1</v>
      </c>
      <c r="AT619" s="92">
        <f>INDEX([1]RiskPlusY2565Q3!AA:AA,MATCH([1]ตารางคะแนนV3!$C619,[1]RiskPlusY2565Q3!$D:$D,0))</f>
        <v>1</v>
      </c>
      <c r="AU619" s="92">
        <f>INDEX([1]RiskPlusY2565Q3!AC:AC,MATCH([1]ตารางคะแนนV3!$C619,[1]RiskPlusY2565Q3!$D:$D,0))</f>
        <v>1</v>
      </c>
      <c r="AV619" s="94">
        <f t="shared" si="154"/>
        <v>2</v>
      </c>
      <c r="AW619" s="95">
        <f t="shared" si="155"/>
        <v>3</v>
      </c>
      <c r="AX619" s="96">
        <f t="shared" si="156"/>
        <v>9</v>
      </c>
      <c r="AY619" s="18" t="str">
        <f t="shared" si="157"/>
        <v>C</v>
      </c>
      <c r="AZ619" s="18"/>
      <c r="BA619" s="18" t="str">
        <f>INDEX([1]Proflile65!$L:$L,MATCH([1]ตารางคะแนนV3!$C619,[1]Proflile65!$D:$D,0))</f>
        <v>เดิม</v>
      </c>
      <c r="BB619" s="18"/>
      <c r="BC619" s="18"/>
      <c r="BD619" s="28" t="b">
        <f t="shared" si="158"/>
        <v>1</v>
      </c>
      <c r="BE619" s="96">
        <v>9</v>
      </c>
      <c r="BF619" s="18" t="s">
        <v>2072</v>
      </c>
      <c r="BH619" s="17">
        <f t="shared" si="159"/>
        <v>0</v>
      </c>
    </row>
    <row r="620" spans="1:60">
      <c r="A620" s="18" t="s">
        <v>152</v>
      </c>
      <c r="B620" s="17" t="s">
        <v>173</v>
      </c>
      <c r="C620" s="18" t="s">
        <v>1391</v>
      </c>
      <c r="D620" s="17" t="s">
        <v>1392</v>
      </c>
      <c r="E620" s="18" t="str">
        <f>INDEX([1]Proflile65!$F:$F,MATCH([1]ตารางคะแนนV3!$C620,[1]Proflile65!$D:$D,0))</f>
        <v>รพช.</v>
      </c>
      <c r="F620" s="18">
        <f>INDEX([1]Proflile65!$H:$H,MATCH([1]ตารางคะแนนV3!$C620,[1]Proflile65!$D:$D,0))</f>
        <v>120</v>
      </c>
      <c r="G620" s="19" t="str">
        <f>INDEX([1]Proflile65!$K:$K,MATCH([1]ตารางคะแนนV3!$C620,[1]Proflile65!$D:$D,0))</f>
        <v>รพช.F1 P50,000-100,000</v>
      </c>
      <c r="H620" s="75">
        <v>58599</v>
      </c>
      <c r="I620" s="76">
        <f>INDEX([1]RiskPlusY2565Q3!L:L,MATCH([1]ตารางคะแนนV3!$C620,[1]RiskPlusY2565Q3!$D:$D,0))</f>
        <v>142317194.88999999</v>
      </c>
      <c r="J620" s="76">
        <f>INDEX([1]RiskPlusY2565Q3!P:P,MATCH([1]ตารางคะแนนV3!$C620,[1]RiskPlusY2565Q3!$D:$D,0))</f>
        <v>84921466.109999999</v>
      </c>
      <c r="K620" s="76">
        <f>INDEX([1]RiskPlusY2565Q3!O:O,MATCH([1]ตารางคะแนนV3!$C620,[1]RiskPlusY2565Q3!$D:$D,0))</f>
        <v>84753957.980000004</v>
      </c>
      <c r="L620" s="76">
        <f>INDEX([1]RiskPlusY2565Q3!M:M,MATCH([1]ตารางคะแนนV3!$C620,[1]RiskPlusY2565Q3!$D:$D,0))</f>
        <v>90345466.5</v>
      </c>
      <c r="M620" s="29">
        <f>INDEX([1]RiskPlusY2565Q3!N:N,MATCH([1]ตารางคะแนนV3!$C620,[1]RiskPlusY2565Q3!$D:$D,0))</f>
        <v>0</v>
      </c>
      <c r="N620" s="77">
        <f>INDEX([1]PlanfinY2565Q3!M:M,MATCH([1]ตารางคะแนนV3!$C620,[1]PlanfinY2565Q3!$C:$C,0))</f>
        <v>0</v>
      </c>
      <c r="O620" s="78">
        <f>INDEX([1]PlanfinY2565Q3!N:N,MATCH([1]ตารางคะแนนV3!$C620,[1]PlanfinY2565Q3!$C:$C,0))</f>
        <v>1</v>
      </c>
      <c r="P620" s="79">
        <f t="shared" si="144"/>
        <v>1</v>
      </c>
      <c r="Q620" s="80">
        <f>INDEX([1]Ratio!R:R,MATCH([1]ตารางคะแนนV3!$C620,[1]Ratio!$C:$C,0))</f>
        <v>147</v>
      </c>
      <c r="R620" s="81">
        <f>INDEX([1]RiskPlusY2565Q3!$S:$S,MATCH([1]ตารางคะแนนV3!C620,[1]RiskPlusY2565Q3!$D:$D,0))</f>
        <v>0</v>
      </c>
      <c r="S620" s="82">
        <f>INDEX([1]Ratio!$S:$S,MATCH([1]ตารางคะแนนV3!$C620,[1]Ratio!$C:$C,0))</f>
        <v>79</v>
      </c>
      <c r="T620" s="78">
        <f>VLOOKUP($C620,[1]RiskPlusY2565Q3!$D$2:$W$901,17,0)</f>
        <v>0</v>
      </c>
      <c r="U620" s="83">
        <f t="shared" si="145"/>
        <v>0</v>
      </c>
      <c r="V620" s="82">
        <f>INDEX([1]Ratio!$T:$T,MATCH([1]ตารางคะแนนV3!$C620,[1]Ratio!$C:$C,0))</f>
        <v>78</v>
      </c>
      <c r="W620" s="78">
        <f>VLOOKUP($C620,[1]RiskPlusY2565Q3!$D$2:$W$901,18,0)</f>
        <v>0</v>
      </c>
      <c r="X620" s="83">
        <f t="shared" si="146"/>
        <v>0</v>
      </c>
      <c r="Y620" s="82">
        <f>INDEX([1]Ratio!$V:$V,MATCH([1]ตารางคะแนนV3!$C620,[1]Ratio!$C:$C,0))</f>
        <v>65</v>
      </c>
      <c r="Z620" s="81">
        <f>INDEX([1]RiskPlusY2565Q3!$W:$W,MATCH([1]ตารางคะแนนV3!C620,[1]RiskPlusY2565Q3!$D:$D,0))</f>
        <v>0</v>
      </c>
      <c r="AA620" s="84">
        <f t="shared" si="147"/>
        <v>0</v>
      </c>
      <c r="AB620" s="77" t="str">
        <f>INDEX('[1]Quick MethodY2565Q3'!P:P,MATCH([1]ตารางคะแนนV3!$C620,'[1]Quick MethodY2565Q3'!$C:$C,0))</f>
        <v>1</v>
      </c>
      <c r="AC620" s="78" t="str">
        <f>INDEX('[1]Quick MethodY2565Q3'!Q:Q,MATCH([1]ตารางคะแนนV3!$C620,'[1]Quick MethodY2565Q3'!$C:$C,0))</f>
        <v>1</v>
      </c>
      <c r="AD620" s="78">
        <f>INDEX([1]HGRY2565Q3!W:W,MATCH([1]ตารางคะแนนV3!$C620,[1]HGRY2565Q3!$C:$C,0))</f>
        <v>0</v>
      </c>
      <c r="AE620" s="78">
        <f>INDEX([1]HGRY2565Q3!X:X,MATCH([1]ตารางคะแนนV3!$C620,[1]HGRY2565Q3!$C:$C,0))</f>
        <v>0.5</v>
      </c>
      <c r="AF620" s="78">
        <f>INDEX([1]HGRY2565Q3!Y:Y,MATCH([1]ตารางคะแนนV3!$C620,[1]HGRY2565Q3!$C:$C,0))</f>
        <v>0.5</v>
      </c>
      <c r="AG620" s="78">
        <f>INDEX([1]HGRY2565Q3!Z:Z,MATCH([1]ตารางคะแนนV3!$C620,[1]HGRY2565Q3!$C:$C,0))</f>
        <v>0.5</v>
      </c>
      <c r="AH620" s="85">
        <f t="shared" si="148"/>
        <v>3.5</v>
      </c>
      <c r="AI620" s="79">
        <f t="shared" si="149"/>
        <v>2</v>
      </c>
      <c r="AJ620" s="86">
        <f>INDEX([1]PointY2565Q3!J:J,MATCH([1]ตารางคะแนนV3!$C620,[1]PointY2565Q3!$C:$C,0))</f>
        <v>1</v>
      </c>
      <c r="AK620" s="87">
        <f>IFERROR(INDEX([1]อัตราการครองเตียง!O:O,MATCH([1]ตารางคะแนนV3!$C620,[1]อัตราการครองเตียง!$C:$C,0)),0)</f>
        <v>0</v>
      </c>
      <c r="AL620" s="88">
        <f>INDEX([1]SumAdjRw!R:R,MATCH([1]ตารางคะแนนV3!$C620,[1]SumAdjRw!$C:$C,0))</f>
        <v>1</v>
      </c>
      <c r="AM620" s="89">
        <f t="shared" si="150"/>
        <v>1</v>
      </c>
      <c r="AN620" s="90">
        <f t="shared" si="151"/>
        <v>4</v>
      </c>
      <c r="AO620" s="91">
        <f t="shared" si="152"/>
        <v>5</v>
      </c>
      <c r="AP620" s="92">
        <f>INDEX([1]RiskPlusY2565Q3!Q:Q,MATCH([1]ตารางคะแนนV3!$C620,[1]RiskPlusY2565Q3!$D:$D,0))</f>
        <v>1</v>
      </c>
      <c r="AQ620" s="92">
        <f>INDEX([1]RiskPlusY2565Q3!R:R,MATCH([1]ตารางคะแนนV3!$C620,[1]RiskPlusY2565Q3!$D:$D,0))</f>
        <v>1</v>
      </c>
      <c r="AR620" s="92">
        <f>INDEX([1]RiskPlusY2565Q3!AB:AB,MATCH([1]ตารางคะแนนV3!$C620,[1]RiskPlusY2565Q3!$D:$D,0))</f>
        <v>1</v>
      </c>
      <c r="AS620" s="93">
        <f t="shared" si="153"/>
        <v>3</v>
      </c>
      <c r="AT620" s="92">
        <f>INDEX([1]RiskPlusY2565Q3!AA:AA,MATCH([1]ตารางคะแนนV3!$C620,[1]RiskPlusY2565Q3!$D:$D,0))</f>
        <v>1</v>
      </c>
      <c r="AU620" s="92">
        <f>INDEX([1]RiskPlusY2565Q3!AC:AC,MATCH([1]ตารางคะแนนV3!$C620,[1]RiskPlusY2565Q3!$D:$D,0))</f>
        <v>1</v>
      </c>
      <c r="AV620" s="94">
        <f t="shared" si="154"/>
        <v>2</v>
      </c>
      <c r="AW620" s="95">
        <f t="shared" si="155"/>
        <v>5</v>
      </c>
      <c r="AX620" s="96">
        <f t="shared" si="156"/>
        <v>10</v>
      </c>
      <c r="AY620" s="18" t="str">
        <f t="shared" si="157"/>
        <v>C</v>
      </c>
      <c r="AZ620" s="18"/>
      <c r="BA620" s="18" t="str">
        <f>INDEX([1]Proflile65!$L:$L,MATCH([1]ตารางคะแนนV3!$C620,[1]Proflile65!$D:$D,0))</f>
        <v>เดิม</v>
      </c>
      <c r="BB620" s="18"/>
      <c r="BC620" s="18"/>
      <c r="BD620" s="28" t="b">
        <f t="shared" si="158"/>
        <v>1</v>
      </c>
      <c r="BE620" s="96">
        <v>10</v>
      </c>
      <c r="BF620" s="18" t="s">
        <v>2072</v>
      </c>
      <c r="BH620" s="17">
        <f t="shared" si="159"/>
        <v>0</v>
      </c>
    </row>
    <row r="621" spans="1:60">
      <c r="A621" s="18" t="s">
        <v>152</v>
      </c>
      <c r="B621" s="17" t="s">
        <v>173</v>
      </c>
      <c r="C621" s="18" t="s">
        <v>1393</v>
      </c>
      <c r="D621" s="17" t="s">
        <v>1394</v>
      </c>
      <c r="E621" s="18" t="str">
        <f>INDEX([1]Proflile65!$F:$F,MATCH([1]ตารางคะแนนV3!$C621,[1]Proflile65!$D:$D,0))</f>
        <v>รพช.</v>
      </c>
      <c r="F621" s="18">
        <f>INDEX([1]Proflile65!$H:$H,MATCH([1]ตารางคะแนนV3!$C621,[1]Proflile65!$D:$D,0))</f>
        <v>36</v>
      </c>
      <c r="G621" s="19" t="str">
        <f>INDEX([1]Proflile65!$K:$K,MATCH([1]ตารางคะแนนV3!$C621,[1]Proflile65!$D:$D,0))</f>
        <v>รพช.F2 P&lt;=30,000</v>
      </c>
      <c r="H621" s="75">
        <v>20867</v>
      </c>
      <c r="I621" s="76">
        <f>INDEX([1]RiskPlusY2565Q3!L:L,MATCH([1]ตารางคะแนนV3!$C621,[1]RiskPlusY2565Q3!$D:$D,0))</f>
        <v>48851788.130000003</v>
      </c>
      <c r="J621" s="76">
        <f>INDEX([1]RiskPlusY2565Q3!P:P,MATCH([1]ตารางคะแนนV3!$C621,[1]RiskPlusY2565Q3!$D:$D,0))</f>
        <v>21213536.93</v>
      </c>
      <c r="K621" s="76">
        <f>INDEX([1]RiskPlusY2565Q3!O:O,MATCH([1]ตารางคะแนนV3!$C621,[1]RiskPlusY2565Q3!$D:$D,0))</f>
        <v>22146129.34</v>
      </c>
      <c r="L621" s="76">
        <f>INDEX([1]RiskPlusY2565Q3!M:M,MATCH([1]ตารางคะแนนV3!$C621,[1]RiskPlusY2565Q3!$D:$D,0))</f>
        <v>19025520.52</v>
      </c>
      <c r="M621" s="29">
        <f>INDEX([1]RiskPlusY2565Q3!N:N,MATCH([1]ตารางคะแนนV3!$C621,[1]RiskPlusY2565Q3!$D:$D,0))</f>
        <v>0</v>
      </c>
      <c r="N621" s="77">
        <f>INDEX([1]PlanfinY2565Q3!M:M,MATCH([1]ตารางคะแนนV3!$C621,[1]PlanfinY2565Q3!$C:$C,0))</f>
        <v>0</v>
      </c>
      <c r="O621" s="78">
        <f>INDEX([1]PlanfinY2565Q3!N:N,MATCH([1]ตารางคะแนนV3!$C621,[1]PlanfinY2565Q3!$C:$C,0))</f>
        <v>1</v>
      </c>
      <c r="P621" s="79">
        <f t="shared" si="144"/>
        <v>1</v>
      </c>
      <c r="Q621" s="80">
        <f>INDEX([1]Ratio!R:R,MATCH([1]ตารางคะแนนV3!$C621,[1]Ratio!$C:$C,0))</f>
        <v>77</v>
      </c>
      <c r="R621" s="81">
        <f>INDEX([1]RiskPlusY2565Q3!$S:$S,MATCH([1]ตารางคะแนนV3!C621,[1]RiskPlusY2565Q3!$D:$D,0))</f>
        <v>1</v>
      </c>
      <c r="S621" s="82">
        <f>INDEX([1]Ratio!$S:$S,MATCH([1]ตารางคะแนนV3!$C621,[1]Ratio!$C:$C,0))</f>
        <v>116</v>
      </c>
      <c r="T621" s="78">
        <f>VLOOKUP($C621,[1]RiskPlusY2565Q3!$D$2:$W$901,17,0)</f>
        <v>0</v>
      </c>
      <c r="U621" s="83">
        <f t="shared" si="145"/>
        <v>0</v>
      </c>
      <c r="V621" s="82">
        <f>INDEX([1]Ratio!$T:$T,MATCH([1]ตารางคะแนนV3!$C621,[1]Ratio!$C:$C,0))</f>
        <v>119</v>
      </c>
      <c r="W621" s="78">
        <f>VLOOKUP($C621,[1]RiskPlusY2565Q3!$D$2:$W$901,18,0)</f>
        <v>0</v>
      </c>
      <c r="X621" s="83">
        <f t="shared" si="146"/>
        <v>0</v>
      </c>
      <c r="Y621" s="82">
        <f>INDEX([1]Ratio!$V:$V,MATCH([1]ตารางคะแนนV3!$C621,[1]Ratio!$C:$C,0))</f>
        <v>87</v>
      </c>
      <c r="Z621" s="81">
        <f>INDEX([1]RiskPlusY2565Q3!$W:$W,MATCH([1]ตารางคะแนนV3!C621,[1]RiskPlusY2565Q3!$D:$D,0))</f>
        <v>0</v>
      </c>
      <c r="AA621" s="84">
        <f t="shared" si="147"/>
        <v>1</v>
      </c>
      <c r="AB621" s="77" t="str">
        <f>INDEX('[1]Quick MethodY2565Q3'!P:P,MATCH([1]ตารางคะแนนV3!$C621,'[1]Quick MethodY2565Q3'!$C:$C,0))</f>
        <v>1</v>
      </c>
      <c r="AC621" s="78" t="str">
        <f>INDEX('[1]Quick MethodY2565Q3'!Q:Q,MATCH([1]ตารางคะแนนV3!$C621,'[1]Quick MethodY2565Q3'!$C:$C,0))</f>
        <v>1</v>
      </c>
      <c r="AD621" s="78">
        <f>INDEX([1]HGRY2565Q3!W:W,MATCH([1]ตารางคะแนนV3!$C621,[1]HGRY2565Q3!$C:$C,0))</f>
        <v>0</v>
      </c>
      <c r="AE621" s="78">
        <f>INDEX([1]HGRY2565Q3!X:X,MATCH([1]ตารางคะแนนV3!$C621,[1]HGRY2565Q3!$C:$C,0))</f>
        <v>0</v>
      </c>
      <c r="AF621" s="78">
        <f>INDEX([1]HGRY2565Q3!Y:Y,MATCH([1]ตารางคะแนนV3!$C621,[1]HGRY2565Q3!$C:$C,0))</f>
        <v>0</v>
      </c>
      <c r="AG621" s="78">
        <f>INDEX([1]HGRY2565Q3!Z:Z,MATCH([1]ตารางคะแนนV3!$C621,[1]HGRY2565Q3!$C:$C,0))</f>
        <v>0</v>
      </c>
      <c r="AH621" s="85">
        <f t="shared" si="148"/>
        <v>2</v>
      </c>
      <c r="AI621" s="79">
        <f t="shared" si="149"/>
        <v>2</v>
      </c>
      <c r="AJ621" s="86">
        <f>INDEX([1]PointY2565Q3!J:J,MATCH([1]ตารางคะแนนV3!$C621,[1]PointY2565Q3!$C:$C,0))</f>
        <v>1</v>
      </c>
      <c r="AK621" s="87">
        <f>IFERROR(INDEX([1]อัตราการครองเตียง!O:O,MATCH([1]ตารางคะแนนV3!$C621,[1]อัตราการครองเตียง!$C:$C,0)),0)</f>
        <v>1</v>
      </c>
      <c r="AL621" s="88">
        <f>INDEX([1]SumAdjRw!R:R,MATCH([1]ตารางคะแนนV3!$C621,[1]SumAdjRw!$C:$C,0))</f>
        <v>0</v>
      </c>
      <c r="AM621" s="89">
        <f t="shared" si="150"/>
        <v>1</v>
      </c>
      <c r="AN621" s="90">
        <f t="shared" si="151"/>
        <v>4</v>
      </c>
      <c r="AO621" s="91">
        <f t="shared" si="152"/>
        <v>6</v>
      </c>
      <c r="AP621" s="92">
        <f>INDEX([1]RiskPlusY2565Q3!Q:Q,MATCH([1]ตารางคะแนนV3!$C621,[1]RiskPlusY2565Q3!$D:$D,0))</f>
        <v>0</v>
      </c>
      <c r="AQ621" s="92">
        <f>INDEX([1]RiskPlusY2565Q3!R:R,MATCH([1]ตารางคะแนนV3!$C621,[1]RiskPlusY2565Q3!$D:$D,0))</f>
        <v>0</v>
      </c>
      <c r="AR621" s="92">
        <f>INDEX([1]RiskPlusY2565Q3!AB:AB,MATCH([1]ตารางคะแนนV3!$C621,[1]RiskPlusY2565Q3!$D:$D,0))</f>
        <v>1</v>
      </c>
      <c r="AS621" s="93">
        <f t="shared" si="153"/>
        <v>1</v>
      </c>
      <c r="AT621" s="92">
        <f>INDEX([1]RiskPlusY2565Q3!AA:AA,MATCH([1]ตารางคะแนนV3!$C621,[1]RiskPlusY2565Q3!$D:$D,0))</f>
        <v>1</v>
      </c>
      <c r="AU621" s="92">
        <f>INDEX([1]RiskPlusY2565Q3!AC:AC,MATCH([1]ตารางคะแนนV3!$C621,[1]RiskPlusY2565Q3!$D:$D,0))</f>
        <v>1</v>
      </c>
      <c r="AV621" s="94">
        <f t="shared" si="154"/>
        <v>2</v>
      </c>
      <c r="AW621" s="95">
        <f t="shared" si="155"/>
        <v>3</v>
      </c>
      <c r="AX621" s="96">
        <f t="shared" si="156"/>
        <v>9</v>
      </c>
      <c r="AY621" s="18" t="str">
        <f t="shared" si="157"/>
        <v>C</v>
      </c>
      <c r="AZ621" s="18"/>
      <c r="BA621" s="18" t="str">
        <f>INDEX([1]Proflile65!$L:$L,MATCH([1]ตารางคะแนนV3!$C621,[1]Proflile65!$D:$D,0))</f>
        <v>เดิม</v>
      </c>
      <c r="BB621" s="18"/>
      <c r="BC621" s="18"/>
      <c r="BD621" s="28" t="b">
        <f t="shared" si="158"/>
        <v>1</v>
      </c>
      <c r="BE621" s="96">
        <v>9</v>
      </c>
      <c r="BF621" s="18" t="s">
        <v>2072</v>
      </c>
      <c r="BH621" s="17">
        <f t="shared" si="159"/>
        <v>0</v>
      </c>
    </row>
    <row r="622" spans="1:60">
      <c r="A622" s="18" t="s">
        <v>152</v>
      </c>
      <c r="B622" s="17" t="s">
        <v>173</v>
      </c>
      <c r="C622" s="18" t="s">
        <v>1395</v>
      </c>
      <c r="D622" s="17" t="s">
        <v>1396</v>
      </c>
      <c r="E622" s="18" t="str">
        <f>INDEX([1]Proflile65!$F:$F,MATCH([1]ตารางคะแนนV3!$C622,[1]Proflile65!$D:$D,0))</f>
        <v>รพช.</v>
      </c>
      <c r="F622" s="18">
        <f>INDEX([1]Proflile65!$H:$H,MATCH([1]ตารางคะแนนV3!$C622,[1]Proflile65!$D:$D,0))</f>
        <v>124</v>
      </c>
      <c r="G622" s="19" t="str">
        <f>INDEX([1]Proflile65!$K:$K,MATCH([1]ตารางคะแนนV3!$C622,[1]Proflile65!$D:$D,0))</f>
        <v>รพช.F1 P50,000-100,000</v>
      </c>
      <c r="H622" s="75">
        <v>99089</v>
      </c>
      <c r="I622" s="76">
        <f>INDEX([1]RiskPlusY2565Q3!L:L,MATCH([1]ตารางคะแนนV3!$C622,[1]RiskPlusY2565Q3!$D:$D,0))</f>
        <v>133017164.05</v>
      </c>
      <c r="J622" s="76">
        <f>INDEX([1]RiskPlusY2565Q3!P:P,MATCH([1]ตารางคะแนนV3!$C622,[1]RiskPlusY2565Q3!$D:$D,0))</f>
        <v>55253236.460000001</v>
      </c>
      <c r="K622" s="76">
        <f>INDEX([1]RiskPlusY2565Q3!O:O,MATCH([1]ตารางคะแนนV3!$C622,[1]RiskPlusY2565Q3!$D:$D,0))</f>
        <v>69483063.430000007</v>
      </c>
      <c r="L622" s="76">
        <f>INDEX([1]RiskPlusY2565Q3!M:M,MATCH([1]ตารางคะแนนV3!$C622,[1]RiskPlusY2565Q3!$D:$D,0))</f>
        <v>66620818.759999998</v>
      </c>
      <c r="M622" s="29">
        <f>INDEX([1]RiskPlusY2565Q3!N:N,MATCH([1]ตารางคะแนนV3!$C622,[1]RiskPlusY2565Q3!$D:$D,0))</f>
        <v>0</v>
      </c>
      <c r="N622" s="77">
        <f>INDEX([1]PlanfinY2565Q3!M:M,MATCH([1]ตารางคะแนนV3!$C622,[1]PlanfinY2565Q3!$C:$C,0))</f>
        <v>0</v>
      </c>
      <c r="O622" s="78">
        <f>INDEX([1]PlanfinY2565Q3!N:N,MATCH([1]ตารางคะแนนV3!$C622,[1]PlanfinY2565Q3!$C:$C,0))</f>
        <v>1</v>
      </c>
      <c r="P622" s="79">
        <f t="shared" si="144"/>
        <v>1</v>
      </c>
      <c r="Q622" s="80">
        <f>INDEX([1]Ratio!R:R,MATCH([1]ตารางคะแนนV3!$C622,[1]Ratio!$C:$C,0))</f>
        <v>98</v>
      </c>
      <c r="R622" s="81">
        <f>INDEX([1]RiskPlusY2565Q3!$S:$S,MATCH([1]ตารางคะแนนV3!C622,[1]RiskPlusY2565Q3!$D:$D,0))</f>
        <v>0</v>
      </c>
      <c r="S622" s="82">
        <f>INDEX([1]Ratio!$S:$S,MATCH([1]ตารางคะแนนV3!$C622,[1]Ratio!$C:$C,0))</f>
        <v>69</v>
      </c>
      <c r="T622" s="78">
        <f>VLOOKUP($C622,[1]RiskPlusY2565Q3!$D$2:$W$901,17,0)</f>
        <v>0</v>
      </c>
      <c r="U622" s="83">
        <f t="shared" si="145"/>
        <v>0</v>
      </c>
      <c r="V622" s="82">
        <f>INDEX([1]Ratio!$T:$T,MATCH([1]ตารางคะแนนV3!$C622,[1]Ratio!$C:$C,0))</f>
        <v>96</v>
      </c>
      <c r="W622" s="78">
        <f>VLOOKUP($C622,[1]RiskPlusY2565Q3!$D$2:$W$901,18,0)</f>
        <v>0</v>
      </c>
      <c r="X622" s="83">
        <f t="shared" si="146"/>
        <v>0</v>
      </c>
      <c r="Y622" s="82">
        <f>INDEX([1]Ratio!$V:$V,MATCH([1]ตารางคะแนนV3!$C622,[1]Ratio!$C:$C,0))</f>
        <v>75</v>
      </c>
      <c r="Z622" s="81">
        <f>INDEX([1]RiskPlusY2565Q3!$W:$W,MATCH([1]ตารางคะแนนV3!C622,[1]RiskPlusY2565Q3!$D:$D,0))</f>
        <v>0</v>
      </c>
      <c r="AA622" s="84">
        <f t="shared" si="147"/>
        <v>0</v>
      </c>
      <c r="AB622" s="77" t="str">
        <f>INDEX('[1]Quick MethodY2565Q3'!P:P,MATCH([1]ตารางคะแนนV3!$C622,'[1]Quick MethodY2565Q3'!$C:$C,0))</f>
        <v>1</v>
      </c>
      <c r="AC622" s="78" t="str">
        <f>INDEX('[1]Quick MethodY2565Q3'!Q:Q,MATCH([1]ตารางคะแนนV3!$C622,'[1]Quick MethodY2565Q3'!$C:$C,0))</f>
        <v>1</v>
      </c>
      <c r="AD622" s="78">
        <f>INDEX([1]HGRY2565Q3!W:W,MATCH([1]ตารางคะแนนV3!$C622,[1]HGRY2565Q3!$C:$C,0))</f>
        <v>0</v>
      </c>
      <c r="AE622" s="78">
        <f>INDEX([1]HGRY2565Q3!X:X,MATCH([1]ตารางคะแนนV3!$C622,[1]HGRY2565Q3!$C:$C,0))</f>
        <v>0</v>
      </c>
      <c r="AF622" s="78">
        <f>INDEX([1]HGRY2565Q3!Y:Y,MATCH([1]ตารางคะแนนV3!$C622,[1]HGRY2565Q3!$C:$C,0))</f>
        <v>0</v>
      </c>
      <c r="AG622" s="78">
        <f>INDEX([1]HGRY2565Q3!Z:Z,MATCH([1]ตารางคะแนนV3!$C622,[1]HGRY2565Q3!$C:$C,0))</f>
        <v>0</v>
      </c>
      <c r="AH622" s="85">
        <f t="shared" si="148"/>
        <v>2</v>
      </c>
      <c r="AI622" s="79">
        <f t="shared" si="149"/>
        <v>2</v>
      </c>
      <c r="AJ622" s="86">
        <f>INDEX([1]PointY2565Q3!J:J,MATCH([1]ตารางคะแนนV3!$C622,[1]PointY2565Q3!$C:$C,0))</f>
        <v>1</v>
      </c>
      <c r="AK622" s="87">
        <f>IFERROR(INDEX([1]อัตราการครองเตียง!O:O,MATCH([1]ตารางคะแนนV3!$C622,[1]อัตราการครองเตียง!$C:$C,0)),0)</f>
        <v>1</v>
      </c>
      <c r="AL622" s="88">
        <f>INDEX([1]SumAdjRw!R:R,MATCH([1]ตารางคะแนนV3!$C622,[1]SumAdjRw!$C:$C,0))</f>
        <v>1</v>
      </c>
      <c r="AM622" s="89">
        <f t="shared" si="150"/>
        <v>2</v>
      </c>
      <c r="AN622" s="90">
        <f t="shared" si="151"/>
        <v>5</v>
      </c>
      <c r="AO622" s="91">
        <f t="shared" si="152"/>
        <v>6</v>
      </c>
      <c r="AP622" s="92">
        <f>INDEX([1]RiskPlusY2565Q3!Q:Q,MATCH([1]ตารางคะแนนV3!$C622,[1]RiskPlusY2565Q3!$D:$D,0))</f>
        <v>0</v>
      </c>
      <c r="AQ622" s="92">
        <f>INDEX([1]RiskPlusY2565Q3!R:R,MATCH([1]ตารางคะแนนV3!$C622,[1]RiskPlusY2565Q3!$D:$D,0))</f>
        <v>0</v>
      </c>
      <c r="AR622" s="92">
        <f>INDEX([1]RiskPlusY2565Q3!AB:AB,MATCH([1]ตารางคะแนนV3!$C622,[1]RiskPlusY2565Q3!$D:$D,0))</f>
        <v>1</v>
      </c>
      <c r="AS622" s="93">
        <f t="shared" si="153"/>
        <v>1</v>
      </c>
      <c r="AT622" s="92">
        <f>INDEX([1]RiskPlusY2565Q3!AA:AA,MATCH([1]ตารางคะแนนV3!$C622,[1]RiskPlusY2565Q3!$D:$D,0))</f>
        <v>1</v>
      </c>
      <c r="AU622" s="92">
        <f>INDEX([1]RiskPlusY2565Q3!AC:AC,MATCH([1]ตารางคะแนนV3!$C622,[1]RiskPlusY2565Q3!$D:$D,0))</f>
        <v>1</v>
      </c>
      <c r="AV622" s="94">
        <f t="shared" si="154"/>
        <v>2</v>
      </c>
      <c r="AW622" s="95">
        <f t="shared" si="155"/>
        <v>3</v>
      </c>
      <c r="AX622" s="96">
        <f t="shared" si="156"/>
        <v>9</v>
      </c>
      <c r="AY622" s="18" t="str">
        <f t="shared" si="157"/>
        <v>C</v>
      </c>
      <c r="AZ622" s="18"/>
      <c r="BA622" s="18" t="str">
        <f>INDEX([1]Proflile65!$L:$L,MATCH([1]ตารางคะแนนV3!$C622,[1]Proflile65!$D:$D,0))</f>
        <v>เดิม</v>
      </c>
      <c r="BB622" s="18"/>
      <c r="BC622" s="18"/>
      <c r="BD622" s="28" t="b">
        <f t="shared" si="158"/>
        <v>1</v>
      </c>
      <c r="BE622" s="96">
        <v>9</v>
      </c>
      <c r="BF622" s="18" t="s">
        <v>2072</v>
      </c>
      <c r="BH622" s="17">
        <f t="shared" si="159"/>
        <v>0</v>
      </c>
    </row>
    <row r="623" spans="1:60">
      <c r="A623" s="18" t="s">
        <v>152</v>
      </c>
      <c r="B623" s="17" t="s">
        <v>173</v>
      </c>
      <c r="C623" s="18" t="s">
        <v>1397</v>
      </c>
      <c r="D623" s="17" t="s">
        <v>1398</v>
      </c>
      <c r="E623" s="18" t="str">
        <f>INDEX([1]Proflile65!$F:$F,MATCH([1]ตารางคะแนนV3!$C623,[1]Proflile65!$D:$D,0))</f>
        <v>รพท.</v>
      </c>
      <c r="F623" s="18">
        <f>INDEX([1]Proflile65!$H:$H,MATCH([1]ตารางคะแนนV3!$C623,[1]Proflile65!$D:$D,0))</f>
        <v>306</v>
      </c>
      <c r="G623" s="19" t="str">
        <f>INDEX([1]Proflile65!$K:$K,MATCH([1]ตารางคะแนนV3!$C623,[1]Proflile65!$D:$D,0))</f>
        <v>รพท.S B&lt;=400</v>
      </c>
      <c r="H623" s="75">
        <v>151939</v>
      </c>
      <c r="I623" s="76">
        <f>INDEX([1]RiskPlusY2565Q3!L:L,MATCH([1]ตารางคะแนนV3!$C623,[1]RiskPlusY2565Q3!$D:$D,0))</f>
        <v>184415670.41999999</v>
      </c>
      <c r="J623" s="76">
        <f>INDEX([1]RiskPlusY2565Q3!P:P,MATCH([1]ตารางคะแนนV3!$C623,[1]RiskPlusY2565Q3!$D:$D,0))</f>
        <v>43883798.149999999</v>
      </c>
      <c r="K623" s="76">
        <f>INDEX([1]RiskPlusY2565Q3!O:O,MATCH([1]ตารางคะแนนV3!$C623,[1]RiskPlusY2565Q3!$D:$D,0))</f>
        <v>100120343.06999999</v>
      </c>
      <c r="L623" s="76">
        <f>INDEX([1]RiskPlusY2565Q3!M:M,MATCH([1]ตารางคะแนนV3!$C623,[1]RiskPlusY2565Q3!$D:$D,0))</f>
        <v>83566297.819999993</v>
      </c>
      <c r="M623" s="29">
        <f>INDEX([1]RiskPlusY2565Q3!N:N,MATCH([1]ตารางคะแนนV3!$C623,[1]RiskPlusY2565Q3!$D:$D,0))</f>
        <v>0</v>
      </c>
      <c r="N623" s="77">
        <f>INDEX([1]PlanfinY2565Q3!M:M,MATCH([1]ตารางคะแนนV3!$C623,[1]PlanfinY2565Q3!$C:$C,0))</f>
        <v>1</v>
      </c>
      <c r="O623" s="78">
        <f>INDEX([1]PlanfinY2565Q3!N:N,MATCH([1]ตารางคะแนนV3!$C623,[1]PlanfinY2565Q3!$C:$C,0))</f>
        <v>0</v>
      </c>
      <c r="P623" s="79">
        <f t="shared" si="144"/>
        <v>1</v>
      </c>
      <c r="Q623" s="80">
        <f>INDEX([1]Ratio!R:R,MATCH([1]ตารางคะแนนV3!$C623,[1]Ratio!$C:$C,0))</f>
        <v>127</v>
      </c>
      <c r="R623" s="81">
        <f>INDEX([1]RiskPlusY2565Q3!$S:$S,MATCH([1]ตารางคะแนนV3!C623,[1]RiskPlusY2565Q3!$D:$D,0))</f>
        <v>0</v>
      </c>
      <c r="S623" s="82">
        <f>INDEX([1]Ratio!$S:$S,MATCH([1]ตารางคะแนนV3!$C623,[1]Ratio!$C:$C,0))</f>
        <v>89</v>
      </c>
      <c r="T623" s="78">
        <f>VLOOKUP($C623,[1]RiskPlusY2565Q3!$D$2:$W$901,17,0)</f>
        <v>0</v>
      </c>
      <c r="U623" s="83">
        <f t="shared" si="145"/>
        <v>0</v>
      </c>
      <c r="V623" s="82">
        <f>INDEX([1]Ratio!$T:$T,MATCH([1]ตารางคะแนนV3!$C623,[1]Ratio!$C:$C,0))</f>
        <v>68</v>
      </c>
      <c r="W623" s="78">
        <f>VLOOKUP($C623,[1]RiskPlusY2565Q3!$D$2:$W$901,18,0)</f>
        <v>0</v>
      </c>
      <c r="X623" s="83">
        <f t="shared" si="146"/>
        <v>0</v>
      </c>
      <c r="Y623" s="82">
        <f>INDEX([1]Ratio!$V:$V,MATCH([1]ตารางคะแนนV3!$C623,[1]Ratio!$C:$C,0))</f>
        <v>72</v>
      </c>
      <c r="Z623" s="81">
        <f>INDEX([1]RiskPlusY2565Q3!$W:$W,MATCH([1]ตารางคะแนนV3!C623,[1]RiskPlusY2565Q3!$D:$D,0))</f>
        <v>0</v>
      </c>
      <c r="AA623" s="84">
        <f t="shared" si="147"/>
        <v>0</v>
      </c>
      <c r="AB623" s="77" t="str">
        <f>INDEX('[1]Quick MethodY2565Q3'!P:P,MATCH([1]ตารางคะแนนV3!$C623,'[1]Quick MethodY2565Q3'!$C:$C,0))</f>
        <v>1</v>
      </c>
      <c r="AC623" s="78" t="str">
        <f>INDEX('[1]Quick MethodY2565Q3'!Q:Q,MATCH([1]ตารางคะแนนV3!$C623,'[1]Quick MethodY2565Q3'!$C:$C,0))</f>
        <v>1</v>
      </c>
      <c r="AD623" s="78">
        <f>INDEX([1]HGRY2565Q3!W:W,MATCH([1]ตารางคะแนนV3!$C623,[1]HGRY2565Q3!$C:$C,0))</f>
        <v>0.5</v>
      </c>
      <c r="AE623" s="78">
        <f>INDEX([1]HGRY2565Q3!X:X,MATCH([1]ตารางคะแนนV3!$C623,[1]HGRY2565Q3!$C:$C,0))</f>
        <v>0.5</v>
      </c>
      <c r="AF623" s="78">
        <f>INDEX([1]HGRY2565Q3!Y:Y,MATCH([1]ตารางคะแนนV3!$C623,[1]HGRY2565Q3!$C:$C,0))</f>
        <v>0</v>
      </c>
      <c r="AG623" s="78">
        <f>INDEX([1]HGRY2565Q3!Z:Z,MATCH([1]ตารางคะแนนV3!$C623,[1]HGRY2565Q3!$C:$C,0))</f>
        <v>0.5</v>
      </c>
      <c r="AH623" s="85">
        <f t="shared" si="148"/>
        <v>3.5</v>
      </c>
      <c r="AI623" s="79">
        <f t="shared" si="149"/>
        <v>2</v>
      </c>
      <c r="AJ623" s="86">
        <f>INDEX([1]PointY2565Q3!J:J,MATCH([1]ตารางคะแนนV3!$C623,[1]PointY2565Q3!$C:$C,0))</f>
        <v>1</v>
      </c>
      <c r="AK623" s="87">
        <f>IFERROR(INDEX([1]อัตราการครองเตียง!O:O,MATCH([1]ตารางคะแนนV3!$C623,[1]อัตราการครองเตียง!$C:$C,0)),0)</f>
        <v>1</v>
      </c>
      <c r="AL623" s="88">
        <f>INDEX([1]SumAdjRw!R:R,MATCH([1]ตารางคะแนนV3!$C623,[1]SumAdjRw!$C:$C,0))</f>
        <v>1</v>
      </c>
      <c r="AM623" s="89">
        <f t="shared" si="150"/>
        <v>2</v>
      </c>
      <c r="AN623" s="90">
        <f t="shared" si="151"/>
        <v>5</v>
      </c>
      <c r="AO623" s="91">
        <f t="shared" si="152"/>
        <v>6</v>
      </c>
      <c r="AP623" s="92">
        <f>INDEX([1]RiskPlusY2565Q3!Q:Q,MATCH([1]ตารางคะแนนV3!$C623,[1]RiskPlusY2565Q3!$D:$D,0))</f>
        <v>0</v>
      </c>
      <c r="AQ623" s="92">
        <f>INDEX([1]RiskPlusY2565Q3!R:R,MATCH([1]ตารางคะแนนV3!$C623,[1]RiskPlusY2565Q3!$D:$D,0))</f>
        <v>0</v>
      </c>
      <c r="AR623" s="92">
        <f>INDEX([1]RiskPlusY2565Q3!AB:AB,MATCH([1]ตารางคะแนนV3!$C623,[1]RiskPlusY2565Q3!$D:$D,0))</f>
        <v>1</v>
      </c>
      <c r="AS623" s="93">
        <f t="shared" si="153"/>
        <v>1</v>
      </c>
      <c r="AT623" s="92">
        <f>INDEX([1]RiskPlusY2565Q3!AA:AA,MATCH([1]ตารางคะแนนV3!$C623,[1]RiskPlusY2565Q3!$D:$D,0))</f>
        <v>1</v>
      </c>
      <c r="AU623" s="92">
        <f>INDEX([1]RiskPlusY2565Q3!AC:AC,MATCH([1]ตารางคะแนนV3!$C623,[1]RiskPlusY2565Q3!$D:$D,0))</f>
        <v>1</v>
      </c>
      <c r="AV623" s="94">
        <f t="shared" si="154"/>
        <v>2</v>
      </c>
      <c r="AW623" s="95">
        <f t="shared" si="155"/>
        <v>3</v>
      </c>
      <c r="AX623" s="96">
        <f t="shared" si="156"/>
        <v>9</v>
      </c>
      <c r="AY623" s="18" t="str">
        <f t="shared" si="157"/>
        <v>C</v>
      </c>
      <c r="AZ623" s="18"/>
      <c r="BA623" s="18" t="str">
        <f>INDEX([1]Proflile65!$L:$L,MATCH([1]ตารางคะแนนV3!$C623,[1]Proflile65!$D:$D,0))</f>
        <v>เดิม</v>
      </c>
      <c r="BB623" s="18"/>
      <c r="BC623" s="18"/>
      <c r="BD623" s="28" t="b">
        <f t="shared" si="158"/>
        <v>1</v>
      </c>
      <c r="BE623" s="96">
        <v>9</v>
      </c>
      <c r="BF623" s="18" t="s">
        <v>2072</v>
      </c>
      <c r="BH623" s="17">
        <f t="shared" si="159"/>
        <v>0</v>
      </c>
    </row>
    <row r="624" spans="1:60">
      <c r="A624" s="18" t="s">
        <v>152</v>
      </c>
      <c r="B624" s="17" t="s">
        <v>173</v>
      </c>
      <c r="C624" s="18" t="s">
        <v>1399</v>
      </c>
      <c r="D624" s="17" t="s">
        <v>2084</v>
      </c>
      <c r="E624" s="18" t="str">
        <f>INDEX([1]Proflile65!$F:$F,MATCH([1]ตารางคะแนนV3!$C624,[1]Proflile65!$D:$D,0))</f>
        <v>รพช.</v>
      </c>
      <c r="F624" s="18">
        <f>INDEX([1]Proflile65!$H:$H,MATCH([1]ตารางคะแนนV3!$C624,[1]Proflile65!$D:$D,0))</f>
        <v>63</v>
      </c>
      <c r="G624" s="19" t="str">
        <f>INDEX([1]Proflile65!$K:$K,MATCH([1]ตารางคะแนนV3!$C624,[1]Proflile65!$D:$D,0))</f>
        <v>รพช.F2 P30,000-60,000</v>
      </c>
      <c r="H624" s="75">
        <v>46131</v>
      </c>
      <c r="I624" s="76">
        <f>INDEX([1]RiskPlusY2565Q3!L:L,MATCH([1]ตารางคะแนนV3!$C624,[1]RiskPlusY2565Q3!$D:$D,0))</f>
        <v>38660242.020000003</v>
      </c>
      <c r="J624" s="76">
        <f>INDEX([1]RiskPlusY2565Q3!P:P,MATCH([1]ตารางคะแนนV3!$C624,[1]RiskPlusY2565Q3!$D:$D,0))</f>
        <v>1567651.81</v>
      </c>
      <c r="K624" s="76">
        <f>INDEX([1]RiskPlusY2565Q3!O:O,MATCH([1]ตารางคะแนนV3!$C624,[1]RiskPlusY2565Q3!$D:$D,0))</f>
        <v>26146262.579999998</v>
      </c>
      <c r="L624" s="76">
        <f>INDEX([1]RiskPlusY2565Q3!M:M,MATCH([1]ตารางคะแนนV3!$C624,[1]RiskPlusY2565Q3!$D:$D,0))</f>
        <v>24082439.43</v>
      </c>
      <c r="M624" s="29">
        <f>INDEX([1]RiskPlusY2565Q3!N:N,MATCH([1]ตารางคะแนนV3!$C624,[1]RiskPlusY2565Q3!$D:$D,0))</f>
        <v>0</v>
      </c>
      <c r="N624" s="77">
        <f>INDEX([1]PlanfinY2565Q3!M:M,MATCH([1]ตารางคะแนนV3!$C624,[1]PlanfinY2565Q3!$C:$C,0))</f>
        <v>0</v>
      </c>
      <c r="O624" s="78">
        <f>INDEX([1]PlanfinY2565Q3!N:N,MATCH([1]ตารางคะแนนV3!$C624,[1]PlanfinY2565Q3!$C:$C,0))</f>
        <v>1</v>
      </c>
      <c r="P624" s="79">
        <f t="shared" si="144"/>
        <v>1</v>
      </c>
      <c r="Q624" s="80">
        <f>INDEX([1]Ratio!R:R,MATCH([1]ตารางคะแนนV3!$C624,[1]Ratio!$C:$C,0))</f>
        <v>202</v>
      </c>
      <c r="R624" s="81">
        <f>INDEX([1]RiskPlusY2565Q3!$S:$S,MATCH([1]ตารางคะแนนV3!C624,[1]RiskPlusY2565Q3!$D:$D,0))</f>
        <v>0</v>
      </c>
      <c r="S624" s="82">
        <f>INDEX([1]Ratio!$S:$S,MATCH([1]ตารางคะแนนV3!$C624,[1]Ratio!$C:$C,0))</f>
        <v>161</v>
      </c>
      <c r="T624" s="78">
        <f>VLOOKUP($C624,[1]RiskPlusY2565Q3!$D$2:$W$901,17,0)</f>
        <v>0</v>
      </c>
      <c r="U624" s="83">
        <f t="shared" si="145"/>
        <v>0</v>
      </c>
      <c r="V624" s="82">
        <f>INDEX([1]Ratio!$T:$T,MATCH([1]ตารางคะแนนV3!$C624,[1]Ratio!$C:$C,0))</f>
        <v>109</v>
      </c>
      <c r="W624" s="78">
        <f>VLOOKUP($C624,[1]RiskPlusY2565Q3!$D$2:$W$901,18,0)</f>
        <v>0</v>
      </c>
      <c r="X624" s="83">
        <f t="shared" si="146"/>
        <v>0</v>
      </c>
      <c r="Y624" s="82">
        <f>INDEX([1]Ratio!$V:$V,MATCH([1]ตารางคะแนนV3!$C624,[1]Ratio!$C:$C,0))</f>
        <v>83</v>
      </c>
      <c r="Z624" s="81">
        <f>INDEX([1]RiskPlusY2565Q3!$W:$W,MATCH([1]ตารางคะแนนV3!C624,[1]RiskPlusY2565Q3!$D:$D,0))</f>
        <v>0</v>
      </c>
      <c r="AA624" s="84">
        <f t="shared" si="147"/>
        <v>0</v>
      </c>
      <c r="AB624" s="77" t="str">
        <f>INDEX('[1]Quick MethodY2565Q3'!P:P,MATCH([1]ตารางคะแนนV3!$C624,'[1]Quick MethodY2565Q3'!$C:$C,0))</f>
        <v>0</v>
      </c>
      <c r="AC624" s="78" t="str">
        <f>INDEX('[1]Quick MethodY2565Q3'!Q:Q,MATCH([1]ตารางคะแนนV3!$C624,'[1]Quick MethodY2565Q3'!$C:$C,0))</f>
        <v>1</v>
      </c>
      <c r="AD624" s="78">
        <f>INDEX([1]HGRY2565Q3!W:W,MATCH([1]ตารางคะแนนV3!$C624,[1]HGRY2565Q3!$C:$C,0))</f>
        <v>0</v>
      </c>
      <c r="AE624" s="78">
        <f>INDEX([1]HGRY2565Q3!X:X,MATCH([1]ตารางคะแนนV3!$C624,[1]HGRY2565Q3!$C:$C,0))</f>
        <v>0.5</v>
      </c>
      <c r="AF624" s="78">
        <f>INDEX([1]HGRY2565Q3!Y:Y,MATCH([1]ตารางคะแนนV3!$C624,[1]HGRY2565Q3!$C:$C,0))</f>
        <v>0.5</v>
      </c>
      <c r="AG624" s="78">
        <f>INDEX([1]HGRY2565Q3!Z:Z,MATCH([1]ตารางคะแนนV3!$C624,[1]HGRY2565Q3!$C:$C,0))</f>
        <v>0</v>
      </c>
      <c r="AH624" s="85">
        <f t="shared" si="148"/>
        <v>2</v>
      </c>
      <c r="AI624" s="79">
        <f t="shared" si="149"/>
        <v>2</v>
      </c>
      <c r="AJ624" s="86">
        <f>INDEX([1]PointY2565Q3!J:J,MATCH([1]ตารางคะแนนV3!$C624,[1]PointY2565Q3!$C:$C,0))</f>
        <v>1</v>
      </c>
      <c r="AK624" s="87">
        <f>IFERROR(INDEX([1]อัตราการครองเตียง!O:O,MATCH([1]ตารางคะแนนV3!$C624,[1]อัตราการครองเตียง!$C:$C,0)),0)</f>
        <v>1</v>
      </c>
      <c r="AL624" s="88">
        <f>INDEX([1]SumAdjRw!R:R,MATCH([1]ตารางคะแนนV3!$C624,[1]SumAdjRw!$C:$C,0))</f>
        <v>1</v>
      </c>
      <c r="AM624" s="89">
        <f t="shared" si="150"/>
        <v>2</v>
      </c>
      <c r="AN624" s="90">
        <f t="shared" si="151"/>
        <v>5</v>
      </c>
      <c r="AO624" s="91">
        <f t="shared" si="152"/>
        <v>6</v>
      </c>
      <c r="AP624" s="92">
        <f>INDEX([1]RiskPlusY2565Q3!Q:Q,MATCH([1]ตารางคะแนนV3!$C624,[1]RiskPlusY2565Q3!$D:$D,0))</f>
        <v>0</v>
      </c>
      <c r="AQ624" s="92">
        <f>INDEX([1]RiskPlusY2565Q3!R:R,MATCH([1]ตารางคะแนนV3!$C624,[1]RiskPlusY2565Q3!$D:$D,0))</f>
        <v>0</v>
      </c>
      <c r="AR624" s="92">
        <f>INDEX([1]RiskPlusY2565Q3!AB:AB,MATCH([1]ตารางคะแนนV3!$C624,[1]RiskPlusY2565Q3!$D:$D,0))</f>
        <v>1</v>
      </c>
      <c r="AS624" s="93">
        <f t="shared" si="153"/>
        <v>1</v>
      </c>
      <c r="AT624" s="92">
        <f>INDEX([1]RiskPlusY2565Q3!AA:AA,MATCH([1]ตารางคะแนนV3!$C624,[1]RiskPlusY2565Q3!$D:$D,0))</f>
        <v>1</v>
      </c>
      <c r="AU624" s="92">
        <f>INDEX([1]RiskPlusY2565Q3!AC:AC,MATCH([1]ตารางคะแนนV3!$C624,[1]RiskPlusY2565Q3!$D:$D,0))</f>
        <v>1</v>
      </c>
      <c r="AV624" s="94">
        <f t="shared" si="154"/>
        <v>2</v>
      </c>
      <c r="AW624" s="95">
        <f t="shared" si="155"/>
        <v>3</v>
      </c>
      <c r="AX624" s="96">
        <f t="shared" si="156"/>
        <v>9</v>
      </c>
      <c r="AY624" s="18" t="str">
        <f t="shared" si="157"/>
        <v>C</v>
      </c>
      <c r="AZ624" s="18"/>
      <c r="BA624" s="18" t="str">
        <f>INDEX([1]Proflile65!$L:$L,MATCH([1]ตารางคะแนนV3!$C624,[1]Proflile65!$D:$D,0))</f>
        <v>เดิม</v>
      </c>
      <c r="BB624" s="18"/>
      <c r="BC624" s="18"/>
      <c r="BD624" s="28" t="b">
        <f t="shared" si="158"/>
        <v>1</v>
      </c>
      <c r="BE624" s="96">
        <v>9</v>
      </c>
      <c r="BF624" s="18" t="s">
        <v>2072</v>
      </c>
      <c r="BH624" s="17">
        <f t="shared" si="159"/>
        <v>0</v>
      </c>
    </row>
    <row r="625" spans="1:60">
      <c r="A625" s="18" t="s">
        <v>152</v>
      </c>
      <c r="B625" s="17" t="s">
        <v>173</v>
      </c>
      <c r="C625" s="18" t="s">
        <v>1401</v>
      </c>
      <c r="D625" s="17" t="s">
        <v>1402</v>
      </c>
      <c r="E625" s="18" t="str">
        <f>INDEX([1]Proflile65!$F:$F,MATCH([1]ตารางคะแนนV3!$C625,[1]Proflile65!$D:$D,0))</f>
        <v>รพช.</v>
      </c>
      <c r="F625" s="18">
        <f>INDEX([1]Proflile65!$H:$H,MATCH([1]ตารางคะแนนV3!$C625,[1]Proflile65!$D:$D,0))</f>
        <v>35</v>
      </c>
      <c r="G625" s="19" t="str">
        <f>INDEX([1]Proflile65!$K:$K,MATCH([1]ตารางคะแนนV3!$C625,[1]Proflile65!$D:$D,0))</f>
        <v>รพช.F2 P&lt;=30,000</v>
      </c>
      <c r="H625" s="75">
        <v>27900</v>
      </c>
      <c r="I625" s="76">
        <f>INDEX([1]RiskPlusY2565Q3!L:L,MATCH([1]ตารางคะแนนV3!$C625,[1]RiskPlusY2565Q3!$D:$D,0))</f>
        <v>45298342.869999997</v>
      </c>
      <c r="J625" s="76">
        <f>INDEX([1]RiskPlusY2565Q3!P:P,MATCH([1]ตารางคะแนนV3!$C625,[1]RiskPlusY2565Q3!$D:$D,0))</f>
        <v>29242207.91</v>
      </c>
      <c r="K625" s="76">
        <f>INDEX([1]RiskPlusY2565Q3!O:O,MATCH([1]ตารางคะแนนV3!$C625,[1]RiskPlusY2565Q3!$D:$D,0))</f>
        <v>20287609.050000001</v>
      </c>
      <c r="L625" s="76">
        <f>INDEX([1]RiskPlusY2565Q3!M:M,MATCH([1]ตารางคะแนนV3!$C625,[1]RiskPlusY2565Q3!$D:$D,0))</f>
        <v>19692483.43</v>
      </c>
      <c r="M625" s="29">
        <f>INDEX([1]RiskPlusY2565Q3!N:N,MATCH([1]ตารางคะแนนV3!$C625,[1]RiskPlusY2565Q3!$D:$D,0))</f>
        <v>0</v>
      </c>
      <c r="N625" s="77">
        <f>INDEX([1]PlanfinY2565Q3!M:M,MATCH([1]ตารางคะแนนV3!$C625,[1]PlanfinY2565Q3!$C:$C,0))</f>
        <v>0</v>
      </c>
      <c r="O625" s="78">
        <f>INDEX([1]PlanfinY2565Q3!N:N,MATCH([1]ตารางคะแนนV3!$C625,[1]PlanfinY2565Q3!$C:$C,0))</f>
        <v>1</v>
      </c>
      <c r="P625" s="79">
        <f t="shared" si="144"/>
        <v>1</v>
      </c>
      <c r="Q625" s="80">
        <f>INDEX([1]Ratio!R:R,MATCH([1]ตารางคะแนนV3!$C625,[1]Ratio!$C:$C,0))</f>
        <v>235</v>
      </c>
      <c r="R625" s="81">
        <f>INDEX([1]RiskPlusY2565Q3!$S:$S,MATCH([1]ตารางคะแนนV3!C625,[1]RiskPlusY2565Q3!$D:$D,0))</f>
        <v>0</v>
      </c>
      <c r="S625" s="82">
        <f>INDEX([1]Ratio!$S:$S,MATCH([1]ตารางคะแนนV3!$C625,[1]Ratio!$C:$C,0))</f>
        <v>47</v>
      </c>
      <c r="T625" s="78">
        <f>VLOOKUP($C625,[1]RiskPlusY2565Q3!$D$2:$W$901,17,0)</f>
        <v>1</v>
      </c>
      <c r="U625" s="83">
        <f t="shared" si="145"/>
        <v>0.5</v>
      </c>
      <c r="V625" s="82">
        <f>INDEX([1]Ratio!$T:$T,MATCH([1]ตารางคะแนนV3!$C625,[1]Ratio!$C:$C,0))</f>
        <v>42</v>
      </c>
      <c r="W625" s="78">
        <f>VLOOKUP($C625,[1]RiskPlusY2565Q3!$D$2:$W$901,18,0)</f>
        <v>1</v>
      </c>
      <c r="X625" s="83">
        <f t="shared" si="146"/>
        <v>0.5</v>
      </c>
      <c r="Y625" s="82">
        <f>INDEX([1]Ratio!$V:$V,MATCH([1]ตารางคะแนนV3!$C625,[1]Ratio!$C:$C,0))</f>
        <v>63</v>
      </c>
      <c r="Z625" s="81">
        <f>INDEX([1]RiskPlusY2565Q3!$W:$W,MATCH([1]ตารางคะแนนV3!C625,[1]RiskPlusY2565Q3!$D:$D,0))</f>
        <v>0</v>
      </c>
      <c r="AA625" s="84">
        <f t="shared" si="147"/>
        <v>1</v>
      </c>
      <c r="AB625" s="77" t="str">
        <f>INDEX('[1]Quick MethodY2565Q3'!P:P,MATCH([1]ตารางคะแนนV3!$C625,'[1]Quick MethodY2565Q3'!$C:$C,0))</f>
        <v>1</v>
      </c>
      <c r="AC625" s="78" t="str">
        <f>INDEX('[1]Quick MethodY2565Q3'!Q:Q,MATCH([1]ตารางคะแนนV3!$C625,'[1]Quick MethodY2565Q3'!$C:$C,0))</f>
        <v>1</v>
      </c>
      <c r="AD625" s="78">
        <f>INDEX([1]HGRY2565Q3!W:W,MATCH([1]ตารางคะแนนV3!$C625,[1]HGRY2565Q3!$C:$C,0))</f>
        <v>0</v>
      </c>
      <c r="AE625" s="78">
        <f>INDEX([1]HGRY2565Q3!X:X,MATCH([1]ตารางคะแนนV3!$C625,[1]HGRY2565Q3!$C:$C,0))</f>
        <v>0</v>
      </c>
      <c r="AF625" s="78">
        <f>INDEX([1]HGRY2565Q3!Y:Y,MATCH([1]ตารางคะแนนV3!$C625,[1]HGRY2565Q3!$C:$C,0))</f>
        <v>0.5</v>
      </c>
      <c r="AG625" s="78">
        <f>INDEX([1]HGRY2565Q3!Z:Z,MATCH([1]ตารางคะแนนV3!$C625,[1]HGRY2565Q3!$C:$C,0))</f>
        <v>0</v>
      </c>
      <c r="AH625" s="85">
        <f t="shared" si="148"/>
        <v>2.5</v>
      </c>
      <c r="AI625" s="79">
        <f t="shared" si="149"/>
        <v>2</v>
      </c>
      <c r="AJ625" s="86">
        <f>INDEX([1]PointY2565Q3!J:J,MATCH([1]ตารางคะแนนV3!$C625,[1]PointY2565Q3!$C:$C,0))</f>
        <v>1</v>
      </c>
      <c r="AK625" s="87">
        <f>IFERROR(INDEX([1]อัตราการครองเตียง!O:O,MATCH([1]ตารางคะแนนV3!$C625,[1]อัตราการครองเตียง!$C:$C,0)),0)</f>
        <v>1</v>
      </c>
      <c r="AL625" s="88">
        <f>INDEX([1]SumAdjRw!R:R,MATCH([1]ตารางคะแนนV3!$C625,[1]SumAdjRw!$C:$C,0))</f>
        <v>0</v>
      </c>
      <c r="AM625" s="89">
        <f t="shared" si="150"/>
        <v>1</v>
      </c>
      <c r="AN625" s="90">
        <f t="shared" si="151"/>
        <v>4</v>
      </c>
      <c r="AO625" s="91">
        <f t="shared" si="152"/>
        <v>6</v>
      </c>
      <c r="AP625" s="92">
        <f>INDEX([1]RiskPlusY2565Q3!Q:Q,MATCH([1]ตารางคะแนนV3!$C625,[1]RiskPlusY2565Q3!$D:$D,0))</f>
        <v>0</v>
      </c>
      <c r="AQ625" s="92">
        <f>INDEX([1]RiskPlusY2565Q3!R:R,MATCH([1]ตารางคะแนนV3!$C625,[1]RiskPlusY2565Q3!$D:$D,0))</f>
        <v>0</v>
      </c>
      <c r="AR625" s="92">
        <f>INDEX([1]RiskPlusY2565Q3!AB:AB,MATCH([1]ตารางคะแนนV3!$C625,[1]RiskPlusY2565Q3!$D:$D,0))</f>
        <v>1</v>
      </c>
      <c r="AS625" s="93">
        <f t="shared" si="153"/>
        <v>1</v>
      </c>
      <c r="AT625" s="92">
        <f>INDEX([1]RiskPlusY2565Q3!AA:AA,MATCH([1]ตารางคะแนนV3!$C625,[1]RiskPlusY2565Q3!$D:$D,0))</f>
        <v>1</v>
      </c>
      <c r="AU625" s="92">
        <f>INDEX([1]RiskPlusY2565Q3!AC:AC,MATCH([1]ตารางคะแนนV3!$C625,[1]RiskPlusY2565Q3!$D:$D,0))</f>
        <v>1</v>
      </c>
      <c r="AV625" s="94">
        <f t="shared" si="154"/>
        <v>2</v>
      </c>
      <c r="AW625" s="95">
        <f t="shared" si="155"/>
        <v>3</v>
      </c>
      <c r="AX625" s="96">
        <f t="shared" si="156"/>
        <v>9</v>
      </c>
      <c r="AY625" s="18" t="str">
        <f t="shared" si="157"/>
        <v>C</v>
      </c>
      <c r="AZ625" s="18"/>
      <c r="BA625" s="18" t="str">
        <f>INDEX([1]Proflile65!$L:$L,MATCH([1]ตารางคะแนนV3!$C625,[1]Proflile65!$D:$D,0))</f>
        <v>เดิม</v>
      </c>
      <c r="BB625" s="18"/>
      <c r="BC625" s="18"/>
      <c r="BD625" s="28" t="b">
        <f t="shared" si="158"/>
        <v>1</v>
      </c>
      <c r="BE625" s="96">
        <v>9</v>
      </c>
      <c r="BF625" s="18" t="s">
        <v>2072</v>
      </c>
      <c r="BH625" s="17">
        <f t="shared" si="159"/>
        <v>0</v>
      </c>
    </row>
    <row r="626" spans="1:60">
      <c r="A626" s="18" t="s">
        <v>152</v>
      </c>
      <c r="B626" s="17" t="s">
        <v>173</v>
      </c>
      <c r="C626" s="18" t="s">
        <v>1403</v>
      </c>
      <c r="D626" s="17" t="s">
        <v>1404</v>
      </c>
      <c r="E626" s="18" t="str">
        <f>INDEX([1]Proflile65!$F:$F,MATCH([1]ตารางคะแนนV3!$C626,[1]Proflile65!$D:$D,0))</f>
        <v>รพช.</v>
      </c>
      <c r="F626" s="18">
        <f>INDEX([1]Proflile65!$H:$H,MATCH([1]ตารางคะแนนV3!$C626,[1]Proflile65!$D:$D,0))</f>
        <v>33</v>
      </c>
      <c r="G626" s="19" t="str">
        <f>INDEX([1]Proflile65!$K:$K,MATCH([1]ตารางคะแนนV3!$C626,[1]Proflile65!$D:$D,0))</f>
        <v>รพช.F2 P&lt;=30,000</v>
      </c>
      <c r="H626" s="75">
        <v>17282</v>
      </c>
      <c r="I626" s="76">
        <f>INDEX([1]RiskPlusY2565Q3!L:L,MATCH([1]ตารางคะแนนV3!$C626,[1]RiskPlusY2565Q3!$D:$D,0))</f>
        <v>66495136.969999999</v>
      </c>
      <c r="J626" s="76">
        <f>INDEX([1]RiskPlusY2565Q3!P:P,MATCH([1]ตารางคะแนนV3!$C626,[1]RiskPlusY2565Q3!$D:$D,0))</f>
        <v>14836696.109999999</v>
      </c>
      <c r="K626" s="76">
        <f>INDEX([1]RiskPlusY2565Q3!O:O,MATCH([1]ตารางคะแนนV3!$C626,[1]RiskPlusY2565Q3!$D:$D,0))</f>
        <v>14965121.859999999</v>
      </c>
      <c r="L626" s="76">
        <f>INDEX([1]RiskPlusY2565Q3!M:M,MATCH([1]ตารางคะแนนV3!$C626,[1]RiskPlusY2565Q3!$D:$D,0))</f>
        <v>12527721.380000001</v>
      </c>
      <c r="M626" s="29">
        <f>INDEX([1]RiskPlusY2565Q3!N:N,MATCH([1]ตารางคะแนนV3!$C626,[1]RiskPlusY2565Q3!$D:$D,0))</f>
        <v>0</v>
      </c>
      <c r="N626" s="77">
        <f>INDEX([1]PlanfinY2565Q3!M:M,MATCH([1]ตารางคะแนนV3!$C626,[1]PlanfinY2565Q3!$C:$C,0))</f>
        <v>0</v>
      </c>
      <c r="O626" s="78">
        <f>INDEX([1]PlanfinY2565Q3!N:N,MATCH([1]ตารางคะแนนV3!$C626,[1]PlanfinY2565Q3!$C:$C,0))</f>
        <v>1</v>
      </c>
      <c r="P626" s="79">
        <f t="shared" si="144"/>
        <v>1</v>
      </c>
      <c r="Q626" s="80">
        <f>INDEX([1]Ratio!R:R,MATCH([1]ตารางคะแนนV3!$C626,[1]Ratio!$C:$C,0))</f>
        <v>193</v>
      </c>
      <c r="R626" s="81">
        <f>INDEX([1]RiskPlusY2565Q3!$S:$S,MATCH([1]ตารางคะแนนV3!C626,[1]RiskPlusY2565Q3!$D:$D,0))</f>
        <v>0</v>
      </c>
      <c r="S626" s="82">
        <f>INDEX([1]Ratio!$S:$S,MATCH([1]ตารางคะแนนV3!$C626,[1]Ratio!$C:$C,0))</f>
        <v>326</v>
      </c>
      <c r="T626" s="78">
        <f>VLOOKUP($C626,[1]RiskPlusY2565Q3!$D$2:$W$901,17,0)</f>
        <v>0</v>
      </c>
      <c r="U626" s="83">
        <f t="shared" si="145"/>
        <v>0</v>
      </c>
      <c r="V626" s="82">
        <f>INDEX([1]Ratio!$T:$T,MATCH([1]ตารางคะแนนV3!$C626,[1]Ratio!$C:$C,0))</f>
        <v>237</v>
      </c>
      <c r="W626" s="78">
        <f>VLOOKUP($C626,[1]RiskPlusY2565Q3!$D$2:$W$901,18,0)</f>
        <v>0</v>
      </c>
      <c r="X626" s="83">
        <f t="shared" si="146"/>
        <v>0</v>
      </c>
      <c r="Y626" s="82">
        <f>INDEX([1]Ratio!$V:$V,MATCH([1]ตารางคะแนนV3!$C626,[1]Ratio!$C:$C,0))</f>
        <v>98</v>
      </c>
      <c r="Z626" s="81">
        <f>INDEX([1]RiskPlusY2565Q3!$W:$W,MATCH([1]ตารางคะแนนV3!C626,[1]RiskPlusY2565Q3!$D:$D,0))</f>
        <v>0</v>
      </c>
      <c r="AA626" s="84">
        <f t="shared" si="147"/>
        <v>0</v>
      </c>
      <c r="AB626" s="77" t="str">
        <f>INDEX('[1]Quick MethodY2565Q3'!P:P,MATCH([1]ตารางคะแนนV3!$C626,'[1]Quick MethodY2565Q3'!$C:$C,0))</f>
        <v>1</v>
      </c>
      <c r="AC626" s="78" t="str">
        <f>INDEX('[1]Quick MethodY2565Q3'!Q:Q,MATCH([1]ตารางคะแนนV3!$C626,'[1]Quick MethodY2565Q3'!$C:$C,0))</f>
        <v>1</v>
      </c>
      <c r="AD626" s="78">
        <f>INDEX([1]HGRY2565Q3!W:W,MATCH([1]ตารางคะแนนV3!$C626,[1]HGRY2565Q3!$C:$C,0))</f>
        <v>0.5</v>
      </c>
      <c r="AE626" s="78">
        <f>INDEX([1]HGRY2565Q3!X:X,MATCH([1]ตารางคะแนนV3!$C626,[1]HGRY2565Q3!$C:$C,0))</f>
        <v>0</v>
      </c>
      <c r="AF626" s="78">
        <f>INDEX([1]HGRY2565Q3!Y:Y,MATCH([1]ตารางคะแนนV3!$C626,[1]HGRY2565Q3!$C:$C,0))</f>
        <v>0.5</v>
      </c>
      <c r="AG626" s="78">
        <f>INDEX([1]HGRY2565Q3!Z:Z,MATCH([1]ตารางคะแนนV3!$C626,[1]HGRY2565Q3!$C:$C,0))</f>
        <v>0</v>
      </c>
      <c r="AH626" s="85">
        <f t="shared" si="148"/>
        <v>3</v>
      </c>
      <c r="AI626" s="79">
        <f t="shared" si="149"/>
        <v>2</v>
      </c>
      <c r="AJ626" s="86">
        <f>INDEX([1]PointY2565Q3!J:J,MATCH([1]ตารางคะแนนV3!$C626,[1]PointY2565Q3!$C:$C,0))</f>
        <v>1</v>
      </c>
      <c r="AK626" s="87">
        <f>IFERROR(INDEX([1]อัตราการครองเตียง!O:O,MATCH([1]ตารางคะแนนV3!$C626,[1]อัตราการครองเตียง!$C:$C,0)),0)</f>
        <v>1</v>
      </c>
      <c r="AL626" s="88">
        <f>INDEX([1]SumAdjRw!R:R,MATCH([1]ตารางคะแนนV3!$C626,[1]SumAdjRw!$C:$C,0))</f>
        <v>0</v>
      </c>
      <c r="AM626" s="89">
        <f t="shared" si="150"/>
        <v>1</v>
      </c>
      <c r="AN626" s="90">
        <f t="shared" si="151"/>
        <v>4</v>
      </c>
      <c r="AO626" s="91">
        <f t="shared" si="152"/>
        <v>5</v>
      </c>
      <c r="AP626" s="92">
        <f>INDEX([1]RiskPlusY2565Q3!Q:Q,MATCH([1]ตารางคะแนนV3!$C626,[1]RiskPlusY2565Q3!$D:$D,0))</f>
        <v>0</v>
      </c>
      <c r="AQ626" s="92">
        <f>INDEX([1]RiskPlusY2565Q3!R:R,MATCH([1]ตารางคะแนนV3!$C626,[1]RiskPlusY2565Q3!$D:$D,0))</f>
        <v>0</v>
      </c>
      <c r="AR626" s="92">
        <f>INDEX([1]RiskPlusY2565Q3!AB:AB,MATCH([1]ตารางคะแนนV3!$C626,[1]RiskPlusY2565Q3!$D:$D,0))</f>
        <v>1</v>
      </c>
      <c r="AS626" s="93">
        <f t="shared" si="153"/>
        <v>1</v>
      </c>
      <c r="AT626" s="92">
        <f>INDEX([1]RiskPlusY2565Q3!AA:AA,MATCH([1]ตารางคะแนนV3!$C626,[1]RiskPlusY2565Q3!$D:$D,0))</f>
        <v>1</v>
      </c>
      <c r="AU626" s="92">
        <f>INDEX([1]RiskPlusY2565Q3!AC:AC,MATCH([1]ตารางคะแนนV3!$C626,[1]RiskPlusY2565Q3!$D:$D,0))</f>
        <v>1</v>
      </c>
      <c r="AV626" s="94">
        <f t="shared" si="154"/>
        <v>2</v>
      </c>
      <c r="AW626" s="95">
        <f t="shared" si="155"/>
        <v>3</v>
      </c>
      <c r="AX626" s="96">
        <f t="shared" si="156"/>
        <v>8</v>
      </c>
      <c r="AY626" s="18" t="str">
        <f t="shared" si="157"/>
        <v>D</v>
      </c>
      <c r="AZ626" s="18"/>
      <c r="BA626" s="18" t="str">
        <f>INDEX([1]Proflile65!$L:$L,MATCH([1]ตารางคะแนนV3!$C626,[1]Proflile65!$D:$D,0))</f>
        <v>เดิม</v>
      </c>
      <c r="BB626" s="18"/>
      <c r="BC626" s="18"/>
      <c r="BD626" s="28" t="b">
        <f t="shared" si="158"/>
        <v>1</v>
      </c>
      <c r="BE626" s="96">
        <v>8</v>
      </c>
      <c r="BF626" s="18" t="s">
        <v>2073</v>
      </c>
      <c r="BH626" s="17">
        <f t="shared" si="159"/>
        <v>0</v>
      </c>
    </row>
    <row r="627" spans="1:60">
      <c r="A627" s="18" t="s">
        <v>152</v>
      </c>
      <c r="B627" s="17" t="s">
        <v>173</v>
      </c>
      <c r="C627" s="18" t="s">
        <v>1405</v>
      </c>
      <c r="D627" s="17" t="s">
        <v>1406</v>
      </c>
      <c r="E627" s="18" t="str">
        <f>INDEX([1]Proflile65!$F:$F,MATCH([1]ตารางคะแนนV3!$C627,[1]Proflile65!$D:$D,0))</f>
        <v>รพช.</v>
      </c>
      <c r="F627" s="18">
        <f>INDEX([1]Proflile65!$H:$H,MATCH([1]ตารางคะแนนV3!$C627,[1]Proflile65!$D:$D,0))</f>
        <v>40</v>
      </c>
      <c r="G627" s="19" t="str">
        <f>INDEX([1]Proflile65!$K:$K,MATCH([1]ตารางคะแนนV3!$C627,[1]Proflile65!$D:$D,0))</f>
        <v>รพช.F2 P30,000-60,000</v>
      </c>
      <c r="H627" s="75">
        <v>34867</v>
      </c>
      <c r="I627" s="76">
        <f>INDEX([1]RiskPlusY2565Q3!L:L,MATCH([1]ตารางคะแนนV3!$C627,[1]RiskPlusY2565Q3!$D:$D,0))</f>
        <v>45169472.369999997</v>
      </c>
      <c r="J627" s="76">
        <f>INDEX([1]RiskPlusY2565Q3!P:P,MATCH([1]ตารางคะแนนV3!$C627,[1]RiskPlusY2565Q3!$D:$D,0))</f>
        <v>34292480.32</v>
      </c>
      <c r="K627" s="76">
        <f>INDEX([1]RiskPlusY2565Q3!O:O,MATCH([1]ตารางคะแนนV3!$C627,[1]RiskPlusY2565Q3!$D:$D,0))</f>
        <v>23719854.109999999</v>
      </c>
      <c r="L627" s="76">
        <f>INDEX([1]RiskPlusY2565Q3!M:M,MATCH([1]ตารางคะแนนV3!$C627,[1]RiskPlusY2565Q3!$D:$D,0))</f>
        <v>19261836.190000001</v>
      </c>
      <c r="M627" s="29">
        <f>INDEX([1]RiskPlusY2565Q3!N:N,MATCH([1]ตารางคะแนนV3!$C627,[1]RiskPlusY2565Q3!$D:$D,0))</f>
        <v>0</v>
      </c>
      <c r="N627" s="77">
        <f>INDEX([1]PlanfinY2565Q3!M:M,MATCH([1]ตารางคะแนนV3!$C627,[1]PlanfinY2565Q3!$C:$C,0))</f>
        <v>1</v>
      </c>
      <c r="O627" s="78">
        <f>INDEX([1]PlanfinY2565Q3!N:N,MATCH([1]ตารางคะแนนV3!$C627,[1]PlanfinY2565Q3!$C:$C,0))</f>
        <v>0</v>
      </c>
      <c r="P627" s="79">
        <f t="shared" si="144"/>
        <v>1</v>
      </c>
      <c r="Q627" s="80">
        <f>INDEX([1]Ratio!R:R,MATCH([1]ตารางคะแนนV3!$C627,[1]Ratio!$C:$C,0))</f>
        <v>217</v>
      </c>
      <c r="R627" s="81">
        <f>INDEX([1]RiskPlusY2565Q3!$S:$S,MATCH([1]ตารางคะแนนV3!C627,[1]RiskPlusY2565Q3!$D:$D,0))</f>
        <v>0</v>
      </c>
      <c r="S627" s="82">
        <f>INDEX([1]Ratio!$S:$S,MATCH([1]ตารางคะแนนV3!$C627,[1]Ratio!$C:$C,0))</f>
        <v>39</v>
      </c>
      <c r="T627" s="78">
        <f>VLOOKUP($C627,[1]RiskPlusY2565Q3!$D$2:$W$901,17,0)</f>
        <v>1</v>
      </c>
      <c r="U627" s="83">
        <f t="shared" si="145"/>
        <v>0.5</v>
      </c>
      <c r="V627" s="82">
        <f>INDEX([1]Ratio!$T:$T,MATCH([1]ตารางคะแนนV3!$C627,[1]Ratio!$C:$C,0))</f>
        <v>103</v>
      </c>
      <c r="W627" s="78">
        <f>VLOOKUP($C627,[1]RiskPlusY2565Q3!$D$2:$W$901,18,0)</f>
        <v>0</v>
      </c>
      <c r="X627" s="83">
        <f t="shared" si="146"/>
        <v>0</v>
      </c>
      <c r="Y627" s="82">
        <f>INDEX([1]Ratio!$V:$V,MATCH([1]ตารางคะแนนV3!$C627,[1]Ratio!$C:$C,0))</f>
        <v>88</v>
      </c>
      <c r="Z627" s="81">
        <f>INDEX([1]RiskPlusY2565Q3!$W:$W,MATCH([1]ตารางคะแนนV3!C627,[1]RiskPlusY2565Q3!$D:$D,0))</f>
        <v>0</v>
      </c>
      <c r="AA627" s="84">
        <f t="shared" si="147"/>
        <v>0.5</v>
      </c>
      <c r="AB627" s="77" t="str">
        <f>INDEX('[1]Quick MethodY2565Q3'!P:P,MATCH([1]ตารางคะแนนV3!$C627,'[1]Quick MethodY2565Q3'!$C:$C,0))</f>
        <v>1</v>
      </c>
      <c r="AC627" s="78" t="str">
        <f>INDEX('[1]Quick MethodY2565Q3'!Q:Q,MATCH([1]ตารางคะแนนV3!$C627,'[1]Quick MethodY2565Q3'!$C:$C,0))</f>
        <v>1</v>
      </c>
      <c r="AD627" s="78">
        <f>INDEX([1]HGRY2565Q3!W:W,MATCH([1]ตารางคะแนนV3!$C627,[1]HGRY2565Q3!$C:$C,0))</f>
        <v>0.5</v>
      </c>
      <c r="AE627" s="78">
        <f>INDEX([1]HGRY2565Q3!X:X,MATCH([1]ตารางคะแนนV3!$C627,[1]HGRY2565Q3!$C:$C,0))</f>
        <v>0.5</v>
      </c>
      <c r="AF627" s="78">
        <f>INDEX([1]HGRY2565Q3!Y:Y,MATCH([1]ตารางคะแนนV3!$C627,[1]HGRY2565Q3!$C:$C,0))</f>
        <v>0.5</v>
      </c>
      <c r="AG627" s="78">
        <f>INDEX([1]HGRY2565Q3!Z:Z,MATCH([1]ตารางคะแนนV3!$C627,[1]HGRY2565Q3!$C:$C,0))</f>
        <v>0.5</v>
      </c>
      <c r="AH627" s="85">
        <f t="shared" si="148"/>
        <v>4</v>
      </c>
      <c r="AI627" s="79">
        <f t="shared" si="149"/>
        <v>2</v>
      </c>
      <c r="AJ627" s="86">
        <f>INDEX([1]PointY2565Q3!J:J,MATCH([1]ตารางคะแนนV3!$C627,[1]PointY2565Q3!$C:$C,0))</f>
        <v>1</v>
      </c>
      <c r="AK627" s="87">
        <f>IFERROR(INDEX([1]อัตราการครองเตียง!O:O,MATCH([1]ตารางคะแนนV3!$C627,[1]อัตราการครองเตียง!$C:$C,0)),0)</f>
        <v>1</v>
      </c>
      <c r="AL627" s="88">
        <f>INDEX([1]SumAdjRw!R:R,MATCH([1]ตารางคะแนนV3!$C627,[1]SumAdjRw!$C:$C,0))</f>
        <v>1</v>
      </c>
      <c r="AM627" s="89">
        <f t="shared" si="150"/>
        <v>2</v>
      </c>
      <c r="AN627" s="90">
        <f t="shared" si="151"/>
        <v>5</v>
      </c>
      <c r="AO627" s="91">
        <f t="shared" si="152"/>
        <v>6.5</v>
      </c>
      <c r="AP627" s="92">
        <f>INDEX([1]RiskPlusY2565Q3!Q:Q,MATCH([1]ตารางคะแนนV3!$C627,[1]RiskPlusY2565Q3!$D:$D,0))</f>
        <v>0</v>
      </c>
      <c r="AQ627" s="92">
        <f>INDEX([1]RiskPlusY2565Q3!R:R,MATCH([1]ตารางคะแนนV3!$C627,[1]RiskPlusY2565Q3!$D:$D,0))</f>
        <v>0</v>
      </c>
      <c r="AR627" s="92">
        <f>INDEX([1]RiskPlusY2565Q3!AB:AB,MATCH([1]ตารางคะแนนV3!$C627,[1]RiskPlusY2565Q3!$D:$D,0))</f>
        <v>1</v>
      </c>
      <c r="AS627" s="93">
        <f t="shared" si="153"/>
        <v>1</v>
      </c>
      <c r="AT627" s="92">
        <f>INDEX([1]RiskPlusY2565Q3!AA:AA,MATCH([1]ตารางคะแนนV3!$C627,[1]RiskPlusY2565Q3!$D:$D,0))</f>
        <v>1</v>
      </c>
      <c r="AU627" s="92">
        <f>INDEX([1]RiskPlusY2565Q3!AC:AC,MATCH([1]ตารางคะแนนV3!$C627,[1]RiskPlusY2565Q3!$D:$D,0))</f>
        <v>1</v>
      </c>
      <c r="AV627" s="94">
        <f t="shared" si="154"/>
        <v>2</v>
      </c>
      <c r="AW627" s="95">
        <f t="shared" si="155"/>
        <v>3</v>
      </c>
      <c r="AX627" s="96">
        <f t="shared" si="156"/>
        <v>9.5</v>
      </c>
      <c r="AY627" s="18" t="str">
        <f t="shared" si="157"/>
        <v>C</v>
      </c>
      <c r="AZ627" s="18"/>
      <c r="BA627" s="18" t="str">
        <f>INDEX([1]Proflile65!$L:$L,MATCH([1]ตารางคะแนนV3!$C627,[1]Proflile65!$D:$D,0))</f>
        <v>เดิม</v>
      </c>
      <c r="BB627" s="18"/>
      <c r="BC627" s="18"/>
      <c r="BD627" s="28" t="b">
        <f t="shared" si="158"/>
        <v>1</v>
      </c>
      <c r="BE627" s="96">
        <v>9.5</v>
      </c>
      <c r="BF627" s="18" t="s">
        <v>2072</v>
      </c>
      <c r="BH627" s="17">
        <f t="shared" si="159"/>
        <v>0</v>
      </c>
    </row>
    <row r="628" spans="1:60">
      <c r="A628" s="18" t="s">
        <v>152</v>
      </c>
      <c r="B628" s="17" t="s">
        <v>173</v>
      </c>
      <c r="C628" s="18" t="s">
        <v>1407</v>
      </c>
      <c r="D628" s="17" t="s">
        <v>1408</v>
      </c>
      <c r="E628" s="18" t="str">
        <f>INDEX([1]Proflile65!$F:$F,MATCH([1]ตารางคะแนนV3!$C628,[1]Proflile65!$D:$D,0))</f>
        <v>รพช.</v>
      </c>
      <c r="F628" s="18">
        <f>INDEX([1]Proflile65!$H:$H,MATCH([1]ตารางคะแนนV3!$C628,[1]Proflile65!$D:$D,0))</f>
        <v>30</v>
      </c>
      <c r="G628" s="19" t="str">
        <f>INDEX([1]Proflile65!$K:$K,MATCH([1]ตารางคะแนนV3!$C628,[1]Proflile65!$D:$D,0))</f>
        <v>รพช.F2 P&lt;=30,000</v>
      </c>
      <c r="H628" s="75">
        <v>20201</v>
      </c>
      <c r="I628" s="76">
        <f>INDEX([1]RiskPlusY2565Q3!L:L,MATCH([1]ตารางคะแนนV3!$C628,[1]RiskPlusY2565Q3!$D:$D,0))</f>
        <v>26989077.120000001</v>
      </c>
      <c r="J628" s="76">
        <f>INDEX([1]RiskPlusY2565Q3!P:P,MATCH([1]ตารางคะแนนV3!$C628,[1]RiskPlusY2565Q3!$D:$D,0))</f>
        <v>2975439.94</v>
      </c>
      <c r="K628" s="76">
        <f>INDEX([1]RiskPlusY2565Q3!O:O,MATCH([1]ตารางคะแนนV3!$C628,[1]RiskPlusY2565Q3!$D:$D,0))</f>
        <v>34117632.299999997</v>
      </c>
      <c r="L628" s="76">
        <f>INDEX([1]RiskPlusY2565Q3!M:M,MATCH([1]ตารางคะแนนV3!$C628,[1]RiskPlusY2565Q3!$D:$D,0))</f>
        <v>29857789.32</v>
      </c>
      <c r="M628" s="29">
        <f>INDEX([1]RiskPlusY2565Q3!N:N,MATCH([1]ตารางคะแนนV3!$C628,[1]RiskPlusY2565Q3!$D:$D,0))</f>
        <v>0</v>
      </c>
      <c r="N628" s="77">
        <f>INDEX([1]PlanfinY2565Q3!M:M,MATCH([1]ตารางคะแนนV3!$C628,[1]PlanfinY2565Q3!$C:$C,0))</f>
        <v>1</v>
      </c>
      <c r="O628" s="78">
        <f>INDEX([1]PlanfinY2565Q3!N:N,MATCH([1]ตารางคะแนนV3!$C628,[1]PlanfinY2565Q3!$C:$C,0))</f>
        <v>1</v>
      </c>
      <c r="P628" s="79">
        <f t="shared" si="144"/>
        <v>2</v>
      </c>
      <c r="Q628" s="80">
        <f>INDEX([1]Ratio!R:R,MATCH([1]ตารางคะแนนV3!$C628,[1]Ratio!$C:$C,0))</f>
        <v>364</v>
      </c>
      <c r="R628" s="81">
        <f>INDEX([1]RiskPlusY2565Q3!$S:$S,MATCH([1]ตารางคะแนนV3!C628,[1]RiskPlusY2565Q3!$D:$D,0))</f>
        <v>0</v>
      </c>
      <c r="S628" s="82">
        <f>INDEX([1]Ratio!$S:$S,MATCH([1]ตารางคะแนนV3!$C628,[1]Ratio!$C:$C,0))</f>
        <v>219</v>
      </c>
      <c r="T628" s="78">
        <f>VLOOKUP($C628,[1]RiskPlusY2565Q3!$D$2:$W$901,17,0)</f>
        <v>0</v>
      </c>
      <c r="U628" s="83">
        <f t="shared" si="145"/>
        <v>0</v>
      </c>
      <c r="V628" s="82">
        <f>INDEX([1]Ratio!$T:$T,MATCH([1]ตารางคะแนนV3!$C628,[1]Ratio!$C:$C,0))</f>
        <v>284</v>
      </c>
      <c r="W628" s="78">
        <f>VLOOKUP($C628,[1]RiskPlusY2565Q3!$D$2:$W$901,18,0)</f>
        <v>0</v>
      </c>
      <c r="X628" s="83">
        <f t="shared" si="146"/>
        <v>0</v>
      </c>
      <c r="Y628" s="82">
        <f>INDEX([1]Ratio!$V:$V,MATCH([1]ตารางคะแนนV3!$C628,[1]Ratio!$C:$C,0))</f>
        <v>68</v>
      </c>
      <c r="Z628" s="81">
        <f>INDEX([1]RiskPlusY2565Q3!$W:$W,MATCH([1]ตารางคะแนนV3!C628,[1]RiskPlusY2565Q3!$D:$D,0))</f>
        <v>0</v>
      </c>
      <c r="AA628" s="84">
        <f t="shared" si="147"/>
        <v>0</v>
      </c>
      <c r="AB628" s="77" t="str">
        <f>INDEX('[1]Quick MethodY2565Q3'!P:P,MATCH([1]ตารางคะแนนV3!$C628,'[1]Quick MethodY2565Q3'!$C:$C,0))</f>
        <v>0</v>
      </c>
      <c r="AC628" s="78" t="str">
        <f>INDEX('[1]Quick MethodY2565Q3'!Q:Q,MATCH([1]ตารางคะแนนV3!$C628,'[1]Quick MethodY2565Q3'!$C:$C,0))</f>
        <v>1</v>
      </c>
      <c r="AD628" s="78">
        <f>INDEX([1]HGRY2565Q3!W:W,MATCH([1]ตารางคะแนนV3!$C628,[1]HGRY2565Q3!$C:$C,0))</f>
        <v>0.5</v>
      </c>
      <c r="AE628" s="78">
        <f>INDEX([1]HGRY2565Q3!X:X,MATCH([1]ตารางคะแนนV3!$C628,[1]HGRY2565Q3!$C:$C,0))</f>
        <v>0.5</v>
      </c>
      <c r="AF628" s="78">
        <f>INDEX([1]HGRY2565Q3!Y:Y,MATCH([1]ตารางคะแนนV3!$C628,[1]HGRY2565Q3!$C:$C,0))</f>
        <v>0</v>
      </c>
      <c r="AG628" s="78">
        <f>INDEX([1]HGRY2565Q3!Z:Z,MATCH([1]ตารางคะแนนV3!$C628,[1]HGRY2565Q3!$C:$C,0))</f>
        <v>0.5</v>
      </c>
      <c r="AH628" s="85">
        <f t="shared" si="148"/>
        <v>2.5</v>
      </c>
      <c r="AI628" s="79">
        <f t="shared" si="149"/>
        <v>2</v>
      </c>
      <c r="AJ628" s="86">
        <f>INDEX([1]PointY2565Q3!J:J,MATCH([1]ตารางคะแนนV3!$C628,[1]PointY2565Q3!$C:$C,0))</f>
        <v>1</v>
      </c>
      <c r="AK628" s="87">
        <f>IFERROR(INDEX([1]อัตราการครองเตียง!O:O,MATCH([1]ตารางคะแนนV3!$C628,[1]อัตราการครองเตียง!$C:$C,0)),0)</f>
        <v>0</v>
      </c>
      <c r="AL628" s="88">
        <f>INDEX([1]SumAdjRw!R:R,MATCH([1]ตารางคะแนนV3!$C628,[1]SumAdjRw!$C:$C,0))</f>
        <v>0</v>
      </c>
      <c r="AM628" s="89">
        <f t="shared" si="150"/>
        <v>0</v>
      </c>
      <c r="AN628" s="90">
        <f t="shared" si="151"/>
        <v>3</v>
      </c>
      <c r="AO628" s="91">
        <f t="shared" si="152"/>
        <v>5</v>
      </c>
      <c r="AP628" s="92">
        <f>INDEX([1]RiskPlusY2565Q3!Q:Q,MATCH([1]ตารางคะแนนV3!$C628,[1]RiskPlusY2565Q3!$D:$D,0))</f>
        <v>1</v>
      </c>
      <c r="AQ628" s="92">
        <f>INDEX([1]RiskPlusY2565Q3!R:R,MATCH([1]ตารางคะแนนV3!$C628,[1]RiskPlusY2565Q3!$D:$D,0))</f>
        <v>1</v>
      </c>
      <c r="AR628" s="92">
        <f>INDEX([1]RiskPlusY2565Q3!AB:AB,MATCH([1]ตารางคะแนนV3!$C628,[1]RiskPlusY2565Q3!$D:$D,0))</f>
        <v>1</v>
      </c>
      <c r="AS628" s="93">
        <f t="shared" si="153"/>
        <v>3</v>
      </c>
      <c r="AT628" s="92">
        <f>INDEX([1]RiskPlusY2565Q3!AA:AA,MATCH([1]ตารางคะแนนV3!$C628,[1]RiskPlusY2565Q3!$D:$D,0))</f>
        <v>1</v>
      </c>
      <c r="AU628" s="92">
        <f>INDEX([1]RiskPlusY2565Q3!AC:AC,MATCH([1]ตารางคะแนนV3!$C628,[1]RiskPlusY2565Q3!$D:$D,0))</f>
        <v>1</v>
      </c>
      <c r="AV628" s="94">
        <f t="shared" si="154"/>
        <v>2</v>
      </c>
      <c r="AW628" s="95">
        <f t="shared" si="155"/>
        <v>5</v>
      </c>
      <c r="AX628" s="96">
        <f t="shared" si="156"/>
        <v>10</v>
      </c>
      <c r="AY628" s="18" t="str">
        <f t="shared" si="157"/>
        <v>C</v>
      </c>
      <c r="AZ628" s="18"/>
      <c r="BA628" s="18" t="str">
        <f>INDEX([1]Proflile65!$L:$L,MATCH([1]ตารางคะแนนV3!$C628,[1]Proflile65!$D:$D,0))</f>
        <v>เดิม</v>
      </c>
      <c r="BB628" s="18"/>
      <c r="BC628" s="18"/>
      <c r="BD628" s="28" t="b">
        <f t="shared" si="158"/>
        <v>1</v>
      </c>
      <c r="BE628" s="96">
        <v>10</v>
      </c>
      <c r="BF628" s="18" t="s">
        <v>2072</v>
      </c>
      <c r="BH628" s="17">
        <f t="shared" si="159"/>
        <v>0</v>
      </c>
    </row>
    <row r="629" spans="1:60">
      <c r="A629" s="18" t="s">
        <v>152</v>
      </c>
      <c r="B629" s="17" t="s">
        <v>173</v>
      </c>
      <c r="C629" s="18" t="s">
        <v>1409</v>
      </c>
      <c r="D629" s="17" t="s">
        <v>1410</v>
      </c>
      <c r="E629" s="18" t="str">
        <f>INDEX([1]Proflile65!$F:$F,MATCH([1]ตารางคะแนนV3!$C629,[1]Proflile65!$D:$D,0))</f>
        <v>รพช.</v>
      </c>
      <c r="F629" s="18">
        <f>INDEX([1]Proflile65!$H:$H,MATCH([1]ตารางคะแนนV3!$C629,[1]Proflile65!$D:$D,0))</f>
        <v>30</v>
      </c>
      <c r="G629" s="19" t="str">
        <f>INDEX([1]Proflile65!$K:$K,MATCH([1]ตารางคะแนนV3!$C629,[1]Proflile65!$D:$D,0))</f>
        <v>รพช.F2 P&lt;=30,000</v>
      </c>
      <c r="H629" s="75">
        <v>23921</v>
      </c>
      <c r="I629" s="76">
        <f>INDEX([1]RiskPlusY2565Q3!L:L,MATCH([1]ตารางคะแนนV3!$C629,[1]RiskPlusY2565Q3!$D:$D,0))</f>
        <v>23794133.640000001</v>
      </c>
      <c r="J629" s="76">
        <f>INDEX([1]RiskPlusY2565Q3!P:P,MATCH([1]ตารางคะแนนV3!$C629,[1]RiskPlusY2565Q3!$D:$D,0))</f>
        <v>8375401.7400000002</v>
      </c>
      <c r="K629" s="76">
        <f>INDEX([1]RiskPlusY2565Q3!O:O,MATCH([1]ตารางคะแนนV3!$C629,[1]RiskPlusY2565Q3!$D:$D,0))</f>
        <v>12267117.369999999</v>
      </c>
      <c r="L629" s="76">
        <f>INDEX([1]RiskPlusY2565Q3!M:M,MATCH([1]ตารางคะแนนV3!$C629,[1]RiskPlusY2565Q3!$D:$D,0))</f>
        <v>10525582.93</v>
      </c>
      <c r="M629" s="29">
        <f>INDEX([1]RiskPlusY2565Q3!N:N,MATCH([1]ตารางคะแนนV3!$C629,[1]RiskPlusY2565Q3!$D:$D,0))</f>
        <v>0</v>
      </c>
      <c r="N629" s="77">
        <f>INDEX([1]PlanfinY2565Q3!M:M,MATCH([1]ตารางคะแนนV3!$C629,[1]PlanfinY2565Q3!$C:$C,0))</f>
        <v>0</v>
      </c>
      <c r="O629" s="78">
        <f>INDEX([1]PlanfinY2565Q3!N:N,MATCH([1]ตารางคะแนนV3!$C629,[1]PlanfinY2565Q3!$C:$C,0))</f>
        <v>1</v>
      </c>
      <c r="P629" s="79">
        <f t="shared" si="144"/>
        <v>1</v>
      </c>
      <c r="Q629" s="80">
        <f>INDEX([1]Ratio!R:R,MATCH([1]ตารางคะแนนV3!$C629,[1]Ratio!$C:$C,0))</f>
        <v>148</v>
      </c>
      <c r="R629" s="81">
        <f>INDEX([1]RiskPlusY2565Q3!$S:$S,MATCH([1]ตารางคะแนนV3!C629,[1]RiskPlusY2565Q3!$D:$D,0))</f>
        <v>0</v>
      </c>
      <c r="S629" s="82">
        <f>INDEX([1]Ratio!$S:$S,MATCH([1]ตารางคะแนนV3!$C629,[1]Ratio!$C:$C,0))</f>
        <v>84</v>
      </c>
      <c r="T629" s="78">
        <f>VLOOKUP($C629,[1]RiskPlusY2565Q3!$D$2:$W$901,17,0)</f>
        <v>0</v>
      </c>
      <c r="U629" s="83">
        <f t="shared" si="145"/>
        <v>0</v>
      </c>
      <c r="V629" s="82">
        <f>INDEX([1]Ratio!$T:$T,MATCH([1]ตารางคะแนนV3!$C629,[1]Ratio!$C:$C,0))</f>
        <v>74</v>
      </c>
      <c r="W629" s="78">
        <f>VLOOKUP($C629,[1]RiskPlusY2565Q3!$D$2:$W$901,18,0)</f>
        <v>0</v>
      </c>
      <c r="X629" s="83">
        <f t="shared" si="146"/>
        <v>0</v>
      </c>
      <c r="Y629" s="82">
        <f>INDEX([1]Ratio!$V:$V,MATCH([1]ตารางคะแนนV3!$C629,[1]Ratio!$C:$C,0))</f>
        <v>76</v>
      </c>
      <c r="Z629" s="81">
        <f>INDEX([1]RiskPlusY2565Q3!$W:$W,MATCH([1]ตารางคะแนนV3!C629,[1]RiskPlusY2565Q3!$D:$D,0))</f>
        <v>0</v>
      </c>
      <c r="AA629" s="84">
        <f t="shared" si="147"/>
        <v>0</v>
      </c>
      <c r="AB629" s="77" t="str">
        <f>INDEX('[1]Quick MethodY2565Q3'!P:P,MATCH([1]ตารางคะแนนV3!$C629,'[1]Quick MethodY2565Q3'!$C:$C,0))</f>
        <v>1</v>
      </c>
      <c r="AC629" s="78" t="str">
        <f>INDEX('[1]Quick MethodY2565Q3'!Q:Q,MATCH([1]ตารางคะแนนV3!$C629,'[1]Quick MethodY2565Q3'!$C:$C,0))</f>
        <v>1</v>
      </c>
      <c r="AD629" s="78">
        <f>INDEX([1]HGRY2565Q3!W:W,MATCH([1]ตารางคะแนนV3!$C629,[1]HGRY2565Q3!$C:$C,0))</f>
        <v>0.5</v>
      </c>
      <c r="AE629" s="78">
        <f>INDEX([1]HGRY2565Q3!X:X,MATCH([1]ตารางคะแนนV3!$C629,[1]HGRY2565Q3!$C:$C,0))</f>
        <v>0</v>
      </c>
      <c r="AF629" s="78">
        <f>INDEX([1]HGRY2565Q3!Y:Y,MATCH([1]ตารางคะแนนV3!$C629,[1]HGRY2565Q3!$C:$C,0))</f>
        <v>0.5</v>
      </c>
      <c r="AG629" s="78">
        <f>INDEX([1]HGRY2565Q3!Z:Z,MATCH([1]ตารางคะแนนV3!$C629,[1]HGRY2565Q3!$C:$C,0))</f>
        <v>0</v>
      </c>
      <c r="AH629" s="85">
        <f t="shared" si="148"/>
        <v>3</v>
      </c>
      <c r="AI629" s="79">
        <f t="shared" si="149"/>
        <v>2</v>
      </c>
      <c r="AJ629" s="86">
        <f>INDEX([1]PointY2565Q3!J:J,MATCH([1]ตารางคะแนนV3!$C629,[1]PointY2565Q3!$C:$C,0))</f>
        <v>1</v>
      </c>
      <c r="AK629" s="87">
        <f>IFERROR(INDEX([1]อัตราการครองเตียง!O:O,MATCH([1]ตารางคะแนนV3!$C629,[1]อัตราการครองเตียง!$C:$C,0)),0)</f>
        <v>0</v>
      </c>
      <c r="AL629" s="88">
        <f>INDEX([1]SumAdjRw!R:R,MATCH([1]ตารางคะแนนV3!$C629,[1]SumAdjRw!$C:$C,0))</f>
        <v>0</v>
      </c>
      <c r="AM629" s="89">
        <f t="shared" si="150"/>
        <v>0</v>
      </c>
      <c r="AN629" s="90">
        <f t="shared" si="151"/>
        <v>3</v>
      </c>
      <c r="AO629" s="91">
        <f t="shared" si="152"/>
        <v>4</v>
      </c>
      <c r="AP629" s="92">
        <f>INDEX([1]RiskPlusY2565Q3!Q:Q,MATCH([1]ตารางคะแนนV3!$C629,[1]RiskPlusY2565Q3!$D:$D,0))</f>
        <v>0</v>
      </c>
      <c r="AQ629" s="92">
        <f>INDEX([1]RiskPlusY2565Q3!R:R,MATCH([1]ตารางคะแนนV3!$C629,[1]RiskPlusY2565Q3!$D:$D,0))</f>
        <v>0</v>
      </c>
      <c r="AR629" s="92">
        <f>INDEX([1]RiskPlusY2565Q3!AB:AB,MATCH([1]ตารางคะแนนV3!$C629,[1]RiskPlusY2565Q3!$D:$D,0))</f>
        <v>1</v>
      </c>
      <c r="AS629" s="93">
        <f t="shared" si="153"/>
        <v>1</v>
      </c>
      <c r="AT629" s="92">
        <f>INDEX([1]RiskPlusY2565Q3!AA:AA,MATCH([1]ตารางคะแนนV3!$C629,[1]RiskPlusY2565Q3!$D:$D,0))</f>
        <v>1</v>
      </c>
      <c r="AU629" s="92">
        <f>INDEX([1]RiskPlusY2565Q3!AC:AC,MATCH([1]ตารางคะแนนV3!$C629,[1]RiskPlusY2565Q3!$D:$D,0))</f>
        <v>1</v>
      </c>
      <c r="AV629" s="94">
        <f t="shared" si="154"/>
        <v>2</v>
      </c>
      <c r="AW629" s="95">
        <f t="shared" si="155"/>
        <v>3</v>
      </c>
      <c r="AX629" s="96">
        <f t="shared" si="156"/>
        <v>7</v>
      </c>
      <c r="AY629" s="18" t="str">
        <f t="shared" si="157"/>
        <v>F</v>
      </c>
      <c r="AZ629" s="18"/>
      <c r="BA629" s="18" t="str">
        <f>INDEX([1]Proflile65!$L:$L,MATCH([1]ตารางคะแนนV3!$C629,[1]Proflile65!$D:$D,0))</f>
        <v>เดิม</v>
      </c>
      <c r="BB629" s="18"/>
      <c r="BC629" s="18"/>
      <c r="BD629" s="28" t="b">
        <f t="shared" si="158"/>
        <v>1</v>
      </c>
      <c r="BE629" s="96">
        <v>7</v>
      </c>
      <c r="BF629" s="18" t="s">
        <v>2074</v>
      </c>
      <c r="BH629" s="17">
        <f t="shared" si="159"/>
        <v>0</v>
      </c>
    </row>
    <row r="630" spans="1:60">
      <c r="A630" s="18" t="s">
        <v>152</v>
      </c>
      <c r="B630" s="17" t="s">
        <v>173</v>
      </c>
      <c r="C630" s="18" t="s">
        <v>1415</v>
      </c>
      <c r="D630" s="17" t="s">
        <v>1416</v>
      </c>
      <c r="E630" s="18" t="str">
        <f>INDEX([1]Proflile65!$F:$F,MATCH([1]ตารางคะแนนV3!$C630,[1]Proflile65!$D:$D,0))</f>
        <v>รพช.</v>
      </c>
      <c r="F630" s="18">
        <f>INDEX([1]Proflile65!$H:$H,MATCH([1]ตารางคะแนนV3!$C630,[1]Proflile65!$D:$D,0))</f>
        <v>30</v>
      </c>
      <c r="G630" s="19" t="str">
        <f>INDEX([1]Proflile65!$K:$K,MATCH([1]ตารางคะแนนV3!$C630,[1]Proflile65!$D:$D,0))</f>
        <v>รพช.F2 P30,000-60,000</v>
      </c>
      <c r="H630" s="75">
        <v>32846</v>
      </c>
      <c r="I630" s="76">
        <f>INDEX([1]RiskPlusY2565Q3!L:L,MATCH([1]ตารางคะแนนV3!$C630,[1]RiskPlusY2565Q3!$D:$D,0))</f>
        <v>51266081.369999997</v>
      </c>
      <c r="J630" s="76">
        <f>INDEX([1]RiskPlusY2565Q3!P:P,MATCH([1]ตารางคะแนนV3!$C630,[1]RiskPlusY2565Q3!$D:$D,0))</f>
        <v>26413031.460000001</v>
      </c>
      <c r="K630" s="76">
        <f>INDEX([1]RiskPlusY2565Q3!O:O,MATCH([1]ตารางคะแนนV3!$C630,[1]RiskPlusY2565Q3!$D:$D,0))</f>
        <v>25352386.030000001</v>
      </c>
      <c r="L630" s="76">
        <f>INDEX([1]RiskPlusY2565Q3!M:M,MATCH([1]ตารางคะแนนV3!$C630,[1]RiskPlusY2565Q3!$D:$D,0))</f>
        <v>21172408.350000001</v>
      </c>
      <c r="M630" s="29">
        <f>INDEX([1]RiskPlusY2565Q3!N:N,MATCH([1]ตารางคะแนนV3!$C630,[1]RiskPlusY2565Q3!$D:$D,0))</f>
        <v>0</v>
      </c>
      <c r="N630" s="77">
        <f>INDEX([1]PlanfinY2565Q3!M:M,MATCH([1]ตารางคะแนนV3!$C630,[1]PlanfinY2565Q3!$C:$C,0))</f>
        <v>0</v>
      </c>
      <c r="O630" s="78">
        <f>INDEX([1]PlanfinY2565Q3!N:N,MATCH([1]ตารางคะแนนV3!$C630,[1]PlanfinY2565Q3!$C:$C,0))</f>
        <v>1</v>
      </c>
      <c r="P630" s="79">
        <f t="shared" si="144"/>
        <v>1</v>
      </c>
      <c r="Q630" s="80">
        <f>INDEX([1]Ratio!R:R,MATCH([1]ตารางคะแนนV3!$C630,[1]Ratio!$C:$C,0))</f>
        <v>153</v>
      </c>
      <c r="R630" s="81">
        <f>INDEX([1]RiskPlusY2565Q3!$S:$S,MATCH([1]ตารางคะแนนV3!C630,[1]RiskPlusY2565Q3!$D:$D,0))</f>
        <v>0</v>
      </c>
      <c r="S630" s="82">
        <f>INDEX([1]Ratio!$S:$S,MATCH([1]ตารางคะแนนV3!$C630,[1]Ratio!$C:$C,0))</f>
        <v>138</v>
      </c>
      <c r="T630" s="78">
        <f>VLOOKUP($C630,[1]RiskPlusY2565Q3!$D$2:$W$901,17,0)</f>
        <v>0</v>
      </c>
      <c r="U630" s="83">
        <f t="shared" si="145"/>
        <v>0</v>
      </c>
      <c r="V630" s="82">
        <f>INDEX([1]Ratio!$T:$T,MATCH([1]ตารางคะแนนV3!$C630,[1]Ratio!$C:$C,0))</f>
        <v>108</v>
      </c>
      <c r="W630" s="78">
        <f>VLOOKUP($C630,[1]RiskPlusY2565Q3!$D$2:$W$901,18,0)</f>
        <v>0</v>
      </c>
      <c r="X630" s="83">
        <f t="shared" si="146"/>
        <v>0</v>
      </c>
      <c r="Y630" s="82">
        <f>INDEX([1]Ratio!$V:$V,MATCH([1]ตารางคะแนนV3!$C630,[1]Ratio!$C:$C,0))</f>
        <v>69</v>
      </c>
      <c r="Z630" s="81">
        <f>INDEX([1]RiskPlusY2565Q3!$W:$W,MATCH([1]ตารางคะแนนV3!C630,[1]RiskPlusY2565Q3!$D:$D,0))</f>
        <v>0</v>
      </c>
      <c r="AA630" s="84">
        <f t="shared" si="147"/>
        <v>0</v>
      </c>
      <c r="AB630" s="77" t="str">
        <f>INDEX('[1]Quick MethodY2565Q3'!P:P,MATCH([1]ตารางคะแนนV3!$C630,'[1]Quick MethodY2565Q3'!$C:$C,0))</f>
        <v>1</v>
      </c>
      <c r="AC630" s="78" t="str">
        <f>INDEX('[1]Quick MethodY2565Q3'!Q:Q,MATCH([1]ตารางคะแนนV3!$C630,'[1]Quick MethodY2565Q3'!$C:$C,0))</f>
        <v>1</v>
      </c>
      <c r="AD630" s="78">
        <f>INDEX([1]HGRY2565Q3!W:W,MATCH([1]ตารางคะแนนV3!$C630,[1]HGRY2565Q3!$C:$C,0))</f>
        <v>0.5</v>
      </c>
      <c r="AE630" s="78">
        <f>INDEX([1]HGRY2565Q3!X:X,MATCH([1]ตารางคะแนนV3!$C630,[1]HGRY2565Q3!$C:$C,0))</f>
        <v>0.5</v>
      </c>
      <c r="AF630" s="78">
        <f>INDEX([1]HGRY2565Q3!Y:Y,MATCH([1]ตารางคะแนนV3!$C630,[1]HGRY2565Q3!$C:$C,0))</f>
        <v>0.5</v>
      </c>
      <c r="AG630" s="78">
        <f>INDEX([1]HGRY2565Q3!Z:Z,MATCH([1]ตารางคะแนนV3!$C630,[1]HGRY2565Q3!$C:$C,0))</f>
        <v>0.5</v>
      </c>
      <c r="AH630" s="85">
        <f t="shared" si="148"/>
        <v>4</v>
      </c>
      <c r="AI630" s="79">
        <f t="shared" si="149"/>
        <v>2</v>
      </c>
      <c r="AJ630" s="86">
        <f>INDEX([1]PointY2565Q3!J:J,MATCH([1]ตารางคะแนนV3!$C630,[1]PointY2565Q3!$C:$C,0))</f>
        <v>1</v>
      </c>
      <c r="AK630" s="87">
        <f>IFERROR(INDEX([1]อัตราการครองเตียง!O:O,MATCH([1]ตารางคะแนนV3!$C630,[1]อัตราการครองเตียง!$C:$C,0)),0)</f>
        <v>1</v>
      </c>
      <c r="AL630" s="88">
        <f>INDEX([1]SumAdjRw!R:R,MATCH([1]ตารางคะแนนV3!$C630,[1]SumAdjRw!$C:$C,0))</f>
        <v>1</v>
      </c>
      <c r="AM630" s="89">
        <f t="shared" si="150"/>
        <v>2</v>
      </c>
      <c r="AN630" s="90">
        <f t="shared" si="151"/>
        <v>5</v>
      </c>
      <c r="AO630" s="91">
        <f t="shared" si="152"/>
        <v>6</v>
      </c>
      <c r="AP630" s="92">
        <f>INDEX([1]RiskPlusY2565Q3!Q:Q,MATCH([1]ตารางคะแนนV3!$C630,[1]RiskPlusY2565Q3!$D:$D,0))</f>
        <v>1</v>
      </c>
      <c r="AQ630" s="92">
        <f>INDEX([1]RiskPlusY2565Q3!R:R,MATCH([1]ตารางคะแนนV3!$C630,[1]RiskPlusY2565Q3!$D:$D,0))</f>
        <v>0</v>
      </c>
      <c r="AR630" s="92">
        <f>INDEX([1]RiskPlusY2565Q3!AB:AB,MATCH([1]ตารางคะแนนV3!$C630,[1]RiskPlusY2565Q3!$D:$D,0))</f>
        <v>1</v>
      </c>
      <c r="AS630" s="93">
        <f t="shared" si="153"/>
        <v>2</v>
      </c>
      <c r="AT630" s="92">
        <f>INDEX([1]RiskPlusY2565Q3!AA:AA,MATCH([1]ตารางคะแนนV3!$C630,[1]RiskPlusY2565Q3!$D:$D,0))</f>
        <v>1</v>
      </c>
      <c r="AU630" s="92">
        <f>INDEX([1]RiskPlusY2565Q3!AC:AC,MATCH([1]ตารางคะแนนV3!$C630,[1]RiskPlusY2565Q3!$D:$D,0))</f>
        <v>1</v>
      </c>
      <c r="AV630" s="94">
        <f t="shared" si="154"/>
        <v>2</v>
      </c>
      <c r="AW630" s="95">
        <f t="shared" si="155"/>
        <v>4</v>
      </c>
      <c r="AX630" s="96">
        <f t="shared" si="156"/>
        <v>10</v>
      </c>
      <c r="AY630" s="18" t="str">
        <f t="shared" si="157"/>
        <v>C</v>
      </c>
      <c r="AZ630" s="18"/>
      <c r="BA630" s="18" t="str">
        <f>INDEX([1]Proflile65!$L:$L,MATCH([1]ตารางคะแนนV3!$C630,[1]Proflile65!$D:$D,0))</f>
        <v>เดิม</v>
      </c>
      <c r="BB630" s="18"/>
      <c r="BC630" s="18"/>
      <c r="BD630" s="28" t="b">
        <f t="shared" si="158"/>
        <v>1</v>
      </c>
      <c r="BE630" s="96">
        <v>10</v>
      </c>
      <c r="BF630" s="18" t="s">
        <v>2072</v>
      </c>
      <c r="BH630" s="17">
        <f t="shared" si="159"/>
        <v>0</v>
      </c>
    </row>
    <row r="631" spans="1:60">
      <c r="A631" s="18" t="s">
        <v>152</v>
      </c>
      <c r="B631" s="17" t="s">
        <v>173</v>
      </c>
      <c r="C631" s="18" t="s">
        <v>1417</v>
      </c>
      <c r="D631" s="17" t="s">
        <v>2085</v>
      </c>
      <c r="E631" s="18" t="str">
        <f>INDEX([1]Proflile65!$F:$F,MATCH([1]ตารางคะแนนV3!$C631,[1]Proflile65!$D:$D,0))</f>
        <v>รพท.</v>
      </c>
      <c r="F631" s="18">
        <f>INDEX([1]Proflile65!$H:$H,MATCH([1]ตารางคะแนนV3!$C631,[1]Proflile65!$D:$D,0))</f>
        <v>340</v>
      </c>
      <c r="G631" s="19" t="str">
        <f>INDEX([1]Proflile65!$K:$K,MATCH([1]ตารางคะแนนV3!$C631,[1]Proflile65!$D:$D,0))</f>
        <v>รพท.M1 B&gt;200</v>
      </c>
      <c r="H631" s="75">
        <v>80012</v>
      </c>
      <c r="I631" s="76">
        <f>INDEX([1]RiskPlusY2565Q3!L:L,MATCH([1]ตารางคะแนนV3!$C631,[1]RiskPlusY2565Q3!$D:$D,0))</f>
        <v>535843407.5</v>
      </c>
      <c r="J631" s="76">
        <f>INDEX([1]RiskPlusY2565Q3!P:P,MATCH([1]ตารางคะแนนV3!$C631,[1]RiskPlusY2565Q3!$D:$D,0))</f>
        <v>176280967.47999999</v>
      </c>
      <c r="K631" s="76">
        <f>INDEX([1]RiskPlusY2565Q3!O:O,MATCH([1]ตารางคะแนนV3!$C631,[1]RiskPlusY2565Q3!$D:$D,0))</f>
        <v>225531270.31</v>
      </c>
      <c r="L631" s="76">
        <f>INDEX([1]RiskPlusY2565Q3!M:M,MATCH([1]ตารางคะแนนV3!$C631,[1]RiskPlusY2565Q3!$D:$D,0))</f>
        <v>200137892.03</v>
      </c>
      <c r="M631" s="29">
        <f>INDEX([1]RiskPlusY2565Q3!N:N,MATCH([1]ตารางคะแนนV3!$C631,[1]RiskPlusY2565Q3!$D:$D,0))</f>
        <v>0</v>
      </c>
      <c r="N631" s="77">
        <f>INDEX([1]PlanfinY2565Q3!M:M,MATCH([1]ตารางคะแนนV3!$C631,[1]PlanfinY2565Q3!$C:$C,0))</f>
        <v>0</v>
      </c>
      <c r="O631" s="78">
        <f>INDEX([1]PlanfinY2565Q3!N:N,MATCH([1]ตารางคะแนนV3!$C631,[1]PlanfinY2565Q3!$C:$C,0))</f>
        <v>0</v>
      </c>
      <c r="P631" s="79">
        <f t="shared" si="144"/>
        <v>0</v>
      </c>
      <c r="Q631" s="80">
        <f>INDEX([1]Ratio!R:R,MATCH([1]ตารางคะแนนV3!$C631,[1]Ratio!$C:$C,0))</f>
        <v>99</v>
      </c>
      <c r="R631" s="81">
        <f>INDEX([1]RiskPlusY2565Q3!$S:$S,MATCH([1]ตารางคะแนนV3!C631,[1]RiskPlusY2565Q3!$D:$D,0))</f>
        <v>0</v>
      </c>
      <c r="S631" s="82">
        <f>INDEX([1]Ratio!$S:$S,MATCH([1]ตารางคะแนนV3!$C631,[1]Ratio!$C:$C,0))</f>
        <v>210</v>
      </c>
      <c r="T631" s="78">
        <f>VLOOKUP($C631,[1]RiskPlusY2565Q3!$D$2:$W$901,17,0)</f>
        <v>0</v>
      </c>
      <c r="U631" s="83">
        <f t="shared" si="145"/>
        <v>0</v>
      </c>
      <c r="V631" s="82">
        <f>INDEX([1]Ratio!$T:$T,MATCH([1]ตารางคะแนนV3!$C631,[1]Ratio!$C:$C,0))</f>
        <v>117</v>
      </c>
      <c r="W631" s="78">
        <f>VLOOKUP($C631,[1]RiskPlusY2565Q3!$D$2:$W$901,18,0)</f>
        <v>0</v>
      </c>
      <c r="X631" s="83">
        <f t="shared" si="146"/>
        <v>0</v>
      </c>
      <c r="Y631" s="82">
        <f>INDEX([1]Ratio!$V:$V,MATCH([1]ตารางคะแนนV3!$C631,[1]Ratio!$C:$C,0))</f>
        <v>57</v>
      </c>
      <c r="Z631" s="81">
        <f>INDEX([1]RiskPlusY2565Q3!$W:$W,MATCH([1]ตารางคะแนนV3!C631,[1]RiskPlusY2565Q3!$D:$D,0))</f>
        <v>1</v>
      </c>
      <c r="AA631" s="84">
        <f t="shared" si="147"/>
        <v>1</v>
      </c>
      <c r="AB631" s="77" t="str">
        <f>INDEX('[1]Quick MethodY2565Q3'!P:P,MATCH([1]ตารางคะแนนV3!$C631,'[1]Quick MethodY2565Q3'!$C:$C,0))</f>
        <v>0</v>
      </c>
      <c r="AC631" s="78" t="str">
        <f>INDEX('[1]Quick MethodY2565Q3'!Q:Q,MATCH([1]ตารางคะแนนV3!$C631,'[1]Quick MethodY2565Q3'!$C:$C,0))</f>
        <v>1</v>
      </c>
      <c r="AD631" s="78">
        <f>INDEX([1]HGRY2565Q3!W:W,MATCH([1]ตารางคะแนนV3!$C631,[1]HGRY2565Q3!$C:$C,0))</f>
        <v>0.5</v>
      </c>
      <c r="AE631" s="78">
        <f>INDEX([1]HGRY2565Q3!X:X,MATCH([1]ตารางคะแนนV3!$C631,[1]HGRY2565Q3!$C:$C,0))</f>
        <v>0.5</v>
      </c>
      <c r="AF631" s="78">
        <f>INDEX([1]HGRY2565Q3!Y:Y,MATCH([1]ตารางคะแนนV3!$C631,[1]HGRY2565Q3!$C:$C,0))</f>
        <v>0</v>
      </c>
      <c r="AG631" s="78">
        <f>INDEX([1]HGRY2565Q3!Z:Z,MATCH([1]ตารางคะแนนV3!$C631,[1]HGRY2565Q3!$C:$C,0))</f>
        <v>0</v>
      </c>
      <c r="AH631" s="85">
        <f t="shared" si="148"/>
        <v>2</v>
      </c>
      <c r="AI631" s="79">
        <f t="shared" si="149"/>
        <v>2</v>
      </c>
      <c r="AJ631" s="86">
        <f>INDEX([1]PointY2565Q3!J:J,MATCH([1]ตารางคะแนนV3!$C631,[1]PointY2565Q3!$C:$C,0))</f>
        <v>1</v>
      </c>
      <c r="AK631" s="87">
        <f>IFERROR(INDEX([1]อัตราการครองเตียง!O:O,MATCH([1]ตารางคะแนนV3!$C631,[1]อัตราการครองเตียง!$C:$C,0)),0)</f>
        <v>0</v>
      </c>
      <c r="AL631" s="88">
        <f>INDEX([1]SumAdjRw!R:R,MATCH([1]ตารางคะแนนV3!$C631,[1]SumAdjRw!$C:$C,0))</f>
        <v>1</v>
      </c>
      <c r="AM631" s="89">
        <f t="shared" si="150"/>
        <v>1</v>
      </c>
      <c r="AN631" s="90">
        <f t="shared" si="151"/>
        <v>4</v>
      </c>
      <c r="AO631" s="91">
        <f t="shared" si="152"/>
        <v>5</v>
      </c>
      <c r="AP631" s="92">
        <f>INDEX([1]RiskPlusY2565Q3!Q:Q,MATCH([1]ตารางคะแนนV3!$C631,[1]RiskPlusY2565Q3!$D:$D,0))</f>
        <v>1</v>
      </c>
      <c r="AQ631" s="92">
        <f>INDEX([1]RiskPlusY2565Q3!R:R,MATCH([1]ตารางคะแนนV3!$C631,[1]RiskPlusY2565Q3!$D:$D,0))</f>
        <v>0</v>
      </c>
      <c r="AR631" s="92">
        <f>INDEX([1]RiskPlusY2565Q3!AB:AB,MATCH([1]ตารางคะแนนV3!$C631,[1]RiskPlusY2565Q3!$D:$D,0))</f>
        <v>1</v>
      </c>
      <c r="AS631" s="93">
        <f t="shared" si="153"/>
        <v>2</v>
      </c>
      <c r="AT631" s="92">
        <f>INDEX([1]RiskPlusY2565Q3!AA:AA,MATCH([1]ตารางคะแนนV3!$C631,[1]RiskPlusY2565Q3!$D:$D,0))</f>
        <v>1</v>
      </c>
      <c r="AU631" s="92">
        <f>INDEX([1]RiskPlusY2565Q3!AC:AC,MATCH([1]ตารางคะแนนV3!$C631,[1]RiskPlusY2565Q3!$D:$D,0))</f>
        <v>1</v>
      </c>
      <c r="AV631" s="94">
        <f t="shared" si="154"/>
        <v>2</v>
      </c>
      <c r="AW631" s="95">
        <f t="shared" si="155"/>
        <v>4</v>
      </c>
      <c r="AX631" s="96">
        <f t="shared" si="156"/>
        <v>9</v>
      </c>
      <c r="AY631" s="18" t="str">
        <f t="shared" si="157"/>
        <v>C</v>
      </c>
      <c r="AZ631" s="18"/>
      <c r="BA631" s="18" t="str">
        <f>INDEX([1]Proflile65!$L:$L,MATCH([1]ตารางคะแนนV3!$C631,[1]Proflile65!$D:$D,0))</f>
        <v>เดิม</v>
      </c>
      <c r="BB631" s="18"/>
      <c r="BC631" s="18"/>
      <c r="BD631" s="28" t="b">
        <f t="shared" si="158"/>
        <v>1</v>
      </c>
      <c r="BE631" s="96">
        <v>9</v>
      </c>
      <c r="BF631" s="18" t="s">
        <v>2072</v>
      </c>
      <c r="BH631" s="17">
        <f t="shared" si="159"/>
        <v>0</v>
      </c>
    </row>
    <row r="632" spans="1:60">
      <c r="A632" s="18" t="s">
        <v>152</v>
      </c>
      <c r="B632" s="17" t="s">
        <v>173</v>
      </c>
      <c r="C632" s="18" t="s">
        <v>1419</v>
      </c>
      <c r="D632" s="17" t="s">
        <v>318</v>
      </c>
      <c r="E632" s="18" t="str">
        <f>INDEX([1]Proflile65!$F:$F,MATCH([1]ตารางคะแนนV3!$C632,[1]Proflile65!$D:$D,0))</f>
        <v>รพช.</v>
      </c>
      <c r="F632" s="18">
        <f>INDEX([1]Proflile65!$H:$H,MATCH([1]ตารางคะแนนV3!$C632,[1]Proflile65!$D:$D,0))</f>
        <v>36</v>
      </c>
      <c r="G632" s="19" t="str">
        <f>INDEX([1]Proflile65!$K:$K,MATCH([1]ตารางคะแนนV3!$C632,[1]Proflile65!$D:$D,0))</f>
        <v>รพช.F2 P&lt;=30,000</v>
      </c>
      <c r="H632" s="75">
        <v>25226</v>
      </c>
      <c r="I632" s="76">
        <f>INDEX([1]RiskPlusY2565Q3!L:L,MATCH([1]ตารางคะแนนV3!$C632,[1]RiskPlusY2565Q3!$D:$D,0))</f>
        <v>31142752.449999999</v>
      </c>
      <c r="J632" s="76">
        <f>INDEX([1]RiskPlusY2565Q3!P:P,MATCH([1]ตารางคะแนนV3!$C632,[1]RiskPlusY2565Q3!$D:$D,0))</f>
        <v>1159593.23</v>
      </c>
      <c r="K632" s="76">
        <f>INDEX([1]RiskPlusY2565Q3!O:O,MATCH([1]ตารางคะแนนV3!$C632,[1]RiskPlusY2565Q3!$D:$D,0))</f>
        <v>18044577.219999999</v>
      </c>
      <c r="L632" s="76">
        <f>INDEX([1]RiskPlusY2565Q3!M:M,MATCH([1]ตารางคะแนนV3!$C632,[1]RiskPlusY2565Q3!$D:$D,0))</f>
        <v>15059233.470000001</v>
      </c>
      <c r="M632" s="29">
        <f>INDEX([1]RiskPlusY2565Q3!N:N,MATCH([1]ตารางคะแนนV3!$C632,[1]RiskPlusY2565Q3!$D:$D,0))</f>
        <v>0</v>
      </c>
      <c r="N632" s="77">
        <f>INDEX([1]PlanfinY2565Q3!M:M,MATCH([1]ตารางคะแนนV3!$C632,[1]PlanfinY2565Q3!$C:$C,0))</f>
        <v>0</v>
      </c>
      <c r="O632" s="78">
        <f>INDEX([1]PlanfinY2565Q3!N:N,MATCH([1]ตารางคะแนนV3!$C632,[1]PlanfinY2565Q3!$C:$C,0))</f>
        <v>1</v>
      </c>
      <c r="P632" s="79">
        <f t="shared" si="144"/>
        <v>1</v>
      </c>
      <c r="Q632" s="80">
        <f>INDEX([1]Ratio!R:R,MATCH([1]ตารางคะแนนV3!$C632,[1]Ratio!$C:$C,0))</f>
        <v>196</v>
      </c>
      <c r="R632" s="81">
        <f>INDEX([1]RiskPlusY2565Q3!$S:$S,MATCH([1]ตารางคะแนนV3!C632,[1]RiskPlusY2565Q3!$D:$D,0))</f>
        <v>0</v>
      </c>
      <c r="S632" s="82">
        <f>INDEX([1]Ratio!$S:$S,MATCH([1]ตารางคะแนนV3!$C632,[1]Ratio!$C:$C,0))</f>
        <v>148</v>
      </c>
      <c r="T632" s="78">
        <f>VLOOKUP($C632,[1]RiskPlusY2565Q3!$D$2:$W$901,17,0)</f>
        <v>0</v>
      </c>
      <c r="U632" s="83">
        <f t="shared" si="145"/>
        <v>0</v>
      </c>
      <c r="V632" s="82">
        <f>INDEX([1]Ratio!$T:$T,MATCH([1]ตารางคะแนนV3!$C632,[1]Ratio!$C:$C,0))</f>
        <v>336</v>
      </c>
      <c r="W632" s="78">
        <f>VLOOKUP($C632,[1]RiskPlusY2565Q3!$D$2:$W$901,18,0)</f>
        <v>0</v>
      </c>
      <c r="X632" s="83">
        <f t="shared" si="146"/>
        <v>0</v>
      </c>
      <c r="Y632" s="82">
        <f>INDEX([1]Ratio!$V:$V,MATCH([1]ตารางคะแนนV3!$C632,[1]Ratio!$C:$C,0))</f>
        <v>119</v>
      </c>
      <c r="Z632" s="81">
        <f>INDEX([1]RiskPlusY2565Q3!$W:$W,MATCH([1]ตารางคะแนนV3!C632,[1]RiskPlusY2565Q3!$D:$D,0))</f>
        <v>0</v>
      </c>
      <c r="AA632" s="84">
        <f t="shared" si="147"/>
        <v>0</v>
      </c>
      <c r="AB632" s="77" t="str">
        <f>INDEX('[1]Quick MethodY2565Q3'!P:P,MATCH([1]ตารางคะแนนV3!$C632,'[1]Quick MethodY2565Q3'!$C:$C,0))</f>
        <v>1</v>
      </c>
      <c r="AC632" s="78" t="str">
        <f>INDEX('[1]Quick MethodY2565Q3'!Q:Q,MATCH([1]ตารางคะแนนV3!$C632,'[1]Quick MethodY2565Q3'!$C:$C,0))</f>
        <v>0</v>
      </c>
      <c r="AD632" s="78">
        <f>INDEX([1]HGRY2565Q3!W:W,MATCH([1]ตารางคะแนนV3!$C632,[1]HGRY2565Q3!$C:$C,0))</f>
        <v>0.5</v>
      </c>
      <c r="AE632" s="78">
        <f>INDEX([1]HGRY2565Q3!X:X,MATCH([1]ตารางคะแนนV3!$C632,[1]HGRY2565Q3!$C:$C,0))</f>
        <v>0.5</v>
      </c>
      <c r="AF632" s="78">
        <f>INDEX([1]HGRY2565Q3!Y:Y,MATCH([1]ตารางคะแนนV3!$C632,[1]HGRY2565Q3!$C:$C,0))</f>
        <v>0.5</v>
      </c>
      <c r="AG632" s="78">
        <f>INDEX([1]HGRY2565Q3!Z:Z,MATCH([1]ตารางคะแนนV3!$C632,[1]HGRY2565Q3!$C:$C,0))</f>
        <v>0</v>
      </c>
      <c r="AH632" s="85">
        <f t="shared" si="148"/>
        <v>2.5</v>
      </c>
      <c r="AI632" s="79">
        <f t="shared" si="149"/>
        <v>2</v>
      </c>
      <c r="AJ632" s="86">
        <f>INDEX([1]PointY2565Q3!J:J,MATCH([1]ตารางคะแนนV3!$C632,[1]PointY2565Q3!$C:$C,0))</f>
        <v>1</v>
      </c>
      <c r="AK632" s="87">
        <f>IFERROR(INDEX([1]อัตราการครองเตียง!O:O,MATCH([1]ตารางคะแนนV3!$C632,[1]อัตราการครองเตียง!$C:$C,0)),0)</f>
        <v>0</v>
      </c>
      <c r="AL632" s="88">
        <f>INDEX([1]SumAdjRw!R:R,MATCH([1]ตารางคะแนนV3!$C632,[1]SumAdjRw!$C:$C,0))</f>
        <v>1</v>
      </c>
      <c r="AM632" s="89">
        <f t="shared" si="150"/>
        <v>1</v>
      </c>
      <c r="AN632" s="90">
        <f t="shared" si="151"/>
        <v>4</v>
      </c>
      <c r="AO632" s="91">
        <f t="shared" si="152"/>
        <v>5</v>
      </c>
      <c r="AP632" s="92">
        <f>INDEX([1]RiskPlusY2565Q3!Q:Q,MATCH([1]ตารางคะแนนV3!$C632,[1]RiskPlusY2565Q3!$D:$D,0))</f>
        <v>0</v>
      </c>
      <c r="AQ632" s="92">
        <f>INDEX([1]RiskPlusY2565Q3!R:R,MATCH([1]ตารางคะแนนV3!$C632,[1]RiskPlusY2565Q3!$D:$D,0))</f>
        <v>0</v>
      </c>
      <c r="AR632" s="92">
        <f>INDEX([1]RiskPlusY2565Q3!AB:AB,MATCH([1]ตารางคะแนนV3!$C632,[1]RiskPlusY2565Q3!$D:$D,0))</f>
        <v>1</v>
      </c>
      <c r="AS632" s="93">
        <f t="shared" si="153"/>
        <v>1</v>
      </c>
      <c r="AT632" s="92">
        <f>INDEX([1]RiskPlusY2565Q3!AA:AA,MATCH([1]ตารางคะแนนV3!$C632,[1]RiskPlusY2565Q3!$D:$D,0))</f>
        <v>1</v>
      </c>
      <c r="AU632" s="92">
        <f>INDEX([1]RiskPlusY2565Q3!AC:AC,MATCH([1]ตารางคะแนนV3!$C632,[1]RiskPlusY2565Q3!$D:$D,0))</f>
        <v>1</v>
      </c>
      <c r="AV632" s="94">
        <f t="shared" si="154"/>
        <v>2</v>
      </c>
      <c r="AW632" s="95">
        <f t="shared" si="155"/>
        <v>3</v>
      </c>
      <c r="AX632" s="96">
        <f t="shared" si="156"/>
        <v>8</v>
      </c>
      <c r="AY632" s="18" t="str">
        <f t="shared" si="157"/>
        <v>D</v>
      </c>
      <c r="AZ632" s="18"/>
      <c r="BA632" s="18" t="str">
        <f>INDEX([1]Proflile65!$L:$L,MATCH([1]ตารางคะแนนV3!$C632,[1]Proflile65!$D:$D,0))</f>
        <v>เดิม</v>
      </c>
      <c r="BB632" s="18"/>
      <c r="BC632" s="18"/>
      <c r="BD632" s="28" t="b">
        <f t="shared" si="158"/>
        <v>1</v>
      </c>
      <c r="BE632" s="96">
        <v>8</v>
      </c>
      <c r="BF632" s="18" t="s">
        <v>2073</v>
      </c>
      <c r="BH632" s="17">
        <f t="shared" si="159"/>
        <v>0</v>
      </c>
    </row>
    <row r="633" spans="1:60">
      <c r="A633" s="18" t="s">
        <v>152</v>
      </c>
      <c r="B633" s="17" t="s">
        <v>173</v>
      </c>
      <c r="C633" s="18" t="s">
        <v>1420</v>
      </c>
      <c r="D633" s="17" t="s">
        <v>1421</v>
      </c>
      <c r="E633" s="18" t="str">
        <f>INDEX([1]Proflile65!$F:$F,MATCH([1]ตารางคะแนนV3!$C633,[1]Proflile65!$D:$D,0))</f>
        <v>รพช.</v>
      </c>
      <c r="F633" s="18">
        <f>INDEX([1]Proflile65!$H:$H,MATCH([1]ตารางคะแนนV3!$C633,[1]Proflile65!$D:$D,0))</f>
        <v>15</v>
      </c>
      <c r="G633" s="19" t="str">
        <f>INDEX([1]Proflile65!$K:$K,MATCH([1]ตารางคะแนนV3!$C633,[1]Proflile65!$D:$D,0))</f>
        <v>รพช.F3 P15,000-25,000</v>
      </c>
      <c r="H633" s="75">
        <v>17820</v>
      </c>
      <c r="I633" s="76">
        <f>INDEX([1]RiskPlusY2565Q3!L:L,MATCH([1]ตารางคะแนนV3!$C633,[1]RiskPlusY2565Q3!$D:$D,0))</f>
        <v>50613404.82</v>
      </c>
      <c r="J633" s="76">
        <f>INDEX([1]RiskPlusY2565Q3!P:P,MATCH([1]ตารางคะแนนV3!$C633,[1]RiskPlusY2565Q3!$D:$D,0))</f>
        <v>37620495.07</v>
      </c>
      <c r="K633" s="76">
        <f>INDEX([1]RiskPlusY2565Q3!O:O,MATCH([1]ตารางคะแนนV3!$C633,[1]RiskPlusY2565Q3!$D:$D,0))</f>
        <v>26032568.170000002</v>
      </c>
      <c r="L633" s="76">
        <f>INDEX([1]RiskPlusY2565Q3!M:M,MATCH([1]ตารางคะแนนV3!$C633,[1]RiskPlusY2565Q3!$D:$D,0))</f>
        <v>23962273.690000001</v>
      </c>
      <c r="M633" s="29">
        <f>INDEX([1]RiskPlusY2565Q3!N:N,MATCH([1]ตารางคะแนนV3!$C633,[1]RiskPlusY2565Q3!$D:$D,0))</f>
        <v>0</v>
      </c>
      <c r="N633" s="77">
        <f>INDEX([1]PlanfinY2565Q3!M:M,MATCH([1]ตารางคะแนนV3!$C633,[1]PlanfinY2565Q3!$C:$C,0))</f>
        <v>0</v>
      </c>
      <c r="O633" s="78">
        <f>INDEX([1]PlanfinY2565Q3!N:N,MATCH([1]ตารางคะแนนV3!$C633,[1]PlanfinY2565Q3!$C:$C,0))</f>
        <v>0</v>
      </c>
      <c r="P633" s="79">
        <f t="shared" si="144"/>
        <v>0</v>
      </c>
      <c r="Q633" s="80">
        <f>INDEX([1]Ratio!R:R,MATCH([1]ตารางคะแนนV3!$C633,[1]Ratio!$C:$C,0))</f>
        <v>89</v>
      </c>
      <c r="R633" s="81">
        <f>INDEX([1]RiskPlusY2565Q3!$S:$S,MATCH([1]ตารางคะแนนV3!C633,[1]RiskPlusY2565Q3!$D:$D,0))</f>
        <v>1</v>
      </c>
      <c r="S633" s="82">
        <f>INDEX([1]Ratio!$S:$S,MATCH([1]ตารางคะแนนV3!$C633,[1]Ratio!$C:$C,0))</f>
        <v>22</v>
      </c>
      <c r="T633" s="78">
        <f>VLOOKUP($C633,[1]RiskPlusY2565Q3!$D$2:$W$901,17,0)</f>
        <v>1</v>
      </c>
      <c r="U633" s="83">
        <f t="shared" si="145"/>
        <v>0.5</v>
      </c>
      <c r="V633" s="82">
        <f>INDEX([1]Ratio!$T:$T,MATCH([1]ตารางคะแนนV3!$C633,[1]Ratio!$C:$C,0))</f>
        <v>86</v>
      </c>
      <c r="W633" s="78">
        <f>VLOOKUP($C633,[1]RiskPlusY2565Q3!$D$2:$W$901,18,0)</f>
        <v>0</v>
      </c>
      <c r="X633" s="83">
        <f t="shared" si="146"/>
        <v>0</v>
      </c>
      <c r="Y633" s="82">
        <f>INDEX([1]Ratio!$V:$V,MATCH([1]ตารางคะแนนV3!$C633,[1]Ratio!$C:$C,0))</f>
        <v>74</v>
      </c>
      <c r="Z633" s="81">
        <f>INDEX([1]RiskPlusY2565Q3!$W:$W,MATCH([1]ตารางคะแนนV3!C633,[1]RiskPlusY2565Q3!$D:$D,0))</f>
        <v>0</v>
      </c>
      <c r="AA633" s="84">
        <f t="shared" si="147"/>
        <v>1.5</v>
      </c>
      <c r="AB633" s="77" t="str">
        <f>INDEX('[1]Quick MethodY2565Q3'!P:P,MATCH([1]ตารางคะแนนV3!$C633,'[1]Quick MethodY2565Q3'!$C:$C,0))</f>
        <v>1</v>
      </c>
      <c r="AC633" s="78" t="str">
        <f>INDEX('[1]Quick MethodY2565Q3'!Q:Q,MATCH([1]ตารางคะแนนV3!$C633,'[1]Quick MethodY2565Q3'!$C:$C,0))</f>
        <v>1</v>
      </c>
      <c r="AD633" s="78">
        <f>INDEX([1]HGRY2565Q3!W:W,MATCH([1]ตารางคะแนนV3!$C633,[1]HGRY2565Q3!$C:$C,0))</f>
        <v>0.5</v>
      </c>
      <c r="AE633" s="78">
        <f>INDEX([1]HGRY2565Q3!X:X,MATCH([1]ตารางคะแนนV3!$C633,[1]HGRY2565Q3!$C:$C,0))</f>
        <v>0.5</v>
      </c>
      <c r="AF633" s="78">
        <f>INDEX([1]HGRY2565Q3!Y:Y,MATCH([1]ตารางคะแนนV3!$C633,[1]HGRY2565Q3!$C:$C,0))</f>
        <v>0.5</v>
      </c>
      <c r="AG633" s="78">
        <f>INDEX([1]HGRY2565Q3!Z:Z,MATCH([1]ตารางคะแนนV3!$C633,[1]HGRY2565Q3!$C:$C,0))</f>
        <v>0.5</v>
      </c>
      <c r="AH633" s="85">
        <f t="shared" si="148"/>
        <v>4</v>
      </c>
      <c r="AI633" s="79">
        <f t="shared" si="149"/>
        <v>2</v>
      </c>
      <c r="AJ633" s="86">
        <f>INDEX([1]PointY2565Q3!J:J,MATCH([1]ตารางคะแนนV3!$C633,[1]PointY2565Q3!$C:$C,0))</f>
        <v>1</v>
      </c>
      <c r="AK633" s="87">
        <f>IFERROR(INDEX([1]อัตราการครองเตียง!O:O,MATCH([1]ตารางคะแนนV3!$C633,[1]อัตราการครองเตียง!$C:$C,0)),0)</f>
        <v>1</v>
      </c>
      <c r="AL633" s="88">
        <f>INDEX([1]SumAdjRw!R:R,MATCH([1]ตารางคะแนนV3!$C633,[1]SumAdjRw!$C:$C,0))</f>
        <v>1</v>
      </c>
      <c r="AM633" s="89">
        <f t="shared" si="150"/>
        <v>2</v>
      </c>
      <c r="AN633" s="90">
        <f t="shared" si="151"/>
        <v>5</v>
      </c>
      <c r="AO633" s="91">
        <f t="shared" si="152"/>
        <v>6.5</v>
      </c>
      <c r="AP633" s="92">
        <f>INDEX([1]RiskPlusY2565Q3!Q:Q,MATCH([1]ตารางคะแนนV3!$C633,[1]RiskPlusY2565Q3!$D:$D,0))</f>
        <v>1</v>
      </c>
      <c r="AQ633" s="92">
        <f>INDEX([1]RiskPlusY2565Q3!R:R,MATCH([1]ตารางคะแนนV3!$C633,[1]RiskPlusY2565Q3!$D:$D,0))</f>
        <v>1</v>
      </c>
      <c r="AR633" s="92">
        <f>INDEX([1]RiskPlusY2565Q3!AB:AB,MATCH([1]ตารางคะแนนV3!$C633,[1]RiskPlusY2565Q3!$D:$D,0))</f>
        <v>1</v>
      </c>
      <c r="AS633" s="93">
        <f t="shared" si="153"/>
        <v>3</v>
      </c>
      <c r="AT633" s="92">
        <f>INDEX([1]RiskPlusY2565Q3!AA:AA,MATCH([1]ตารางคะแนนV3!$C633,[1]RiskPlusY2565Q3!$D:$D,0))</f>
        <v>1</v>
      </c>
      <c r="AU633" s="92">
        <f>INDEX([1]RiskPlusY2565Q3!AC:AC,MATCH([1]ตารางคะแนนV3!$C633,[1]RiskPlusY2565Q3!$D:$D,0))</f>
        <v>1</v>
      </c>
      <c r="AV633" s="94">
        <f t="shared" si="154"/>
        <v>2</v>
      </c>
      <c r="AW633" s="95">
        <f t="shared" si="155"/>
        <v>5</v>
      </c>
      <c r="AX633" s="96">
        <f t="shared" si="156"/>
        <v>11.5</v>
      </c>
      <c r="AY633" s="18" t="str">
        <f t="shared" si="157"/>
        <v>B</v>
      </c>
      <c r="AZ633" s="18"/>
      <c r="BA633" s="18" t="str">
        <f>INDEX([1]Proflile65!$L:$L,MATCH([1]ตารางคะแนนV3!$C633,[1]Proflile65!$D:$D,0))</f>
        <v>เดิม</v>
      </c>
      <c r="BB633" s="18"/>
      <c r="BC633" s="18"/>
      <c r="BD633" s="28" t="b">
        <f t="shared" si="158"/>
        <v>1</v>
      </c>
      <c r="BE633" s="96">
        <v>11.5</v>
      </c>
      <c r="BF633" s="18" t="s">
        <v>2071</v>
      </c>
      <c r="BH633" s="17">
        <f t="shared" si="159"/>
        <v>150000</v>
      </c>
    </row>
    <row r="634" spans="1:60">
      <c r="A634" s="18" t="s">
        <v>152</v>
      </c>
      <c r="B634" s="17" t="s">
        <v>173</v>
      </c>
      <c r="C634" s="18" t="s">
        <v>1422</v>
      </c>
      <c r="D634" s="17" t="s">
        <v>1423</v>
      </c>
      <c r="E634" s="18" t="str">
        <f>INDEX([1]Proflile65!$F:$F,MATCH([1]ตารางคะแนนV3!$C634,[1]Proflile65!$D:$D,0))</f>
        <v>รพช.</v>
      </c>
      <c r="F634" s="18">
        <f>INDEX([1]Proflile65!$H:$H,MATCH([1]ตารางคะแนนV3!$C634,[1]Proflile65!$D:$D,0))</f>
        <v>24</v>
      </c>
      <c r="G634" s="19" t="str">
        <f>INDEX([1]Proflile65!$K:$K,MATCH([1]ตารางคะแนนV3!$C634,[1]Proflile65!$D:$D,0))</f>
        <v>รพช.F3 P15,000-25,000</v>
      </c>
      <c r="H634" s="75">
        <v>16264</v>
      </c>
      <c r="I634" s="76">
        <f>INDEX([1]RiskPlusY2565Q3!L:L,MATCH([1]ตารางคะแนนV3!$C634,[1]RiskPlusY2565Q3!$D:$D,0))</f>
        <v>23644486.73</v>
      </c>
      <c r="J634" s="76">
        <f>INDEX([1]RiskPlusY2565Q3!P:P,MATCH([1]ตารางคะแนนV3!$C634,[1]RiskPlusY2565Q3!$D:$D,0))</f>
        <v>19528281.989999998</v>
      </c>
      <c r="K634" s="76">
        <f>INDEX([1]RiskPlusY2565Q3!O:O,MATCH([1]ตารางคะแนนV3!$C634,[1]RiskPlusY2565Q3!$D:$D,0))</f>
        <v>10047140.470000001</v>
      </c>
      <c r="L634" s="76">
        <f>INDEX([1]RiskPlusY2565Q3!M:M,MATCH([1]ตารางคะแนนV3!$C634,[1]RiskPlusY2565Q3!$D:$D,0))</f>
        <v>6165444.1799999997</v>
      </c>
      <c r="M634" s="29">
        <f>INDEX([1]RiskPlusY2565Q3!N:N,MATCH([1]ตารางคะแนนV3!$C634,[1]RiskPlusY2565Q3!$D:$D,0))</f>
        <v>0</v>
      </c>
      <c r="N634" s="77">
        <f>INDEX([1]PlanfinY2565Q3!M:M,MATCH([1]ตารางคะแนนV3!$C634,[1]PlanfinY2565Q3!$C:$C,0))</f>
        <v>0</v>
      </c>
      <c r="O634" s="78">
        <f>INDEX([1]PlanfinY2565Q3!N:N,MATCH([1]ตารางคะแนนV3!$C634,[1]PlanfinY2565Q3!$C:$C,0))</f>
        <v>1</v>
      </c>
      <c r="P634" s="79">
        <f t="shared" si="144"/>
        <v>1</v>
      </c>
      <c r="Q634" s="80">
        <f>INDEX([1]Ratio!R:R,MATCH([1]ตารางคะแนนV3!$C634,[1]Ratio!$C:$C,0))</f>
        <v>85</v>
      </c>
      <c r="R634" s="81">
        <f>INDEX([1]RiskPlusY2565Q3!$S:$S,MATCH([1]ตารางคะแนนV3!C634,[1]RiskPlusY2565Q3!$D:$D,0))</f>
        <v>1</v>
      </c>
      <c r="S634" s="82">
        <f>INDEX([1]Ratio!$S:$S,MATCH([1]ตารางคะแนนV3!$C634,[1]Ratio!$C:$C,0))</f>
        <v>131</v>
      </c>
      <c r="T634" s="78">
        <f>VLOOKUP($C634,[1]RiskPlusY2565Q3!$D$2:$W$901,17,0)</f>
        <v>0</v>
      </c>
      <c r="U634" s="83">
        <f t="shared" si="145"/>
        <v>0</v>
      </c>
      <c r="V634" s="82">
        <f>INDEX([1]Ratio!$T:$T,MATCH([1]ตารางคะแนนV3!$C634,[1]Ratio!$C:$C,0))</f>
        <v>74</v>
      </c>
      <c r="W634" s="78">
        <f>VLOOKUP($C634,[1]RiskPlusY2565Q3!$D$2:$W$901,18,0)</f>
        <v>0</v>
      </c>
      <c r="X634" s="83">
        <f t="shared" si="146"/>
        <v>0</v>
      </c>
      <c r="Y634" s="82">
        <f>INDEX([1]Ratio!$V:$V,MATCH([1]ตารางคะแนนV3!$C634,[1]Ratio!$C:$C,0))</f>
        <v>61</v>
      </c>
      <c r="Z634" s="81">
        <f>INDEX([1]RiskPlusY2565Q3!$W:$W,MATCH([1]ตารางคะแนนV3!C634,[1]RiskPlusY2565Q3!$D:$D,0))</f>
        <v>0</v>
      </c>
      <c r="AA634" s="84">
        <f t="shared" si="147"/>
        <v>1</v>
      </c>
      <c r="AB634" s="77" t="str">
        <f>INDEX('[1]Quick MethodY2565Q3'!P:P,MATCH([1]ตารางคะแนนV3!$C634,'[1]Quick MethodY2565Q3'!$C:$C,0))</f>
        <v>1</v>
      </c>
      <c r="AC634" s="78" t="str">
        <f>INDEX('[1]Quick MethodY2565Q3'!Q:Q,MATCH([1]ตารางคะแนนV3!$C634,'[1]Quick MethodY2565Q3'!$C:$C,0))</f>
        <v>1</v>
      </c>
      <c r="AD634" s="78">
        <f>INDEX([1]HGRY2565Q3!W:W,MATCH([1]ตารางคะแนนV3!$C634,[1]HGRY2565Q3!$C:$C,0))</f>
        <v>0.5</v>
      </c>
      <c r="AE634" s="78">
        <f>INDEX([1]HGRY2565Q3!X:X,MATCH([1]ตารางคะแนนV3!$C634,[1]HGRY2565Q3!$C:$C,0))</f>
        <v>0.5</v>
      </c>
      <c r="AF634" s="78">
        <f>INDEX([1]HGRY2565Q3!Y:Y,MATCH([1]ตารางคะแนนV3!$C634,[1]HGRY2565Q3!$C:$C,0))</f>
        <v>0.5</v>
      </c>
      <c r="AG634" s="78">
        <f>INDEX([1]HGRY2565Q3!Z:Z,MATCH([1]ตารางคะแนนV3!$C634,[1]HGRY2565Q3!$C:$C,0))</f>
        <v>0.5</v>
      </c>
      <c r="AH634" s="85">
        <f t="shared" si="148"/>
        <v>4</v>
      </c>
      <c r="AI634" s="79">
        <f t="shared" si="149"/>
        <v>2</v>
      </c>
      <c r="AJ634" s="86">
        <f>INDEX([1]PointY2565Q3!J:J,MATCH([1]ตารางคะแนนV3!$C634,[1]PointY2565Q3!$C:$C,0))</f>
        <v>1</v>
      </c>
      <c r="AK634" s="87">
        <f>IFERROR(INDEX([1]อัตราการครองเตียง!O:O,MATCH([1]ตารางคะแนนV3!$C634,[1]อัตราการครองเตียง!$C:$C,0)),0)</f>
        <v>0</v>
      </c>
      <c r="AL634" s="88">
        <f>INDEX([1]SumAdjRw!R:R,MATCH([1]ตารางคะแนนV3!$C634,[1]SumAdjRw!$C:$C,0))</f>
        <v>1</v>
      </c>
      <c r="AM634" s="89">
        <f t="shared" si="150"/>
        <v>1</v>
      </c>
      <c r="AN634" s="90">
        <f t="shared" si="151"/>
        <v>4</v>
      </c>
      <c r="AO634" s="91">
        <f t="shared" si="152"/>
        <v>6</v>
      </c>
      <c r="AP634" s="92">
        <f>INDEX([1]RiskPlusY2565Q3!Q:Q,MATCH([1]ตารางคะแนนV3!$C634,[1]RiskPlusY2565Q3!$D:$D,0))</f>
        <v>0</v>
      </c>
      <c r="AQ634" s="92">
        <f>INDEX([1]RiskPlusY2565Q3!R:R,MATCH([1]ตารางคะแนนV3!$C634,[1]RiskPlusY2565Q3!$D:$D,0))</f>
        <v>0</v>
      </c>
      <c r="AR634" s="92">
        <f>INDEX([1]RiskPlusY2565Q3!AB:AB,MATCH([1]ตารางคะแนนV3!$C634,[1]RiskPlusY2565Q3!$D:$D,0))</f>
        <v>1</v>
      </c>
      <c r="AS634" s="93">
        <f t="shared" si="153"/>
        <v>1</v>
      </c>
      <c r="AT634" s="92">
        <f>INDEX([1]RiskPlusY2565Q3!AA:AA,MATCH([1]ตารางคะแนนV3!$C634,[1]RiskPlusY2565Q3!$D:$D,0))</f>
        <v>1</v>
      </c>
      <c r="AU634" s="92">
        <f>INDEX([1]RiskPlusY2565Q3!AC:AC,MATCH([1]ตารางคะแนนV3!$C634,[1]RiskPlusY2565Q3!$D:$D,0))</f>
        <v>1</v>
      </c>
      <c r="AV634" s="94">
        <f t="shared" si="154"/>
        <v>2</v>
      </c>
      <c r="AW634" s="95">
        <f t="shared" si="155"/>
        <v>3</v>
      </c>
      <c r="AX634" s="96">
        <f t="shared" si="156"/>
        <v>9</v>
      </c>
      <c r="AY634" s="18" t="str">
        <f t="shared" si="157"/>
        <v>C</v>
      </c>
      <c r="AZ634" s="18"/>
      <c r="BA634" s="18" t="str">
        <f>INDEX([1]Proflile65!$L:$L,MATCH([1]ตารางคะแนนV3!$C634,[1]Proflile65!$D:$D,0))</f>
        <v>เดิม</v>
      </c>
      <c r="BB634" s="18"/>
      <c r="BC634" s="18"/>
      <c r="BD634" s="28" t="b">
        <f t="shared" si="158"/>
        <v>1</v>
      </c>
      <c r="BE634" s="96">
        <v>9</v>
      </c>
      <c r="BF634" s="18" t="s">
        <v>2072</v>
      </c>
      <c r="BH634" s="17">
        <f t="shared" si="159"/>
        <v>0</v>
      </c>
    </row>
    <row r="635" spans="1:60">
      <c r="A635" s="18" t="s">
        <v>152</v>
      </c>
      <c r="B635" s="17" t="s">
        <v>173</v>
      </c>
      <c r="C635" s="18" t="s">
        <v>1424</v>
      </c>
      <c r="D635" s="17" t="s">
        <v>1425</v>
      </c>
      <c r="E635" s="18" t="str">
        <f>INDEX([1]Proflile65!$F:$F,MATCH([1]ตารางคะแนนV3!$C635,[1]Proflile65!$D:$D,0))</f>
        <v>รพช.</v>
      </c>
      <c r="F635" s="18">
        <f>INDEX([1]Proflile65!$H:$H,MATCH([1]ตารางคะแนนV3!$C635,[1]Proflile65!$D:$D,0))</f>
        <v>30</v>
      </c>
      <c r="G635" s="19" t="str">
        <f>INDEX([1]Proflile65!$K:$K,MATCH([1]ตารางคะแนนV3!$C635,[1]Proflile65!$D:$D,0))</f>
        <v>รพช.F3 P15,000-25,000</v>
      </c>
      <c r="H635" s="75">
        <v>18601</v>
      </c>
      <c r="I635" s="76">
        <f>INDEX([1]RiskPlusY2565Q3!L:L,MATCH([1]ตารางคะแนนV3!$C635,[1]RiskPlusY2565Q3!$D:$D,0))</f>
        <v>47707271.460000001</v>
      </c>
      <c r="J635" s="76">
        <f>INDEX([1]RiskPlusY2565Q3!P:P,MATCH([1]ตารางคะแนนV3!$C635,[1]RiskPlusY2565Q3!$D:$D,0))</f>
        <v>6329772.8399999999</v>
      </c>
      <c r="K635" s="76">
        <f>INDEX([1]RiskPlusY2565Q3!O:O,MATCH([1]ตารางคะแนนV3!$C635,[1]RiskPlusY2565Q3!$D:$D,0))</f>
        <v>24274812.77</v>
      </c>
      <c r="L635" s="76">
        <f>INDEX([1]RiskPlusY2565Q3!M:M,MATCH([1]ตารางคะแนนV3!$C635,[1]RiskPlusY2565Q3!$D:$D,0))</f>
        <v>26343650.719999999</v>
      </c>
      <c r="M635" s="29">
        <f>INDEX([1]RiskPlusY2565Q3!N:N,MATCH([1]ตารางคะแนนV3!$C635,[1]RiskPlusY2565Q3!$D:$D,0))</f>
        <v>0</v>
      </c>
      <c r="N635" s="77">
        <f>INDEX([1]PlanfinY2565Q3!M:M,MATCH([1]ตารางคะแนนV3!$C635,[1]PlanfinY2565Q3!$C:$C,0))</f>
        <v>0</v>
      </c>
      <c r="O635" s="78">
        <f>INDEX([1]PlanfinY2565Q3!N:N,MATCH([1]ตารางคะแนนV3!$C635,[1]PlanfinY2565Q3!$C:$C,0))</f>
        <v>1</v>
      </c>
      <c r="P635" s="79">
        <f t="shared" si="144"/>
        <v>1</v>
      </c>
      <c r="Q635" s="80">
        <f>INDEX([1]Ratio!R:R,MATCH([1]ตารางคะแนนV3!$C635,[1]Ratio!$C:$C,0))</f>
        <v>164</v>
      </c>
      <c r="R635" s="81">
        <f>INDEX([1]RiskPlusY2565Q3!$S:$S,MATCH([1]ตารางคะแนนV3!C635,[1]RiskPlusY2565Q3!$D:$D,0))</f>
        <v>0</v>
      </c>
      <c r="S635" s="82">
        <f>INDEX([1]Ratio!$S:$S,MATCH([1]ตารางคะแนนV3!$C635,[1]Ratio!$C:$C,0))</f>
        <v>219</v>
      </c>
      <c r="T635" s="78">
        <f>VLOOKUP($C635,[1]RiskPlusY2565Q3!$D$2:$W$901,17,0)</f>
        <v>0</v>
      </c>
      <c r="U635" s="83">
        <f t="shared" si="145"/>
        <v>0</v>
      </c>
      <c r="V635" s="82">
        <f>INDEX([1]Ratio!$T:$T,MATCH([1]ตารางคะแนนV3!$C635,[1]Ratio!$C:$C,0))</f>
        <v>531</v>
      </c>
      <c r="W635" s="78">
        <f>VLOOKUP($C635,[1]RiskPlusY2565Q3!$D$2:$W$901,18,0)</f>
        <v>0</v>
      </c>
      <c r="X635" s="83">
        <f t="shared" si="146"/>
        <v>0</v>
      </c>
      <c r="Y635" s="82">
        <f>INDEX([1]Ratio!$V:$V,MATCH([1]ตารางคะแนนV3!$C635,[1]Ratio!$C:$C,0))</f>
        <v>299</v>
      </c>
      <c r="Z635" s="81">
        <f>INDEX([1]RiskPlusY2565Q3!$W:$W,MATCH([1]ตารางคะแนนV3!C635,[1]RiskPlusY2565Q3!$D:$D,0))</f>
        <v>0</v>
      </c>
      <c r="AA635" s="84">
        <f t="shared" si="147"/>
        <v>0</v>
      </c>
      <c r="AB635" s="77" t="str">
        <f>INDEX('[1]Quick MethodY2565Q3'!P:P,MATCH([1]ตารางคะแนนV3!$C635,'[1]Quick MethodY2565Q3'!$C:$C,0))</f>
        <v>1</v>
      </c>
      <c r="AC635" s="78" t="str">
        <f>INDEX('[1]Quick MethodY2565Q3'!Q:Q,MATCH([1]ตารางคะแนนV3!$C635,'[1]Quick MethodY2565Q3'!$C:$C,0))</f>
        <v>1</v>
      </c>
      <c r="AD635" s="78">
        <f>INDEX([1]HGRY2565Q3!W:W,MATCH([1]ตารางคะแนนV3!$C635,[1]HGRY2565Q3!$C:$C,0))</f>
        <v>0.5</v>
      </c>
      <c r="AE635" s="78">
        <f>INDEX([1]HGRY2565Q3!X:X,MATCH([1]ตารางคะแนนV3!$C635,[1]HGRY2565Q3!$C:$C,0))</f>
        <v>0.5</v>
      </c>
      <c r="AF635" s="78">
        <f>INDEX([1]HGRY2565Q3!Y:Y,MATCH([1]ตารางคะแนนV3!$C635,[1]HGRY2565Q3!$C:$C,0))</f>
        <v>0.5</v>
      </c>
      <c r="AG635" s="78">
        <f>INDEX([1]HGRY2565Q3!Z:Z,MATCH([1]ตารางคะแนนV3!$C635,[1]HGRY2565Q3!$C:$C,0))</f>
        <v>0.5</v>
      </c>
      <c r="AH635" s="85">
        <f t="shared" si="148"/>
        <v>4</v>
      </c>
      <c r="AI635" s="79">
        <f t="shared" si="149"/>
        <v>2</v>
      </c>
      <c r="AJ635" s="86">
        <f>INDEX([1]PointY2565Q3!J:J,MATCH([1]ตารางคะแนนV3!$C635,[1]PointY2565Q3!$C:$C,0))</f>
        <v>1</v>
      </c>
      <c r="AK635" s="87">
        <f>IFERROR(INDEX([1]อัตราการครองเตียง!O:O,MATCH([1]ตารางคะแนนV3!$C635,[1]อัตราการครองเตียง!$C:$C,0)),0)</f>
        <v>1</v>
      </c>
      <c r="AL635" s="88">
        <f>INDEX([1]SumAdjRw!R:R,MATCH([1]ตารางคะแนนV3!$C635,[1]SumAdjRw!$C:$C,0))</f>
        <v>1</v>
      </c>
      <c r="AM635" s="89">
        <f t="shared" si="150"/>
        <v>2</v>
      </c>
      <c r="AN635" s="90">
        <f t="shared" si="151"/>
        <v>5</v>
      </c>
      <c r="AO635" s="91">
        <f t="shared" si="152"/>
        <v>6</v>
      </c>
      <c r="AP635" s="92">
        <f>INDEX([1]RiskPlusY2565Q3!Q:Q,MATCH([1]ตารางคะแนนV3!$C635,[1]RiskPlusY2565Q3!$D:$D,0))</f>
        <v>1</v>
      </c>
      <c r="AQ635" s="92">
        <f>INDEX([1]RiskPlusY2565Q3!R:R,MATCH([1]ตารางคะแนนV3!$C635,[1]RiskPlusY2565Q3!$D:$D,0))</f>
        <v>1</v>
      </c>
      <c r="AR635" s="92">
        <f>INDEX([1]RiskPlusY2565Q3!AB:AB,MATCH([1]ตารางคะแนนV3!$C635,[1]RiskPlusY2565Q3!$D:$D,0))</f>
        <v>1</v>
      </c>
      <c r="AS635" s="93">
        <f t="shared" si="153"/>
        <v>3</v>
      </c>
      <c r="AT635" s="92">
        <f>INDEX([1]RiskPlusY2565Q3!AA:AA,MATCH([1]ตารางคะแนนV3!$C635,[1]RiskPlusY2565Q3!$D:$D,0))</f>
        <v>1</v>
      </c>
      <c r="AU635" s="92">
        <f>INDEX([1]RiskPlusY2565Q3!AC:AC,MATCH([1]ตารางคะแนนV3!$C635,[1]RiskPlusY2565Q3!$D:$D,0))</f>
        <v>1</v>
      </c>
      <c r="AV635" s="94">
        <f t="shared" si="154"/>
        <v>2</v>
      </c>
      <c r="AW635" s="95">
        <f t="shared" si="155"/>
        <v>5</v>
      </c>
      <c r="AX635" s="96">
        <f t="shared" si="156"/>
        <v>11</v>
      </c>
      <c r="AY635" s="18" t="str">
        <f t="shared" si="157"/>
        <v>B</v>
      </c>
      <c r="AZ635" s="18"/>
      <c r="BA635" s="18" t="str">
        <f>INDEX([1]Proflile65!$L:$L,MATCH([1]ตารางคะแนนV3!$C635,[1]Proflile65!$D:$D,0))</f>
        <v>เดิม</v>
      </c>
      <c r="BB635" s="18"/>
      <c r="BC635" s="18"/>
      <c r="BD635" s="28" t="b">
        <f t="shared" si="158"/>
        <v>1</v>
      </c>
      <c r="BE635" s="96">
        <v>11</v>
      </c>
      <c r="BF635" s="18" t="s">
        <v>2071</v>
      </c>
      <c r="BH635" s="17">
        <f t="shared" si="159"/>
        <v>150000</v>
      </c>
    </row>
    <row r="636" spans="1:60">
      <c r="A636" s="18" t="s">
        <v>152</v>
      </c>
      <c r="B636" s="17" t="s">
        <v>154</v>
      </c>
      <c r="C636" s="18" t="s">
        <v>1436</v>
      </c>
      <c r="D636" s="17" t="s">
        <v>1437</v>
      </c>
      <c r="E636" s="18" t="str">
        <f>INDEX([1]Proflile65!$F:$F,MATCH([1]ตารางคะแนนV3!$C636,[1]Proflile65!$D:$D,0))</f>
        <v>รพศ.</v>
      </c>
      <c r="F636" s="18">
        <f>INDEX([1]Proflile65!$H:$H,MATCH([1]ตารางคะแนนV3!$C636,[1]Proflile65!$D:$D,0))</f>
        <v>895</v>
      </c>
      <c r="G636" s="19" t="str">
        <f>INDEX([1]Proflile65!$K:$K,MATCH([1]ตารางคะแนนV3!$C636,[1]Proflile65!$D:$D,0))</f>
        <v>รพศ.A B&gt;700to1000</v>
      </c>
      <c r="H636" s="75">
        <v>36899</v>
      </c>
      <c r="I636" s="76">
        <f>INDEX([1]RiskPlusY2565Q3!L:L,MATCH([1]ตารางคะแนนV3!$C636,[1]RiskPlusY2565Q3!$D:$D,0))</f>
        <v>2149708216.7800002</v>
      </c>
      <c r="J636" s="76">
        <f>INDEX([1]RiskPlusY2565Q3!P:P,MATCH([1]ตารางคะแนนV3!$C636,[1]RiskPlusY2565Q3!$D:$D,0))</f>
        <v>725259816.85000002</v>
      </c>
      <c r="K636" s="76">
        <f>INDEX([1]RiskPlusY2565Q3!O:O,MATCH([1]ตารางคะแนนV3!$C636,[1]RiskPlusY2565Q3!$D:$D,0))</f>
        <v>676782281.94000006</v>
      </c>
      <c r="L636" s="76">
        <f>INDEX([1]RiskPlusY2565Q3!M:M,MATCH([1]ตารางคะแนนV3!$C636,[1]RiskPlusY2565Q3!$D:$D,0))</f>
        <v>662587242.75999999</v>
      </c>
      <c r="M636" s="29">
        <f>INDEX([1]RiskPlusY2565Q3!N:N,MATCH([1]ตารางคะแนนV3!$C636,[1]RiskPlusY2565Q3!$D:$D,0))</f>
        <v>0</v>
      </c>
      <c r="N636" s="77">
        <f>INDEX([1]PlanfinY2565Q3!M:M,MATCH([1]ตารางคะแนนV3!$C636,[1]PlanfinY2565Q3!$C:$C,0))</f>
        <v>0</v>
      </c>
      <c r="O636" s="78">
        <f>INDEX([1]PlanfinY2565Q3!N:N,MATCH([1]ตารางคะแนนV3!$C636,[1]PlanfinY2565Q3!$C:$C,0))</f>
        <v>1</v>
      </c>
      <c r="P636" s="79">
        <f t="shared" si="144"/>
        <v>1</v>
      </c>
      <c r="Q636" s="80">
        <f>INDEX([1]Ratio!R:R,MATCH([1]ตารางคะแนนV3!$C636,[1]Ratio!$C:$C,0))</f>
        <v>52</v>
      </c>
      <c r="R636" s="81">
        <f>INDEX([1]RiskPlusY2565Q3!$S:$S,MATCH([1]ตารางคะแนนV3!C636,[1]RiskPlusY2565Q3!$D:$D,0))</f>
        <v>1</v>
      </c>
      <c r="S636" s="82">
        <f>INDEX([1]Ratio!$S:$S,MATCH([1]ตารางคะแนนV3!$C636,[1]Ratio!$C:$C,0))</f>
        <v>112</v>
      </c>
      <c r="T636" s="78">
        <f>VLOOKUP($C636,[1]RiskPlusY2565Q3!$D$2:$W$901,17,0)</f>
        <v>0</v>
      </c>
      <c r="U636" s="83">
        <f t="shared" si="145"/>
        <v>0</v>
      </c>
      <c r="V636" s="82">
        <f>INDEX([1]Ratio!$T:$T,MATCH([1]ตารางคะแนนV3!$C636,[1]Ratio!$C:$C,0))</f>
        <v>97</v>
      </c>
      <c r="W636" s="78">
        <f>VLOOKUP($C636,[1]RiskPlusY2565Q3!$D$2:$W$901,18,0)</f>
        <v>0</v>
      </c>
      <c r="X636" s="83">
        <f t="shared" si="146"/>
        <v>0</v>
      </c>
      <c r="Y636" s="82">
        <f>INDEX([1]Ratio!$V:$V,MATCH([1]ตารางคะแนนV3!$C636,[1]Ratio!$C:$C,0))</f>
        <v>55</v>
      </c>
      <c r="Z636" s="81">
        <f>INDEX([1]RiskPlusY2565Q3!$W:$W,MATCH([1]ตารางคะแนนV3!C636,[1]RiskPlusY2565Q3!$D:$D,0))</f>
        <v>1</v>
      </c>
      <c r="AA636" s="84">
        <f t="shared" si="147"/>
        <v>2</v>
      </c>
      <c r="AB636" s="77" t="str">
        <f>INDEX('[1]Quick MethodY2565Q3'!P:P,MATCH([1]ตารางคะแนนV3!$C636,'[1]Quick MethodY2565Q3'!$C:$C,0))</f>
        <v>1</v>
      </c>
      <c r="AC636" s="78" t="str">
        <f>INDEX('[1]Quick MethodY2565Q3'!Q:Q,MATCH([1]ตารางคะแนนV3!$C636,'[1]Quick MethodY2565Q3'!$C:$C,0))</f>
        <v>1</v>
      </c>
      <c r="AD636" s="78">
        <f>INDEX([1]HGRY2565Q3!W:W,MATCH([1]ตารางคะแนนV3!$C636,[1]HGRY2565Q3!$C:$C,0))</f>
        <v>0.5</v>
      </c>
      <c r="AE636" s="78">
        <f>INDEX([1]HGRY2565Q3!X:X,MATCH([1]ตารางคะแนนV3!$C636,[1]HGRY2565Q3!$C:$C,0))</f>
        <v>0.5</v>
      </c>
      <c r="AF636" s="78">
        <f>INDEX([1]HGRY2565Q3!Y:Y,MATCH([1]ตารางคะแนนV3!$C636,[1]HGRY2565Q3!$C:$C,0))</f>
        <v>0</v>
      </c>
      <c r="AG636" s="78">
        <f>INDEX([1]HGRY2565Q3!Z:Z,MATCH([1]ตารางคะแนนV3!$C636,[1]HGRY2565Q3!$C:$C,0))</f>
        <v>0.5</v>
      </c>
      <c r="AH636" s="85">
        <f t="shared" si="148"/>
        <v>3.5</v>
      </c>
      <c r="AI636" s="79">
        <f t="shared" si="149"/>
        <v>2</v>
      </c>
      <c r="AJ636" s="86">
        <f>INDEX([1]PointY2565Q3!J:J,MATCH([1]ตารางคะแนนV3!$C636,[1]PointY2565Q3!$C:$C,0))</f>
        <v>1</v>
      </c>
      <c r="AK636" s="87">
        <f>IFERROR(INDEX([1]อัตราการครองเตียง!O:O,MATCH([1]ตารางคะแนนV3!$C636,[1]อัตราการครองเตียง!$C:$C,0)),0)</f>
        <v>1</v>
      </c>
      <c r="AL636" s="88">
        <f>INDEX([1]SumAdjRw!R:R,MATCH([1]ตารางคะแนนV3!$C636,[1]SumAdjRw!$C:$C,0))</f>
        <v>1</v>
      </c>
      <c r="AM636" s="89">
        <f t="shared" si="150"/>
        <v>2</v>
      </c>
      <c r="AN636" s="90">
        <f t="shared" si="151"/>
        <v>5</v>
      </c>
      <c r="AO636" s="91">
        <f t="shared" si="152"/>
        <v>8</v>
      </c>
      <c r="AP636" s="92">
        <f>INDEX([1]RiskPlusY2565Q3!Q:Q,MATCH([1]ตารางคะแนนV3!$C636,[1]RiskPlusY2565Q3!$D:$D,0))</f>
        <v>1</v>
      </c>
      <c r="AQ636" s="92">
        <f>INDEX([1]RiskPlusY2565Q3!R:R,MATCH([1]ตารางคะแนนV3!$C636,[1]RiskPlusY2565Q3!$D:$D,0))</f>
        <v>1</v>
      </c>
      <c r="AR636" s="92">
        <f>INDEX([1]RiskPlusY2565Q3!AB:AB,MATCH([1]ตารางคะแนนV3!$C636,[1]RiskPlusY2565Q3!$D:$D,0))</f>
        <v>1</v>
      </c>
      <c r="AS636" s="93">
        <f t="shared" si="153"/>
        <v>3</v>
      </c>
      <c r="AT636" s="92">
        <f>INDEX([1]RiskPlusY2565Q3!AA:AA,MATCH([1]ตารางคะแนนV3!$C636,[1]RiskPlusY2565Q3!$D:$D,0))</f>
        <v>1</v>
      </c>
      <c r="AU636" s="92">
        <f>INDEX([1]RiskPlusY2565Q3!AC:AC,MATCH([1]ตารางคะแนนV3!$C636,[1]RiskPlusY2565Q3!$D:$D,0))</f>
        <v>1</v>
      </c>
      <c r="AV636" s="94">
        <f t="shared" si="154"/>
        <v>2</v>
      </c>
      <c r="AW636" s="95">
        <f t="shared" si="155"/>
        <v>5</v>
      </c>
      <c r="AX636" s="96">
        <f t="shared" si="156"/>
        <v>13</v>
      </c>
      <c r="AY636" s="18" t="str">
        <f t="shared" si="157"/>
        <v>A</v>
      </c>
      <c r="AZ636" s="18"/>
      <c r="BA636" s="18" t="str">
        <f>INDEX([1]Proflile65!$L:$L,MATCH([1]ตารางคะแนนV3!$C636,[1]Proflile65!$D:$D,0))</f>
        <v>เดิม</v>
      </c>
      <c r="BB636" s="18"/>
      <c r="BC636" s="18"/>
      <c r="BD636" s="28" t="b">
        <f t="shared" si="158"/>
        <v>1</v>
      </c>
      <c r="BE636" s="96">
        <v>13</v>
      </c>
      <c r="BF636" s="18" t="s">
        <v>2048</v>
      </c>
      <c r="BH636" s="17">
        <f t="shared" si="159"/>
        <v>300000</v>
      </c>
    </row>
    <row r="637" spans="1:60">
      <c r="A637" s="18" t="s">
        <v>152</v>
      </c>
      <c r="B637" s="17" t="s">
        <v>154</v>
      </c>
      <c r="C637" s="18" t="s">
        <v>1438</v>
      </c>
      <c r="D637" s="17" t="s">
        <v>1439</v>
      </c>
      <c r="E637" s="18" t="str">
        <f>INDEX([1]Proflile65!$F:$F,MATCH([1]ตารางคะแนนV3!$C637,[1]Proflile65!$D:$D,0))</f>
        <v>รพช.</v>
      </c>
      <c r="F637" s="18">
        <f>INDEX([1]Proflile65!$H:$H,MATCH([1]ตารางคะแนนV3!$C637,[1]Proflile65!$D:$D,0))</f>
        <v>112</v>
      </c>
      <c r="G637" s="19" t="str">
        <f>INDEX([1]Proflile65!$K:$K,MATCH([1]ตารางคะแนนV3!$C637,[1]Proflile65!$D:$D,0))</f>
        <v>รพช.F1 P&lt;=50,000</v>
      </c>
      <c r="H637" s="75">
        <v>48004</v>
      </c>
      <c r="I637" s="76">
        <f>INDEX([1]RiskPlusY2565Q3!L:L,MATCH([1]ตารางคะแนนV3!$C637,[1]RiskPlusY2565Q3!$D:$D,0))</f>
        <v>183878985.15000001</v>
      </c>
      <c r="J637" s="76">
        <f>INDEX([1]RiskPlusY2565Q3!P:P,MATCH([1]ตารางคะแนนV3!$C637,[1]RiskPlusY2565Q3!$D:$D,0))</f>
        <v>70131966.430000007</v>
      </c>
      <c r="K637" s="76">
        <f>INDEX([1]RiskPlusY2565Q3!O:O,MATCH([1]ตารางคะแนนV3!$C637,[1]RiskPlusY2565Q3!$D:$D,0))</f>
        <v>91002309.200000003</v>
      </c>
      <c r="L637" s="76">
        <f>INDEX([1]RiskPlusY2565Q3!M:M,MATCH([1]ตารางคะแนนV3!$C637,[1]RiskPlusY2565Q3!$D:$D,0))</f>
        <v>84186998.560000002</v>
      </c>
      <c r="M637" s="29">
        <f>INDEX([1]RiskPlusY2565Q3!N:N,MATCH([1]ตารางคะแนนV3!$C637,[1]RiskPlusY2565Q3!$D:$D,0))</f>
        <v>0</v>
      </c>
      <c r="N637" s="77">
        <f>INDEX([1]PlanfinY2565Q3!M:M,MATCH([1]ตารางคะแนนV3!$C637,[1]PlanfinY2565Q3!$C:$C,0))</f>
        <v>0</v>
      </c>
      <c r="O637" s="78">
        <f>INDEX([1]PlanfinY2565Q3!N:N,MATCH([1]ตารางคะแนนV3!$C637,[1]PlanfinY2565Q3!$C:$C,0))</f>
        <v>1</v>
      </c>
      <c r="P637" s="79">
        <f t="shared" si="144"/>
        <v>1</v>
      </c>
      <c r="Q637" s="80">
        <f>INDEX([1]Ratio!R:R,MATCH([1]ตารางคะแนนV3!$C637,[1]Ratio!$C:$C,0))</f>
        <v>159</v>
      </c>
      <c r="R637" s="81">
        <f>INDEX([1]RiskPlusY2565Q3!$S:$S,MATCH([1]ตารางคะแนนV3!C637,[1]RiskPlusY2565Q3!$D:$D,0))</f>
        <v>0</v>
      </c>
      <c r="S637" s="82">
        <f>INDEX([1]Ratio!$S:$S,MATCH([1]ตารางคะแนนV3!$C637,[1]Ratio!$C:$C,0))</f>
        <v>29</v>
      </c>
      <c r="T637" s="78">
        <f>VLOOKUP($C637,[1]RiskPlusY2565Q3!$D$2:$W$901,17,0)</f>
        <v>1</v>
      </c>
      <c r="U637" s="83">
        <f t="shared" si="145"/>
        <v>0.5</v>
      </c>
      <c r="V637" s="82">
        <f>INDEX([1]Ratio!$T:$T,MATCH([1]ตารางคะแนนV3!$C637,[1]Ratio!$C:$C,0))</f>
        <v>98</v>
      </c>
      <c r="W637" s="78">
        <f>VLOOKUP($C637,[1]RiskPlusY2565Q3!$D$2:$W$901,18,0)</f>
        <v>0</v>
      </c>
      <c r="X637" s="83">
        <f t="shared" si="146"/>
        <v>0</v>
      </c>
      <c r="Y637" s="82">
        <f>INDEX([1]Ratio!$V:$V,MATCH([1]ตารางคะแนนV3!$C637,[1]Ratio!$C:$C,0))</f>
        <v>66</v>
      </c>
      <c r="Z637" s="81">
        <f>INDEX([1]RiskPlusY2565Q3!$W:$W,MATCH([1]ตารางคะแนนV3!C637,[1]RiskPlusY2565Q3!$D:$D,0))</f>
        <v>0</v>
      </c>
      <c r="AA637" s="84">
        <f t="shared" si="147"/>
        <v>0.5</v>
      </c>
      <c r="AB637" s="77" t="str">
        <f>INDEX('[1]Quick MethodY2565Q3'!P:P,MATCH([1]ตารางคะแนนV3!$C637,'[1]Quick MethodY2565Q3'!$C:$C,0))</f>
        <v>1</v>
      </c>
      <c r="AC637" s="78" t="str">
        <f>INDEX('[1]Quick MethodY2565Q3'!Q:Q,MATCH([1]ตารางคะแนนV3!$C637,'[1]Quick MethodY2565Q3'!$C:$C,0))</f>
        <v>1</v>
      </c>
      <c r="AD637" s="78">
        <f>INDEX([1]HGRY2565Q3!W:W,MATCH([1]ตารางคะแนนV3!$C637,[1]HGRY2565Q3!$C:$C,0))</f>
        <v>0</v>
      </c>
      <c r="AE637" s="78">
        <f>INDEX([1]HGRY2565Q3!X:X,MATCH([1]ตารางคะแนนV3!$C637,[1]HGRY2565Q3!$C:$C,0))</f>
        <v>0.5</v>
      </c>
      <c r="AF637" s="78">
        <f>INDEX([1]HGRY2565Q3!Y:Y,MATCH([1]ตารางคะแนนV3!$C637,[1]HGRY2565Q3!$C:$C,0))</f>
        <v>0</v>
      </c>
      <c r="AG637" s="78">
        <f>INDEX([1]HGRY2565Q3!Z:Z,MATCH([1]ตารางคะแนนV3!$C637,[1]HGRY2565Q3!$C:$C,0))</f>
        <v>0.5</v>
      </c>
      <c r="AH637" s="85">
        <f t="shared" si="148"/>
        <v>3</v>
      </c>
      <c r="AI637" s="79">
        <f t="shared" si="149"/>
        <v>2</v>
      </c>
      <c r="AJ637" s="86">
        <f>INDEX([1]PointY2565Q3!J:J,MATCH([1]ตารางคะแนนV3!$C637,[1]PointY2565Q3!$C:$C,0))</f>
        <v>1</v>
      </c>
      <c r="AK637" s="87">
        <f>IFERROR(INDEX([1]อัตราการครองเตียง!O:O,MATCH([1]ตารางคะแนนV3!$C637,[1]อัตราการครองเตียง!$C:$C,0)),0)</f>
        <v>1</v>
      </c>
      <c r="AL637" s="88">
        <f>INDEX([1]SumAdjRw!R:R,MATCH([1]ตารางคะแนนV3!$C637,[1]SumAdjRw!$C:$C,0))</f>
        <v>1</v>
      </c>
      <c r="AM637" s="89">
        <f t="shared" si="150"/>
        <v>2</v>
      </c>
      <c r="AN637" s="90">
        <f t="shared" si="151"/>
        <v>5</v>
      </c>
      <c r="AO637" s="91">
        <f t="shared" si="152"/>
        <v>6.5</v>
      </c>
      <c r="AP637" s="92">
        <f>INDEX([1]RiskPlusY2565Q3!Q:Q,MATCH([1]ตารางคะแนนV3!$C637,[1]RiskPlusY2565Q3!$D:$D,0))</f>
        <v>1</v>
      </c>
      <c r="AQ637" s="92">
        <f>INDEX([1]RiskPlusY2565Q3!R:R,MATCH([1]ตารางคะแนนV3!$C637,[1]RiskPlusY2565Q3!$D:$D,0))</f>
        <v>1</v>
      </c>
      <c r="AR637" s="92">
        <f>INDEX([1]RiskPlusY2565Q3!AB:AB,MATCH([1]ตารางคะแนนV3!$C637,[1]RiskPlusY2565Q3!$D:$D,0))</f>
        <v>1</v>
      </c>
      <c r="AS637" s="93">
        <f t="shared" si="153"/>
        <v>3</v>
      </c>
      <c r="AT637" s="92">
        <f>INDEX([1]RiskPlusY2565Q3!AA:AA,MATCH([1]ตารางคะแนนV3!$C637,[1]RiskPlusY2565Q3!$D:$D,0))</f>
        <v>1</v>
      </c>
      <c r="AU637" s="92">
        <f>INDEX([1]RiskPlusY2565Q3!AC:AC,MATCH([1]ตารางคะแนนV3!$C637,[1]RiskPlusY2565Q3!$D:$D,0))</f>
        <v>1</v>
      </c>
      <c r="AV637" s="94">
        <f t="shared" si="154"/>
        <v>2</v>
      </c>
      <c r="AW637" s="95">
        <f t="shared" si="155"/>
        <v>5</v>
      </c>
      <c r="AX637" s="96">
        <f t="shared" si="156"/>
        <v>11.5</v>
      </c>
      <c r="AY637" s="18" t="str">
        <f t="shared" si="157"/>
        <v>B</v>
      </c>
      <c r="AZ637" s="18"/>
      <c r="BA637" s="18" t="str">
        <f>INDEX([1]Proflile65!$L:$L,MATCH([1]ตารางคะแนนV3!$C637,[1]Proflile65!$D:$D,0))</f>
        <v>เดิม</v>
      </c>
      <c r="BB637" s="18"/>
      <c r="BC637" s="18"/>
      <c r="BD637" s="28" t="b">
        <f t="shared" si="158"/>
        <v>1</v>
      </c>
      <c r="BE637" s="96">
        <v>11.5</v>
      </c>
      <c r="BF637" s="18" t="s">
        <v>2071</v>
      </c>
      <c r="BH637" s="17">
        <f t="shared" si="159"/>
        <v>150000</v>
      </c>
    </row>
    <row r="638" spans="1:60">
      <c r="A638" s="18" t="s">
        <v>152</v>
      </c>
      <c r="B638" s="17" t="s">
        <v>154</v>
      </c>
      <c r="C638" s="18" t="s">
        <v>1440</v>
      </c>
      <c r="D638" s="17" t="s">
        <v>1441</v>
      </c>
      <c r="E638" s="18" t="str">
        <f>INDEX([1]Proflile65!$F:$F,MATCH([1]ตารางคะแนนV3!$C638,[1]Proflile65!$D:$D,0))</f>
        <v>รพช.</v>
      </c>
      <c r="F638" s="18">
        <f>INDEX([1]Proflile65!$H:$H,MATCH([1]ตารางคะแนนV3!$C638,[1]Proflile65!$D:$D,0))</f>
        <v>88</v>
      </c>
      <c r="G638" s="19" t="str">
        <f>INDEX([1]Proflile65!$K:$K,MATCH([1]ตารางคะแนนV3!$C638,[1]Proflile65!$D:$D,0))</f>
        <v>รพช.F1 P50,000-100,000</v>
      </c>
      <c r="H638" s="75">
        <v>77621</v>
      </c>
      <c r="I638" s="76">
        <f>INDEX([1]RiskPlusY2565Q3!L:L,MATCH([1]ตารางคะแนนV3!$C638,[1]RiskPlusY2565Q3!$D:$D,0))</f>
        <v>227542123.00999999</v>
      </c>
      <c r="J638" s="76">
        <f>INDEX([1]RiskPlusY2565Q3!P:P,MATCH([1]ตารางคะแนนV3!$C638,[1]RiskPlusY2565Q3!$D:$D,0))</f>
        <v>123630482.89</v>
      </c>
      <c r="K638" s="76">
        <f>INDEX([1]RiskPlusY2565Q3!O:O,MATCH([1]ตารางคะแนนV3!$C638,[1]RiskPlusY2565Q3!$D:$D,0))</f>
        <v>102052222.22</v>
      </c>
      <c r="L638" s="76">
        <f>INDEX([1]RiskPlusY2565Q3!M:M,MATCH([1]ตารางคะแนนV3!$C638,[1]RiskPlusY2565Q3!$D:$D,0))</f>
        <v>99385983.189999998</v>
      </c>
      <c r="M638" s="29">
        <f>INDEX([1]RiskPlusY2565Q3!N:N,MATCH([1]ตารางคะแนนV3!$C638,[1]RiskPlusY2565Q3!$D:$D,0))</f>
        <v>0</v>
      </c>
      <c r="N638" s="77">
        <f>INDEX([1]PlanfinY2565Q3!M:M,MATCH([1]ตารางคะแนนV3!$C638,[1]PlanfinY2565Q3!$C:$C,0))</f>
        <v>0</v>
      </c>
      <c r="O638" s="78">
        <f>INDEX([1]PlanfinY2565Q3!N:N,MATCH([1]ตารางคะแนนV3!$C638,[1]PlanfinY2565Q3!$C:$C,0))</f>
        <v>0</v>
      </c>
      <c r="P638" s="79">
        <f t="shared" si="144"/>
        <v>0</v>
      </c>
      <c r="Q638" s="80">
        <f>INDEX([1]Ratio!R:R,MATCH([1]ตารางคะแนนV3!$C638,[1]Ratio!$C:$C,0))</f>
        <v>123</v>
      </c>
      <c r="R638" s="81">
        <f>INDEX([1]RiskPlusY2565Q3!$S:$S,MATCH([1]ตารางคะแนนV3!C638,[1]RiskPlusY2565Q3!$D:$D,0))</f>
        <v>0</v>
      </c>
      <c r="S638" s="82">
        <f>INDEX([1]Ratio!$S:$S,MATCH([1]ตารางคะแนนV3!$C638,[1]Ratio!$C:$C,0))</f>
        <v>25</v>
      </c>
      <c r="T638" s="78">
        <f>VLOOKUP($C638,[1]RiskPlusY2565Q3!$D$2:$W$901,17,0)</f>
        <v>1</v>
      </c>
      <c r="U638" s="83">
        <f t="shared" si="145"/>
        <v>0.5</v>
      </c>
      <c r="V638" s="82">
        <f>INDEX([1]Ratio!$T:$T,MATCH([1]ตารางคะแนนV3!$C638,[1]Ratio!$C:$C,0))</f>
        <v>73</v>
      </c>
      <c r="W638" s="78">
        <f>VLOOKUP($C638,[1]RiskPlusY2565Q3!$D$2:$W$901,18,0)</f>
        <v>0</v>
      </c>
      <c r="X638" s="83">
        <f t="shared" si="146"/>
        <v>0</v>
      </c>
      <c r="Y638" s="82">
        <f>INDEX([1]Ratio!$V:$V,MATCH([1]ตารางคะแนนV3!$C638,[1]Ratio!$C:$C,0))</f>
        <v>82</v>
      </c>
      <c r="Z638" s="81">
        <f>INDEX([1]RiskPlusY2565Q3!$W:$W,MATCH([1]ตารางคะแนนV3!C638,[1]RiskPlusY2565Q3!$D:$D,0))</f>
        <v>0</v>
      </c>
      <c r="AA638" s="84">
        <f t="shared" si="147"/>
        <v>0.5</v>
      </c>
      <c r="AB638" s="77" t="str">
        <f>INDEX('[1]Quick MethodY2565Q3'!P:P,MATCH([1]ตารางคะแนนV3!$C638,'[1]Quick MethodY2565Q3'!$C:$C,0))</f>
        <v>0</v>
      </c>
      <c r="AC638" s="78" t="str">
        <f>INDEX('[1]Quick MethodY2565Q3'!Q:Q,MATCH([1]ตารางคะแนนV3!$C638,'[1]Quick MethodY2565Q3'!$C:$C,0))</f>
        <v>1</v>
      </c>
      <c r="AD638" s="78">
        <f>INDEX([1]HGRY2565Q3!W:W,MATCH([1]ตารางคะแนนV3!$C638,[1]HGRY2565Q3!$C:$C,0))</f>
        <v>0.5</v>
      </c>
      <c r="AE638" s="78">
        <f>INDEX([1]HGRY2565Q3!X:X,MATCH([1]ตารางคะแนนV3!$C638,[1]HGRY2565Q3!$C:$C,0))</f>
        <v>0.5</v>
      </c>
      <c r="AF638" s="78">
        <f>INDEX([1]HGRY2565Q3!Y:Y,MATCH([1]ตารางคะแนนV3!$C638,[1]HGRY2565Q3!$C:$C,0))</f>
        <v>0.5</v>
      </c>
      <c r="AG638" s="78">
        <f>INDEX([1]HGRY2565Q3!Z:Z,MATCH([1]ตารางคะแนนV3!$C638,[1]HGRY2565Q3!$C:$C,0))</f>
        <v>0.5</v>
      </c>
      <c r="AH638" s="85">
        <f t="shared" si="148"/>
        <v>3</v>
      </c>
      <c r="AI638" s="79">
        <f t="shared" si="149"/>
        <v>2</v>
      </c>
      <c r="AJ638" s="86">
        <f>INDEX([1]PointY2565Q3!J:J,MATCH([1]ตารางคะแนนV3!$C638,[1]PointY2565Q3!$C:$C,0))</f>
        <v>1</v>
      </c>
      <c r="AK638" s="87">
        <f>IFERROR(INDEX([1]อัตราการครองเตียง!O:O,MATCH([1]ตารางคะแนนV3!$C638,[1]อัตราการครองเตียง!$C:$C,0)),0)</f>
        <v>1</v>
      </c>
      <c r="AL638" s="88">
        <f>INDEX([1]SumAdjRw!R:R,MATCH([1]ตารางคะแนนV3!$C638,[1]SumAdjRw!$C:$C,0))</f>
        <v>0</v>
      </c>
      <c r="AM638" s="89">
        <f t="shared" si="150"/>
        <v>1</v>
      </c>
      <c r="AN638" s="90">
        <f t="shared" si="151"/>
        <v>4</v>
      </c>
      <c r="AO638" s="91">
        <f t="shared" si="152"/>
        <v>4.5</v>
      </c>
      <c r="AP638" s="92">
        <f>INDEX([1]RiskPlusY2565Q3!Q:Q,MATCH([1]ตารางคะแนนV3!$C638,[1]RiskPlusY2565Q3!$D:$D,0))</f>
        <v>1</v>
      </c>
      <c r="AQ638" s="92">
        <f>INDEX([1]RiskPlusY2565Q3!R:R,MATCH([1]ตารางคะแนนV3!$C638,[1]RiskPlusY2565Q3!$D:$D,0))</f>
        <v>1</v>
      </c>
      <c r="AR638" s="92">
        <f>INDEX([1]RiskPlusY2565Q3!AB:AB,MATCH([1]ตารางคะแนนV3!$C638,[1]RiskPlusY2565Q3!$D:$D,0))</f>
        <v>1</v>
      </c>
      <c r="AS638" s="93">
        <f t="shared" si="153"/>
        <v>3</v>
      </c>
      <c r="AT638" s="92">
        <f>INDEX([1]RiskPlusY2565Q3!AA:AA,MATCH([1]ตารางคะแนนV3!$C638,[1]RiskPlusY2565Q3!$D:$D,0))</f>
        <v>1</v>
      </c>
      <c r="AU638" s="92">
        <f>INDEX([1]RiskPlusY2565Q3!AC:AC,MATCH([1]ตารางคะแนนV3!$C638,[1]RiskPlusY2565Q3!$D:$D,0))</f>
        <v>1</v>
      </c>
      <c r="AV638" s="94">
        <f t="shared" si="154"/>
        <v>2</v>
      </c>
      <c r="AW638" s="95">
        <f t="shared" si="155"/>
        <v>5</v>
      </c>
      <c r="AX638" s="96">
        <f t="shared" si="156"/>
        <v>9.5</v>
      </c>
      <c r="AY638" s="18" t="str">
        <f t="shared" si="157"/>
        <v>C</v>
      </c>
      <c r="AZ638" s="18"/>
      <c r="BA638" s="18" t="str">
        <f>INDEX([1]Proflile65!$L:$L,MATCH([1]ตารางคะแนนV3!$C638,[1]Proflile65!$D:$D,0))</f>
        <v>เดิม</v>
      </c>
      <c r="BB638" s="18"/>
      <c r="BC638" s="18"/>
      <c r="BD638" s="28" t="b">
        <f t="shared" si="158"/>
        <v>1</v>
      </c>
      <c r="BE638" s="96">
        <v>9.5</v>
      </c>
      <c r="BF638" s="18" t="s">
        <v>2072</v>
      </c>
      <c r="BH638" s="17">
        <f t="shared" si="159"/>
        <v>0</v>
      </c>
    </row>
    <row r="639" spans="1:60">
      <c r="A639" s="18" t="s">
        <v>152</v>
      </c>
      <c r="B639" s="17" t="s">
        <v>154</v>
      </c>
      <c r="C639" s="18" t="s">
        <v>1442</v>
      </c>
      <c r="D639" s="17" t="s">
        <v>1443</v>
      </c>
      <c r="E639" s="18" t="str">
        <f>INDEX([1]Proflile65!$F:$F,MATCH([1]ตารางคะแนนV3!$C639,[1]Proflile65!$D:$D,0))</f>
        <v>รพท.</v>
      </c>
      <c r="F639" s="18">
        <f>INDEX([1]Proflile65!$H:$H,MATCH([1]ตารางคะแนนV3!$C639,[1]Proflile65!$D:$D,0))</f>
        <v>371</v>
      </c>
      <c r="G639" s="19" t="str">
        <f>INDEX([1]Proflile65!$K:$K,MATCH([1]ตารางคะแนนV3!$C639,[1]Proflile65!$D:$D,0))</f>
        <v>รพท.S B&lt;=400</v>
      </c>
      <c r="H639" s="75">
        <v>82524</v>
      </c>
      <c r="I639" s="76">
        <f>INDEX([1]RiskPlusY2565Q3!L:L,MATCH([1]ตารางคะแนนV3!$C639,[1]RiskPlusY2565Q3!$D:$D,0))</f>
        <v>278218853.66000003</v>
      </c>
      <c r="J639" s="76">
        <f>INDEX([1]RiskPlusY2565Q3!P:P,MATCH([1]ตารางคะแนนV3!$C639,[1]RiskPlusY2565Q3!$D:$D,0))</f>
        <v>27259153.079999998</v>
      </c>
      <c r="K639" s="76">
        <f>INDEX([1]RiskPlusY2565Q3!O:O,MATCH([1]ตารางคะแนนV3!$C639,[1]RiskPlusY2565Q3!$D:$D,0))</f>
        <v>117639393.15000001</v>
      </c>
      <c r="L639" s="76">
        <f>INDEX([1]RiskPlusY2565Q3!M:M,MATCH([1]ตารางคะแนนV3!$C639,[1]RiskPlusY2565Q3!$D:$D,0))</f>
        <v>97287297.780000001</v>
      </c>
      <c r="M639" s="29">
        <f>INDEX([1]RiskPlusY2565Q3!N:N,MATCH([1]ตารางคะแนนV3!$C639,[1]RiskPlusY2565Q3!$D:$D,0))</f>
        <v>0</v>
      </c>
      <c r="N639" s="77">
        <f>INDEX([1]PlanfinY2565Q3!M:M,MATCH([1]ตารางคะแนนV3!$C639,[1]PlanfinY2565Q3!$C:$C,0))</f>
        <v>0</v>
      </c>
      <c r="O639" s="78">
        <f>INDEX([1]PlanfinY2565Q3!N:N,MATCH([1]ตารางคะแนนV3!$C639,[1]PlanfinY2565Q3!$C:$C,0))</f>
        <v>1</v>
      </c>
      <c r="P639" s="79">
        <f t="shared" si="144"/>
        <v>1</v>
      </c>
      <c r="Q639" s="80">
        <f>INDEX([1]Ratio!R:R,MATCH([1]ตารางคะแนนV3!$C639,[1]Ratio!$C:$C,0))</f>
        <v>91</v>
      </c>
      <c r="R639" s="81">
        <f>INDEX([1]RiskPlusY2565Q3!$S:$S,MATCH([1]ตารางคะแนนV3!C639,[1]RiskPlusY2565Q3!$D:$D,0))</f>
        <v>0</v>
      </c>
      <c r="S639" s="82">
        <f>INDEX([1]Ratio!$S:$S,MATCH([1]ตารางคะแนนV3!$C639,[1]Ratio!$C:$C,0))</f>
        <v>55</v>
      </c>
      <c r="T639" s="78">
        <f>VLOOKUP($C639,[1]RiskPlusY2565Q3!$D$2:$W$901,17,0)</f>
        <v>1</v>
      </c>
      <c r="U639" s="83">
        <f t="shared" si="145"/>
        <v>0.5</v>
      </c>
      <c r="V639" s="82">
        <f>INDEX([1]Ratio!$T:$T,MATCH([1]ตารางคะแนนV3!$C639,[1]Ratio!$C:$C,0))</f>
        <v>176</v>
      </c>
      <c r="W639" s="78">
        <f>VLOOKUP($C639,[1]RiskPlusY2565Q3!$D$2:$W$901,18,0)</f>
        <v>0</v>
      </c>
      <c r="X639" s="83">
        <f t="shared" si="146"/>
        <v>0</v>
      </c>
      <c r="Y639" s="82">
        <f>INDEX([1]Ratio!$V:$V,MATCH([1]ตารางคะแนนV3!$C639,[1]Ratio!$C:$C,0))</f>
        <v>51</v>
      </c>
      <c r="Z639" s="81">
        <f>INDEX([1]RiskPlusY2565Q3!$W:$W,MATCH([1]ตารางคะแนนV3!C639,[1]RiskPlusY2565Q3!$D:$D,0))</f>
        <v>1</v>
      </c>
      <c r="AA639" s="84">
        <f t="shared" si="147"/>
        <v>1.5</v>
      </c>
      <c r="AB639" s="77" t="str">
        <f>INDEX('[1]Quick MethodY2565Q3'!P:P,MATCH([1]ตารางคะแนนV3!$C639,'[1]Quick MethodY2565Q3'!$C:$C,0))</f>
        <v>1</v>
      </c>
      <c r="AC639" s="78" t="str">
        <f>INDEX('[1]Quick MethodY2565Q3'!Q:Q,MATCH([1]ตารางคะแนนV3!$C639,'[1]Quick MethodY2565Q3'!$C:$C,0))</f>
        <v>1</v>
      </c>
      <c r="AD639" s="78">
        <f>INDEX([1]HGRY2565Q3!W:W,MATCH([1]ตารางคะแนนV3!$C639,[1]HGRY2565Q3!$C:$C,0))</f>
        <v>0</v>
      </c>
      <c r="AE639" s="78">
        <f>INDEX([1]HGRY2565Q3!X:X,MATCH([1]ตารางคะแนนV3!$C639,[1]HGRY2565Q3!$C:$C,0))</f>
        <v>0.5</v>
      </c>
      <c r="AF639" s="78">
        <f>INDEX([1]HGRY2565Q3!Y:Y,MATCH([1]ตารางคะแนนV3!$C639,[1]HGRY2565Q3!$C:$C,0))</f>
        <v>0</v>
      </c>
      <c r="AG639" s="78">
        <f>INDEX([1]HGRY2565Q3!Z:Z,MATCH([1]ตารางคะแนนV3!$C639,[1]HGRY2565Q3!$C:$C,0))</f>
        <v>0.5</v>
      </c>
      <c r="AH639" s="85">
        <f t="shared" si="148"/>
        <v>3</v>
      </c>
      <c r="AI639" s="79">
        <f t="shared" si="149"/>
        <v>2</v>
      </c>
      <c r="AJ639" s="86">
        <f>INDEX([1]PointY2565Q3!J:J,MATCH([1]ตารางคะแนนV3!$C639,[1]PointY2565Q3!$C:$C,0))</f>
        <v>1</v>
      </c>
      <c r="AK639" s="87">
        <f>IFERROR(INDEX([1]อัตราการครองเตียง!O:O,MATCH([1]ตารางคะแนนV3!$C639,[1]อัตราการครองเตียง!$C:$C,0)),0)</f>
        <v>0</v>
      </c>
      <c r="AL639" s="88">
        <f>INDEX([1]SumAdjRw!R:R,MATCH([1]ตารางคะแนนV3!$C639,[1]SumAdjRw!$C:$C,0))</f>
        <v>1</v>
      </c>
      <c r="AM639" s="89">
        <f t="shared" si="150"/>
        <v>1</v>
      </c>
      <c r="AN639" s="90">
        <f t="shared" si="151"/>
        <v>4</v>
      </c>
      <c r="AO639" s="91">
        <f t="shared" si="152"/>
        <v>6.5</v>
      </c>
      <c r="AP639" s="92">
        <f>INDEX([1]RiskPlusY2565Q3!Q:Q,MATCH([1]ตารางคะแนนV3!$C639,[1]RiskPlusY2565Q3!$D:$D,0))</f>
        <v>0</v>
      </c>
      <c r="AQ639" s="92">
        <f>INDEX([1]RiskPlusY2565Q3!R:R,MATCH([1]ตารางคะแนนV3!$C639,[1]RiskPlusY2565Q3!$D:$D,0))</f>
        <v>0</v>
      </c>
      <c r="AR639" s="92">
        <f>INDEX([1]RiskPlusY2565Q3!AB:AB,MATCH([1]ตารางคะแนนV3!$C639,[1]RiskPlusY2565Q3!$D:$D,0))</f>
        <v>1</v>
      </c>
      <c r="AS639" s="93">
        <f t="shared" si="153"/>
        <v>1</v>
      </c>
      <c r="AT639" s="92">
        <f>INDEX([1]RiskPlusY2565Q3!AA:AA,MATCH([1]ตารางคะแนนV3!$C639,[1]RiskPlusY2565Q3!$D:$D,0))</f>
        <v>1</v>
      </c>
      <c r="AU639" s="92">
        <f>INDEX([1]RiskPlusY2565Q3!AC:AC,MATCH([1]ตารางคะแนนV3!$C639,[1]RiskPlusY2565Q3!$D:$D,0))</f>
        <v>1</v>
      </c>
      <c r="AV639" s="94">
        <f t="shared" si="154"/>
        <v>2</v>
      </c>
      <c r="AW639" s="95">
        <f t="shared" si="155"/>
        <v>3</v>
      </c>
      <c r="AX639" s="96">
        <f t="shared" si="156"/>
        <v>9.5</v>
      </c>
      <c r="AY639" s="18" t="str">
        <f t="shared" si="157"/>
        <v>C</v>
      </c>
      <c r="AZ639" s="18"/>
      <c r="BA639" s="18" t="str">
        <f>INDEX([1]Proflile65!$L:$L,MATCH([1]ตารางคะแนนV3!$C639,[1]Proflile65!$D:$D,0))</f>
        <v>เดิม</v>
      </c>
      <c r="BB639" s="18"/>
      <c r="BC639" s="18"/>
      <c r="BD639" s="28" t="b">
        <f t="shared" si="158"/>
        <v>1</v>
      </c>
      <c r="BE639" s="96">
        <v>9.5</v>
      </c>
      <c r="BF639" s="18" t="s">
        <v>2072</v>
      </c>
      <c r="BH639" s="17">
        <f t="shared" si="159"/>
        <v>0</v>
      </c>
    </row>
    <row r="640" spans="1:60">
      <c r="A640" s="18" t="s">
        <v>152</v>
      </c>
      <c r="B640" s="17" t="s">
        <v>154</v>
      </c>
      <c r="C640" s="18" t="s">
        <v>1444</v>
      </c>
      <c r="D640" s="17" t="s">
        <v>1445</v>
      </c>
      <c r="E640" s="18" t="str">
        <f>INDEX([1]Proflile65!$F:$F,MATCH([1]ตารางคะแนนV3!$C640,[1]Proflile65!$D:$D,0))</f>
        <v>รพช.</v>
      </c>
      <c r="F640" s="18">
        <f>INDEX([1]Proflile65!$H:$H,MATCH([1]ตารางคะแนนV3!$C640,[1]Proflile65!$D:$D,0))</f>
        <v>71</v>
      </c>
      <c r="G640" s="19" t="str">
        <f>INDEX([1]Proflile65!$K:$K,MATCH([1]ตารางคะแนนV3!$C640,[1]Proflile65!$D:$D,0))</f>
        <v>รพช.F2 P30,000-60,000</v>
      </c>
      <c r="H640" s="75">
        <v>51595</v>
      </c>
      <c r="I640" s="76">
        <f>INDEX([1]RiskPlusY2565Q3!L:L,MATCH([1]ตารางคะแนนV3!$C640,[1]RiskPlusY2565Q3!$D:$D,0))</f>
        <v>90042419.719999999</v>
      </c>
      <c r="J640" s="76">
        <f>INDEX([1]RiskPlusY2565Q3!P:P,MATCH([1]ตารางคะแนนV3!$C640,[1]RiskPlusY2565Q3!$D:$D,0))</f>
        <v>52940043.850000001</v>
      </c>
      <c r="K640" s="76">
        <f>INDEX([1]RiskPlusY2565Q3!O:O,MATCH([1]ตารางคะแนนV3!$C640,[1]RiskPlusY2565Q3!$D:$D,0))</f>
        <v>30137337.690000001</v>
      </c>
      <c r="L640" s="76">
        <f>INDEX([1]RiskPlusY2565Q3!M:M,MATCH([1]ตารางคะแนนV3!$C640,[1]RiskPlusY2565Q3!$D:$D,0))</f>
        <v>26525479.960000001</v>
      </c>
      <c r="M640" s="29">
        <f>INDEX([1]RiskPlusY2565Q3!N:N,MATCH([1]ตารางคะแนนV3!$C640,[1]RiskPlusY2565Q3!$D:$D,0))</f>
        <v>0</v>
      </c>
      <c r="N640" s="77">
        <f>INDEX([1]PlanfinY2565Q3!M:M,MATCH([1]ตารางคะแนนV3!$C640,[1]PlanfinY2565Q3!$C:$C,0))</f>
        <v>1</v>
      </c>
      <c r="O640" s="78">
        <f>INDEX([1]PlanfinY2565Q3!N:N,MATCH([1]ตารางคะแนนV3!$C640,[1]PlanfinY2565Q3!$C:$C,0))</f>
        <v>1</v>
      </c>
      <c r="P640" s="79">
        <f t="shared" si="144"/>
        <v>2</v>
      </c>
      <c r="Q640" s="80">
        <f>INDEX([1]Ratio!R:R,MATCH([1]ตารางคะแนนV3!$C640,[1]Ratio!$C:$C,0))</f>
        <v>109</v>
      </c>
      <c r="R640" s="81">
        <f>INDEX([1]RiskPlusY2565Q3!$S:$S,MATCH([1]ตารางคะแนนV3!C640,[1]RiskPlusY2565Q3!$D:$D,0))</f>
        <v>0</v>
      </c>
      <c r="S640" s="82">
        <f>INDEX([1]Ratio!$S:$S,MATCH([1]ตารางคะแนนV3!$C640,[1]Ratio!$C:$C,0))</f>
        <v>61</v>
      </c>
      <c r="T640" s="78">
        <f>VLOOKUP($C640,[1]RiskPlusY2565Q3!$D$2:$W$901,17,0)</f>
        <v>0</v>
      </c>
      <c r="U640" s="83">
        <f t="shared" si="145"/>
        <v>0</v>
      </c>
      <c r="V640" s="82">
        <f>INDEX([1]Ratio!$T:$T,MATCH([1]ตารางคะแนนV3!$C640,[1]Ratio!$C:$C,0))</f>
        <v>101</v>
      </c>
      <c r="W640" s="78">
        <f>VLOOKUP($C640,[1]RiskPlusY2565Q3!$D$2:$W$901,18,0)</f>
        <v>0</v>
      </c>
      <c r="X640" s="83">
        <f t="shared" si="146"/>
        <v>0</v>
      </c>
      <c r="Y640" s="82">
        <f>INDEX([1]Ratio!$V:$V,MATCH([1]ตารางคะแนนV3!$C640,[1]Ratio!$C:$C,0))</f>
        <v>76</v>
      </c>
      <c r="Z640" s="81">
        <f>INDEX([1]RiskPlusY2565Q3!$W:$W,MATCH([1]ตารางคะแนนV3!C640,[1]RiskPlusY2565Q3!$D:$D,0))</f>
        <v>0</v>
      </c>
      <c r="AA640" s="84">
        <f t="shared" si="147"/>
        <v>0</v>
      </c>
      <c r="AB640" s="77" t="str">
        <f>INDEX('[1]Quick MethodY2565Q3'!P:P,MATCH([1]ตารางคะแนนV3!$C640,'[1]Quick MethodY2565Q3'!$C:$C,0))</f>
        <v>1</v>
      </c>
      <c r="AC640" s="78" t="str">
        <f>INDEX('[1]Quick MethodY2565Q3'!Q:Q,MATCH([1]ตารางคะแนนV3!$C640,'[1]Quick MethodY2565Q3'!$C:$C,0))</f>
        <v>1</v>
      </c>
      <c r="AD640" s="78">
        <f>INDEX([1]HGRY2565Q3!W:W,MATCH([1]ตารางคะแนนV3!$C640,[1]HGRY2565Q3!$C:$C,0))</f>
        <v>0</v>
      </c>
      <c r="AE640" s="78">
        <f>INDEX([1]HGRY2565Q3!X:X,MATCH([1]ตารางคะแนนV3!$C640,[1]HGRY2565Q3!$C:$C,0))</f>
        <v>0</v>
      </c>
      <c r="AF640" s="78">
        <f>INDEX([1]HGRY2565Q3!Y:Y,MATCH([1]ตารางคะแนนV3!$C640,[1]HGRY2565Q3!$C:$C,0))</f>
        <v>0.5</v>
      </c>
      <c r="AG640" s="78">
        <f>INDEX([1]HGRY2565Q3!Z:Z,MATCH([1]ตารางคะแนนV3!$C640,[1]HGRY2565Q3!$C:$C,0))</f>
        <v>0</v>
      </c>
      <c r="AH640" s="85">
        <f t="shared" si="148"/>
        <v>2.5</v>
      </c>
      <c r="AI640" s="79">
        <f t="shared" si="149"/>
        <v>2</v>
      </c>
      <c r="AJ640" s="86">
        <f>INDEX([1]PointY2565Q3!J:J,MATCH([1]ตารางคะแนนV3!$C640,[1]PointY2565Q3!$C:$C,0))</f>
        <v>1</v>
      </c>
      <c r="AK640" s="87">
        <f>IFERROR(INDEX([1]อัตราการครองเตียง!O:O,MATCH([1]ตารางคะแนนV3!$C640,[1]อัตราการครองเตียง!$C:$C,0)),0)</f>
        <v>0</v>
      </c>
      <c r="AL640" s="88">
        <f>INDEX([1]SumAdjRw!R:R,MATCH([1]ตารางคะแนนV3!$C640,[1]SumAdjRw!$C:$C,0))</f>
        <v>1</v>
      </c>
      <c r="AM640" s="89">
        <f t="shared" si="150"/>
        <v>1</v>
      </c>
      <c r="AN640" s="90">
        <f t="shared" si="151"/>
        <v>4</v>
      </c>
      <c r="AO640" s="91">
        <f t="shared" si="152"/>
        <v>6</v>
      </c>
      <c r="AP640" s="92">
        <f>INDEX([1]RiskPlusY2565Q3!Q:Q,MATCH([1]ตารางคะแนนV3!$C640,[1]RiskPlusY2565Q3!$D:$D,0))</f>
        <v>0</v>
      </c>
      <c r="AQ640" s="92">
        <f>INDEX([1]RiskPlusY2565Q3!R:R,MATCH([1]ตารางคะแนนV3!$C640,[1]RiskPlusY2565Q3!$D:$D,0))</f>
        <v>0</v>
      </c>
      <c r="AR640" s="92">
        <f>INDEX([1]RiskPlusY2565Q3!AB:AB,MATCH([1]ตารางคะแนนV3!$C640,[1]RiskPlusY2565Q3!$D:$D,0))</f>
        <v>1</v>
      </c>
      <c r="AS640" s="93">
        <f t="shared" si="153"/>
        <v>1</v>
      </c>
      <c r="AT640" s="92">
        <f>INDEX([1]RiskPlusY2565Q3!AA:AA,MATCH([1]ตารางคะแนนV3!$C640,[1]RiskPlusY2565Q3!$D:$D,0))</f>
        <v>1</v>
      </c>
      <c r="AU640" s="92">
        <f>INDEX([1]RiskPlusY2565Q3!AC:AC,MATCH([1]ตารางคะแนนV3!$C640,[1]RiskPlusY2565Q3!$D:$D,0))</f>
        <v>1</v>
      </c>
      <c r="AV640" s="94">
        <f t="shared" si="154"/>
        <v>2</v>
      </c>
      <c r="AW640" s="95">
        <f t="shared" si="155"/>
        <v>3</v>
      </c>
      <c r="AX640" s="96">
        <f t="shared" si="156"/>
        <v>9</v>
      </c>
      <c r="AY640" s="18" t="str">
        <f t="shared" si="157"/>
        <v>C</v>
      </c>
      <c r="AZ640" s="18"/>
      <c r="BA640" s="18" t="str">
        <f>INDEX([1]Proflile65!$L:$L,MATCH([1]ตารางคะแนนV3!$C640,[1]Proflile65!$D:$D,0))</f>
        <v>เดิม</v>
      </c>
      <c r="BB640" s="18"/>
      <c r="BC640" s="18"/>
      <c r="BD640" s="28" t="b">
        <f t="shared" si="158"/>
        <v>1</v>
      </c>
      <c r="BE640" s="96">
        <v>9</v>
      </c>
      <c r="BF640" s="18" t="s">
        <v>2072</v>
      </c>
      <c r="BH640" s="17">
        <f t="shared" si="159"/>
        <v>0</v>
      </c>
    </row>
    <row r="641" spans="1:60">
      <c r="A641" s="18" t="s">
        <v>152</v>
      </c>
      <c r="B641" s="17" t="s">
        <v>154</v>
      </c>
      <c r="C641" s="18" t="s">
        <v>1446</v>
      </c>
      <c r="D641" s="17" t="s">
        <v>1447</v>
      </c>
      <c r="E641" s="18" t="str">
        <f>INDEX([1]Proflile65!$F:$F,MATCH([1]ตารางคะแนนV3!$C641,[1]Proflile65!$D:$D,0))</f>
        <v>รพช.</v>
      </c>
      <c r="F641" s="18">
        <f>INDEX([1]Proflile65!$H:$H,MATCH([1]ตารางคะแนนV3!$C641,[1]Proflile65!$D:$D,0))</f>
        <v>115</v>
      </c>
      <c r="G641" s="19" t="str">
        <f>INDEX([1]Proflile65!$K:$K,MATCH([1]ตารางคะแนนV3!$C641,[1]Proflile65!$D:$D,0))</f>
        <v>รพช.F1 P50,000-100,000</v>
      </c>
      <c r="H641" s="75">
        <v>56035</v>
      </c>
      <c r="I641" s="76">
        <f>INDEX([1]RiskPlusY2565Q3!L:L,MATCH([1]ตารางคะแนนV3!$C641,[1]RiskPlusY2565Q3!$D:$D,0))</f>
        <v>119157808.40000001</v>
      </c>
      <c r="J641" s="76">
        <f>INDEX([1]RiskPlusY2565Q3!P:P,MATCH([1]ตารางคะแนนV3!$C641,[1]RiskPlusY2565Q3!$D:$D,0))</f>
        <v>64708592.100000001</v>
      </c>
      <c r="K641" s="76">
        <f>INDEX([1]RiskPlusY2565Q3!O:O,MATCH([1]ตารางคะแนนV3!$C641,[1]RiskPlusY2565Q3!$D:$D,0))</f>
        <v>34165255.240000002</v>
      </c>
      <c r="L641" s="76">
        <f>INDEX([1]RiskPlusY2565Q3!M:M,MATCH([1]ตารางคะแนนV3!$C641,[1]RiskPlusY2565Q3!$D:$D,0))</f>
        <v>31729296.16</v>
      </c>
      <c r="M641" s="29">
        <f>INDEX([1]RiskPlusY2565Q3!N:N,MATCH([1]ตารางคะแนนV3!$C641,[1]RiskPlusY2565Q3!$D:$D,0))</f>
        <v>0</v>
      </c>
      <c r="N641" s="77">
        <f>INDEX([1]PlanfinY2565Q3!M:M,MATCH([1]ตารางคะแนนV3!$C641,[1]PlanfinY2565Q3!$C:$C,0))</f>
        <v>1</v>
      </c>
      <c r="O641" s="78">
        <f>INDEX([1]PlanfinY2565Q3!N:N,MATCH([1]ตารางคะแนนV3!$C641,[1]PlanfinY2565Q3!$C:$C,0))</f>
        <v>1</v>
      </c>
      <c r="P641" s="79">
        <f t="shared" si="144"/>
        <v>2</v>
      </c>
      <c r="Q641" s="80">
        <f>INDEX([1]Ratio!R:R,MATCH([1]ตารางคะแนนV3!$C641,[1]Ratio!$C:$C,0))</f>
        <v>50</v>
      </c>
      <c r="R641" s="81">
        <f>INDEX([1]RiskPlusY2565Q3!$S:$S,MATCH([1]ตารางคะแนนV3!C641,[1]RiskPlusY2565Q3!$D:$D,0))</f>
        <v>1</v>
      </c>
      <c r="S641" s="82">
        <f>INDEX([1]Ratio!$S:$S,MATCH([1]ตารางคะแนนV3!$C641,[1]Ratio!$C:$C,0))</f>
        <v>46</v>
      </c>
      <c r="T641" s="78">
        <f>VLOOKUP($C641,[1]RiskPlusY2565Q3!$D$2:$W$901,17,0)</f>
        <v>1</v>
      </c>
      <c r="U641" s="83">
        <f t="shared" si="145"/>
        <v>0.5</v>
      </c>
      <c r="V641" s="82">
        <f>INDEX([1]Ratio!$T:$T,MATCH([1]ตารางคะแนนV3!$C641,[1]Ratio!$C:$C,0))</f>
        <v>71</v>
      </c>
      <c r="W641" s="78">
        <f>VLOOKUP($C641,[1]RiskPlusY2565Q3!$D$2:$W$901,18,0)</f>
        <v>0</v>
      </c>
      <c r="X641" s="83">
        <f t="shared" si="146"/>
        <v>0</v>
      </c>
      <c r="Y641" s="82">
        <f>INDEX([1]Ratio!$V:$V,MATCH([1]ตารางคะแนนV3!$C641,[1]Ratio!$C:$C,0))</f>
        <v>56</v>
      </c>
      <c r="Z641" s="81">
        <f>INDEX([1]RiskPlusY2565Q3!$W:$W,MATCH([1]ตารางคะแนนV3!C641,[1]RiskPlusY2565Q3!$D:$D,0))</f>
        <v>1</v>
      </c>
      <c r="AA641" s="84">
        <f t="shared" si="147"/>
        <v>2.5</v>
      </c>
      <c r="AB641" s="77" t="str">
        <f>INDEX('[1]Quick MethodY2565Q3'!P:P,MATCH([1]ตารางคะแนนV3!$C641,'[1]Quick MethodY2565Q3'!$C:$C,0))</f>
        <v>1</v>
      </c>
      <c r="AC641" s="78" t="str">
        <f>INDEX('[1]Quick MethodY2565Q3'!Q:Q,MATCH([1]ตารางคะแนนV3!$C641,'[1]Quick MethodY2565Q3'!$C:$C,0))</f>
        <v>1</v>
      </c>
      <c r="AD641" s="78">
        <f>INDEX([1]HGRY2565Q3!W:W,MATCH([1]ตารางคะแนนV3!$C641,[1]HGRY2565Q3!$C:$C,0))</f>
        <v>0.5</v>
      </c>
      <c r="AE641" s="78">
        <f>INDEX([1]HGRY2565Q3!X:X,MATCH([1]ตารางคะแนนV3!$C641,[1]HGRY2565Q3!$C:$C,0))</f>
        <v>0.5</v>
      </c>
      <c r="AF641" s="78">
        <f>INDEX([1]HGRY2565Q3!Y:Y,MATCH([1]ตารางคะแนนV3!$C641,[1]HGRY2565Q3!$C:$C,0))</f>
        <v>0.5</v>
      </c>
      <c r="AG641" s="78">
        <f>INDEX([1]HGRY2565Q3!Z:Z,MATCH([1]ตารางคะแนนV3!$C641,[1]HGRY2565Q3!$C:$C,0))</f>
        <v>0.5</v>
      </c>
      <c r="AH641" s="85">
        <f t="shared" si="148"/>
        <v>4</v>
      </c>
      <c r="AI641" s="79">
        <f t="shared" si="149"/>
        <v>2</v>
      </c>
      <c r="AJ641" s="86">
        <f>INDEX([1]PointY2565Q3!J:J,MATCH([1]ตารางคะแนนV3!$C641,[1]PointY2565Q3!$C:$C,0))</f>
        <v>1</v>
      </c>
      <c r="AK641" s="87">
        <f>IFERROR(INDEX([1]อัตราการครองเตียง!O:O,MATCH([1]ตารางคะแนนV3!$C641,[1]อัตราการครองเตียง!$C:$C,0)),0)</f>
        <v>1</v>
      </c>
      <c r="AL641" s="88">
        <f>INDEX([1]SumAdjRw!R:R,MATCH([1]ตารางคะแนนV3!$C641,[1]SumAdjRw!$C:$C,0))</f>
        <v>1</v>
      </c>
      <c r="AM641" s="89">
        <f t="shared" si="150"/>
        <v>2</v>
      </c>
      <c r="AN641" s="90">
        <f t="shared" si="151"/>
        <v>5</v>
      </c>
      <c r="AO641" s="91">
        <f t="shared" si="152"/>
        <v>9.5</v>
      </c>
      <c r="AP641" s="92">
        <f>INDEX([1]RiskPlusY2565Q3!Q:Q,MATCH([1]ตารางคะแนนV3!$C641,[1]RiskPlusY2565Q3!$D:$D,0))</f>
        <v>0</v>
      </c>
      <c r="AQ641" s="92">
        <f>INDEX([1]RiskPlusY2565Q3!R:R,MATCH([1]ตารางคะแนนV3!$C641,[1]RiskPlusY2565Q3!$D:$D,0))</f>
        <v>0</v>
      </c>
      <c r="AR641" s="92">
        <f>INDEX([1]RiskPlusY2565Q3!AB:AB,MATCH([1]ตารางคะแนนV3!$C641,[1]RiskPlusY2565Q3!$D:$D,0))</f>
        <v>1</v>
      </c>
      <c r="AS641" s="93">
        <f t="shared" si="153"/>
        <v>1</v>
      </c>
      <c r="AT641" s="92">
        <f>INDEX([1]RiskPlusY2565Q3!AA:AA,MATCH([1]ตารางคะแนนV3!$C641,[1]RiskPlusY2565Q3!$D:$D,0))</f>
        <v>1</v>
      </c>
      <c r="AU641" s="92">
        <f>INDEX([1]RiskPlusY2565Q3!AC:AC,MATCH([1]ตารางคะแนนV3!$C641,[1]RiskPlusY2565Q3!$D:$D,0))</f>
        <v>1</v>
      </c>
      <c r="AV641" s="94">
        <f t="shared" si="154"/>
        <v>2</v>
      </c>
      <c r="AW641" s="95">
        <f t="shared" si="155"/>
        <v>3</v>
      </c>
      <c r="AX641" s="96">
        <f t="shared" si="156"/>
        <v>12.5</v>
      </c>
      <c r="AY641" s="18" t="str">
        <f t="shared" si="157"/>
        <v>A</v>
      </c>
      <c r="AZ641" s="18"/>
      <c r="BA641" s="18" t="str">
        <f>INDEX([1]Proflile65!$L:$L,MATCH([1]ตารางคะแนนV3!$C641,[1]Proflile65!$D:$D,0))</f>
        <v>เดิม</v>
      </c>
      <c r="BB641" s="18"/>
      <c r="BC641" s="18"/>
      <c r="BD641" s="28" t="b">
        <f t="shared" si="158"/>
        <v>1</v>
      </c>
      <c r="BE641" s="96">
        <v>12.5</v>
      </c>
      <c r="BF641" s="18" t="s">
        <v>2048</v>
      </c>
      <c r="BH641" s="17">
        <f t="shared" si="159"/>
        <v>300000</v>
      </c>
    </row>
    <row r="642" spans="1:60">
      <c r="A642" s="18" t="s">
        <v>152</v>
      </c>
      <c r="B642" s="17" t="s">
        <v>154</v>
      </c>
      <c r="C642" s="18" t="s">
        <v>1448</v>
      </c>
      <c r="D642" s="17" t="s">
        <v>1449</v>
      </c>
      <c r="E642" s="18" t="str">
        <f>INDEX([1]Proflile65!$F:$F,MATCH([1]ตารางคะแนนV3!$C642,[1]Proflile65!$D:$D,0))</f>
        <v>รพช.</v>
      </c>
      <c r="F642" s="18">
        <f>INDEX([1]Proflile65!$H:$H,MATCH([1]ตารางคะแนนV3!$C642,[1]Proflile65!$D:$D,0))</f>
        <v>196</v>
      </c>
      <c r="G642" s="19" t="str">
        <f>INDEX([1]Proflile65!$K:$K,MATCH([1]ตารางคะแนนV3!$C642,[1]Proflile65!$D:$D,0))</f>
        <v>รพช.M2 B&gt;100</v>
      </c>
      <c r="H642" s="75">
        <v>94932</v>
      </c>
      <c r="I642" s="76">
        <f>INDEX([1]RiskPlusY2565Q3!L:L,MATCH([1]ตารางคะแนนV3!$C642,[1]RiskPlusY2565Q3!$D:$D,0))</f>
        <v>248163994.58000001</v>
      </c>
      <c r="J642" s="76">
        <f>INDEX([1]RiskPlusY2565Q3!P:P,MATCH([1]ตารางคะแนนV3!$C642,[1]RiskPlusY2565Q3!$D:$D,0))</f>
        <v>105235017.92</v>
      </c>
      <c r="K642" s="76">
        <f>INDEX([1]RiskPlusY2565Q3!O:O,MATCH([1]ตารางคะแนนV3!$C642,[1]RiskPlusY2565Q3!$D:$D,0))</f>
        <v>116545113.40000001</v>
      </c>
      <c r="L642" s="76">
        <f>INDEX([1]RiskPlusY2565Q3!M:M,MATCH([1]ตารางคะแนนV3!$C642,[1]RiskPlusY2565Q3!$D:$D,0))</f>
        <v>108028672.65000001</v>
      </c>
      <c r="M642" s="29">
        <f>INDEX([1]RiskPlusY2565Q3!N:N,MATCH([1]ตารางคะแนนV3!$C642,[1]RiskPlusY2565Q3!$D:$D,0))</f>
        <v>0</v>
      </c>
      <c r="N642" s="77">
        <f>INDEX([1]PlanfinY2565Q3!M:M,MATCH([1]ตารางคะแนนV3!$C642,[1]PlanfinY2565Q3!$C:$C,0))</f>
        <v>0</v>
      </c>
      <c r="O642" s="78">
        <f>INDEX([1]PlanfinY2565Q3!N:N,MATCH([1]ตารางคะแนนV3!$C642,[1]PlanfinY2565Q3!$C:$C,0))</f>
        <v>1</v>
      </c>
      <c r="P642" s="79">
        <f t="shared" si="144"/>
        <v>1</v>
      </c>
      <c r="Q642" s="80">
        <f>INDEX([1]Ratio!R:R,MATCH([1]ตารางคะแนนV3!$C642,[1]Ratio!$C:$C,0))</f>
        <v>151</v>
      </c>
      <c r="R642" s="81">
        <f>INDEX([1]RiskPlusY2565Q3!$S:$S,MATCH([1]ตารางคะแนนV3!C642,[1]RiskPlusY2565Q3!$D:$D,0))</f>
        <v>0</v>
      </c>
      <c r="S642" s="82">
        <f>INDEX([1]Ratio!$S:$S,MATCH([1]ตารางคะแนนV3!$C642,[1]Ratio!$C:$C,0))</f>
        <v>44</v>
      </c>
      <c r="T642" s="78">
        <f>VLOOKUP($C642,[1]RiskPlusY2565Q3!$D$2:$W$901,17,0)</f>
        <v>1</v>
      </c>
      <c r="U642" s="83">
        <f t="shared" si="145"/>
        <v>0.5</v>
      </c>
      <c r="V642" s="82">
        <f>INDEX([1]Ratio!$T:$T,MATCH([1]ตารางคะแนนV3!$C642,[1]Ratio!$C:$C,0))</f>
        <v>131</v>
      </c>
      <c r="W642" s="78">
        <f>VLOOKUP($C642,[1]RiskPlusY2565Q3!$D$2:$W$901,18,0)</f>
        <v>0</v>
      </c>
      <c r="X642" s="83">
        <f t="shared" si="146"/>
        <v>0</v>
      </c>
      <c r="Y642" s="82">
        <f>INDEX([1]Ratio!$V:$V,MATCH([1]ตารางคะแนนV3!$C642,[1]Ratio!$C:$C,0))</f>
        <v>71</v>
      </c>
      <c r="Z642" s="81">
        <f>INDEX([1]RiskPlusY2565Q3!$W:$W,MATCH([1]ตารางคะแนนV3!C642,[1]RiskPlusY2565Q3!$D:$D,0))</f>
        <v>0</v>
      </c>
      <c r="AA642" s="84">
        <f t="shared" si="147"/>
        <v>0.5</v>
      </c>
      <c r="AB642" s="77" t="str">
        <f>INDEX('[1]Quick MethodY2565Q3'!P:P,MATCH([1]ตารางคะแนนV3!$C642,'[1]Quick MethodY2565Q3'!$C:$C,0))</f>
        <v>1</v>
      </c>
      <c r="AC642" s="78" t="str">
        <f>INDEX('[1]Quick MethodY2565Q3'!Q:Q,MATCH([1]ตารางคะแนนV3!$C642,'[1]Quick MethodY2565Q3'!$C:$C,0))</f>
        <v>1</v>
      </c>
      <c r="AD642" s="78">
        <f>INDEX([1]HGRY2565Q3!W:W,MATCH([1]ตารางคะแนนV3!$C642,[1]HGRY2565Q3!$C:$C,0))</f>
        <v>0</v>
      </c>
      <c r="AE642" s="78">
        <f>INDEX([1]HGRY2565Q3!X:X,MATCH([1]ตารางคะแนนV3!$C642,[1]HGRY2565Q3!$C:$C,0))</f>
        <v>0.5</v>
      </c>
      <c r="AF642" s="78">
        <f>INDEX([1]HGRY2565Q3!Y:Y,MATCH([1]ตารางคะแนนV3!$C642,[1]HGRY2565Q3!$C:$C,0))</f>
        <v>0.5</v>
      </c>
      <c r="AG642" s="78">
        <f>INDEX([1]HGRY2565Q3!Z:Z,MATCH([1]ตารางคะแนนV3!$C642,[1]HGRY2565Q3!$C:$C,0))</f>
        <v>0</v>
      </c>
      <c r="AH642" s="85">
        <f t="shared" si="148"/>
        <v>3</v>
      </c>
      <c r="AI642" s="79">
        <f t="shared" si="149"/>
        <v>2</v>
      </c>
      <c r="AJ642" s="86">
        <f>INDEX([1]PointY2565Q3!J:J,MATCH([1]ตารางคะแนนV3!$C642,[1]PointY2565Q3!$C:$C,0))</f>
        <v>1</v>
      </c>
      <c r="AK642" s="87">
        <f>IFERROR(INDEX([1]อัตราการครองเตียง!O:O,MATCH([1]ตารางคะแนนV3!$C642,[1]อัตราการครองเตียง!$C:$C,0)),0)</f>
        <v>1</v>
      </c>
      <c r="AL642" s="88">
        <f>INDEX([1]SumAdjRw!R:R,MATCH([1]ตารางคะแนนV3!$C642,[1]SumAdjRw!$C:$C,0))</f>
        <v>1</v>
      </c>
      <c r="AM642" s="89">
        <f t="shared" si="150"/>
        <v>2</v>
      </c>
      <c r="AN642" s="90">
        <f t="shared" si="151"/>
        <v>5</v>
      </c>
      <c r="AO642" s="91">
        <f t="shared" si="152"/>
        <v>6.5</v>
      </c>
      <c r="AP642" s="92">
        <f>INDEX([1]RiskPlusY2565Q3!Q:Q,MATCH([1]ตารางคะแนนV3!$C642,[1]RiskPlusY2565Q3!$D:$D,0))</f>
        <v>1</v>
      </c>
      <c r="AQ642" s="92">
        <f>INDEX([1]RiskPlusY2565Q3!R:R,MATCH([1]ตารางคะแนนV3!$C642,[1]RiskPlusY2565Q3!$D:$D,0))</f>
        <v>0</v>
      </c>
      <c r="AR642" s="92">
        <f>INDEX([1]RiskPlusY2565Q3!AB:AB,MATCH([1]ตารางคะแนนV3!$C642,[1]RiskPlusY2565Q3!$D:$D,0))</f>
        <v>1</v>
      </c>
      <c r="AS642" s="93">
        <f t="shared" si="153"/>
        <v>2</v>
      </c>
      <c r="AT642" s="92">
        <f>INDEX([1]RiskPlusY2565Q3!AA:AA,MATCH([1]ตารางคะแนนV3!$C642,[1]RiskPlusY2565Q3!$D:$D,0))</f>
        <v>1</v>
      </c>
      <c r="AU642" s="92">
        <f>INDEX([1]RiskPlusY2565Q3!AC:AC,MATCH([1]ตารางคะแนนV3!$C642,[1]RiskPlusY2565Q3!$D:$D,0))</f>
        <v>1</v>
      </c>
      <c r="AV642" s="94">
        <f t="shared" si="154"/>
        <v>2</v>
      </c>
      <c r="AW642" s="95">
        <f t="shared" si="155"/>
        <v>4</v>
      </c>
      <c r="AX642" s="96">
        <f t="shared" si="156"/>
        <v>10.5</v>
      </c>
      <c r="AY642" s="18" t="str">
        <f t="shared" si="157"/>
        <v>B</v>
      </c>
      <c r="AZ642" s="18"/>
      <c r="BA642" s="18" t="str">
        <f>INDEX([1]Proflile65!$L:$L,MATCH([1]ตารางคะแนนV3!$C642,[1]Proflile65!$D:$D,0))</f>
        <v>เดิม</v>
      </c>
      <c r="BB642" s="18"/>
      <c r="BC642" s="18"/>
      <c r="BD642" s="28" t="b">
        <f t="shared" si="158"/>
        <v>1</v>
      </c>
      <c r="BE642" s="96">
        <v>10.5</v>
      </c>
      <c r="BF642" s="18" t="s">
        <v>2071</v>
      </c>
      <c r="BH642" s="17">
        <f t="shared" si="159"/>
        <v>150000</v>
      </c>
    </row>
    <row r="643" spans="1:60">
      <c r="A643" s="18" t="s">
        <v>152</v>
      </c>
      <c r="B643" s="17" t="s">
        <v>154</v>
      </c>
      <c r="C643" s="18" t="s">
        <v>1450</v>
      </c>
      <c r="D643" s="17" t="s">
        <v>1451</v>
      </c>
      <c r="E643" s="18" t="str">
        <f>INDEX([1]Proflile65!$F:$F,MATCH([1]ตารางคะแนนV3!$C643,[1]Proflile65!$D:$D,0))</f>
        <v>รพช.</v>
      </c>
      <c r="F643" s="18">
        <f>INDEX([1]Proflile65!$H:$H,MATCH([1]ตารางคะแนนV3!$C643,[1]Proflile65!$D:$D,0))</f>
        <v>108</v>
      </c>
      <c r="G643" s="19" t="str">
        <f>INDEX([1]Proflile65!$K:$K,MATCH([1]ตารางคะแนนV3!$C643,[1]Proflile65!$D:$D,0))</f>
        <v>รพช.F1 P50,000-100,000</v>
      </c>
      <c r="H643" s="75">
        <v>56779</v>
      </c>
      <c r="I643" s="76">
        <f>INDEX([1]RiskPlusY2565Q3!L:L,MATCH([1]ตารางคะแนนV3!$C643,[1]RiskPlusY2565Q3!$D:$D,0))</f>
        <v>158211028.16999999</v>
      </c>
      <c r="J643" s="76">
        <f>INDEX([1]RiskPlusY2565Q3!P:P,MATCH([1]ตารางคะแนนV3!$C643,[1]RiskPlusY2565Q3!$D:$D,0))</f>
        <v>128177738.17</v>
      </c>
      <c r="K643" s="76">
        <f>INDEX([1]RiskPlusY2565Q3!O:O,MATCH([1]ตารางคะแนนV3!$C643,[1]RiskPlusY2565Q3!$D:$D,0))</f>
        <v>44521359.950000003</v>
      </c>
      <c r="L643" s="76">
        <f>INDEX([1]RiskPlusY2565Q3!M:M,MATCH([1]ตารางคะแนนV3!$C643,[1]RiskPlusY2565Q3!$D:$D,0))</f>
        <v>41431142.590000004</v>
      </c>
      <c r="M643" s="29">
        <f>INDEX([1]RiskPlusY2565Q3!N:N,MATCH([1]ตารางคะแนนV3!$C643,[1]RiskPlusY2565Q3!$D:$D,0))</f>
        <v>0</v>
      </c>
      <c r="N643" s="77">
        <f>INDEX([1]PlanfinY2565Q3!M:M,MATCH([1]ตารางคะแนนV3!$C643,[1]PlanfinY2565Q3!$C:$C,0))</f>
        <v>1</v>
      </c>
      <c r="O643" s="78">
        <f>INDEX([1]PlanfinY2565Q3!N:N,MATCH([1]ตารางคะแนนV3!$C643,[1]PlanfinY2565Q3!$C:$C,0))</f>
        <v>1</v>
      </c>
      <c r="P643" s="79">
        <f t="shared" si="144"/>
        <v>2</v>
      </c>
      <c r="Q643" s="80">
        <f>INDEX([1]Ratio!R:R,MATCH([1]ตารางคะแนนV3!$C643,[1]Ratio!$C:$C,0))</f>
        <v>113</v>
      </c>
      <c r="R643" s="81">
        <f>INDEX([1]RiskPlusY2565Q3!$S:$S,MATCH([1]ตารางคะแนนV3!C643,[1]RiskPlusY2565Q3!$D:$D,0))</f>
        <v>0</v>
      </c>
      <c r="S643" s="82">
        <f>INDEX([1]Ratio!$S:$S,MATCH([1]ตารางคะแนนV3!$C643,[1]Ratio!$C:$C,0))</f>
        <v>59</v>
      </c>
      <c r="T643" s="78">
        <f>VLOOKUP($C643,[1]RiskPlusY2565Q3!$D$2:$W$901,17,0)</f>
        <v>1</v>
      </c>
      <c r="U643" s="83">
        <f t="shared" si="145"/>
        <v>0.5</v>
      </c>
      <c r="V643" s="82">
        <f>INDEX([1]Ratio!$T:$T,MATCH([1]ตารางคะแนนV3!$C643,[1]Ratio!$C:$C,0))</f>
        <v>75</v>
      </c>
      <c r="W643" s="78">
        <f>VLOOKUP($C643,[1]RiskPlusY2565Q3!$D$2:$W$901,18,0)</f>
        <v>0</v>
      </c>
      <c r="X643" s="83">
        <f t="shared" si="146"/>
        <v>0</v>
      </c>
      <c r="Y643" s="82">
        <f>INDEX([1]Ratio!$V:$V,MATCH([1]ตารางคะแนนV3!$C643,[1]Ratio!$C:$C,0))</f>
        <v>71</v>
      </c>
      <c r="Z643" s="81">
        <f>INDEX([1]RiskPlusY2565Q3!$W:$W,MATCH([1]ตารางคะแนนV3!C643,[1]RiskPlusY2565Q3!$D:$D,0))</f>
        <v>0</v>
      </c>
      <c r="AA643" s="84">
        <f t="shared" si="147"/>
        <v>0.5</v>
      </c>
      <c r="AB643" s="77" t="str">
        <f>INDEX('[1]Quick MethodY2565Q3'!P:P,MATCH([1]ตารางคะแนนV3!$C643,'[1]Quick MethodY2565Q3'!$C:$C,0))</f>
        <v>1</v>
      </c>
      <c r="AC643" s="78" t="str">
        <f>INDEX('[1]Quick MethodY2565Q3'!Q:Q,MATCH([1]ตารางคะแนนV3!$C643,'[1]Quick MethodY2565Q3'!$C:$C,0))</f>
        <v>1</v>
      </c>
      <c r="AD643" s="78">
        <f>INDEX([1]HGRY2565Q3!W:W,MATCH([1]ตารางคะแนนV3!$C643,[1]HGRY2565Q3!$C:$C,0))</f>
        <v>0.5</v>
      </c>
      <c r="AE643" s="78">
        <f>INDEX([1]HGRY2565Q3!X:X,MATCH([1]ตารางคะแนนV3!$C643,[1]HGRY2565Q3!$C:$C,0))</f>
        <v>0.5</v>
      </c>
      <c r="AF643" s="78">
        <f>INDEX([1]HGRY2565Q3!Y:Y,MATCH([1]ตารางคะแนนV3!$C643,[1]HGRY2565Q3!$C:$C,0))</f>
        <v>0.5</v>
      </c>
      <c r="AG643" s="78">
        <f>INDEX([1]HGRY2565Q3!Z:Z,MATCH([1]ตารางคะแนนV3!$C643,[1]HGRY2565Q3!$C:$C,0))</f>
        <v>0.5</v>
      </c>
      <c r="AH643" s="85">
        <f t="shared" si="148"/>
        <v>4</v>
      </c>
      <c r="AI643" s="79">
        <f t="shared" si="149"/>
        <v>2</v>
      </c>
      <c r="AJ643" s="86">
        <f>INDEX([1]PointY2565Q3!J:J,MATCH([1]ตารางคะแนนV3!$C643,[1]PointY2565Q3!$C:$C,0))</f>
        <v>1</v>
      </c>
      <c r="AK643" s="87">
        <f>IFERROR(INDEX([1]อัตราการครองเตียง!O:O,MATCH([1]ตารางคะแนนV3!$C643,[1]อัตราการครองเตียง!$C:$C,0)),0)</f>
        <v>0</v>
      </c>
      <c r="AL643" s="88">
        <f>INDEX([1]SumAdjRw!R:R,MATCH([1]ตารางคะแนนV3!$C643,[1]SumAdjRw!$C:$C,0))</f>
        <v>1</v>
      </c>
      <c r="AM643" s="89">
        <f t="shared" si="150"/>
        <v>1</v>
      </c>
      <c r="AN643" s="90">
        <f t="shared" si="151"/>
        <v>4</v>
      </c>
      <c r="AO643" s="91">
        <f t="shared" si="152"/>
        <v>6.5</v>
      </c>
      <c r="AP643" s="92">
        <f>INDEX([1]RiskPlusY2565Q3!Q:Q,MATCH([1]ตารางคะแนนV3!$C643,[1]RiskPlusY2565Q3!$D:$D,0))</f>
        <v>0</v>
      </c>
      <c r="AQ643" s="92">
        <f>INDEX([1]RiskPlusY2565Q3!R:R,MATCH([1]ตารางคะแนนV3!$C643,[1]RiskPlusY2565Q3!$D:$D,0))</f>
        <v>0</v>
      </c>
      <c r="AR643" s="92">
        <f>INDEX([1]RiskPlusY2565Q3!AB:AB,MATCH([1]ตารางคะแนนV3!$C643,[1]RiskPlusY2565Q3!$D:$D,0))</f>
        <v>1</v>
      </c>
      <c r="AS643" s="93">
        <f t="shared" si="153"/>
        <v>1</v>
      </c>
      <c r="AT643" s="92">
        <f>INDEX([1]RiskPlusY2565Q3!AA:AA,MATCH([1]ตารางคะแนนV3!$C643,[1]RiskPlusY2565Q3!$D:$D,0))</f>
        <v>1</v>
      </c>
      <c r="AU643" s="92">
        <f>INDEX([1]RiskPlusY2565Q3!AC:AC,MATCH([1]ตารางคะแนนV3!$C643,[1]RiskPlusY2565Q3!$D:$D,0))</f>
        <v>1</v>
      </c>
      <c r="AV643" s="94">
        <f t="shared" si="154"/>
        <v>2</v>
      </c>
      <c r="AW643" s="95">
        <f t="shared" si="155"/>
        <v>3</v>
      </c>
      <c r="AX643" s="96">
        <f t="shared" si="156"/>
        <v>9.5</v>
      </c>
      <c r="AY643" s="18" t="str">
        <f t="shared" si="157"/>
        <v>C</v>
      </c>
      <c r="AZ643" s="18"/>
      <c r="BA643" s="18" t="str">
        <f>INDEX([1]Proflile65!$L:$L,MATCH([1]ตารางคะแนนV3!$C643,[1]Proflile65!$D:$D,0))</f>
        <v>เดิม</v>
      </c>
      <c r="BB643" s="18"/>
      <c r="BC643" s="18"/>
      <c r="BD643" s="28" t="b">
        <f t="shared" si="158"/>
        <v>1</v>
      </c>
      <c r="BE643" s="96">
        <v>9.5</v>
      </c>
      <c r="BF643" s="18" t="s">
        <v>2072</v>
      </c>
      <c r="BH643" s="17">
        <f t="shared" si="159"/>
        <v>0</v>
      </c>
    </row>
    <row r="644" spans="1:60">
      <c r="A644" s="18" t="s">
        <v>152</v>
      </c>
      <c r="B644" s="17" t="s">
        <v>154</v>
      </c>
      <c r="C644" s="18" t="s">
        <v>1452</v>
      </c>
      <c r="D644" s="17" t="s">
        <v>1453</v>
      </c>
      <c r="E644" s="18" t="str">
        <f>INDEX([1]Proflile65!$F:$F,MATCH([1]ตารางคะแนนV3!$C644,[1]Proflile65!$D:$D,0))</f>
        <v>รพช.</v>
      </c>
      <c r="F644" s="18">
        <f>INDEX([1]Proflile65!$H:$H,MATCH([1]ตารางคะแนนV3!$C644,[1]Proflile65!$D:$D,0))</f>
        <v>67</v>
      </c>
      <c r="G644" s="19" t="str">
        <f>INDEX([1]Proflile65!$K:$K,MATCH([1]ตารางคะแนนV3!$C644,[1]Proflile65!$D:$D,0))</f>
        <v>รพช.F1 P&lt;=50,000</v>
      </c>
      <c r="H644" s="75">
        <v>33137</v>
      </c>
      <c r="I644" s="76">
        <f>INDEX([1]RiskPlusY2565Q3!L:L,MATCH([1]ตารางคะแนนV3!$C644,[1]RiskPlusY2565Q3!$D:$D,0))</f>
        <v>59792900.149999999</v>
      </c>
      <c r="J644" s="76">
        <f>INDEX([1]RiskPlusY2565Q3!P:P,MATCH([1]ตารางคะแนนV3!$C644,[1]RiskPlusY2565Q3!$D:$D,0))</f>
        <v>26393796.280000001</v>
      </c>
      <c r="K644" s="76">
        <f>INDEX([1]RiskPlusY2565Q3!O:O,MATCH([1]ตารางคะแนนV3!$C644,[1]RiskPlusY2565Q3!$D:$D,0))</f>
        <v>18734902.239999998</v>
      </c>
      <c r="L644" s="76">
        <f>INDEX([1]RiskPlusY2565Q3!M:M,MATCH([1]ตารางคะแนนV3!$C644,[1]RiskPlusY2565Q3!$D:$D,0))</f>
        <v>17044915.199999999</v>
      </c>
      <c r="M644" s="29">
        <f>INDEX([1]RiskPlusY2565Q3!N:N,MATCH([1]ตารางคะแนนV3!$C644,[1]RiskPlusY2565Q3!$D:$D,0))</f>
        <v>0</v>
      </c>
      <c r="N644" s="77">
        <f>INDEX([1]PlanfinY2565Q3!M:M,MATCH([1]ตารางคะแนนV3!$C644,[1]PlanfinY2565Q3!$C:$C,0))</f>
        <v>0</v>
      </c>
      <c r="O644" s="78">
        <f>INDEX([1]PlanfinY2565Q3!N:N,MATCH([1]ตารางคะแนนV3!$C644,[1]PlanfinY2565Q3!$C:$C,0))</f>
        <v>1</v>
      </c>
      <c r="P644" s="79">
        <f t="shared" si="144"/>
        <v>1</v>
      </c>
      <c r="Q644" s="80">
        <f>INDEX([1]Ratio!R:R,MATCH([1]ตารางคะแนนV3!$C644,[1]Ratio!$C:$C,0))</f>
        <v>107</v>
      </c>
      <c r="R644" s="81">
        <f>INDEX([1]RiskPlusY2565Q3!$S:$S,MATCH([1]ตารางคะแนนV3!C644,[1]RiskPlusY2565Q3!$D:$D,0))</f>
        <v>0</v>
      </c>
      <c r="S644" s="82">
        <f>INDEX([1]Ratio!$S:$S,MATCH([1]ตารางคะแนนV3!$C644,[1]Ratio!$C:$C,0))</f>
        <v>83</v>
      </c>
      <c r="T644" s="78">
        <f>VLOOKUP($C644,[1]RiskPlusY2565Q3!$D$2:$W$901,17,0)</f>
        <v>0</v>
      </c>
      <c r="U644" s="83">
        <f t="shared" si="145"/>
        <v>0</v>
      </c>
      <c r="V644" s="82">
        <f>INDEX([1]Ratio!$T:$T,MATCH([1]ตารางคะแนนV3!$C644,[1]Ratio!$C:$C,0))</f>
        <v>69</v>
      </c>
      <c r="W644" s="78">
        <f>VLOOKUP($C644,[1]RiskPlusY2565Q3!$D$2:$W$901,18,0)</f>
        <v>0</v>
      </c>
      <c r="X644" s="83">
        <f t="shared" si="146"/>
        <v>0</v>
      </c>
      <c r="Y644" s="82">
        <f>INDEX([1]Ratio!$V:$V,MATCH([1]ตารางคะแนนV3!$C644,[1]Ratio!$C:$C,0))</f>
        <v>62</v>
      </c>
      <c r="Z644" s="81">
        <f>INDEX([1]RiskPlusY2565Q3!$W:$W,MATCH([1]ตารางคะแนนV3!C644,[1]RiskPlusY2565Q3!$D:$D,0))</f>
        <v>0</v>
      </c>
      <c r="AA644" s="84">
        <f t="shared" si="147"/>
        <v>0</v>
      </c>
      <c r="AB644" s="77" t="str">
        <f>INDEX('[1]Quick MethodY2565Q3'!P:P,MATCH([1]ตารางคะแนนV3!$C644,'[1]Quick MethodY2565Q3'!$C:$C,0))</f>
        <v>1</v>
      </c>
      <c r="AC644" s="78" t="str">
        <f>INDEX('[1]Quick MethodY2565Q3'!Q:Q,MATCH([1]ตารางคะแนนV3!$C644,'[1]Quick MethodY2565Q3'!$C:$C,0))</f>
        <v>1</v>
      </c>
      <c r="AD644" s="78">
        <f>INDEX([1]HGRY2565Q3!W:W,MATCH([1]ตารางคะแนนV3!$C644,[1]HGRY2565Q3!$C:$C,0))</f>
        <v>0.5</v>
      </c>
      <c r="AE644" s="78">
        <f>INDEX([1]HGRY2565Q3!X:X,MATCH([1]ตารางคะแนนV3!$C644,[1]HGRY2565Q3!$C:$C,0))</f>
        <v>0.5</v>
      </c>
      <c r="AF644" s="78">
        <f>INDEX([1]HGRY2565Q3!Y:Y,MATCH([1]ตารางคะแนนV3!$C644,[1]HGRY2565Q3!$C:$C,0))</f>
        <v>0</v>
      </c>
      <c r="AG644" s="78">
        <f>INDEX([1]HGRY2565Q3!Z:Z,MATCH([1]ตารางคะแนนV3!$C644,[1]HGRY2565Q3!$C:$C,0))</f>
        <v>0.5</v>
      </c>
      <c r="AH644" s="85">
        <f t="shared" si="148"/>
        <v>3.5</v>
      </c>
      <c r="AI644" s="79">
        <f t="shared" si="149"/>
        <v>2</v>
      </c>
      <c r="AJ644" s="86">
        <f>INDEX([1]PointY2565Q3!J:J,MATCH([1]ตารางคะแนนV3!$C644,[1]PointY2565Q3!$C:$C,0))</f>
        <v>1</v>
      </c>
      <c r="AK644" s="87">
        <f>IFERROR(INDEX([1]อัตราการครองเตียง!O:O,MATCH([1]ตารางคะแนนV3!$C644,[1]อัตราการครองเตียง!$C:$C,0)),0)</f>
        <v>0</v>
      </c>
      <c r="AL644" s="88">
        <f>INDEX([1]SumAdjRw!R:R,MATCH([1]ตารางคะแนนV3!$C644,[1]SumAdjRw!$C:$C,0))</f>
        <v>1</v>
      </c>
      <c r="AM644" s="89">
        <f t="shared" si="150"/>
        <v>1</v>
      </c>
      <c r="AN644" s="90">
        <f t="shared" si="151"/>
        <v>4</v>
      </c>
      <c r="AO644" s="91">
        <f t="shared" si="152"/>
        <v>5</v>
      </c>
      <c r="AP644" s="92">
        <f>INDEX([1]RiskPlusY2565Q3!Q:Q,MATCH([1]ตารางคะแนนV3!$C644,[1]RiskPlusY2565Q3!$D:$D,0))</f>
        <v>0</v>
      </c>
      <c r="AQ644" s="92">
        <f>INDEX([1]RiskPlusY2565Q3!R:R,MATCH([1]ตารางคะแนนV3!$C644,[1]RiskPlusY2565Q3!$D:$D,0))</f>
        <v>0</v>
      </c>
      <c r="AR644" s="92">
        <f>INDEX([1]RiskPlusY2565Q3!AB:AB,MATCH([1]ตารางคะแนนV3!$C644,[1]RiskPlusY2565Q3!$D:$D,0))</f>
        <v>1</v>
      </c>
      <c r="AS644" s="93">
        <f t="shared" si="153"/>
        <v>1</v>
      </c>
      <c r="AT644" s="92">
        <f>INDEX([1]RiskPlusY2565Q3!AA:AA,MATCH([1]ตารางคะแนนV3!$C644,[1]RiskPlusY2565Q3!$D:$D,0))</f>
        <v>1</v>
      </c>
      <c r="AU644" s="92">
        <f>INDEX([1]RiskPlusY2565Q3!AC:AC,MATCH([1]ตารางคะแนนV3!$C644,[1]RiskPlusY2565Q3!$D:$D,0))</f>
        <v>1</v>
      </c>
      <c r="AV644" s="94">
        <f t="shared" si="154"/>
        <v>2</v>
      </c>
      <c r="AW644" s="95">
        <f t="shared" si="155"/>
        <v>3</v>
      </c>
      <c r="AX644" s="96">
        <f t="shared" si="156"/>
        <v>8</v>
      </c>
      <c r="AY644" s="18" t="str">
        <f t="shared" si="157"/>
        <v>D</v>
      </c>
      <c r="AZ644" s="18"/>
      <c r="BA644" s="18" t="str">
        <f>INDEX([1]Proflile65!$L:$L,MATCH([1]ตารางคะแนนV3!$C644,[1]Proflile65!$D:$D,0))</f>
        <v>เดิม</v>
      </c>
      <c r="BB644" s="18"/>
      <c r="BC644" s="18"/>
      <c r="BD644" s="28" t="b">
        <f t="shared" si="158"/>
        <v>1</v>
      </c>
      <c r="BE644" s="96">
        <v>8</v>
      </c>
      <c r="BF644" s="18" t="s">
        <v>2073</v>
      </c>
      <c r="BH644" s="17">
        <f t="shared" si="159"/>
        <v>0</v>
      </c>
    </row>
    <row r="645" spans="1:60">
      <c r="A645" s="18" t="s">
        <v>152</v>
      </c>
      <c r="B645" s="17" t="s">
        <v>154</v>
      </c>
      <c r="C645" s="18" t="s">
        <v>1454</v>
      </c>
      <c r="D645" s="17" t="s">
        <v>1455</v>
      </c>
      <c r="E645" s="18" t="str">
        <f>INDEX([1]Proflile65!$F:$F,MATCH([1]ตารางคะแนนV3!$C645,[1]Proflile65!$D:$D,0))</f>
        <v>รพช.</v>
      </c>
      <c r="F645" s="18">
        <f>INDEX([1]Proflile65!$H:$H,MATCH([1]ตารางคะแนนV3!$C645,[1]Proflile65!$D:$D,0))</f>
        <v>175</v>
      </c>
      <c r="G645" s="19" t="str">
        <f>INDEX([1]Proflile65!$K:$K,MATCH([1]ตารางคะแนนV3!$C645,[1]Proflile65!$D:$D,0))</f>
        <v>รพช.M2 B&gt;100</v>
      </c>
      <c r="H645" s="75">
        <v>93167</v>
      </c>
      <c r="I645" s="76">
        <f>INDEX([1]RiskPlusY2565Q3!L:L,MATCH([1]ตารางคะแนนV3!$C645,[1]RiskPlusY2565Q3!$D:$D,0))</f>
        <v>189818243.58000001</v>
      </c>
      <c r="J645" s="76">
        <f>INDEX([1]RiskPlusY2565Q3!P:P,MATCH([1]ตารางคะแนนV3!$C645,[1]RiskPlusY2565Q3!$D:$D,0))</f>
        <v>121623722.09</v>
      </c>
      <c r="K645" s="76">
        <f>INDEX([1]RiskPlusY2565Q3!O:O,MATCH([1]ตารางคะแนนV3!$C645,[1]RiskPlusY2565Q3!$D:$D,0))</f>
        <v>59531334.700000003</v>
      </c>
      <c r="L645" s="76">
        <f>INDEX([1]RiskPlusY2565Q3!M:M,MATCH([1]ตารางคะแนนV3!$C645,[1]RiskPlusY2565Q3!$D:$D,0))</f>
        <v>45649314.359999999</v>
      </c>
      <c r="M645" s="29">
        <f>INDEX([1]RiskPlusY2565Q3!N:N,MATCH([1]ตารางคะแนนV3!$C645,[1]RiskPlusY2565Q3!$D:$D,0))</f>
        <v>0</v>
      </c>
      <c r="N645" s="77">
        <f>INDEX([1]PlanfinY2565Q3!M:M,MATCH([1]ตารางคะแนนV3!$C645,[1]PlanfinY2565Q3!$C:$C,0))</f>
        <v>0</v>
      </c>
      <c r="O645" s="78">
        <f>INDEX([1]PlanfinY2565Q3!N:N,MATCH([1]ตารางคะแนนV3!$C645,[1]PlanfinY2565Q3!$C:$C,0))</f>
        <v>1</v>
      </c>
      <c r="P645" s="79">
        <f t="shared" si="144"/>
        <v>1</v>
      </c>
      <c r="Q645" s="80">
        <f>INDEX([1]Ratio!R:R,MATCH([1]ตารางคะแนนV3!$C645,[1]Ratio!$C:$C,0))</f>
        <v>98</v>
      </c>
      <c r="R645" s="81">
        <f>INDEX([1]RiskPlusY2565Q3!$S:$S,MATCH([1]ตารางคะแนนV3!C645,[1]RiskPlusY2565Q3!$D:$D,0))</f>
        <v>0</v>
      </c>
      <c r="S645" s="82">
        <f>INDEX([1]Ratio!$S:$S,MATCH([1]ตารางคะแนนV3!$C645,[1]Ratio!$C:$C,0))</f>
        <v>35</v>
      </c>
      <c r="T645" s="78">
        <f>VLOOKUP($C645,[1]RiskPlusY2565Q3!$D$2:$W$901,17,0)</f>
        <v>1</v>
      </c>
      <c r="U645" s="83">
        <f t="shared" si="145"/>
        <v>0.5</v>
      </c>
      <c r="V645" s="82">
        <f>INDEX([1]Ratio!$T:$T,MATCH([1]ตารางคะแนนV3!$C645,[1]Ratio!$C:$C,0))</f>
        <v>50</v>
      </c>
      <c r="W645" s="78">
        <f>VLOOKUP($C645,[1]RiskPlusY2565Q3!$D$2:$W$901,18,0)</f>
        <v>1</v>
      </c>
      <c r="X645" s="83">
        <f t="shared" si="146"/>
        <v>0.5</v>
      </c>
      <c r="Y645" s="82">
        <f>INDEX([1]Ratio!$V:$V,MATCH([1]ตารางคะแนนV3!$C645,[1]Ratio!$C:$C,0))</f>
        <v>56</v>
      </c>
      <c r="Z645" s="81">
        <f>INDEX([1]RiskPlusY2565Q3!$W:$W,MATCH([1]ตารางคะแนนV3!C645,[1]RiskPlusY2565Q3!$D:$D,0))</f>
        <v>1</v>
      </c>
      <c r="AA645" s="84">
        <f t="shared" si="147"/>
        <v>2</v>
      </c>
      <c r="AB645" s="77" t="str">
        <f>INDEX('[1]Quick MethodY2565Q3'!P:P,MATCH([1]ตารางคะแนนV3!$C645,'[1]Quick MethodY2565Q3'!$C:$C,0))</f>
        <v>1</v>
      </c>
      <c r="AC645" s="78" t="str">
        <f>INDEX('[1]Quick MethodY2565Q3'!Q:Q,MATCH([1]ตารางคะแนนV3!$C645,'[1]Quick MethodY2565Q3'!$C:$C,0))</f>
        <v>1</v>
      </c>
      <c r="AD645" s="78">
        <f>INDEX([1]HGRY2565Q3!W:W,MATCH([1]ตารางคะแนนV3!$C645,[1]HGRY2565Q3!$C:$C,0))</f>
        <v>0</v>
      </c>
      <c r="AE645" s="78">
        <f>INDEX([1]HGRY2565Q3!X:X,MATCH([1]ตารางคะแนนV3!$C645,[1]HGRY2565Q3!$C:$C,0))</f>
        <v>0.5</v>
      </c>
      <c r="AF645" s="78">
        <f>INDEX([1]HGRY2565Q3!Y:Y,MATCH([1]ตารางคะแนนV3!$C645,[1]HGRY2565Q3!$C:$C,0))</f>
        <v>0</v>
      </c>
      <c r="AG645" s="78">
        <f>INDEX([1]HGRY2565Q3!Z:Z,MATCH([1]ตารางคะแนนV3!$C645,[1]HGRY2565Q3!$C:$C,0))</f>
        <v>0.5</v>
      </c>
      <c r="AH645" s="85">
        <f t="shared" si="148"/>
        <v>3</v>
      </c>
      <c r="AI645" s="79">
        <f t="shared" si="149"/>
        <v>2</v>
      </c>
      <c r="AJ645" s="86">
        <f>INDEX([1]PointY2565Q3!J:J,MATCH([1]ตารางคะแนนV3!$C645,[1]PointY2565Q3!$C:$C,0))</f>
        <v>1</v>
      </c>
      <c r="AK645" s="87">
        <f>IFERROR(INDEX([1]อัตราการครองเตียง!O:O,MATCH([1]ตารางคะแนนV3!$C645,[1]อัตราการครองเตียง!$C:$C,0)),0)</f>
        <v>0</v>
      </c>
      <c r="AL645" s="88">
        <f>INDEX([1]SumAdjRw!R:R,MATCH([1]ตารางคะแนนV3!$C645,[1]SumAdjRw!$C:$C,0))</f>
        <v>1</v>
      </c>
      <c r="AM645" s="89">
        <f t="shared" si="150"/>
        <v>1</v>
      </c>
      <c r="AN645" s="90">
        <f t="shared" si="151"/>
        <v>4</v>
      </c>
      <c r="AO645" s="91">
        <f t="shared" si="152"/>
        <v>7</v>
      </c>
      <c r="AP645" s="92">
        <f>INDEX([1]RiskPlusY2565Q3!Q:Q,MATCH([1]ตารางคะแนนV3!$C645,[1]RiskPlusY2565Q3!$D:$D,0))</f>
        <v>0</v>
      </c>
      <c r="AQ645" s="92">
        <f>INDEX([1]RiskPlusY2565Q3!R:R,MATCH([1]ตารางคะแนนV3!$C645,[1]RiskPlusY2565Q3!$D:$D,0))</f>
        <v>0</v>
      </c>
      <c r="AR645" s="92">
        <f>INDEX([1]RiskPlusY2565Q3!AB:AB,MATCH([1]ตารางคะแนนV3!$C645,[1]RiskPlusY2565Q3!$D:$D,0))</f>
        <v>1</v>
      </c>
      <c r="AS645" s="93">
        <f t="shared" si="153"/>
        <v>1</v>
      </c>
      <c r="AT645" s="92">
        <f>INDEX([1]RiskPlusY2565Q3!AA:AA,MATCH([1]ตารางคะแนนV3!$C645,[1]RiskPlusY2565Q3!$D:$D,0))</f>
        <v>1</v>
      </c>
      <c r="AU645" s="92">
        <f>INDEX([1]RiskPlusY2565Q3!AC:AC,MATCH([1]ตารางคะแนนV3!$C645,[1]RiskPlusY2565Q3!$D:$D,0))</f>
        <v>1</v>
      </c>
      <c r="AV645" s="94">
        <f t="shared" si="154"/>
        <v>2</v>
      </c>
      <c r="AW645" s="95">
        <f t="shared" si="155"/>
        <v>3</v>
      </c>
      <c r="AX645" s="96">
        <f t="shared" si="156"/>
        <v>10</v>
      </c>
      <c r="AY645" s="18" t="str">
        <f t="shared" si="157"/>
        <v>C</v>
      </c>
      <c r="AZ645" s="18"/>
      <c r="BA645" s="18" t="str">
        <f>INDEX([1]Proflile65!$L:$L,MATCH([1]ตารางคะแนนV3!$C645,[1]Proflile65!$D:$D,0))</f>
        <v>เดิม</v>
      </c>
      <c r="BB645" s="18"/>
      <c r="BC645" s="18"/>
      <c r="BD645" s="28" t="b">
        <f t="shared" si="158"/>
        <v>1</v>
      </c>
      <c r="BE645" s="96">
        <v>10</v>
      </c>
      <c r="BF645" s="18" t="s">
        <v>2072</v>
      </c>
      <c r="BH645" s="17">
        <f t="shared" si="159"/>
        <v>0</v>
      </c>
    </row>
    <row r="646" spans="1:60">
      <c r="A646" s="18" t="s">
        <v>152</v>
      </c>
      <c r="B646" s="17" t="s">
        <v>154</v>
      </c>
      <c r="C646" s="18" t="s">
        <v>1456</v>
      </c>
      <c r="D646" s="17" t="s">
        <v>1457</v>
      </c>
      <c r="E646" s="18" t="str">
        <f>INDEX([1]Proflile65!$F:$F,MATCH([1]ตารางคะแนนV3!$C646,[1]Proflile65!$D:$D,0))</f>
        <v>รพช.</v>
      </c>
      <c r="F646" s="18">
        <f>INDEX([1]Proflile65!$H:$H,MATCH([1]ตารางคะแนนV3!$C646,[1]Proflile65!$D:$D,0))</f>
        <v>135</v>
      </c>
      <c r="G646" s="19" t="str">
        <f>INDEX([1]Proflile65!$K:$K,MATCH([1]ตารางคะแนนV3!$C646,[1]Proflile65!$D:$D,0))</f>
        <v>รพช.M2 B&gt;100</v>
      </c>
      <c r="H646" s="75">
        <v>79694</v>
      </c>
      <c r="I646" s="76">
        <f>INDEX([1]RiskPlusY2565Q3!L:L,MATCH([1]ตารางคะแนนV3!$C646,[1]RiskPlusY2565Q3!$D:$D,0))</f>
        <v>193314406.46000001</v>
      </c>
      <c r="J646" s="76">
        <f>INDEX([1]RiskPlusY2565Q3!P:P,MATCH([1]ตารางคะแนนV3!$C646,[1]RiskPlusY2565Q3!$D:$D,0))</f>
        <v>88631308.489999995</v>
      </c>
      <c r="K646" s="76">
        <f>INDEX([1]RiskPlusY2565Q3!O:O,MATCH([1]ตารางคะแนนV3!$C646,[1]RiskPlusY2565Q3!$D:$D,0))</f>
        <v>78490273.269999996</v>
      </c>
      <c r="L646" s="76">
        <f>INDEX([1]RiskPlusY2565Q3!M:M,MATCH([1]ตารางคะแนนV3!$C646,[1]RiskPlusY2565Q3!$D:$D,0))</f>
        <v>71816228.060000002</v>
      </c>
      <c r="M646" s="29">
        <f>INDEX([1]RiskPlusY2565Q3!N:N,MATCH([1]ตารางคะแนนV3!$C646,[1]RiskPlusY2565Q3!$D:$D,0))</f>
        <v>0</v>
      </c>
      <c r="N646" s="77">
        <f>INDEX([1]PlanfinY2565Q3!M:M,MATCH([1]ตารางคะแนนV3!$C646,[1]PlanfinY2565Q3!$C:$C,0))</f>
        <v>0</v>
      </c>
      <c r="O646" s="78">
        <f>INDEX([1]PlanfinY2565Q3!N:N,MATCH([1]ตารางคะแนนV3!$C646,[1]PlanfinY2565Q3!$C:$C,0))</f>
        <v>1</v>
      </c>
      <c r="P646" s="79">
        <f t="shared" si="144"/>
        <v>1</v>
      </c>
      <c r="Q646" s="80">
        <f>INDEX([1]Ratio!R:R,MATCH([1]ตารางคะแนนV3!$C646,[1]Ratio!$C:$C,0))</f>
        <v>102</v>
      </c>
      <c r="R646" s="81">
        <f>INDEX([1]RiskPlusY2565Q3!$S:$S,MATCH([1]ตารางคะแนนV3!C646,[1]RiskPlusY2565Q3!$D:$D,0))</f>
        <v>0</v>
      </c>
      <c r="S646" s="82">
        <f>INDEX([1]Ratio!$S:$S,MATCH([1]ตารางคะแนนV3!$C646,[1]Ratio!$C:$C,0))</f>
        <v>122</v>
      </c>
      <c r="T646" s="78">
        <f>VLOOKUP($C646,[1]RiskPlusY2565Q3!$D$2:$W$901,17,0)</f>
        <v>0</v>
      </c>
      <c r="U646" s="83">
        <f t="shared" si="145"/>
        <v>0</v>
      </c>
      <c r="V646" s="82">
        <f>INDEX([1]Ratio!$T:$T,MATCH([1]ตารางคะแนนV3!$C646,[1]Ratio!$C:$C,0))</f>
        <v>90</v>
      </c>
      <c r="W646" s="78">
        <f>VLOOKUP($C646,[1]RiskPlusY2565Q3!$D$2:$W$901,18,0)</f>
        <v>0</v>
      </c>
      <c r="X646" s="83">
        <f t="shared" si="146"/>
        <v>0</v>
      </c>
      <c r="Y646" s="82">
        <f>INDEX([1]Ratio!$V:$V,MATCH([1]ตารางคะแนนV3!$C646,[1]Ratio!$C:$C,0))</f>
        <v>58</v>
      </c>
      <c r="Z646" s="81">
        <f>INDEX([1]RiskPlusY2565Q3!$W:$W,MATCH([1]ตารางคะแนนV3!C646,[1]RiskPlusY2565Q3!$D:$D,0))</f>
        <v>1</v>
      </c>
      <c r="AA646" s="84">
        <f t="shared" si="147"/>
        <v>1</v>
      </c>
      <c r="AB646" s="77" t="str">
        <f>INDEX('[1]Quick MethodY2565Q3'!P:P,MATCH([1]ตารางคะแนนV3!$C646,'[1]Quick MethodY2565Q3'!$C:$C,0))</f>
        <v>1</v>
      </c>
      <c r="AC646" s="78" t="str">
        <f>INDEX('[1]Quick MethodY2565Q3'!Q:Q,MATCH([1]ตารางคะแนนV3!$C646,'[1]Quick MethodY2565Q3'!$C:$C,0))</f>
        <v>1</v>
      </c>
      <c r="AD646" s="78">
        <f>INDEX([1]HGRY2565Q3!W:W,MATCH([1]ตารางคะแนนV3!$C646,[1]HGRY2565Q3!$C:$C,0))</f>
        <v>0.5</v>
      </c>
      <c r="AE646" s="78">
        <f>INDEX([1]HGRY2565Q3!X:X,MATCH([1]ตารางคะแนนV3!$C646,[1]HGRY2565Q3!$C:$C,0))</f>
        <v>0.5</v>
      </c>
      <c r="AF646" s="78">
        <f>INDEX([1]HGRY2565Q3!Y:Y,MATCH([1]ตารางคะแนนV3!$C646,[1]HGRY2565Q3!$C:$C,0))</f>
        <v>0</v>
      </c>
      <c r="AG646" s="78">
        <f>INDEX([1]HGRY2565Q3!Z:Z,MATCH([1]ตารางคะแนนV3!$C646,[1]HGRY2565Q3!$C:$C,0))</f>
        <v>0.5</v>
      </c>
      <c r="AH646" s="85">
        <f t="shared" si="148"/>
        <v>3.5</v>
      </c>
      <c r="AI646" s="79">
        <f t="shared" si="149"/>
        <v>2</v>
      </c>
      <c r="AJ646" s="86">
        <f>INDEX([1]PointY2565Q3!J:J,MATCH([1]ตารางคะแนนV3!$C646,[1]PointY2565Q3!$C:$C,0))</f>
        <v>1</v>
      </c>
      <c r="AK646" s="87">
        <f>IFERROR(INDEX([1]อัตราการครองเตียง!O:O,MATCH([1]ตารางคะแนนV3!$C646,[1]อัตราการครองเตียง!$C:$C,0)),0)</f>
        <v>1</v>
      </c>
      <c r="AL646" s="88">
        <f>INDEX([1]SumAdjRw!R:R,MATCH([1]ตารางคะแนนV3!$C646,[1]SumAdjRw!$C:$C,0))</f>
        <v>0</v>
      </c>
      <c r="AM646" s="89">
        <f t="shared" si="150"/>
        <v>1</v>
      </c>
      <c r="AN646" s="90">
        <f t="shared" si="151"/>
        <v>4</v>
      </c>
      <c r="AO646" s="91">
        <f t="shared" si="152"/>
        <v>6</v>
      </c>
      <c r="AP646" s="92">
        <f>INDEX([1]RiskPlusY2565Q3!Q:Q,MATCH([1]ตารางคะแนนV3!$C646,[1]RiskPlusY2565Q3!$D:$D,0))</f>
        <v>0</v>
      </c>
      <c r="AQ646" s="92">
        <f>INDEX([1]RiskPlusY2565Q3!R:R,MATCH([1]ตารางคะแนนV3!$C646,[1]RiskPlusY2565Q3!$D:$D,0))</f>
        <v>0</v>
      </c>
      <c r="AR646" s="92">
        <f>INDEX([1]RiskPlusY2565Q3!AB:AB,MATCH([1]ตารางคะแนนV3!$C646,[1]RiskPlusY2565Q3!$D:$D,0))</f>
        <v>1</v>
      </c>
      <c r="AS646" s="93">
        <f t="shared" si="153"/>
        <v>1</v>
      </c>
      <c r="AT646" s="92">
        <f>INDEX([1]RiskPlusY2565Q3!AA:AA,MATCH([1]ตารางคะแนนV3!$C646,[1]RiskPlusY2565Q3!$D:$D,0))</f>
        <v>1</v>
      </c>
      <c r="AU646" s="92">
        <f>INDEX([1]RiskPlusY2565Q3!AC:AC,MATCH([1]ตารางคะแนนV3!$C646,[1]RiskPlusY2565Q3!$D:$D,0))</f>
        <v>1</v>
      </c>
      <c r="AV646" s="94">
        <f t="shared" si="154"/>
        <v>2</v>
      </c>
      <c r="AW646" s="95">
        <f t="shared" si="155"/>
        <v>3</v>
      </c>
      <c r="AX646" s="96">
        <f t="shared" si="156"/>
        <v>9</v>
      </c>
      <c r="AY646" s="18" t="str">
        <f t="shared" si="157"/>
        <v>C</v>
      </c>
      <c r="AZ646" s="18"/>
      <c r="BA646" s="18" t="str">
        <f>INDEX([1]Proflile65!$L:$L,MATCH([1]ตารางคะแนนV3!$C646,[1]Proflile65!$D:$D,0))</f>
        <v>เดิม</v>
      </c>
      <c r="BB646" s="18"/>
      <c r="BC646" s="18"/>
      <c r="BD646" s="28" t="b">
        <f t="shared" si="158"/>
        <v>1</v>
      </c>
      <c r="BE646" s="96">
        <v>9</v>
      </c>
      <c r="BF646" s="18" t="s">
        <v>2072</v>
      </c>
      <c r="BH646" s="17">
        <f t="shared" si="159"/>
        <v>0</v>
      </c>
    </row>
    <row r="647" spans="1:60">
      <c r="A647" s="18" t="s">
        <v>152</v>
      </c>
      <c r="B647" s="17" t="s">
        <v>154</v>
      </c>
      <c r="C647" s="18" t="s">
        <v>1458</v>
      </c>
      <c r="D647" s="17" t="s">
        <v>1459</v>
      </c>
      <c r="E647" s="18" t="str">
        <f>INDEX([1]Proflile65!$F:$F,MATCH([1]ตารางคะแนนV3!$C647,[1]Proflile65!$D:$D,0))</f>
        <v>รพช.</v>
      </c>
      <c r="F647" s="18">
        <f>INDEX([1]Proflile65!$H:$H,MATCH([1]ตารางคะแนนV3!$C647,[1]Proflile65!$D:$D,0))</f>
        <v>48</v>
      </c>
      <c r="G647" s="19" t="str">
        <f>INDEX([1]Proflile65!$K:$K,MATCH([1]ตารางคะแนนV3!$C647,[1]Proflile65!$D:$D,0))</f>
        <v>รพช.F2 P30,000-60,000</v>
      </c>
      <c r="H647" s="75">
        <v>33931</v>
      </c>
      <c r="I647" s="76">
        <f>INDEX([1]RiskPlusY2565Q3!L:L,MATCH([1]ตารางคะแนนV3!$C647,[1]RiskPlusY2565Q3!$D:$D,0))</f>
        <v>50316658.869999997</v>
      </c>
      <c r="J647" s="76">
        <f>INDEX([1]RiskPlusY2565Q3!P:P,MATCH([1]ตารางคะแนนV3!$C647,[1]RiskPlusY2565Q3!$D:$D,0))</f>
        <v>34946762.289999999</v>
      </c>
      <c r="K647" s="76">
        <f>INDEX([1]RiskPlusY2565Q3!O:O,MATCH([1]ตารางคะแนนV3!$C647,[1]RiskPlusY2565Q3!$D:$D,0))</f>
        <v>26039954.09</v>
      </c>
      <c r="L647" s="76">
        <f>INDEX([1]RiskPlusY2565Q3!M:M,MATCH([1]ตารางคะแนนV3!$C647,[1]RiskPlusY2565Q3!$D:$D,0))</f>
        <v>23555749.370000001</v>
      </c>
      <c r="M647" s="29">
        <f>INDEX([1]RiskPlusY2565Q3!N:N,MATCH([1]ตารางคะแนนV3!$C647,[1]RiskPlusY2565Q3!$D:$D,0))</f>
        <v>0</v>
      </c>
      <c r="N647" s="77">
        <f>INDEX([1]PlanfinY2565Q3!M:M,MATCH([1]ตารางคะแนนV3!$C647,[1]PlanfinY2565Q3!$C:$C,0))</f>
        <v>0</v>
      </c>
      <c r="O647" s="78">
        <f>INDEX([1]PlanfinY2565Q3!N:N,MATCH([1]ตารางคะแนนV3!$C647,[1]PlanfinY2565Q3!$C:$C,0))</f>
        <v>1</v>
      </c>
      <c r="P647" s="79">
        <f t="shared" si="144"/>
        <v>1</v>
      </c>
      <c r="Q647" s="80">
        <f>INDEX([1]Ratio!R:R,MATCH([1]ตารางคะแนนV3!$C647,[1]Ratio!$C:$C,0))</f>
        <v>131</v>
      </c>
      <c r="R647" s="81">
        <f>INDEX([1]RiskPlusY2565Q3!$S:$S,MATCH([1]ตารางคะแนนV3!C647,[1]RiskPlusY2565Q3!$D:$D,0))</f>
        <v>0</v>
      </c>
      <c r="S647" s="82">
        <f>INDEX([1]Ratio!$S:$S,MATCH([1]ตารางคะแนนV3!$C647,[1]Ratio!$C:$C,0))</f>
        <v>60</v>
      </c>
      <c r="T647" s="78">
        <f>VLOOKUP($C647,[1]RiskPlusY2565Q3!$D$2:$W$901,17,0)</f>
        <v>1</v>
      </c>
      <c r="U647" s="83">
        <f t="shared" si="145"/>
        <v>0.5</v>
      </c>
      <c r="V647" s="82">
        <f>INDEX([1]Ratio!$T:$T,MATCH([1]ตารางคะแนนV3!$C647,[1]Ratio!$C:$C,0))</f>
        <v>93</v>
      </c>
      <c r="W647" s="78">
        <f>VLOOKUP($C647,[1]RiskPlusY2565Q3!$D$2:$W$901,18,0)</f>
        <v>0</v>
      </c>
      <c r="X647" s="83">
        <f t="shared" si="146"/>
        <v>0</v>
      </c>
      <c r="Y647" s="82">
        <f>INDEX([1]Ratio!$V:$V,MATCH([1]ตารางคะแนนV3!$C647,[1]Ratio!$C:$C,0))</f>
        <v>141</v>
      </c>
      <c r="Z647" s="81">
        <f>INDEX([1]RiskPlusY2565Q3!$W:$W,MATCH([1]ตารางคะแนนV3!C647,[1]RiskPlusY2565Q3!$D:$D,0))</f>
        <v>0</v>
      </c>
      <c r="AA647" s="84">
        <f t="shared" si="147"/>
        <v>0.5</v>
      </c>
      <c r="AB647" s="77" t="str">
        <f>INDEX('[1]Quick MethodY2565Q3'!P:P,MATCH([1]ตารางคะแนนV3!$C647,'[1]Quick MethodY2565Q3'!$C:$C,0))</f>
        <v>1</v>
      </c>
      <c r="AC647" s="78" t="str">
        <f>INDEX('[1]Quick MethodY2565Q3'!Q:Q,MATCH([1]ตารางคะแนนV3!$C647,'[1]Quick MethodY2565Q3'!$C:$C,0))</f>
        <v>1</v>
      </c>
      <c r="AD647" s="78">
        <f>INDEX([1]HGRY2565Q3!W:W,MATCH([1]ตารางคะแนนV3!$C647,[1]HGRY2565Q3!$C:$C,0))</f>
        <v>0.5</v>
      </c>
      <c r="AE647" s="78">
        <f>INDEX([1]HGRY2565Q3!X:X,MATCH([1]ตารางคะแนนV3!$C647,[1]HGRY2565Q3!$C:$C,0))</f>
        <v>0.5</v>
      </c>
      <c r="AF647" s="78">
        <f>INDEX([1]HGRY2565Q3!Y:Y,MATCH([1]ตารางคะแนนV3!$C647,[1]HGRY2565Q3!$C:$C,0))</f>
        <v>0.5</v>
      </c>
      <c r="AG647" s="78">
        <f>INDEX([1]HGRY2565Q3!Z:Z,MATCH([1]ตารางคะแนนV3!$C647,[1]HGRY2565Q3!$C:$C,0))</f>
        <v>0.5</v>
      </c>
      <c r="AH647" s="85">
        <f t="shared" si="148"/>
        <v>4</v>
      </c>
      <c r="AI647" s="79">
        <f t="shared" si="149"/>
        <v>2</v>
      </c>
      <c r="AJ647" s="86">
        <f>INDEX([1]PointY2565Q3!J:J,MATCH([1]ตารางคะแนนV3!$C647,[1]PointY2565Q3!$C:$C,0))</f>
        <v>1</v>
      </c>
      <c r="AK647" s="87">
        <f>IFERROR(INDEX([1]อัตราการครองเตียง!O:O,MATCH([1]ตารางคะแนนV3!$C647,[1]อัตราการครองเตียง!$C:$C,0)),0)</f>
        <v>0</v>
      </c>
      <c r="AL647" s="88">
        <f>INDEX([1]SumAdjRw!R:R,MATCH([1]ตารางคะแนนV3!$C647,[1]SumAdjRw!$C:$C,0))</f>
        <v>1</v>
      </c>
      <c r="AM647" s="89">
        <f t="shared" si="150"/>
        <v>1</v>
      </c>
      <c r="AN647" s="90">
        <f t="shared" si="151"/>
        <v>4</v>
      </c>
      <c r="AO647" s="91">
        <f t="shared" si="152"/>
        <v>5.5</v>
      </c>
      <c r="AP647" s="92">
        <f>INDEX([1]RiskPlusY2565Q3!Q:Q,MATCH([1]ตารางคะแนนV3!$C647,[1]RiskPlusY2565Q3!$D:$D,0))</f>
        <v>0</v>
      </c>
      <c r="AQ647" s="92">
        <f>INDEX([1]RiskPlusY2565Q3!R:R,MATCH([1]ตารางคะแนนV3!$C647,[1]RiskPlusY2565Q3!$D:$D,0))</f>
        <v>0</v>
      </c>
      <c r="AR647" s="92">
        <f>INDEX([1]RiskPlusY2565Q3!AB:AB,MATCH([1]ตารางคะแนนV3!$C647,[1]RiskPlusY2565Q3!$D:$D,0))</f>
        <v>1</v>
      </c>
      <c r="AS647" s="93">
        <f t="shared" si="153"/>
        <v>1</v>
      </c>
      <c r="AT647" s="92">
        <f>INDEX([1]RiskPlusY2565Q3!AA:AA,MATCH([1]ตารางคะแนนV3!$C647,[1]RiskPlusY2565Q3!$D:$D,0))</f>
        <v>1</v>
      </c>
      <c r="AU647" s="92">
        <f>INDEX([1]RiskPlusY2565Q3!AC:AC,MATCH([1]ตารางคะแนนV3!$C647,[1]RiskPlusY2565Q3!$D:$D,0))</f>
        <v>1</v>
      </c>
      <c r="AV647" s="94">
        <f t="shared" si="154"/>
        <v>2</v>
      </c>
      <c r="AW647" s="95">
        <f t="shared" si="155"/>
        <v>3</v>
      </c>
      <c r="AX647" s="96">
        <f t="shared" si="156"/>
        <v>8.5</v>
      </c>
      <c r="AY647" s="18" t="str">
        <f t="shared" si="157"/>
        <v>D</v>
      </c>
      <c r="AZ647" s="18"/>
      <c r="BA647" s="18" t="str">
        <f>INDEX([1]Proflile65!$L:$L,MATCH([1]ตารางคะแนนV3!$C647,[1]Proflile65!$D:$D,0))</f>
        <v>เดิม</v>
      </c>
      <c r="BB647" s="18"/>
      <c r="BC647" s="18"/>
      <c r="BD647" s="28" t="b">
        <f t="shared" si="158"/>
        <v>1</v>
      </c>
      <c r="BE647" s="96">
        <v>8.5</v>
      </c>
      <c r="BF647" s="18" t="s">
        <v>2073</v>
      </c>
      <c r="BH647" s="17">
        <f t="shared" si="159"/>
        <v>0</v>
      </c>
    </row>
    <row r="648" spans="1:60">
      <c r="A648" s="18" t="s">
        <v>152</v>
      </c>
      <c r="B648" s="17" t="s">
        <v>154</v>
      </c>
      <c r="C648" s="18" t="s">
        <v>1460</v>
      </c>
      <c r="D648" s="17" t="s">
        <v>1461</v>
      </c>
      <c r="E648" s="18" t="str">
        <f>INDEX([1]Proflile65!$F:$F,MATCH([1]ตารางคะแนนV3!$C648,[1]Proflile65!$D:$D,0))</f>
        <v>รพช.</v>
      </c>
      <c r="F648" s="18">
        <f>INDEX([1]Proflile65!$H:$H,MATCH([1]ตารางคะแนนV3!$C648,[1]Proflile65!$D:$D,0))</f>
        <v>35</v>
      </c>
      <c r="G648" s="19" t="str">
        <f>INDEX([1]Proflile65!$K:$K,MATCH([1]ตารางคะแนนV3!$C648,[1]Proflile65!$D:$D,0))</f>
        <v>รพช.F2 P&lt;=30,000</v>
      </c>
      <c r="H648" s="75">
        <v>22063</v>
      </c>
      <c r="I648" s="76">
        <f>INDEX([1]RiskPlusY2565Q3!L:L,MATCH([1]ตารางคะแนนV3!$C648,[1]RiskPlusY2565Q3!$D:$D,0))</f>
        <v>78430828.049999997</v>
      </c>
      <c r="J648" s="76">
        <f>INDEX([1]RiskPlusY2565Q3!P:P,MATCH([1]ตารางคะแนนV3!$C648,[1]RiskPlusY2565Q3!$D:$D,0))</f>
        <v>38149516.299999997</v>
      </c>
      <c r="K648" s="76">
        <f>INDEX([1]RiskPlusY2565Q3!O:O,MATCH([1]ตารางคะแนนV3!$C648,[1]RiskPlusY2565Q3!$D:$D,0))</f>
        <v>42260606.770000003</v>
      </c>
      <c r="L648" s="76">
        <f>INDEX([1]RiskPlusY2565Q3!M:M,MATCH([1]ตารางคะแนนV3!$C648,[1]RiskPlusY2565Q3!$D:$D,0))</f>
        <v>38597399.640000001</v>
      </c>
      <c r="M648" s="29">
        <f>INDEX([1]RiskPlusY2565Q3!N:N,MATCH([1]ตารางคะแนนV3!$C648,[1]RiskPlusY2565Q3!$D:$D,0))</f>
        <v>0</v>
      </c>
      <c r="N648" s="77">
        <f>INDEX([1]PlanfinY2565Q3!M:M,MATCH([1]ตารางคะแนนV3!$C648,[1]PlanfinY2565Q3!$C:$C,0))</f>
        <v>0</v>
      </c>
      <c r="O648" s="78">
        <f>INDEX([1]PlanfinY2565Q3!N:N,MATCH([1]ตารางคะแนนV3!$C648,[1]PlanfinY2565Q3!$C:$C,0))</f>
        <v>1</v>
      </c>
      <c r="P648" s="79">
        <f t="shared" ref="P648:P711" si="160">SUM(N648+O648)</f>
        <v>1</v>
      </c>
      <c r="Q648" s="80">
        <f>INDEX([1]Ratio!R:R,MATCH([1]ตารางคะแนนV3!$C648,[1]Ratio!$C:$C,0))</f>
        <v>177</v>
      </c>
      <c r="R648" s="81">
        <f>INDEX([1]RiskPlusY2565Q3!$S:$S,MATCH([1]ตารางคะแนนV3!C648,[1]RiskPlusY2565Q3!$D:$D,0))</f>
        <v>0</v>
      </c>
      <c r="S648" s="82">
        <f>INDEX([1]Ratio!$S:$S,MATCH([1]ตารางคะแนนV3!$C648,[1]Ratio!$C:$C,0))</f>
        <v>47</v>
      </c>
      <c r="T648" s="78">
        <f>VLOOKUP($C648,[1]RiskPlusY2565Q3!$D$2:$W$901,17,0)</f>
        <v>1</v>
      </c>
      <c r="U648" s="83">
        <f t="shared" ref="U648:U711" si="161">IF(T648=1,0.5,0)</f>
        <v>0.5</v>
      </c>
      <c r="V648" s="82">
        <f>INDEX([1]Ratio!$T:$T,MATCH([1]ตารางคะแนนV3!$C648,[1]Ratio!$C:$C,0))</f>
        <v>108</v>
      </c>
      <c r="W648" s="78">
        <f>VLOOKUP($C648,[1]RiskPlusY2565Q3!$D$2:$W$901,18,0)</f>
        <v>0</v>
      </c>
      <c r="X648" s="83">
        <f t="shared" ref="X648:X711" si="162">IF(W648=1,0.5,0)</f>
        <v>0</v>
      </c>
      <c r="Y648" s="82">
        <f>INDEX([1]Ratio!$V:$V,MATCH([1]ตารางคะแนนV3!$C648,[1]Ratio!$C:$C,0))</f>
        <v>59</v>
      </c>
      <c r="Z648" s="81">
        <f>INDEX([1]RiskPlusY2565Q3!$W:$W,MATCH([1]ตารางคะแนนV3!C648,[1]RiskPlusY2565Q3!$D:$D,0))</f>
        <v>1</v>
      </c>
      <c r="AA648" s="84">
        <f t="shared" ref="AA648:AA711" si="163">SUM(R648,U648,X648,Z648)</f>
        <v>1.5</v>
      </c>
      <c r="AB648" s="77" t="str">
        <f>INDEX('[1]Quick MethodY2565Q3'!P:P,MATCH([1]ตารางคะแนนV3!$C648,'[1]Quick MethodY2565Q3'!$C:$C,0))</f>
        <v>1</v>
      </c>
      <c r="AC648" s="78" t="str">
        <f>INDEX('[1]Quick MethodY2565Q3'!Q:Q,MATCH([1]ตารางคะแนนV3!$C648,'[1]Quick MethodY2565Q3'!$C:$C,0))</f>
        <v>1</v>
      </c>
      <c r="AD648" s="78">
        <f>INDEX([1]HGRY2565Q3!W:W,MATCH([1]ตารางคะแนนV3!$C648,[1]HGRY2565Q3!$C:$C,0))</f>
        <v>0</v>
      </c>
      <c r="AE648" s="78">
        <f>INDEX([1]HGRY2565Q3!X:X,MATCH([1]ตารางคะแนนV3!$C648,[1]HGRY2565Q3!$C:$C,0))</f>
        <v>0.5</v>
      </c>
      <c r="AF648" s="78">
        <f>INDEX([1]HGRY2565Q3!Y:Y,MATCH([1]ตารางคะแนนV3!$C648,[1]HGRY2565Q3!$C:$C,0))</f>
        <v>0</v>
      </c>
      <c r="AG648" s="78">
        <f>INDEX([1]HGRY2565Q3!Z:Z,MATCH([1]ตารางคะแนนV3!$C648,[1]HGRY2565Q3!$C:$C,0))</f>
        <v>0</v>
      </c>
      <c r="AH648" s="85">
        <f t="shared" ref="AH648:AH711" si="164">SUM(AB648+AC648+AD648+AE648+AF648+AG648)</f>
        <v>2.5</v>
      </c>
      <c r="AI648" s="79">
        <f t="shared" ref="AI648:AI711" si="165">IF(AH648&gt;=2,2,AH648)</f>
        <v>2</v>
      </c>
      <c r="AJ648" s="86">
        <f>INDEX([1]PointY2565Q3!J:J,MATCH([1]ตารางคะแนนV3!$C648,[1]PointY2565Q3!$C:$C,0))</f>
        <v>1</v>
      </c>
      <c r="AK648" s="87">
        <f>IFERROR(INDEX([1]อัตราการครองเตียง!O:O,MATCH([1]ตารางคะแนนV3!$C648,[1]อัตราการครองเตียง!$C:$C,0)),0)</f>
        <v>1</v>
      </c>
      <c r="AL648" s="88">
        <f>INDEX([1]SumAdjRw!R:R,MATCH([1]ตารางคะแนนV3!$C648,[1]SumAdjRw!$C:$C,0))</f>
        <v>1</v>
      </c>
      <c r="AM648" s="89">
        <f t="shared" ref="AM648:AM711" si="166">AK648+AL648</f>
        <v>2</v>
      </c>
      <c r="AN648" s="90">
        <f t="shared" ref="AN648:AN711" si="167">SUM(AI648,AJ648,AM648)</f>
        <v>5</v>
      </c>
      <c r="AO648" s="91">
        <f t="shared" ref="AO648:AO711" si="168">SUM(P648,AA648,AN648)</f>
        <v>7.5</v>
      </c>
      <c r="AP648" s="92">
        <f>INDEX([1]RiskPlusY2565Q3!Q:Q,MATCH([1]ตารางคะแนนV3!$C648,[1]RiskPlusY2565Q3!$D:$D,0))</f>
        <v>1</v>
      </c>
      <c r="AQ648" s="92">
        <f>INDEX([1]RiskPlusY2565Q3!R:R,MATCH([1]ตารางคะแนนV3!$C648,[1]RiskPlusY2565Q3!$D:$D,0))</f>
        <v>1</v>
      </c>
      <c r="AR648" s="92">
        <f>INDEX([1]RiskPlusY2565Q3!AB:AB,MATCH([1]ตารางคะแนนV3!$C648,[1]RiskPlusY2565Q3!$D:$D,0))</f>
        <v>1</v>
      </c>
      <c r="AS648" s="93">
        <f t="shared" ref="AS648:AS711" si="169">SUM(AP648:AR648)</f>
        <v>3</v>
      </c>
      <c r="AT648" s="92">
        <f>INDEX([1]RiskPlusY2565Q3!AA:AA,MATCH([1]ตารางคะแนนV3!$C648,[1]RiskPlusY2565Q3!$D:$D,0))</f>
        <v>1</v>
      </c>
      <c r="AU648" s="92">
        <f>INDEX([1]RiskPlusY2565Q3!AC:AC,MATCH([1]ตารางคะแนนV3!$C648,[1]RiskPlusY2565Q3!$D:$D,0))</f>
        <v>1</v>
      </c>
      <c r="AV648" s="94">
        <f t="shared" ref="AV648:AV711" si="170">SUM(AT648:AU648)</f>
        <v>2</v>
      </c>
      <c r="AW648" s="95">
        <f t="shared" ref="AW648:AW711" si="171">SUM(AV648,AS648)</f>
        <v>5</v>
      </c>
      <c r="AX648" s="96">
        <f t="shared" ref="AX648:AX711" si="172">SUM(AO648,AW648)</f>
        <v>12.5</v>
      </c>
      <c r="AY648" s="18" t="str">
        <f t="shared" ref="AY648:AY711" si="173">IF(AX648&lt;7.5,"F",IF(AX648&lt;9,"D",IF(AX648&lt;10.5,"C",IF(AX648&lt;12,"B","A"))))</f>
        <v>A</v>
      </c>
      <c r="AZ648" s="18"/>
      <c r="BA648" s="18" t="str">
        <f>INDEX([1]Proflile65!$L:$L,MATCH([1]ตารางคะแนนV3!$C648,[1]Proflile65!$D:$D,0))</f>
        <v>เดิม</v>
      </c>
      <c r="BB648" s="18"/>
      <c r="BC648" s="18"/>
      <c r="BD648" s="28" t="b">
        <f t="shared" ref="BD648:BD711" si="174">AX648=BE648</f>
        <v>1</v>
      </c>
      <c r="BE648" s="96">
        <v>12.5</v>
      </c>
      <c r="BF648" s="18" t="s">
        <v>2048</v>
      </c>
      <c r="BH648" s="17">
        <f t="shared" ref="BH648:BH711" si="175">IF(AY648=$BH$5,$BI$5,IF(AY648=$BH$6,$BI$6,0))</f>
        <v>300000</v>
      </c>
    </row>
    <row r="649" spans="1:60">
      <c r="A649" s="18" t="s">
        <v>152</v>
      </c>
      <c r="B649" s="17" t="s">
        <v>154</v>
      </c>
      <c r="C649" s="18" t="s">
        <v>1462</v>
      </c>
      <c r="D649" s="17" t="s">
        <v>1463</v>
      </c>
      <c r="E649" s="18" t="str">
        <f>INDEX([1]Proflile65!$F:$F,MATCH([1]ตารางคะแนนV3!$C649,[1]Proflile65!$D:$D,0))</f>
        <v>รพช.</v>
      </c>
      <c r="F649" s="18">
        <f>INDEX([1]Proflile65!$H:$H,MATCH([1]ตารางคะแนนV3!$C649,[1]Proflile65!$D:$D,0))</f>
        <v>80</v>
      </c>
      <c r="G649" s="19" t="str">
        <f>INDEX([1]Proflile65!$K:$K,MATCH([1]ตารางคะแนนV3!$C649,[1]Proflile65!$D:$D,0))</f>
        <v>รพช.F2 P30,000-60,000</v>
      </c>
      <c r="H649" s="75">
        <v>34917</v>
      </c>
      <c r="I649" s="76">
        <f>INDEX([1]RiskPlusY2565Q3!L:L,MATCH([1]ตารางคะแนนV3!$C649,[1]RiskPlusY2565Q3!$D:$D,0))</f>
        <v>102309421.36</v>
      </c>
      <c r="J649" s="76">
        <f>INDEX([1]RiskPlusY2565Q3!P:P,MATCH([1]ตารางคะแนนV3!$C649,[1]RiskPlusY2565Q3!$D:$D,0))</f>
        <v>66666183.090000004</v>
      </c>
      <c r="K649" s="76">
        <f>INDEX([1]RiskPlusY2565Q3!O:O,MATCH([1]ตารางคะแนนV3!$C649,[1]RiskPlusY2565Q3!$D:$D,0))</f>
        <v>47371265.039999999</v>
      </c>
      <c r="L649" s="76">
        <f>INDEX([1]RiskPlusY2565Q3!M:M,MATCH([1]ตารางคะแนนV3!$C649,[1]RiskPlusY2565Q3!$D:$D,0))</f>
        <v>42538419.390000001</v>
      </c>
      <c r="M649" s="29">
        <f>INDEX([1]RiskPlusY2565Q3!N:N,MATCH([1]ตารางคะแนนV3!$C649,[1]RiskPlusY2565Q3!$D:$D,0))</f>
        <v>0</v>
      </c>
      <c r="N649" s="77">
        <f>INDEX([1]PlanfinY2565Q3!M:M,MATCH([1]ตารางคะแนนV3!$C649,[1]PlanfinY2565Q3!$C:$C,0))</f>
        <v>1</v>
      </c>
      <c r="O649" s="78">
        <f>INDEX([1]PlanfinY2565Q3!N:N,MATCH([1]ตารางคะแนนV3!$C649,[1]PlanfinY2565Q3!$C:$C,0))</f>
        <v>1</v>
      </c>
      <c r="P649" s="79">
        <f t="shared" si="160"/>
        <v>2</v>
      </c>
      <c r="Q649" s="80">
        <f>INDEX([1]Ratio!R:R,MATCH([1]ตารางคะแนนV3!$C649,[1]Ratio!$C:$C,0))</f>
        <v>74</v>
      </c>
      <c r="R649" s="81">
        <f>INDEX([1]RiskPlusY2565Q3!$S:$S,MATCH([1]ตารางคะแนนV3!C649,[1]RiskPlusY2565Q3!$D:$D,0))</f>
        <v>1</v>
      </c>
      <c r="S649" s="82">
        <f>INDEX([1]Ratio!$S:$S,MATCH([1]ตารางคะแนนV3!$C649,[1]Ratio!$C:$C,0))</f>
        <v>92</v>
      </c>
      <c r="T649" s="78">
        <f>VLOOKUP($C649,[1]RiskPlusY2565Q3!$D$2:$W$901,17,0)</f>
        <v>0</v>
      </c>
      <c r="U649" s="83">
        <f t="shared" si="161"/>
        <v>0</v>
      </c>
      <c r="V649" s="82">
        <f>INDEX([1]Ratio!$T:$T,MATCH([1]ตารางคะแนนV3!$C649,[1]Ratio!$C:$C,0))</f>
        <v>95</v>
      </c>
      <c r="W649" s="78">
        <f>VLOOKUP($C649,[1]RiskPlusY2565Q3!$D$2:$W$901,18,0)</f>
        <v>0</v>
      </c>
      <c r="X649" s="83">
        <f t="shared" si="162"/>
        <v>0</v>
      </c>
      <c r="Y649" s="82">
        <f>INDEX([1]Ratio!$V:$V,MATCH([1]ตารางคะแนนV3!$C649,[1]Ratio!$C:$C,0))</f>
        <v>92</v>
      </c>
      <c r="Z649" s="81">
        <f>INDEX([1]RiskPlusY2565Q3!$W:$W,MATCH([1]ตารางคะแนนV3!C649,[1]RiskPlusY2565Q3!$D:$D,0))</f>
        <v>0</v>
      </c>
      <c r="AA649" s="84">
        <f t="shared" si="163"/>
        <v>1</v>
      </c>
      <c r="AB649" s="77" t="str">
        <f>INDEX('[1]Quick MethodY2565Q3'!P:P,MATCH([1]ตารางคะแนนV3!$C649,'[1]Quick MethodY2565Q3'!$C:$C,0))</f>
        <v>1</v>
      </c>
      <c r="AC649" s="78" t="str">
        <f>INDEX('[1]Quick MethodY2565Q3'!Q:Q,MATCH([1]ตารางคะแนนV3!$C649,'[1]Quick MethodY2565Q3'!$C:$C,0))</f>
        <v>1</v>
      </c>
      <c r="AD649" s="78">
        <f>INDEX([1]HGRY2565Q3!W:W,MATCH([1]ตารางคะแนนV3!$C649,[1]HGRY2565Q3!$C:$C,0))</f>
        <v>0.5</v>
      </c>
      <c r="AE649" s="78">
        <f>INDEX([1]HGRY2565Q3!X:X,MATCH([1]ตารางคะแนนV3!$C649,[1]HGRY2565Q3!$C:$C,0))</f>
        <v>0.5</v>
      </c>
      <c r="AF649" s="78">
        <f>INDEX([1]HGRY2565Q3!Y:Y,MATCH([1]ตารางคะแนนV3!$C649,[1]HGRY2565Q3!$C:$C,0))</f>
        <v>0.5</v>
      </c>
      <c r="AG649" s="78">
        <f>INDEX([1]HGRY2565Q3!Z:Z,MATCH([1]ตารางคะแนนV3!$C649,[1]HGRY2565Q3!$C:$C,0))</f>
        <v>0</v>
      </c>
      <c r="AH649" s="85">
        <f t="shared" si="164"/>
        <v>3.5</v>
      </c>
      <c r="AI649" s="79">
        <f t="shared" si="165"/>
        <v>2</v>
      </c>
      <c r="AJ649" s="86">
        <f>INDEX([1]PointY2565Q3!J:J,MATCH([1]ตารางคะแนนV3!$C649,[1]PointY2565Q3!$C:$C,0))</f>
        <v>1</v>
      </c>
      <c r="AK649" s="87">
        <f>IFERROR(INDEX([1]อัตราการครองเตียง!O:O,MATCH([1]ตารางคะแนนV3!$C649,[1]อัตราการครองเตียง!$C:$C,0)),0)</f>
        <v>1</v>
      </c>
      <c r="AL649" s="88">
        <f>INDEX([1]SumAdjRw!R:R,MATCH([1]ตารางคะแนนV3!$C649,[1]SumAdjRw!$C:$C,0))</f>
        <v>1</v>
      </c>
      <c r="AM649" s="89">
        <f t="shared" si="166"/>
        <v>2</v>
      </c>
      <c r="AN649" s="90">
        <f t="shared" si="167"/>
        <v>5</v>
      </c>
      <c r="AO649" s="91">
        <f t="shared" si="168"/>
        <v>8</v>
      </c>
      <c r="AP649" s="92">
        <f>INDEX([1]RiskPlusY2565Q3!Q:Q,MATCH([1]ตารางคะแนนV3!$C649,[1]RiskPlusY2565Q3!$D:$D,0))</f>
        <v>1</v>
      </c>
      <c r="AQ649" s="92">
        <f>INDEX([1]RiskPlusY2565Q3!R:R,MATCH([1]ตารางคะแนนV3!$C649,[1]RiskPlusY2565Q3!$D:$D,0))</f>
        <v>0</v>
      </c>
      <c r="AR649" s="92">
        <f>INDEX([1]RiskPlusY2565Q3!AB:AB,MATCH([1]ตารางคะแนนV3!$C649,[1]RiskPlusY2565Q3!$D:$D,0))</f>
        <v>1</v>
      </c>
      <c r="AS649" s="93">
        <f t="shared" si="169"/>
        <v>2</v>
      </c>
      <c r="AT649" s="92">
        <f>INDEX([1]RiskPlusY2565Q3!AA:AA,MATCH([1]ตารางคะแนนV3!$C649,[1]RiskPlusY2565Q3!$D:$D,0))</f>
        <v>1</v>
      </c>
      <c r="AU649" s="92">
        <f>INDEX([1]RiskPlusY2565Q3!AC:AC,MATCH([1]ตารางคะแนนV3!$C649,[1]RiskPlusY2565Q3!$D:$D,0))</f>
        <v>1</v>
      </c>
      <c r="AV649" s="94">
        <f t="shared" si="170"/>
        <v>2</v>
      </c>
      <c r="AW649" s="95">
        <f t="shared" si="171"/>
        <v>4</v>
      </c>
      <c r="AX649" s="96">
        <f t="shared" si="172"/>
        <v>12</v>
      </c>
      <c r="AY649" s="18" t="str">
        <f t="shared" si="173"/>
        <v>A</v>
      </c>
      <c r="AZ649" s="18"/>
      <c r="BA649" s="18" t="str">
        <f>INDEX([1]Proflile65!$L:$L,MATCH([1]ตารางคะแนนV3!$C649,[1]Proflile65!$D:$D,0))</f>
        <v>เดิม</v>
      </c>
      <c r="BB649" s="18"/>
      <c r="BC649" s="18"/>
      <c r="BD649" s="28" t="b">
        <f t="shared" si="174"/>
        <v>1</v>
      </c>
      <c r="BE649" s="96">
        <v>12</v>
      </c>
      <c r="BF649" s="18" t="s">
        <v>2048</v>
      </c>
      <c r="BH649" s="17">
        <f t="shared" si="175"/>
        <v>300000</v>
      </c>
    </row>
    <row r="650" spans="1:60">
      <c r="A650" s="18" t="s">
        <v>152</v>
      </c>
      <c r="B650" s="17" t="s">
        <v>154</v>
      </c>
      <c r="C650" s="18" t="s">
        <v>1464</v>
      </c>
      <c r="D650" s="17" t="s">
        <v>1465</v>
      </c>
      <c r="E650" s="18" t="str">
        <f>INDEX([1]Proflile65!$F:$F,MATCH([1]ตารางคะแนนV3!$C650,[1]Proflile65!$D:$D,0))</f>
        <v>รพช.</v>
      </c>
      <c r="F650" s="18">
        <f>INDEX([1]Proflile65!$H:$H,MATCH([1]ตารางคะแนนV3!$C650,[1]Proflile65!$D:$D,0))</f>
        <v>54</v>
      </c>
      <c r="G650" s="19" t="str">
        <f>INDEX([1]Proflile65!$K:$K,MATCH([1]ตารางคะแนนV3!$C650,[1]Proflile65!$D:$D,0))</f>
        <v>รพช.F2 P30,000-60,000</v>
      </c>
      <c r="H650" s="75">
        <v>33077</v>
      </c>
      <c r="I650" s="76">
        <f>INDEX([1]RiskPlusY2565Q3!L:L,MATCH([1]ตารางคะแนนV3!$C650,[1]RiskPlusY2565Q3!$D:$D,0))</f>
        <v>109279065.48999999</v>
      </c>
      <c r="J650" s="76">
        <f>INDEX([1]RiskPlusY2565Q3!P:P,MATCH([1]ตารางคะแนนV3!$C650,[1]RiskPlusY2565Q3!$D:$D,0))</f>
        <v>80452953.430000007</v>
      </c>
      <c r="K650" s="76">
        <f>INDEX([1]RiskPlusY2565Q3!O:O,MATCH([1]ตารางคะแนนV3!$C650,[1]RiskPlusY2565Q3!$D:$D,0))</f>
        <v>34729704.659999996</v>
      </c>
      <c r="L650" s="76">
        <f>INDEX([1]RiskPlusY2565Q3!M:M,MATCH([1]ตารางคะแนนV3!$C650,[1]RiskPlusY2565Q3!$D:$D,0))</f>
        <v>31691418.149999999</v>
      </c>
      <c r="M650" s="29">
        <f>INDEX([1]RiskPlusY2565Q3!N:N,MATCH([1]ตารางคะแนนV3!$C650,[1]RiskPlusY2565Q3!$D:$D,0))</f>
        <v>0</v>
      </c>
      <c r="N650" s="77">
        <f>INDEX([1]PlanfinY2565Q3!M:M,MATCH([1]ตารางคะแนนV3!$C650,[1]PlanfinY2565Q3!$C:$C,0))</f>
        <v>0</v>
      </c>
      <c r="O650" s="78">
        <f>INDEX([1]PlanfinY2565Q3!N:N,MATCH([1]ตารางคะแนนV3!$C650,[1]PlanfinY2565Q3!$C:$C,0))</f>
        <v>1</v>
      </c>
      <c r="P650" s="79">
        <f t="shared" si="160"/>
        <v>1</v>
      </c>
      <c r="Q650" s="80">
        <f>INDEX([1]Ratio!R:R,MATCH([1]ตารางคะแนนV3!$C650,[1]Ratio!$C:$C,0))</f>
        <v>73</v>
      </c>
      <c r="R650" s="81">
        <f>INDEX([1]RiskPlusY2565Q3!$S:$S,MATCH([1]ตารางคะแนนV3!C650,[1]RiskPlusY2565Q3!$D:$D,0))</f>
        <v>1</v>
      </c>
      <c r="S650" s="82">
        <f>INDEX([1]Ratio!$S:$S,MATCH([1]ตารางคะแนนV3!$C650,[1]Ratio!$C:$C,0))</f>
        <v>41</v>
      </c>
      <c r="T650" s="78">
        <f>VLOOKUP($C650,[1]RiskPlusY2565Q3!$D$2:$W$901,17,0)</f>
        <v>1</v>
      </c>
      <c r="U650" s="83">
        <f t="shared" si="161"/>
        <v>0.5</v>
      </c>
      <c r="V650" s="82">
        <f>INDEX([1]Ratio!$T:$T,MATCH([1]ตารางคะแนนV3!$C650,[1]Ratio!$C:$C,0))</f>
        <v>92</v>
      </c>
      <c r="W650" s="78">
        <f>VLOOKUP($C650,[1]RiskPlusY2565Q3!$D$2:$W$901,18,0)</f>
        <v>0</v>
      </c>
      <c r="X650" s="83">
        <f t="shared" si="162"/>
        <v>0</v>
      </c>
      <c r="Y650" s="82">
        <f>INDEX([1]Ratio!$V:$V,MATCH([1]ตารางคะแนนV3!$C650,[1]Ratio!$C:$C,0))</f>
        <v>67</v>
      </c>
      <c r="Z650" s="81">
        <f>INDEX([1]RiskPlusY2565Q3!$W:$W,MATCH([1]ตารางคะแนนV3!C650,[1]RiskPlusY2565Q3!$D:$D,0))</f>
        <v>0</v>
      </c>
      <c r="AA650" s="84">
        <f t="shared" si="163"/>
        <v>1.5</v>
      </c>
      <c r="AB650" s="77" t="str">
        <f>INDEX('[1]Quick MethodY2565Q3'!P:P,MATCH([1]ตารางคะแนนV3!$C650,'[1]Quick MethodY2565Q3'!$C:$C,0))</f>
        <v>1</v>
      </c>
      <c r="AC650" s="78" t="str">
        <f>INDEX('[1]Quick MethodY2565Q3'!Q:Q,MATCH([1]ตารางคะแนนV3!$C650,'[1]Quick MethodY2565Q3'!$C:$C,0))</f>
        <v>1</v>
      </c>
      <c r="AD650" s="78">
        <f>INDEX([1]HGRY2565Q3!W:W,MATCH([1]ตารางคะแนนV3!$C650,[1]HGRY2565Q3!$C:$C,0))</f>
        <v>0.5</v>
      </c>
      <c r="AE650" s="78">
        <f>INDEX([1]HGRY2565Q3!X:X,MATCH([1]ตารางคะแนนV3!$C650,[1]HGRY2565Q3!$C:$C,0))</f>
        <v>0.5</v>
      </c>
      <c r="AF650" s="78">
        <f>INDEX([1]HGRY2565Q3!Y:Y,MATCH([1]ตารางคะแนนV3!$C650,[1]HGRY2565Q3!$C:$C,0))</f>
        <v>0.5</v>
      </c>
      <c r="AG650" s="78">
        <f>INDEX([1]HGRY2565Q3!Z:Z,MATCH([1]ตารางคะแนนV3!$C650,[1]HGRY2565Q3!$C:$C,0))</f>
        <v>0</v>
      </c>
      <c r="AH650" s="85">
        <f t="shared" si="164"/>
        <v>3.5</v>
      </c>
      <c r="AI650" s="79">
        <f t="shared" si="165"/>
        <v>2</v>
      </c>
      <c r="AJ650" s="86">
        <f>INDEX([1]PointY2565Q3!J:J,MATCH([1]ตารางคะแนนV3!$C650,[1]PointY2565Q3!$C:$C,0))</f>
        <v>1</v>
      </c>
      <c r="AK650" s="87">
        <f>IFERROR(INDEX([1]อัตราการครองเตียง!O:O,MATCH([1]ตารางคะแนนV3!$C650,[1]อัตราการครองเตียง!$C:$C,0)),0)</f>
        <v>0</v>
      </c>
      <c r="AL650" s="88">
        <f>INDEX([1]SumAdjRw!R:R,MATCH([1]ตารางคะแนนV3!$C650,[1]SumAdjRw!$C:$C,0))</f>
        <v>0</v>
      </c>
      <c r="AM650" s="89">
        <f t="shared" si="166"/>
        <v>0</v>
      </c>
      <c r="AN650" s="90">
        <f t="shared" si="167"/>
        <v>3</v>
      </c>
      <c r="AO650" s="91">
        <f t="shared" si="168"/>
        <v>5.5</v>
      </c>
      <c r="AP650" s="92">
        <f>INDEX([1]RiskPlusY2565Q3!Q:Q,MATCH([1]ตารางคะแนนV3!$C650,[1]RiskPlusY2565Q3!$D:$D,0))</f>
        <v>0</v>
      </c>
      <c r="AQ650" s="92">
        <f>INDEX([1]RiskPlusY2565Q3!R:R,MATCH([1]ตารางคะแนนV3!$C650,[1]RiskPlusY2565Q3!$D:$D,0))</f>
        <v>0</v>
      </c>
      <c r="AR650" s="92">
        <f>INDEX([1]RiskPlusY2565Q3!AB:AB,MATCH([1]ตารางคะแนนV3!$C650,[1]RiskPlusY2565Q3!$D:$D,0))</f>
        <v>1</v>
      </c>
      <c r="AS650" s="93">
        <f t="shared" si="169"/>
        <v>1</v>
      </c>
      <c r="AT650" s="92">
        <f>INDEX([1]RiskPlusY2565Q3!AA:AA,MATCH([1]ตารางคะแนนV3!$C650,[1]RiskPlusY2565Q3!$D:$D,0))</f>
        <v>1</v>
      </c>
      <c r="AU650" s="92">
        <f>INDEX([1]RiskPlusY2565Q3!AC:AC,MATCH([1]ตารางคะแนนV3!$C650,[1]RiskPlusY2565Q3!$D:$D,0))</f>
        <v>1</v>
      </c>
      <c r="AV650" s="94">
        <f t="shared" si="170"/>
        <v>2</v>
      </c>
      <c r="AW650" s="95">
        <f t="shared" si="171"/>
        <v>3</v>
      </c>
      <c r="AX650" s="96">
        <f t="shared" si="172"/>
        <v>8.5</v>
      </c>
      <c r="AY650" s="18" t="str">
        <f t="shared" si="173"/>
        <v>D</v>
      </c>
      <c r="AZ650" s="18"/>
      <c r="BA650" s="18" t="str">
        <f>INDEX([1]Proflile65!$L:$L,MATCH([1]ตารางคะแนนV3!$C650,[1]Proflile65!$D:$D,0))</f>
        <v>เดิม</v>
      </c>
      <c r="BB650" s="18"/>
      <c r="BC650" s="18"/>
      <c r="BD650" s="28" t="b">
        <f t="shared" si="174"/>
        <v>1</v>
      </c>
      <c r="BE650" s="96">
        <v>8.5</v>
      </c>
      <c r="BF650" s="18" t="s">
        <v>2073</v>
      </c>
      <c r="BH650" s="17">
        <f t="shared" si="175"/>
        <v>0</v>
      </c>
    </row>
    <row r="651" spans="1:60">
      <c r="A651" s="18" t="s">
        <v>152</v>
      </c>
      <c r="B651" s="17" t="s">
        <v>154</v>
      </c>
      <c r="C651" s="18" t="s">
        <v>1466</v>
      </c>
      <c r="D651" s="17" t="s">
        <v>1467</v>
      </c>
      <c r="E651" s="18" t="str">
        <f>INDEX([1]Proflile65!$F:$F,MATCH([1]ตารางคะแนนV3!$C651,[1]Proflile65!$D:$D,0))</f>
        <v>รพช.</v>
      </c>
      <c r="F651" s="18">
        <f>INDEX([1]Proflile65!$H:$H,MATCH([1]ตารางคะแนนV3!$C651,[1]Proflile65!$D:$D,0))</f>
        <v>44</v>
      </c>
      <c r="G651" s="19" t="str">
        <f>INDEX([1]Proflile65!$K:$K,MATCH([1]ตารางคะแนนV3!$C651,[1]Proflile65!$D:$D,0))</f>
        <v>รพช.F2 P&lt;=30,000</v>
      </c>
      <c r="H651" s="75">
        <v>26831</v>
      </c>
      <c r="I651" s="76">
        <f>INDEX([1]RiskPlusY2565Q3!L:L,MATCH([1]ตารางคะแนนV3!$C651,[1]RiskPlusY2565Q3!$D:$D,0))</f>
        <v>17598669.800000001</v>
      </c>
      <c r="J651" s="76">
        <f>INDEX([1]RiskPlusY2565Q3!P:P,MATCH([1]ตารางคะแนนV3!$C651,[1]RiskPlusY2565Q3!$D:$D,0))</f>
        <v>2490862.35</v>
      </c>
      <c r="K651" s="76">
        <f>INDEX([1]RiskPlusY2565Q3!O:O,MATCH([1]ตารางคะแนนV3!$C651,[1]RiskPlusY2565Q3!$D:$D,0))</f>
        <v>2253698.83</v>
      </c>
      <c r="L651" s="76">
        <f>INDEX([1]RiskPlusY2565Q3!M:M,MATCH([1]ตารางคะแนนV3!$C651,[1]RiskPlusY2565Q3!$D:$D,0))</f>
        <v>-512225.27</v>
      </c>
      <c r="M651" s="29">
        <f>INDEX([1]RiskPlusY2565Q3!N:N,MATCH([1]ตารางคะแนนV3!$C651,[1]RiskPlusY2565Q3!$D:$D,0))</f>
        <v>1</v>
      </c>
      <c r="N651" s="77">
        <f>INDEX([1]PlanfinY2565Q3!M:M,MATCH([1]ตารางคะแนนV3!$C651,[1]PlanfinY2565Q3!$C:$C,0))</f>
        <v>0</v>
      </c>
      <c r="O651" s="78">
        <f>INDEX([1]PlanfinY2565Q3!N:N,MATCH([1]ตารางคะแนนV3!$C651,[1]PlanfinY2565Q3!$C:$C,0))</f>
        <v>0</v>
      </c>
      <c r="P651" s="79">
        <f t="shared" si="160"/>
        <v>0</v>
      </c>
      <c r="Q651" s="80">
        <f>INDEX([1]Ratio!R:R,MATCH([1]ตารางคะแนนV3!$C651,[1]Ratio!$C:$C,0))</f>
        <v>131</v>
      </c>
      <c r="R651" s="81">
        <f>INDEX([1]RiskPlusY2565Q3!$S:$S,MATCH([1]ตารางคะแนนV3!C651,[1]RiskPlusY2565Q3!$D:$D,0))</f>
        <v>0</v>
      </c>
      <c r="S651" s="82">
        <f>INDEX([1]Ratio!$S:$S,MATCH([1]ตารางคะแนนV3!$C651,[1]Ratio!$C:$C,0))</f>
        <v>27</v>
      </c>
      <c r="T651" s="78">
        <f>VLOOKUP($C651,[1]RiskPlusY2565Q3!$D$2:$W$901,17,0)</f>
        <v>1</v>
      </c>
      <c r="U651" s="83">
        <f t="shared" si="161"/>
        <v>0.5</v>
      </c>
      <c r="V651" s="82">
        <f>INDEX([1]Ratio!$T:$T,MATCH([1]ตารางคะแนนV3!$C651,[1]Ratio!$C:$C,0))</f>
        <v>26</v>
      </c>
      <c r="W651" s="78">
        <f>VLOOKUP($C651,[1]RiskPlusY2565Q3!$D$2:$W$901,18,0)</f>
        <v>1</v>
      </c>
      <c r="X651" s="83">
        <f t="shared" si="162"/>
        <v>0.5</v>
      </c>
      <c r="Y651" s="82">
        <f>INDEX([1]Ratio!$V:$V,MATCH([1]ตารางคะแนนV3!$C651,[1]Ratio!$C:$C,0))</f>
        <v>84</v>
      </c>
      <c r="Z651" s="81">
        <f>INDEX([1]RiskPlusY2565Q3!$W:$W,MATCH([1]ตารางคะแนนV3!C651,[1]RiskPlusY2565Q3!$D:$D,0))</f>
        <v>0</v>
      </c>
      <c r="AA651" s="84">
        <f t="shared" si="163"/>
        <v>1</v>
      </c>
      <c r="AB651" s="77" t="str">
        <f>INDEX('[1]Quick MethodY2565Q3'!P:P,MATCH([1]ตารางคะแนนV3!$C651,'[1]Quick MethodY2565Q3'!$C:$C,0))</f>
        <v>1</v>
      </c>
      <c r="AC651" s="78" t="str">
        <f>INDEX('[1]Quick MethodY2565Q3'!Q:Q,MATCH([1]ตารางคะแนนV3!$C651,'[1]Quick MethodY2565Q3'!$C:$C,0))</f>
        <v>1</v>
      </c>
      <c r="AD651" s="78">
        <f>INDEX([1]HGRY2565Q3!W:W,MATCH([1]ตารางคะแนนV3!$C651,[1]HGRY2565Q3!$C:$C,0))</f>
        <v>0.5</v>
      </c>
      <c r="AE651" s="78">
        <f>INDEX([1]HGRY2565Q3!X:X,MATCH([1]ตารางคะแนนV3!$C651,[1]HGRY2565Q3!$C:$C,0))</f>
        <v>0.5</v>
      </c>
      <c r="AF651" s="78">
        <f>INDEX([1]HGRY2565Q3!Y:Y,MATCH([1]ตารางคะแนนV3!$C651,[1]HGRY2565Q3!$C:$C,0))</f>
        <v>0.5</v>
      </c>
      <c r="AG651" s="78">
        <f>INDEX([1]HGRY2565Q3!Z:Z,MATCH([1]ตารางคะแนนV3!$C651,[1]HGRY2565Q3!$C:$C,0))</f>
        <v>0</v>
      </c>
      <c r="AH651" s="85">
        <f t="shared" si="164"/>
        <v>3.5</v>
      </c>
      <c r="AI651" s="79">
        <f t="shared" si="165"/>
        <v>2</v>
      </c>
      <c r="AJ651" s="86">
        <f>INDEX([1]PointY2565Q3!J:J,MATCH([1]ตารางคะแนนV3!$C651,[1]PointY2565Q3!$C:$C,0))</f>
        <v>1</v>
      </c>
      <c r="AK651" s="87">
        <f>IFERROR(INDEX([1]อัตราการครองเตียง!O:O,MATCH([1]ตารางคะแนนV3!$C651,[1]อัตราการครองเตียง!$C:$C,0)),0)</f>
        <v>0</v>
      </c>
      <c r="AL651" s="88">
        <f>INDEX([1]SumAdjRw!R:R,MATCH([1]ตารางคะแนนV3!$C651,[1]SumAdjRw!$C:$C,0))</f>
        <v>1</v>
      </c>
      <c r="AM651" s="89">
        <f t="shared" si="166"/>
        <v>1</v>
      </c>
      <c r="AN651" s="90">
        <f t="shared" si="167"/>
        <v>4</v>
      </c>
      <c r="AO651" s="91">
        <f t="shared" si="168"/>
        <v>5</v>
      </c>
      <c r="AP651" s="92">
        <f>INDEX([1]RiskPlusY2565Q3!Q:Q,MATCH([1]ตารางคะแนนV3!$C651,[1]RiskPlusY2565Q3!$D:$D,0))</f>
        <v>0</v>
      </c>
      <c r="AQ651" s="92">
        <f>INDEX([1]RiskPlusY2565Q3!R:R,MATCH([1]ตารางคะแนนV3!$C651,[1]RiskPlusY2565Q3!$D:$D,0))</f>
        <v>0</v>
      </c>
      <c r="AR651" s="92">
        <f>INDEX([1]RiskPlusY2565Q3!AB:AB,MATCH([1]ตารางคะแนนV3!$C651,[1]RiskPlusY2565Q3!$D:$D,0))</f>
        <v>1</v>
      </c>
      <c r="AS651" s="93">
        <f t="shared" si="169"/>
        <v>1</v>
      </c>
      <c r="AT651" s="92">
        <f>INDEX([1]RiskPlusY2565Q3!AA:AA,MATCH([1]ตารางคะแนนV3!$C651,[1]RiskPlusY2565Q3!$D:$D,0))</f>
        <v>1</v>
      </c>
      <c r="AU651" s="92">
        <f>INDEX([1]RiskPlusY2565Q3!AC:AC,MATCH([1]ตารางคะแนนV3!$C651,[1]RiskPlusY2565Q3!$D:$D,0))</f>
        <v>1</v>
      </c>
      <c r="AV651" s="94">
        <f t="shared" si="170"/>
        <v>2</v>
      </c>
      <c r="AW651" s="95">
        <f t="shared" si="171"/>
        <v>3</v>
      </c>
      <c r="AX651" s="96">
        <f t="shared" si="172"/>
        <v>8</v>
      </c>
      <c r="AY651" s="18" t="str">
        <f t="shared" si="173"/>
        <v>D</v>
      </c>
      <c r="AZ651" s="18"/>
      <c r="BA651" s="18" t="str">
        <f>INDEX([1]Proflile65!$L:$L,MATCH([1]ตารางคะแนนV3!$C651,[1]Proflile65!$D:$D,0))</f>
        <v>เดิม</v>
      </c>
      <c r="BB651" s="18"/>
      <c r="BC651" s="18"/>
      <c r="BD651" s="28" t="b">
        <f t="shared" si="174"/>
        <v>1</v>
      </c>
      <c r="BE651" s="96">
        <v>8</v>
      </c>
      <c r="BF651" s="18" t="s">
        <v>2073</v>
      </c>
      <c r="BH651" s="17">
        <f t="shared" si="175"/>
        <v>0</v>
      </c>
    </row>
    <row r="652" spans="1:60">
      <c r="A652" s="18" t="s">
        <v>152</v>
      </c>
      <c r="B652" s="17" t="s">
        <v>154</v>
      </c>
      <c r="C652" s="18" t="s">
        <v>1468</v>
      </c>
      <c r="D652" s="17" t="s">
        <v>1469</v>
      </c>
      <c r="E652" s="18" t="str">
        <f>INDEX([1]Proflile65!$F:$F,MATCH([1]ตารางคะแนนV3!$C652,[1]Proflile65!$D:$D,0))</f>
        <v>รพช.</v>
      </c>
      <c r="F652" s="18">
        <f>INDEX([1]Proflile65!$H:$H,MATCH([1]ตารางคะแนนV3!$C652,[1]Proflile65!$D:$D,0))</f>
        <v>30</v>
      </c>
      <c r="G652" s="19" t="str">
        <f>INDEX([1]Proflile65!$K:$K,MATCH([1]ตารางคะแนนV3!$C652,[1]Proflile65!$D:$D,0))</f>
        <v>รพช.F2 P&lt;=30,000</v>
      </c>
      <c r="H652" s="75">
        <v>18744</v>
      </c>
      <c r="I652" s="76">
        <f>INDEX([1]RiskPlusY2565Q3!L:L,MATCH([1]ตารางคะแนนV3!$C652,[1]RiskPlusY2565Q3!$D:$D,0))</f>
        <v>43859764.009999998</v>
      </c>
      <c r="J652" s="76">
        <f>INDEX([1]RiskPlusY2565Q3!P:P,MATCH([1]ตารางคะแนนV3!$C652,[1]RiskPlusY2565Q3!$D:$D,0))</f>
        <v>24554987.690000001</v>
      </c>
      <c r="K652" s="76">
        <f>INDEX([1]RiskPlusY2565Q3!O:O,MATCH([1]ตารางคะแนนV3!$C652,[1]RiskPlusY2565Q3!$D:$D,0))</f>
        <v>16561664.439999999</v>
      </c>
      <c r="L652" s="76">
        <f>INDEX([1]RiskPlusY2565Q3!M:M,MATCH([1]ตารางคะแนนV3!$C652,[1]RiskPlusY2565Q3!$D:$D,0))</f>
        <v>14025116.77</v>
      </c>
      <c r="M652" s="29">
        <f>INDEX([1]RiskPlusY2565Q3!N:N,MATCH([1]ตารางคะแนนV3!$C652,[1]RiskPlusY2565Q3!$D:$D,0))</f>
        <v>0</v>
      </c>
      <c r="N652" s="77">
        <f>INDEX([1]PlanfinY2565Q3!M:M,MATCH([1]ตารางคะแนนV3!$C652,[1]PlanfinY2565Q3!$C:$C,0))</f>
        <v>0</v>
      </c>
      <c r="O652" s="78">
        <f>INDEX([1]PlanfinY2565Q3!N:N,MATCH([1]ตารางคะแนนV3!$C652,[1]PlanfinY2565Q3!$C:$C,0))</f>
        <v>1</v>
      </c>
      <c r="P652" s="79">
        <f t="shared" si="160"/>
        <v>1</v>
      </c>
      <c r="Q652" s="80">
        <f>INDEX([1]Ratio!R:R,MATCH([1]ตารางคะแนนV3!$C652,[1]Ratio!$C:$C,0))</f>
        <v>79</v>
      </c>
      <c r="R652" s="81">
        <f>INDEX([1]RiskPlusY2565Q3!$S:$S,MATCH([1]ตารางคะแนนV3!C652,[1]RiskPlusY2565Q3!$D:$D,0))</f>
        <v>1</v>
      </c>
      <c r="S652" s="82">
        <f>INDEX([1]Ratio!$S:$S,MATCH([1]ตารางคะแนนV3!$C652,[1]Ratio!$C:$C,0))</f>
        <v>112</v>
      </c>
      <c r="T652" s="78">
        <f>VLOOKUP($C652,[1]RiskPlusY2565Q3!$D$2:$W$901,17,0)</f>
        <v>0</v>
      </c>
      <c r="U652" s="83">
        <f t="shared" si="161"/>
        <v>0</v>
      </c>
      <c r="V652" s="82">
        <f>INDEX([1]Ratio!$T:$T,MATCH([1]ตารางคะแนนV3!$C652,[1]Ratio!$C:$C,0))</f>
        <v>59</v>
      </c>
      <c r="W652" s="78">
        <f>VLOOKUP($C652,[1]RiskPlusY2565Q3!$D$2:$W$901,18,0)</f>
        <v>1</v>
      </c>
      <c r="X652" s="83">
        <f t="shared" si="162"/>
        <v>0.5</v>
      </c>
      <c r="Y652" s="82">
        <f>INDEX([1]Ratio!$V:$V,MATCH([1]ตารางคะแนนV3!$C652,[1]Ratio!$C:$C,0))</f>
        <v>69</v>
      </c>
      <c r="Z652" s="81">
        <f>INDEX([1]RiskPlusY2565Q3!$W:$W,MATCH([1]ตารางคะแนนV3!C652,[1]RiskPlusY2565Q3!$D:$D,0))</f>
        <v>0</v>
      </c>
      <c r="AA652" s="84">
        <f t="shared" si="163"/>
        <v>1.5</v>
      </c>
      <c r="AB652" s="77" t="str">
        <f>INDEX('[1]Quick MethodY2565Q3'!P:P,MATCH([1]ตารางคะแนนV3!$C652,'[1]Quick MethodY2565Q3'!$C:$C,0))</f>
        <v>1</v>
      </c>
      <c r="AC652" s="78" t="str">
        <f>INDEX('[1]Quick MethodY2565Q3'!Q:Q,MATCH([1]ตารางคะแนนV3!$C652,'[1]Quick MethodY2565Q3'!$C:$C,0))</f>
        <v>1</v>
      </c>
      <c r="AD652" s="78">
        <f>INDEX([1]HGRY2565Q3!W:W,MATCH([1]ตารางคะแนนV3!$C652,[1]HGRY2565Q3!$C:$C,0))</f>
        <v>0.5</v>
      </c>
      <c r="AE652" s="78">
        <f>INDEX([1]HGRY2565Q3!X:X,MATCH([1]ตารางคะแนนV3!$C652,[1]HGRY2565Q3!$C:$C,0))</f>
        <v>0.5</v>
      </c>
      <c r="AF652" s="78">
        <f>INDEX([1]HGRY2565Q3!Y:Y,MATCH([1]ตารางคะแนนV3!$C652,[1]HGRY2565Q3!$C:$C,0))</f>
        <v>0.5</v>
      </c>
      <c r="AG652" s="78">
        <f>INDEX([1]HGRY2565Q3!Z:Z,MATCH([1]ตารางคะแนนV3!$C652,[1]HGRY2565Q3!$C:$C,0))</f>
        <v>0.5</v>
      </c>
      <c r="AH652" s="85">
        <f t="shared" si="164"/>
        <v>4</v>
      </c>
      <c r="AI652" s="79">
        <f t="shared" si="165"/>
        <v>2</v>
      </c>
      <c r="AJ652" s="86">
        <f>INDEX([1]PointY2565Q3!J:J,MATCH([1]ตารางคะแนนV3!$C652,[1]PointY2565Q3!$C:$C,0))</f>
        <v>1</v>
      </c>
      <c r="AK652" s="87">
        <f>IFERROR(INDEX([1]อัตราการครองเตียง!O:O,MATCH([1]ตารางคะแนนV3!$C652,[1]อัตราการครองเตียง!$C:$C,0)),0)</f>
        <v>1</v>
      </c>
      <c r="AL652" s="88">
        <f>INDEX([1]SumAdjRw!R:R,MATCH([1]ตารางคะแนนV3!$C652,[1]SumAdjRw!$C:$C,0))</f>
        <v>1</v>
      </c>
      <c r="AM652" s="89">
        <f t="shared" si="166"/>
        <v>2</v>
      </c>
      <c r="AN652" s="90">
        <f t="shared" si="167"/>
        <v>5</v>
      </c>
      <c r="AO652" s="91">
        <f t="shared" si="168"/>
        <v>7.5</v>
      </c>
      <c r="AP652" s="92">
        <f>INDEX([1]RiskPlusY2565Q3!Q:Q,MATCH([1]ตารางคะแนนV3!$C652,[1]RiskPlusY2565Q3!$D:$D,0))</f>
        <v>0</v>
      </c>
      <c r="AQ652" s="92">
        <f>INDEX([1]RiskPlusY2565Q3!R:R,MATCH([1]ตารางคะแนนV3!$C652,[1]RiskPlusY2565Q3!$D:$D,0))</f>
        <v>0</v>
      </c>
      <c r="AR652" s="92">
        <f>INDEX([1]RiskPlusY2565Q3!AB:AB,MATCH([1]ตารางคะแนนV3!$C652,[1]RiskPlusY2565Q3!$D:$D,0))</f>
        <v>1</v>
      </c>
      <c r="AS652" s="93">
        <f t="shared" si="169"/>
        <v>1</v>
      </c>
      <c r="AT652" s="92">
        <f>INDEX([1]RiskPlusY2565Q3!AA:AA,MATCH([1]ตารางคะแนนV3!$C652,[1]RiskPlusY2565Q3!$D:$D,0))</f>
        <v>1</v>
      </c>
      <c r="AU652" s="92">
        <f>INDEX([1]RiskPlusY2565Q3!AC:AC,MATCH([1]ตารางคะแนนV3!$C652,[1]RiskPlusY2565Q3!$D:$D,0))</f>
        <v>1</v>
      </c>
      <c r="AV652" s="94">
        <f t="shared" si="170"/>
        <v>2</v>
      </c>
      <c r="AW652" s="95">
        <f t="shared" si="171"/>
        <v>3</v>
      </c>
      <c r="AX652" s="96">
        <f t="shared" si="172"/>
        <v>10.5</v>
      </c>
      <c r="AY652" s="18" t="str">
        <f t="shared" si="173"/>
        <v>B</v>
      </c>
      <c r="AZ652" s="18"/>
      <c r="BA652" s="18" t="str">
        <f>INDEX([1]Proflile65!$L:$L,MATCH([1]ตารางคะแนนV3!$C652,[1]Proflile65!$D:$D,0))</f>
        <v>เดิม</v>
      </c>
      <c r="BB652" s="18"/>
      <c r="BC652" s="18"/>
      <c r="BD652" s="28" t="b">
        <f t="shared" si="174"/>
        <v>1</v>
      </c>
      <c r="BE652" s="96">
        <v>10.5</v>
      </c>
      <c r="BF652" s="18" t="s">
        <v>2071</v>
      </c>
      <c r="BH652" s="17">
        <f t="shared" si="175"/>
        <v>150000</v>
      </c>
    </row>
    <row r="653" spans="1:60">
      <c r="A653" s="18" t="s">
        <v>152</v>
      </c>
      <c r="B653" s="17" t="s">
        <v>154</v>
      </c>
      <c r="C653" s="18" t="s">
        <v>1470</v>
      </c>
      <c r="D653" s="17" t="s">
        <v>1471</v>
      </c>
      <c r="E653" s="18" t="str">
        <f>INDEX([1]Proflile65!$F:$F,MATCH([1]ตารางคะแนนV3!$C653,[1]Proflile65!$D:$D,0))</f>
        <v>รพช.</v>
      </c>
      <c r="F653" s="18">
        <f>INDEX([1]Proflile65!$H:$H,MATCH([1]ตารางคะแนนV3!$C653,[1]Proflile65!$D:$D,0))</f>
        <v>38</v>
      </c>
      <c r="G653" s="19" t="str">
        <f>INDEX([1]Proflile65!$K:$K,MATCH([1]ตารางคะแนนV3!$C653,[1]Proflile65!$D:$D,0))</f>
        <v>รพช.F2 P&lt;=30,000</v>
      </c>
      <c r="H653" s="75">
        <v>25152</v>
      </c>
      <c r="I653" s="76">
        <f>INDEX([1]RiskPlusY2565Q3!L:L,MATCH([1]ตารางคะแนนV3!$C653,[1]RiskPlusY2565Q3!$D:$D,0))</f>
        <v>69728637.25</v>
      </c>
      <c r="J653" s="76">
        <f>INDEX([1]RiskPlusY2565Q3!P:P,MATCH([1]ตารางคะแนนV3!$C653,[1]RiskPlusY2565Q3!$D:$D,0))</f>
        <v>32534966.010000002</v>
      </c>
      <c r="K653" s="76">
        <f>INDEX([1]RiskPlusY2565Q3!O:O,MATCH([1]ตารางคะแนนV3!$C653,[1]RiskPlusY2565Q3!$D:$D,0))</f>
        <v>27424954.879999999</v>
      </c>
      <c r="L653" s="76">
        <f>INDEX([1]RiskPlusY2565Q3!M:M,MATCH([1]ตารางคะแนนV3!$C653,[1]RiskPlusY2565Q3!$D:$D,0))</f>
        <v>23513475.559999999</v>
      </c>
      <c r="M653" s="29">
        <f>INDEX([1]RiskPlusY2565Q3!N:N,MATCH([1]ตารางคะแนนV3!$C653,[1]RiskPlusY2565Q3!$D:$D,0))</f>
        <v>0</v>
      </c>
      <c r="N653" s="77">
        <f>INDEX([1]PlanfinY2565Q3!M:M,MATCH([1]ตารางคะแนนV3!$C653,[1]PlanfinY2565Q3!$C:$C,0))</f>
        <v>0</v>
      </c>
      <c r="O653" s="78">
        <f>INDEX([1]PlanfinY2565Q3!N:N,MATCH([1]ตารางคะแนนV3!$C653,[1]PlanfinY2565Q3!$C:$C,0))</f>
        <v>1</v>
      </c>
      <c r="P653" s="79">
        <f t="shared" si="160"/>
        <v>1</v>
      </c>
      <c r="Q653" s="80">
        <f>INDEX([1]Ratio!R:R,MATCH([1]ตารางคะแนนV3!$C653,[1]Ratio!$C:$C,0))</f>
        <v>175</v>
      </c>
      <c r="R653" s="81">
        <f>INDEX([1]RiskPlusY2565Q3!$S:$S,MATCH([1]ตารางคะแนนV3!C653,[1]RiskPlusY2565Q3!$D:$D,0))</f>
        <v>0</v>
      </c>
      <c r="S653" s="82">
        <f>INDEX([1]Ratio!$S:$S,MATCH([1]ตารางคะแนนV3!$C653,[1]Ratio!$C:$C,0))</f>
        <v>63</v>
      </c>
      <c r="T653" s="78">
        <f>VLOOKUP($C653,[1]RiskPlusY2565Q3!$D$2:$W$901,17,0)</f>
        <v>0</v>
      </c>
      <c r="U653" s="83">
        <f t="shared" si="161"/>
        <v>0</v>
      </c>
      <c r="V653" s="82">
        <f>INDEX([1]Ratio!$T:$T,MATCH([1]ตารางคะแนนV3!$C653,[1]Ratio!$C:$C,0))</f>
        <v>139</v>
      </c>
      <c r="W653" s="78">
        <f>VLOOKUP($C653,[1]RiskPlusY2565Q3!$D$2:$W$901,18,0)</f>
        <v>0</v>
      </c>
      <c r="X653" s="83">
        <f t="shared" si="162"/>
        <v>0</v>
      </c>
      <c r="Y653" s="82">
        <f>INDEX([1]Ratio!$V:$V,MATCH([1]ตารางคะแนนV3!$C653,[1]Ratio!$C:$C,0))</f>
        <v>97</v>
      </c>
      <c r="Z653" s="81">
        <f>INDEX([1]RiskPlusY2565Q3!$W:$W,MATCH([1]ตารางคะแนนV3!C653,[1]RiskPlusY2565Q3!$D:$D,0))</f>
        <v>0</v>
      </c>
      <c r="AA653" s="84">
        <f t="shared" si="163"/>
        <v>0</v>
      </c>
      <c r="AB653" s="77" t="str">
        <f>INDEX('[1]Quick MethodY2565Q3'!P:P,MATCH([1]ตารางคะแนนV3!$C653,'[1]Quick MethodY2565Q3'!$C:$C,0))</f>
        <v>1</v>
      </c>
      <c r="AC653" s="78" t="str">
        <f>INDEX('[1]Quick MethodY2565Q3'!Q:Q,MATCH([1]ตารางคะแนนV3!$C653,'[1]Quick MethodY2565Q3'!$C:$C,0))</f>
        <v>1</v>
      </c>
      <c r="AD653" s="78">
        <f>INDEX([1]HGRY2565Q3!W:W,MATCH([1]ตารางคะแนนV3!$C653,[1]HGRY2565Q3!$C:$C,0))</f>
        <v>0.5</v>
      </c>
      <c r="AE653" s="78">
        <f>INDEX([1]HGRY2565Q3!X:X,MATCH([1]ตารางคะแนนV3!$C653,[1]HGRY2565Q3!$C:$C,0))</f>
        <v>0.5</v>
      </c>
      <c r="AF653" s="78">
        <f>INDEX([1]HGRY2565Q3!Y:Y,MATCH([1]ตารางคะแนนV3!$C653,[1]HGRY2565Q3!$C:$C,0))</f>
        <v>0.5</v>
      </c>
      <c r="AG653" s="78">
        <f>INDEX([1]HGRY2565Q3!Z:Z,MATCH([1]ตารางคะแนนV3!$C653,[1]HGRY2565Q3!$C:$C,0))</f>
        <v>0</v>
      </c>
      <c r="AH653" s="85">
        <f t="shared" si="164"/>
        <v>3.5</v>
      </c>
      <c r="AI653" s="79">
        <f t="shared" si="165"/>
        <v>2</v>
      </c>
      <c r="AJ653" s="86">
        <f>INDEX([1]PointY2565Q3!J:J,MATCH([1]ตารางคะแนนV3!$C653,[1]PointY2565Q3!$C:$C,0))</f>
        <v>1</v>
      </c>
      <c r="AK653" s="87">
        <f>IFERROR(INDEX([1]อัตราการครองเตียง!O:O,MATCH([1]ตารางคะแนนV3!$C653,[1]อัตราการครองเตียง!$C:$C,0)),0)</f>
        <v>0</v>
      </c>
      <c r="AL653" s="88">
        <f>INDEX([1]SumAdjRw!R:R,MATCH([1]ตารางคะแนนV3!$C653,[1]SumAdjRw!$C:$C,0))</f>
        <v>1</v>
      </c>
      <c r="AM653" s="89">
        <f t="shared" si="166"/>
        <v>1</v>
      </c>
      <c r="AN653" s="90">
        <f t="shared" si="167"/>
        <v>4</v>
      </c>
      <c r="AO653" s="91">
        <f t="shared" si="168"/>
        <v>5</v>
      </c>
      <c r="AP653" s="92">
        <f>INDEX([1]RiskPlusY2565Q3!Q:Q,MATCH([1]ตารางคะแนนV3!$C653,[1]RiskPlusY2565Q3!$D:$D,0))</f>
        <v>0</v>
      </c>
      <c r="AQ653" s="92">
        <f>INDEX([1]RiskPlusY2565Q3!R:R,MATCH([1]ตารางคะแนนV3!$C653,[1]RiskPlusY2565Q3!$D:$D,0))</f>
        <v>0</v>
      </c>
      <c r="AR653" s="92">
        <f>INDEX([1]RiskPlusY2565Q3!AB:AB,MATCH([1]ตารางคะแนนV3!$C653,[1]RiskPlusY2565Q3!$D:$D,0))</f>
        <v>1</v>
      </c>
      <c r="AS653" s="93">
        <f t="shared" si="169"/>
        <v>1</v>
      </c>
      <c r="AT653" s="92">
        <f>INDEX([1]RiskPlusY2565Q3!AA:AA,MATCH([1]ตารางคะแนนV3!$C653,[1]RiskPlusY2565Q3!$D:$D,0))</f>
        <v>1</v>
      </c>
      <c r="AU653" s="92">
        <f>INDEX([1]RiskPlusY2565Q3!AC:AC,MATCH([1]ตารางคะแนนV3!$C653,[1]RiskPlusY2565Q3!$D:$D,0))</f>
        <v>1</v>
      </c>
      <c r="AV653" s="94">
        <f t="shared" si="170"/>
        <v>2</v>
      </c>
      <c r="AW653" s="95">
        <f t="shared" si="171"/>
        <v>3</v>
      </c>
      <c r="AX653" s="96">
        <f t="shared" si="172"/>
        <v>8</v>
      </c>
      <c r="AY653" s="18" t="str">
        <f t="shared" si="173"/>
        <v>D</v>
      </c>
      <c r="AZ653" s="18"/>
      <c r="BA653" s="18" t="str">
        <f>INDEX([1]Proflile65!$L:$L,MATCH([1]ตารางคะแนนV3!$C653,[1]Proflile65!$D:$D,0))</f>
        <v>เดิม</v>
      </c>
      <c r="BB653" s="18"/>
      <c r="BC653" s="18"/>
      <c r="BD653" s="28" t="b">
        <f t="shared" si="174"/>
        <v>1</v>
      </c>
      <c r="BE653" s="96">
        <v>8</v>
      </c>
      <c r="BF653" s="18" t="s">
        <v>2073</v>
      </c>
      <c r="BH653" s="17">
        <f t="shared" si="175"/>
        <v>0</v>
      </c>
    </row>
    <row r="654" spans="1:60">
      <c r="A654" s="18" t="s">
        <v>152</v>
      </c>
      <c r="B654" s="17" t="s">
        <v>154</v>
      </c>
      <c r="C654" s="18" t="s">
        <v>1472</v>
      </c>
      <c r="D654" s="17" t="s">
        <v>1473</v>
      </c>
      <c r="E654" s="18" t="str">
        <f>INDEX([1]Proflile65!$F:$F,MATCH([1]ตารางคะแนนV3!$C654,[1]Proflile65!$D:$D,0))</f>
        <v>รพช.</v>
      </c>
      <c r="F654" s="18">
        <f>INDEX([1]Proflile65!$H:$H,MATCH([1]ตารางคะแนนV3!$C654,[1]Proflile65!$D:$D,0))</f>
        <v>32</v>
      </c>
      <c r="G654" s="19" t="str">
        <f>INDEX([1]Proflile65!$K:$K,MATCH([1]ตารางคะแนนV3!$C654,[1]Proflile65!$D:$D,0))</f>
        <v>รพช.F2 P&lt;=30,000</v>
      </c>
      <c r="H654" s="75">
        <v>19457</v>
      </c>
      <c r="I654" s="76">
        <f>INDEX([1]RiskPlusY2565Q3!L:L,MATCH([1]ตารางคะแนนV3!$C654,[1]RiskPlusY2565Q3!$D:$D,0))</f>
        <v>35614710.460000001</v>
      </c>
      <c r="J654" s="76">
        <f>INDEX([1]RiskPlusY2565Q3!P:P,MATCH([1]ตารางคะแนนV3!$C654,[1]RiskPlusY2565Q3!$D:$D,0))</f>
        <v>22786335.829999998</v>
      </c>
      <c r="K654" s="76">
        <f>INDEX([1]RiskPlusY2565Q3!O:O,MATCH([1]ตารางคะแนนV3!$C654,[1]RiskPlusY2565Q3!$D:$D,0))</f>
        <v>8704102.3599999994</v>
      </c>
      <c r="L654" s="76">
        <f>INDEX([1]RiskPlusY2565Q3!M:M,MATCH([1]ตารางคะแนนV3!$C654,[1]RiskPlusY2565Q3!$D:$D,0))</f>
        <v>6836348.4000000004</v>
      </c>
      <c r="M654" s="29">
        <f>INDEX([1]RiskPlusY2565Q3!N:N,MATCH([1]ตารางคะแนนV3!$C654,[1]RiskPlusY2565Q3!$D:$D,0))</f>
        <v>0</v>
      </c>
      <c r="N654" s="77">
        <f>INDEX([1]PlanfinY2565Q3!M:M,MATCH([1]ตารางคะแนนV3!$C654,[1]PlanfinY2565Q3!$C:$C,0))</f>
        <v>0</v>
      </c>
      <c r="O654" s="78">
        <f>INDEX([1]PlanfinY2565Q3!N:N,MATCH([1]ตารางคะแนนV3!$C654,[1]PlanfinY2565Q3!$C:$C,0))</f>
        <v>1</v>
      </c>
      <c r="P654" s="79">
        <f t="shared" si="160"/>
        <v>1</v>
      </c>
      <c r="Q654" s="80">
        <f>INDEX([1]Ratio!R:R,MATCH([1]ตารางคะแนนV3!$C654,[1]Ratio!$C:$C,0))</f>
        <v>108</v>
      </c>
      <c r="R654" s="81">
        <f>INDEX([1]RiskPlusY2565Q3!$S:$S,MATCH([1]ตารางคะแนนV3!C654,[1]RiskPlusY2565Q3!$D:$D,0))</f>
        <v>0</v>
      </c>
      <c r="S654" s="82">
        <f>INDEX([1]Ratio!$S:$S,MATCH([1]ตารางคะแนนV3!$C654,[1]Ratio!$C:$C,0))</f>
        <v>46</v>
      </c>
      <c r="T654" s="78">
        <f>VLOOKUP($C654,[1]RiskPlusY2565Q3!$D$2:$W$901,17,0)</f>
        <v>1</v>
      </c>
      <c r="U654" s="83">
        <f t="shared" si="161"/>
        <v>0.5</v>
      </c>
      <c r="V654" s="82">
        <f>INDEX([1]Ratio!$T:$T,MATCH([1]ตารางคะแนนV3!$C654,[1]Ratio!$C:$C,0))</f>
        <v>101</v>
      </c>
      <c r="W654" s="78">
        <f>VLOOKUP($C654,[1]RiskPlusY2565Q3!$D$2:$W$901,18,0)</f>
        <v>0</v>
      </c>
      <c r="X654" s="83">
        <f t="shared" si="162"/>
        <v>0</v>
      </c>
      <c r="Y654" s="82">
        <f>INDEX([1]Ratio!$V:$V,MATCH([1]ตารางคะแนนV3!$C654,[1]Ratio!$C:$C,0))</f>
        <v>60</v>
      </c>
      <c r="Z654" s="81">
        <f>INDEX([1]RiskPlusY2565Q3!$W:$W,MATCH([1]ตารางคะแนนV3!C654,[1]RiskPlusY2565Q3!$D:$D,0))</f>
        <v>1</v>
      </c>
      <c r="AA654" s="84">
        <f t="shared" si="163"/>
        <v>1.5</v>
      </c>
      <c r="AB654" s="77" t="str">
        <f>INDEX('[1]Quick MethodY2565Q3'!P:P,MATCH([1]ตารางคะแนนV3!$C654,'[1]Quick MethodY2565Q3'!$C:$C,0))</f>
        <v>1</v>
      </c>
      <c r="AC654" s="78" t="str">
        <f>INDEX('[1]Quick MethodY2565Q3'!Q:Q,MATCH([1]ตารางคะแนนV3!$C654,'[1]Quick MethodY2565Q3'!$C:$C,0))</f>
        <v>1</v>
      </c>
      <c r="AD654" s="78">
        <f>INDEX([1]HGRY2565Q3!W:W,MATCH([1]ตารางคะแนนV3!$C654,[1]HGRY2565Q3!$C:$C,0))</f>
        <v>0.5</v>
      </c>
      <c r="AE654" s="78">
        <f>INDEX([1]HGRY2565Q3!X:X,MATCH([1]ตารางคะแนนV3!$C654,[1]HGRY2565Q3!$C:$C,0))</f>
        <v>0.5</v>
      </c>
      <c r="AF654" s="78">
        <f>INDEX([1]HGRY2565Q3!Y:Y,MATCH([1]ตารางคะแนนV3!$C654,[1]HGRY2565Q3!$C:$C,0))</f>
        <v>0.5</v>
      </c>
      <c r="AG654" s="78">
        <f>INDEX([1]HGRY2565Q3!Z:Z,MATCH([1]ตารางคะแนนV3!$C654,[1]HGRY2565Q3!$C:$C,0))</f>
        <v>0</v>
      </c>
      <c r="AH654" s="85">
        <f t="shared" si="164"/>
        <v>3.5</v>
      </c>
      <c r="AI654" s="79">
        <f t="shared" si="165"/>
        <v>2</v>
      </c>
      <c r="AJ654" s="86">
        <f>INDEX([1]PointY2565Q3!J:J,MATCH([1]ตารางคะแนนV3!$C654,[1]PointY2565Q3!$C:$C,0))</f>
        <v>1</v>
      </c>
      <c r="AK654" s="87">
        <f>IFERROR(INDEX([1]อัตราการครองเตียง!O:O,MATCH([1]ตารางคะแนนV3!$C654,[1]อัตราการครองเตียง!$C:$C,0)),0)</f>
        <v>1</v>
      </c>
      <c r="AL654" s="88">
        <f>INDEX([1]SumAdjRw!R:R,MATCH([1]ตารางคะแนนV3!$C654,[1]SumAdjRw!$C:$C,0))</f>
        <v>0</v>
      </c>
      <c r="AM654" s="89">
        <f t="shared" si="166"/>
        <v>1</v>
      </c>
      <c r="AN654" s="90">
        <f t="shared" si="167"/>
        <v>4</v>
      </c>
      <c r="AO654" s="91">
        <f t="shared" si="168"/>
        <v>6.5</v>
      </c>
      <c r="AP654" s="92">
        <f>INDEX([1]RiskPlusY2565Q3!Q:Q,MATCH([1]ตารางคะแนนV3!$C654,[1]RiskPlusY2565Q3!$D:$D,0))</f>
        <v>0</v>
      </c>
      <c r="AQ654" s="92">
        <f>INDEX([1]RiskPlusY2565Q3!R:R,MATCH([1]ตารางคะแนนV3!$C654,[1]RiskPlusY2565Q3!$D:$D,0))</f>
        <v>0</v>
      </c>
      <c r="AR654" s="92">
        <f>INDEX([1]RiskPlusY2565Q3!AB:AB,MATCH([1]ตารางคะแนนV3!$C654,[1]RiskPlusY2565Q3!$D:$D,0))</f>
        <v>1</v>
      </c>
      <c r="AS654" s="93">
        <f t="shared" si="169"/>
        <v>1</v>
      </c>
      <c r="AT654" s="92">
        <f>INDEX([1]RiskPlusY2565Q3!AA:AA,MATCH([1]ตารางคะแนนV3!$C654,[1]RiskPlusY2565Q3!$D:$D,0))</f>
        <v>1</v>
      </c>
      <c r="AU654" s="92">
        <f>INDEX([1]RiskPlusY2565Q3!AC:AC,MATCH([1]ตารางคะแนนV3!$C654,[1]RiskPlusY2565Q3!$D:$D,0))</f>
        <v>1</v>
      </c>
      <c r="AV654" s="94">
        <f t="shared" si="170"/>
        <v>2</v>
      </c>
      <c r="AW654" s="95">
        <f t="shared" si="171"/>
        <v>3</v>
      </c>
      <c r="AX654" s="96">
        <f t="shared" si="172"/>
        <v>9.5</v>
      </c>
      <c r="AY654" s="18" t="str">
        <f t="shared" si="173"/>
        <v>C</v>
      </c>
      <c r="AZ654" s="18"/>
      <c r="BA654" s="18" t="str">
        <f>INDEX([1]Proflile65!$L:$L,MATCH([1]ตารางคะแนนV3!$C654,[1]Proflile65!$D:$D,0))</f>
        <v>เดิม</v>
      </c>
      <c r="BB654" s="18"/>
      <c r="BC654" s="18"/>
      <c r="BD654" s="28" t="b">
        <f t="shared" si="174"/>
        <v>1</v>
      </c>
      <c r="BE654" s="96">
        <v>9.5</v>
      </c>
      <c r="BF654" s="18" t="s">
        <v>2072</v>
      </c>
      <c r="BH654" s="17">
        <f t="shared" si="175"/>
        <v>0</v>
      </c>
    </row>
    <row r="655" spans="1:60">
      <c r="A655" s="18" t="s">
        <v>152</v>
      </c>
      <c r="B655" s="17" t="s">
        <v>154</v>
      </c>
      <c r="C655" s="18" t="s">
        <v>1474</v>
      </c>
      <c r="D655" s="17" t="s">
        <v>1475</v>
      </c>
      <c r="E655" s="18" t="str">
        <f>INDEX([1]Proflile65!$F:$F,MATCH([1]ตารางคะแนนV3!$C655,[1]Proflile65!$D:$D,0))</f>
        <v>รพช.</v>
      </c>
      <c r="F655" s="18">
        <f>INDEX([1]Proflile65!$H:$H,MATCH([1]ตารางคะแนนV3!$C655,[1]Proflile65!$D:$D,0))</f>
        <v>34</v>
      </c>
      <c r="G655" s="19" t="str">
        <f>INDEX([1]Proflile65!$K:$K,MATCH([1]ตารางคะแนนV3!$C655,[1]Proflile65!$D:$D,0))</f>
        <v>รพช.F2 P&lt;=30,000</v>
      </c>
      <c r="H655" s="75">
        <v>21169</v>
      </c>
      <c r="I655" s="76">
        <f>INDEX([1]RiskPlusY2565Q3!L:L,MATCH([1]ตารางคะแนนV3!$C655,[1]RiskPlusY2565Q3!$D:$D,0))</f>
        <v>76233466.280000001</v>
      </c>
      <c r="J655" s="76">
        <f>INDEX([1]RiskPlusY2565Q3!P:P,MATCH([1]ตารางคะแนนV3!$C655,[1]RiskPlusY2565Q3!$D:$D,0))</f>
        <v>39016972.920000002</v>
      </c>
      <c r="K655" s="76">
        <f>INDEX([1]RiskPlusY2565Q3!O:O,MATCH([1]ตารางคะแนนV3!$C655,[1]RiskPlusY2565Q3!$D:$D,0))</f>
        <v>38582566.68</v>
      </c>
      <c r="L655" s="76">
        <f>INDEX([1]RiskPlusY2565Q3!M:M,MATCH([1]ตารางคะแนนV3!$C655,[1]RiskPlusY2565Q3!$D:$D,0))</f>
        <v>36143195.859999999</v>
      </c>
      <c r="M655" s="29">
        <f>INDEX([1]RiskPlusY2565Q3!N:N,MATCH([1]ตารางคะแนนV3!$C655,[1]RiskPlusY2565Q3!$D:$D,0))</f>
        <v>0</v>
      </c>
      <c r="N655" s="77">
        <f>INDEX([1]PlanfinY2565Q3!M:M,MATCH([1]ตารางคะแนนV3!$C655,[1]PlanfinY2565Q3!$C:$C,0))</f>
        <v>1</v>
      </c>
      <c r="O655" s="78">
        <f>INDEX([1]PlanfinY2565Q3!N:N,MATCH([1]ตารางคะแนนV3!$C655,[1]PlanfinY2565Q3!$C:$C,0))</f>
        <v>1</v>
      </c>
      <c r="P655" s="79">
        <f t="shared" si="160"/>
        <v>2</v>
      </c>
      <c r="Q655" s="80">
        <f>INDEX([1]Ratio!R:R,MATCH([1]ตารางคะแนนV3!$C655,[1]Ratio!$C:$C,0))</f>
        <v>68</v>
      </c>
      <c r="R655" s="81">
        <f>INDEX([1]RiskPlusY2565Q3!$S:$S,MATCH([1]ตารางคะแนนV3!C655,[1]RiskPlusY2565Q3!$D:$D,0))</f>
        <v>1</v>
      </c>
      <c r="S655" s="82">
        <f>INDEX([1]Ratio!$S:$S,MATCH([1]ตารางคะแนนV3!$C655,[1]Ratio!$C:$C,0))</f>
        <v>153</v>
      </c>
      <c r="T655" s="78">
        <f>VLOOKUP($C655,[1]RiskPlusY2565Q3!$D$2:$W$901,17,0)</f>
        <v>0</v>
      </c>
      <c r="U655" s="83">
        <f t="shared" si="161"/>
        <v>0</v>
      </c>
      <c r="V655" s="82">
        <f>INDEX([1]Ratio!$T:$T,MATCH([1]ตารางคะแนนV3!$C655,[1]Ratio!$C:$C,0))</f>
        <v>124</v>
      </c>
      <c r="W655" s="78">
        <f>VLOOKUP($C655,[1]RiskPlusY2565Q3!$D$2:$W$901,18,0)</f>
        <v>0</v>
      </c>
      <c r="X655" s="83">
        <f t="shared" si="162"/>
        <v>0</v>
      </c>
      <c r="Y655" s="82">
        <f>INDEX([1]Ratio!$V:$V,MATCH([1]ตารางคะแนนV3!$C655,[1]Ratio!$C:$C,0))</f>
        <v>56</v>
      </c>
      <c r="Z655" s="81">
        <f>INDEX([1]RiskPlusY2565Q3!$W:$W,MATCH([1]ตารางคะแนนV3!C655,[1]RiskPlusY2565Q3!$D:$D,0))</f>
        <v>1</v>
      </c>
      <c r="AA655" s="84">
        <f t="shared" si="163"/>
        <v>2</v>
      </c>
      <c r="AB655" s="77" t="str">
        <f>INDEX('[1]Quick MethodY2565Q3'!P:P,MATCH([1]ตารางคะแนนV3!$C655,'[1]Quick MethodY2565Q3'!$C:$C,0))</f>
        <v>1</v>
      </c>
      <c r="AC655" s="78" t="str">
        <f>INDEX('[1]Quick MethodY2565Q3'!Q:Q,MATCH([1]ตารางคะแนนV3!$C655,'[1]Quick MethodY2565Q3'!$C:$C,0))</f>
        <v>1</v>
      </c>
      <c r="AD655" s="78">
        <f>INDEX([1]HGRY2565Q3!W:W,MATCH([1]ตารางคะแนนV3!$C655,[1]HGRY2565Q3!$C:$C,0))</f>
        <v>0.5</v>
      </c>
      <c r="AE655" s="78">
        <f>INDEX([1]HGRY2565Q3!X:X,MATCH([1]ตารางคะแนนV3!$C655,[1]HGRY2565Q3!$C:$C,0))</f>
        <v>0</v>
      </c>
      <c r="AF655" s="78">
        <f>INDEX([1]HGRY2565Q3!Y:Y,MATCH([1]ตารางคะแนนV3!$C655,[1]HGRY2565Q3!$C:$C,0))</f>
        <v>0.5</v>
      </c>
      <c r="AG655" s="78">
        <f>INDEX([1]HGRY2565Q3!Z:Z,MATCH([1]ตารางคะแนนV3!$C655,[1]HGRY2565Q3!$C:$C,0))</f>
        <v>0.5</v>
      </c>
      <c r="AH655" s="85">
        <f t="shared" si="164"/>
        <v>3.5</v>
      </c>
      <c r="AI655" s="79">
        <f t="shared" si="165"/>
        <v>2</v>
      </c>
      <c r="AJ655" s="86">
        <f>INDEX([1]PointY2565Q3!J:J,MATCH([1]ตารางคะแนนV3!$C655,[1]PointY2565Q3!$C:$C,0))</f>
        <v>1</v>
      </c>
      <c r="AK655" s="87">
        <f>IFERROR(INDEX([1]อัตราการครองเตียง!O:O,MATCH([1]ตารางคะแนนV3!$C655,[1]อัตราการครองเตียง!$C:$C,0)),0)</f>
        <v>1</v>
      </c>
      <c r="AL655" s="88">
        <f>INDEX([1]SumAdjRw!R:R,MATCH([1]ตารางคะแนนV3!$C655,[1]SumAdjRw!$C:$C,0))</f>
        <v>1</v>
      </c>
      <c r="AM655" s="89">
        <f t="shared" si="166"/>
        <v>2</v>
      </c>
      <c r="AN655" s="90">
        <f t="shared" si="167"/>
        <v>5</v>
      </c>
      <c r="AO655" s="91">
        <f t="shared" si="168"/>
        <v>9</v>
      </c>
      <c r="AP655" s="92">
        <f>INDEX([1]RiskPlusY2565Q3!Q:Q,MATCH([1]ตารางคะแนนV3!$C655,[1]RiskPlusY2565Q3!$D:$D,0))</f>
        <v>1</v>
      </c>
      <c r="AQ655" s="92">
        <f>INDEX([1]RiskPlusY2565Q3!R:R,MATCH([1]ตารางคะแนนV3!$C655,[1]RiskPlusY2565Q3!$D:$D,0))</f>
        <v>1</v>
      </c>
      <c r="AR655" s="92">
        <f>INDEX([1]RiskPlusY2565Q3!AB:AB,MATCH([1]ตารางคะแนนV3!$C655,[1]RiskPlusY2565Q3!$D:$D,0))</f>
        <v>1</v>
      </c>
      <c r="AS655" s="93">
        <f t="shared" si="169"/>
        <v>3</v>
      </c>
      <c r="AT655" s="92">
        <f>INDEX([1]RiskPlusY2565Q3!AA:AA,MATCH([1]ตารางคะแนนV3!$C655,[1]RiskPlusY2565Q3!$D:$D,0))</f>
        <v>1</v>
      </c>
      <c r="AU655" s="92">
        <f>INDEX([1]RiskPlusY2565Q3!AC:AC,MATCH([1]ตารางคะแนนV3!$C655,[1]RiskPlusY2565Q3!$D:$D,0))</f>
        <v>1</v>
      </c>
      <c r="AV655" s="94">
        <f t="shared" si="170"/>
        <v>2</v>
      </c>
      <c r="AW655" s="95">
        <f t="shared" si="171"/>
        <v>5</v>
      </c>
      <c r="AX655" s="96">
        <f t="shared" si="172"/>
        <v>14</v>
      </c>
      <c r="AY655" s="18" t="str">
        <f t="shared" si="173"/>
        <v>A</v>
      </c>
      <c r="AZ655" s="18"/>
      <c r="BA655" s="18" t="str">
        <f>INDEX([1]Proflile65!$L:$L,MATCH([1]ตารางคะแนนV3!$C655,[1]Proflile65!$D:$D,0))</f>
        <v>เดิม</v>
      </c>
      <c r="BB655" s="18"/>
      <c r="BC655" s="18"/>
      <c r="BD655" s="28" t="b">
        <f t="shared" si="174"/>
        <v>1</v>
      </c>
      <c r="BE655" s="96">
        <v>14</v>
      </c>
      <c r="BF655" s="18" t="s">
        <v>2048</v>
      </c>
      <c r="BH655" s="17">
        <f t="shared" si="175"/>
        <v>300000</v>
      </c>
    </row>
    <row r="656" spans="1:60">
      <c r="A656" s="18" t="s">
        <v>152</v>
      </c>
      <c r="B656" s="17" t="s">
        <v>154</v>
      </c>
      <c r="C656" s="18" t="s">
        <v>1476</v>
      </c>
      <c r="D656" s="17" t="s">
        <v>318</v>
      </c>
      <c r="E656" s="18" t="str">
        <f>INDEX([1]Proflile65!$F:$F,MATCH([1]ตารางคะแนนV3!$C656,[1]Proflile65!$D:$D,0))</f>
        <v>รพช.</v>
      </c>
      <c r="F656" s="18">
        <f>INDEX([1]Proflile65!$H:$H,MATCH([1]ตารางคะแนนV3!$C656,[1]Proflile65!$D:$D,0))</f>
        <v>38</v>
      </c>
      <c r="G656" s="19" t="str">
        <f>INDEX([1]Proflile65!$K:$K,MATCH([1]ตารางคะแนนV3!$C656,[1]Proflile65!$D:$D,0))</f>
        <v>รพช.F2 P&lt;=30,000</v>
      </c>
      <c r="H656" s="75">
        <v>27389</v>
      </c>
      <c r="I656" s="76">
        <f>INDEX([1]RiskPlusY2565Q3!L:L,MATCH([1]ตารางคะแนนV3!$C656,[1]RiskPlusY2565Q3!$D:$D,0))</f>
        <v>81268574.370000005</v>
      </c>
      <c r="J656" s="76">
        <f>INDEX([1]RiskPlusY2565Q3!P:P,MATCH([1]ตารางคะแนนV3!$C656,[1]RiskPlusY2565Q3!$D:$D,0))</f>
        <v>44018783.880000003</v>
      </c>
      <c r="K656" s="76">
        <f>INDEX([1]RiskPlusY2565Q3!O:O,MATCH([1]ตารางคะแนนV3!$C656,[1]RiskPlusY2565Q3!$D:$D,0))</f>
        <v>34683410.770000003</v>
      </c>
      <c r="L656" s="76">
        <f>INDEX([1]RiskPlusY2565Q3!M:M,MATCH([1]ตารางคะแนนV3!$C656,[1]RiskPlusY2565Q3!$D:$D,0))</f>
        <v>32287289.489999998</v>
      </c>
      <c r="M656" s="29">
        <f>INDEX([1]RiskPlusY2565Q3!N:N,MATCH([1]ตารางคะแนนV3!$C656,[1]RiskPlusY2565Q3!$D:$D,0))</f>
        <v>0</v>
      </c>
      <c r="N656" s="77">
        <f>INDEX([1]PlanfinY2565Q3!M:M,MATCH([1]ตารางคะแนนV3!$C656,[1]PlanfinY2565Q3!$C:$C,0))</f>
        <v>0</v>
      </c>
      <c r="O656" s="78">
        <f>INDEX([1]PlanfinY2565Q3!N:N,MATCH([1]ตารางคะแนนV3!$C656,[1]PlanfinY2565Q3!$C:$C,0))</f>
        <v>1</v>
      </c>
      <c r="P656" s="79">
        <f t="shared" si="160"/>
        <v>1</v>
      </c>
      <c r="Q656" s="80">
        <f>INDEX([1]Ratio!R:R,MATCH([1]ตารางคะแนนV3!$C656,[1]Ratio!$C:$C,0))</f>
        <v>75</v>
      </c>
      <c r="R656" s="81">
        <f>INDEX([1]RiskPlusY2565Q3!$S:$S,MATCH([1]ตารางคะแนนV3!C656,[1]RiskPlusY2565Q3!$D:$D,0))</f>
        <v>1</v>
      </c>
      <c r="S656" s="82">
        <f>INDEX([1]Ratio!$S:$S,MATCH([1]ตารางคะแนนV3!$C656,[1]Ratio!$C:$C,0))</f>
        <v>151</v>
      </c>
      <c r="T656" s="78">
        <f>VLOOKUP($C656,[1]RiskPlusY2565Q3!$D$2:$W$901,17,0)</f>
        <v>0</v>
      </c>
      <c r="U656" s="83">
        <f t="shared" si="161"/>
        <v>0</v>
      </c>
      <c r="V656" s="82">
        <f>INDEX([1]Ratio!$T:$T,MATCH([1]ตารางคะแนนV3!$C656,[1]Ratio!$C:$C,0))</f>
        <v>87</v>
      </c>
      <c r="W656" s="78">
        <f>VLOOKUP($C656,[1]RiskPlusY2565Q3!$D$2:$W$901,18,0)</f>
        <v>0</v>
      </c>
      <c r="X656" s="83">
        <f t="shared" si="162"/>
        <v>0</v>
      </c>
      <c r="Y656" s="82">
        <f>INDEX([1]Ratio!$V:$V,MATCH([1]ตารางคะแนนV3!$C656,[1]Ratio!$C:$C,0))</f>
        <v>71</v>
      </c>
      <c r="Z656" s="81">
        <f>INDEX([1]RiskPlusY2565Q3!$W:$W,MATCH([1]ตารางคะแนนV3!C656,[1]RiskPlusY2565Q3!$D:$D,0))</f>
        <v>0</v>
      </c>
      <c r="AA656" s="84">
        <f t="shared" si="163"/>
        <v>1</v>
      </c>
      <c r="AB656" s="77" t="str">
        <f>INDEX('[1]Quick MethodY2565Q3'!P:P,MATCH([1]ตารางคะแนนV3!$C656,'[1]Quick MethodY2565Q3'!$C:$C,0))</f>
        <v>1</v>
      </c>
      <c r="AC656" s="78" t="str">
        <f>INDEX('[1]Quick MethodY2565Q3'!Q:Q,MATCH([1]ตารางคะแนนV3!$C656,'[1]Quick MethodY2565Q3'!$C:$C,0))</f>
        <v>1</v>
      </c>
      <c r="AD656" s="78">
        <f>INDEX([1]HGRY2565Q3!W:W,MATCH([1]ตารางคะแนนV3!$C656,[1]HGRY2565Q3!$C:$C,0))</f>
        <v>0.5</v>
      </c>
      <c r="AE656" s="78">
        <f>INDEX([1]HGRY2565Q3!X:X,MATCH([1]ตารางคะแนนV3!$C656,[1]HGRY2565Q3!$C:$C,0))</f>
        <v>0</v>
      </c>
      <c r="AF656" s="78">
        <f>INDEX([1]HGRY2565Q3!Y:Y,MATCH([1]ตารางคะแนนV3!$C656,[1]HGRY2565Q3!$C:$C,0))</f>
        <v>0.5</v>
      </c>
      <c r="AG656" s="78">
        <f>INDEX([1]HGRY2565Q3!Z:Z,MATCH([1]ตารางคะแนนV3!$C656,[1]HGRY2565Q3!$C:$C,0))</f>
        <v>0</v>
      </c>
      <c r="AH656" s="85">
        <f t="shared" si="164"/>
        <v>3</v>
      </c>
      <c r="AI656" s="79">
        <f t="shared" si="165"/>
        <v>2</v>
      </c>
      <c r="AJ656" s="86">
        <f>INDEX([1]PointY2565Q3!J:J,MATCH([1]ตารางคะแนนV3!$C656,[1]PointY2565Q3!$C:$C,0))</f>
        <v>1</v>
      </c>
      <c r="AK656" s="87">
        <f>IFERROR(INDEX([1]อัตราการครองเตียง!O:O,MATCH([1]ตารางคะแนนV3!$C656,[1]อัตราการครองเตียง!$C:$C,0)),0)</f>
        <v>0</v>
      </c>
      <c r="AL656" s="88">
        <f>INDEX([1]SumAdjRw!R:R,MATCH([1]ตารางคะแนนV3!$C656,[1]SumAdjRw!$C:$C,0))</f>
        <v>1</v>
      </c>
      <c r="AM656" s="89">
        <f t="shared" si="166"/>
        <v>1</v>
      </c>
      <c r="AN656" s="90">
        <f t="shared" si="167"/>
        <v>4</v>
      </c>
      <c r="AO656" s="91">
        <f t="shared" si="168"/>
        <v>6</v>
      </c>
      <c r="AP656" s="92">
        <f>INDEX([1]RiskPlusY2565Q3!Q:Q,MATCH([1]ตารางคะแนนV3!$C656,[1]RiskPlusY2565Q3!$D:$D,0))</f>
        <v>1</v>
      </c>
      <c r="AQ656" s="92">
        <f>INDEX([1]RiskPlusY2565Q3!R:R,MATCH([1]ตารางคะแนนV3!$C656,[1]RiskPlusY2565Q3!$D:$D,0))</f>
        <v>1</v>
      </c>
      <c r="AR656" s="92">
        <f>INDEX([1]RiskPlusY2565Q3!AB:AB,MATCH([1]ตารางคะแนนV3!$C656,[1]RiskPlusY2565Q3!$D:$D,0))</f>
        <v>1</v>
      </c>
      <c r="AS656" s="93">
        <f t="shared" si="169"/>
        <v>3</v>
      </c>
      <c r="AT656" s="92">
        <f>INDEX([1]RiskPlusY2565Q3!AA:AA,MATCH([1]ตารางคะแนนV3!$C656,[1]RiskPlusY2565Q3!$D:$D,0))</f>
        <v>1</v>
      </c>
      <c r="AU656" s="92">
        <f>INDEX([1]RiskPlusY2565Q3!AC:AC,MATCH([1]ตารางคะแนนV3!$C656,[1]RiskPlusY2565Q3!$D:$D,0))</f>
        <v>1</v>
      </c>
      <c r="AV656" s="94">
        <f t="shared" si="170"/>
        <v>2</v>
      </c>
      <c r="AW656" s="95">
        <f t="shared" si="171"/>
        <v>5</v>
      </c>
      <c r="AX656" s="96">
        <f t="shared" si="172"/>
        <v>11</v>
      </c>
      <c r="AY656" s="18" t="str">
        <f t="shared" si="173"/>
        <v>B</v>
      </c>
      <c r="AZ656" s="18"/>
      <c r="BA656" s="18" t="str">
        <f>INDEX([1]Proflile65!$L:$L,MATCH([1]ตารางคะแนนV3!$C656,[1]Proflile65!$D:$D,0))</f>
        <v>เดิม</v>
      </c>
      <c r="BB656" s="18"/>
      <c r="BC656" s="18"/>
      <c r="BD656" s="28" t="b">
        <f t="shared" si="174"/>
        <v>1</v>
      </c>
      <c r="BE656" s="96">
        <v>11</v>
      </c>
      <c r="BF656" s="18" t="s">
        <v>2071</v>
      </c>
      <c r="BH656" s="17">
        <f t="shared" si="175"/>
        <v>150000</v>
      </c>
    </row>
    <row r="657" spans="1:60">
      <c r="A657" s="18" t="s">
        <v>152</v>
      </c>
      <c r="B657" s="17" t="s">
        <v>154</v>
      </c>
      <c r="C657" s="18" t="s">
        <v>1477</v>
      </c>
      <c r="D657" s="17" t="s">
        <v>2086</v>
      </c>
      <c r="E657" s="18" t="str">
        <f>INDEX([1]Proflile65!$F:$F,MATCH([1]ตารางคะแนนV3!$C657,[1]Proflile65!$D:$D,0))</f>
        <v>รพช.</v>
      </c>
      <c r="F657" s="18">
        <f>INDEX([1]Proflile65!$H:$H,MATCH([1]ตารางคะแนนV3!$C657,[1]Proflile65!$D:$D,0))</f>
        <v>31</v>
      </c>
      <c r="G657" s="19" t="str">
        <f>INDEX([1]Proflile65!$K:$K,MATCH([1]ตารางคะแนนV3!$C657,[1]Proflile65!$D:$D,0))</f>
        <v>รพช.F3 P15,000-25,000</v>
      </c>
      <c r="H657" s="75">
        <v>24195</v>
      </c>
      <c r="I657" s="76">
        <f>INDEX([1]RiskPlusY2565Q3!L:L,MATCH([1]ตารางคะแนนV3!$C657,[1]RiskPlusY2565Q3!$D:$D,0))</f>
        <v>103048155.31</v>
      </c>
      <c r="J657" s="76">
        <f>INDEX([1]RiskPlusY2565Q3!P:P,MATCH([1]ตารางคะแนนV3!$C657,[1]RiskPlusY2565Q3!$D:$D,0))</f>
        <v>79815564.890000001</v>
      </c>
      <c r="K657" s="76">
        <f>INDEX([1]RiskPlusY2565Q3!O:O,MATCH([1]ตารางคะแนนV3!$C657,[1]RiskPlusY2565Q3!$D:$D,0))</f>
        <v>21171427.109999999</v>
      </c>
      <c r="L657" s="76">
        <f>INDEX([1]RiskPlusY2565Q3!M:M,MATCH([1]ตารางคะแนนV3!$C657,[1]RiskPlusY2565Q3!$D:$D,0))</f>
        <v>17929497.280000001</v>
      </c>
      <c r="M657" s="29">
        <f>INDEX([1]RiskPlusY2565Q3!N:N,MATCH([1]ตารางคะแนนV3!$C657,[1]RiskPlusY2565Q3!$D:$D,0))</f>
        <v>0</v>
      </c>
      <c r="N657" s="77">
        <f>INDEX([1]PlanfinY2565Q3!M:M,MATCH([1]ตารางคะแนนV3!$C657,[1]PlanfinY2565Q3!$C:$C,0))</f>
        <v>0</v>
      </c>
      <c r="O657" s="78">
        <f>INDEX([1]PlanfinY2565Q3!N:N,MATCH([1]ตารางคะแนนV3!$C657,[1]PlanfinY2565Q3!$C:$C,0))</f>
        <v>0</v>
      </c>
      <c r="P657" s="79">
        <f t="shared" si="160"/>
        <v>0</v>
      </c>
      <c r="Q657" s="80">
        <f>INDEX([1]Ratio!R:R,MATCH([1]ตารางคะแนนV3!$C657,[1]Ratio!$C:$C,0))</f>
        <v>155</v>
      </c>
      <c r="R657" s="81">
        <f>INDEX([1]RiskPlusY2565Q3!$S:$S,MATCH([1]ตารางคะแนนV3!C657,[1]RiskPlusY2565Q3!$D:$D,0))</f>
        <v>0</v>
      </c>
      <c r="S657" s="82">
        <f>INDEX([1]Ratio!$S:$S,MATCH([1]ตารางคะแนนV3!$C657,[1]Ratio!$C:$C,0))</f>
        <v>153</v>
      </c>
      <c r="T657" s="78">
        <f>VLOOKUP($C657,[1]RiskPlusY2565Q3!$D$2:$W$901,17,0)</f>
        <v>0</v>
      </c>
      <c r="U657" s="83">
        <f t="shared" si="161"/>
        <v>0</v>
      </c>
      <c r="V657" s="82">
        <f>INDEX([1]Ratio!$T:$T,MATCH([1]ตารางคะแนนV3!$C657,[1]Ratio!$C:$C,0))</f>
        <v>113</v>
      </c>
      <c r="W657" s="78">
        <f>VLOOKUP($C657,[1]RiskPlusY2565Q3!$D$2:$W$901,18,0)</f>
        <v>0</v>
      </c>
      <c r="X657" s="83">
        <f t="shared" si="162"/>
        <v>0</v>
      </c>
      <c r="Y657" s="82">
        <f>INDEX([1]Ratio!$V:$V,MATCH([1]ตารางคะแนนV3!$C657,[1]Ratio!$C:$C,0))</f>
        <v>58</v>
      </c>
      <c r="Z657" s="81">
        <f>INDEX([1]RiskPlusY2565Q3!$W:$W,MATCH([1]ตารางคะแนนV3!C657,[1]RiskPlusY2565Q3!$D:$D,0))</f>
        <v>1</v>
      </c>
      <c r="AA657" s="84">
        <f t="shared" si="163"/>
        <v>1</v>
      </c>
      <c r="AB657" s="77" t="str">
        <f>INDEX('[1]Quick MethodY2565Q3'!P:P,MATCH([1]ตารางคะแนนV3!$C657,'[1]Quick MethodY2565Q3'!$C:$C,0))</f>
        <v>1</v>
      </c>
      <c r="AC657" s="78" t="str">
        <f>INDEX('[1]Quick MethodY2565Q3'!Q:Q,MATCH([1]ตารางคะแนนV3!$C657,'[1]Quick MethodY2565Q3'!$C:$C,0))</f>
        <v>1</v>
      </c>
      <c r="AD657" s="78">
        <f>INDEX([1]HGRY2565Q3!W:W,MATCH([1]ตารางคะแนนV3!$C657,[1]HGRY2565Q3!$C:$C,0))</f>
        <v>0</v>
      </c>
      <c r="AE657" s="78">
        <f>INDEX([1]HGRY2565Q3!X:X,MATCH([1]ตารางคะแนนV3!$C657,[1]HGRY2565Q3!$C:$C,0))</f>
        <v>0</v>
      </c>
      <c r="AF657" s="78">
        <f>INDEX([1]HGRY2565Q3!Y:Y,MATCH([1]ตารางคะแนนV3!$C657,[1]HGRY2565Q3!$C:$C,0))</f>
        <v>0</v>
      </c>
      <c r="AG657" s="78">
        <f>INDEX([1]HGRY2565Q3!Z:Z,MATCH([1]ตารางคะแนนV3!$C657,[1]HGRY2565Q3!$C:$C,0))</f>
        <v>0</v>
      </c>
      <c r="AH657" s="85">
        <f t="shared" si="164"/>
        <v>2</v>
      </c>
      <c r="AI657" s="79">
        <f t="shared" si="165"/>
        <v>2</v>
      </c>
      <c r="AJ657" s="86">
        <f>INDEX([1]PointY2565Q3!J:J,MATCH([1]ตารางคะแนนV3!$C657,[1]PointY2565Q3!$C:$C,0))</f>
        <v>1</v>
      </c>
      <c r="AK657" s="87">
        <f>IFERROR(INDEX([1]อัตราการครองเตียง!O:O,MATCH([1]ตารางคะแนนV3!$C657,[1]อัตราการครองเตียง!$C:$C,0)),0)</f>
        <v>1</v>
      </c>
      <c r="AL657" s="88">
        <f>INDEX([1]SumAdjRw!R:R,MATCH([1]ตารางคะแนนV3!$C657,[1]SumAdjRw!$C:$C,0))</f>
        <v>1</v>
      </c>
      <c r="AM657" s="89">
        <f t="shared" si="166"/>
        <v>2</v>
      </c>
      <c r="AN657" s="90">
        <f t="shared" si="167"/>
        <v>5</v>
      </c>
      <c r="AO657" s="91">
        <f t="shared" si="168"/>
        <v>6</v>
      </c>
      <c r="AP657" s="92">
        <f>INDEX([1]RiskPlusY2565Q3!Q:Q,MATCH([1]ตารางคะแนนV3!$C657,[1]RiskPlusY2565Q3!$D:$D,0))</f>
        <v>0</v>
      </c>
      <c r="AQ657" s="92">
        <f>INDEX([1]RiskPlusY2565Q3!R:R,MATCH([1]ตารางคะแนนV3!$C657,[1]RiskPlusY2565Q3!$D:$D,0))</f>
        <v>0</v>
      </c>
      <c r="AR657" s="92">
        <f>INDEX([1]RiskPlusY2565Q3!AB:AB,MATCH([1]ตารางคะแนนV3!$C657,[1]RiskPlusY2565Q3!$D:$D,0))</f>
        <v>1</v>
      </c>
      <c r="AS657" s="93">
        <f t="shared" si="169"/>
        <v>1</v>
      </c>
      <c r="AT657" s="92">
        <f>INDEX([1]RiskPlusY2565Q3!AA:AA,MATCH([1]ตารางคะแนนV3!$C657,[1]RiskPlusY2565Q3!$D:$D,0))</f>
        <v>1</v>
      </c>
      <c r="AU657" s="92">
        <f>INDEX([1]RiskPlusY2565Q3!AC:AC,MATCH([1]ตารางคะแนนV3!$C657,[1]RiskPlusY2565Q3!$D:$D,0))</f>
        <v>1</v>
      </c>
      <c r="AV657" s="94">
        <f t="shared" si="170"/>
        <v>2</v>
      </c>
      <c r="AW657" s="95">
        <f t="shared" si="171"/>
        <v>3</v>
      </c>
      <c r="AX657" s="96">
        <f t="shared" si="172"/>
        <v>9</v>
      </c>
      <c r="AY657" s="18" t="str">
        <f t="shared" si="173"/>
        <v>C</v>
      </c>
      <c r="AZ657" s="18"/>
      <c r="BA657" s="18" t="str">
        <f>INDEX([1]Proflile65!$L:$L,MATCH([1]ตารางคะแนนV3!$C657,[1]Proflile65!$D:$D,0))</f>
        <v>เดิม</v>
      </c>
      <c r="BB657" s="18"/>
      <c r="BC657" s="18"/>
      <c r="BD657" s="28" t="b">
        <f t="shared" si="174"/>
        <v>1</v>
      </c>
      <c r="BE657" s="96">
        <v>9</v>
      </c>
      <c r="BF657" s="18" t="s">
        <v>2072</v>
      </c>
      <c r="BH657" s="17">
        <f t="shared" si="175"/>
        <v>0</v>
      </c>
    </row>
    <row r="658" spans="1:60">
      <c r="A658" s="18" t="s">
        <v>152</v>
      </c>
      <c r="B658" s="17" t="s">
        <v>154</v>
      </c>
      <c r="C658" s="18" t="s">
        <v>1479</v>
      </c>
      <c r="D658" s="17" t="s">
        <v>1480</v>
      </c>
      <c r="E658" s="18" t="str">
        <f>INDEX([1]Proflile65!$F:$F,MATCH([1]ตารางคะแนนV3!$C658,[1]Proflile65!$D:$D,0))</f>
        <v>รพช.</v>
      </c>
      <c r="F658" s="18">
        <f>INDEX([1]Proflile65!$H:$H,MATCH([1]ตารางคะแนนV3!$C658,[1]Proflile65!$D:$D,0))</f>
        <v>68</v>
      </c>
      <c r="G658" s="19" t="str">
        <f>INDEX([1]Proflile65!$K:$K,MATCH([1]ตารางคะแนนV3!$C658,[1]Proflile65!$D:$D,0))</f>
        <v>รพช.F2 P&lt;=30,000</v>
      </c>
      <c r="H658" s="75">
        <v>22889</v>
      </c>
      <c r="I658" s="76">
        <f>INDEX([1]RiskPlusY2565Q3!L:L,MATCH([1]ตารางคะแนนV3!$C658,[1]RiskPlusY2565Q3!$D:$D,0))</f>
        <v>73148145.689999998</v>
      </c>
      <c r="J658" s="76">
        <f>INDEX([1]RiskPlusY2565Q3!P:P,MATCH([1]ตารางคะแนนV3!$C658,[1]RiskPlusY2565Q3!$D:$D,0))</f>
        <v>54405523.840000004</v>
      </c>
      <c r="K658" s="76">
        <f>INDEX([1]RiskPlusY2565Q3!O:O,MATCH([1]ตารางคะแนนV3!$C658,[1]RiskPlusY2565Q3!$D:$D,0))</f>
        <v>15253493.949999999</v>
      </c>
      <c r="L658" s="76">
        <f>INDEX([1]RiskPlusY2565Q3!M:M,MATCH([1]ตารางคะแนนV3!$C658,[1]RiskPlusY2565Q3!$D:$D,0))</f>
        <v>12370235.050000001</v>
      </c>
      <c r="M658" s="29">
        <f>INDEX([1]RiskPlusY2565Q3!N:N,MATCH([1]ตารางคะแนนV3!$C658,[1]RiskPlusY2565Q3!$D:$D,0))</f>
        <v>0</v>
      </c>
      <c r="N658" s="77">
        <f>INDEX([1]PlanfinY2565Q3!M:M,MATCH([1]ตารางคะแนนV3!$C658,[1]PlanfinY2565Q3!$C:$C,0))</f>
        <v>0</v>
      </c>
      <c r="O658" s="78">
        <f>INDEX([1]PlanfinY2565Q3!N:N,MATCH([1]ตารางคะแนนV3!$C658,[1]PlanfinY2565Q3!$C:$C,0))</f>
        <v>0</v>
      </c>
      <c r="P658" s="79">
        <f t="shared" si="160"/>
        <v>0</v>
      </c>
      <c r="Q658" s="80">
        <f>INDEX([1]Ratio!R:R,MATCH([1]ตารางคะแนนV3!$C658,[1]Ratio!$C:$C,0))</f>
        <v>144</v>
      </c>
      <c r="R658" s="81">
        <f>INDEX([1]RiskPlusY2565Q3!$S:$S,MATCH([1]ตารางคะแนนV3!C658,[1]RiskPlusY2565Q3!$D:$D,0))</f>
        <v>0</v>
      </c>
      <c r="S658" s="82">
        <f>INDEX([1]Ratio!$S:$S,MATCH([1]ตารางคะแนนV3!$C658,[1]Ratio!$C:$C,0))</f>
        <v>13</v>
      </c>
      <c r="T658" s="78">
        <f>VLOOKUP($C658,[1]RiskPlusY2565Q3!$D$2:$W$901,17,0)</f>
        <v>1</v>
      </c>
      <c r="U658" s="83">
        <f t="shared" si="161"/>
        <v>0.5</v>
      </c>
      <c r="V658" s="82">
        <f>INDEX([1]Ratio!$T:$T,MATCH([1]ตารางคะแนนV3!$C658,[1]Ratio!$C:$C,0))</f>
        <v>95</v>
      </c>
      <c r="W658" s="78">
        <f>VLOOKUP($C658,[1]RiskPlusY2565Q3!$D$2:$W$901,18,0)</f>
        <v>0</v>
      </c>
      <c r="X658" s="83">
        <f t="shared" si="162"/>
        <v>0</v>
      </c>
      <c r="Y658" s="82">
        <f>INDEX([1]Ratio!$V:$V,MATCH([1]ตารางคะแนนV3!$C658,[1]Ratio!$C:$C,0))</f>
        <v>112</v>
      </c>
      <c r="Z658" s="81">
        <f>INDEX([1]RiskPlusY2565Q3!$W:$W,MATCH([1]ตารางคะแนนV3!C658,[1]RiskPlusY2565Q3!$D:$D,0))</f>
        <v>0</v>
      </c>
      <c r="AA658" s="84">
        <f t="shared" si="163"/>
        <v>0.5</v>
      </c>
      <c r="AB658" s="77" t="str">
        <f>INDEX('[1]Quick MethodY2565Q3'!P:P,MATCH([1]ตารางคะแนนV3!$C658,'[1]Quick MethodY2565Q3'!$C:$C,0))</f>
        <v>1</v>
      </c>
      <c r="AC658" s="78" t="str">
        <f>INDEX('[1]Quick MethodY2565Q3'!Q:Q,MATCH([1]ตารางคะแนนV3!$C658,'[1]Quick MethodY2565Q3'!$C:$C,0))</f>
        <v>1</v>
      </c>
      <c r="AD658" s="78">
        <f>INDEX([1]HGRY2565Q3!W:W,MATCH([1]ตารางคะแนนV3!$C658,[1]HGRY2565Q3!$C:$C,0))</f>
        <v>0.5</v>
      </c>
      <c r="AE658" s="78">
        <f>INDEX([1]HGRY2565Q3!X:X,MATCH([1]ตารางคะแนนV3!$C658,[1]HGRY2565Q3!$C:$C,0))</f>
        <v>0.5</v>
      </c>
      <c r="AF658" s="78">
        <f>INDEX([1]HGRY2565Q3!Y:Y,MATCH([1]ตารางคะแนนV3!$C658,[1]HGRY2565Q3!$C:$C,0))</f>
        <v>0</v>
      </c>
      <c r="AG658" s="78">
        <f>INDEX([1]HGRY2565Q3!Z:Z,MATCH([1]ตารางคะแนนV3!$C658,[1]HGRY2565Q3!$C:$C,0))</f>
        <v>0.5</v>
      </c>
      <c r="AH658" s="85">
        <f t="shared" si="164"/>
        <v>3.5</v>
      </c>
      <c r="AI658" s="79">
        <f t="shared" si="165"/>
        <v>2</v>
      </c>
      <c r="AJ658" s="86">
        <f>INDEX([1]PointY2565Q3!J:J,MATCH([1]ตารางคะแนนV3!$C658,[1]PointY2565Q3!$C:$C,0))</f>
        <v>1</v>
      </c>
      <c r="AK658" s="87">
        <f>IFERROR(INDEX([1]อัตราการครองเตียง!O:O,MATCH([1]ตารางคะแนนV3!$C658,[1]อัตราการครองเตียง!$C:$C,0)),0)</f>
        <v>1</v>
      </c>
      <c r="AL658" s="88">
        <f>INDEX([1]SumAdjRw!R:R,MATCH([1]ตารางคะแนนV3!$C658,[1]SumAdjRw!$C:$C,0))</f>
        <v>0</v>
      </c>
      <c r="AM658" s="89">
        <f t="shared" si="166"/>
        <v>1</v>
      </c>
      <c r="AN658" s="90">
        <f t="shared" si="167"/>
        <v>4</v>
      </c>
      <c r="AO658" s="91">
        <f t="shared" si="168"/>
        <v>4.5</v>
      </c>
      <c r="AP658" s="92">
        <f>INDEX([1]RiskPlusY2565Q3!Q:Q,MATCH([1]ตารางคะแนนV3!$C658,[1]RiskPlusY2565Q3!$D:$D,0))</f>
        <v>0</v>
      </c>
      <c r="AQ658" s="92">
        <f>INDEX([1]RiskPlusY2565Q3!R:R,MATCH([1]ตารางคะแนนV3!$C658,[1]RiskPlusY2565Q3!$D:$D,0))</f>
        <v>0</v>
      </c>
      <c r="AR658" s="92">
        <f>INDEX([1]RiskPlusY2565Q3!AB:AB,MATCH([1]ตารางคะแนนV3!$C658,[1]RiskPlusY2565Q3!$D:$D,0))</f>
        <v>1</v>
      </c>
      <c r="AS658" s="93">
        <f t="shared" si="169"/>
        <v>1</v>
      </c>
      <c r="AT658" s="92">
        <f>INDEX([1]RiskPlusY2565Q3!AA:AA,MATCH([1]ตารางคะแนนV3!$C658,[1]RiskPlusY2565Q3!$D:$D,0))</f>
        <v>1</v>
      </c>
      <c r="AU658" s="92">
        <f>INDEX([1]RiskPlusY2565Q3!AC:AC,MATCH([1]ตารางคะแนนV3!$C658,[1]RiskPlusY2565Q3!$D:$D,0))</f>
        <v>1</v>
      </c>
      <c r="AV658" s="94">
        <f t="shared" si="170"/>
        <v>2</v>
      </c>
      <c r="AW658" s="95">
        <f t="shared" si="171"/>
        <v>3</v>
      </c>
      <c r="AX658" s="96">
        <f t="shared" si="172"/>
        <v>7.5</v>
      </c>
      <c r="AY658" s="18" t="str">
        <f t="shared" si="173"/>
        <v>D</v>
      </c>
      <c r="AZ658" s="18"/>
      <c r="BA658" s="18" t="str">
        <f>INDEX([1]Proflile65!$L:$L,MATCH([1]ตารางคะแนนV3!$C658,[1]Proflile65!$D:$D,0))</f>
        <v>เดิม</v>
      </c>
      <c r="BB658" s="18"/>
      <c r="BC658" s="18"/>
      <c r="BD658" s="28" t="b">
        <f t="shared" si="174"/>
        <v>1</v>
      </c>
      <c r="BE658" s="96">
        <v>7.5</v>
      </c>
      <c r="BF658" s="18" t="s">
        <v>2073</v>
      </c>
      <c r="BH658" s="17">
        <f t="shared" si="175"/>
        <v>0</v>
      </c>
    </row>
    <row r="659" spans="1:60">
      <c r="A659" s="18" t="s">
        <v>152</v>
      </c>
      <c r="B659" s="17" t="s">
        <v>156</v>
      </c>
      <c r="C659" s="18" t="s">
        <v>1481</v>
      </c>
      <c r="D659" s="17" t="s">
        <v>1482</v>
      </c>
      <c r="E659" s="18" t="str">
        <f>INDEX([1]Proflile65!$F:$F,MATCH([1]ตารางคะแนนV3!$C659,[1]Proflile65!$D:$D,0))</f>
        <v>รพศ.</v>
      </c>
      <c r="F659" s="18">
        <f>INDEX([1]Proflile65!$H:$H,MATCH([1]ตารางคะแนนV3!$C659,[1]Proflile65!$D:$D,0))</f>
        <v>914</v>
      </c>
      <c r="G659" s="19" t="str">
        <f>INDEX([1]Proflile65!$K:$K,MATCH([1]ตารางคะแนนV3!$C659,[1]Proflile65!$D:$D,0))</f>
        <v>รพศ.A B&gt;700to1000</v>
      </c>
      <c r="H659" s="75">
        <v>184999</v>
      </c>
      <c r="I659" s="76">
        <f>INDEX([1]RiskPlusY2565Q3!L:L,MATCH([1]ตารางคะแนนV3!$C659,[1]RiskPlusY2565Q3!$D:$D,0))</f>
        <v>1529293521.72</v>
      </c>
      <c r="J659" s="76">
        <f>INDEX([1]RiskPlusY2565Q3!P:P,MATCH([1]ตารางคะแนนV3!$C659,[1]RiskPlusY2565Q3!$D:$D,0))</f>
        <v>670793398.64999998</v>
      </c>
      <c r="K659" s="76">
        <f>INDEX([1]RiskPlusY2565Q3!O:O,MATCH([1]ตารางคะแนนV3!$C659,[1]RiskPlusY2565Q3!$D:$D,0))</f>
        <v>635391098.65999997</v>
      </c>
      <c r="L659" s="76">
        <f>INDEX([1]RiskPlusY2565Q3!M:M,MATCH([1]ตารางคะแนนV3!$C659,[1]RiskPlusY2565Q3!$D:$D,0))</f>
        <v>699587612.28999996</v>
      </c>
      <c r="M659" s="29">
        <f>INDEX([1]RiskPlusY2565Q3!N:N,MATCH([1]ตารางคะแนนV3!$C659,[1]RiskPlusY2565Q3!$D:$D,0))</f>
        <v>0</v>
      </c>
      <c r="N659" s="77">
        <f>INDEX([1]PlanfinY2565Q3!M:M,MATCH([1]ตารางคะแนนV3!$C659,[1]PlanfinY2565Q3!$C:$C,0))</f>
        <v>0</v>
      </c>
      <c r="O659" s="78">
        <f>INDEX([1]PlanfinY2565Q3!N:N,MATCH([1]ตารางคะแนนV3!$C659,[1]PlanfinY2565Q3!$C:$C,0))</f>
        <v>1</v>
      </c>
      <c r="P659" s="79">
        <f t="shared" si="160"/>
        <v>1</v>
      </c>
      <c r="Q659" s="80">
        <f>INDEX([1]Ratio!R:R,MATCH([1]ตารางคะแนนV3!$C659,[1]Ratio!$C:$C,0))</f>
        <v>56</v>
      </c>
      <c r="R659" s="81">
        <f>INDEX([1]RiskPlusY2565Q3!$S:$S,MATCH([1]ตารางคะแนนV3!C659,[1]RiskPlusY2565Q3!$D:$D,0))</f>
        <v>1</v>
      </c>
      <c r="S659" s="82">
        <f>INDEX([1]Ratio!$S:$S,MATCH([1]ตารางคะแนนV3!$C659,[1]Ratio!$C:$C,0))</f>
        <v>60</v>
      </c>
      <c r="T659" s="78">
        <f>VLOOKUP($C659,[1]RiskPlusY2565Q3!$D$2:$W$901,17,0)</f>
        <v>1</v>
      </c>
      <c r="U659" s="83">
        <f t="shared" si="161"/>
        <v>0.5</v>
      </c>
      <c r="V659" s="82">
        <f>INDEX([1]Ratio!$T:$T,MATCH([1]ตารางคะแนนV3!$C659,[1]Ratio!$C:$C,0))</f>
        <v>42</v>
      </c>
      <c r="W659" s="78">
        <f>VLOOKUP($C659,[1]RiskPlusY2565Q3!$D$2:$W$901,18,0)</f>
        <v>1</v>
      </c>
      <c r="X659" s="83">
        <f t="shared" si="162"/>
        <v>0.5</v>
      </c>
      <c r="Y659" s="82">
        <f>INDEX([1]Ratio!$V:$V,MATCH([1]ตารางคะแนนV3!$C659,[1]Ratio!$C:$C,0))</f>
        <v>54</v>
      </c>
      <c r="Z659" s="81">
        <f>INDEX([1]RiskPlusY2565Q3!$W:$W,MATCH([1]ตารางคะแนนV3!C659,[1]RiskPlusY2565Q3!$D:$D,0))</f>
        <v>1</v>
      </c>
      <c r="AA659" s="84">
        <f t="shared" si="163"/>
        <v>3</v>
      </c>
      <c r="AB659" s="77" t="str">
        <f>INDEX('[1]Quick MethodY2565Q3'!P:P,MATCH([1]ตารางคะแนนV3!$C659,'[1]Quick MethodY2565Q3'!$C:$C,0))</f>
        <v>1</v>
      </c>
      <c r="AC659" s="78" t="str">
        <f>INDEX('[1]Quick MethodY2565Q3'!Q:Q,MATCH([1]ตารางคะแนนV3!$C659,'[1]Quick MethodY2565Q3'!$C:$C,0))</f>
        <v>1</v>
      </c>
      <c r="AD659" s="78">
        <f>INDEX([1]HGRY2565Q3!W:W,MATCH([1]ตารางคะแนนV3!$C659,[1]HGRY2565Q3!$C:$C,0))</f>
        <v>0</v>
      </c>
      <c r="AE659" s="78">
        <f>INDEX([1]HGRY2565Q3!X:X,MATCH([1]ตารางคะแนนV3!$C659,[1]HGRY2565Q3!$C:$C,0))</f>
        <v>0</v>
      </c>
      <c r="AF659" s="78">
        <f>INDEX([1]HGRY2565Q3!Y:Y,MATCH([1]ตารางคะแนนV3!$C659,[1]HGRY2565Q3!$C:$C,0))</f>
        <v>0.5</v>
      </c>
      <c r="AG659" s="78">
        <f>INDEX([1]HGRY2565Q3!Z:Z,MATCH([1]ตารางคะแนนV3!$C659,[1]HGRY2565Q3!$C:$C,0))</f>
        <v>0.5</v>
      </c>
      <c r="AH659" s="85">
        <f t="shared" si="164"/>
        <v>3</v>
      </c>
      <c r="AI659" s="79">
        <f t="shared" si="165"/>
        <v>2</v>
      </c>
      <c r="AJ659" s="86">
        <f>INDEX([1]PointY2565Q3!J:J,MATCH([1]ตารางคะแนนV3!$C659,[1]PointY2565Q3!$C:$C,0))</f>
        <v>1</v>
      </c>
      <c r="AK659" s="87">
        <f>IFERROR(INDEX([1]อัตราการครองเตียง!O:O,MATCH([1]ตารางคะแนนV3!$C659,[1]อัตราการครองเตียง!$C:$C,0)),0)</f>
        <v>1</v>
      </c>
      <c r="AL659" s="88">
        <f>INDEX([1]SumAdjRw!R:R,MATCH([1]ตารางคะแนนV3!$C659,[1]SumAdjRw!$C:$C,0))</f>
        <v>1</v>
      </c>
      <c r="AM659" s="89">
        <f t="shared" si="166"/>
        <v>2</v>
      </c>
      <c r="AN659" s="90">
        <f t="shared" si="167"/>
        <v>5</v>
      </c>
      <c r="AO659" s="91">
        <f t="shared" si="168"/>
        <v>9</v>
      </c>
      <c r="AP659" s="92">
        <f>INDEX([1]RiskPlusY2565Q3!Q:Q,MATCH([1]ตารางคะแนนV3!$C659,[1]RiskPlusY2565Q3!$D:$D,0))</f>
        <v>1</v>
      </c>
      <c r="AQ659" s="92">
        <f>INDEX([1]RiskPlusY2565Q3!R:R,MATCH([1]ตารางคะแนนV3!$C659,[1]RiskPlusY2565Q3!$D:$D,0))</f>
        <v>1</v>
      </c>
      <c r="AR659" s="92">
        <f>INDEX([1]RiskPlusY2565Q3!AB:AB,MATCH([1]ตารางคะแนนV3!$C659,[1]RiskPlusY2565Q3!$D:$D,0))</f>
        <v>1</v>
      </c>
      <c r="AS659" s="93">
        <f t="shared" si="169"/>
        <v>3</v>
      </c>
      <c r="AT659" s="92">
        <f>INDEX([1]RiskPlusY2565Q3!AA:AA,MATCH([1]ตารางคะแนนV3!$C659,[1]RiskPlusY2565Q3!$D:$D,0))</f>
        <v>1</v>
      </c>
      <c r="AU659" s="92">
        <f>INDEX([1]RiskPlusY2565Q3!AC:AC,MATCH([1]ตารางคะแนนV3!$C659,[1]RiskPlusY2565Q3!$D:$D,0))</f>
        <v>1</v>
      </c>
      <c r="AV659" s="94">
        <f t="shared" si="170"/>
        <v>2</v>
      </c>
      <c r="AW659" s="95">
        <f t="shared" si="171"/>
        <v>5</v>
      </c>
      <c r="AX659" s="96">
        <f t="shared" si="172"/>
        <v>14</v>
      </c>
      <c r="AY659" s="18" t="str">
        <f t="shared" si="173"/>
        <v>A</v>
      </c>
      <c r="AZ659" s="18"/>
      <c r="BA659" s="18" t="str">
        <f>INDEX([1]Proflile65!$L:$L,MATCH([1]ตารางคะแนนV3!$C659,[1]Proflile65!$D:$D,0))</f>
        <v>เดิม</v>
      </c>
      <c r="BB659" s="18"/>
      <c r="BC659" s="18"/>
      <c r="BD659" s="28" t="b">
        <f t="shared" si="174"/>
        <v>1</v>
      </c>
      <c r="BE659" s="96">
        <v>14</v>
      </c>
      <c r="BF659" s="18" t="s">
        <v>2048</v>
      </c>
      <c r="BH659" s="17">
        <f t="shared" si="175"/>
        <v>300000</v>
      </c>
    </row>
    <row r="660" spans="1:60">
      <c r="A660" s="18" t="s">
        <v>152</v>
      </c>
      <c r="B660" s="17" t="s">
        <v>156</v>
      </c>
      <c r="C660" s="18" t="s">
        <v>1483</v>
      </c>
      <c r="D660" s="17" t="s">
        <v>1484</v>
      </c>
      <c r="E660" s="18" t="str">
        <f>INDEX([1]Proflile65!$F:$F,MATCH([1]ตารางคะแนนV3!$C660,[1]Proflile65!$D:$D,0))</f>
        <v>รพช.</v>
      </c>
      <c r="F660" s="18">
        <f>INDEX([1]Proflile65!$H:$H,MATCH([1]ตารางคะแนนV3!$C660,[1]Proflile65!$D:$D,0))</f>
        <v>60</v>
      </c>
      <c r="G660" s="19" t="str">
        <f>INDEX([1]Proflile65!$K:$K,MATCH([1]ตารางคะแนนV3!$C660,[1]Proflile65!$D:$D,0))</f>
        <v>รพช.F2 P30,000-60,000</v>
      </c>
      <c r="H660" s="75">
        <v>43574</v>
      </c>
      <c r="I660" s="76">
        <f>INDEX([1]RiskPlusY2565Q3!L:L,MATCH([1]ตารางคะแนนV3!$C660,[1]RiskPlusY2565Q3!$D:$D,0))</f>
        <v>136018238.44999999</v>
      </c>
      <c r="J660" s="76">
        <f>INDEX([1]RiskPlusY2565Q3!P:P,MATCH([1]ตารางคะแนนV3!$C660,[1]RiskPlusY2565Q3!$D:$D,0))</f>
        <v>110302725.84999999</v>
      </c>
      <c r="K660" s="76">
        <f>INDEX([1]RiskPlusY2565Q3!O:O,MATCH([1]ตารางคะแนนV3!$C660,[1]RiskPlusY2565Q3!$D:$D,0))</f>
        <v>86398659.519999996</v>
      </c>
      <c r="L660" s="76">
        <f>INDEX([1]RiskPlusY2565Q3!M:M,MATCH([1]ตารางคะแนนV3!$C660,[1]RiskPlusY2565Q3!$D:$D,0))</f>
        <v>82112927.450000003</v>
      </c>
      <c r="M660" s="29">
        <f>INDEX([1]RiskPlusY2565Q3!N:N,MATCH([1]ตารางคะแนนV3!$C660,[1]RiskPlusY2565Q3!$D:$D,0))</f>
        <v>0</v>
      </c>
      <c r="N660" s="77">
        <f>INDEX([1]PlanfinY2565Q3!M:M,MATCH([1]ตารางคะแนนV3!$C660,[1]PlanfinY2565Q3!$C:$C,0))</f>
        <v>0</v>
      </c>
      <c r="O660" s="78">
        <f>INDEX([1]PlanfinY2565Q3!N:N,MATCH([1]ตารางคะแนนV3!$C660,[1]PlanfinY2565Q3!$C:$C,0))</f>
        <v>1</v>
      </c>
      <c r="P660" s="79">
        <f t="shared" si="160"/>
        <v>1</v>
      </c>
      <c r="Q660" s="80">
        <f>INDEX([1]Ratio!R:R,MATCH([1]ตารางคะแนนV3!$C660,[1]Ratio!$C:$C,0))</f>
        <v>170</v>
      </c>
      <c r="R660" s="81">
        <f>INDEX([1]RiskPlusY2565Q3!$S:$S,MATCH([1]ตารางคะแนนV3!C660,[1]RiskPlusY2565Q3!$D:$D,0))</f>
        <v>0</v>
      </c>
      <c r="S660" s="82">
        <f>INDEX([1]Ratio!$S:$S,MATCH([1]ตารางคะแนนV3!$C660,[1]Ratio!$C:$C,0))</f>
        <v>54</v>
      </c>
      <c r="T660" s="78">
        <f>VLOOKUP($C660,[1]RiskPlusY2565Q3!$D$2:$W$901,17,0)</f>
        <v>1</v>
      </c>
      <c r="U660" s="83">
        <f t="shared" si="161"/>
        <v>0.5</v>
      </c>
      <c r="V660" s="82">
        <f>INDEX([1]Ratio!$T:$T,MATCH([1]ตารางคะแนนV3!$C660,[1]Ratio!$C:$C,0))</f>
        <v>164</v>
      </c>
      <c r="W660" s="78">
        <f>VLOOKUP($C660,[1]RiskPlusY2565Q3!$D$2:$W$901,18,0)</f>
        <v>0</v>
      </c>
      <c r="X660" s="83">
        <f t="shared" si="162"/>
        <v>0</v>
      </c>
      <c r="Y660" s="82">
        <f>INDEX([1]Ratio!$V:$V,MATCH([1]ตารางคะแนนV3!$C660,[1]Ratio!$C:$C,0))</f>
        <v>39</v>
      </c>
      <c r="Z660" s="81">
        <f>INDEX([1]RiskPlusY2565Q3!$W:$W,MATCH([1]ตารางคะแนนV3!C660,[1]RiskPlusY2565Q3!$D:$D,0))</f>
        <v>1</v>
      </c>
      <c r="AA660" s="84">
        <f t="shared" si="163"/>
        <v>1.5</v>
      </c>
      <c r="AB660" s="77" t="str">
        <f>INDEX('[1]Quick MethodY2565Q3'!P:P,MATCH([1]ตารางคะแนนV3!$C660,'[1]Quick MethodY2565Q3'!$C:$C,0))</f>
        <v>1</v>
      </c>
      <c r="AC660" s="78" t="str">
        <f>INDEX('[1]Quick MethodY2565Q3'!Q:Q,MATCH([1]ตารางคะแนนV3!$C660,'[1]Quick MethodY2565Q3'!$C:$C,0))</f>
        <v>1</v>
      </c>
      <c r="AD660" s="78">
        <f>INDEX([1]HGRY2565Q3!W:W,MATCH([1]ตารางคะแนนV3!$C660,[1]HGRY2565Q3!$C:$C,0))</f>
        <v>0.5</v>
      </c>
      <c r="AE660" s="78">
        <f>INDEX([1]HGRY2565Q3!X:X,MATCH([1]ตารางคะแนนV3!$C660,[1]HGRY2565Q3!$C:$C,0))</f>
        <v>0</v>
      </c>
      <c r="AF660" s="78">
        <f>INDEX([1]HGRY2565Q3!Y:Y,MATCH([1]ตารางคะแนนV3!$C660,[1]HGRY2565Q3!$C:$C,0))</f>
        <v>0</v>
      </c>
      <c r="AG660" s="78">
        <f>INDEX([1]HGRY2565Q3!Z:Z,MATCH([1]ตารางคะแนนV3!$C660,[1]HGRY2565Q3!$C:$C,0))</f>
        <v>0.5</v>
      </c>
      <c r="AH660" s="85">
        <f t="shared" si="164"/>
        <v>3</v>
      </c>
      <c r="AI660" s="79">
        <f t="shared" si="165"/>
        <v>2</v>
      </c>
      <c r="AJ660" s="86">
        <f>INDEX([1]PointY2565Q3!J:J,MATCH([1]ตารางคะแนนV3!$C660,[1]PointY2565Q3!$C:$C,0))</f>
        <v>0</v>
      </c>
      <c r="AK660" s="87">
        <f>IFERROR(INDEX([1]อัตราการครองเตียง!O:O,MATCH([1]ตารางคะแนนV3!$C660,[1]อัตราการครองเตียง!$C:$C,0)),0)</f>
        <v>0</v>
      </c>
      <c r="AL660" s="88">
        <f>INDEX([1]SumAdjRw!R:R,MATCH([1]ตารางคะแนนV3!$C660,[1]SumAdjRw!$C:$C,0))</f>
        <v>1</v>
      </c>
      <c r="AM660" s="89">
        <f t="shared" si="166"/>
        <v>1</v>
      </c>
      <c r="AN660" s="90">
        <f t="shared" si="167"/>
        <v>3</v>
      </c>
      <c r="AO660" s="91">
        <f t="shared" si="168"/>
        <v>5.5</v>
      </c>
      <c r="AP660" s="92">
        <f>INDEX([1]RiskPlusY2565Q3!Q:Q,MATCH([1]ตารางคะแนนV3!$C660,[1]RiskPlusY2565Q3!$D:$D,0))</f>
        <v>1</v>
      </c>
      <c r="AQ660" s="92">
        <f>INDEX([1]RiskPlusY2565Q3!R:R,MATCH([1]ตารางคะแนนV3!$C660,[1]RiskPlusY2565Q3!$D:$D,0))</f>
        <v>1</v>
      </c>
      <c r="AR660" s="92">
        <f>INDEX([1]RiskPlusY2565Q3!AB:AB,MATCH([1]ตารางคะแนนV3!$C660,[1]RiskPlusY2565Q3!$D:$D,0))</f>
        <v>1</v>
      </c>
      <c r="AS660" s="93">
        <f t="shared" si="169"/>
        <v>3</v>
      </c>
      <c r="AT660" s="92">
        <f>INDEX([1]RiskPlusY2565Q3!AA:AA,MATCH([1]ตารางคะแนนV3!$C660,[1]RiskPlusY2565Q3!$D:$D,0))</f>
        <v>1</v>
      </c>
      <c r="AU660" s="92">
        <f>INDEX([1]RiskPlusY2565Q3!AC:AC,MATCH([1]ตารางคะแนนV3!$C660,[1]RiskPlusY2565Q3!$D:$D,0))</f>
        <v>1</v>
      </c>
      <c r="AV660" s="94">
        <f t="shared" si="170"/>
        <v>2</v>
      </c>
      <c r="AW660" s="95">
        <f t="shared" si="171"/>
        <v>5</v>
      </c>
      <c r="AX660" s="96">
        <f t="shared" si="172"/>
        <v>10.5</v>
      </c>
      <c r="AY660" s="18" t="str">
        <f t="shared" si="173"/>
        <v>B</v>
      </c>
      <c r="AZ660" s="18"/>
      <c r="BA660" s="18" t="str">
        <f>INDEX([1]Proflile65!$L:$L,MATCH([1]ตารางคะแนนV3!$C660,[1]Proflile65!$D:$D,0))</f>
        <v>เดิม</v>
      </c>
      <c r="BB660" s="18"/>
      <c r="BC660" s="18"/>
      <c r="BD660" s="28" t="b">
        <f t="shared" si="174"/>
        <v>1</v>
      </c>
      <c r="BE660" s="96">
        <v>10.5</v>
      </c>
      <c r="BF660" s="18" t="s">
        <v>2071</v>
      </c>
      <c r="BH660" s="17">
        <f t="shared" si="175"/>
        <v>150000</v>
      </c>
    </row>
    <row r="661" spans="1:60">
      <c r="A661" s="18" t="s">
        <v>152</v>
      </c>
      <c r="B661" s="17" t="s">
        <v>156</v>
      </c>
      <c r="C661" s="18" t="s">
        <v>1485</v>
      </c>
      <c r="D661" s="17" t="s">
        <v>1486</v>
      </c>
      <c r="E661" s="18" t="str">
        <f>INDEX([1]Proflile65!$F:$F,MATCH([1]ตารางคะแนนV3!$C661,[1]Proflile65!$D:$D,0))</f>
        <v>รพช.</v>
      </c>
      <c r="F661" s="18">
        <f>INDEX([1]Proflile65!$H:$H,MATCH([1]ตารางคะแนนV3!$C661,[1]Proflile65!$D:$D,0))</f>
        <v>140</v>
      </c>
      <c r="G661" s="19" t="str">
        <f>INDEX([1]Proflile65!$K:$K,MATCH([1]ตารางคะแนนV3!$C661,[1]Proflile65!$D:$D,0))</f>
        <v>รพช.M2 B&gt;100</v>
      </c>
      <c r="H661" s="75">
        <v>75164</v>
      </c>
      <c r="I661" s="76">
        <f>INDEX([1]RiskPlusY2565Q3!L:L,MATCH([1]ตารางคะแนนV3!$C661,[1]RiskPlusY2565Q3!$D:$D,0))</f>
        <v>210452102.34999999</v>
      </c>
      <c r="J661" s="76">
        <f>INDEX([1]RiskPlusY2565Q3!P:P,MATCH([1]ตารางคะแนนV3!$C661,[1]RiskPlusY2565Q3!$D:$D,0))</f>
        <v>121001391.90000001</v>
      </c>
      <c r="K661" s="76">
        <f>INDEX([1]RiskPlusY2565Q3!O:O,MATCH([1]ตารางคะแนนV3!$C661,[1]RiskPlusY2565Q3!$D:$D,0))</f>
        <v>62290568.240000002</v>
      </c>
      <c r="L661" s="76">
        <f>INDEX([1]RiskPlusY2565Q3!M:M,MATCH([1]ตารางคะแนนV3!$C661,[1]RiskPlusY2565Q3!$D:$D,0))</f>
        <v>57754592.299999997</v>
      </c>
      <c r="M661" s="29">
        <f>INDEX([1]RiskPlusY2565Q3!N:N,MATCH([1]ตารางคะแนนV3!$C661,[1]RiskPlusY2565Q3!$D:$D,0))</f>
        <v>0</v>
      </c>
      <c r="N661" s="77">
        <f>INDEX([1]PlanfinY2565Q3!M:M,MATCH([1]ตารางคะแนนV3!$C661,[1]PlanfinY2565Q3!$C:$C,0))</f>
        <v>1</v>
      </c>
      <c r="O661" s="78">
        <f>INDEX([1]PlanfinY2565Q3!N:N,MATCH([1]ตารางคะแนนV3!$C661,[1]PlanfinY2565Q3!$C:$C,0))</f>
        <v>0</v>
      </c>
      <c r="P661" s="79">
        <f t="shared" si="160"/>
        <v>1</v>
      </c>
      <c r="Q661" s="80">
        <f>INDEX([1]Ratio!R:R,MATCH([1]ตารางคะแนนV3!$C661,[1]Ratio!$C:$C,0))</f>
        <v>153</v>
      </c>
      <c r="R661" s="81">
        <f>INDEX([1]RiskPlusY2565Q3!$S:$S,MATCH([1]ตารางคะแนนV3!C661,[1]RiskPlusY2565Q3!$D:$D,0))</f>
        <v>0</v>
      </c>
      <c r="S661" s="82">
        <f>INDEX([1]Ratio!$S:$S,MATCH([1]ตารางคะแนนV3!$C661,[1]Ratio!$C:$C,0))</f>
        <v>112</v>
      </c>
      <c r="T661" s="78">
        <f>VLOOKUP($C661,[1]RiskPlusY2565Q3!$D$2:$W$901,17,0)</f>
        <v>0</v>
      </c>
      <c r="U661" s="83">
        <f t="shared" si="161"/>
        <v>0</v>
      </c>
      <c r="V661" s="82">
        <f>INDEX([1]Ratio!$T:$T,MATCH([1]ตารางคะแนนV3!$C661,[1]Ratio!$C:$C,0))</f>
        <v>113</v>
      </c>
      <c r="W661" s="78">
        <f>VLOOKUP($C661,[1]RiskPlusY2565Q3!$D$2:$W$901,18,0)</f>
        <v>0</v>
      </c>
      <c r="X661" s="83">
        <f t="shared" si="162"/>
        <v>0</v>
      </c>
      <c r="Y661" s="82">
        <f>INDEX([1]Ratio!$V:$V,MATCH([1]ตารางคะแนนV3!$C661,[1]Ratio!$C:$C,0))</f>
        <v>55</v>
      </c>
      <c r="Z661" s="81">
        <f>INDEX([1]RiskPlusY2565Q3!$W:$W,MATCH([1]ตารางคะแนนV3!C661,[1]RiskPlusY2565Q3!$D:$D,0))</f>
        <v>1</v>
      </c>
      <c r="AA661" s="84">
        <f t="shared" si="163"/>
        <v>1</v>
      </c>
      <c r="AB661" s="77" t="str">
        <f>INDEX('[1]Quick MethodY2565Q3'!P:P,MATCH([1]ตารางคะแนนV3!$C661,'[1]Quick MethodY2565Q3'!$C:$C,0))</f>
        <v>1</v>
      </c>
      <c r="AC661" s="78" t="str">
        <f>INDEX('[1]Quick MethodY2565Q3'!Q:Q,MATCH([1]ตารางคะแนนV3!$C661,'[1]Quick MethodY2565Q3'!$C:$C,0))</f>
        <v>1</v>
      </c>
      <c r="AD661" s="78">
        <f>INDEX([1]HGRY2565Q3!W:W,MATCH([1]ตารางคะแนนV3!$C661,[1]HGRY2565Q3!$C:$C,0))</f>
        <v>0.5</v>
      </c>
      <c r="AE661" s="78">
        <f>INDEX([1]HGRY2565Q3!X:X,MATCH([1]ตารางคะแนนV3!$C661,[1]HGRY2565Q3!$C:$C,0))</f>
        <v>0</v>
      </c>
      <c r="AF661" s="78">
        <f>INDEX([1]HGRY2565Q3!Y:Y,MATCH([1]ตารางคะแนนV3!$C661,[1]HGRY2565Q3!$C:$C,0))</f>
        <v>0.5</v>
      </c>
      <c r="AG661" s="78">
        <f>INDEX([1]HGRY2565Q3!Z:Z,MATCH([1]ตารางคะแนนV3!$C661,[1]HGRY2565Q3!$C:$C,0))</f>
        <v>0.5</v>
      </c>
      <c r="AH661" s="85">
        <f t="shared" si="164"/>
        <v>3.5</v>
      </c>
      <c r="AI661" s="79">
        <f t="shared" si="165"/>
        <v>2</v>
      </c>
      <c r="AJ661" s="86">
        <f>INDEX([1]PointY2565Q3!J:J,MATCH([1]ตารางคะแนนV3!$C661,[1]PointY2565Q3!$C:$C,0))</f>
        <v>1</v>
      </c>
      <c r="AK661" s="87">
        <f>IFERROR(INDEX([1]อัตราการครองเตียง!O:O,MATCH([1]ตารางคะแนนV3!$C661,[1]อัตราการครองเตียง!$C:$C,0)),0)</f>
        <v>0</v>
      </c>
      <c r="AL661" s="88">
        <f>INDEX([1]SumAdjRw!R:R,MATCH([1]ตารางคะแนนV3!$C661,[1]SumAdjRw!$C:$C,0))</f>
        <v>0</v>
      </c>
      <c r="AM661" s="89">
        <f t="shared" si="166"/>
        <v>0</v>
      </c>
      <c r="AN661" s="90">
        <f t="shared" si="167"/>
        <v>3</v>
      </c>
      <c r="AO661" s="91">
        <f t="shared" si="168"/>
        <v>5</v>
      </c>
      <c r="AP661" s="92">
        <f>INDEX([1]RiskPlusY2565Q3!Q:Q,MATCH([1]ตารางคะแนนV3!$C661,[1]RiskPlusY2565Q3!$D:$D,0))</f>
        <v>0</v>
      </c>
      <c r="AQ661" s="92">
        <f>INDEX([1]RiskPlusY2565Q3!R:R,MATCH([1]ตารางคะแนนV3!$C661,[1]RiskPlusY2565Q3!$D:$D,0))</f>
        <v>0</v>
      </c>
      <c r="AR661" s="92">
        <f>INDEX([1]RiskPlusY2565Q3!AB:AB,MATCH([1]ตารางคะแนนV3!$C661,[1]RiskPlusY2565Q3!$D:$D,0))</f>
        <v>1</v>
      </c>
      <c r="AS661" s="93">
        <f t="shared" si="169"/>
        <v>1</v>
      </c>
      <c r="AT661" s="92">
        <f>INDEX([1]RiskPlusY2565Q3!AA:AA,MATCH([1]ตารางคะแนนV3!$C661,[1]RiskPlusY2565Q3!$D:$D,0))</f>
        <v>1</v>
      </c>
      <c r="AU661" s="92">
        <f>INDEX([1]RiskPlusY2565Q3!AC:AC,MATCH([1]ตารางคะแนนV3!$C661,[1]RiskPlusY2565Q3!$D:$D,0))</f>
        <v>1</v>
      </c>
      <c r="AV661" s="94">
        <f t="shared" si="170"/>
        <v>2</v>
      </c>
      <c r="AW661" s="95">
        <f t="shared" si="171"/>
        <v>3</v>
      </c>
      <c r="AX661" s="96">
        <f t="shared" si="172"/>
        <v>8</v>
      </c>
      <c r="AY661" s="18" t="str">
        <f t="shared" si="173"/>
        <v>D</v>
      </c>
      <c r="AZ661" s="18"/>
      <c r="BA661" s="18" t="str">
        <f>INDEX([1]Proflile65!$L:$L,MATCH([1]ตารางคะแนนV3!$C661,[1]Proflile65!$D:$D,0))</f>
        <v>เดิม</v>
      </c>
      <c r="BB661" s="18"/>
      <c r="BC661" s="18"/>
      <c r="BD661" s="28" t="b">
        <f t="shared" si="174"/>
        <v>1</v>
      </c>
      <c r="BE661" s="96">
        <v>8</v>
      </c>
      <c r="BF661" s="18" t="s">
        <v>2073</v>
      </c>
      <c r="BH661" s="17">
        <f t="shared" si="175"/>
        <v>0</v>
      </c>
    </row>
    <row r="662" spans="1:60">
      <c r="A662" s="18" t="s">
        <v>152</v>
      </c>
      <c r="B662" s="17" t="s">
        <v>156</v>
      </c>
      <c r="C662" s="18" t="s">
        <v>1487</v>
      </c>
      <c r="D662" s="17" t="s">
        <v>1488</v>
      </c>
      <c r="E662" s="18" t="str">
        <f>INDEX([1]Proflile65!$F:$F,MATCH([1]ตารางคะแนนV3!$C662,[1]Proflile65!$D:$D,0))</f>
        <v>รพช.</v>
      </c>
      <c r="F662" s="18">
        <f>INDEX([1]Proflile65!$H:$H,MATCH([1]ตารางคะแนนV3!$C662,[1]Proflile65!$D:$D,0))</f>
        <v>60</v>
      </c>
      <c r="G662" s="19" t="str">
        <f>INDEX([1]Proflile65!$K:$K,MATCH([1]ตารางคะแนนV3!$C662,[1]Proflile65!$D:$D,0))</f>
        <v>รพช.F2 P30,000-60,000</v>
      </c>
      <c r="H662" s="75">
        <v>40020</v>
      </c>
      <c r="I662" s="76">
        <f>INDEX([1]RiskPlusY2565Q3!L:L,MATCH([1]ตารางคะแนนV3!$C662,[1]RiskPlusY2565Q3!$D:$D,0))</f>
        <v>147198722.38999999</v>
      </c>
      <c r="J662" s="76">
        <f>INDEX([1]RiskPlusY2565Q3!P:P,MATCH([1]ตารางคะแนนV3!$C662,[1]RiskPlusY2565Q3!$D:$D,0))</f>
        <v>99173792.239999995</v>
      </c>
      <c r="K662" s="76">
        <f>INDEX([1]RiskPlusY2565Q3!O:O,MATCH([1]ตารางคะแนนV3!$C662,[1]RiskPlusY2565Q3!$D:$D,0))</f>
        <v>67312644.879999995</v>
      </c>
      <c r="L662" s="76">
        <f>INDEX([1]RiskPlusY2565Q3!M:M,MATCH([1]ตารางคะแนนV3!$C662,[1]RiskPlusY2565Q3!$D:$D,0))</f>
        <v>63513961.799999997</v>
      </c>
      <c r="M662" s="29">
        <f>INDEX([1]RiskPlusY2565Q3!N:N,MATCH([1]ตารางคะแนนV3!$C662,[1]RiskPlusY2565Q3!$D:$D,0))</f>
        <v>0</v>
      </c>
      <c r="N662" s="77">
        <f>INDEX([1]PlanfinY2565Q3!M:M,MATCH([1]ตารางคะแนนV3!$C662,[1]PlanfinY2565Q3!$C:$C,0))</f>
        <v>0</v>
      </c>
      <c r="O662" s="78">
        <f>INDEX([1]PlanfinY2565Q3!N:N,MATCH([1]ตารางคะแนนV3!$C662,[1]PlanfinY2565Q3!$C:$C,0))</f>
        <v>1</v>
      </c>
      <c r="P662" s="79">
        <f t="shared" si="160"/>
        <v>1</v>
      </c>
      <c r="Q662" s="80">
        <f>INDEX([1]Ratio!R:R,MATCH([1]ตารางคะแนนV3!$C662,[1]Ratio!$C:$C,0))</f>
        <v>105</v>
      </c>
      <c r="R662" s="81">
        <f>INDEX([1]RiskPlusY2565Q3!$S:$S,MATCH([1]ตารางคะแนนV3!C662,[1]RiskPlusY2565Q3!$D:$D,0))</f>
        <v>0</v>
      </c>
      <c r="S662" s="82">
        <f>INDEX([1]Ratio!$S:$S,MATCH([1]ตารางคะแนนV3!$C662,[1]Ratio!$C:$C,0))</f>
        <v>45</v>
      </c>
      <c r="T662" s="78">
        <f>VLOOKUP($C662,[1]RiskPlusY2565Q3!$D$2:$W$901,17,0)</f>
        <v>1</v>
      </c>
      <c r="U662" s="83">
        <f t="shared" si="161"/>
        <v>0.5</v>
      </c>
      <c r="V662" s="82">
        <f>INDEX([1]Ratio!$T:$T,MATCH([1]ตารางคะแนนV3!$C662,[1]Ratio!$C:$C,0))</f>
        <v>46</v>
      </c>
      <c r="W662" s="78">
        <f>VLOOKUP($C662,[1]RiskPlusY2565Q3!$D$2:$W$901,18,0)</f>
        <v>1</v>
      </c>
      <c r="X662" s="83">
        <f t="shared" si="162"/>
        <v>0.5</v>
      </c>
      <c r="Y662" s="82">
        <f>INDEX([1]Ratio!$V:$V,MATCH([1]ตารางคะแนนV3!$C662,[1]Ratio!$C:$C,0))</f>
        <v>40</v>
      </c>
      <c r="Z662" s="81">
        <f>INDEX([1]RiskPlusY2565Q3!$W:$W,MATCH([1]ตารางคะแนนV3!C662,[1]RiskPlusY2565Q3!$D:$D,0))</f>
        <v>1</v>
      </c>
      <c r="AA662" s="84">
        <f t="shared" si="163"/>
        <v>2</v>
      </c>
      <c r="AB662" s="77" t="str">
        <f>INDEX('[1]Quick MethodY2565Q3'!P:P,MATCH([1]ตารางคะแนนV3!$C662,'[1]Quick MethodY2565Q3'!$C:$C,0))</f>
        <v>1</v>
      </c>
      <c r="AC662" s="78" t="str">
        <f>INDEX('[1]Quick MethodY2565Q3'!Q:Q,MATCH([1]ตารางคะแนนV3!$C662,'[1]Quick MethodY2565Q3'!$C:$C,0))</f>
        <v>1</v>
      </c>
      <c r="AD662" s="78">
        <f>INDEX([1]HGRY2565Q3!W:W,MATCH([1]ตารางคะแนนV3!$C662,[1]HGRY2565Q3!$C:$C,0))</f>
        <v>0.5</v>
      </c>
      <c r="AE662" s="78">
        <f>INDEX([1]HGRY2565Q3!X:X,MATCH([1]ตารางคะแนนV3!$C662,[1]HGRY2565Q3!$C:$C,0))</f>
        <v>0</v>
      </c>
      <c r="AF662" s="78">
        <f>INDEX([1]HGRY2565Q3!Y:Y,MATCH([1]ตารางคะแนนV3!$C662,[1]HGRY2565Q3!$C:$C,0))</f>
        <v>0.5</v>
      </c>
      <c r="AG662" s="78">
        <f>INDEX([1]HGRY2565Q3!Z:Z,MATCH([1]ตารางคะแนนV3!$C662,[1]HGRY2565Q3!$C:$C,0))</f>
        <v>0</v>
      </c>
      <c r="AH662" s="85">
        <f t="shared" si="164"/>
        <v>3</v>
      </c>
      <c r="AI662" s="79">
        <f t="shared" si="165"/>
        <v>2</v>
      </c>
      <c r="AJ662" s="86">
        <f>INDEX([1]PointY2565Q3!J:J,MATCH([1]ตารางคะแนนV3!$C662,[1]PointY2565Q3!$C:$C,0))</f>
        <v>1</v>
      </c>
      <c r="AK662" s="87">
        <f>IFERROR(INDEX([1]อัตราการครองเตียง!O:O,MATCH([1]ตารางคะแนนV3!$C662,[1]อัตราการครองเตียง!$C:$C,0)),0)</f>
        <v>0</v>
      </c>
      <c r="AL662" s="88">
        <f>INDEX([1]SumAdjRw!R:R,MATCH([1]ตารางคะแนนV3!$C662,[1]SumAdjRw!$C:$C,0))</f>
        <v>1</v>
      </c>
      <c r="AM662" s="89">
        <f t="shared" si="166"/>
        <v>1</v>
      </c>
      <c r="AN662" s="90">
        <f t="shared" si="167"/>
        <v>4</v>
      </c>
      <c r="AO662" s="91">
        <f t="shared" si="168"/>
        <v>7</v>
      </c>
      <c r="AP662" s="92">
        <f>INDEX([1]RiskPlusY2565Q3!Q:Q,MATCH([1]ตารางคะแนนV3!$C662,[1]RiskPlusY2565Q3!$D:$D,0))</f>
        <v>1</v>
      </c>
      <c r="AQ662" s="92">
        <f>INDEX([1]RiskPlusY2565Q3!R:R,MATCH([1]ตารางคะแนนV3!$C662,[1]RiskPlusY2565Q3!$D:$D,0))</f>
        <v>1</v>
      </c>
      <c r="AR662" s="92">
        <f>INDEX([1]RiskPlusY2565Q3!AB:AB,MATCH([1]ตารางคะแนนV3!$C662,[1]RiskPlusY2565Q3!$D:$D,0))</f>
        <v>1</v>
      </c>
      <c r="AS662" s="93">
        <f t="shared" si="169"/>
        <v>3</v>
      </c>
      <c r="AT662" s="92">
        <f>INDEX([1]RiskPlusY2565Q3!AA:AA,MATCH([1]ตารางคะแนนV3!$C662,[1]RiskPlusY2565Q3!$D:$D,0))</f>
        <v>1</v>
      </c>
      <c r="AU662" s="92">
        <f>INDEX([1]RiskPlusY2565Q3!AC:AC,MATCH([1]ตารางคะแนนV3!$C662,[1]RiskPlusY2565Q3!$D:$D,0))</f>
        <v>1</v>
      </c>
      <c r="AV662" s="94">
        <f t="shared" si="170"/>
        <v>2</v>
      </c>
      <c r="AW662" s="95">
        <f t="shared" si="171"/>
        <v>5</v>
      </c>
      <c r="AX662" s="96">
        <f t="shared" si="172"/>
        <v>12</v>
      </c>
      <c r="AY662" s="18" t="str">
        <f t="shared" si="173"/>
        <v>A</v>
      </c>
      <c r="AZ662" s="18"/>
      <c r="BA662" s="18" t="str">
        <f>INDEX([1]Proflile65!$L:$L,MATCH([1]ตารางคะแนนV3!$C662,[1]Proflile65!$D:$D,0))</f>
        <v>เดิม</v>
      </c>
      <c r="BB662" s="18"/>
      <c r="BC662" s="18"/>
      <c r="BD662" s="28" t="b">
        <f t="shared" si="174"/>
        <v>1</v>
      </c>
      <c r="BE662" s="96">
        <v>12</v>
      </c>
      <c r="BF662" s="18" t="s">
        <v>2048</v>
      </c>
      <c r="BH662" s="17">
        <f t="shared" si="175"/>
        <v>300000</v>
      </c>
    </row>
    <row r="663" spans="1:60">
      <c r="A663" s="18" t="s">
        <v>152</v>
      </c>
      <c r="B663" s="17" t="s">
        <v>156</v>
      </c>
      <c r="C663" s="18" t="s">
        <v>1489</v>
      </c>
      <c r="D663" s="17" t="s">
        <v>1490</v>
      </c>
      <c r="E663" s="18" t="str">
        <f>INDEX([1]Proflile65!$F:$F,MATCH([1]ตารางคะแนนV3!$C663,[1]Proflile65!$D:$D,0))</f>
        <v>รพท.</v>
      </c>
      <c r="F663" s="18">
        <f>INDEX([1]Proflile65!$H:$H,MATCH([1]ตารางคะแนนV3!$C663,[1]Proflile65!$D:$D,0))</f>
        <v>265</v>
      </c>
      <c r="G663" s="19" t="str">
        <f>INDEX([1]Proflile65!$K:$K,MATCH([1]ตารางคะแนนV3!$C663,[1]Proflile65!$D:$D,0))</f>
        <v>รพท.M1 B&gt;200</v>
      </c>
      <c r="H663" s="75">
        <v>115499</v>
      </c>
      <c r="I663" s="76">
        <f>INDEX([1]RiskPlusY2565Q3!L:L,MATCH([1]ตารางคะแนนV3!$C663,[1]RiskPlusY2565Q3!$D:$D,0))</f>
        <v>617098217.47000003</v>
      </c>
      <c r="J663" s="76">
        <f>INDEX([1]RiskPlusY2565Q3!P:P,MATCH([1]ตารางคะแนนV3!$C663,[1]RiskPlusY2565Q3!$D:$D,0))</f>
        <v>286382091.91000003</v>
      </c>
      <c r="K663" s="76">
        <f>INDEX([1]RiskPlusY2565Q3!O:O,MATCH([1]ตารางคะแนนV3!$C663,[1]RiskPlusY2565Q3!$D:$D,0))</f>
        <v>267275349.41</v>
      </c>
      <c r="L663" s="76">
        <f>INDEX([1]RiskPlusY2565Q3!M:M,MATCH([1]ตารางคะแนนV3!$C663,[1]RiskPlusY2565Q3!$D:$D,0))</f>
        <v>276495966.69999999</v>
      </c>
      <c r="M663" s="29">
        <f>INDEX([1]RiskPlusY2565Q3!N:N,MATCH([1]ตารางคะแนนV3!$C663,[1]RiskPlusY2565Q3!$D:$D,0))</f>
        <v>0</v>
      </c>
      <c r="N663" s="77">
        <f>INDEX([1]PlanfinY2565Q3!M:M,MATCH([1]ตารางคะแนนV3!$C663,[1]PlanfinY2565Q3!$C:$C,0))</f>
        <v>0</v>
      </c>
      <c r="O663" s="78">
        <f>INDEX([1]PlanfinY2565Q3!N:N,MATCH([1]ตารางคะแนนV3!$C663,[1]PlanfinY2565Q3!$C:$C,0))</f>
        <v>1</v>
      </c>
      <c r="P663" s="79">
        <f t="shared" si="160"/>
        <v>1</v>
      </c>
      <c r="Q663" s="80">
        <f>INDEX([1]Ratio!R:R,MATCH([1]ตารางคะแนนV3!$C663,[1]Ratio!$C:$C,0))</f>
        <v>132</v>
      </c>
      <c r="R663" s="81">
        <f>INDEX([1]RiskPlusY2565Q3!$S:$S,MATCH([1]ตารางคะแนนV3!C663,[1]RiskPlusY2565Q3!$D:$D,0))</f>
        <v>0</v>
      </c>
      <c r="S663" s="82">
        <f>INDEX([1]Ratio!$S:$S,MATCH([1]ตารางคะแนนV3!$C663,[1]Ratio!$C:$C,0))</f>
        <v>198</v>
      </c>
      <c r="T663" s="78">
        <f>VLOOKUP($C663,[1]RiskPlusY2565Q3!$D$2:$W$901,17,0)</f>
        <v>0</v>
      </c>
      <c r="U663" s="83">
        <f t="shared" si="161"/>
        <v>0</v>
      </c>
      <c r="V663" s="82">
        <f>INDEX([1]Ratio!$T:$T,MATCH([1]ตารางคะแนนV3!$C663,[1]Ratio!$C:$C,0))</f>
        <v>49</v>
      </c>
      <c r="W663" s="78">
        <f>VLOOKUP($C663,[1]RiskPlusY2565Q3!$D$2:$W$901,18,0)</f>
        <v>1</v>
      </c>
      <c r="X663" s="83">
        <f t="shared" si="162"/>
        <v>0.5</v>
      </c>
      <c r="Y663" s="82">
        <f>INDEX([1]Ratio!$V:$V,MATCH([1]ตารางคะแนนV3!$C663,[1]Ratio!$C:$C,0))</f>
        <v>48</v>
      </c>
      <c r="Z663" s="81">
        <f>INDEX([1]RiskPlusY2565Q3!$W:$W,MATCH([1]ตารางคะแนนV3!C663,[1]RiskPlusY2565Q3!$D:$D,0))</f>
        <v>1</v>
      </c>
      <c r="AA663" s="84">
        <f t="shared" si="163"/>
        <v>1.5</v>
      </c>
      <c r="AB663" s="77" t="str">
        <f>INDEX('[1]Quick MethodY2565Q3'!P:P,MATCH([1]ตารางคะแนนV3!$C663,'[1]Quick MethodY2565Q3'!$C:$C,0))</f>
        <v>1</v>
      </c>
      <c r="AC663" s="78" t="str">
        <f>INDEX('[1]Quick MethodY2565Q3'!Q:Q,MATCH([1]ตารางคะแนนV3!$C663,'[1]Quick MethodY2565Q3'!$C:$C,0))</f>
        <v>1</v>
      </c>
      <c r="AD663" s="78">
        <f>INDEX([1]HGRY2565Q3!W:W,MATCH([1]ตารางคะแนนV3!$C663,[1]HGRY2565Q3!$C:$C,0))</f>
        <v>0.5</v>
      </c>
      <c r="AE663" s="78">
        <f>INDEX([1]HGRY2565Q3!X:X,MATCH([1]ตารางคะแนนV3!$C663,[1]HGRY2565Q3!$C:$C,0))</f>
        <v>0</v>
      </c>
      <c r="AF663" s="78">
        <f>INDEX([1]HGRY2565Q3!Y:Y,MATCH([1]ตารางคะแนนV3!$C663,[1]HGRY2565Q3!$C:$C,0))</f>
        <v>0</v>
      </c>
      <c r="AG663" s="78">
        <f>INDEX([1]HGRY2565Q3!Z:Z,MATCH([1]ตารางคะแนนV3!$C663,[1]HGRY2565Q3!$C:$C,0))</f>
        <v>0.5</v>
      </c>
      <c r="AH663" s="85">
        <f t="shared" si="164"/>
        <v>3</v>
      </c>
      <c r="AI663" s="79">
        <f t="shared" si="165"/>
        <v>2</v>
      </c>
      <c r="AJ663" s="86">
        <f>INDEX([1]PointY2565Q3!J:J,MATCH([1]ตารางคะแนนV3!$C663,[1]PointY2565Q3!$C:$C,0))</f>
        <v>1</v>
      </c>
      <c r="AK663" s="87">
        <f>IFERROR(INDEX([1]อัตราการครองเตียง!O:O,MATCH([1]ตารางคะแนนV3!$C663,[1]อัตราการครองเตียง!$C:$C,0)),0)</f>
        <v>1</v>
      </c>
      <c r="AL663" s="88">
        <f>INDEX([1]SumAdjRw!R:R,MATCH([1]ตารางคะแนนV3!$C663,[1]SumAdjRw!$C:$C,0))</f>
        <v>1</v>
      </c>
      <c r="AM663" s="89">
        <f t="shared" si="166"/>
        <v>2</v>
      </c>
      <c r="AN663" s="90">
        <f t="shared" si="167"/>
        <v>5</v>
      </c>
      <c r="AO663" s="91">
        <f t="shared" si="168"/>
        <v>7.5</v>
      </c>
      <c r="AP663" s="92">
        <f>INDEX([1]RiskPlusY2565Q3!Q:Q,MATCH([1]ตารางคะแนนV3!$C663,[1]RiskPlusY2565Q3!$D:$D,0))</f>
        <v>1</v>
      </c>
      <c r="AQ663" s="92">
        <f>INDEX([1]RiskPlusY2565Q3!R:R,MATCH([1]ตารางคะแนนV3!$C663,[1]RiskPlusY2565Q3!$D:$D,0))</f>
        <v>1</v>
      </c>
      <c r="AR663" s="92">
        <f>INDEX([1]RiskPlusY2565Q3!AB:AB,MATCH([1]ตารางคะแนนV3!$C663,[1]RiskPlusY2565Q3!$D:$D,0))</f>
        <v>1</v>
      </c>
      <c r="AS663" s="93">
        <f t="shared" si="169"/>
        <v>3</v>
      </c>
      <c r="AT663" s="92">
        <f>INDEX([1]RiskPlusY2565Q3!AA:AA,MATCH([1]ตารางคะแนนV3!$C663,[1]RiskPlusY2565Q3!$D:$D,0))</f>
        <v>1</v>
      </c>
      <c r="AU663" s="92">
        <f>INDEX([1]RiskPlusY2565Q3!AC:AC,MATCH([1]ตารางคะแนนV3!$C663,[1]RiskPlusY2565Q3!$D:$D,0))</f>
        <v>1</v>
      </c>
      <c r="AV663" s="94">
        <f t="shared" si="170"/>
        <v>2</v>
      </c>
      <c r="AW663" s="95">
        <f t="shared" si="171"/>
        <v>5</v>
      </c>
      <c r="AX663" s="96">
        <f t="shared" si="172"/>
        <v>12.5</v>
      </c>
      <c r="AY663" s="18" t="str">
        <f t="shared" si="173"/>
        <v>A</v>
      </c>
      <c r="AZ663" s="18"/>
      <c r="BA663" s="18" t="str">
        <f>INDEX([1]Proflile65!$L:$L,MATCH([1]ตารางคะแนนV3!$C663,[1]Proflile65!$D:$D,0))</f>
        <v>เดิม</v>
      </c>
      <c r="BB663" s="18"/>
      <c r="BC663" s="18"/>
      <c r="BD663" s="28" t="b">
        <f t="shared" si="174"/>
        <v>1</v>
      </c>
      <c r="BE663" s="96">
        <v>12.5</v>
      </c>
      <c r="BF663" s="18" t="s">
        <v>2048</v>
      </c>
      <c r="BH663" s="17">
        <f t="shared" si="175"/>
        <v>300000</v>
      </c>
    </row>
    <row r="664" spans="1:60">
      <c r="A664" s="18" t="s">
        <v>152</v>
      </c>
      <c r="B664" s="17" t="s">
        <v>156</v>
      </c>
      <c r="C664" s="18" t="s">
        <v>1491</v>
      </c>
      <c r="D664" s="17" t="s">
        <v>1492</v>
      </c>
      <c r="E664" s="18" t="str">
        <f>INDEX([1]Proflile65!$F:$F,MATCH([1]ตารางคะแนนV3!$C664,[1]Proflile65!$D:$D,0))</f>
        <v>รพช.</v>
      </c>
      <c r="F664" s="18">
        <f>INDEX([1]Proflile65!$H:$H,MATCH([1]ตารางคะแนนV3!$C664,[1]Proflile65!$D:$D,0))</f>
        <v>109</v>
      </c>
      <c r="G664" s="19" t="str">
        <f>INDEX([1]Proflile65!$K:$K,MATCH([1]ตารางคะแนนV3!$C664,[1]Proflile65!$D:$D,0))</f>
        <v>รพช.F2 P30,000-60,000</v>
      </c>
      <c r="H664" s="75">
        <v>46792</v>
      </c>
      <c r="I664" s="76">
        <f>INDEX([1]RiskPlusY2565Q3!L:L,MATCH([1]ตารางคะแนนV3!$C664,[1]RiskPlusY2565Q3!$D:$D,0))</f>
        <v>253997873.46000001</v>
      </c>
      <c r="J664" s="76">
        <f>INDEX([1]RiskPlusY2565Q3!P:P,MATCH([1]ตารางคะแนนV3!$C664,[1]RiskPlusY2565Q3!$D:$D,0))</f>
        <v>78362808.209999993</v>
      </c>
      <c r="K664" s="76">
        <f>INDEX([1]RiskPlusY2565Q3!O:O,MATCH([1]ตารางคะแนนV3!$C664,[1]RiskPlusY2565Q3!$D:$D,0))</f>
        <v>144294149.22999999</v>
      </c>
      <c r="L664" s="76">
        <f>INDEX([1]RiskPlusY2565Q3!M:M,MATCH([1]ตารางคะแนนV3!$C664,[1]RiskPlusY2565Q3!$D:$D,0))</f>
        <v>139447236.83000001</v>
      </c>
      <c r="M664" s="29">
        <f>INDEX([1]RiskPlusY2565Q3!N:N,MATCH([1]ตารางคะแนนV3!$C664,[1]RiskPlusY2565Q3!$D:$D,0))</f>
        <v>0</v>
      </c>
      <c r="N664" s="77">
        <f>INDEX([1]PlanfinY2565Q3!M:M,MATCH([1]ตารางคะแนนV3!$C664,[1]PlanfinY2565Q3!$C:$C,0))</f>
        <v>0</v>
      </c>
      <c r="O664" s="78">
        <f>INDEX([1]PlanfinY2565Q3!N:N,MATCH([1]ตารางคะแนนV3!$C664,[1]PlanfinY2565Q3!$C:$C,0))</f>
        <v>1</v>
      </c>
      <c r="P664" s="79">
        <f t="shared" si="160"/>
        <v>1</v>
      </c>
      <c r="Q664" s="80">
        <f>INDEX([1]Ratio!R:R,MATCH([1]ตารางคะแนนV3!$C664,[1]Ratio!$C:$C,0))</f>
        <v>126</v>
      </c>
      <c r="R664" s="81">
        <f>INDEX([1]RiskPlusY2565Q3!$S:$S,MATCH([1]ตารางคะแนนV3!C664,[1]RiskPlusY2565Q3!$D:$D,0))</f>
        <v>0</v>
      </c>
      <c r="S664" s="82">
        <f>INDEX([1]Ratio!$S:$S,MATCH([1]ตารางคะแนนV3!$C664,[1]Ratio!$C:$C,0))</f>
        <v>1122</v>
      </c>
      <c r="T664" s="78">
        <f>VLOOKUP($C664,[1]RiskPlusY2565Q3!$D$2:$W$901,17,0)</f>
        <v>0</v>
      </c>
      <c r="U664" s="83">
        <f t="shared" si="161"/>
        <v>0</v>
      </c>
      <c r="V664" s="82">
        <f>INDEX([1]Ratio!$T:$T,MATCH([1]ตารางคะแนนV3!$C664,[1]Ratio!$C:$C,0))</f>
        <v>141</v>
      </c>
      <c r="W664" s="78">
        <f>VLOOKUP($C664,[1]RiskPlusY2565Q3!$D$2:$W$901,18,0)</f>
        <v>0</v>
      </c>
      <c r="X664" s="83">
        <f t="shared" si="162"/>
        <v>0</v>
      </c>
      <c r="Y664" s="82">
        <f>INDEX([1]Ratio!$V:$V,MATCH([1]ตารางคะแนนV3!$C664,[1]Ratio!$C:$C,0))</f>
        <v>53</v>
      </c>
      <c r="Z664" s="81">
        <f>INDEX([1]RiskPlusY2565Q3!$W:$W,MATCH([1]ตารางคะแนนV3!C664,[1]RiskPlusY2565Q3!$D:$D,0))</f>
        <v>1</v>
      </c>
      <c r="AA664" s="84">
        <f t="shared" si="163"/>
        <v>1</v>
      </c>
      <c r="AB664" s="77" t="str">
        <f>INDEX('[1]Quick MethodY2565Q3'!P:P,MATCH([1]ตารางคะแนนV3!$C664,'[1]Quick MethodY2565Q3'!$C:$C,0))</f>
        <v>1</v>
      </c>
      <c r="AC664" s="78" t="str">
        <f>INDEX('[1]Quick MethodY2565Q3'!Q:Q,MATCH([1]ตารางคะแนนV3!$C664,'[1]Quick MethodY2565Q3'!$C:$C,0))</f>
        <v>1</v>
      </c>
      <c r="AD664" s="78">
        <f>INDEX([1]HGRY2565Q3!W:W,MATCH([1]ตารางคะแนนV3!$C664,[1]HGRY2565Q3!$C:$C,0))</f>
        <v>0</v>
      </c>
      <c r="AE664" s="78">
        <f>INDEX([1]HGRY2565Q3!X:X,MATCH([1]ตารางคะแนนV3!$C664,[1]HGRY2565Q3!$C:$C,0))</f>
        <v>0</v>
      </c>
      <c r="AF664" s="78">
        <f>INDEX([1]HGRY2565Q3!Y:Y,MATCH([1]ตารางคะแนนV3!$C664,[1]HGRY2565Q3!$C:$C,0))</f>
        <v>0.5</v>
      </c>
      <c r="AG664" s="78">
        <f>INDEX([1]HGRY2565Q3!Z:Z,MATCH([1]ตารางคะแนนV3!$C664,[1]HGRY2565Q3!$C:$C,0))</f>
        <v>0</v>
      </c>
      <c r="AH664" s="85">
        <f t="shared" si="164"/>
        <v>2.5</v>
      </c>
      <c r="AI664" s="79">
        <f t="shared" si="165"/>
        <v>2</v>
      </c>
      <c r="AJ664" s="86">
        <f>INDEX([1]PointY2565Q3!J:J,MATCH([1]ตารางคะแนนV3!$C664,[1]PointY2565Q3!$C:$C,0))</f>
        <v>1</v>
      </c>
      <c r="AK664" s="87">
        <f>IFERROR(INDEX([1]อัตราการครองเตียง!O:O,MATCH([1]ตารางคะแนนV3!$C664,[1]อัตราการครองเตียง!$C:$C,0)),0)</f>
        <v>1</v>
      </c>
      <c r="AL664" s="88">
        <f>INDEX([1]SumAdjRw!R:R,MATCH([1]ตารางคะแนนV3!$C664,[1]SumAdjRw!$C:$C,0))</f>
        <v>1</v>
      </c>
      <c r="AM664" s="89">
        <f t="shared" si="166"/>
        <v>2</v>
      </c>
      <c r="AN664" s="90">
        <f t="shared" si="167"/>
        <v>5</v>
      </c>
      <c r="AO664" s="91">
        <f t="shared" si="168"/>
        <v>7</v>
      </c>
      <c r="AP664" s="92">
        <f>INDEX([1]RiskPlusY2565Q3!Q:Q,MATCH([1]ตารางคะแนนV3!$C664,[1]RiskPlusY2565Q3!$D:$D,0))</f>
        <v>1</v>
      </c>
      <c r="AQ664" s="92">
        <f>INDEX([1]RiskPlusY2565Q3!R:R,MATCH([1]ตารางคะแนนV3!$C664,[1]RiskPlusY2565Q3!$D:$D,0))</f>
        <v>1</v>
      </c>
      <c r="AR664" s="92">
        <f>INDEX([1]RiskPlusY2565Q3!AB:AB,MATCH([1]ตารางคะแนนV3!$C664,[1]RiskPlusY2565Q3!$D:$D,0))</f>
        <v>1</v>
      </c>
      <c r="AS664" s="93">
        <f t="shared" si="169"/>
        <v>3</v>
      </c>
      <c r="AT664" s="92">
        <f>INDEX([1]RiskPlusY2565Q3!AA:AA,MATCH([1]ตารางคะแนนV3!$C664,[1]RiskPlusY2565Q3!$D:$D,0))</f>
        <v>1</v>
      </c>
      <c r="AU664" s="92">
        <f>INDEX([1]RiskPlusY2565Q3!AC:AC,MATCH([1]ตารางคะแนนV3!$C664,[1]RiskPlusY2565Q3!$D:$D,0))</f>
        <v>1</v>
      </c>
      <c r="AV664" s="94">
        <f t="shared" si="170"/>
        <v>2</v>
      </c>
      <c r="AW664" s="95">
        <f t="shared" si="171"/>
        <v>5</v>
      </c>
      <c r="AX664" s="96">
        <f t="shared" si="172"/>
        <v>12</v>
      </c>
      <c r="AY664" s="18" t="str">
        <f t="shared" si="173"/>
        <v>A</v>
      </c>
      <c r="AZ664" s="18"/>
      <c r="BA664" s="18" t="str">
        <f>INDEX([1]Proflile65!$L:$L,MATCH([1]ตารางคะแนนV3!$C664,[1]Proflile65!$D:$D,0))</f>
        <v>เดิม</v>
      </c>
      <c r="BB664" s="18"/>
      <c r="BC664" s="18"/>
      <c r="BD664" s="28" t="b">
        <f t="shared" si="174"/>
        <v>1</v>
      </c>
      <c r="BE664" s="96">
        <v>12</v>
      </c>
      <c r="BF664" s="18" t="s">
        <v>2048</v>
      </c>
      <c r="BH664" s="17">
        <f t="shared" si="175"/>
        <v>300000</v>
      </c>
    </row>
    <row r="665" spans="1:60">
      <c r="A665" s="18" t="s">
        <v>152</v>
      </c>
      <c r="B665" s="17" t="s">
        <v>156</v>
      </c>
      <c r="C665" s="18" t="s">
        <v>1493</v>
      </c>
      <c r="D665" s="17" t="s">
        <v>1494</v>
      </c>
      <c r="E665" s="18" t="str">
        <f>INDEX([1]Proflile65!$F:$F,MATCH([1]ตารางคะแนนV3!$C665,[1]Proflile65!$D:$D,0))</f>
        <v>รพช.</v>
      </c>
      <c r="F665" s="18">
        <f>INDEX([1]Proflile65!$H:$H,MATCH([1]ตารางคะแนนV3!$C665,[1]Proflile65!$D:$D,0))</f>
        <v>129</v>
      </c>
      <c r="G665" s="19" t="str">
        <f>INDEX([1]Proflile65!$K:$K,MATCH([1]ตารางคะแนนV3!$C665,[1]Proflile65!$D:$D,0))</f>
        <v>รพช.M2 B&gt;100</v>
      </c>
      <c r="H665" s="75">
        <v>66573</v>
      </c>
      <c r="I665" s="76">
        <f>INDEX([1]RiskPlusY2565Q3!L:L,MATCH([1]ตารางคะแนนV3!$C665,[1]RiskPlusY2565Q3!$D:$D,0))</f>
        <v>311370364.77999997</v>
      </c>
      <c r="J665" s="76">
        <f>INDEX([1]RiskPlusY2565Q3!P:P,MATCH([1]ตารางคะแนนV3!$C665,[1]RiskPlusY2565Q3!$D:$D,0))</f>
        <v>107288219.34</v>
      </c>
      <c r="K665" s="76">
        <f>INDEX([1]RiskPlusY2565Q3!O:O,MATCH([1]ตารางคะแนนV3!$C665,[1]RiskPlusY2565Q3!$D:$D,0))</f>
        <v>188794924.38</v>
      </c>
      <c r="L665" s="76">
        <f>INDEX([1]RiskPlusY2565Q3!M:M,MATCH([1]ตารางคะแนนV3!$C665,[1]RiskPlusY2565Q3!$D:$D,0))</f>
        <v>182870825.13999999</v>
      </c>
      <c r="M665" s="29">
        <f>INDEX([1]RiskPlusY2565Q3!N:N,MATCH([1]ตารางคะแนนV3!$C665,[1]RiskPlusY2565Q3!$D:$D,0))</f>
        <v>0</v>
      </c>
      <c r="N665" s="77">
        <f>INDEX([1]PlanfinY2565Q3!M:M,MATCH([1]ตารางคะแนนV3!$C665,[1]PlanfinY2565Q3!$C:$C,0))</f>
        <v>0</v>
      </c>
      <c r="O665" s="78">
        <f>INDEX([1]PlanfinY2565Q3!N:N,MATCH([1]ตารางคะแนนV3!$C665,[1]PlanfinY2565Q3!$C:$C,0))</f>
        <v>0</v>
      </c>
      <c r="P665" s="79">
        <f t="shared" si="160"/>
        <v>0</v>
      </c>
      <c r="Q665" s="80">
        <f>INDEX([1]Ratio!R:R,MATCH([1]ตารางคะแนนV3!$C665,[1]Ratio!$C:$C,0))</f>
        <v>173</v>
      </c>
      <c r="R665" s="81">
        <f>INDEX([1]RiskPlusY2565Q3!$S:$S,MATCH([1]ตารางคะแนนV3!C665,[1]RiskPlusY2565Q3!$D:$D,0))</f>
        <v>0</v>
      </c>
      <c r="S665" s="82">
        <f>INDEX([1]Ratio!$S:$S,MATCH([1]ตารางคะแนนV3!$C665,[1]Ratio!$C:$C,0))</f>
        <v>205</v>
      </c>
      <c r="T665" s="78">
        <f>VLOOKUP($C665,[1]RiskPlusY2565Q3!$D$2:$W$901,17,0)</f>
        <v>0</v>
      </c>
      <c r="U665" s="83">
        <f t="shared" si="161"/>
        <v>0</v>
      </c>
      <c r="V665" s="82">
        <f>INDEX([1]Ratio!$T:$T,MATCH([1]ตารางคะแนนV3!$C665,[1]Ratio!$C:$C,0))</f>
        <v>137</v>
      </c>
      <c r="W665" s="78">
        <f>VLOOKUP($C665,[1]RiskPlusY2565Q3!$D$2:$W$901,18,0)</f>
        <v>0</v>
      </c>
      <c r="X665" s="83">
        <f t="shared" si="162"/>
        <v>0</v>
      </c>
      <c r="Y665" s="82">
        <f>INDEX([1]Ratio!$V:$V,MATCH([1]ตารางคะแนนV3!$C665,[1]Ratio!$C:$C,0))</f>
        <v>52</v>
      </c>
      <c r="Z665" s="81">
        <f>INDEX([1]RiskPlusY2565Q3!$W:$W,MATCH([1]ตารางคะแนนV3!C665,[1]RiskPlusY2565Q3!$D:$D,0))</f>
        <v>1</v>
      </c>
      <c r="AA665" s="84">
        <f t="shared" si="163"/>
        <v>1</v>
      </c>
      <c r="AB665" s="77" t="str">
        <f>INDEX('[1]Quick MethodY2565Q3'!P:P,MATCH([1]ตารางคะแนนV3!$C665,'[1]Quick MethodY2565Q3'!$C:$C,0))</f>
        <v>1</v>
      </c>
      <c r="AC665" s="78" t="str">
        <f>INDEX('[1]Quick MethodY2565Q3'!Q:Q,MATCH([1]ตารางคะแนนV3!$C665,'[1]Quick MethodY2565Q3'!$C:$C,0))</f>
        <v>1</v>
      </c>
      <c r="AD665" s="78">
        <f>INDEX([1]HGRY2565Q3!W:W,MATCH([1]ตารางคะแนนV3!$C665,[1]HGRY2565Q3!$C:$C,0))</f>
        <v>0.5</v>
      </c>
      <c r="AE665" s="78">
        <f>INDEX([1]HGRY2565Q3!X:X,MATCH([1]ตารางคะแนนV3!$C665,[1]HGRY2565Q3!$C:$C,0))</f>
        <v>0</v>
      </c>
      <c r="AF665" s="78">
        <f>INDEX([1]HGRY2565Q3!Y:Y,MATCH([1]ตารางคะแนนV3!$C665,[1]HGRY2565Q3!$C:$C,0))</f>
        <v>0.5</v>
      </c>
      <c r="AG665" s="78">
        <f>INDEX([1]HGRY2565Q3!Z:Z,MATCH([1]ตารางคะแนนV3!$C665,[1]HGRY2565Q3!$C:$C,0))</f>
        <v>0.5</v>
      </c>
      <c r="AH665" s="85">
        <f t="shared" si="164"/>
        <v>3.5</v>
      </c>
      <c r="AI665" s="79">
        <f t="shared" si="165"/>
        <v>2</v>
      </c>
      <c r="AJ665" s="86">
        <f>INDEX([1]PointY2565Q3!J:J,MATCH([1]ตารางคะแนนV3!$C665,[1]PointY2565Q3!$C:$C,0))</f>
        <v>1</v>
      </c>
      <c r="AK665" s="87">
        <f>IFERROR(INDEX([1]อัตราการครองเตียง!O:O,MATCH([1]ตารางคะแนนV3!$C665,[1]อัตราการครองเตียง!$C:$C,0)),0)</f>
        <v>1</v>
      </c>
      <c r="AL665" s="88">
        <f>INDEX([1]SumAdjRw!R:R,MATCH([1]ตารางคะแนนV3!$C665,[1]SumAdjRw!$C:$C,0))</f>
        <v>1</v>
      </c>
      <c r="AM665" s="89">
        <f t="shared" si="166"/>
        <v>2</v>
      </c>
      <c r="AN665" s="90">
        <f t="shared" si="167"/>
        <v>5</v>
      </c>
      <c r="AO665" s="91">
        <f t="shared" si="168"/>
        <v>6</v>
      </c>
      <c r="AP665" s="92">
        <f>INDEX([1]RiskPlusY2565Q3!Q:Q,MATCH([1]ตารางคะแนนV3!$C665,[1]RiskPlusY2565Q3!$D:$D,0))</f>
        <v>1</v>
      </c>
      <c r="AQ665" s="92">
        <f>INDEX([1]RiskPlusY2565Q3!R:R,MATCH([1]ตารางคะแนนV3!$C665,[1]RiskPlusY2565Q3!$D:$D,0))</f>
        <v>1</v>
      </c>
      <c r="AR665" s="92">
        <f>INDEX([1]RiskPlusY2565Q3!AB:AB,MATCH([1]ตารางคะแนนV3!$C665,[1]RiskPlusY2565Q3!$D:$D,0))</f>
        <v>1</v>
      </c>
      <c r="AS665" s="93">
        <f t="shared" si="169"/>
        <v>3</v>
      </c>
      <c r="AT665" s="92">
        <f>INDEX([1]RiskPlusY2565Q3!AA:AA,MATCH([1]ตารางคะแนนV3!$C665,[1]RiskPlusY2565Q3!$D:$D,0))</f>
        <v>1</v>
      </c>
      <c r="AU665" s="92">
        <f>INDEX([1]RiskPlusY2565Q3!AC:AC,MATCH([1]ตารางคะแนนV3!$C665,[1]RiskPlusY2565Q3!$D:$D,0))</f>
        <v>1</v>
      </c>
      <c r="AV665" s="94">
        <f t="shared" si="170"/>
        <v>2</v>
      </c>
      <c r="AW665" s="95">
        <f t="shared" si="171"/>
        <v>5</v>
      </c>
      <c r="AX665" s="96">
        <f t="shared" si="172"/>
        <v>11</v>
      </c>
      <c r="AY665" s="18" t="str">
        <f t="shared" si="173"/>
        <v>B</v>
      </c>
      <c r="AZ665" s="18"/>
      <c r="BA665" s="18" t="str">
        <f>INDEX([1]Proflile65!$L:$L,MATCH([1]ตารางคะแนนV3!$C665,[1]Proflile65!$D:$D,0))</f>
        <v>เดิม</v>
      </c>
      <c r="BB665" s="18"/>
      <c r="BC665" s="18"/>
      <c r="BD665" s="28" t="b">
        <f t="shared" si="174"/>
        <v>1</v>
      </c>
      <c r="BE665" s="96">
        <v>11</v>
      </c>
      <c r="BF665" s="18" t="s">
        <v>2071</v>
      </c>
      <c r="BH665" s="17">
        <f t="shared" si="175"/>
        <v>150000</v>
      </c>
    </row>
    <row r="666" spans="1:60">
      <c r="A666" s="18" t="s">
        <v>152</v>
      </c>
      <c r="B666" s="17" t="s">
        <v>156</v>
      </c>
      <c r="C666" s="18" t="s">
        <v>1495</v>
      </c>
      <c r="D666" s="17" t="s">
        <v>1496</v>
      </c>
      <c r="E666" s="18" t="str">
        <f>INDEX([1]Proflile65!$F:$F,MATCH([1]ตารางคะแนนV3!$C666,[1]Proflile65!$D:$D,0))</f>
        <v>รพช.</v>
      </c>
      <c r="F666" s="18">
        <f>INDEX([1]Proflile65!$H:$H,MATCH([1]ตารางคะแนนV3!$C666,[1]Proflile65!$D:$D,0))</f>
        <v>46</v>
      </c>
      <c r="G666" s="19" t="str">
        <f>INDEX([1]Proflile65!$K:$K,MATCH([1]ตารางคะแนนV3!$C666,[1]Proflile65!$D:$D,0))</f>
        <v>รพช.F2 P&lt;=30,000</v>
      </c>
      <c r="H666" s="75">
        <v>26854</v>
      </c>
      <c r="I666" s="76">
        <f>INDEX([1]RiskPlusY2565Q3!L:L,MATCH([1]ตารางคะแนนV3!$C666,[1]RiskPlusY2565Q3!$D:$D,0))</f>
        <v>96349115.640000001</v>
      </c>
      <c r="J666" s="76">
        <f>INDEX([1]RiskPlusY2565Q3!P:P,MATCH([1]ตารางคะแนนV3!$C666,[1]RiskPlusY2565Q3!$D:$D,0))</f>
        <v>51212852.880000003</v>
      </c>
      <c r="K666" s="76">
        <f>INDEX([1]RiskPlusY2565Q3!O:O,MATCH([1]ตารางคะแนนV3!$C666,[1]RiskPlusY2565Q3!$D:$D,0))</f>
        <v>40656169.82</v>
      </c>
      <c r="L666" s="76">
        <f>INDEX([1]RiskPlusY2565Q3!M:M,MATCH([1]ตารางคะแนนV3!$C666,[1]RiskPlusY2565Q3!$D:$D,0))</f>
        <v>38887828.399999999</v>
      </c>
      <c r="M666" s="29">
        <f>INDEX([1]RiskPlusY2565Q3!N:N,MATCH([1]ตารางคะแนนV3!$C666,[1]RiskPlusY2565Q3!$D:$D,0))</f>
        <v>0</v>
      </c>
      <c r="N666" s="77">
        <f>INDEX([1]PlanfinY2565Q3!M:M,MATCH([1]ตารางคะแนนV3!$C666,[1]PlanfinY2565Q3!$C:$C,0))</f>
        <v>0</v>
      </c>
      <c r="O666" s="78">
        <f>INDEX([1]PlanfinY2565Q3!N:N,MATCH([1]ตารางคะแนนV3!$C666,[1]PlanfinY2565Q3!$C:$C,0))</f>
        <v>1</v>
      </c>
      <c r="P666" s="79">
        <f t="shared" si="160"/>
        <v>1</v>
      </c>
      <c r="Q666" s="80">
        <f>INDEX([1]Ratio!R:R,MATCH([1]ตารางคะแนนV3!$C666,[1]Ratio!$C:$C,0))</f>
        <v>152</v>
      </c>
      <c r="R666" s="81">
        <f>INDEX([1]RiskPlusY2565Q3!$S:$S,MATCH([1]ตารางคะแนนV3!C666,[1]RiskPlusY2565Q3!$D:$D,0))</f>
        <v>0</v>
      </c>
      <c r="S666" s="82">
        <f>INDEX([1]Ratio!$S:$S,MATCH([1]ตารางคะแนนV3!$C666,[1]Ratio!$C:$C,0))</f>
        <v>223</v>
      </c>
      <c r="T666" s="78">
        <f>VLOOKUP($C666,[1]RiskPlusY2565Q3!$D$2:$W$901,17,0)</f>
        <v>0</v>
      </c>
      <c r="U666" s="83">
        <f t="shared" si="161"/>
        <v>0</v>
      </c>
      <c r="V666" s="82">
        <f>INDEX([1]Ratio!$T:$T,MATCH([1]ตารางคะแนนV3!$C666,[1]Ratio!$C:$C,0))</f>
        <v>122</v>
      </c>
      <c r="W666" s="78">
        <f>VLOOKUP($C666,[1]RiskPlusY2565Q3!$D$2:$W$901,18,0)</f>
        <v>0</v>
      </c>
      <c r="X666" s="83">
        <f t="shared" si="162"/>
        <v>0</v>
      </c>
      <c r="Y666" s="82">
        <f>INDEX([1]Ratio!$V:$V,MATCH([1]ตารางคะแนนV3!$C666,[1]Ratio!$C:$C,0))</f>
        <v>92</v>
      </c>
      <c r="Z666" s="81">
        <f>INDEX([1]RiskPlusY2565Q3!$W:$W,MATCH([1]ตารางคะแนนV3!C666,[1]RiskPlusY2565Q3!$D:$D,0))</f>
        <v>0</v>
      </c>
      <c r="AA666" s="84">
        <f t="shared" si="163"/>
        <v>0</v>
      </c>
      <c r="AB666" s="77" t="str">
        <f>INDEX('[1]Quick MethodY2565Q3'!P:P,MATCH([1]ตารางคะแนนV3!$C666,'[1]Quick MethodY2565Q3'!$C:$C,0))</f>
        <v>1</v>
      </c>
      <c r="AC666" s="78" t="str">
        <f>INDEX('[1]Quick MethodY2565Q3'!Q:Q,MATCH([1]ตารางคะแนนV3!$C666,'[1]Quick MethodY2565Q3'!$C:$C,0))</f>
        <v>1</v>
      </c>
      <c r="AD666" s="78">
        <f>INDEX([1]HGRY2565Q3!W:W,MATCH([1]ตารางคะแนนV3!$C666,[1]HGRY2565Q3!$C:$C,0))</f>
        <v>0.5</v>
      </c>
      <c r="AE666" s="78">
        <f>INDEX([1]HGRY2565Q3!X:X,MATCH([1]ตารางคะแนนV3!$C666,[1]HGRY2565Q3!$C:$C,0))</f>
        <v>0</v>
      </c>
      <c r="AF666" s="78">
        <f>INDEX([1]HGRY2565Q3!Y:Y,MATCH([1]ตารางคะแนนV3!$C666,[1]HGRY2565Q3!$C:$C,0))</f>
        <v>0.5</v>
      </c>
      <c r="AG666" s="78">
        <f>INDEX([1]HGRY2565Q3!Z:Z,MATCH([1]ตารางคะแนนV3!$C666,[1]HGRY2565Q3!$C:$C,0))</f>
        <v>0.5</v>
      </c>
      <c r="AH666" s="85">
        <f t="shared" si="164"/>
        <v>3.5</v>
      </c>
      <c r="AI666" s="79">
        <f t="shared" si="165"/>
        <v>2</v>
      </c>
      <c r="AJ666" s="86">
        <f>INDEX([1]PointY2565Q3!J:J,MATCH([1]ตารางคะแนนV3!$C666,[1]PointY2565Q3!$C:$C,0))</f>
        <v>1</v>
      </c>
      <c r="AK666" s="87">
        <f>IFERROR(INDEX([1]อัตราการครองเตียง!O:O,MATCH([1]ตารางคะแนนV3!$C666,[1]อัตราการครองเตียง!$C:$C,0)),0)</f>
        <v>0</v>
      </c>
      <c r="AL666" s="88">
        <f>INDEX([1]SumAdjRw!R:R,MATCH([1]ตารางคะแนนV3!$C666,[1]SumAdjRw!$C:$C,0))</f>
        <v>1</v>
      </c>
      <c r="AM666" s="89">
        <f t="shared" si="166"/>
        <v>1</v>
      </c>
      <c r="AN666" s="90">
        <f t="shared" si="167"/>
        <v>4</v>
      </c>
      <c r="AO666" s="91">
        <f t="shared" si="168"/>
        <v>5</v>
      </c>
      <c r="AP666" s="92">
        <f>INDEX([1]RiskPlusY2565Q3!Q:Q,MATCH([1]ตารางคะแนนV3!$C666,[1]RiskPlusY2565Q3!$D:$D,0))</f>
        <v>1</v>
      </c>
      <c r="AQ666" s="92">
        <f>INDEX([1]RiskPlusY2565Q3!R:R,MATCH([1]ตารางคะแนนV3!$C666,[1]RiskPlusY2565Q3!$D:$D,0))</f>
        <v>1</v>
      </c>
      <c r="AR666" s="92">
        <f>INDEX([1]RiskPlusY2565Q3!AB:AB,MATCH([1]ตารางคะแนนV3!$C666,[1]RiskPlusY2565Q3!$D:$D,0))</f>
        <v>1</v>
      </c>
      <c r="AS666" s="93">
        <f t="shared" si="169"/>
        <v>3</v>
      </c>
      <c r="AT666" s="92">
        <f>INDEX([1]RiskPlusY2565Q3!AA:AA,MATCH([1]ตารางคะแนนV3!$C666,[1]RiskPlusY2565Q3!$D:$D,0))</f>
        <v>1</v>
      </c>
      <c r="AU666" s="92">
        <f>INDEX([1]RiskPlusY2565Q3!AC:AC,MATCH([1]ตารางคะแนนV3!$C666,[1]RiskPlusY2565Q3!$D:$D,0))</f>
        <v>1</v>
      </c>
      <c r="AV666" s="94">
        <f t="shared" si="170"/>
        <v>2</v>
      </c>
      <c r="AW666" s="95">
        <f t="shared" si="171"/>
        <v>5</v>
      </c>
      <c r="AX666" s="96">
        <f t="shared" si="172"/>
        <v>10</v>
      </c>
      <c r="AY666" s="18" t="str">
        <f t="shared" si="173"/>
        <v>C</v>
      </c>
      <c r="AZ666" s="18"/>
      <c r="BA666" s="18" t="str">
        <f>INDEX([1]Proflile65!$L:$L,MATCH([1]ตารางคะแนนV3!$C666,[1]Proflile65!$D:$D,0))</f>
        <v>เดิม</v>
      </c>
      <c r="BB666" s="18"/>
      <c r="BC666" s="18"/>
      <c r="BD666" s="28" t="b">
        <f t="shared" si="174"/>
        <v>1</v>
      </c>
      <c r="BE666" s="96">
        <v>10</v>
      </c>
      <c r="BF666" s="18" t="s">
        <v>2072</v>
      </c>
      <c r="BH666" s="17">
        <f t="shared" si="175"/>
        <v>0</v>
      </c>
    </row>
    <row r="667" spans="1:60">
      <c r="A667" s="18" t="s">
        <v>152</v>
      </c>
      <c r="B667" s="17" t="s">
        <v>156</v>
      </c>
      <c r="C667" s="18" t="s">
        <v>1497</v>
      </c>
      <c r="D667" s="17" t="s">
        <v>1498</v>
      </c>
      <c r="E667" s="18" t="str">
        <f>INDEX([1]Proflile65!$F:$F,MATCH([1]ตารางคะแนนV3!$C667,[1]Proflile65!$D:$D,0))</f>
        <v>รพท.</v>
      </c>
      <c r="F667" s="18">
        <f>INDEX([1]Proflile65!$H:$H,MATCH([1]ตารางคะแนนV3!$C667,[1]Proflile65!$D:$D,0))</f>
        <v>227</v>
      </c>
      <c r="G667" s="19" t="str">
        <f>INDEX([1]Proflile65!$K:$K,MATCH([1]ตารางคะแนนV3!$C667,[1]Proflile65!$D:$D,0))</f>
        <v>รพท.M1 B&gt;200</v>
      </c>
      <c r="H667" s="75">
        <v>90253</v>
      </c>
      <c r="I667" s="76">
        <f>INDEX([1]RiskPlusY2565Q3!L:L,MATCH([1]ตารางคะแนนV3!$C667,[1]RiskPlusY2565Q3!$D:$D,0))</f>
        <v>348521937.52999997</v>
      </c>
      <c r="J667" s="76">
        <f>INDEX([1]RiskPlusY2565Q3!P:P,MATCH([1]ตารางคะแนนV3!$C667,[1]RiskPlusY2565Q3!$D:$D,0))</f>
        <v>39732501.560000002</v>
      </c>
      <c r="K667" s="76">
        <f>INDEX([1]RiskPlusY2565Q3!O:O,MATCH([1]ตารางคะแนนV3!$C667,[1]RiskPlusY2565Q3!$D:$D,0))</f>
        <v>147384650.75</v>
      </c>
      <c r="L667" s="76">
        <f>INDEX([1]RiskPlusY2565Q3!M:M,MATCH([1]ตารางคะแนนV3!$C667,[1]RiskPlusY2565Q3!$D:$D,0))</f>
        <v>126147887.05</v>
      </c>
      <c r="M667" s="29">
        <f>INDEX([1]RiskPlusY2565Q3!N:N,MATCH([1]ตารางคะแนนV3!$C667,[1]RiskPlusY2565Q3!$D:$D,0))</f>
        <v>0</v>
      </c>
      <c r="N667" s="77">
        <f>INDEX([1]PlanfinY2565Q3!M:M,MATCH([1]ตารางคะแนนV3!$C667,[1]PlanfinY2565Q3!$C:$C,0))</f>
        <v>0</v>
      </c>
      <c r="O667" s="78">
        <f>INDEX([1]PlanfinY2565Q3!N:N,MATCH([1]ตารางคะแนนV3!$C667,[1]PlanfinY2565Q3!$C:$C,0))</f>
        <v>0</v>
      </c>
      <c r="P667" s="79">
        <f t="shared" si="160"/>
        <v>0</v>
      </c>
      <c r="Q667" s="80">
        <f>INDEX([1]Ratio!R:R,MATCH([1]ตารางคะแนนV3!$C667,[1]Ratio!$C:$C,0))</f>
        <v>62</v>
      </c>
      <c r="R667" s="81">
        <f>INDEX([1]RiskPlusY2565Q3!$S:$S,MATCH([1]ตารางคะแนนV3!C667,[1]RiskPlusY2565Q3!$D:$D,0))</f>
        <v>1</v>
      </c>
      <c r="S667" s="82">
        <f>INDEX([1]Ratio!$S:$S,MATCH([1]ตารางคะแนนV3!$C667,[1]Ratio!$C:$C,0))</f>
        <v>69</v>
      </c>
      <c r="T667" s="78">
        <f>VLOOKUP($C667,[1]RiskPlusY2565Q3!$D$2:$W$901,17,0)</f>
        <v>0</v>
      </c>
      <c r="U667" s="83">
        <f t="shared" si="161"/>
        <v>0</v>
      </c>
      <c r="V667" s="82">
        <f>INDEX([1]Ratio!$T:$T,MATCH([1]ตารางคะแนนV3!$C667,[1]Ratio!$C:$C,0))</f>
        <v>58</v>
      </c>
      <c r="W667" s="78">
        <f>VLOOKUP($C667,[1]RiskPlusY2565Q3!$D$2:$W$901,18,0)</f>
        <v>1</v>
      </c>
      <c r="X667" s="83">
        <f t="shared" si="162"/>
        <v>0.5</v>
      </c>
      <c r="Y667" s="82">
        <f>INDEX([1]Ratio!$V:$V,MATCH([1]ตารางคะแนนV3!$C667,[1]Ratio!$C:$C,0))</f>
        <v>92</v>
      </c>
      <c r="Z667" s="81">
        <f>INDEX([1]RiskPlusY2565Q3!$W:$W,MATCH([1]ตารางคะแนนV3!C667,[1]RiskPlusY2565Q3!$D:$D,0))</f>
        <v>0</v>
      </c>
      <c r="AA667" s="84">
        <f t="shared" si="163"/>
        <v>1.5</v>
      </c>
      <c r="AB667" s="77" t="str">
        <f>INDEX('[1]Quick MethodY2565Q3'!P:P,MATCH([1]ตารางคะแนนV3!$C667,'[1]Quick MethodY2565Q3'!$C:$C,0))</f>
        <v>1</v>
      </c>
      <c r="AC667" s="78" t="str">
        <f>INDEX('[1]Quick MethodY2565Q3'!Q:Q,MATCH([1]ตารางคะแนนV3!$C667,'[1]Quick MethodY2565Q3'!$C:$C,0))</f>
        <v>1</v>
      </c>
      <c r="AD667" s="78">
        <f>INDEX([1]HGRY2565Q3!W:W,MATCH([1]ตารางคะแนนV3!$C667,[1]HGRY2565Q3!$C:$C,0))</f>
        <v>0.5</v>
      </c>
      <c r="AE667" s="78">
        <f>INDEX([1]HGRY2565Q3!X:X,MATCH([1]ตารางคะแนนV3!$C667,[1]HGRY2565Q3!$C:$C,0))</f>
        <v>0.5</v>
      </c>
      <c r="AF667" s="78">
        <f>INDEX([1]HGRY2565Q3!Y:Y,MATCH([1]ตารางคะแนนV3!$C667,[1]HGRY2565Q3!$C:$C,0))</f>
        <v>0</v>
      </c>
      <c r="AG667" s="78">
        <f>INDEX([1]HGRY2565Q3!Z:Z,MATCH([1]ตารางคะแนนV3!$C667,[1]HGRY2565Q3!$C:$C,0))</f>
        <v>0</v>
      </c>
      <c r="AH667" s="85">
        <f t="shared" si="164"/>
        <v>3</v>
      </c>
      <c r="AI667" s="79">
        <f t="shared" si="165"/>
        <v>2</v>
      </c>
      <c r="AJ667" s="86">
        <f>INDEX([1]PointY2565Q3!J:J,MATCH([1]ตารางคะแนนV3!$C667,[1]PointY2565Q3!$C:$C,0))</f>
        <v>0</v>
      </c>
      <c r="AK667" s="87">
        <f>IFERROR(INDEX([1]อัตราการครองเตียง!O:O,MATCH([1]ตารางคะแนนV3!$C667,[1]อัตราการครองเตียง!$C:$C,0)),0)</f>
        <v>1</v>
      </c>
      <c r="AL667" s="88">
        <f>INDEX([1]SumAdjRw!R:R,MATCH([1]ตารางคะแนนV3!$C667,[1]SumAdjRw!$C:$C,0))</f>
        <v>0</v>
      </c>
      <c r="AM667" s="89">
        <f t="shared" si="166"/>
        <v>1</v>
      </c>
      <c r="AN667" s="90">
        <f t="shared" si="167"/>
        <v>3</v>
      </c>
      <c r="AO667" s="91">
        <f t="shared" si="168"/>
        <v>4.5</v>
      </c>
      <c r="AP667" s="92">
        <f>INDEX([1]RiskPlusY2565Q3!Q:Q,MATCH([1]ตารางคะแนนV3!$C667,[1]RiskPlusY2565Q3!$D:$D,0))</f>
        <v>0</v>
      </c>
      <c r="AQ667" s="92">
        <f>INDEX([1]RiskPlusY2565Q3!R:R,MATCH([1]ตารางคะแนนV3!$C667,[1]RiskPlusY2565Q3!$D:$D,0))</f>
        <v>0</v>
      </c>
      <c r="AR667" s="92">
        <f>INDEX([1]RiskPlusY2565Q3!AB:AB,MATCH([1]ตารางคะแนนV3!$C667,[1]RiskPlusY2565Q3!$D:$D,0))</f>
        <v>1</v>
      </c>
      <c r="AS667" s="93">
        <f t="shared" si="169"/>
        <v>1</v>
      </c>
      <c r="AT667" s="92">
        <f>INDEX([1]RiskPlusY2565Q3!AA:AA,MATCH([1]ตารางคะแนนV3!$C667,[1]RiskPlusY2565Q3!$D:$D,0))</f>
        <v>1</v>
      </c>
      <c r="AU667" s="92">
        <f>INDEX([1]RiskPlusY2565Q3!AC:AC,MATCH([1]ตารางคะแนนV3!$C667,[1]RiskPlusY2565Q3!$D:$D,0))</f>
        <v>1</v>
      </c>
      <c r="AV667" s="94">
        <f t="shared" si="170"/>
        <v>2</v>
      </c>
      <c r="AW667" s="95">
        <f t="shared" si="171"/>
        <v>3</v>
      </c>
      <c r="AX667" s="96">
        <f t="shared" si="172"/>
        <v>7.5</v>
      </c>
      <c r="AY667" s="18" t="str">
        <f t="shared" si="173"/>
        <v>D</v>
      </c>
      <c r="AZ667" s="18"/>
      <c r="BA667" s="18" t="str">
        <f>INDEX([1]Proflile65!$L:$L,MATCH([1]ตารางคะแนนV3!$C667,[1]Proflile65!$D:$D,0))</f>
        <v>เดิม</v>
      </c>
      <c r="BB667" s="18"/>
      <c r="BC667" s="18"/>
      <c r="BD667" s="28" t="b">
        <f t="shared" si="174"/>
        <v>1</v>
      </c>
      <c r="BE667" s="96">
        <v>7.5</v>
      </c>
      <c r="BF667" s="18" t="s">
        <v>2073</v>
      </c>
      <c r="BH667" s="17">
        <f t="shared" si="175"/>
        <v>0</v>
      </c>
    </row>
    <row r="668" spans="1:60">
      <c r="A668" s="18" t="s">
        <v>152</v>
      </c>
      <c r="B668" s="17" t="s">
        <v>156</v>
      </c>
      <c r="C668" s="18" t="s">
        <v>1499</v>
      </c>
      <c r="D668" s="17" t="s">
        <v>1500</v>
      </c>
      <c r="E668" s="18" t="str">
        <f>INDEX([1]Proflile65!$F:$F,MATCH([1]ตารางคะแนนV3!$C668,[1]Proflile65!$D:$D,0))</f>
        <v>รพช.</v>
      </c>
      <c r="F668" s="18">
        <f>INDEX([1]Proflile65!$H:$H,MATCH([1]ตารางคะแนนV3!$C668,[1]Proflile65!$D:$D,0))</f>
        <v>195</v>
      </c>
      <c r="G668" s="19" t="str">
        <f>INDEX([1]Proflile65!$K:$K,MATCH([1]ตารางคะแนนV3!$C668,[1]Proflile65!$D:$D,0))</f>
        <v>รพช.M2 B&gt;100</v>
      </c>
      <c r="H668" s="75">
        <v>86082</v>
      </c>
      <c r="I668" s="76">
        <f>INDEX([1]RiskPlusY2565Q3!L:L,MATCH([1]ตารางคะแนนV3!$C668,[1]RiskPlusY2565Q3!$D:$D,0))</f>
        <v>227692281.37</v>
      </c>
      <c r="J668" s="76">
        <f>INDEX([1]RiskPlusY2565Q3!P:P,MATCH([1]ตารางคะแนนV3!$C668,[1]RiskPlusY2565Q3!$D:$D,0))</f>
        <v>71578766.260000005</v>
      </c>
      <c r="K668" s="76">
        <f>INDEX([1]RiskPlusY2565Q3!O:O,MATCH([1]ตารางคะแนนV3!$C668,[1]RiskPlusY2565Q3!$D:$D,0))</f>
        <v>120268909.31999999</v>
      </c>
      <c r="L668" s="76">
        <f>INDEX([1]RiskPlusY2565Q3!M:M,MATCH([1]ตารางคะแนนV3!$C668,[1]RiskPlusY2565Q3!$D:$D,0))</f>
        <v>110920771.12</v>
      </c>
      <c r="M668" s="29">
        <f>INDEX([1]RiskPlusY2565Q3!N:N,MATCH([1]ตารางคะแนนV3!$C668,[1]RiskPlusY2565Q3!$D:$D,0))</f>
        <v>0</v>
      </c>
      <c r="N668" s="77">
        <f>INDEX([1]PlanfinY2565Q3!M:M,MATCH([1]ตารางคะแนนV3!$C668,[1]PlanfinY2565Q3!$C:$C,0))</f>
        <v>0</v>
      </c>
      <c r="O668" s="78">
        <f>INDEX([1]PlanfinY2565Q3!N:N,MATCH([1]ตารางคะแนนV3!$C668,[1]PlanfinY2565Q3!$C:$C,0))</f>
        <v>1</v>
      </c>
      <c r="P668" s="79">
        <f t="shared" si="160"/>
        <v>1</v>
      </c>
      <c r="Q668" s="80">
        <f>INDEX([1]Ratio!R:R,MATCH([1]ตารางคะแนนV3!$C668,[1]Ratio!$C:$C,0))</f>
        <v>189</v>
      </c>
      <c r="R668" s="81">
        <f>INDEX([1]RiskPlusY2565Q3!$S:$S,MATCH([1]ตารางคะแนนV3!C668,[1]RiskPlusY2565Q3!$D:$D,0))</f>
        <v>0</v>
      </c>
      <c r="S668" s="82">
        <f>INDEX([1]Ratio!$S:$S,MATCH([1]ตารางคะแนนV3!$C668,[1]Ratio!$C:$C,0))</f>
        <v>77</v>
      </c>
      <c r="T668" s="78">
        <f>VLOOKUP($C668,[1]RiskPlusY2565Q3!$D$2:$W$901,17,0)</f>
        <v>0</v>
      </c>
      <c r="U668" s="83">
        <f t="shared" si="161"/>
        <v>0</v>
      </c>
      <c r="V668" s="82">
        <f>INDEX([1]Ratio!$T:$T,MATCH([1]ตารางคะแนนV3!$C668,[1]Ratio!$C:$C,0))</f>
        <v>80</v>
      </c>
      <c r="W668" s="78">
        <f>VLOOKUP($C668,[1]RiskPlusY2565Q3!$D$2:$W$901,18,0)</f>
        <v>0</v>
      </c>
      <c r="X668" s="83">
        <f t="shared" si="162"/>
        <v>0</v>
      </c>
      <c r="Y668" s="82">
        <f>INDEX([1]Ratio!$V:$V,MATCH([1]ตารางคะแนนV3!$C668,[1]Ratio!$C:$C,0))</f>
        <v>58</v>
      </c>
      <c r="Z668" s="81">
        <f>INDEX([1]RiskPlusY2565Q3!$W:$W,MATCH([1]ตารางคะแนนV3!C668,[1]RiskPlusY2565Q3!$D:$D,0))</f>
        <v>1</v>
      </c>
      <c r="AA668" s="84">
        <f t="shared" si="163"/>
        <v>1</v>
      </c>
      <c r="AB668" s="77" t="str">
        <f>INDEX('[1]Quick MethodY2565Q3'!P:P,MATCH([1]ตารางคะแนนV3!$C668,'[1]Quick MethodY2565Q3'!$C:$C,0))</f>
        <v>1</v>
      </c>
      <c r="AC668" s="78" t="str">
        <f>INDEX('[1]Quick MethodY2565Q3'!Q:Q,MATCH([1]ตารางคะแนนV3!$C668,'[1]Quick MethodY2565Q3'!$C:$C,0))</f>
        <v>1</v>
      </c>
      <c r="AD668" s="78">
        <f>INDEX([1]HGRY2565Q3!W:W,MATCH([1]ตารางคะแนนV3!$C668,[1]HGRY2565Q3!$C:$C,0))</f>
        <v>0</v>
      </c>
      <c r="AE668" s="78">
        <f>INDEX([1]HGRY2565Q3!X:X,MATCH([1]ตารางคะแนนV3!$C668,[1]HGRY2565Q3!$C:$C,0))</f>
        <v>0</v>
      </c>
      <c r="AF668" s="78">
        <f>INDEX([1]HGRY2565Q3!Y:Y,MATCH([1]ตารางคะแนนV3!$C668,[1]HGRY2565Q3!$C:$C,0))</f>
        <v>0.5</v>
      </c>
      <c r="AG668" s="78">
        <f>INDEX([1]HGRY2565Q3!Z:Z,MATCH([1]ตารางคะแนนV3!$C668,[1]HGRY2565Q3!$C:$C,0))</f>
        <v>0</v>
      </c>
      <c r="AH668" s="85">
        <f t="shared" si="164"/>
        <v>2.5</v>
      </c>
      <c r="AI668" s="79">
        <f t="shared" si="165"/>
        <v>2</v>
      </c>
      <c r="AJ668" s="86">
        <f>INDEX([1]PointY2565Q3!J:J,MATCH([1]ตารางคะแนนV3!$C668,[1]PointY2565Q3!$C:$C,0))</f>
        <v>1</v>
      </c>
      <c r="AK668" s="87">
        <f>IFERROR(INDEX([1]อัตราการครองเตียง!O:O,MATCH([1]ตารางคะแนนV3!$C668,[1]อัตราการครองเตียง!$C:$C,0)),0)</f>
        <v>1</v>
      </c>
      <c r="AL668" s="88">
        <f>INDEX([1]SumAdjRw!R:R,MATCH([1]ตารางคะแนนV3!$C668,[1]SumAdjRw!$C:$C,0))</f>
        <v>1</v>
      </c>
      <c r="AM668" s="89">
        <f t="shared" si="166"/>
        <v>2</v>
      </c>
      <c r="AN668" s="90">
        <f t="shared" si="167"/>
        <v>5</v>
      </c>
      <c r="AO668" s="91">
        <f t="shared" si="168"/>
        <v>7</v>
      </c>
      <c r="AP668" s="92">
        <f>INDEX([1]RiskPlusY2565Q3!Q:Q,MATCH([1]ตารางคะแนนV3!$C668,[1]RiskPlusY2565Q3!$D:$D,0))</f>
        <v>1</v>
      </c>
      <c r="AQ668" s="92">
        <f>INDEX([1]RiskPlusY2565Q3!R:R,MATCH([1]ตารางคะแนนV3!$C668,[1]RiskPlusY2565Q3!$D:$D,0))</f>
        <v>0</v>
      </c>
      <c r="AR668" s="92">
        <f>INDEX([1]RiskPlusY2565Q3!AB:AB,MATCH([1]ตารางคะแนนV3!$C668,[1]RiskPlusY2565Q3!$D:$D,0))</f>
        <v>1</v>
      </c>
      <c r="AS668" s="93">
        <f t="shared" si="169"/>
        <v>2</v>
      </c>
      <c r="AT668" s="92">
        <f>INDEX([1]RiskPlusY2565Q3!AA:AA,MATCH([1]ตารางคะแนนV3!$C668,[1]RiskPlusY2565Q3!$D:$D,0))</f>
        <v>1</v>
      </c>
      <c r="AU668" s="92">
        <f>INDEX([1]RiskPlusY2565Q3!AC:AC,MATCH([1]ตารางคะแนนV3!$C668,[1]RiskPlusY2565Q3!$D:$D,0))</f>
        <v>1</v>
      </c>
      <c r="AV668" s="94">
        <f t="shared" si="170"/>
        <v>2</v>
      </c>
      <c r="AW668" s="95">
        <f t="shared" si="171"/>
        <v>4</v>
      </c>
      <c r="AX668" s="96">
        <f t="shared" si="172"/>
        <v>11</v>
      </c>
      <c r="AY668" s="18" t="str">
        <f t="shared" si="173"/>
        <v>B</v>
      </c>
      <c r="AZ668" s="18"/>
      <c r="BA668" s="18" t="str">
        <f>INDEX([1]Proflile65!$L:$L,MATCH([1]ตารางคะแนนV3!$C668,[1]Proflile65!$D:$D,0))</f>
        <v>เดิม</v>
      </c>
      <c r="BB668" s="18"/>
      <c r="BC668" s="18"/>
      <c r="BD668" s="28" t="b">
        <f t="shared" si="174"/>
        <v>1</v>
      </c>
      <c r="BE668" s="96">
        <v>11</v>
      </c>
      <c r="BF668" s="18" t="s">
        <v>2071</v>
      </c>
      <c r="BH668" s="17">
        <f t="shared" si="175"/>
        <v>150000</v>
      </c>
    </row>
    <row r="669" spans="1:60">
      <c r="A669" s="18" t="s">
        <v>152</v>
      </c>
      <c r="B669" s="17" t="s">
        <v>156</v>
      </c>
      <c r="C669" s="18" t="s">
        <v>1501</v>
      </c>
      <c r="D669" s="17" t="s">
        <v>1502</v>
      </c>
      <c r="E669" s="18" t="str">
        <f>INDEX([1]Proflile65!$F:$F,MATCH([1]ตารางคะแนนV3!$C669,[1]Proflile65!$D:$D,0))</f>
        <v>รพช.</v>
      </c>
      <c r="F669" s="18">
        <f>INDEX([1]Proflile65!$H:$H,MATCH([1]ตารางคะแนนV3!$C669,[1]Proflile65!$D:$D,0))</f>
        <v>145</v>
      </c>
      <c r="G669" s="19" t="str">
        <f>INDEX([1]Proflile65!$K:$K,MATCH([1]ตารางคะแนนV3!$C669,[1]Proflile65!$D:$D,0))</f>
        <v>รพช.F2 P30,000-60,000</v>
      </c>
      <c r="H669" s="75">
        <v>40643</v>
      </c>
      <c r="I669" s="76">
        <f>INDEX([1]RiskPlusY2565Q3!L:L,MATCH([1]ตารางคะแนนV3!$C669,[1]RiskPlusY2565Q3!$D:$D,0))</f>
        <v>166811029.34999999</v>
      </c>
      <c r="J669" s="76">
        <f>INDEX([1]RiskPlusY2565Q3!P:P,MATCH([1]ตารางคะแนนV3!$C669,[1]RiskPlusY2565Q3!$D:$D,0))</f>
        <v>59570831.039999999</v>
      </c>
      <c r="K669" s="76">
        <f>INDEX([1]RiskPlusY2565Q3!O:O,MATCH([1]ตารางคะแนนV3!$C669,[1]RiskPlusY2565Q3!$D:$D,0))</f>
        <v>109253230.65000001</v>
      </c>
      <c r="L669" s="76">
        <f>INDEX([1]RiskPlusY2565Q3!M:M,MATCH([1]ตารางคะแนนV3!$C669,[1]RiskPlusY2565Q3!$D:$D,0))</f>
        <v>103813131.41</v>
      </c>
      <c r="M669" s="29">
        <f>INDEX([1]RiskPlusY2565Q3!N:N,MATCH([1]ตารางคะแนนV3!$C669,[1]RiskPlusY2565Q3!$D:$D,0))</f>
        <v>0</v>
      </c>
      <c r="N669" s="77">
        <f>INDEX([1]PlanfinY2565Q3!M:M,MATCH([1]ตารางคะแนนV3!$C669,[1]PlanfinY2565Q3!$C:$C,0))</f>
        <v>1</v>
      </c>
      <c r="O669" s="78">
        <f>INDEX([1]PlanfinY2565Q3!N:N,MATCH([1]ตารางคะแนนV3!$C669,[1]PlanfinY2565Q3!$C:$C,0))</f>
        <v>1</v>
      </c>
      <c r="P669" s="79">
        <f t="shared" si="160"/>
        <v>2</v>
      </c>
      <c r="Q669" s="80">
        <f>INDEX([1]Ratio!R:R,MATCH([1]ตารางคะแนนV3!$C669,[1]Ratio!$C:$C,0))</f>
        <v>99</v>
      </c>
      <c r="R669" s="81">
        <f>INDEX([1]RiskPlusY2565Q3!$S:$S,MATCH([1]ตารางคะแนนV3!C669,[1]RiskPlusY2565Q3!$D:$D,0))</f>
        <v>0</v>
      </c>
      <c r="S669" s="82">
        <f>INDEX([1]Ratio!$S:$S,MATCH([1]ตารางคะแนนV3!$C669,[1]Ratio!$C:$C,0))</f>
        <v>72</v>
      </c>
      <c r="T669" s="78">
        <f>VLOOKUP($C669,[1]RiskPlusY2565Q3!$D$2:$W$901,17,0)</f>
        <v>0</v>
      </c>
      <c r="U669" s="83">
        <f t="shared" si="161"/>
        <v>0</v>
      </c>
      <c r="V669" s="82">
        <f>INDEX([1]Ratio!$T:$T,MATCH([1]ตารางคะแนนV3!$C669,[1]Ratio!$C:$C,0))</f>
        <v>126</v>
      </c>
      <c r="W669" s="78">
        <f>VLOOKUP($C669,[1]RiskPlusY2565Q3!$D$2:$W$901,18,0)</f>
        <v>0</v>
      </c>
      <c r="X669" s="83">
        <f t="shared" si="162"/>
        <v>0</v>
      </c>
      <c r="Y669" s="82">
        <f>INDEX([1]Ratio!$V:$V,MATCH([1]ตารางคะแนนV3!$C669,[1]Ratio!$C:$C,0))</f>
        <v>52</v>
      </c>
      <c r="Z669" s="81">
        <f>INDEX([1]RiskPlusY2565Q3!$W:$W,MATCH([1]ตารางคะแนนV3!C669,[1]RiskPlusY2565Q3!$D:$D,0))</f>
        <v>1</v>
      </c>
      <c r="AA669" s="84">
        <f t="shared" si="163"/>
        <v>1</v>
      </c>
      <c r="AB669" s="77" t="str">
        <f>INDEX('[1]Quick MethodY2565Q3'!P:P,MATCH([1]ตารางคะแนนV3!$C669,'[1]Quick MethodY2565Q3'!$C:$C,0))</f>
        <v>1</v>
      </c>
      <c r="AC669" s="78" t="str">
        <f>INDEX('[1]Quick MethodY2565Q3'!Q:Q,MATCH([1]ตารางคะแนนV3!$C669,'[1]Quick MethodY2565Q3'!$C:$C,0))</f>
        <v>1</v>
      </c>
      <c r="AD669" s="78">
        <f>INDEX([1]HGRY2565Q3!W:W,MATCH([1]ตารางคะแนนV3!$C669,[1]HGRY2565Q3!$C:$C,0))</f>
        <v>0</v>
      </c>
      <c r="AE669" s="78">
        <f>INDEX([1]HGRY2565Q3!X:X,MATCH([1]ตารางคะแนนV3!$C669,[1]HGRY2565Q3!$C:$C,0))</f>
        <v>0</v>
      </c>
      <c r="AF669" s="78">
        <f>INDEX([1]HGRY2565Q3!Y:Y,MATCH([1]ตารางคะแนนV3!$C669,[1]HGRY2565Q3!$C:$C,0))</f>
        <v>0.5</v>
      </c>
      <c r="AG669" s="78">
        <f>INDEX([1]HGRY2565Q3!Z:Z,MATCH([1]ตารางคะแนนV3!$C669,[1]HGRY2565Q3!$C:$C,0))</f>
        <v>0</v>
      </c>
      <c r="AH669" s="85">
        <f t="shared" si="164"/>
        <v>2.5</v>
      </c>
      <c r="AI669" s="79">
        <f t="shared" si="165"/>
        <v>2</v>
      </c>
      <c r="AJ669" s="86">
        <f>INDEX([1]PointY2565Q3!J:J,MATCH([1]ตารางคะแนนV3!$C669,[1]PointY2565Q3!$C:$C,0))</f>
        <v>1</v>
      </c>
      <c r="AK669" s="87">
        <f>IFERROR(INDEX([1]อัตราการครองเตียง!O:O,MATCH([1]ตารางคะแนนV3!$C669,[1]อัตราการครองเตียง!$C:$C,0)),0)</f>
        <v>1</v>
      </c>
      <c r="AL669" s="88">
        <f>INDEX([1]SumAdjRw!R:R,MATCH([1]ตารางคะแนนV3!$C669,[1]SumAdjRw!$C:$C,0))</f>
        <v>1</v>
      </c>
      <c r="AM669" s="89">
        <f t="shared" si="166"/>
        <v>2</v>
      </c>
      <c r="AN669" s="90">
        <f t="shared" si="167"/>
        <v>5</v>
      </c>
      <c r="AO669" s="91">
        <f t="shared" si="168"/>
        <v>8</v>
      </c>
      <c r="AP669" s="92">
        <f>INDEX([1]RiskPlusY2565Q3!Q:Q,MATCH([1]ตารางคะแนนV3!$C669,[1]RiskPlusY2565Q3!$D:$D,0))</f>
        <v>1</v>
      </c>
      <c r="AQ669" s="92">
        <f>INDEX([1]RiskPlusY2565Q3!R:R,MATCH([1]ตารางคะแนนV3!$C669,[1]RiskPlusY2565Q3!$D:$D,0))</f>
        <v>1</v>
      </c>
      <c r="AR669" s="92">
        <f>INDEX([1]RiskPlusY2565Q3!AB:AB,MATCH([1]ตารางคะแนนV3!$C669,[1]RiskPlusY2565Q3!$D:$D,0))</f>
        <v>1</v>
      </c>
      <c r="AS669" s="93">
        <f t="shared" si="169"/>
        <v>3</v>
      </c>
      <c r="AT669" s="92">
        <f>INDEX([1]RiskPlusY2565Q3!AA:AA,MATCH([1]ตารางคะแนนV3!$C669,[1]RiskPlusY2565Q3!$D:$D,0))</f>
        <v>1</v>
      </c>
      <c r="AU669" s="92">
        <f>INDEX([1]RiskPlusY2565Q3!AC:AC,MATCH([1]ตารางคะแนนV3!$C669,[1]RiskPlusY2565Q3!$D:$D,0))</f>
        <v>1</v>
      </c>
      <c r="AV669" s="94">
        <f t="shared" si="170"/>
        <v>2</v>
      </c>
      <c r="AW669" s="95">
        <f t="shared" si="171"/>
        <v>5</v>
      </c>
      <c r="AX669" s="96">
        <f t="shared" si="172"/>
        <v>13</v>
      </c>
      <c r="AY669" s="18" t="str">
        <f t="shared" si="173"/>
        <v>A</v>
      </c>
      <c r="AZ669" s="18"/>
      <c r="BA669" s="18" t="str">
        <f>INDEX([1]Proflile65!$L:$L,MATCH([1]ตารางคะแนนV3!$C669,[1]Proflile65!$D:$D,0))</f>
        <v>เดิม</v>
      </c>
      <c r="BB669" s="18"/>
      <c r="BC669" s="18"/>
      <c r="BD669" s="28" t="b">
        <f t="shared" si="174"/>
        <v>1</v>
      </c>
      <c r="BE669" s="96">
        <v>13</v>
      </c>
      <c r="BF669" s="18" t="s">
        <v>2048</v>
      </c>
      <c r="BH669" s="17">
        <f t="shared" si="175"/>
        <v>300000</v>
      </c>
    </row>
    <row r="670" spans="1:60">
      <c r="A670" s="18" t="s">
        <v>152</v>
      </c>
      <c r="B670" s="17" t="s">
        <v>156</v>
      </c>
      <c r="C670" s="18" t="s">
        <v>1503</v>
      </c>
      <c r="D670" s="17" t="s">
        <v>1504</v>
      </c>
      <c r="E670" s="18" t="str">
        <f>INDEX([1]Proflile65!$F:$F,MATCH([1]ตารางคะแนนV3!$C670,[1]Proflile65!$D:$D,0))</f>
        <v>รพช.</v>
      </c>
      <c r="F670" s="18">
        <f>INDEX([1]Proflile65!$H:$H,MATCH([1]ตารางคะแนนV3!$C670,[1]Proflile65!$D:$D,0))</f>
        <v>48</v>
      </c>
      <c r="G670" s="19" t="str">
        <f>INDEX([1]Proflile65!$K:$K,MATCH([1]ตารางคะแนนV3!$C670,[1]Proflile65!$D:$D,0))</f>
        <v>รพช.F2 P30,000-60,000</v>
      </c>
      <c r="H670" s="75">
        <v>37816</v>
      </c>
      <c r="I670" s="76">
        <f>INDEX([1]RiskPlusY2565Q3!L:L,MATCH([1]ตารางคะแนนV3!$C670,[1]RiskPlusY2565Q3!$D:$D,0))</f>
        <v>110526757.98999999</v>
      </c>
      <c r="J670" s="76">
        <f>INDEX([1]RiskPlusY2565Q3!P:P,MATCH([1]ตารางคะแนนV3!$C670,[1]RiskPlusY2565Q3!$D:$D,0))</f>
        <v>75150433.590000004</v>
      </c>
      <c r="K670" s="76">
        <f>INDEX([1]RiskPlusY2565Q3!O:O,MATCH([1]ตารางคะแนนV3!$C670,[1]RiskPlusY2565Q3!$D:$D,0))</f>
        <v>47949788.869999997</v>
      </c>
      <c r="L670" s="76">
        <f>INDEX([1]RiskPlusY2565Q3!M:M,MATCH([1]ตารางคะแนนV3!$C670,[1]RiskPlusY2565Q3!$D:$D,0))</f>
        <v>44116336.5</v>
      </c>
      <c r="M670" s="29">
        <f>INDEX([1]RiskPlusY2565Q3!N:N,MATCH([1]ตารางคะแนนV3!$C670,[1]RiskPlusY2565Q3!$D:$D,0))</f>
        <v>0</v>
      </c>
      <c r="N670" s="77">
        <f>INDEX([1]PlanfinY2565Q3!M:M,MATCH([1]ตารางคะแนนV3!$C670,[1]PlanfinY2565Q3!$C:$C,0))</f>
        <v>0</v>
      </c>
      <c r="O670" s="78">
        <f>INDEX([1]PlanfinY2565Q3!N:N,MATCH([1]ตารางคะแนนV3!$C670,[1]PlanfinY2565Q3!$C:$C,0))</f>
        <v>1</v>
      </c>
      <c r="P670" s="79">
        <f t="shared" si="160"/>
        <v>1</v>
      </c>
      <c r="Q670" s="80">
        <f>INDEX([1]Ratio!R:R,MATCH([1]ตารางคะแนนV3!$C670,[1]Ratio!$C:$C,0))</f>
        <v>206</v>
      </c>
      <c r="R670" s="81">
        <f>INDEX([1]RiskPlusY2565Q3!$S:$S,MATCH([1]ตารางคะแนนV3!C670,[1]RiskPlusY2565Q3!$D:$D,0))</f>
        <v>0</v>
      </c>
      <c r="S670" s="82">
        <f>INDEX([1]Ratio!$S:$S,MATCH([1]ตารางคะแนนV3!$C670,[1]Ratio!$C:$C,0))</f>
        <v>162</v>
      </c>
      <c r="T670" s="78">
        <f>VLOOKUP($C670,[1]RiskPlusY2565Q3!$D$2:$W$901,17,0)</f>
        <v>0</v>
      </c>
      <c r="U670" s="83">
        <f t="shared" si="161"/>
        <v>0</v>
      </c>
      <c r="V670" s="82">
        <f>INDEX([1]Ratio!$T:$T,MATCH([1]ตารางคะแนนV3!$C670,[1]Ratio!$C:$C,0))</f>
        <v>113</v>
      </c>
      <c r="W670" s="78">
        <f>VLOOKUP($C670,[1]RiskPlusY2565Q3!$D$2:$W$901,18,0)</f>
        <v>0</v>
      </c>
      <c r="X670" s="83">
        <f t="shared" si="162"/>
        <v>0</v>
      </c>
      <c r="Y670" s="82">
        <f>INDEX([1]Ratio!$V:$V,MATCH([1]ตารางคะแนนV3!$C670,[1]Ratio!$C:$C,0))</f>
        <v>41</v>
      </c>
      <c r="Z670" s="81">
        <f>INDEX([1]RiskPlusY2565Q3!$W:$W,MATCH([1]ตารางคะแนนV3!C670,[1]RiskPlusY2565Q3!$D:$D,0))</f>
        <v>1</v>
      </c>
      <c r="AA670" s="84">
        <f t="shared" si="163"/>
        <v>1</v>
      </c>
      <c r="AB670" s="77" t="str">
        <f>INDEX('[1]Quick MethodY2565Q3'!P:P,MATCH([1]ตารางคะแนนV3!$C670,'[1]Quick MethodY2565Q3'!$C:$C,0))</f>
        <v>1</v>
      </c>
      <c r="AC670" s="78" t="str">
        <f>INDEX('[1]Quick MethodY2565Q3'!Q:Q,MATCH([1]ตารางคะแนนV3!$C670,'[1]Quick MethodY2565Q3'!$C:$C,0))</f>
        <v>1</v>
      </c>
      <c r="AD670" s="78">
        <f>INDEX([1]HGRY2565Q3!W:W,MATCH([1]ตารางคะแนนV3!$C670,[1]HGRY2565Q3!$C:$C,0))</f>
        <v>0.5</v>
      </c>
      <c r="AE670" s="78">
        <f>INDEX([1]HGRY2565Q3!X:X,MATCH([1]ตารางคะแนนV3!$C670,[1]HGRY2565Q3!$C:$C,0))</f>
        <v>0</v>
      </c>
      <c r="AF670" s="78">
        <f>INDEX([1]HGRY2565Q3!Y:Y,MATCH([1]ตารางคะแนนV3!$C670,[1]HGRY2565Q3!$C:$C,0))</f>
        <v>0.5</v>
      </c>
      <c r="AG670" s="78">
        <f>INDEX([1]HGRY2565Q3!Z:Z,MATCH([1]ตารางคะแนนV3!$C670,[1]HGRY2565Q3!$C:$C,0))</f>
        <v>0</v>
      </c>
      <c r="AH670" s="85">
        <f t="shared" si="164"/>
        <v>3</v>
      </c>
      <c r="AI670" s="79">
        <f t="shared" si="165"/>
        <v>2</v>
      </c>
      <c r="AJ670" s="86">
        <f>INDEX([1]PointY2565Q3!J:J,MATCH([1]ตารางคะแนนV3!$C670,[1]PointY2565Q3!$C:$C,0))</f>
        <v>1</v>
      </c>
      <c r="AK670" s="87">
        <f>IFERROR(INDEX([1]อัตราการครองเตียง!O:O,MATCH([1]ตารางคะแนนV3!$C670,[1]อัตราการครองเตียง!$C:$C,0)),0)</f>
        <v>1</v>
      </c>
      <c r="AL670" s="88">
        <f>INDEX([1]SumAdjRw!R:R,MATCH([1]ตารางคะแนนV3!$C670,[1]SumAdjRw!$C:$C,0))</f>
        <v>1</v>
      </c>
      <c r="AM670" s="89">
        <f t="shared" si="166"/>
        <v>2</v>
      </c>
      <c r="AN670" s="90">
        <f t="shared" si="167"/>
        <v>5</v>
      </c>
      <c r="AO670" s="91">
        <f t="shared" si="168"/>
        <v>7</v>
      </c>
      <c r="AP670" s="92">
        <f>INDEX([1]RiskPlusY2565Q3!Q:Q,MATCH([1]ตารางคะแนนV3!$C670,[1]RiskPlusY2565Q3!$D:$D,0))</f>
        <v>1</v>
      </c>
      <c r="AQ670" s="92">
        <f>INDEX([1]RiskPlusY2565Q3!R:R,MATCH([1]ตารางคะแนนV3!$C670,[1]RiskPlusY2565Q3!$D:$D,0))</f>
        <v>0</v>
      </c>
      <c r="AR670" s="92">
        <f>INDEX([1]RiskPlusY2565Q3!AB:AB,MATCH([1]ตารางคะแนนV3!$C670,[1]RiskPlusY2565Q3!$D:$D,0))</f>
        <v>1</v>
      </c>
      <c r="AS670" s="93">
        <f t="shared" si="169"/>
        <v>2</v>
      </c>
      <c r="AT670" s="92">
        <f>INDEX([1]RiskPlusY2565Q3!AA:AA,MATCH([1]ตารางคะแนนV3!$C670,[1]RiskPlusY2565Q3!$D:$D,0))</f>
        <v>1</v>
      </c>
      <c r="AU670" s="92">
        <f>INDEX([1]RiskPlusY2565Q3!AC:AC,MATCH([1]ตารางคะแนนV3!$C670,[1]RiskPlusY2565Q3!$D:$D,0))</f>
        <v>1</v>
      </c>
      <c r="AV670" s="94">
        <f t="shared" si="170"/>
        <v>2</v>
      </c>
      <c r="AW670" s="95">
        <f t="shared" si="171"/>
        <v>4</v>
      </c>
      <c r="AX670" s="96">
        <f t="shared" si="172"/>
        <v>11</v>
      </c>
      <c r="AY670" s="18" t="str">
        <f t="shared" si="173"/>
        <v>B</v>
      </c>
      <c r="AZ670" s="18"/>
      <c r="BA670" s="18" t="str">
        <f>INDEX([1]Proflile65!$L:$L,MATCH([1]ตารางคะแนนV3!$C670,[1]Proflile65!$D:$D,0))</f>
        <v>เดิม</v>
      </c>
      <c r="BB670" s="18"/>
      <c r="BC670" s="18"/>
      <c r="BD670" s="28" t="b">
        <f t="shared" si="174"/>
        <v>1</v>
      </c>
      <c r="BE670" s="96">
        <v>11</v>
      </c>
      <c r="BF670" s="18" t="s">
        <v>2071</v>
      </c>
      <c r="BH670" s="17">
        <f t="shared" si="175"/>
        <v>150000</v>
      </c>
    </row>
    <row r="671" spans="1:60">
      <c r="A671" s="18" t="s">
        <v>152</v>
      </c>
      <c r="B671" s="17" t="s">
        <v>156</v>
      </c>
      <c r="C671" s="18" t="s">
        <v>1505</v>
      </c>
      <c r="D671" s="17" t="s">
        <v>1506</v>
      </c>
      <c r="E671" s="18" t="str">
        <f>INDEX([1]Proflile65!$F:$F,MATCH([1]ตารางคะแนนV3!$C671,[1]Proflile65!$D:$D,0))</f>
        <v>รพช.</v>
      </c>
      <c r="F671" s="18">
        <f>INDEX([1]Proflile65!$H:$H,MATCH([1]ตารางคะแนนV3!$C671,[1]Proflile65!$D:$D,0))</f>
        <v>64</v>
      </c>
      <c r="G671" s="19" t="str">
        <f>INDEX([1]Proflile65!$K:$K,MATCH([1]ตารางคะแนนV3!$C671,[1]Proflile65!$D:$D,0))</f>
        <v>รพช.F2 P30,000-60,000</v>
      </c>
      <c r="H671" s="75">
        <v>31205</v>
      </c>
      <c r="I671" s="76">
        <f>INDEX([1]RiskPlusY2565Q3!L:L,MATCH([1]ตารางคะแนนV3!$C671,[1]RiskPlusY2565Q3!$D:$D,0))</f>
        <v>57605837.68</v>
      </c>
      <c r="J671" s="76">
        <f>INDEX([1]RiskPlusY2565Q3!P:P,MATCH([1]ตารางคะแนนV3!$C671,[1]RiskPlusY2565Q3!$D:$D,0))</f>
        <v>42918251.590000004</v>
      </c>
      <c r="K671" s="76">
        <f>INDEX([1]RiskPlusY2565Q3!O:O,MATCH([1]ตารางคะแนนV3!$C671,[1]RiskPlusY2565Q3!$D:$D,0))</f>
        <v>17149449.390000001</v>
      </c>
      <c r="L671" s="76">
        <f>INDEX([1]RiskPlusY2565Q3!M:M,MATCH([1]ตารางคะแนนV3!$C671,[1]RiskPlusY2565Q3!$D:$D,0))</f>
        <v>16325638.529999999</v>
      </c>
      <c r="M671" s="29">
        <f>INDEX([1]RiskPlusY2565Q3!N:N,MATCH([1]ตารางคะแนนV3!$C671,[1]RiskPlusY2565Q3!$D:$D,0))</f>
        <v>0</v>
      </c>
      <c r="N671" s="77">
        <f>INDEX([1]PlanfinY2565Q3!M:M,MATCH([1]ตารางคะแนนV3!$C671,[1]PlanfinY2565Q3!$C:$C,0))</f>
        <v>0</v>
      </c>
      <c r="O671" s="78">
        <f>INDEX([1]PlanfinY2565Q3!N:N,MATCH([1]ตารางคะแนนV3!$C671,[1]PlanfinY2565Q3!$C:$C,0))</f>
        <v>1</v>
      </c>
      <c r="P671" s="79">
        <f t="shared" si="160"/>
        <v>1</v>
      </c>
      <c r="Q671" s="80">
        <f>INDEX([1]Ratio!R:R,MATCH([1]ตารางคะแนนV3!$C671,[1]Ratio!$C:$C,0))</f>
        <v>247</v>
      </c>
      <c r="R671" s="81">
        <f>INDEX([1]RiskPlusY2565Q3!$S:$S,MATCH([1]ตารางคะแนนV3!C671,[1]RiskPlusY2565Q3!$D:$D,0))</f>
        <v>0</v>
      </c>
      <c r="S671" s="82">
        <f>INDEX([1]Ratio!$S:$S,MATCH([1]ตารางคะแนนV3!$C671,[1]Ratio!$C:$C,0))</f>
        <v>74</v>
      </c>
      <c r="T671" s="78">
        <f>VLOOKUP($C671,[1]RiskPlusY2565Q3!$D$2:$W$901,17,0)</f>
        <v>0</v>
      </c>
      <c r="U671" s="83">
        <f t="shared" si="161"/>
        <v>0</v>
      </c>
      <c r="V671" s="82">
        <f>INDEX([1]Ratio!$T:$T,MATCH([1]ตารางคะแนนV3!$C671,[1]Ratio!$C:$C,0))</f>
        <v>85</v>
      </c>
      <c r="W671" s="78">
        <f>VLOOKUP($C671,[1]RiskPlusY2565Q3!$D$2:$W$901,18,0)</f>
        <v>0</v>
      </c>
      <c r="X671" s="83">
        <f t="shared" si="162"/>
        <v>0</v>
      </c>
      <c r="Y671" s="82">
        <f>INDEX([1]Ratio!$V:$V,MATCH([1]ตารางคะแนนV3!$C671,[1]Ratio!$C:$C,0))</f>
        <v>37</v>
      </c>
      <c r="Z671" s="81">
        <f>INDEX([1]RiskPlusY2565Q3!$W:$W,MATCH([1]ตารางคะแนนV3!C671,[1]RiskPlusY2565Q3!$D:$D,0))</f>
        <v>1</v>
      </c>
      <c r="AA671" s="84">
        <f t="shared" si="163"/>
        <v>1</v>
      </c>
      <c r="AB671" s="77" t="str">
        <f>INDEX('[1]Quick MethodY2565Q3'!P:P,MATCH([1]ตารางคะแนนV3!$C671,'[1]Quick MethodY2565Q3'!$C:$C,0))</f>
        <v>1</v>
      </c>
      <c r="AC671" s="78" t="str">
        <f>INDEX('[1]Quick MethodY2565Q3'!Q:Q,MATCH([1]ตารางคะแนนV3!$C671,'[1]Quick MethodY2565Q3'!$C:$C,0))</f>
        <v>1</v>
      </c>
      <c r="AD671" s="78">
        <f>INDEX([1]HGRY2565Q3!W:W,MATCH([1]ตารางคะแนนV3!$C671,[1]HGRY2565Q3!$C:$C,0))</f>
        <v>0.5</v>
      </c>
      <c r="AE671" s="78">
        <f>INDEX([1]HGRY2565Q3!X:X,MATCH([1]ตารางคะแนนV3!$C671,[1]HGRY2565Q3!$C:$C,0))</f>
        <v>0</v>
      </c>
      <c r="AF671" s="78">
        <f>INDEX([1]HGRY2565Q3!Y:Y,MATCH([1]ตารางคะแนนV3!$C671,[1]HGRY2565Q3!$C:$C,0))</f>
        <v>0.5</v>
      </c>
      <c r="AG671" s="78">
        <f>INDEX([1]HGRY2565Q3!Z:Z,MATCH([1]ตารางคะแนนV3!$C671,[1]HGRY2565Q3!$C:$C,0))</f>
        <v>0</v>
      </c>
      <c r="AH671" s="85">
        <f t="shared" si="164"/>
        <v>3</v>
      </c>
      <c r="AI671" s="79">
        <f t="shared" si="165"/>
        <v>2</v>
      </c>
      <c r="AJ671" s="86">
        <f>INDEX([1]PointY2565Q3!J:J,MATCH([1]ตารางคะแนนV3!$C671,[1]PointY2565Q3!$C:$C,0))</f>
        <v>1</v>
      </c>
      <c r="AK671" s="87">
        <f>IFERROR(INDEX([1]อัตราการครองเตียง!O:O,MATCH([1]ตารางคะแนนV3!$C671,[1]อัตราการครองเตียง!$C:$C,0)),0)</f>
        <v>0</v>
      </c>
      <c r="AL671" s="88">
        <f>INDEX([1]SumAdjRw!R:R,MATCH([1]ตารางคะแนนV3!$C671,[1]SumAdjRw!$C:$C,0))</f>
        <v>0</v>
      </c>
      <c r="AM671" s="89">
        <f t="shared" si="166"/>
        <v>0</v>
      </c>
      <c r="AN671" s="90">
        <f t="shared" si="167"/>
        <v>3</v>
      </c>
      <c r="AO671" s="91">
        <f t="shared" si="168"/>
        <v>5</v>
      </c>
      <c r="AP671" s="92">
        <f>INDEX([1]RiskPlusY2565Q3!Q:Q,MATCH([1]ตารางคะแนนV3!$C671,[1]RiskPlusY2565Q3!$D:$D,0))</f>
        <v>0</v>
      </c>
      <c r="AQ671" s="92">
        <f>INDEX([1]RiskPlusY2565Q3!R:R,MATCH([1]ตารางคะแนนV3!$C671,[1]RiskPlusY2565Q3!$D:$D,0))</f>
        <v>0</v>
      </c>
      <c r="AR671" s="92">
        <f>INDEX([1]RiskPlusY2565Q3!AB:AB,MATCH([1]ตารางคะแนนV3!$C671,[1]RiskPlusY2565Q3!$D:$D,0))</f>
        <v>1</v>
      </c>
      <c r="AS671" s="93">
        <f t="shared" si="169"/>
        <v>1</v>
      </c>
      <c r="AT671" s="92">
        <f>INDEX([1]RiskPlusY2565Q3!AA:AA,MATCH([1]ตารางคะแนนV3!$C671,[1]RiskPlusY2565Q3!$D:$D,0))</f>
        <v>1</v>
      </c>
      <c r="AU671" s="92">
        <f>INDEX([1]RiskPlusY2565Q3!AC:AC,MATCH([1]ตารางคะแนนV3!$C671,[1]RiskPlusY2565Q3!$D:$D,0))</f>
        <v>1</v>
      </c>
      <c r="AV671" s="94">
        <f t="shared" si="170"/>
        <v>2</v>
      </c>
      <c r="AW671" s="95">
        <f t="shared" si="171"/>
        <v>3</v>
      </c>
      <c r="AX671" s="96">
        <f t="shared" si="172"/>
        <v>8</v>
      </c>
      <c r="AY671" s="18" t="str">
        <f t="shared" si="173"/>
        <v>D</v>
      </c>
      <c r="AZ671" s="18"/>
      <c r="BA671" s="18" t="str">
        <f>INDEX([1]Proflile65!$L:$L,MATCH([1]ตารางคะแนนV3!$C671,[1]Proflile65!$D:$D,0))</f>
        <v>เดิม</v>
      </c>
      <c r="BB671" s="18"/>
      <c r="BC671" s="18"/>
      <c r="BD671" s="28" t="b">
        <f t="shared" si="174"/>
        <v>1</v>
      </c>
      <c r="BE671" s="96">
        <v>8</v>
      </c>
      <c r="BF671" s="18" t="s">
        <v>2073</v>
      </c>
      <c r="BH671" s="17">
        <f t="shared" si="175"/>
        <v>0</v>
      </c>
    </row>
    <row r="672" spans="1:60">
      <c r="A672" s="18" t="s">
        <v>152</v>
      </c>
      <c r="B672" s="17" t="s">
        <v>156</v>
      </c>
      <c r="C672" s="18" t="s">
        <v>1507</v>
      </c>
      <c r="D672" s="17" t="s">
        <v>1508</v>
      </c>
      <c r="E672" s="18" t="str">
        <f>INDEX([1]Proflile65!$F:$F,MATCH([1]ตารางคะแนนV3!$C672,[1]Proflile65!$D:$D,0))</f>
        <v>รพช.</v>
      </c>
      <c r="F672" s="18">
        <f>INDEX([1]Proflile65!$H:$H,MATCH([1]ตารางคะแนนV3!$C672,[1]Proflile65!$D:$D,0))</f>
        <v>37</v>
      </c>
      <c r="G672" s="19" t="str">
        <f>INDEX([1]Proflile65!$K:$K,MATCH([1]ตารางคะแนนV3!$C672,[1]Proflile65!$D:$D,0))</f>
        <v>รพช.F2 P&lt;=30,000</v>
      </c>
      <c r="H672" s="75">
        <v>27791</v>
      </c>
      <c r="I672" s="76">
        <f>INDEX([1]RiskPlusY2565Q3!L:L,MATCH([1]ตารางคะแนนV3!$C672,[1]RiskPlusY2565Q3!$D:$D,0))</f>
        <v>85865873.629999995</v>
      </c>
      <c r="J672" s="76">
        <f>INDEX([1]RiskPlusY2565Q3!P:P,MATCH([1]ตารางคะแนนV3!$C672,[1]RiskPlusY2565Q3!$D:$D,0))</f>
        <v>53458528.030000001</v>
      </c>
      <c r="K672" s="76">
        <f>INDEX([1]RiskPlusY2565Q3!O:O,MATCH([1]ตารางคะแนนV3!$C672,[1]RiskPlusY2565Q3!$D:$D,0))</f>
        <v>30999053.41</v>
      </c>
      <c r="L672" s="76">
        <f>INDEX([1]RiskPlusY2565Q3!M:M,MATCH([1]ตารางคะแนนV3!$C672,[1]RiskPlusY2565Q3!$D:$D,0))</f>
        <v>27301148.84</v>
      </c>
      <c r="M672" s="29">
        <f>INDEX([1]RiskPlusY2565Q3!N:N,MATCH([1]ตารางคะแนนV3!$C672,[1]RiskPlusY2565Q3!$D:$D,0))</f>
        <v>0</v>
      </c>
      <c r="N672" s="77">
        <f>INDEX([1]PlanfinY2565Q3!M:M,MATCH([1]ตารางคะแนนV3!$C672,[1]PlanfinY2565Q3!$C:$C,0))</f>
        <v>0</v>
      </c>
      <c r="O672" s="78">
        <f>INDEX([1]PlanfinY2565Q3!N:N,MATCH([1]ตารางคะแนนV3!$C672,[1]PlanfinY2565Q3!$C:$C,0))</f>
        <v>1</v>
      </c>
      <c r="P672" s="79">
        <f t="shared" si="160"/>
        <v>1</v>
      </c>
      <c r="Q672" s="80">
        <f>INDEX([1]Ratio!R:R,MATCH([1]ตารางคะแนนV3!$C672,[1]Ratio!$C:$C,0))</f>
        <v>153</v>
      </c>
      <c r="R672" s="81">
        <f>INDEX([1]RiskPlusY2565Q3!$S:$S,MATCH([1]ตารางคะแนนV3!C672,[1]RiskPlusY2565Q3!$D:$D,0))</f>
        <v>0</v>
      </c>
      <c r="S672" s="82">
        <f>INDEX([1]Ratio!$S:$S,MATCH([1]ตารางคะแนนV3!$C672,[1]Ratio!$C:$C,0))</f>
        <v>169</v>
      </c>
      <c r="T672" s="78">
        <f>VLOOKUP($C672,[1]RiskPlusY2565Q3!$D$2:$W$901,17,0)</f>
        <v>0</v>
      </c>
      <c r="U672" s="83">
        <f t="shared" si="161"/>
        <v>0</v>
      </c>
      <c r="V672" s="82">
        <f>INDEX([1]Ratio!$T:$T,MATCH([1]ตารางคะแนนV3!$C672,[1]Ratio!$C:$C,0))</f>
        <v>127</v>
      </c>
      <c r="W672" s="78">
        <f>VLOOKUP($C672,[1]RiskPlusY2565Q3!$D$2:$W$901,18,0)</f>
        <v>0</v>
      </c>
      <c r="X672" s="83">
        <f t="shared" si="162"/>
        <v>0</v>
      </c>
      <c r="Y672" s="82">
        <f>INDEX([1]Ratio!$V:$V,MATCH([1]ตารางคะแนนV3!$C672,[1]Ratio!$C:$C,0))</f>
        <v>57</v>
      </c>
      <c r="Z672" s="81">
        <f>INDEX([1]RiskPlusY2565Q3!$W:$W,MATCH([1]ตารางคะแนนV3!C672,[1]RiskPlusY2565Q3!$D:$D,0))</f>
        <v>1</v>
      </c>
      <c r="AA672" s="84">
        <f t="shared" si="163"/>
        <v>1</v>
      </c>
      <c r="AB672" s="77" t="str">
        <f>INDEX('[1]Quick MethodY2565Q3'!P:P,MATCH([1]ตารางคะแนนV3!$C672,'[1]Quick MethodY2565Q3'!$C:$C,0))</f>
        <v>1</v>
      </c>
      <c r="AC672" s="78" t="str">
        <f>INDEX('[1]Quick MethodY2565Q3'!Q:Q,MATCH([1]ตารางคะแนนV3!$C672,'[1]Quick MethodY2565Q3'!$C:$C,0))</f>
        <v>1</v>
      </c>
      <c r="AD672" s="78">
        <f>INDEX([1]HGRY2565Q3!W:W,MATCH([1]ตารางคะแนนV3!$C672,[1]HGRY2565Q3!$C:$C,0))</f>
        <v>0.5</v>
      </c>
      <c r="AE672" s="78">
        <f>INDEX([1]HGRY2565Q3!X:X,MATCH([1]ตารางคะแนนV3!$C672,[1]HGRY2565Q3!$C:$C,0))</f>
        <v>0</v>
      </c>
      <c r="AF672" s="78">
        <f>INDEX([1]HGRY2565Q3!Y:Y,MATCH([1]ตารางคะแนนV3!$C672,[1]HGRY2565Q3!$C:$C,0))</f>
        <v>0.5</v>
      </c>
      <c r="AG672" s="78">
        <f>INDEX([1]HGRY2565Q3!Z:Z,MATCH([1]ตารางคะแนนV3!$C672,[1]HGRY2565Q3!$C:$C,0))</f>
        <v>0.5</v>
      </c>
      <c r="AH672" s="85">
        <f t="shared" si="164"/>
        <v>3.5</v>
      </c>
      <c r="AI672" s="79">
        <f t="shared" si="165"/>
        <v>2</v>
      </c>
      <c r="AJ672" s="86">
        <f>INDEX([1]PointY2565Q3!J:J,MATCH([1]ตารางคะแนนV3!$C672,[1]PointY2565Q3!$C:$C,0))</f>
        <v>1</v>
      </c>
      <c r="AK672" s="87">
        <f>IFERROR(INDEX([1]อัตราการครองเตียง!O:O,MATCH([1]ตารางคะแนนV3!$C672,[1]อัตราการครองเตียง!$C:$C,0)),0)</f>
        <v>1</v>
      </c>
      <c r="AL672" s="88">
        <f>INDEX([1]SumAdjRw!R:R,MATCH([1]ตารางคะแนนV3!$C672,[1]SumAdjRw!$C:$C,0))</f>
        <v>1</v>
      </c>
      <c r="AM672" s="89">
        <f t="shared" si="166"/>
        <v>2</v>
      </c>
      <c r="AN672" s="90">
        <f t="shared" si="167"/>
        <v>5</v>
      </c>
      <c r="AO672" s="91">
        <f t="shared" si="168"/>
        <v>7</v>
      </c>
      <c r="AP672" s="92">
        <f>INDEX([1]RiskPlusY2565Q3!Q:Q,MATCH([1]ตารางคะแนนV3!$C672,[1]RiskPlusY2565Q3!$D:$D,0))</f>
        <v>1</v>
      </c>
      <c r="AQ672" s="92">
        <f>INDEX([1]RiskPlusY2565Q3!R:R,MATCH([1]ตารางคะแนนV3!$C672,[1]RiskPlusY2565Q3!$D:$D,0))</f>
        <v>0</v>
      </c>
      <c r="AR672" s="92">
        <f>INDEX([1]RiskPlusY2565Q3!AB:AB,MATCH([1]ตารางคะแนนV3!$C672,[1]RiskPlusY2565Q3!$D:$D,0))</f>
        <v>1</v>
      </c>
      <c r="AS672" s="93">
        <f t="shared" si="169"/>
        <v>2</v>
      </c>
      <c r="AT672" s="92">
        <f>INDEX([1]RiskPlusY2565Q3!AA:AA,MATCH([1]ตารางคะแนนV3!$C672,[1]RiskPlusY2565Q3!$D:$D,0))</f>
        <v>1</v>
      </c>
      <c r="AU672" s="92">
        <f>INDEX([1]RiskPlusY2565Q3!AC:AC,MATCH([1]ตารางคะแนนV3!$C672,[1]RiskPlusY2565Q3!$D:$D,0))</f>
        <v>1</v>
      </c>
      <c r="AV672" s="94">
        <f t="shared" si="170"/>
        <v>2</v>
      </c>
      <c r="AW672" s="95">
        <f t="shared" si="171"/>
        <v>4</v>
      </c>
      <c r="AX672" s="96">
        <f t="shared" si="172"/>
        <v>11</v>
      </c>
      <c r="AY672" s="18" t="str">
        <f t="shared" si="173"/>
        <v>B</v>
      </c>
      <c r="AZ672" s="18"/>
      <c r="BA672" s="18" t="str">
        <f>INDEX([1]Proflile65!$L:$L,MATCH([1]ตารางคะแนนV3!$C672,[1]Proflile65!$D:$D,0))</f>
        <v>เดิม</v>
      </c>
      <c r="BB672" s="18"/>
      <c r="BC672" s="18"/>
      <c r="BD672" s="28" t="b">
        <f t="shared" si="174"/>
        <v>1</v>
      </c>
      <c r="BE672" s="96">
        <v>11</v>
      </c>
      <c r="BF672" s="18" t="s">
        <v>2071</v>
      </c>
      <c r="BH672" s="17">
        <f t="shared" si="175"/>
        <v>150000</v>
      </c>
    </row>
    <row r="673" spans="1:60">
      <c r="A673" s="18" t="s">
        <v>152</v>
      </c>
      <c r="B673" s="17" t="s">
        <v>156</v>
      </c>
      <c r="C673" s="18" t="s">
        <v>1509</v>
      </c>
      <c r="D673" s="17" t="s">
        <v>1510</v>
      </c>
      <c r="E673" s="18" t="str">
        <f>INDEX([1]Proflile65!$F:$F,MATCH([1]ตารางคะแนนV3!$C673,[1]Proflile65!$D:$D,0))</f>
        <v>รพช.</v>
      </c>
      <c r="F673" s="18">
        <f>INDEX([1]Proflile65!$H:$H,MATCH([1]ตารางคะแนนV3!$C673,[1]Proflile65!$D:$D,0))</f>
        <v>22</v>
      </c>
      <c r="G673" s="19" t="str">
        <f>INDEX([1]Proflile65!$K:$K,MATCH([1]ตารางคะแนนV3!$C673,[1]Proflile65!$D:$D,0))</f>
        <v>รพช.F3 P15,000-25,000</v>
      </c>
      <c r="H673" s="75">
        <v>23509</v>
      </c>
      <c r="I673" s="76">
        <f>INDEX([1]RiskPlusY2565Q3!L:L,MATCH([1]ตารางคะแนนV3!$C673,[1]RiskPlusY2565Q3!$D:$D,0))</f>
        <v>123189185.79000001</v>
      </c>
      <c r="J673" s="76">
        <f>INDEX([1]RiskPlusY2565Q3!P:P,MATCH([1]ตารางคะแนนV3!$C673,[1]RiskPlusY2565Q3!$D:$D,0))</f>
        <v>97916266.769999996</v>
      </c>
      <c r="K673" s="76">
        <f>INDEX([1]RiskPlusY2565Q3!O:O,MATCH([1]ตารางคะแนนV3!$C673,[1]RiskPlusY2565Q3!$D:$D,0))</f>
        <v>32797636.25</v>
      </c>
      <c r="L673" s="76">
        <f>INDEX([1]RiskPlusY2565Q3!M:M,MATCH([1]ตารางคะแนนV3!$C673,[1]RiskPlusY2565Q3!$D:$D,0))</f>
        <v>29374995.140000001</v>
      </c>
      <c r="M673" s="29">
        <f>INDEX([1]RiskPlusY2565Q3!N:N,MATCH([1]ตารางคะแนนV3!$C673,[1]RiskPlusY2565Q3!$D:$D,0))</f>
        <v>0</v>
      </c>
      <c r="N673" s="77">
        <f>INDEX([1]PlanfinY2565Q3!M:M,MATCH([1]ตารางคะแนนV3!$C673,[1]PlanfinY2565Q3!$C:$C,0))</f>
        <v>0</v>
      </c>
      <c r="O673" s="78">
        <f>INDEX([1]PlanfinY2565Q3!N:N,MATCH([1]ตารางคะแนนV3!$C673,[1]PlanfinY2565Q3!$C:$C,0))</f>
        <v>1</v>
      </c>
      <c r="P673" s="79">
        <f t="shared" si="160"/>
        <v>1</v>
      </c>
      <c r="Q673" s="80">
        <f>INDEX([1]Ratio!R:R,MATCH([1]ตารางคะแนนV3!$C673,[1]Ratio!$C:$C,0))</f>
        <v>171</v>
      </c>
      <c r="R673" s="81">
        <f>INDEX([1]RiskPlusY2565Q3!$S:$S,MATCH([1]ตารางคะแนนV3!C673,[1]RiskPlusY2565Q3!$D:$D,0))</f>
        <v>0</v>
      </c>
      <c r="S673" s="82">
        <f>INDEX([1]Ratio!$S:$S,MATCH([1]ตารางคะแนนV3!$C673,[1]Ratio!$C:$C,0))</f>
        <v>92</v>
      </c>
      <c r="T673" s="78">
        <f>VLOOKUP($C673,[1]RiskPlusY2565Q3!$D$2:$W$901,17,0)</f>
        <v>0</v>
      </c>
      <c r="U673" s="83">
        <f t="shared" si="161"/>
        <v>0</v>
      </c>
      <c r="V673" s="82">
        <f>INDEX([1]Ratio!$T:$T,MATCH([1]ตารางคะแนนV3!$C673,[1]Ratio!$C:$C,0))</f>
        <v>59</v>
      </c>
      <c r="W673" s="78">
        <f>VLOOKUP($C673,[1]RiskPlusY2565Q3!$D$2:$W$901,18,0)</f>
        <v>1</v>
      </c>
      <c r="X673" s="83">
        <f t="shared" si="162"/>
        <v>0.5</v>
      </c>
      <c r="Y673" s="82">
        <f>INDEX([1]Ratio!$V:$V,MATCH([1]ตารางคะแนนV3!$C673,[1]Ratio!$C:$C,0))</f>
        <v>83</v>
      </c>
      <c r="Z673" s="81">
        <f>INDEX([1]RiskPlusY2565Q3!$W:$W,MATCH([1]ตารางคะแนนV3!C673,[1]RiskPlusY2565Q3!$D:$D,0))</f>
        <v>0</v>
      </c>
      <c r="AA673" s="84">
        <f t="shared" si="163"/>
        <v>0.5</v>
      </c>
      <c r="AB673" s="77" t="str">
        <f>INDEX('[1]Quick MethodY2565Q3'!P:P,MATCH([1]ตารางคะแนนV3!$C673,'[1]Quick MethodY2565Q3'!$C:$C,0))</f>
        <v>1</v>
      </c>
      <c r="AC673" s="78" t="str">
        <f>INDEX('[1]Quick MethodY2565Q3'!Q:Q,MATCH([1]ตารางคะแนนV3!$C673,'[1]Quick MethodY2565Q3'!$C:$C,0))</f>
        <v>1</v>
      </c>
      <c r="AD673" s="78">
        <f>INDEX([1]HGRY2565Q3!W:W,MATCH([1]ตารางคะแนนV3!$C673,[1]HGRY2565Q3!$C:$C,0))</f>
        <v>0</v>
      </c>
      <c r="AE673" s="78">
        <f>INDEX([1]HGRY2565Q3!X:X,MATCH([1]ตารางคะแนนV3!$C673,[1]HGRY2565Q3!$C:$C,0))</f>
        <v>0</v>
      </c>
      <c r="AF673" s="78">
        <f>INDEX([1]HGRY2565Q3!Y:Y,MATCH([1]ตารางคะแนนV3!$C673,[1]HGRY2565Q3!$C:$C,0))</f>
        <v>0</v>
      </c>
      <c r="AG673" s="78">
        <f>INDEX([1]HGRY2565Q3!Z:Z,MATCH([1]ตารางคะแนนV3!$C673,[1]HGRY2565Q3!$C:$C,0))</f>
        <v>0</v>
      </c>
      <c r="AH673" s="85">
        <f t="shared" si="164"/>
        <v>2</v>
      </c>
      <c r="AI673" s="79">
        <f t="shared" si="165"/>
        <v>2</v>
      </c>
      <c r="AJ673" s="86">
        <f>INDEX([1]PointY2565Q3!J:J,MATCH([1]ตารางคะแนนV3!$C673,[1]PointY2565Q3!$C:$C,0))</f>
        <v>1</v>
      </c>
      <c r="AK673" s="87">
        <f>IFERROR(INDEX([1]อัตราการครองเตียง!O:O,MATCH([1]ตารางคะแนนV3!$C673,[1]อัตราการครองเตียง!$C:$C,0)),0)</f>
        <v>1</v>
      </c>
      <c r="AL673" s="88">
        <f>INDEX([1]SumAdjRw!R:R,MATCH([1]ตารางคะแนนV3!$C673,[1]SumAdjRw!$C:$C,0))</f>
        <v>1</v>
      </c>
      <c r="AM673" s="89">
        <f t="shared" si="166"/>
        <v>2</v>
      </c>
      <c r="AN673" s="90">
        <f t="shared" si="167"/>
        <v>5</v>
      </c>
      <c r="AO673" s="91">
        <f t="shared" si="168"/>
        <v>6.5</v>
      </c>
      <c r="AP673" s="92">
        <f>INDEX([1]RiskPlusY2565Q3!Q:Q,MATCH([1]ตารางคะแนนV3!$C673,[1]RiskPlusY2565Q3!$D:$D,0))</f>
        <v>1</v>
      </c>
      <c r="AQ673" s="92">
        <f>INDEX([1]RiskPlusY2565Q3!R:R,MATCH([1]ตารางคะแนนV3!$C673,[1]RiskPlusY2565Q3!$D:$D,0))</f>
        <v>0</v>
      </c>
      <c r="AR673" s="92">
        <f>INDEX([1]RiskPlusY2565Q3!AB:AB,MATCH([1]ตารางคะแนนV3!$C673,[1]RiskPlusY2565Q3!$D:$D,0))</f>
        <v>1</v>
      </c>
      <c r="AS673" s="93">
        <f t="shared" si="169"/>
        <v>2</v>
      </c>
      <c r="AT673" s="92">
        <f>INDEX([1]RiskPlusY2565Q3!AA:AA,MATCH([1]ตารางคะแนนV3!$C673,[1]RiskPlusY2565Q3!$D:$D,0))</f>
        <v>1</v>
      </c>
      <c r="AU673" s="92">
        <f>INDEX([1]RiskPlusY2565Q3!AC:AC,MATCH([1]ตารางคะแนนV3!$C673,[1]RiskPlusY2565Q3!$D:$D,0))</f>
        <v>1</v>
      </c>
      <c r="AV673" s="94">
        <f t="shared" si="170"/>
        <v>2</v>
      </c>
      <c r="AW673" s="95">
        <f t="shared" si="171"/>
        <v>4</v>
      </c>
      <c r="AX673" s="96">
        <f t="shared" si="172"/>
        <v>10.5</v>
      </c>
      <c r="AY673" s="18" t="str">
        <f t="shared" si="173"/>
        <v>B</v>
      </c>
      <c r="AZ673" s="18"/>
      <c r="BA673" s="18" t="str">
        <f>INDEX([1]Proflile65!$L:$L,MATCH([1]ตารางคะแนนV3!$C673,[1]Proflile65!$D:$D,0))</f>
        <v>เดิม</v>
      </c>
      <c r="BB673" s="18"/>
      <c r="BC673" s="18"/>
      <c r="BD673" s="28" t="b">
        <f t="shared" si="174"/>
        <v>1</v>
      </c>
      <c r="BE673" s="96">
        <v>10.5</v>
      </c>
      <c r="BF673" s="18" t="s">
        <v>2071</v>
      </c>
      <c r="BH673" s="17">
        <f t="shared" si="175"/>
        <v>150000</v>
      </c>
    </row>
    <row r="674" spans="1:60">
      <c r="A674" s="18" t="s">
        <v>152</v>
      </c>
      <c r="B674" s="17" t="s">
        <v>156</v>
      </c>
      <c r="C674" s="18" t="s">
        <v>1511</v>
      </c>
      <c r="D674" s="17" t="s">
        <v>1512</v>
      </c>
      <c r="E674" s="18" t="str">
        <f>INDEX([1]Proflile65!$F:$F,MATCH([1]ตารางคะแนนV3!$C674,[1]Proflile65!$D:$D,0))</f>
        <v>รพช.</v>
      </c>
      <c r="F674" s="18">
        <f>INDEX([1]Proflile65!$H:$H,MATCH([1]ตารางคะแนนV3!$C674,[1]Proflile65!$D:$D,0))</f>
        <v>36</v>
      </c>
      <c r="G674" s="19" t="str">
        <f>INDEX([1]Proflile65!$K:$K,MATCH([1]ตารางคะแนนV3!$C674,[1]Proflile65!$D:$D,0))</f>
        <v>รพช.F2 P30,000-60,000</v>
      </c>
      <c r="H674" s="75">
        <v>30401</v>
      </c>
      <c r="I674" s="76">
        <f>INDEX([1]RiskPlusY2565Q3!L:L,MATCH([1]ตารางคะแนนV3!$C674,[1]RiskPlusY2565Q3!$D:$D,0))</f>
        <v>168521691.99000001</v>
      </c>
      <c r="J674" s="76">
        <f>INDEX([1]RiskPlusY2565Q3!P:P,MATCH([1]ตารางคะแนนV3!$C674,[1]RiskPlusY2565Q3!$D:$D,0))</f>
        <v>111724817.3</v>
      </c>
      <c r="K674" s="76">
        <f>INDEX([1]RiskPlusY2565Q3!O:O,MATCH([1]ตารางคะแนนV3!$C674,[1]RiskPlusY2565Q3!$D:$D,0))</f>
        <v>62157571.5</v>
      </c>
      <c r="L674" s="76">
        <f>INDEX([1]RiskPlusY2565Q3!M:M,MATCH([1]ตารางคะแนนV3!$C674,[1]RiskPlusY2565Q3!$D:$D,0))</f>
        <v>56040310.659999996</v>
      </c>
      <c r="M674" s="29">
        <f>INDEX([1]RiskPlusY2565Q3!N:N,MATCH([1]ตารางคะแนนV3!$C674,[1]RiskPlusY2565Q3!$D:$D,0))</f>
        <v>0</v>
      </c>
      <c r="N674" s="77">
        <f>INDEX([1]PlanfinY2565Q3!M:M,MATCH([1]ตารางคะแนนV3!$C674,[1]PlanfinY2565Q3!$C:$C,0))</f>
        <v>0</v>
      </c>
      <c r="O674" s="78">
        <f>INDEX([1]PlanfinY2565Q3!N:N,MATCH([1]ตารางคะแนนV3!$C674,[1]PlanfinY2565Q3!$C:$C,0))</f>
        <v>1</v>
      </c>
      <c r="P674" s="79">
        <f t="shared" si="160"/>
        <v>1</v>
      </c>
      <c r="Q674" s="80">
        <f>INDEX([1]Ratio!R:R,MATCH([1]ตารางคะแนนV3!$C674,[1]Ratio!$C:$C,0))</f>
        <v>255</v>
      </c>
      <c r="R674" s="81">
        <f>INDEX([1]RiskPlusY2565Q3!$S:$S,MATCH([1]ตารางคะแนนV3!C674,[1]RiskPlusY2565Q3!$D:$D,0))</f>
        <v>0</v>
      </c>
      <c r="S674" s="82">
        <f>INDEX([1]Ratio!$S:$S,MATCH([1]ตารางคะแนนV3!$C674,[1]Ratio!$C:$C,0))</f>
        <v>132</v>
      </c>
      <c r="T674" s="78">
        <f>VLOOKUP($C674,[1]RiskPlusY2565Q3!$D$2:$W$901,17,0)</f>
        <v>0</v>
      </c>
      <c r="U674" s="83">
        <f t="shared" si="161"/>
        <v>0</v>
      </c>
      <c r="V674" s="82">
        <f>INDEX([1]Ratio!$T:$T,MATCH([1]ตารางคะแนนV3!$C674,[1]Ratio!$C:$C,0))</f>
        <v>157</v>
      </c>
      <c r="W674" s="78">
        <f>VLOOKUP($C674,[1]RiskPlusY2565Q3!$D$2:$W$901,18,0)</f>
        <v>0</v>
      </c>
      <c r="X674" s="83">
        <f t="shared" si="162"/>
        <v>0</v>
      </c>
      <c r="Y674" s="82">
        <f>INDEX([1]Ratio!$V:$V,MATCH([1]ตารางคะแนนV3!$C674,[1]Ratio!$C:$C,0))</f>
        <v>95</v>
      </c>
      <c r="Z674" s="81">
        <f>INDEX([1]RiskPlusY2565Q3!$W:$W,MATCH([1]ตารางคะแนนV3!C674,[1]RiskPlusY2565Q3!$D:$D,0))</f>
        <v>0</v>
      </c>
      <c r="AA674" s="84">
        <f t="shared" si="163"/>
        <v>0</v>
      </c>
      <c r="AB674" s="77" t="str">
        <f>INDEX('[1]Quick MethodY2565Q3'!P:P,MATCH([1]ตารางคะแนนV3!$C674,'[1]Quick MethodY2565Q3'!$C:$C,0))</f>
        <v>1</v>
      </c>
      <c r="AC674" s="78" t="str">
        <f>INDEX('[1]Quick MethodY2565Q3'!Q:Q,MATCH([1]ตารางคะแนนV3!$C674,'[1]Quick MethodY2565Q3'!$C:$C,0))</f>
        <v>1</v>
      </c>
      <c r="AD674" s="78">
        <f>INDEX([1]HGRY2565Q3!W:W,MATCH([1]ตารางคะแนนV3!$C674,[1]HGRY2565Q3!$C:$C,0))</f>
        <v>0.5</v>
      </c>
      <c r="AE674" s="78">
        <f>INDEX([1]HGRY2565Q3!X:X,MATCH([1]ตารางคะแนนV3!$C674,[1]HGRY2565Q3!$C:$C,0))</f>
        <v>0.5</v>
      </c>
      <c r="AF674" s="78">
        <f>INDEX([1]HGRY2565Q3!Y:Y,MATCH([1]ตารางคะแนนV3!$C674,[1]HGRY2565Q3!$C:$C,0))</f>
        <v>0</v>
      </c>
      <c r="AG674" s="78">
        <f>INDEX([1]HGRY2565Q3!Z:Z,MATCH([1]ตารางคะแนนV3!$C674,[1]HGRY2565Q3!$C:$C,0))</f>
        <v>0.5</v>
      </c>
      <c r="AH674" s="85">
        <f t="shared" si="164"/>
        <v>3.5</v>
      </c>
      <c r="AI674" s="79">
        <f t="shared" si="165"/>
        <v>2</v>
      </c>
      <c r="AJ674" s="86">
        <f>INDEX([1]PointY2565Q3!J:J,MATCH([1]ตารางคะแนนV3!$C674,[1]PointY2565Q3!$C:$C,0))</f>
        <v>1</v>
      </c>
      <c r="AK674" s="87">
        <f>IFERROR(INDEX([1]อัตราการครองเตียง!O:O,MATCH([1]ตารางคะแนนV3!$C674,[1]อัตราการครองเตียง!$C:$C,0)),0)</f>
        <v>1</v>
      </c>
      <c r="AL674" s="88">
        <f>INDEX([1]SumAdjRw!R:R,MATCH([1]ตารางคะแนนV3!$C674,[1]SumAdjRw!$C:$C,0))</f>
        <v>0</v>
      </c>
      <c r="AM674" s="89">
        <f t="shared" si="166"/>
        <v>1</v>
      </c>
      <c r="AN674" s="90">
        <f t="shared" si="167"/>
        <v>4</v>
      </c>
      <c r="AO674" s="91">
        <f t="shared" si="168"/>
        <v>5</v>
      </c>
      <c r="AP674" s="92">
        <f>INDEX([1]RiskPlusY2565Q3!Q:Q,MATCH([1]ตารางคะแนนV3!$C674,[1]RiskPlusY2565Q3!$D:$D,0))</f>
        <v>1</v>
      </c>
      <c r="AQ674" s="92">
        <f>INDEX([1]RiskPlusY2565Q3!R:R,MATCH([1]ตารางคะแนนV3!$C674,[1]RiskPlusY2565Q3!$D:$D,0))</f>
        <v>0</v>
      </c>
      <c r="AR674" s="92">
        <f>INDEX([1]RiskPlusY2565Q3!AB:AB,MATCH([1]ตารางคะแนนV3!$C674,[1]RiskPlusY2565Q3!$D:$D,0))</f>
        <v>1</v>
      </c>
      <c r="AS674" s="93">
        <f t="shared" si="169"/>
        <v>2</v>
      </c>
      <c r="AT674" s="92">
        <f>INDEX([1]RiskPlusY2565Q3!AA:AA,MATCH([1]ตารางคะแนนV3!$C674,[1]RiskPlusY2565Q3!$D:$D,0))</f>
        <v>1</v>
      </c>
      <c r="AU674" s="92">
        <f>INDEX([1]RiskPlusY2565Q3!AC:AC,MATCH([1]ตารางคะแนนV3!$C674,[1]RiskPlusY2565Q3!$D:$D,0))</f>
        <v>1</v>
      </c>
      <c r="AV674" s="94">
        <f t="shared" si="170"/>
        <v>2</v>
      </c>
      <c r="AW674" s="95">
        <f t="shared" si="171"/>
        <v>4</v>
      </c>
      <c r="AX674" s="96">
        <f t="shared" si="172"/>
        <v>9</v>
      </c>
      <c r="AY674" s="18" t="str">
        <f t="shared" si="173"/>
        <v>C</v>
      </c>
      <c r="AZ674" s="18"/>
      <c r="BA674" s="18" t="str">
        <f>INDEX([1]Proflile65!$L:$L,MATCH([1]ตารางคะแนนV3!$C674,[1]Proflile65!$D:$D,0))</f>
        <v>เดิม</v>
      </c>
      <c r="BB674" s="18"/>
      <c r="BC674" s="18"/>
      <c r="BD674" s="28" t="b">
        <f t="shared" si="174"/>
        <v>1</v>
      </c>
      <c r="BE674" s="96">
        <v>9</v>
      </c>
      <c r="BF674" s="18" t="s">
        <v>2072</v>
      </c>
      <c r="BH674" s="17">
        <f t="shared" si="175"/>
        <v>0</v>
      </c>
    </row>
    <row r="675" spans="1:60">
      <c r="A675" s="18" t="s">
        <v>152</v>
      </c>
      <c r="B675" s="17" t="s">
        <v>156</v>
      </c>
      <c r="C675" s="18" t="s">
        <v>1513</v>
      </c>
      <c r="D675" s="17" t="s">
        <v>1514</v>
      </c>
      <c r="E675" s="18" t="str">
        <f>INDEX([1]Proflile65!$F:$F,MATCH([1]ตารางคะแนนV3!$C675,[1]Proflile65!$D:$D,0))</f>
        <v>รพช.</v>
      </c>
      <c r="F675" s="18">
        <f>INDEX([1]Proflile65!$H:$H,MATCH([1]ตารางคะแนนV3!$C675,[1]Proflile65!$D:$D,0))</f>
        <v>30</v>
      </c>
      <c r="G675" s="19" t="str">
        <f>INDEX([1]Proflile65!$K:$K,MATCH([1]ตารางคะแนนV3!$C675,[1]Proflile65!$D:$D,0))</f>
        <v>รพช.F3 P15,000-25,000</v>
      </c>
      <c r="H675" s="75">
        <v>22987</v>
      </c>
      <c r="I675" s="76">
        <f>INDEX([1]RiskPlusY2565Q3!L:L,MATCH([1]ตารางคะแนนV3!$C675,[1]RiskPlusY2565Q3!$D:$D,0))</f>
        <v>90605296.379999995</v>
      </c>
      <c r="J675" s="76">
        <f>INDEX([1]RiskPlusY2565Q3!P:P,MATCH([1]ตารางคะแนนV3!$C675,[1]RiskPlusY2565Q3!$D:$D,0))</f>
        <v>66366726.909999996</v>
      </c>
      <c r="K675" s="76">
        <f>INDEX([1]RiskPlusY2565Q3!O:O,MATCH([1]ตารางคะแนนV3!$C675,[1]RiskPlusY2565Q3!$D:$D,0))</f>
        <v>48276755.270000003</v>
      </c>
      <c r="L675" s="76">
        <f>INDEX([1]RiskPlusY2565Q3!M:M,MATCH([1]ตารางคะแนนV3!$C675,[1]RiskPlusY2565Q3!$D:$D,0))</f>
        <v>42884064.090000004</v>
      </c>
      <c r="M675" s="29">
        <f>INDEX([1]RiskPlusY2565Q3!N:N,MATCH([1]ตารางคะแนนV3!$C675,[1]RiskPlusY2565Q3!$D:$D,0))</f>
        <v>0</v>
      </c>
      <c r="N675" s="77">
        <f>INDEX([1]PlanfinY2565Q3!M:M,MATCH([1]ตารางคะแนนV3!$C675,[1]PlanfinY2565Q3!$C:$C,0))</f>
        <v>0</v>
      </c>
      <c r="O675" s="78">
        <f>INDEX([1]PlanfinY2565Q3!N:N,MATCH([1]ตารางคะแนนV3!$C675,[1]PlanfinY2565Q3!$C:$C,0))</f>
        <v>1</v>
      </c>
      <c r="P675" s="79">
        <f t="shared" si="160"/>
        <v>1</v>
      </c>
      <c r="Q675" s="80">
        <f>INDEX([1]Ratio!R:R,MATCH([1]ตารางคะแนนV3!$C675,[1]Ratio!$C:$C,0))</f>
        <v>123</v>
      </c>
      <c r="R675" s="81">
        <f>INDEX([1]RiskPlusY2565Q3!$S:$S,MATCH([1]ตารางคะแนนV3!C675,[1]RiskPlusY2565Q3!$D:$D,0))</f>
        <v>0</v>
      </c>
      <c r="S675" s="82">
        <f>INDEX([1]Ratio!$S:$S,MATCH([1]ตารางคะแนนV3!$C675,[1]Ratio!$C:$C,0))</f>
        <v>103</v>
      </c>
      <c r="T675" s="78">
        <f>VLOOKUP($C675,[1]RiskPlusY2565Q3!$D$2:$W$901,17,0)</f>
        <v>0</v>
      </c>
      <c r="U675" s="83">
        <f t="shared" si="161"/>
        <v>0</v>
      </c>
      <c r="V675" s="82">
        <f>INDEX([1]Ratio!$T:$T,MATCH([1]ตารางคะแนนV3!$C675,[1]Ratio!$C:$C,0))</f>
        <v>91</v>
      </c>
      <c r="W675" s="78">
        <f>VLOOKUP($C675,[1]RiskPlusY2565Q3!$D$2:$W$901,18,0)</f>
        <v>0</v>
      </c>
      <c r="X675" s="83">
        <f t="shared" si="162"/>
        <v>0</v>
      </c>
      <c r="Y675" s="82">
        <f>INDEX([1]Ratio!$V:$V,MATCH([1]ตารางคะแนนV3!$C675,[1]Ratio!$C:$C,0))</f>
        <v>28</v>
      </c>
      <c r="Z675" s="81">
        <f>INDEX([1]RiskPlusY2565Q3!$W:$W,MATCH([1]ตารางคะแนนV3!C675,[1]RiskPlusY2565Q3!$D:$D,0))</f>
        <v>1</v>
      </c>
      <c r="AA675" s="84">
        <f t="shared" si="163"/>
        <v>1</v>
      </c>
      <c r="AB675" s="77" t="str">
        <f>INDEX('[1]Quick MethodY2565Q3'!P:P,MATCH([1]ตารางคะแนนV3!$C675,'[1]Quick MethodY2565Q3'!$C:$C,0))</f>
        <v>1</v>
      </c>
      <c r="AC675" s="78" t="str">
        <f>INDEX('[1]Quick MethodY2565Q3'!Q:Q,MATCH([1]ตารางคะแนนV3!$C675,'[1]Quick MethodY2565Q3'!$C:$C,0))</f>
        <v>1</v>
      </c>
      <c r="AD675" s="78">
        <f>INDEX([1]HGRY2565Q3!W:W,MATCH([1]ตารางคะแนนV3!$C675,[1]HGRY2565Q3!$C:$C,0))</f>
        <v>0</v>
      </c>
      <c r="AE675" s="78">
        <f>INDEX([1]HGRY2565Q3!X:X,MATCH([1]ตารางคะแนนV3!$C675,[1]HGRY2565Q3!$C:$C,0))</f>
        <v>0</v>
      </c>
      <c r="AF675" s="78">
        <f>INDEX([1]HGRY2565Q3!Y:Y,MATCH([1]ตารางคะแนนV3!$C675,[1]HGRY2565Q3!$C:$C,0))</f>
        <v>0</v>
      </c>
      <c r="AG675" s="78">
        <f>INDEX([1]HGRY2565Q3!Z:Z,MATCH([1]ตารางคะแนนV3!$C675,[1]HGRY2565Q3!$C:$C,0))</f>
        <v>0</v>
      </c>
      <c r="AH675" s="85">
        <f t="shared" si="164"/>
        <v>2</v>
      </c>
      <c r="AI675" s="79">
        <f t="shared" si="165"/>
        <v>2</v>
      </c>
      <c r="AJ675" s="86">
        <f>INDEX([1]PointY2565Q3!J:J,MATCH([1]ตารางคะแนนV3!$C675,[1]PointY2565Q3!$C:$C,0))</f>
        <v>1</v>
      </c>
      <c r="AK675" s="87">
        <f>IFERROR(INDEX([1]อัตราการครองเตียง!O:O,MATCH([1]ตารางคะแนนV3!$C675,[1]อัตราการครองเตียง!$C:$C,0)),0)</f>
        <v>1</v>
      </c>
      <c r="AL675" s="88">
        <f>INDEX([1]SumAdjRw!R:R,MATCH([1]ตารางคะแนนV3!$C675,[1]SumAdjRw!$C:$C,0))</f>
        <v>1</v>
      </c>
      <c r="AM675" s="89">
        <f t="shared" si="166"/>
        <v>2</v>
      </c>
      <c r="AN675" s="90">
        <f t="shared" si="167"/>
        <v>5</v>
      </c>
      <c r="AO675" s="91">
        <f t="shared" si="168"/>
        <v>7</v>
      </c>
      <c r="AP675" s="92">
        <f>INDEX([1]RiskPlusY2565Q3!Q:Q,MATCH([1]ตารางคะแนนV3!$C675,[1]RiskPlusY2565Q3!$D:$D,0))</f>
        <v>1</v>
      </c>
      <c r="AQ675" s="92">
        <f>INDEX([1]RiskPlusY2565Q3!R:R,MATCH([1]ตารางคะแนนV3!$C675,[1]RiskPlusY2565Q3!$D:$D,0))</f>
        <v>1</v>
      </c>
      <c r="AR675" s="92">
        <f>INDEX([1]RiskPlusY2565Q3!AB:AB,MATCH([1]ตารางคะแนนV3!$C675,[1]RiskPlusY2565Q3!$D:$D,0))</f>
        <v>1</v>
      </c>
      <c r="AS675" s="93">
        <f t="shared" si="169"/>
        <v>3</v>
      </c>
      <c r="AT675" s="92">
        <f>INDEX([1]RiskPlusY2565Q3!AA:AA,MATCH([1]ตารางคะแนนV3!$C675,[1]RiskPlusY2565Q3!$D:$D,0))</f>
        <v>1</v>
      </c>
      <c r="AU675" s="92">
        <f>INDEX([1]RiskPlusY2565Q3!AC:AC,MATCH([1]ตารางคะแนนV3!$C675,[1]RiskPlusY2565Q3!$D:$D,0))</f>
        <v>1</v>
      </c>
      <c r="AV675" s="94">
        <f t="shared" si="170"/>
        <v>2</v>
      </c>
      <c r="AW675" s="95">
        <f t="shared" si="171"/>
        <v>5</v>
      </c>
      <c r="AX675" s="96">
        <f t="shared" si="172"/>
        <v>12</v>
      </c>
      <c r="AY675" s="18" t="str">
        <f t="shared" si="173"/>
        <v>A</v>
      </c>
      <c r="AZ675" s="18"/>
      <c r="BA675" s="18" t="str">
        <f>INDEX([1]Proflile65!$L:$L,MATCH([1]ตารางคะแนนV3!$C675,[1]Proflile65!$D:$D,0))</f>
        <v>เดิม</v>
      </c>
      <c r="BB675" s="18"/>
      <c r="BC675" s="18"/>
      <c r="BD675" s="28" t="b">
        <f t="shared" si="174"/>
        <v>1</v>
      </c>
      <c r="BE675" s="96">
        <v>12</v>
      </c>
      <c r="BF675" s="18" t="s">
        <v>2048</v>
      </c>
      <c r="BH675" s="17">
        <f t="shared" si="175"/>
        <v>300000</v>
      </c>
    </row>
    <row r="676" spans="1:60">
      <c r="A676" s="18" t="s">
        <v>36</v>
      </c>
      <c r="B676" s="17" t="s">
        <v>40</v>
      </c>
      <c r="C676" s="18" t="s">
        <v>1683</v>
      </c>
      <c r="D676" s="17" t="s">
        <v>1684</v>
      </c>
      <c r="E676" s="18" t="str">
        <f>INDEX([1]Proflile65!$F:$F,MATCH([1]ตารางคะแนนV3!$C676,[1]Proflile65!$D:$D,0))</f>
        <v>รพท.</v>
      </c>
      <c r="F676" s="18">
        <f>INDEX([1]Proflile65!$H:$H,MATCH([1]ตารางคะแนนV3!$C676,[1]Proflile65!$D:$D,0))</f>
        <v>422</v>
      </c>
      <c r="G676" s="19" t="str">
        <f>INDEX([1]Proflile65!$K:$K,MATCH([1]ตารางคะแนนV3!$C676,[1]Proflile65!$D:$D,0))</f>
        <v>รพท.S B&gt;400</v>
      </c>
      <c r="H676" s="75">
        <v>105424</v>
      </c>
      <c r="I676" s="76">
        <f>INDEX([1]RiskPlusY2565Q3!L:L,MATCH([1]ตารางคะแนนV3!$C676,[1]RiskPlusY2565Q3!$D:$D,0))</f>
        <v>280990021.45999998</v>
      </c>
      <c r="J676" s="76">
        <f>INDEX([1]RiskPlusY2565Q3!P:P,MATCH([1]ตารางคะแนนV3!$C676,[1]RiskPlusY2565Q3!$D:$D,0))</f>
        <v>40757626.079999998</v>
      </c>
      <c r="K676" s="76">
        <f>INDEX([1]RiskPlusY2565Q3!O:O,MATCH([1]ตารางคะแนนV3!$C676,[1]RiskPlusY2565Q3!$D:$D,0))</f>
        <v>91807313.120000005</v>
      </c>
      <c r="L676" s="76">
        <f>INDEX([1]RiskPlusY2565Q3!M:M,MATCH([1]ตารางคะแนนV3!$C676,[1]RiskPlusY2565Q3!$D:$D,0))</f>
        <v>243130062.88</v>
      </c>
      <c r="M676" s="29">
        <f>INDEX([1]RiskPlusY2565Q3!N:N,MATCH([1]ตารางคะแนนV3!$C676,[1]RiskPlusY2565Q3!$D:$D,0))</f>
        <v>0</v>
      </c>
      <c r="N676" s="77">
        <f>INDEX([1]PlanfinY2565Q3!M:M,MATCH([1]ตารางคะแนนV3!$C676,[1]PlanfinY2565Q3!$C:$C,0))</f>
        <v>0</v>
      </c>
      <c r="O676" s="78">
        <f>INDEX([1]PlanfinY2565Q3!N:N,MATCH([1]ตารางคะแนนV3!$C676,[1]PlanfinY2565Q3!$C:$C,0))</f>
        <v>1</v>
      </c>
      <c r="P676" s="79">
        <f t="shared" si="160"/>
        <v>1</v>
      </c>
      <c r="Q676" s="80">
        <f>INDEX([1]Ratio!R:R,MATCH([1]ตารางคะแนนV3!$C676,[1]Ratio!$C:$C,0))</f>
        <v>65</v>
      </c>
      <c r="R676" s="81">
        <f>INDEX([1]RiskPlusY2565Q3!$S:$S,MATCH([1]ตารางคะแนนV3!C676,[1]RiskPlusY2565Q3!$D:$D,0))</f>
        <v>1</v>
      </c>
      <c r="S676" s="82">
        <f>INDEX([1]Ratio!$S:$S,MATCH([1]ตารางคะแนนV3!$C676,[1]Ratio!$C:$C,0))</f>
        <v>52</v>
      </c>
      <c r="T676" s="78">
        <f>VLOOKUP($C676,[1]RiskPlusY2565Q3!$D$2:$W$901,17,0)</f>
        <v>1</v>
      </c>
      <c r="U676" s="83">
        <f t="shared" si="161"/>
        <v>0.5</v>
      </c>
      <c r="V676" s="82">
        <f>INDEX([1]Ratio!$T:$T,MATCH([1]ตารางคะแนนV3!$C676,[1]Ratio!$C:$C,0))</f>
        <v>127</v>
      </c>
      <c r="W676" s="78">
        <f>VLOOKUP($C676,[1]RiskPlusY2565Q3!$D$2:$W$901,18,0)</f>
        <v>0</v>
      </c>
      <c r="X676" s="83">
        <f t="shared" si="162"/>
        <v>0</v>
      </c>
      <c r="Y676" s="82">
        <f>INDEX([1]Ratio!$V:$V,MATCH([1]ตารางคะแนนV3!$C676,[1]Ratio!$C:$C,0))</f>
        <v>49</v>
      </c>
      <c r="Z676" s="81">
        <f>INDEX([1]RiskPlusY2565Q3!$W:$W,MATCH([1]ตารางคะแนนV3!C676,[1]RiskPlusY2565Q3!$D:$D,0))</f>
        <v>1</v>
      </c>
      <c r="AA676" s="84">
        <f t="shared" si="163"/>
        <v>2.5</v>
      </c>
      <c r="AB676" s="77" t="str">
        <f>INDEX('[1]Quick MethodY2565Q3'!P:P,MATCH([1]ตารางคะแนนV3!$C676,'[1]Quick MethodY2565Q3'!$C:$C,0))</f>
        <v>1</v>
      </c>
      <c r="AC676" s="78" t="str">
        <f>INDEX('[1]Quick MethodY2565Q3'!Q:Q,MATCH([1]ตารางคะแนนV3!$C676,'[1]Quick MethodY2565Q3'!$C:$C,0))</f>
        <v>1</v>
      </c>
      <c r="AD676" s="78">
        <f>INDEX([1]HGRY2565Q3!W:W,MATCH([1]ตารางคะแนนV3!$C676,[1]HGRY2565Q3!$C:$C,0))</f>
        <v>0.5</v>
      </c>
      <c r="AE676" s="78">
        <f>INDEX([1]HGRY2565Q3!X:X,MATCH([1]ตารางคะแนนV3!$C676,[1]HGRY2565Q3!$C:$C,0))</f>
        <v>0.5</v>
      </c>
      <c r="AF676" s="78">
        <f>INDEX([1]HGRY2565Q3!Y:Y,MATCH([1]ตารางคะแนนV3!$C676,[1]HGRY2565Q3!$C:$C,0))</f>
        <v>0.5</v>
      </c>
      <c r="AG676" s="78">
        <f>INDEX([1]HGRY2565Q3!Z:Z,MATCH([1]ตารางคะแนนV3!$C676,[1]HGRY2565Q3!$C:$C,0))</f>
        <v>0.5</v>
      </c>
      <c r="AH676" s="85">
        <f t="shared" si="164"/>
        <v>4</v>
      </c>
      <c r="AI676" s="79">
        <f t="shared" si="165"/>
        <v>2</v>
      </c>
      <c r="AJ676" s="86">
        <f>INDEX([1]PointY2565Q3!J:J,MATCH([1]ตารางคะแนนV3!$C676,[1]PointY2565Q3!$C:$C,0))</f>
        <v>1</v>
      </c>
      <c r="AK676" s="87">
        <f>IFERROR(INDEX([1]อัตราการครองเตียง!O:O,MATCH([1]ตารางคะแนนV3!$C676,[1]อัตราการครองเตียง!$C:$C,0)),0)</f>
        <v>1</v>
      </c>
      <c r="AL676" s="88">
        <f>INDEX([1]SumAdjRw!R:R,MATCH([1]ตารางคะแนนV3!$C676,[1]SumAdjRw!$C:$C,0))</f>
        <v>0</v>
      </c>
      <c r="AM676" s="89">
        <f t="shared" si="166"/>
        <v>1</v>
      </c>
      <c r="AN676" s="90">
        <f t="shared" si="167"/>
        <v>4</v>
      </c>
      <c r="AO676" s="91">
        <f t="shared" si="168"/>
        <v>7.5</v>
      </c>
      <c r="AP676" s="92">
        <f>INDEX([1]RiskPlusY2565Q3!Q:Q,MATCH([1]ตารางคะแนนV3!$C676,[1]RiskPlusY2565Q3!$D:$D,0))</f>
        <v>0</v>
      </c>
      <c r="AQ676" s="92">
        <f>INDEX([1]RiskPlusY2565Q3!R:R,MATCH([1]ตารางคะแนนV3!$C676,[1]RiskPlusY2565Q3!$D:$D,0))</f>
        <v>1</v>
      </c>
      <c r="AR676" s="92">
        <f>INDEX([1]RiskPlusY2565Q3!AB:AB,MATCH([1]ตารางคะแนนV3!$C676,[1]RiskPlusY2565Q3!$D:$D,0))</f>
        <v>1</v>
      </c>
      <c r="AS676" s="93">
        <f t="shared" si="169"/>
        <v>2</v>
      </c>
      <c r="AT676" s="92">
        <f>INDEX([1]RiskPlusY2565Q3!AA:AA,MATCH([1]ตารางคะแนนV3!$C676,[1]RiskPlusY2565Q3!$D:$D,0))</f>
        <v>1</v>
      </c>
      <c r="AU676" s="92">
        <f>INDEX([1]RiskPlusY2565Q3!AC:AC,MATCH([1]ตารางคะแนนV3!$C676,[1]RiskPlusY2565Q3!$D:$D,0))</f>
        <v>1</v>
      </c>
      <c r="AV676" s="94">
        <f t="shared" si="170"/>
        <v>2</v>
      </c>
      <c r="AW676" s="95">
        <f t="shared" si="171"/>
        <v>4</v>
      </c>
      <c r="AX676" s="96">
        <f t="shared" si="172"/>
        <v>11.5</v>
      </c>
      <c r="AY676" s="18" t="str">
        <f t="shared" si="173"/>
        <v>B</v>
      </c>
      <c r="AZ676" s="18"/>
      <c r="BA676" s="18" t="str">
        <f>INDEX([1]Proflile65!$L:$L,MATCH([1]ตารางคะแนนV3!$C676,[1]Proflile65!$D:$D,0))</f>
        <v>เดิม</v>
      </c>
      <c r="BB676" s="18"/>
      <c r="BC676" s="18"/>
      <c r="BD676" s="28" t="b">
        <f t="shared" si="174"/>
        <v>1</v>
      </c>
      <c r="BE676" s="96">
        <v>11.5</v>
      </c>
      <c r="BF676" s="18" t="s">
        <v>2071</v>
      </c>
      <c r="BH676" s="17">
        <f t="shared" si="175"/>
        <v>150000</v>
      </c>
    </row>
    <row r="677" spans="1:60">
      <c r="A677" s="18" t="s">
        <v>36</v>
      </c>
      <c r="B677" s="17" t="s">
        <v>40</v>
      </c>
      <c r="C677" s="18" t="s">
        <v>1685</v>
      </c>
      <c r="D677" s="17" t="s">
        <v>1686</v>
      </c>
      <c r="E677" s="18" t="str">
        <f>INDEX([1]Proflile65!$F:$F,MATCH([1]ตารางคะแนนV3!$C677,[1]Proflile65!$D:$D,0))</f>
        <v>รพช.</v>
      </c>
      <c r="F677" s="18">
        <f>INDEX([1]Proflile65!$H:$H,MATCH([1]ตารางคะแนนV3!$C677,[1]Proflile65!$D:$D,0))</f>
        <v>30</v>
      </c>
      <c r="G677" s="19" t="str">
        <f>INDEX([1]Proflile65!$K:$K,MATCH([1]ตารางคะแนนV3!$C677,[1]Proflile65!$D:$D,0))</f>
        <v>รพช.F2 P30,000-60,000</v>
      </c>
      <c r="H677" s="75">
        <v>34989</v>
      </c>
      <c r="I677" s="76">
        <f>INDEX([1]RiskPlusY2565Q3!L:L,MATCH([1]ตารางคะแนนV3!$C677,[1]RiskPlusY2565Q3!$D:$D,0))</f>
        <v>63618098.25</v>
      </c>
      <c r="J677" s="76">
        <f>INDEX([1]RiskPlusY2565Q3!P:P,MATCH([1]ตารางคะแนนV3!$C677,[1]RiskPlusY2565Q3!$D:$D,0))</f>
        <v>17577361.670000002</v>
      </c>
      <c r="K677" s="76">
        <f>INDEX([1]RiskPlusY2565Q3!O:O,MATCH([1]ตารางคะแนนV3!$C677,[1]RiskPlusY2565Q3!$D:$D,0))</f>
        <v>44919143.189999998</v>
      </c>
      <c r="L677" s="76">
        <f>INDEX([1]RiskPlusY2565Q3!M:M,MATCH([1]ตารางคะแนนV3!$C677,[1]RiskPlusY2565Q3!$D:$D,0))</f>
        <v>44020454.25</v>
      </c>
      <c r="M677" s="29">
        <f>INDEX([1]RiskPlusY2565Q3!N:N,MATCH([1]ตารางคะแนนV3!$C677,[1]RiskPlusY2565Q3!$D:$D,0))</f>
        <v>0</v>
      </c>
      <c r="N677" s="77">
        <f>INDEX([1]PlanfinY2565Q3!M:M,MATCH([1]ตารางคะแนนV3!$C677,[1]PlanfinY2565Q3!$C:$C,0))</f>
        <v>0</v>
      </c>
      <c r="O677" s="78">
        <f>INDEX([1]PlanfinY2565Q3!N:N,MATCH([1]ตารางคะแนนV3!$C677,[1]PlanfinY2565Q3!$C:$C,0))</f>
        <v>1</v>
      </c>
      <c r="P677" s="79">
        <f t="shared" si="160"/>
        <v>1</v>
      </c>
      <c r="Q677" s="80">
        <f>INDEX([1]Ratio!R:R,MATCH([1]ตารางคะแนนV3!$C677,[1]Ratio!$C:$C,0))</f>
        <v>163</v>
      </c>
      <c r="R677" s="81">
        <f>INDEX([1]RiskPlusY2565Q3!$S:$S,MATCH([1]ตารางคะแนนV3!C677,[1]RiskPlusY2565Q3!$D:$D,0))</f>
        <v>0</v>
      </c>
      <c r="S677" s="82">
        <f>INDEX([1]Ratio!$S:$S,MATCH([1]ตารางคะแนนV3!$C677,[1]Ratio!$C:$C,0))</f>
        <v>32</v>
      </c>
      <c r="T677" s="78">
        <f>VLOOKUP($C677,[1]RiskPlusY2565Q3!$D$2:$W$901,17,0)</f>
        <v>1</v>
      </c>
      <c r="U677" s="83">
        <f t="shared" si="161"/>
        <v>0.5</v>
      </c>
      <c r="V677" s="82">
        <f>INDEX([1]Ratio!$T:$T,MATCH([1]ตารางคะแนนV3!$C677,[1]Ratio!$C:$C,0))</f>
        <v>70</v>
      </c>
      <c r="W677" s="78">
        <f>VLOOKUP($C677,[1]RiskPlusY2565Q3!$D$2:$W$901,18,0)</f>
        <v>0</v>
      </c>
      <c r="X677" s="83">
        <f t="shared" si="162"/>
        <v>0</v>
      </c>
      <c r="Y677" s="82">
        <f>INDEX([1]Ratio!$V:$V,MATCH([1]ตารางคะแนนV3!$C677,[1]Ratio!$C:$C,0))</f>
        <v>43</v>
      </c>
      <c r="Z677" s="81">
        <f>INDEX([1]RiskPlusY2565Q3!$W:$W,MATCH([1]ตารางคะแนนV3!C677,[1]RiskPlusY2565Q3!$D:$D,0))</f>
        <v>1</v>
      </c>
      <c r="AA677" s="84">
        <f t="shared" si="163"/>
        <v>1.5</v>
      </c>
      <c r="AB677" s="77" t="str">
        <f>INDEX('[1]Quick MethodY2565Q3'!P:P,MATCH([1]ตารางคะแนนV3!$C677,'[1]Quick MethodY2565Q3'!$C:$C,0))</f>
        <v>0</v>
      </c>
      <c r="AC677" s="78" t="str">
        <f>INDEX('[1]Quick MethodY2565Q3'!Q:Q,MATCH([1]ตารางคะแนนV3!$C677,'[1]Quick MethodY2565Q3'!$C:$C,0))</f>
        <v>1</v>
      </c>
      <c r="AD677" s="78">
        <f>INDEX([1]HGRY2565Q3!W:W,MATCH([1]ตารางคะแนนV3!$C677,[1]HGRY2565Q3!$C:$C,0))</f>
        <v>0.5</v>
      </c>
      <c r="AE677" s="78">
        <f>INDEX([1]HGRY2565Q3!X:X,MATCH([1]ตารางคะแนนV3!$C677,[1]HGRY2565Q3!$C:$C,0))</f>
        <v>0.5</v>
      </c>
      <c r="AF677" s="78">
        <f>INDEX([1]HGRY2565Q3!Y:Y,MATCH([1]ตารางคะแนนV3!$C677,[1]HGRY2565Q3!$C:$C,0))</f>
        <v>0.5</v>
      </c>
      <c r="AG677" s="78">
        <f>INDEX([1]HGRY2565Q3!Z:Z,MATCH([1]ตารางคะแนนV3!$C677,[1]HGRY2565Q3!$C:$C,0))</f>
        <v>0.5</v>
      </c>
      <c r="AH677" s="85">
        <f t="shared" si="164"/>
        <v>3</v>
      </c>
      <c r="AI677" s="79">
        <f t="shared" si="165"/>
        <v>2</v>
      </c>
      <c r="AJ677" s="86">
        <f>INDEX([1]PointY2565Q3!J:J,MATCH([1]ตารางคะแนนV3!$C677,[1]PointY2565Q3!$C:$C,0))</f>
        <v>1</v>
      </c>
      <c r="AK677" s="87">
        <f>IFERROR(INDEX([1]อัตราการครองเตียง!O:O,MATCH([1]ตารางคะแนนV3!$C677,[1]อัตราการครองเตียง!$C:$C,0)),0)</f>
        <v>1</v>
      </c>
      <c r="AL677" s="88">
        <f>INDEX([1]SumAdjRw!R:R,MATCH([1]ตารางคะแนนV3!$C677,[1]SumAdjRw!$C:$C,0))</f>
        <v>0</v>
      </c>
      <c r="AM677" s="89">
        <f t="shared" si="166"/>
        <v>1</v>
      </c>
      <c r="AN677" s="90">
        <f t="shared" si="167"/>
        <v>4</v>
      </c>
      <c r="AO677" s="91">
        <f t="shared" si="168"/>
        <v>6.5</v>
      </c>
      <c r="AP677" s="92">
        <f>INDEX([1]RiskPlusY2565Q3!Q:Q,MATCH([1]ตารางคะแนนV3!$C677,[1]RiskPlusY2565Q3!$D:$D,0))</f>
        <v>1</v>
      </c>
      <c r="AQ677" s="92">
        <f>INDEX([1]RiskPlusY2565Q3!R:R,MATCH([1]ตารางคะแนนV3!$C677,[1]RiskPlusY2565Q3!$D:$D,0))</f>
        <v>1</v>
      </c>
      <c r="AR677" s="92">
        <f>INDEX([1]RiskPlusY2565Q3!AB:AB,MATCH([1]ตารางคะแนนV3!$C677,[1]RiskPlusY2565Q3!$D:$D,0))</f>
        <v>1</v>
      </c>
      <c r="AS677" s="93">
        <f t="shared" si="169"/>
        <v>3</v>
      </c>
      <c r="AT677" s="92">
        <f>INDEX([1]RiskPlusY2565Q3!AA:AA,MATCH([1]ตารางคะแนนV3!$C677,[1]RiskPlusY2565Q3!$D:$D,0))</f>
        <v>1</v>
      </c>
      <c r="AU677" s="92">
        <f>INDEX([1]RiskPlusY2565Q3!AC:AC,MATCH([1]ตารางคะแนนV3!$C677,[1]RiskPlusY2565Q3!$D:$D,0))</f>
        <v>1</v>
      </c>
      <c r="AV677" s="94">
        <f t="shared" si="170"/>
        <v>2</v>
      </c>
      <c r="AW677" s="95">
        <f t="shared" si="171"/>
        <v>5</v>
      </c>
      <c r="AX677" s="96">
        <f t="shared" si="172"/>
        <v>11.5</v>
      </c>
      <c r="AY677" s="18" t="str">
        <f t="shared" si="173"/>
        <v>B</v>
      </c>
      <c r="AZ677" s="18"/>
      <c r="BA677" s="18" t="str">
        <f>INDEX([1]Proflile65!$L:$L,MATCH([1]ตารางคะแนนV3!$C677,[1]Proflile65!$D:$D,0))</f>
        <v>เดิม</v>
      </c>
      <c r="BB677" s="18"/>
      <c r="BC677" s="18"/>
      <c r="BD677" s="28" t="b">
        <f t="shared" si="174"/>
        <v>1</v>
      </c>
      <c r="BE677" s="96">
        <v>11.5</v>
      </c>
      <c r="BF677" s="18" t="s">
        <v>2071</v>
      </c>
      <c r="BH677" s="17">
        <f t="shared" si="175"/>
        <v>150000</v>
      </c>
    </row>
    <row r="678" spans="1:60">
      <c r="A678" s="18" t="s">
        <v>36</v>
      </c>
      <c r="B678" s="17" t="s">
        <v>40</v>
      </c>
      <c r="C678" s="18" t="s">
        <v>1687</v>
      </c>
      <c r="D678" s="17" t="s">
        <v>1688</v>
      </c>
      <c r="E678" s="18" t="str">
        <f>INDEX([1]Proflile65!$F:$F,MATCH([1]ตารางคะแนนV3!$C678,[1]Proflile65!$D:$D,0))</f>
        <v>รพช.</v>
      </c>
      <c r="F678" s="18">
        <f>INDEX([1]Proflile65!$H:$H,MATCH([1]ตารางคะแนนV3!$C678,[1]Proflile65!$D:$D,0))</f>
        <v>51</v>
      </c>
      <c r="G678" s="19" t="str">
        <f>INDEX([1]Proflile65!$K:$K,MATCH([1]ตารางคะแนนV3!$C678,[1]Proflile65!$D:$D,0))</f>
        <v>รพช.F2 P30,000-60,000</v>
      </c>
      <c r="H678" s="75">
        <v>32946</v>
      </c>
      <c r="I678" s="76">
        <f>INDEX([1]RiskPlusY2565Q3!L:L,MATCH([1]ตารางคะแนนV3!$C678,[1]RiskPlusY2565Q3!$D:$D,0))</f>
        <v>67463246.780000001</v>
      </c>
      <c r="J678" s="76">
        <f>INDEX([1]RiskPlusY2565Q3!P:P,MATCH([1]ตารางคะแนนV3!$C678,[1]RiskPlusY2565Q3!$D:$D,0))</f>
        <v>30877388.350000001</v>
      </c>
      <c r="K678" s="76">
        <f>INDEX([1]RiskPlusY2565Q3!O:O,MATCH([1]ตารางคะแนนV3!$C678,[1]RiskPlusY2565Q3!$D:$D,0))</f>
        <v>26833685.989999998</v>
      </c>
      <c r="L678" s="76">
        <f>INDEX([1]RiskPlusY2565Q3!M:M,MATCH([1]ตารางคะแนนV3!$C678,[1]RiskPlusY2565Q3!$D:$D,0))</f>
        <v>23510649.370000001</v>
      </c>
      <c r="M678" s="29">
        <f>INDEX([1]RiskPlusY2565Q3!N:N,MATCH([1]ตารางคะแนนV3!$C678,[1]RiskPlusY2565Q3!$D:$D,0))</f>
        <v>0</v>
      </c>
      <c r="N678" s="77">
        <f>INDEX([1]PlanfinY2565Q3!M:M,MATCH([1]ตารางคะแนนV3!$C678,[1]PlanfinY2565Q3!$C:$C,0))</f>
        <v>0</v>
      </c>
      <c r="O678" s="78">
        <f>INDEX([1]PlanfinY2565Q3!N:N,MATCH([1]ตารางคะแนนV3!$C678,[1]PlanfinY2565Q3!$C:$C,0))</f>
        <v>0</v>
      </c>
      <c r="P678" s="79">
        <f t="shared" si="160"/>
        <v>0</v>
      </c>
      <c r="Q678" s="80">
        <f>INDEX([1]Ratio!R:R,MATCH([1]ตารางคะแนนV3!$C678,[1]Ratio!$C:$C,0))</f>
        <v>66</v>
      </c>
      <c r="R678" s="81">
        <f>INDEX([1]RiskPlusY2565Q3!$S:$S,MATCH([1]ตารางคะแนนV3!C678,[1]RiskPlusY2565Q3!$D:$D,0))</f>
        <v>1</v>
      </c>
      <c r="S678" s="82">
        <f>INDEX([1]Ratio!$S:$S,MATCH([1]ตารางคะแนนV3!$C678,[1]Ratio!$C:$C,0))</f>
        <v>168</v>
      </c>
      <c r="T678" s="78">
        <f>VLOOKUP($C678,[1]RiskPlusY2565Q3!$D$2:$W$901,17,0)</f>
        <v>0</v>
      </c>
      <c r="U678" s="83">
        <f t="shared" si="161"/>
        <v>0</v>
      </c>
      <c r="V678" s="82">
        <f>INDEX([1]Ratio!$T:$T,MATCH([1]ตารางคะแนนV3!$C678,[1]Ratio!$C:$C,0))</f>
        <v>101</v>
      </c>
      <c r="W678" s="78">
        <f>VLOOKUP($C678,[1]RiskPlusY2565Q3!$D$2:$W$901,18,0)</f>
        <v>0</v>
      </c>
      <c r="X678" s="83">
        <f t="shared" si="162"/>
        <v>0</v>
      </c>
      <c r="Y678" s="82">
        <f>INDEX([1]Ratio!$V:$V,MATCH([1]ตารางคะแนนV3!$C678,[1]Ratio!$C:$C,0))</f>
        <v>75</v>
      </c>
      <c r="Z678" s="81">
        <f>INDEX([1]RiskPlusY2565Q3!$W:$W,MATCH([1]ตารางคะแนนV3!C678,[1]RiskPlusY2565Q3!$D:$D,0))</f>
        <v>0</v>
      </c>
      <c r="AA678" s="84">
        <f t="shared" si="163"/>
        <v>1</v>
      </c>
      <c r="AB678" s="77" t="str">
        <f>INDEX('[1]Quick MethodY2565Q3'!P:P,MATCH([1]ตารางคะแนนV3!$C678,'[1]Quick MethodY2565Q3'!$C:$C,0))</f>
        <v>0</v>
      </c>
      <c r="AC678" s="78" t="str">
        <f>INDEX('[1]Quick MethodY2565Q3'!Q:Q,MATCH([1]ตารางคะแนนV3!$C678,'[1]Quick MethodY2565Q3'!$C:$C,0))</f>
        <v>1</v>
      </c>
      <c r="AD678" s="78">
        <f>INDEX([1]HGRY2565Q3!W:W,MATCH([1]ตารางคะแนนV3!$C678,[1]HGRY2565Q3!$C:$C,0))</f>
        <v>0.5</v>
      </c>
      <c r="AE678" s="78">
        <f>INDEX([1]HGRY2565Q3!X:X,MATCH([1]ตารางคะแนนV3!$C678,[1]HGRY2565Q3!$C:$C,0))</f>
        <v>0.5</v>
      </c>
      <c r="AF678" s="78">
        <f>INDEX([1]HGRY2565Q3!Y:Y,MATCH([1]ตารางคะแนนV3!$C678,[1]HGRY2565Q3!$C:$C,0))</f>
        <v>0.5</v>
      </c>
      <c r="AG678" s="78">
        <f>INDEX([1]HGRY2565Q3!Z:Z,MATCH([1]ตารางคะแนนV3!$C678,[1]HGRY2565Q3!$C:$C,0))</f>
        <v>0.5</v>
      </c>
      <c r="AH678" s="85">
        <f t="shared" si="164"/>
        <v>3</v>
      </c>
      <c r="AI678" s="79">
        <f t="shared" si="165"/>
        <v>2</v>
      </c>
      <c r="AJ678" s="86">
        <f>INDEX([1]PointY2565Q3!J:J,MATCH([1]ตารางคะแนนV3!$C678,[1]PointY2565Q3!$C:$C,0))</f>
        <v>1</v>
      </c>
      <c r="AK678" s="87">
        <f>IFERROR(INDEX([1]อัตราการครองเตียง!O:O,MATCH([1]ตารางคะแนนV3!$C678,[1]อัตราการครองเตียง!$C:$C,0)),0)</f>
        <v>0</v>
      </c>
      <c r="AL678" s="88">
        <f>INDEX([1]SumAdjRw!R:R,MATCH([1]ตารางคะแนนV3!$C678,[1]SumAdjRw!$C:$C,0))</f>
        <v>1</v>
      </c>
      <c r="AM678" s="89">
        <f t="shared" si="166"/>
        <v>1</v>
      </c>
      <c r="AN678" s="90">
        <f t="shared" si="167"/>
        <v>4</v>
      </c>
      <c r="AO678" s="91">
        <f t="shared" si="168"/>
        <v>5</v>
      </c>
      <c r="AP678" s="92">
        <f>INDEX([1]RiskPlusY2565Q3!Q:Q,MATCH([1]ตารางคะแนนV3!$C678,[1]RiskPlusY2565Q3!$D:$D,0))</f>
        <v>0</v>
      </c>
      <c r="AQ678" s="92">
        <f>INDEX([1]RiskPlusY2565Q3!R:R,MATCH([1]ตารางคะแนนV3!$C678,[1]RiskPlusY2565Q3!$D:$D,0))</f>
        <v>0</v>
      </c>
      <c r="AR678" s="92">
        <f>INDEX([1]RiskPlusY2565Q3!AB:AB,MATCH([1]ตารางคะแนนV3!$C678,[1]RiskPlusY2565Q3!$D:$D,0))</f>
        <v>1</v>
      </c>
      <c r="AS678" s="93">
        <f t="shared" si="169"/>
        <v>1</v>
      </c>
      <c r="AT678" s="92">
        <f>INDEX([1]RiskPlusY2565Q3!AA:AA,MATCH([1]ตารางคะแนนV3!$C678,[1]RiskPlusY2565Q3!$D:$D,0))</f>
        <v>1</v>
      </c>
      <c r="AU678" s="92">
        <f>INDEX([1]RiskPlusY2565Q3!AC:AC,MATCH([1]ตารางคะแนนV3!$C678,[1]RiskPlusY2565Q3!$D:$D,0))</f>
        <v>1</v>
      </c>
      <c r="AV678" s="94">
        <f t="shared" si="170"/>
        <v>2</v>
      </c>
      <c r="AW678" s="95">
        <f t="shared" si="171"/>
        <v>3</v>
      </c>
      <c r="AX678" s="96">
        <f t="shared" si="172"/>
        <v>8</v>
      </c>
      <c r="AY678" s="18" t="str">
        <f t="shared" si="173"/>
        <v>D</v>
      </c>
      <c r="AZ678" s="18"/>
      <c r="BA678" s="18" t="str">
        <f>INDEX([1]Proflile65!$L:$L,MATCH([1]ตารางคะแนนV3!$C678,[1]Proflile65!$D:$D,0))</f>
        <v>เดิม</v>
      </c>
      <c r="BB678" s="18"/>
      <c r="BC678" s="18"/>
      <c r="BD678" s="28" t="b">
        <f t="shared" si="174"/>
        <v>1</v>
      </c>
      <c r="BE678" s="96">
        <v>8</v>
      </c>
      <c r="BF678" s="18" t="s">
        <v>2073</v>
      </c>
      <c r="BH678" s="17">
        <f t="shared" si="175"/>
        <v>0</v>
      </c>
    </row>
    <row r="679" spans="1:60">
      <c r="A679" s="18" t="s">
        <v>36</v>
      </c>
      <c r="B679" s="17" t="s">
        <v>40</v>
      </c>
      <c r="C679" s="18" t="s">
        <v>1689</v>
      </c>
      <c r="D679" s="17" t="s">
        <v>1690</v>
      </c>
      <c r="E679" s="18" t="str">
        <f>INDEX([1]Proflile65!$F:$F,MATCH([1]ตารางคะแนนV3!$C679,[1]Proflile65!$D:$D,0))</f>
        <v>รพช.</v>
      </c>
      <c r="F679" s="18">
        <f>INDEX([1]Proflile65!$H:$H,MATCH([1]ตารางคะแนนV3!$C679,[1]Proflile65!$D:$D,0))</f>
        <v>41</v>
      </c>
      <c r="G679" s="19" t="str">
        <f>INDEX([1]Proflile65!$K:$K,MATCH([1]ตารางคะแนนV3!$C679,[1]Proflile65!$D:$D,0))</f>
        <v>รพช.F2 P30,000-60,000</v>
      </c>
      <c r="H679" s="75">
        <v>31243</v>
      </c>
      <c r="I679" s="76">
        <f>INDEX([1]RiskPlusY2565Q3!L:L,MATCH([1]ตารางคะแนนV3!$C679,[1]RiskPlusY2565Q3!$D:$D,0))</f>
        <v>54516747.030000001</v>
      </c>
      <c r="J679" s="76">
        <f>INDEX([1]RiskPlusY2565Q3!P:P,MATCH([1]ตารางคะแนนV3!$C679,[1]RiskPlusY2565Q3!$D:$D,0))</f>
        <v>29890840.719999999</v>
      </c>
      <c r="K679" s="76">
        <f>INDEX([1]RiskPlusY2565Q3!O:O,MATCH([1]ตารางคะแนนV3!$C679,[1]RiskPlusY2565Q3!$D:$D,0))</f>
        <v>33009787.780000001</v>
      </c>
      <c r="L679" s="76">
        <f>INDEX([1]RiskPlusY2565Q3!M:M,MATCH([1]ตารางคะแนนV3!$C679,[1]RiskPlusY2565Q3!$D:$D,0))</f>
        <v>32396438.27</v>
      </c>
      <c r="M679" s="29">
        <f>INDEX([1]RiskPlusY2565Q3!N:N,MATCH([1]ตารางคะแนนV3!$C679,[1]RiskPlusY2565Q3!$D:$D,0))</f>
        <v>0</v>
      </c>
      <c r="N679" s="77">
        <f>INDEX([1]PlanfinY2565Q3!M:M,MATCH([1]ตารางคะแนนV3!$C679,[1]PlanfinY2565Q3!$C:$C,0))</f>
        <v>0</v>
      </c>
      <c r="O679" s="78">
        <f>INDEX([1]PlanfinY2565Q3!N:N,MATCH([1]ตารางคะแนนV3!$C679,[1]PlanfinY2565Q3!$C:$C,0))</f>
        <v>1</v>
      </c>
      <c r="P679" s="79">
        <f t="shared" si="160"/>
        <v>1</v>
      </c>
      <c r="Q679" s="80">
        <f>INDEX([1]Ratio!R:R,MATCH([1]ตารางคะแนนV3!$C679,[1]Ratio!$C:$C,0))</f>
        <v>130</v>
      </c>
      <c r="R679" s="81">
        <f>INDEX([1]RiskPlusY2565Q3!$S:$S,MATCH([1]ตารางคะแนนV3!C679,[1]RiskPlusY2565Q3!$D:$D,0))</f>
        <v>0</v>
      </c>
      <c r="S679" s="82">
        <f>INDEX([1]Ratio!$S:$S,MATCH([1]ตารางคะแนนV3!$C679,[1]Ratio!$C:$C,0))</f>
        <v>72</v>
      </c>
      <c r="T679" s="78">
        <f>VLOOKUP($C679,[1]RiskPlusY2565Q3!$D$2:$W$901,17,0)</f>
        <v>0</v>
      </c>
      <c r="U679" s="83">
        <f t="shared" si="161"/>
        <v>0</v>
      </c>
      <c r="V679" s="82">
        <f>INDEX([1]Ratio!$T:$T,MATCH([1]ตารางคะแนนV3!$C679,[1]Ratio!$C:$C,0))</f>
        <v>85</v>
      </c>
      <c r="W679" s="78">
        <f>VLOOKUP($C679,[1]RiskPlusY2565Q3!$D$2:$W$901,18,0)</f>
        <v>0</v>
      </c>
      <c r="X679" s="83">
        <f t="shared" si="162"/>
        <v>0</v>
      </c>
      <c r="Y679" s="82">
        <f>INDEX([1]Ratio!$V:$V,MATCH([1]ตารางคะแนนV3!$C679,[1]Ratio!$C:$C,0))</f>
        <v>51</v>
      </c>
      <c r="Z679" s="81">
        <f>INDEX([1]RiskPlusY2565Q3!$W:$W,MATCH([1]ตารางคะแนนV3!C679,[1]RiskPlusY2565Q3!$D:$D,0))</f>
        <v>1</v>
      </c>
      <c r="AA679" s="84">
        <f t="shared" si="163"/>
        <v>1</v>
      </c>
      <c r="AB679" s="77" t="str">
        <f>INDEX('[1]Quick MethodY2565Q3'!P:P,MATCH([1]ตารางคะแนนV3!$C679,'[1]Quick MethodY2565Q3'!$C:$C,0))</f>
        <v>0</v>
      </c>
      <c r="AC679" s="78" t="str">
        <f>INDEX('[1]Quick MethodY2565Q3'!Q:Q,MATCH([1]ตารางคะแนนV3!$C679,'[1]Quick MethodY2565Q3'!$C:$C,0))</f>
        <v>1</v>
      </c>
      <c r="AD679" s="78">
        <f>INDEX([1]HGRY2565Q3!W:W,MATCH([1]ตารางคะแนนV3!$C679,[1]HGRY2565Q3!$C:$C,0))</f>
        <v>0.5</v>
      </c>
      <c r="AE679" s="78">
        <f>INDEX([1]HGRY2565Q3!X:X,MATCH([1]ตารางคะแนนV3!$C679,[1]HGRY2565Q3!$C:$C,0))</f>
        <v>0.5</v>
      </c>
      <c r="AF679" s="78">
        <f>INDEX([1]HGRY2565Q3!Y:Y,MATCH([1]ตารางคะแนนV3!$C679,[1]HGRY2565Q3!$C:$C,0))</f>
        <v>0.5</v>
      </c>
      <c r="AG679" s="78">
        <f>INDEX([1]HGRY2565Q3!Z:Z,MATCH([1]ตารางคะแนนV3!$C679,[1]HGRY2565Q3!$C:$C,0))</f>
        <v>0.5</v>
      </c>
      <c r="AH679" s="85">
        <f t="shared" si="164"/>
        <v>3</v>
      </c>
      <c r="AI679" s="79">
        <f t="shared" si="165"/>
        <v>2</v>
      </c>
      <c r="AJ679" s="86">
        <f>INDEX([1]PointY2565Q3!J:J,MATCH([1]ตารางคะแนนV3!$C679,[1]PointY2565Q3!$C:$C,0))</f>
        <v>1</v>
      </c>
      <c r="AK679" s="87">
        <f>IFERROR(INDEX([1]อัตราการครองเตียง!O:O,MATCH([1]ตารางคะแนนV3!$C679,[1]อัตราการครองเตียง!$C:$C,0)),0)</f>
        <v>0</v>
      </c>
      <c r="AL679" s="88">
        <f>INDEX([1]SumAdjRw!R:R,MATCH([1]ตารางคะแนนV3!$C679,[1]SumAdjRw!$C:$C,0))</f>
        <v>1</v>
      </c>
      <c r="AM679" s="89">
        <f t="shared" si="166"/>
        <v>1</v>
      </c>
      <c r="AN679" s="90">
        <f t="shared" si="167"/>
        <v>4</v>
      </c>
      <c r="AO679" s="91">
        <f t="shared" si="168"/>
        <v>6</v>
      </c>
      <c r="AP679" s="92">
        <f>INDEX([1]RiskPlusY2565Q3!Q:Q,MATCH([1]ตารางคะแนนV3!$C679,[1]RiskPlusY2565Q3!$D:$D,0))</f>
        <v>1</v>
      </c>
      <c r="AQ679" s="92">
        <f>INDEX([1]RiskPlusY2565Q3!R:R,MATCH([1]ตารางคะแนนV3!$C679,[1]RiskPlusY2565Q3!$D:$D,0))</f>
        <v>1</v>
      </c>
      <c r="AR679" s="92">
        <f>INDEX([1]RiskPlusY2565Q3!AB:AB,MATCH([1]ตารางคะแนนV3!$C679,[1]RiskPlusY2565Q3!$D:$D,0))</f>
        <v>1</v>
      </c>
      <c r="AS679" s="93">
        <f t="shared" si="169"/>
        <v>3</v>
      </c>
      <c r="AT679" s="92">
        <f>INDEX([1]RiskPlusY2565Q3!AA:AA,MATCH([1]ตารางคะแนนV3!$C679,[1]RiskPlusY2565Q3!$D:$D,0))</f>
        <v>1</v>
      </c>
      <c r="AU679" s="92">
        <f>INDEX([1]RiskPlusY2565Q3!AC:AC,MATCH([1]ตารางคะแนนV3!$C679,[1]RiskPlusY2565Q3!$D:$D,0))</f>
        <v>1</v>
      </c>
      <c r="AV679" s="94">
        <f t="shared" si="170"/>
        <v>2</v>
      </c>
      <c r="AW679" s="95">
        <f t="shared" si="171"/>
        <v>5</v>
      </c>
      <c r="AX679" s="96">
        <f t="shared" si="172"/>
        <v>11</v>
      </c>
      <c r="AY679" s="18" t="str">
        <f t="shared" si="173"/>
        <v>B</v>
      </c>
      <c r="AZ679" s="18"/>
      <c r="BA679" s="18" t="str">
        <f>INDEX([1]Proflile65!$L:$L,MATCH([1]ตารางคะแนนV3!$C679,[1]Proflile65!$D:$D,0))</f>
        <v>เดิม</v>
      </c>
      <c r="BB679" s="18"/>
      <c r="BC679" s="18"/>
      <c r="BD679" s="28" t="b">
        <f t="shared" si="174"/>
        <v>1</v>
      </c>
      <c r="BE679" s="96">
        <v>11</v>
      </c>
      <c r="BF679" s="18" t="s">
        <v>2071</v>
      </c>
      <c r="BH679" s="17">
        <f t="shared" si="175"/>
        <v>150000</v>
      </c>
    </row>
    <row r="680" spans="1:60">
      <c r="A680" s="18" t="s">
        <v>36</v>
      </c>
      <c r="B680" s="17" t="s">
        <v>40</v>
      </c>
      <c r="C680" s="18" t="s">
        <v>1691</v>
      </c>
      <c r="D680" s="17" t="s">
        <v>1692</v>
      </c>
      <c r="E680" s="18" t="str">
        <f>INDEX([1]Proflile65!$F:$F,MATCH([1]ตารางคะแนนV3!$C680,[1]Proflile65!$D:$D,0))</f>
        <v>รพช.</v>
      </c>
      <c r="F680" s="18">
        <f>INDEX([1]Proflile65!$H:$H,MATCH([1]ตารางคะแนนV3!$C680,[1]Proflile65!$D:$D,0))</f>
        <v>46</v>
      </c>
      <c r="G680" s="19" t="str">
        <f>INDEX([1]Proflile65!$K:$K,MATCH([1]ตารางคะแนนV3!$C680,[1]Proflile65!$D:$D,0))</f>
        <v>รพช.F2 P30,000-60,000</v>
      </c>
      <c r="H680" s="75">
        <v>32714</v>
      </c>
      <c r="I680" s="76">
        <f>INDEX([1]RiskPlusY2565Q3!L:L,MATCH([1]ตารางคะแนนV3!$C680,[1]RiskPlusY2565Q3!$D:$D,0))</f>
        <v>46726134.350000001</v>
      </c>
      <c r="J680" s="76">
        <f>INDEX([1]RiskPlusY2565Q3!P:P,MATCH([1]ตารางคะแนนV3!$C680,[1]RiskPlusY2565Q3!$D:$D,0))</f>
        <v>-2189504.0499999998</v>
      </c>
      <c r="K680" s="76">
        <f>INDEX([1]RiskPlusY2565Q3!O:O,MATCH([1]ตารางคะแนนV3!$C680,[1]RiskPlusY2565Q3!$D:$D,0))</f>
        <v>30574612.170000002</v>
      </c>
      <c r="L680" s="76">
        <f>INDEX([1]RiskPlusY2565Q3!M:M,MATCH([1]ตารางคะแนนV3!$C680,[1]RiskPlusY2565Q3!$D:$D,0))</f>
        <v>27384758.75</v>
      </c>
      <c r="M680" s="29">
        <f>INDEX([1]RiskPlusY2565Q3!N:N,MATCH([1]ตารางคะแนนV3!$C680,[1]RiskPlusY2565Q3!$D:$D,0))</f>
        <v>0</v>
      </c>
      <c r="N680" s="77">
        <f>INDEX([1]PlanfinY2565Q3!M:M,MATCH([1]ตารางคะแนนV3!$C680,[1]PlanfinY2565Q3!$C:$C,0))</f>
        <v>1</v>
      </c>
      <c r="O680" s="78">
        <f>INDEX([1]PlanfinY2565Q3!N:N,MATCH([1]ตารางคะแนนV3!$C680,[1]PlanfinY2565Q3!$C:$C,0))</f>
        <v>1</v>
      </c>
      <c r="P680" s="79">
        <f t="shared" si="160"/>
        <v>2</v>
      </c>
      <c r="Q680" s="80">
        <f>INDEX([1]Ratio!R:R,MATCH([1]ตารางคะแนนV3!$C680,[1]Ratio!$C:$C,0))</f>
        <v>88</v>
      </c>
      <c r="R680" s="81">
        <f>INDEX([1]RiskPlusY2565Q3!$S:$S,MATCH([1]ตารางคะแนนV3!C680,[1]RiskPlusY2565Q3!$D:$D,0))</f>
        <v>1</v>
      </c>
      <c r="S680" s="82">
        <f>INDEX([1]Ratio!$S:$S,MATCH([1]ตารางคะแนนV3!$C680,[1]Ratio!$C:$C,0))</f>
        <v>83</v>
      </c>
      <c r="T680" s="78">
        <f>VLOOKUP($C680,[1]RiskPlusY2565Q3!$D$2:$W$901,17,0)</f>
        <v>0</v>
      </c>
      <c r="U680" s="83">
        <f t="shared" si="161"/>
        <v>0</v>
      </c>
      <c r="V680" s="82">
        <f>INDEX([1]Ratio!$T:$T,MATCH([1]ตารางคะแนนV3!$C680,[1]Ratio!$C:$C,0))</f>
        <v>141</v>
      </c>
      <c r="W680" s="78">
        <f>VLOOKUP($C680,[1]RiskPlusY2565Q3!$D$2:$W$901,18,0)</f>
        <v>0</v>
      </c>
      <c r="X680" s="83">
        <f t="shared" si="162"/>
        <v>0</v>
      </c>
      <c r="Y680" s="82">
        <f>INDEX([1]Ratio!$V:$V,MATCH([1]ตารางคะแนนV3!$C680,[1]Ratio!$C:$C,0))</f>
        <v>51</v>
      </c>
      <c r="Z680" s="81">
        <f>INDEX([1]RiskPlusY2565Q3!$W:$W,MATCH([1]ตารางคะแนนV3!C680,[1]RiskPlusY2565Q3!$D:$D,0))</f>
        <v>1</v>
      </c>
      <c r="AA680" s="84">
        <f t="shared" si="163"/>
        <v>2</v>
      </c>
      <c r="AB680" s="77" t="str">
        <f>INDEX('[1]Quick MethodY2565Q3'!P:P,MATCH([1]ตารางคะแนนV3!$C680,'[1]Quick MethodY2565Q3'!$C:$C,0))</f>
        <v>0</v>
      </c>
      <c r="AC680" s="78" t="str">
        <f>INDEX('[1]Quick MethodY2565Q3'!Q:Q,MATCH([1]ตารางคะแนนV3!$C680,'[1]Quick MethodY2565Q3'!$C:$C,0))</f>
        <v>0</v>
      </c>
      <c r="AD680" s="78">
        <f>INDEX([1]HGRY2565Q3!W:W,MATCH([1]ตารางคะแนนV3!$C680,[1]HGRY2565Q3!$C:$C,0))</f>
        <v>0.5</v>
      </c>
      <c r="AE680" s="78">
        <f>INDEX([1]HGRY2565Q3!X:X,MATCH([1]ตารางคะแนนV3!$C680,[1]HGRY2565Q3!$C:$C,0))</f>
        <v>0.5</v>
      </c>
      <c r="AF680" s="78">
        <f>INDEX([1]HGRY2565Q3!Y:Y,MATCH([1]ตารางคะแนนV3!$C680,[1]HGRY2565Q3!$C:$C,0))</f>
        <v>0</v>
      </c>
      <c r="AG680" s="78">
        <f>INDEX([1]HGRY2565Q3!Z:Z,MATCH([1]ตารางคะแนนV3!$C680,[1]HGRY2565Q3!$C:$C,0))</f>
        <v>0</v>
      </c>
      <c r="AH680" s="85">
        <f t="shared" si="164"/>
        <v>1</v>
      </c>
      <c r="AI680" s="79">
        <f t="shared" si="165"/>
        <v>1</v>
      </c>
      <c r="AJ680" s="86">
        <f>INDEX([1]PointY2565Q3!J:J,MATCH([1]ตารางคะแนนV3!$C680,[1]PointY2565Q3!$C:$C,0))</f>
        <v>1</v>
      </c>
      <c r="AK680" s="87">
        <f>IFERROR(INDEX([1]อัตราการครองเตียง!O:O,MATCH([1]ตารางคะแนนV3!$C680,[1]อัตราการครองเตียง!$C:$C,0)),0)</f>
        <v>0</v>
      </c>
      <c r="AL680" s="88">
        <f>INDEX([1]SumAdjRw!R:R,MATCH([1]ตารางคะแนนV3!$C680,[1]SumAdjRw!$C:$C,0))</f>
        <v>0</v>
      </c>
      <c r="AM680" s="89">
        <f t="shared" si="166"/>
        <v>0</v>
      </c>
      <c r="AN680" s="90">
        <f t="shared" si="167"/>
        <v>2</v>
      </c>
      <c r="AO680" s="91">
        <f t="shared" si="168"/>
        <v>6</v>
      </c>
      <c r="AP680" s="92">
        <f>INDEX([1]RiskPlusY2565Q3!Q:Q,MATCH([1]ตารางคะแนนV3!$C680,[1]RiskPlusY2565Q3!$D:$D,0))</f>
        <v>0</v>
      </c>
      <c r="AQ680" s="92">
        <f>INDEX([1]RiskPlusY2565Q3!R:R,MATCH([1]ตารางคะแนนV3!$C680,[1]RiskPlusY2565Q3!$D:$D,0))</f>
        <v>0</v>
      </c>
      <c r="AR680" s="92">
        <f>INDEX([1]RiskPlusY2565Q3!AB:AB,MATCH([1]ตารางคะแนนV3!$C680,[1]RiskPlusY2565Q3!$D:$D,0))</f>
        <v>1</v>
      </c>
      <c r="AS680" s="93">
        <f t="shared" si="169"/>
        <v>1</v>
      </c>
      <c r="AT680" s="92">
        <f>INDEX([1]RiskPlusY2565Q3!AA:AA,MATCH([1]ตารางคะแนนV3!$C680,[1]RiskPlusY2565Q3!$D:$D,0))</f>
        <v>1</v>
      </c>
      <c r="AU680" s="92">
        <f>INDEX([1]RiskPlusY2565Q3!AC:AC,MATCH([1]ตารางคะแนนV3!$C680,[1]RiskPlusY2565Q3!$D:$D,0))</f>
        <v>1</v>
      </c>
      <c r="AV680" s="94">
        <f t="shared" si="170"/>
        <v>2</v>
      </c>
      <c r="AW680" s="95">
        <f t="shared" si="171"/>
        <v>3</v>
      </c>
      <c r="AX680" s="96">
        <f t="shared" si="172"/>
        <v>9</v>
      </c>
      <c r="AY680" s="18" t="str">
        <f t="shared" si="173"/>
        <v>C</v>
      </c>
      <c r="AZ680" s="18"/>
      <c r="BA680" s="18" t="str">
        <f>INDEX([1]Proflile65!$L:$L,MATCH([1]ตารางคะแนนV3!$C680,[1]Proflile65!$D:$D,0))</f>
        <v>เดิม</v>
      </c>
      <c r="BB680" s="18"/>
      <c r="BC680" s="18"/>
      <c r="BD680" s="28" t="b">
        <f t="shared" si="174"/>
        <v>1</v>
      </c>
      <c r="BE680" s="96">
        <v>9</v>
      </c>
      <c r="BF680" s="18" t="s">
        <v>2072</v>
      </c>
      <c r="BH680" s="17">
        <f t="shared" si="175"/>
        <v>0</v>
      </c>
    </row>
    <row r="681" spans="1:60">
      <c r="A681" s="18" t="s">
        <v>36</v>
      </c>
      <c r="B681" s="17" t="s">
        <v>40</v>
      </c>
      <c r="C681" s="18" t="s">
        <v>1693</v>
      </c>
      <c r="D681" s="17" t="s">
        <v>1694</v>
      </c>
      <c r="E681" s="18" t="str">
        <f>INDEX([1]Proflile65!$F:$F,MATCH([1]ตารางคะแนนV3!$C681,[1]Proflile65!$D:$D,0))</f>
        <v>รพช.</v>
      </c>
      <c r="F681" s="18">
        <f>INDEX([1]Proflile65!$H:$H,MATCH([1]ตารางคะแนนV3!$C681,[1]Proflile65!$D:$D,0))</f>
        <v>30</v>
      </c>
      <c r="G681" s="19" t="str">
        <f>INDEX([1]Proflile65!$K:$K,MATCH([1]ตารางคะแนนV3!$C681,[1]Proflile65!$D:$D,0))</f>
        <v>รพช.F2 P&lt;=30,000</v>
      </c>
      <c r="H681" s="75">
        <v>14298</v>
      </c>
      <c r="I681" s="76">
        <f>INDEX([1]RiskPlusY2565Q3!L:L,MATCH([1]ตารางคะแนนV3!$C681,[1]RiskPlusY2565Q3!$D:$D,0))</f>
        <v>30596062.48</v>
      </c>
      <c r="J681" s="76">
        <f>INDEX([1]RiskPlusY2565Q3!P:P,MATCH([1]ตารางคะแนนV3!$C681,[1]RiskPlusY2565Q3!$D:$D,0))</f>
        <v>13362090.220000001</v>
      </c>
      <c r="K681" s="76">
        <f>INDEX([1]RiskPlusY2565Q3!O:O,MATCH([1]ตารางคะแนนV3!$C681,[1]RiskPlusY2565Q3!$D:$D,0))</f>
        <v>14178115.75</v>
      </c>
      <c r="L681" s="76">
        <f>INDEX([1]RiskPlusY2565Q3!M:M,MATCH([1]ตารางคะแนนV3!$C681,[1]RiskPlusY2565Q3!$D:$D,0))</f>
        <v>10857738.109999999</v>
      </c>
      <c r="M681" s="29">
        <f>INDEX([1]RiskPlusY2565Q3!N:N,MATCH([1]ตารางคะแนนV3!$C681,[1]RiskPlusY2565Q3!$D:$D,0))</f>
        <v>0</v>
      </c>
      <c r="N681" s="77">
        <f>INDEX([1]PlanfinY2565Q3!M:M,MATCH([1]ตารางคะแนนV3!$C681,[1]PlanfinY2565Q3!$C:$C,0))</f>
        <v>0</v>
      </c>
      <c r="O681" s="78">
        <f>INDEX([1]PlanfinY2565Q3!N:N,MATCH([1]ตารางคะแนนV3!$C681,[1]PlanfinY2565Q3!$C:$C,0))</f>
        <v>0</v>
      </c>
      <c r="P681" s="79">
        <f t="shared" si="160"/>
        <v>0</v>
      </c>
      <c r="Q681" s="80">
        <f>INDEX([1]Ratio!R:R,MATCH([1]ตารางคะแนนV3!$C681,[1]Ratio!$C:$C,0))</f>
        <v>105</v>
      </c>
      <c r="R681" s="81">
        <f>INDEX([1]RiskPlusY2565Q3!$S:$S,MATCH([1]ตารางคะแนนV3!C681,[1]RiskPlusY2565Q3!$D:$D,0))</f>
        <v>0</v>
      </c>
      <c r="S681" s="82">
        <f>INDEX([1]Ratio!$S:$S,MATCH([1]ตารางคะแนนV3!$C681,[1]Ratio!$C:$C,0))</f>
        <v>78</v>
      </c>
      <c r="T681" s="78">
        <f>VLOOKUP($C681,[1]RiskPlusY2565Q3!$D$2:$W$901,17,0)</f>
        <v>0</v>
      </c>
      <c r="U681" s="83">
        <f t="shared" si="161"/>
        <v>0</v>
      </c>
      <c r="V681" s="82">
        <f>INDEX([1]Ratio!$T:$T,MATCH([1]ตารางคะแนนV3!$C681,[1]Ratio!$C:$C,0))</f>
        <v>88</v>
      </c>
      <c r="W681" s="78">
        <f>VLOOKUP($C681,[1]RiskPlusY2565Q3!$D$2:$W$901,18,0)</f>
        <v>0</v>
      </c>
      <c r="X681" s="83">
        <f t="shared" si="162"/>
        <v>0</v>
      </c>
      <c r="Y681" s="82">
        <f>INDEX([1]Ratio!$V:$V,MATCH([1]ตารางคะแนนV3!$C681,[1]Ratio!$C:$C,0))</f>
        <v>85</v>
      </c>
      <c r="Z681" s="81">
        <f>INDEX([1]RiskPlusY2565Q3!$W:$W,MATCH([1]ตารางคะแนนV3!C681,[1]RiskPlusY2565Q3!$D:$D,0))</f>
        <v>0</v>
      </c>
      <c r="AA681" s="84">
        <f t="shared" si="163"/>
        <v>0</v>
      </c>
      <c r="AB681" s="77" t="str">
        <f>INDEX('[1]Quick MethodY2565Q3'!P:P,MATCH([1]ตารางคะแนนV3!$C681,'[1]Quick MethodY2565Q3'!$C:$C,0))</f>
        <v>0</v>
      </c>
      <c r="AC681" s="78" t="str">
        <f>INDEX('[1]Quick MethodY2565Q3'!Q:Q,MATCH([1]ตารางคะแนนV3!$C681,'[1]Quick MethodY2565Q3'!$C:$C,0))</f>
        <v>1</v>
      </c>
      <c r="AD681" s="78">
        <f>INDEX([1]HGRY2565Q3!W:W,MATCH([1]ตารางคะแนนV3!$C681,[1]HGRY2565Q3!$C:$C,0))</f>
        <v>0.5</v>
      </c>
      <c r="AE681" s="78">
        <f>INDEX([1]HGRY2565Q3!X:X,MATCH([1]ตารางคะแนนV3!$C681,[1]HGRY2565Q3!$C:$C,0))</f>
        <v>0.5</v>
      </c>
      <c r="AF681" s="78">
        <f>INDEX([1]HGRY2565Q3!Y:Y,MATCH([1]ตารางคะแนนV3!$C681,[1]HGRY2565Q3!$C:$C,0))</f>
        <v>0.5</v>
      </c>
      <c r="AG681" s="78">
        <f>INDEX([1]HGRY2565Q3!Z:Z,MATCH([1]ตารางคะแนนV3!$C681,[1]HGRY2565Q3!$C:$C,0))</f>
        <v>0.5</v>
      </c>
      <c r="AH681" s="85">
        <f t="shared" si="164"/>
        <v>3</v>
      </c>
      <c r="AI681" s="79">
        <f t="shared" si="165"/>
        <v>2</v>
      </c>
      <c r="AJ681" s="86">
        <f>INDEX([1]PointY2565Q3!J:J,MATCH([1]ตารางคะแนนV3!$C681,[1]PointY2565Q3!$C:$C,0))</f>
        <v>1</v>
      </c>
      <c r="AK681" s="87">
        <f>IFERROR(INDEX([1]อัตราการครองเตียง!O:O,MATCH([1]ตารางคะแนนV3!$C681,[1]อัตราการครองเตียง!$C:$C,0)),0)</f>
        <v>0</v>
      </c>
      <c r="AL681" s="88">
        <f>INDEX([1]SumAdjRw!R:R,MATCH([1]ตารางคะแนนV3!$C681,[1]SumAdjRw!$C:$C,0))</f>
        <v>0</v>
      </c>
      <c r="AM681" s="89">
        <f t="shared" si="166"/>
        <v>0</v>
      </c>
      <c r="AN681" s="90">
        <f t="shared" si="167"/>
        <v>3</v>
      </c>
      <c r="AO681" s="91">
        <f t="shared" si="168"/>
        <v>3</v>
      </c>
      <c r="AP681" s="92">
        <f>INDEX([1]RiskPlusY2565Q3!Q:Q,MATCH([1]ตารางคะแนนV3!$C681,[1]RiskPlusY2565Q3!$D:$D,0))</f>
        <v>0</v>
      </c>
      <c r="AQ681" s="92">
        <f>INDEX([1]RiskPlusY2565Q3!R:R,MATCH([1]ตารางคะแนนV3!$C681,[1]RiskPlusY2565Q3!$D:$D,0))</f>
        <v>0</v>
      </c>
      <c r="AR681" s="92">
        <f>INDEX([1]RiskPlusY2565Q3!AB:AB,MATCH([1]ตารางคะแนนV3!$C681,[1]RiskPlusY2565Q3!$D:$D,0))</f>
        <v>1</v>
      </c>
      <c r="AS681" s="93">
        <f t="shared" si="169"/>
        <v>1</v>
      </c>
      <c r="AT681" s="92">
        <f>INDEX([1]RiskPlusY2565Q3!AA:AA,MATCH([1]ตารางคะแนนV3!$C681,[1]RiskPlusY2565Q3!$D:$D,0))</f>
        <v>1</v>
      </c>
      <c r="AU681" s="92">
        <f>INDEX([1]RiskPlusY2565Q3!AC:AC,MATCH([1]ตารางคะแนนV3!$C681,[1]RiskPlusY2565Q3!$D:$D,0))</f>
        <v>1</v>
      </c>
      <c r="AV681" s="94">
        <f t="shared" si="170"/>
        <v>2</v>
      </c>
      <c r="AW681" s="95">
        <f t="shared" si="171"/>
        <v>3</v>
      </c>
      <c r="AX681" s="96">
        <f t="shared" si="172"/>
        <v>6</v>
      </c>
      <c r="AY681" s="18" t="str">
        <f t="shared" si="173"/>
        <v>F</v>
      </c>
      <c r="AZ681" s="18"/>
      <c r="BA681" s="18" t="str">
        <f>INDEX([1]Proflile65!$L:$L,MATCH([1]ตารางคะแนนV3!$C681,[1]Proflile65!$D:$D,0))</f>
        <v>เดิม</v>
      </c>
      <c r="BB681" s="18"/>
      <c r="BC681" s="18"/>
      <c r="BD681" s="28" t="b">
        <f t="shared" si="174"/>
        <v>1</v>
      </c>
      <c r="BE681" s="96">
        <v>6</v>
      </c>
      <c r="BF681" s="18" t="s">
        <v>2074</v>
      </c>
      <c r="BH681" s="17">
        <f t="shared" si="175"/>
        <v>0</v>
      </c>
    </row>
    <row r="682" spans="1:60">
      <c r="A682" s="18" t="s">
        <v>36</v>
      </c>
      <c r="B682" s="17" t="s">
        <v>40</v>
      </c>
      <c r="C682" s="18" t="s">
        <v>1695</v>
      </c>
      <c r="D682" s="17" t="s">
        <v>1696</v>
      </c>
      <c r="E682" s="18" t="str">
        <f>INDEX([1]Proflile65!$F:$F,MATCH([1]ตารางคะแนนV3!$C682,[1]Proflile65!$D:$D,0))</f>
        <v>รพช.</v>
      </c>
      <c r="F682" s="18">
        <f>INDEX([1]Proflile65!$H:$H,MATCH([1]ตารางคะแนนV3!$C682,[1]Proflile65!$D:$D,0))</f>
        <v>30</v>
      </c>
      <c r="G682" s="19" t="str">
        <f>INDEX([1]Proflile65!$K:$K,MATCH([1]ตารางคะแนนV3!$C682,[1]Proflile65!$D:$D,0))</f>
        <v>รพช.F2 P&lt;=30,000</v>
      </c>
      <c r="H682" s="75">
        <v>13867</v>
      </c>
      <c r="I682" s="76">
        <f>INDEX([1]RiskPlusY2565Q3!L:L,MATCH([1]ตารางคะแนนV3!$C682,[1]RiskPlusY2565Q3!$D:$D,0))</f>
        <v>53214515.090000004</v>
      </c>
      <c r="J682" s="76">
        <f>INDEX([1]RiskPlusY2565Q3!P:P,MATCH([1]ตารางคะแนนV3!$C682,[1]RiskPlusY2565Q3!$D:$D,0))</f>
        <v>22385249.379999999</v>
      </c>
      <c r="K682" s="76">
        <f>INDEX([1]RiskPlusY2565Q3!O:O,MATCH([1]ตารางคะแนนV3!$C682,[1]RiskPlusY2565Q3!$D:$D,0))</f>
        <v>26841554.850000001</v>
      </c>
      <c r="L682" s="76">
        <f>INDEX([1]RiskPlusY2565Q3!M:M,MATCH([1]ตารางคะแนนV3!$C682,[1]RiskPlusY2565Q3!$D:$D,0))</f>
        <v>24613003.399999999</v>
      </c>
      <c r="M682" s="29">
        <f>INDEX([1]RiskPlusY2565Q3!N:N,MATCH([1]ตารางคะแนนV3!$C682,[1]RiskPlusY2565Q3!$D:$D,0))</f>
        <v>0</v>
      </c>
      <c r="N682" s="77">
        <f>INDEX([1]PlanfinY2565Q3!M:M,MATCH([1]ตารางคะแนนV3!$C682,[1]PlanfinY2565Q3!$C:$C,0))</f>
        <v>0</v>
      </c>
      <c r="O682" s="78">
        <f>INDEX([1]PlanfinY2565Q3!N:N,MATCH([1]ตารางคะแนนV3!$C682,[1]PlanfinY2565Q3!$C:$C,0))</f>
        <v>1</v>
      </c>
      <c r="P682" s="79">
        <f t="shared" si="160"/>
        <v>1</v>
      </c>
      <c r="Q682" s="80">
        <f>INDEX([1]Ratio!R:R,MATCH([1]ตารางคะแนนV3!$C682,[1]Ratio!$C:$C,0))</f>
        <v>90</v>
      </c>
      <c r="R682" s="81">
        <f>INDEX([1]RiskPlusY2565Q3!$S:$S,MATCH([1]ตารางคะแนนV3!C682,[1]RiskPlusY2565Q3!$D:$D,0))</f>
        <v>1</v>
      </c>
      <c r="S682" s="82">
        <f>INDEX([1]Ratio!$S:$S,MATCH([1]ตารางคะแนนV3!$C682,[1]Ratio!$C:$C,0))</f>
        <v>58</v>
      </c>
      <c r="T682" s="78">
        <f>VLOOKUP($C682,[1]RiskPlusY2565Q3!$D$2:$W$901,17,0)</f>
        <v>1</v>
      </c>
      <c r="U682" s="83">
        <f t="shared" si="161"/>
        <v>0.5</v>
      </c>
      <c r="V682" s="82">
        <f>INDEX([1]Ratio!$T:$T,MATCH([1]ตารางคะแนนV3!$C682,[1]Ratio!$C:$C,0))</f>
        <v>76</v>
      </c>
      <c r="W682" s="78">
        <f>VLOOKUP($C682,[1]RiskPlusY2565Q3!$D$2:$W$901,18,0)</f>
        <v>0</v>
      </c>
      <c r="X682" s="83">
        <f t="shared" si="162"/>
        <v>0</v>
      </c>
      <c r="Y682" s="82">
        <f>INDEX([1]Ratio!$V:$V,MATCH([1]ตารางคะแนนV3!$C682,[1]Ratio!$C:$C,0))</f>
        <v>50</v>
      </c>
      <c r="Z682" s="81">
        <f>INDEX([1]RiskPlusY2565Q3!$W:$W,MATCH([1]ตารางคะแนนV3!C682,[1]RiskPlusY2565Q3!$D:$D,0))</f>
        <v>1</v>
      </c>
      <c r="AA682" s="84">
        <f t="shared" si="163"/>
        <v>2.5</v>
      </c>
      <c r="AB682" s="77" t="str">
        <f>INDEX('[1]Quick MethodY2565Q3'!P:P,MATCH([1]ตารางคะแนนV3!$C682,'[1]Quick MethodY2565Q3'!$C:$C,0))</f>
        <v>1</v>
      </c>
      <c r="AC682" s="78" t="str">
        <f>INDEX('[1]Quick MethodY2565Q3'!Q:Q,MATCH([1]ตารางคะแนนV3!$C682,'[1]Quick MethodY2565Q3'!$C:$C,0))</f>
        <v>1</v>
      </c>
      <c r="AD682" s="78">
        <f>INDEX([1]HGRY2565Q3!W:W,MATCH([1]ตารางคะแนนV3!$C682,[1]HGRY2565Q3!$C:$C,0))</f>
        <v>0</v>
      </c>
      <c r="AE682" s="78">
        <f>INDEX([1]HGRY2565Q3!X:X,MATCH([1]ตารางคะแนนV3!$C682,[1]HGRY2565Q3!$C:$C,0))</f>
        <v>0.5</v>
      </c>
      <c r="AF682" s="78">
        <f>INDEX([1]HGRY2565Q3!Y:Y,MATCH([1]ตารางคะแนนV3!$C682,[1]HGRY2565Q3!$C:$C,0))</f>
        <v>0</v>
      </c>
      <c r="AG682" s="78">
        <f>INDEX([1]HGRY2565Q3!Z:Z,MATCH([1]ตารางคะแนนV3!$C682,[1]HGRY2565Q3!$C:$C,0))</f>
        <v>0.5</v>
      </c>
      <c r="AH682" s="85">
        <f t="shared" si="164"/>
        <v>3</v>
      </c>
      <c r="AI682" s="79">
        <f t="shared" si="165"/>
        <v>2</v>
      </c>
      <c r="AJ682" s="86">
        <f>INDEX([1]PointY2565Q3!J:J,MATCH([1]ตารางคะแนนV3!$C682,[1]PointY2565Q3!$C:$C,0))</f>
        <v>1</v>
      </c>
      <c r="AK682" s="87">
        <f>IFERROR(INDEX([1]อัตราการครองเตียง!O:O,MATCH([1]ตารางคะแนนV3!$C682,[1]อัตราการครองเตียง!$C:$C,0)),0)</f>
        <v>1</v>
      </c>
      <c r="AL682" s="88">
        <f>INDEX([1]SumAdjRw!R:R,MATCH([1]ตารางคะแนนV3!$C682,[1]SumAdjRw!$C:$C,0))</f>
        <v>1</v>
      </c>
      <c r="AM682" s="89">
        <f t="shared" si="166"/>
        <v>2</v>
      </c>
      <c r="AN682" s="90">
        <f t="shared" si="167"/>
        <v>5</v>
      </c>
      <c r="AO682" s="91">
        <f t="shared" si="168"/>
        <v>8.5</v>
      </c>
      <c r="AP682" s="92">
        <f>INDEX([1]RiskPlusY2565Q3!Q:Q,MATCH([1]ตารางคะแนนV3!$C682,[1]RiskPlusY2565Q3!$D:$D,0))</f>
        <v>0</v>
      </c>
      <c r="AQ682" s="92">
        <f>INDEX([1]RiskPlusY2565Q3!R:R,MATCH([1]ตารางคะแนนV3!$C682,[1]RiskPlusY2565Q3!$D:$D,0))</f>
        <v>0</v>
      </c>
      <c r="AR682" s="92">
        <f>INDEX([1]RiskPlusY2565Q3!AB:AB,MATCH([1]ตารางคะแนนV3!$C682,[1]RiskPlusY2565Q3!$D:$D,0))</f>
        <v>1</v>
      </c>
      <c r="AS682" s="93">
        <f t="shared" si="169"/>
        <v>1</v>
      </c>
      <c r="AT682" s="92">
        <f>INDEX([1]RiskPlusY2565Q3!AA:AA,MATCH([1]ตารางคะแนนV3!$C682,[1]RiskPlusY2565Q3!$D:$D,0))</f>
        <v>1</v>
      </c>
      <c r="AU682" s="92">
        <f>INDEX([1]RiskPlusY2565Q3!AC:AC,MATCH([1]ตารางคะแนนV3!$C682,[1]RiskPlusY2565Q3!$D:$D,0))</f>
        <v>1</v>
      </c>
      <c r="AV682" s="94">
        <f t="shared" si="170"/>
        <v>2</v>
      </c>
      <c r="AW682" s="95">
        <f t="shared" si="171"/>
        <v>3</v>
      </c>
      <c r="AX682" s="96">
        <f t="shared" si="172"/>
        <v>11.5</v>
      </c>
      <c r="AY682" s="18" t="str">
        <f t="shared" si="173"/>
        <v>B</v>
      </c>
      <c r="AZ682" s="18"/>
      <c r="BA682" s="18" t="str">
        <f>INDEX([1]Proflile65!$L:$L,MATCH([1]ตารางคะแนนV3!$C682,[1]Proflile65!$D:$D,0))</f>
        <v>เดิม</v>
      </c>
      <c r="BB682" s="18"/>
      <c r="BC682" s="18"/>
      <c r="BD682" s="28" t="b">
        <f t="shared" si="174"/>
        <v>1</v>
      </c>
      <c r="BE682" s="96">
        <v>11.5</v>
      </c>
      <c r="BF682" s="18" t="s">
        <v>2071</v>
      </c>
      <c r="BH682" s="17">
        <f t="shared" si="175"/>
        <v>150000</v>
      </c>
    </row>
    <row r="683" spans="1:60">
      <c r="A683" s="18" t="s">
        <v>36</v>
      </c>
      <c r="B683" s="17" t="s">
        <v>76</v>
      </c>
      <c r="C683" s="18" t="s">
        <v>1651</v>
      </c>
      <c r="D683" s="17" t="s">
        <v>1652</v>
      </c>
      <c r="E683" s="18" t="str">
        <f>INDEX([1]Proflile65!$F:$F,MATCH([1]ตารางคะแนนV3!$C683,[1]Proflile65!$D:$D,0))</f>
        <v>รพท.</v>
      </c>
      <c r="F683" s="18">
        <f>INDEX([1]Proflile65!$H:$H,MATCH([1]ตารางคะแนนV3!$C683,[1]Proflile65!$D:$D,0))</f>
        <v>424</v>
      </c>
      <c r="G683" s="19" t="str">
        <f>INDEX([1]Proflile65!$K:$K,MATCH([1]ตารางคะแนนV3!$C683,[1]Proflile65!$D:$D,0))</f>
        <v>รพท.S B&gt;400</v>
      </c>
      <c r="H683" s="75">
        <v>90944</v>
      </c>
      <c r="I683" s="76">
        <f>INDEX([1]RiskPlusY2565Q3!L:L,MATCH([1]ตารางคะแนนV3!$C683,[1]RiskPlusY2565Q3!$D:$D,0))</f>
        <v>648879699.09000003</v>
      </c>
      <c r="J683" s="76">
        <f>INDEX([1]RiskPlusY2565Q3!P:P,MATCH([1]ตารางคะแนนV3!$C683,[1]RiskPlusY2565Q3!$D:$D,0))</f>
        <v>196211663.18000001</v>
      </c>
      <c r="K683" s="76">
        <f>INDEX([1]RiskPlusY2565Q3!O:O,MATCH([1]ตารางคะแนนV3!$C683,[1]RiskPlusY2565Q3!$D:$D,0))</f>
        <v>317500755.13</v>
      </c>
      <c r="L683" s="76">
        <f>INDEX([1]RiskPlusY2565Q3!M:M,MATCH([1]ตารางคะแนนV3!$C683,[1]RiskPlusY2565Q3!$D:$D,0))</f>
        <v>259664373.24000001</v>
      </c>
      <c r="M683" s="29">
        <f>INDEX([1]RiskPlusY2565Q3!N:N,MATCH([1]ตารางคะแนนV3!$C683,[1]RiskPlusY2565Q3!$D:$D,0))</f>
        <v>0</v>
      </c>
      <c r="N683" s="77">
        <f>INDEX([1]PlanfinY2565Q3!M:M,MATCH([1]ตารางคะแนนV3!$C683,[1]PlanfinY2565Q3!$C:$C,0))</f>
        <v>0</v>
      </c>
      <c r="O683" s="78">
        <f>INDEX([1]PlanfinY2565Q3!N:N,MATCH([1]ตารางคะแนนV3!$C683,[1]PlanfinY2565Q3!$C:$C,0))</f>
        <v>0</v>
      </c>
      <c r="P683" s="79">
        <f t="shared" si="160"/>
        <v>0</v>
      </c>
      <c r="Q683" s="80">
        <f>INDEX([1]Ratio!R:R,MATCH([1]ตารางคะแนนV3!$C683,[1]Ratio!$C:$C,0))</f>
        <v>54</v>
      </c>
      <c r="R683" s="81">
        <f>INDEX([1]RiskPlusY2565Q3!$S:$S,MATCH([1]ตารางคะแนนV3!C683,[1]RiskPlusY2565Q3!$D:$D,0))</f>
        <v>1</v>
      </c>
      <c r="S683" s="82">
        <f>INDEX([1]Ratio!$S:$S,MATCH([1]ตารางคะแนนV3!$C683,[1]Ratio!$C:$C,0))</f>
        <v>107</v>
      </c>
      <c r="T683" s="78">
        <f>VLOOKUP($C683,[1]RiskPlusY2565Q3!$D$2:$W$901,17,0)</f>
        <v>0</v>
      </c>
      <c r="U683" s="83">
        <f t="shared" si="161"/>
        <v>0</v>
      </c>
      <c r="V683" s="82">
        <f>INDEX([1]Ratio!$T:$T,MATCH([1]ตารางคะแนนV3!$C683,[1]Ratio!$C:$C,0))</f>
        <v>75</v>
      </c>
      <c r="W683" s="78">
        <f>VLOOKUP($C683,[1]RiskPlusY2565Q3!$D$2:$W$901,18,0)</f>
        <v>0</v>
      </c>
      <c r="X683" s="83">
        <f t="shared" si="162"/>
        <v>0</v>
      </c>
      <c r="Y683" s="82">
        <f>INDEX([1]Ratio!$V:$V,MATCH([1]ตารางคะแนนV3!$C683,[1]Ratio!$C:$C,0))</f>
        <v>76</v>
      </c>
      <c r="Z683" s="81">
        <f>INDEX([1]RiskPlusY2565Q3!$W:$W,MATCH([1]ตารางคะแนนV3!C683,[1]RiskPlusY2565Q3!$D:$D,0))</f>
        <v>0</v>
      </c>
      <c r="AA683" s="84">
        <f t="shared" si="163"/>
        <v>1</v>
      </c>
      <c r="AB683" s="77" t="str">
        <f>INDEX('[1]Quick MethodY2565Q3'!P:P,MATCH([1]ตารางคะแนนV3!$C683,'[1]Quick MethodY2565Q3'!$C:$C,0))</f>
        <v>1</v>
      </c>
      <c r="AC683" s="78" t="str">
        <f>INDEX('[1]Quick MethodY2565Q3'!Q:Q,MATCH([1]ตารางคะแนนV3!$C683,'[1]Quick MethodY2565Q3'!$C:$C,0))</f>
        <v>0</v>
      </c>
      <c r="AD683" s="78">
        <f>INDEX([1]HGRY2565Q3!W:W,MATCH([1]ตารางคะแนนV3!$C683,[1]HGRY2565Q3!$C:$C,0))</f>
        <v>0.5</v>
      </c>
      <c r="AE683" s="78">
        <f>INDEX([1]HGRY2565Q3!X:X,MATCH([1]ตารางคะแนนV3!$C683,[1]HGRY2565Q3!$C:$C,0))</f>
        <v>0.5</v>
      </c>
      <c r="AF683" s="78">
        <f>INDEX([1]HGRY2565Q3!Y:Y,MATCH([1]ตารางคะแนนV3!$C683,[1]HGRY2565Q3!$C:$C,0))</f>
        <v>0.5</v>
      </c>
      <c r="AG683" s="78">
        <f>INDEX([1]HGRY2565Q3!Z:Z,MATCH([1]ตารางคะแนนV3!$C683,[1]HGRY2565Q3!$C:$C,0))</f>
        <v>0.5</v>
      </c>
      <c r="AH683" s="85">
        <f t="shared" si="164"/>
        <v>3</v>
      </c>
      <c r="AI683" s="79">
        <f t="shared" si="165"/>
        <v>2</v>
      </c>
      <c r="AJ683" s="86">
        <f>INDEX([1]PointY2565Q3!J:J,MATCH([1]ตารางคะแนนV3!$C683,[1]PointY2565Q3!$C:$C,0))</f>
        <v>1</v>
      </c>
      <c r="AK683" s="87">
        <f>IFERROR(INDEX([1]อัตราการครองเตียง!O:O,MATCH([1]ตารางคะแนนV3!$C683,[1]อัตราการครองเตียง!$C:$C,0)),0)</f>
        <v>1</v>
      </c>
      <c r="AL683" s="88">
        <f>INDEX([1]SumAdjRw!R:R,MATCH([1]ตารางคะแนนV3!$C683,[1]SumAdjRw!$C:$C,0))</f>
        <v>0</v>
      </c>
      <c r="AM683" s="89">
        <f t="shared" si="166"/>
        <v>1</v>
      </c>
      <c r="AN683" s="90">
        <f t="shared" si="167"/>
        <v>4</v>
      </c>
      <c r="AO683" s="91">
        <f t="shared" si="168"/>
        <v>5</v>
      </c>
      <c r="AP683" s="92">
        <f>INDEX([1]RiskPlusY2565Q3!Q:Q,MATCH([1]ตารางคะแนนV3!$C683,[1]RiskPlusY2565Q3!$D:$D,0))</f>
        <v>1</v>
      </c>
      <c r="AQ683" s="92">
        <f>INDEX([1]RiskPlusY2565Q3!R:R,MATCH([1]ตารางคะแนนV3!$C683,[1]RiskPlusY2565Q3!$D:$D,0))</f>
        <v>1</v>
      </c>
      <c r="AR683" s="92">
        <f>INDEX([1]RiskPlusY2565Q3!AB:AB,MATCH([1]ตารางคะแนนV3!$C683,[1]RiskPlusY2565Q3!$D:$D,0))</f>
        <v>1</v>
      </c>
      <c r="AS683" s="93">
        <f t="shared" si="169"/>
        <v>3</v>
      </c>
      <c r="AT683" s="92">
        <f>INDEX([1]RiskPlusY2565Q3!AA:AA,MATCH([1]ตารางคะแนนV3!$C683,[1]RiskPlusY2565Q3!$D:$D,0))</f>
        <v>1</v>
      </c>
      <c r="AU683" s="92">
        <f>INDEX([1]RiskPlusY2565Q3!AC:AC,MATCH([1]ตารางคะแนนV3!$C683,[1]RiskPlusY2565Q3!$D:$D,0))</f>
        <v>1</v>
      </c>
      <c r="AV683" s="94">
        <f t="shared" si="170"/>
        <v>2</v>
      </c>
      <c r="AW683" s="95">
        <f t="shared" si="171"/>
        <v>5</v>
      </c>
      <c r="AX683" s="96">
        <f t="shared" si="172"/>
        <v>10</v>
      </c>
      <c r="AY683" s="18" t="str">
        <f t="shared" si="173"/>
        <v>C</v>
      </c>
      <c r="AZ683" s="18"/>
      <c r="BA683" s="18" t="str">
        <f>INDEX([1]Proflile65!$L:$L,MATCH([1]ตารางคะแนนV3!$C683,[1]Proflile65!$D:$D,0))</f>
        <v>เปลี่ยน</v>
      </c>
      <c r="BB683" s="18"/>
      <c r="BC683" s="18"/>
      <c r="BD683" s="28" t="b">
        <f t="shared" si="174"/>
        <v>1</v>
      </c>
      <c r="BE683" s="96">
        <v>10</v>
      </c>
      <c r="BF683" s="18" t="s">
        <v>2072</v>
      </c>
      <c r="BH683" s="17">
        <f t="shared" si="175"/>
        <v>0</v>
      </c>
    </row>
    <row r="684" spans="1:60">
      <c r="A684" s="18" t="s">
        <v>36</v>
      </c>
      <c r="B684" s="17" t="s">
        <v>76</v>
      </c>
      <c r="C684" s="18" t="s">
        <v>1653</v>
      </c>
      <c r="D684" s="17" t="s">
        <v>1654</v>
      </c>
      <c r="E684" s="18" t="str">
        <f>INDEX([1]Proflile65!$F:$F,MATCH([1]ตารางคะแนนV3!$C684,[1]Proflile65!$D:$D,0))</f>
        <v>รพช.</v>
      </c>
      <c r="F684" s="18">
        <f>INDEX([1]Proflile65!$H:$H,MATCH([1]ตารางคะแนนV3!$C684,[1]Proflile65!$D:$D,0))</f>
        <v>30</v>
      </c>
      <c r="G684" s="19" t="str">
        <f>INDEX([1]Proflile65!$K:$K,MATCH([1]ตารางคะแนนV3!$C684,[1]Proflile65!$D:$D,0))</f>
        <v>รพช.F2 P&lt;=30,000</v>
      </c>
      <c r="H684" s="75">
        <v>21688</v>
      </c>
      <c r="I684" s="76">
        <f>INDEX([1]RiskPlusY2565Q3!L:L,MATCH([1]ตารางคะแนนV3!$C684,[1]RiskPlusY2565Q3!$D:$D,0))</f>
        <v>36532418.049999997</v>
      </c>
      <c r="J684" s="76">
        <f>INDEX([1]RiskPlusY2565Q3!P:P,MATCH([1]ตารางคะแนนV3!$C684,[1]RiskPlusY2565Q3!$D:$D,0))</f>
        <v>23673879.120000001</v>
      </c>
      <c r="K684" s="76">
        <f>INDEX([1]RiskPlusY2565Q3!O:O,MATCH([1]ตารางคะแนนV3!$C684,[1]RiskPlusY2565Q3!$D:$D,0))</f>
        <v>15728955.140000001</v>
      </c>
      <c r="L684" s="76">
        <f>INDEX([1]RiskPlusY2565Q3!M:M,MATCH([1]ตารางคะแนนV3!$C684,[1]RiskPlusY2565Q3!$D:$D,0))</f>
        <v>16970739.75</v>
      </c>
      <c r="M684" s="29">
        <f>INDEX([1]RiskPlusY2565Q3!N:N,MATCH([1]ตารางคะแนนV3!$C684,[1]RiskPlusY2565Q3!$D:$D,0))</f>
        <v>0</v>
      </c>
      <c r="N684" s="77">
        <f>INDEX([1]PlanfinY2565Q3!M:M,MATCH([1]ตารางคะแนนV3!$C684,[1]PlanfinY2565Q3!$C:$C,0))</f>
        <v>1</v>
      </c>
      <c r="O684" s="78">
        <f>INDEX([1]PlanfinY2565Q3!N:N,MATCH([1]ตารางคะแนนV3!$C684,[1]PlanfinY2565Q3!$C:$C,0))</f>
        <v>1</v>
      </c>
      <c r="P684" s="79">
        <f t="shared" si="160"/>
        <v>2</v>
      </c>
      <c r="Q684" s="80">
        <f>INDEX([1]Ratio!R:R,MATCH([1]ตารางคะแนนV3!$C684,[1]Ratio!$C:$C,0))</f>
        <v>62</v>
      </c>
      <c r="R684" s="81">
        <f>INDEX([1]RiskPlusY2565Q3!$S:$S,MATCH([1]ตารางคะแนนV3!C684,[1]RiskPlusY2565Q3!$D:$D,0))</f>
        <v>1</v>
      </c>
      <c r="S684" s="82">
        <f>INDEX([1]Ratio!$S:$S,MATCH([1]ตารางคะแนนV3!$C684,[1]Ratio!$C:$C,0))</f>
        <v>40</v>
      </c>
      <c r="T684" s="78">
        <f>VLOOKUP($C684,[1]RiskPlusY2565Q3!$D$2:$W$901,17,0)</f>
        <v>1</v>
      </c>
      <c r="U684" s="83">
        <f t="shared" si="161"/>
        <v>0.5</v>
      </c>
      <c r="V684" s="82">
        <f>INDEX([1]Ratio!$T:$T,MATCH([1]ตารางคะแนนV3!$C684,[1]Ratio!$C:$C,0))</f>
        <v>41</v>
      </c>
      <c r="W684" s="78">
        <f>VLOOKUP($C684,[1]RiskPlusY2565Q3!$D$2:$W$901,18,0)</f>
        <v>1</v>
      </c>
      <c r="X684" s="83">
        <f t="shared" si="162"/>
        <v>0.5</v>
      </c>
      <c r="Y684" s="82">
        <f>INDEX([1]Ratio!$V:$V,MATCH([1]ตารางคะแนนV3!$C684,[1]Ratio!$C:$C,0))</f>
        <v>33</v>
      </c>
      <c r="Z684" s="81">
        <f>INDEX([1]RiskPlusY2565Q3!$W:$W,MATCH([1]ตารางคะแนนV3!C684,[1]RiskPlusY2565Q3!$D:$D,0))</f>
        <v>1</v>
      </c>
      <c r="AA684" s="84">
        <f t="shared" si="163"/>
        <v>3</v>
      </c>
      <c r="AB684" s="77" t="str">
        <f>INDEX('[1]Quick MethodY2565Q3'!P:P,MATCH([1]ตารางคะแนนV3!$C684,'[1]Quick MethodY2565Q3'!$C:$C,0))</f>
        <v>1</v>
      </c>
      <c r="AC684" s="78" t="str">
        <f>INDEX('[1]Quick MethodY2565Q3'!Q:Q,MATCH([1]ตารางคะแนนV3!$C684,'[1]Quick MethodY2565Q3'!$C:$C,0))</f>
        <v>1</v>
      </c>
      <c r="AD684" s="78">
        <f>INDEX([1]HGRY2565Q3!W:W,MATCH([1]ตารางคะแนนV3!$C684,[1]HGRY2565Q3!$C:$C,0))</f>
        <v>0.5</v>
      </c>
      <c r="AE684" s="78">
        <f>INDEX([1]HGRY2565Q3!X:X,MATCH([1]ตารางคะแนนV3!$C684,[1]HGRY2565Q3!$C:$C,0))</f>
        <v>0.5</v>
      </c>
      <c r="AF684" s="78">
        <f>INDEX([1]HGRY2565Q3!Y:Y,MATCH([1]ตารางคะแนนV3!$C684,[1]HGRY2565Q3!$C:$C,0))</f>
        <v>0.5</v>
      </c>
      <c r="AG684" s="78">
        <f>INDEX([1]HGRY2565Q3!Z:Z,MATCH([1]ตารางคะแนนV3!$C684,[1]HGRY2565Q3!$C:$C,0))</f>
        <v>0</v>
      </c>
      <c r="AH684" s="85">
        <f t="shared" si="164"/>
        <v>3.5</v>
      </c>
      <c r="AI684" s="79">
        <f t="shared" si="165"/>
        <v>2</v>
      </c>
      <c r="AJ684" s="86">
        <f>INDEX([1]PointY2565Q3!J:J,MATCH([1]ตารางคะแนนV3!$C684,[1]PointY2565Q3!$C:$C,0))</f>
        <v>1</v>
      </c>
      <c r="AK684" s="87">
        <f>IFERROR(INDEX([1]อัตราการครองเตียง!O:O,MATCH([1]ตารางคะแนนV3!$C684,[1]อัตราการครองเตียง!$C:$C,0)),0)</f>
        <v>1</v>
      </c>
      <c r="AL684" s="88">
        <f>INDEX([1]SumAdjRw!R:R,MATCH([1]ตารางคะแนนV3!$C684,[1]SumAdjRw!$C:$C,0))</f>
        <v>1</v>
      </c>
      <c r="AM684" s="89">
        <f t="shared" si="166"/>
        <v>2</v>
      </c>
      <c r="AN684" s="90">
        <f t="shared" si="167"/>
        <v>5</v>
      </c>
      <c r="AO684" s="91">
        <f t="shared" si="168"/>
        <v>10</v>
      </c>
      <c r="AP684" s="92">
        <f>INDEX([1]RiskPlusY2565Q3!Q:Q,MATCH([1]ตารางคะแนนV3!$C684,[1]RiskPlusY2565Q3!$D:$D,0))</f>
        <v>0</v>
      </c>
      <c r="AQ684" s="92">
        <f>INDEX([1]RiskPlusY2565Q3!R:R,MATCH([1]ตารางคะแนนV3!$C684,[1]RiskPlusY2565Q3!$D:$D,0))</f>
        <v>1</v>
      </c>
      <c r="AR684" s="92">
        <f>INDEX([1]RiskPlusY2565Q3!AB:AB,MATCH([1]ตารางคะแนนV3!$C684,[1]RiskPlusY2565Q3!$D:$D,0))</f>
        <v>1</v>
      </c>
      <c r="AS684" s="93">
        <f t="shared" si="169"/>
        <v>2</v>
      </c>
      <c r="AT684" s="92">
        <f>INDEX([1]RiskPlusY2565Q3!AA:AA,MATCH([1]ตารางคะแนนV3!$C684,[1]RiskPlusY2565Q3!$D:$D,0))</f>
        <v>1</v>
      </c>
      <c r="AU684" s="92">
        <f>INDEX([1]RiskPlusY2565Q3!AC:AC,MATCH([1]ตารางคะแนนV3!$C684,[1]RiskPlusY2565Q3!$D:$D,0))</f>
        <v>1</v>
      </c>
      <c r="AV684" s="94">
        <f t="shared" si="170"/>
        <v>2</v>
      </c>
      <c r="AW684" s="95">
        <f t="shared" si="171"/>
        <v>4</v>
      </c>
      <c r="AX684" s="96">
        <f t="shared" si="172"/>
        <v>14</v>
      </c>
      <c r="AY684" s="18" t="str">
        <f t="shared" si="173"/>
        <v>A</v>
      </c>
      <c r="AZ684" s="18"/>
      <c r="BA684" s="18" t="str">
        <f>INDEX([1]Proflile65!$L:$L,MATCH([1]ตารางคะแนนV3!$C684,[1]Proflile65!$D:$D,0))</f>
        <v>เดิม</v>
      </c>
      <c r="BB684" s="18"/>
      <c r="BC684" s="18"/>
      <c r="BD684" s="28" t="b">
        <f t="shared" si="174"/>
        <v>1</v>
      </c>
      <c r="BE684" s="96">
        <v>14</v>
      </c>
      <c r="BF684" s="18" t="s">
        <v>2048</v>
      </c>
      <c r="BH684" s="17">
        <f t="shared" si="175"/>
        <v>300000</v>
      </c>
    </row>
    <row r="685" spans="1:60">
      <c r="A685" s="18" t="s">
        <v>36</v>
      </c>
      <c r="B685" s="17" t="s">
        <v>76</v>
      </c>
      <c r="C685" s="18" t="s">
        <v>1655</v>
      </c>
      <c r="D685" s="17" t="s">
        <v>1656</v>
      </c>
      <c r="E685" s="18" t="str">
        <f>INDEX([1]Proflile65!$F:$F,MATCH([1]ตารางคะแนนV3!$C685,[1]Proflile65!$D:$D,0))</f>
        <v>รพช.</v>
      </c>
      <c r="F685" s="18">
        <f>INDEX([1]Proflile65!$H:$H,MATCH([1]ตารางคะแนนV3!$C685,[1]Proflile65!$D:$D,0))</f>
        <v>40</v>
      </c>
      <c r="G685" s="19" t="str">
        <f>INDEX([1]Proflile65!$K:$K,MATCH([1]ตารางคะแนนV3!$C685,[1]Proflile65!$D:$D,0))</f>
        <v>รพช.F2 P30,000-60,000</v>
      </c>
      <c r="H685" s="75">
        <v>47372</v>
      </c>
      <c r="I685" s="76">
        <f>INDEX([1]RiskPlusY2565Q3!L:L,MATCH([1]ตารางคะแนนV3!$C685,[1]RiskPlusY2565Q3!$D:$D,0))</f>
        <v>104261940.23999999</v>
      </c>
      <c r="J685" s="76">
        <f>INDEX([1]RiskPlusY2565Q3!P:P,MATCH([1]ตารางคะแนนV3!$C685,[1]RiskPlusY2565Q3!$D:$D,0))</f>
        <v>60127657.880000003</v>
      </c>
      <c r="K685" s="76">
        <f>INDEX([1]RiskPlusY2565Q3!O:O,MATCH([1]ตารางคะแนนV3!$C685,[1]RiskPlusY2565Q3!$D:$D,0))</f>
        <v>29796696.510000002</v>
      </c>
      <c r="L685" s="76">
        <f>INDEX([1]RiskPlusY2565Q3!M:M,MATCH([1]ตารางคะแนนV3!$C685,[1]RiskPlusY2565Q3!$D:$D,0))</f>
        <v>27799870.16</v>
      </c>
      <c r="M685" s="29">
        <f>INDEX([1]RiskPlusY2565Q3!N:N,MATCH([1]ตารางคะแนนV3!$C685,[1]RiskPlusY2565Q3!$D:$D,0))</f>
        <v>0</v>
      </c>
      <c r="N685" s="77">
        <f>INDEX([1]PlanfinY2565Q3!M:M,MATCH([1]ตารางคะแนนV3!$C685,[1]PlanfinY2565Q3!$C:$C,0))</f>
        <v>0</v>
      </c>
      <c r="O685" s="78">
        <f>INDEX([1]PlanfinY2565Q3!N:N,MATCH([1]ตารางคะแนนV3!$C685,[1]PlanfinY2565Q3!$C:$C,0))</f>
        <v>0</v>
      </c>
      <c r="P685" s="79">
        <f t="shared" si="160"/>
        <v>0</v>
      </c>
      <c r="Q685" s="80">
        <f>INDEX([1]Ratio!R:R,MATCH([1]ตารางคะแนนV3!$C685,[1]Ratio!$C:$C,0))</f>
        <v>88</v>
      </c>
      <c r="R685" s="81">
        <f>INDEX([1]RiskPlusY2565Q3!$S:$S,MATCH([1]ตารางคะแนนV3!C685,[1]RiskPlusY2565Q3!$D:$D,0))</f>
        <v>1</v>
      </c>
      <c r="S685" s="82">
        <f>INDEX([1]Ratio!$S:$S,MATCH([1]ตารางคะแนนV3!$C685,[1]Ratio!$C:$C,0))</f>
        <v>71</v>
      </c>
      <c r="T685" s="78">
        <f>VLOOKUP($C685,[1]RiskPlusY2565Q3!$D$2:$W$901,17,0)</f>
        <v>0</v>
      </c>
      <c r="U685" s="83">
        <f t="shared" si="161"/>
        <v>0</v>
      </c>
      <c r="V685" s="82">
        <f>INDEX([1]Ratio!$T:$T,MATCH([1]ตารางคะแนนV3!$C685,[1]Ratio!$C:$C,0))</f>
        <v>82</v>
      </c>
      <c r="W685" s="78">
        <f>VLOOKUP($C685,[1]RiskPlusY2565Q3!$D$2:$W$901,18,0)</f>
        <v>0</v>
      </c>
      <c r="X685" s="83">
        <f t="shared" si="162"/>
        <v>0</v>
      </c>
      <c r="Y685" s="82">
        <f>INDEX([1]Ratio!$V:$V,MATCH([1]ตารางคะแนนV3!$C685,[1]Ratio!$C:$C,0))</f>
        <v>62</v>
      </c>
      <c r="Z685" s="81">
        <f>INDEX([1]RiskPlusY2565Q3!$W:$W,MATCH([1]ตารางคะแนนV3!C685,[1]RiskPlusY2565Q3!$D:$D,0))</f>
        <v>0</v>
      </c>
      <c r="AA685" s="84">
        <f t="shared" si="163"/>
        <v>1</v>
      </c>
      <c r="AB685" s="77" t="str">
        <f>INDEX('[1]Quick MethodY2565Q3'!P:P,MATCH([1]ตารางคะแนนV3!$C685,'[1]Quick MethodY2565Q3'!$C:$C,0))</f>
        <v>1</v>
      </c>
      <c r="AC685" s="78" t="str">
        <f>INDEX('[1]Quick MethodY2565Q3'!Q:Q,MATCH([1]ตารางคะแนนV3!$C685,'[1]Quick MethodY2565Q3'!$C:$C,0))</f>
        <v>1</v>
      </c>
      <c r="AD685" s="78">
        <f>INDEX([1]HGRY2565Q3!W:W,MATCH([1]ตารางคะแนนV3!$C685,[1]HGRY2565Q3!$C:$C,0))</f>
        <v>0</v>
      </c>
      <c r="AE685" s="78">
        <f>INDEX([1]HGRY2565Q3!X:X,MATCH([1]ตารางคะแนนV3!$C685,[1]HGRY2565Q3!$C:$C,0))</f>
        <v>0.5</v>
      </c>
      <c r="AF685" s="78">
        <f>INDEX([1]HGRY2565Q3!Y:Y,MATCH([1]ตารางคะแนนV3!$C685,[1]HGRY2565Q3!$C:$C,0))</f>
        <v>0.5</v>
      </c>
      <c r="AG685" s="78">
        <f>INDEX([1]HGRY2565Q3!Z:Z,MATCH([1]ตารางคะแนนV3!$C685,[1]HGRY2565Q3!$C:$C,0))</f>
        <v>0.5</v>
      </c>
      <c r="AH685" s="85">
        <f t="shared" si="164"/>
        <v>3.5</v>
      </c>
      <c r="AI685" s="79">
        <f t="shared" si="165"/>
        <v>2</v>
      </c>
      <c r="AJ685" s="86">
        <f>INDEX([1]PointY2565Q3!J:J,MATCH([1]ตารางคะแนนV3!$C685,[1]PointY2565Q3!$C:$C,0))</f>
        <v>1</v>
      </c>
      <c r="AK685" s="87">
        <f>IFERROR(INDEX([1]อัตราการครองเตียง!O:O,MATCH([1]ตารางคะแนนV3!$C685,[1]อัตราการครองเตียง!$C:$C,0)),0)</f>
        <v>0</v>
      </c>
      <c r="AL685" s="88">
        <f>INDEX([1]SumAdjRw!R:R,MATCH([1]ตารางคะแนนV3!$C685,[1]SumAdjRw!$C:$C,0))</f>
        <v>0</v>
      </c>
      <c r="AM685" s="89">
        <f t="shared" si="166"/>
        <v>0</v>
      </c>
      <c r="AN685" s="90">
        <f t="shared" si="167"/>
        <v>3</v>
      </c>
      <c r="AO685" s="91">
        <f t="shared" si="168"/>
        <v>4</v>
      </c>
      <c r="AP685" s="92">
        <f>INDEX([1]RiskPlusY2565Q3!Q:Q,MATCH([1]ตารางคะแนนV3!$C685,[1]RiskPlusY2565Q3!$D:$D,0))</f>
        <v>0</v>
      </c>
      <c r="AQ685" s="92">
        <f>INDEX([1]RiskPlusY2565Q3!R:R,MATCH([1]ตารางคะแนนV3!$C685,[1]RiskPlusY2565Q3!$D:$D,0))</f>
        <v>0</v>
      </c>
      <c r="AR685" s="92">
        <f>INDEX([1]RiskPlusY2565Q3!AB:AB,MATCH([1]ตารางคะแนนV3!$C685,[1]RiskPlusY2565Q3!$D:$D,0))</f>
        <v>1</v>
      </c>
      <c r="AS685" s="93">
        <f t="shared" si="169"/>
        <v>1</v>
      </c>
      <c r="AT685" s="92">
        <f>INDEX([1]RiskPlusY2565Q3!AA:AA,MATCH([1]ตารางคะแนนV3!$C685,[1]RiskPlusY2565Q3!$D:$D,0))</f>
        <v>1</v>
      </c>
      <c r="AU685" s="92">
        <f>INDEX([1]RiskPlusY2565Q3!AC:AC,MATCH([1]ตารางคะแนนV3!$C685,[1]RiskPlusY2565Q3!$D:$D,0))</f>
        <v>1</v>
      </c>
      <c r="AV685" s="94">
        <f t="shared" si="170"/>
        <v>2</v>
      </c>
      <c r="AW685" s="95">
        <f t="shared" si="171"/>
        <v>3</v>
      </c>
      <c r="AX685" s="96">
        <f t="shared" si="172"/>
        <v>7</v>
      </c>
      <c r="AY685" s="18" t="str">
        <f t="shared" si="173"/>
        <v>F</v>
      </c>
      <c r="AZ685" s="18"/>
      <c r="BA685" s="18" t="str">
        <f>INDEX([1]Proflile65!$L:$L,MATCH([1]ตารางคะแนนV3!$C685,[1]Proflile65!$D:$D,0))</f>
        <v>เดิม</v>
      </c>
      <c r="BB685" s="18"/>
      <c r="BC685" s="18"/>
      <c r="BD685" s="28" t="b">
        <f t="shared" si="174"/>
        <v>1</v>
      </c>
      <c r="BE685" s="96">
        <v>7</v>
      </c>
      <c r="BF685" s="18" t="s">
        <v>2074</v>
      </c>
      <c r="BH685" s="17">
        <f t="shared" si="175"/>
        <v>0</v>
      </c>
    </row>
    <row r="686" spans="1:60">
      <c r="A686" s="18" t="s">
        <v>36</v>
      </c>
      <c r="B686" s="17" t="s">
        <v>76</v>
      </c>
      <c r="C686" s="18" t="s">
        <v>1657</v>
      </c>
      <c r="D686" s="17" t="s">
        <v>1658</v>
      </c>
      <c r="E686" s="18" t="str">
        <f>INDEX([1]Proflile65!$F:$F,MATCH([1]ตารางคะแนนV3!$C686,[1]Proflile65!$D:$D,0))</f>
        <v>รพช.</v>
      </c>
      <c r="F686" s="18">
        <f>INDEX([1]Proflile65!$H:$H,MATCH([1]ตารางคะแนนV3!$C686,[1]Proflile65!$D:$D,0))</f>
        <v>63</v>
      </c>
      <c r="G686" s="19" t="str">
        <f>INDEX([1]Proflile65!$K:$K,MATCH([1]ตารางคะแนนV3!$C686,[1]Proflile65!$D:$D,0))</f>
        <v>รพช.F2 P30,000-60,000</v>
      </c>
      <c r="H686" s="75">
        <v>45696</v>
      </c>
      <c r="I686" s="76">
        <f>INDEX([1]RiskPlusY2565Q3!L:L,MATCH([1]ตารางคะแนนV3!$C686,[1]RiskPlusY2565Q3!$D:$D,0))</f>
        <v>49327927.640000001</v>
      </c>
      <c r="J686" s="76">
        <f>INDEX([1]RiskPlusY2565Q3!P:P,MATCH([1]ตารางคะแนนV3!$C686,[1]RiskPlusY2565Q3!$D:$D,0))</f>
        <v>26564861.399999999</v>
      </c>
      <c r="K686" s="76">
        <f>INDEX([1]RiskPlusY2565Q3!O:O,MATCH([1]ตารางคะแนนV3!$C686,[1]RiskPlusY2565Q3!$D:$D,0))</f>
        <v>28821273.41</v>
      </c>
      <c r="L686" s="76">
        <f>INDEX([1]RiskPlusY2565Q3!M:M,MATCH([1]ตารางคะแนนV3!$C686,[1]RiskPlusY2565Q3!$D:$D,0))</f>
        <v>24983337.600000001</v>
      </c>
      <c r="M686" s="29">
        <f>INDEX([1]RiskPlusY2565Q3!N:N,MATCH([1]ตารางคะแนนV3!$C686,[1]RiskPlusY2565Q3!$D:$D,0))</f>
        <v>0</v>
      </c>
      <c r="N686" s="77">
        <f>INDEX([1]PlanfinY2565Q3!M:M,MATCH([1]ตารางคะแนนV3!$C686,[1]PlanfinY2565Q3!$C:$C,0))</f>
        <v>1</v>
      </c>
      <c r="O686" s="78">
        <f>INDEX([1]PlanfinY2565Q3!N:N,MATCH([1]ตารางคะแนนV3!$C686,[1]PlanfinY2565Q3!$C:$C,0))</f>
        <v>1</v>
      </c>
      <c r="P686" s="79">
        <f t="shared" si="160"/>
        <v>2</v>
      </c>
      <c r="Q686" s="80">
        <f>INDEX([1]Ratio!R:R,MATCH([1]ตารางคะแนนV3!$C686,[1]Ratio!$C:$C,0))</f>
        <v>85</v>
      </c>
      <c r="R686" s="81">
        <f>INDEX([1]RiskPlusY2565Q3!$S:$S,MATCH([1]ตารางคะแนนV3!C686,[1]RiskPlusY2565Q3!$D:$D,0))</f>
        <v>1</v>
      </c>
      <c r="S686" s="82">
        <f>INDEX([1]Ratio!$S:$S,MATCH([1]ตารางคะแนนV3!$C686,[1]Ratio!$C:$C,0))</f>
        <v>57</v>
      </c>
      <c r="T686" s="78">
        <f>VLOOKUP($C686,[1]RiskPlusY2565Q3!$D$2:$W$901,17,0)</f>
        <v>1</v>
      </c>
      <c r="U686" s="83">
        <f t="shared" si="161"/>
        <v>0.5</v>
      </c>
      <c r="V686" s="82">
        <f>INDEX([1]Ratio!$T:$T,MATCH([1]ตารางคะแนนV3!$C686,[1]Ratio!$C:$C,0))</f>
        <v>53</v>
      </c>
      <c r="W686" s="78">
        <f>VLOOKUP($C686,[1]RiskPlusY2565Q3!$D$2:$W$901,18,0)</f>
        <v>1</v>
      </c>
      <c r="X686" s="83">
        <f t="shared" si="162"/>
        <v>0.5</v>
      </c>
      <c r="Y686" s="82">
        <f>INDEX([1]Ratio!$V:$V,MATCH([1]ตารางคะแนนV3!$C686,[1]Ratio!$C:$C,0))</f>
        <v>52</v>
      </c>
      <c r="Z686" s="81">
        <f>INDEX([1]RiskPlusY2565Q3!$W:$W,MATCH([1]ตารางคะแนนV3!C686,[1]RiskPlusY2565Q3!$D:$D,0))</f>
        <v>1</v>
      </c>
      <c r="AA686" s="84">
        <f t="shared" si="163"/>
        <v>3</v>
      </c>
      <c r="AB686" s="77" t="str">
        <f>INDEX('[1]Quick MethodY2565Q3'!P:P,MATCH([1]ตารางคะแนนV3!$C686,'[1]Quick MethodY2565Q3'!$C:$C,0))</f>
        <v>1</v>
      </c>
      <c r="AC686" s="78" t="str">
        <f>INDEX('[1]Quick MethodY2565Q3'!Q:Q,MATCH([1]ตารางคะแนนV3!$C686,'[1]Quick MethodY2565Q3'!$C:$C,0))</f>
        <v>1</v>
      </c>
      <c r="AD686" s="78">
        <f>INDEX([1]HGRY2565Q3!W:W,MATCH([1]ตารางคะแนนV3!$C686,[1]HGRY2565Q3!$C:$C,0))</f>
        <v>0</v>
      </c>
      <c r="AE686" s="78">
        <f>INDEX([1]HGRY2565Q3!X:X,MATCH([1]ตารางคะแนนV3!$C686,[1]HGRY2565Q3!$C:$C,0))</f>
        <v>0</v>
      </c>
      <c r="AF686" s="78">
        <f>INDEX([1]HGRY2565Q3!Y:Y,MATCH([1]ตารางคะแนนV3!$C686,[1]HGRY2565Q3!$C:$C,0))</f>
        <v>0.5</v>
      </c>
      <c r="AG686" s="78">
        <f>INDEX([1]HGRY2565Q3!Z:Z,MATCH([1]ตารางคะแนนV3!$C686,[1]HGRY2565Q3!$C:$C,0))</f>
        <v>0</v>
      </c>
      <c r="AH686" s="85">
        <f t="shared" si="164"/>
        <v>2.5</v>
      </c>
      <c r="AI686" s="79">
        <f t="shared" si="165"/>
        <v>2</v>
      </c>
      <c r="AJ686" s="86">
        <f>INDEX([1]PointY2565Q3!J:J,MATCH([1]ตารางคะแนนV3!$C686,[1]PointY2565Q3!$C:$C,0))</f>
        <v>1</v>
      </c>
      <c r="AK686" s="87">
        <f>IFERROR(INDEX([1]อัตราการครองเตียง!O:O,MATCH([1]ตารางคะแนนV3!$C686,[1]อัตราการครองเตียง!$C:$C,0)),0)</f>
        <v>0</v>
      </c>
      <c r="AL686" s="88">
        <f>INDEX([1]SumAdjRw!R:R,MATCH([1]ตารางคะแนนV3!$C686,[1]SumAdjRw!$C:$C,0))</f>
        <v>1</v>
      </c>
      <c r="AM686" s="89">
        <f t="shared" si="166"/>
        <v>1</v>
      </c>
      <c r="AN686" s="90">
        <f t="shared" si="167"/>
        <v>4</v>
      </c>
      <c r="AO686" s="91">
        <f t="shared" si="168"/>
        <v>9</v>
      </c>
      <c r="AP686" s="92">
        <f>INDEX([1]RiskPlusY2565Q3!Q:Q,MATCH([1]ตารางคะแนนV3!$C686,[1]RiskPlusY2565Q3!$D:$D,0))</f>
        <v>0</v>
      </c>
      <c r="AQ686" s="92">
        <f>INDEX([1]RiskPlusY2565Q3!R:R,MATCH([1]ตารางคะแนนV3!$C686,[1]RiskPlusY2565Q3!$D:$D,0))</f>
        <v>0</v>
      </c>
      <c r="AR686" s="92">
        <f>INDEX([1]RiskPlusY2565Q3!AB:AB,MATCH([1]ตารางคะแนนV3!$C686,[1]RiskPlusY2565Q3!$D:$D,0))</f>
        <v>1</v>
      </c>
      <c r="AS686" s="93">
        <f t="shared" si="169"/>
        <v>1</v>
      </c>
      <c r="AT686" s="92">
        <f>INDEX([1]RiskPlusY2565Q3!AA:AA,MATCH([1]ตารางคะแนนV3!$C686,[1]RiskPlusY2565Q3!$D:$D,0))</f>
        <v>1</v>
      </c>
      <c r="AU686" s="92">
        <f>INDEX([1]RiskPlusY2565Q3!AC:AC,MATCH([1]ตารางคะแนนV3!$C686,[1]RiskPlusY2565Q3!$D:$D,0))</f>
        <v>1</v>
      </c>
      <c r="AV686" s="94">
        <f t="shared" si="170"/>
        <v>2</v>
      </c>
      <c r="AW686" s="95">
        <f t="shared" si="171"/>
        <v>3</v>
      </c>
      <c r="AX686" s="96">
        <f t="shared" si="172"/>
        <v>12</v>
      </c>
      <c r="AY686" s="18" t="str">
        <f t="shared" si="173"/>
        <v>A</v>
      </c>
      <c r="AZ686" s="18"/>
      <c r="BA686" s="18" t="str">
        <f>INDEX([1]Proflile65!$L:$L,MATCH([1]ตารางคะแนนV3!$C686,[1]Proflile65!$D:$D,0))</f>
        <v>เดิม</v>
      </c>
      <c r="BB686" s="18"/>
      <c r="BC686" s="18"/>
      <c r="BD686" s="28" t="b">
        <f t="shared" si="174"/>
        <v>1</v>
      </c>
      <c r="BE686" s="96">
        <v>12</v>
      </c>
      <c r="BF686" s="18" t="s">
        <v>2048</v>
      </c>
      <c r="BH686" s="17">
        <f t="shared" si="175"/>
        <v>300000</v>
      </c>
    </row>
    <row r="687" spans="1:60">
      <c r="A687" s="18" t="s">
        <v>36</v>
      </c>
      <c r="B687" s="17" t="s">
        <v>76</v>
      </c>
      <c r="C687" s="18" t="s">
        <v>1659</v>
      </c>
      <c r="D687" s="17" t="s">
        <v>1660</v>
      </c>
      <c r="E687" s="18" t="str">
        <f>INDEX([1]Proflile65!$F:$F,MATCH([1]ตารางคะแนนV3!$C687,[1]Proflile65!$D:$D,0))</f>
        <v>รพช.</v>
      </c>
      <c r="F687" s="18">
        <f>INDEX([1]Proflile65!$H:$H,MATCH([1]ตารางคะแนนV3!$C687,[1]Proflile65!$D:$D,0))</f>
        <v>30</v>
      </c>
      <c r="G687" s="19" t="str">
        <f>INDEX([1]Proflile65!$K:$K,MATCH([1]ตารางคะแนนV3!$C687,[1]Proflile65!$D:$D,0))</f>
        <v>รพช.F2 P&lt;=30,000</v>
      </c>
      <c r="H687" s="75">
        <v>25424</v>
      </c>
      <c r="I687" s="76">
        <f>INDEX([1]RiskPlusY2565Q3!L:L,MATCH([1]ตารางคะแนนV3!$C687,[1]RiskPlusY2565Q3!$D:$D,0))</f>
        <v>80939427.359999999</v>
      </c>
      <c r="J687" s="76">
        <f>INDEX([1]RiskPlusY2565Q3!P:P,MATCH([1]ตารางคะแนนV3!$C687,[1]RiskPlusY2565Q3!$D:$D,0))</f>
        <v>48206704.979999997</v>
      </c>
      <c r="K687" s="76">
        <f>INDEX([1]RiskPlusY2565Q3!O:O,MATCH([1]ตารางคะแนนV3!$C687,[1]RiskPlusY2565Q3!$D:$D,0))</f>
        <v>32845016.710000001</v>
      </c>
      <c r="L687" s="76">
        <f>INDEX([1]RiskPlusY2565Q3!M:M,MATCH([1]ตารางคะแนนV3!$C687,[1]RiskPlusY2565Q3!$D:$D,0))</f>
        <v>32093234.510000002</v>
      </c>
      <c r="M687" s="29">
        <f>INDEX([1]RiskPlusY2565Q3!N:N,MATCH([1]ตารางคะแนนV3!$C687,[1]RiskPlusY2565Q3!$D:$D,0))</f>
        <v>0</v>
      </c>
      <c r="N687" s="77">
        <f>INDEX([1]PlanfinY2565Q3!M:M,MATCH([1]ตารางคะแนนV3!$C687,[1]PlanfinY2565Q3!$C:$C,0))</f>
        <v>0</v>
      </c>
      <c r="O687" s="78">
        <f>INDEX([1]PlanfinY2565Q3!N:N,MATCH([1]ตารางคะแนนV3!$C687,[1]PlanfinY2565Q3!$C:$C,0))</f>
        <v>1</v>
      </c>
      <c r="P687" s="79">
        <f t="shared" si="160"/>
        <v>1</v>
      </c>
      <c r="Q687" s="80">
        <f>INDEX([1]Ratio!R:R,MATCH([1]ตารางคะแนนV3!$C687,[1]Ratio!$C:$C,0))</f>
        <v>90</v>
      </c>
      <c r="R687" s="81">
        <f>INDEX([1]RiskPlusY2565Q3!$S:$S,MATCH([1]ตารางคะแนนV3!C687,[1]RiskPlusY2565Q3!$D:$D,0))</f>
        <v>1</v>
      </c>
      <c r="S687" s="82">
        <f>INDEX([1]Ratio!$S:$S,MATCH([1]ตารางคะแนนV3!$C687,[1]Ratio!$C:$C,0))</f>
        <v>93</v>
      </c>
      <c r="T687" s="78">
        <f>VLOOKUP($C687,[1]RiskPlusY2565Q3!$D$2:$W$901,17,0)</f>
        <v>0</v>
      </c>
      <c r="U687" s="83">
        <f t="shared" si="161"/>
        <v>0</v>
      </c>
      <c r="V687" s="82">
        <f>INDEX([1]Ratio!$T:$T,MATCH([1]ตารางคะแนนV3!$C687,[1]Ratio!$C:$C,0))</f>
        <v>43</v>
      </c>
      <c r="W687" s="78">
        <f>VLOOKUP($C687,[1]RiskPlusY2565Q3!$D$2:$W$901,18,0)</f>
        <v>1</v>
      </c>
      <c r="X687" s="83">
        <f t="shared" si="162"/>
        <v>0.5</v>
      </c>
      <c r="Y687" s="82">
        <f>INDEX([1]Ratio!$V:$V,MATCH([1]ตารางคะแนนV3!$C687,[1]Ratio!$C:$C,0))</f>
        <v>58</v>
      </c>
      <c r="Z687" s="81">
        <f>INDEX([1]RiskPlusY2565Q3!$W:$W,MATCH([1]ตารางคะแนนV3!C687,[1]RiskPlusY2565Q3!$D:$D,0))</f>
        <v>1</v>
      </c>
      <c r="AA687" s="84">
        <f t="shared" si="163"/>
        <v>2.5</v>
      </c>
      <c r="AB687" s="77" t="str">
        <f>INDEX('[1]Quick MethodY2565Q3'!P:P,MATCH([1]ตารางคะแนนV3!$C687,'[1]Quick MethodY2565Q3'!$C:$C,0))</f>
        <v>1</v>
      </c>
      <c r="AC687" s="78" t="str">
        <f>INDEX('[1]Quick MethodY2565Q3'!Q:Q,MATCH([1]ตารางคะแนนV3!$C687,'[1]Quick MethodY2565Q3'!$C:$C,0))</f>
        <v>1</v>
      </c>
      <c r="AD687" s="78">
        <f>INDEX([1]HGRY2565Q3!W:W,MATCH([1]ตารางคะแนนV3!$C687,[1]HGRY2565Q3!$C:$C,0))</f>
        <v>0.5</v>
      </c>
      <c r="AE687" s="78">
        <f>INDEX([1]HGRY2565Q3!X:X,MATCH([1]ตารางคะแนนV3!$C687,[1]HGRY2565Q3!$C:$C,0))</f>
        <v>0.5</v>
      </c>
      <c r="AF687" s="78">
        <f>INDEX([1]HGRY2565Q3!Y:Y,MATCH([1]ตารางคะแนนV3!$C687,[1]HGRY2565Q3!$C:$C,0))</f>
        <v>0</v>
      </c>
      <c r="AG687" s="78">
        <f>INDEX([1]HGRY2565Q3!Z:Z,MATCH([1]ตารางคะแนนV3!$C687,[1]HGRY2565Q3!$C:$C,0))</f>
        <v>0</v>
      </c>
      <c r="AH687" s="85">
        <f t="shared" si="164"/>
        <v>3</v>
      </c>
      <c r="AI687" s="79">
        <f t="shared" si="165"/>
        <v>2</v>
      </c>
      <c r="AJ687" s="86">
        <f>INDEX([1]PointY2565Q3!J:J,MATCH([1]ตารางคะแนนV3!$C687,[1]PointY2565Q3!$C:$C,0))</f>
        <v>1</v>
      </c>
      <c r="AK687" s="87">
        <f>IFERROR(INDEX([1]อัตราการครองเตียง!O:O,MATCH([1]ตารางคะแนนV3!$C687,[1]อัตราการครองเตียง!$C:$C,0)),0)</f>
        <v>0</v>
      </c>
      <c r="AL687" s="88">
        <f>INDEX([1]SumAdjRw!R:R,MATCH([1]ตารางคะแนนV3!$C687,[1]SumAdjRw!$C:$C,0))</f>
        <v>0</v>
      </c>
      <c r="AM687" s="89">
        <f t="shared" si="166"/>
        <v>0</v>
      </c>
      <c r="AN687" s="90">
        <f t="shared" si="167"/>
        <v>3</v>
      </c>
      <c r="AO687" s="91">
        <f t="shared" si="168"/>
        <v>6.5</v>
      </c>
      <c r="AP687" s="92">
        <f>INDEX([1]RiskPlusY2565Q3!Q:Q,MATCH([1]ตารางคะแนนV3!$C687,[1]RiskPlusY2565Q3!$D:$D,0))</f>
        <v>1</v>
      </c>
      <c r="AQ687" s="92">
        <f>INDEX([1]RiskPlusY2565Q3!R:R,MATCH([1]ตารางคะแนนV3!$C687,[1]RiskPlusY2565Q3!$D:$D,0))</f>
        <v>1</v>
      </c>
      <c r="AR687" s="92">
        <f>INDEX([1]RiskPlusY2565Q3!AB:AB,MATCH([1]ตารางคะแนนV3!$C687,[1]RiskPlusY2565Q3!$D:$D,0))</f>
        <v>1</v>
      </c>
      <c r="AS687" s="93">
        <f t="shared" si="169"/>
        <v>3</v>
      </c>
      <c r="AT687" s="92">
        <f>INDEX([1]RiskPlusY2565Q3!AA:AA,MATCH([1]ตารางคะแนนV3!$C687,[1]RiskPlusY2565Q3!$D:$D,0))</f>
        <v>1</v>
      </c>
      <c r="AU687" s="92">
        <f>INDEX([1]RiskPlusY2565Q3!AC:AC,MATCH([1]ตารางคะแนนV3!$C687,[1]RiskPlusY2565Q3!$D:$D,0))</f>
        <v>1</v>
      </c>
      <c r="AV687" s="94">
        <f t="shared" si="170"/>
        <v>2</v>
      </c>
      <c r="AW687" s="95">
        <f t="shared" si="171"/>
        <v>5</v>
      </c>
      <c r="AX687" s="96">
        <f t="shared" si="172"/>
        <v>11.5</v>
      </c>
      <c r="AY687" s="18" t="str">
        <f t="shared" si="173"/>
        <v>B</v>
      </c>
      <c r="AZ687" s="18"/>
      <c r="BA687" s="18" t="str">
        <f>INDEX([1]Proflile65!$L:$L,MATCH([1]ตารางคะแนนV3!$C687,[1]Proflile65!$D:$D,0))</f>
        <v>เดิม</v>
      </c>
      <c r="BB687" s="18"/>
      <c r="BC687" s="18"/>
      <c r="BD687" s="28" t="b">
        <f t="shared" si="174"/>
        <v>1</v>
      </c>
      <c r="BE687" s="96">
        <v>11.5</v>
      </c>
      <c r="BF687" s="18" t="s">
        <v>2071</v>
      </c>
      <c r="BH687" s="17">
        <f t="shared" si="175"/>
        <v>150000</v>
      </c>
    </row>
    <row r="688" spans="1:60">
      <c r="A688" s="18" t="s">
        <v>36</v>
      </c>
      <c r="B688" s="17" t="s">
        <v>76</v>
      </c>
      <c r="C688" s="18" t="s">
        <v>1661</v>
      </c>
      <c r="D688" s="17" t="s">
        <v>1662</v>
      </c>
      <c r="E688" s="18" t="str">
        <f>INDEX([1]Proflile65!$F:$F,MATCH([1]ตารางคะแนนV3!$C688,[1]Proflile65!$D:$D,0))</f>
        <v>รพช.</v>
      </c>
      <c r="F688" s="18">
        <f>INDEX([1]Proflile65!$H:$H,MATCH([1]ตารางคะแนนV3!$C688,[1]Proflile65!$D:$D,0))</f>
        <v>30</v>
      </c>
      <c r="G688" s="19" t="str">
        <f>INDEX([1]Proflile65!$K:$K,MATCH([1]ตารางคะแนนV3!$C688,[1]Proflile65!$D:$D,0))</f>
        <v>รพช.F2 P30,000-60,000</v>
      </c>
      <c r="H688" s="75">
        <v>39480</v>
      </c>
      <c r="I688" s="76">
        <f>INDEX([1]RiskPlusY2565Q3!L:L,MATCH([1]ตารางคะแนนV3!$C688,[1]RiskPlusY2565Q3!$D:$D,0))</f>
        <v>39602391.509999998</v>
      </c>
      <c r="J688" s="76">
        <f>INDEX([1]RiskPlusY2565Q3!P:P,MATCH([1]ตารางคะแนนV3!$C688,[1]RiskPlusY2565Q3!$D:$D,0))</f>
        <v>25929874.289999999</v>
      </c>
      <c r="K688" s="76">
        <f>INDEX([1]RiskPlusY2565Q3!O:O,MATCH([1]ตารางคะแนนV3!$C688,[1]RiskPlusY2565Q3!$D:$D,0))</f>
        <v>10821683.73</v>
      </c>
      <c r="L688" s="76">
        <f>INDEX([1]RiskPlusY2565Q3!M:M,MATCH([1]ตารางคะแนนV3!$C688,[1]RiskPlusY2565Q3!$D:$D,0))</f>
        <v>10235427.59</v>
      </c>
      <c r="M688" s="29">
        <f>INDEX([1]RiskPlusY2565Q3!N:N,MATCH([1]ตารางคะแนนV3!$C688,[1]RiskPlusY2565Q3!$D:$D,0))</f>
        <v>0</v>
      </c>
      <c r="N688" s="77">
        <f>INDEX([1]PlanfinY2565Q3!M:M,MATCH([1]ตารางคะแนนV3!$C688,[1]PlanfinY2565Q3!$C:$C,0))</f>
        <v>1</v>
      </c>
      <c r="O688" s="78">
        <f>INDEX([1]PlanfinY2565Q3!N:N,MATCH([1]ตารางคะแนนV3!$C688,[1]PlanfinY2565Q3!$C:$C,0))</f>
        <v>1</v>
      </c>
      <c r="P688" s="79">
        <f t="shared" si="160"/>
        <v>2</v>
      </c>
      <c r="Q688" s="80">
        <f>INDEX([1]Ratio!R:R,MATCH([1]ตารางคะแนนV3!$C688,[1]Ratio!$C:$C,0))</f>
        <v>53</v>
      </c>
      <c r="R688" s="81">
        <f>INDEX([1]RiskPlusY2565Q3!$S:$S,MATCH([1]ตารางคะแนนV3!C688,[1]RiskPlusY2565Q3!$D:$D,0))</f>
        <v>1</v>
      </c>
      <c r="S688" s="82">
        <f>INDEX([1]Ratio!$S:$S,MATCH([1]ตารางคะแนนV3!$C688,[1]Ratio!$C:$C,0))</f>
        <v>27</v>
      </c>
      <c r="T688" s="78">
        <f>VLOOKUP($C688,[1]RiskPlusY2565Q3!$D$2:$W$901,17,0)</f>
        <v>1</v>
      </c>
      <c r="U688" s="83">
        <f t="shared" si="161"/>
        <v>0.5</v>
      </c>
      <c r="V688" s="82">
        <f>INDEX([1]Ratio!$T:$T,MATCH([1]ตารางคะแนนV3!$C688,[1]Ratio!$C:$C,0))</f>
        <v>53</v>
      </c>
      <c r="W688" s="78">
        <f>VLOOKUP($C688,[1]RiskPlusY2565Q3!$D$2:$W$901,18,0)</f>
        <v>1</v>
      </c>
      <c r="X688" s="83">
        <f t="shared" si="162"/>
        <v>0.5</v>
      </c>
      <c r="Y688" s="82">
        <f>INDEX([1]Ratio!$V:$V,MATCH([1]ตารางคะแนนV3!$C688,[1]Ratio!$C:$C,0))</f>
        <v>39</v>
      </c>
      <c r="Z688" s="81">
        <f>INDEX([1]RiskPlusY2565Q3!$W:$W,MATCH([1]ตารางคะแนนV3!C688,[1]RiskPlusY2565Q3!$D:$D,0))</f>
        <v>1</v>
      </c>
      <c r="AA688" s="84">
        <f t="shared" si="163"/>
        <v>3</v>
      </c>
      <c r="AB688" s="77" t="str">
        <f>INDEX('[1]Quick MethodY2565Q3'!P:P,MATCH([1]ตารางคะแนนV3!$C688,'[1]Quick MethodY2565Q3'!$C:$C,0))</f>
        <v>1</v>
      </c>
      <c r="AC688" s="78" t="str">
        <f>INDEX('[1]Quick MethodY2565Q3'!Q:Q,MATCH([1]ตารางคะแนนV3!$C688,'[1]Quick MethodY2565Q3'!$C:$C,0))</f>
        <v>1</v>
      </c>
      <c r="AD688" s="78">
        <f>INDEX([1]HGRY2565Q3!W:W,MATCH([1]ตารางคะแนนV3!$C688,[1]HGRY2565Q3!$C:$C,0))</f>
        <v>0.5</v>
      </c>
      <c r="AE688" s="78">
        <f>INDEX([1]HGRY2565Q3!X:X,MATCH([1]ตารางคะแนนV3!$C688,[1]HGRY2565Q3!$C:$C,0))</f>
        <v>0.5</v>
      </c>
      <c r="AF688" s="78">
        <f>INDEX([1]HGRY2565Q3!Y:Y,MATCH([1]ตารางคะแนนV3!$C688,[1]HGRY2565Q3!$C:$C,0))</f>
        <v>0.5</v>
      </c>
      <c r="AG688" s="78">
        <f>INDEX([1]HGRY2565Q3!Z:Z,MATCH([1]ตารางคะแนนV3!$C688,[1]HGRY2565Q3!$C:$C,0))</f>
        <v>0.5</v>
      </c>
      <c r="AH688" s="85">
        <f t="shared" si="164"/>
        <v>4</v>
      </c>
      <c r="AI688" s="79">
        <f t="shared" si="165"/>
        <v>2</v>
      </c>
      <c r="AJ688" s="86">
        <f>INDEX([1]PointY2565Q3!J:J,MATCH([1]ตารางคะแนนV3!$C688,[1]PointY2565Q3!$C:$C,0))</f>
        <v>1</v>
      </c>
      <c r="AK688" s="87">
        <f>IFERROR(INDEX([1]อัตราการครองเตียง!O:O,MATCH([1]ตารางคะแนนV3!$C688,[1]อัตราการครองเตียง!$C:$C,0)),0)</f>
        <v>1</v>
      </c>
      <c r="AL688" s="88">
        <f>INDEX([1]SumAdjRw!R:R,MATCH([1]ตารางคะแนนV3!$C688,[1]SumAdjRw!$C:$C,0))</f>
        <v>0</v>
      </c>
      <c r="AM688" s="89">
        <f t="shared" si="166"/>
        <v>1</v>
      </c>
      <c r="AN688" s="90">
        <f t="shared" si="167"/>
        <v>4</v>
      </c>
      <c r="AO688" s="91">
        <f t="shared" si="168"/>
        <v>9</v>
      </c>
      <c r="AP688" s="92">
        <f>INDEX([1]RiskPlusY2565Q3!Q:Q,MATCH([1]ตารางคะแนนV3!$C688,[1]RiskPlusY2565Q3!$D:$D,0))</f>
        <v>0</v>
      </c>
      <c r="AQ688" s="92">
        <f>INDEX([1]RiskPlusY2565Q3!R:R,MATCH([1]ตารางคะแนนV3!$C688,[1]RiskPlusY2565Q3!$D:$D,0))</f>
        <v>0</v>
      </c>
      <c r="AR688" s="92">
        <f>INDEX([1]RiskPlusY2565Q3!AB:AB,MATCH([1]ตารางคะแนนV3!$C688,[1]RiskPlusY2565Q3!$D:$D,0))</f>
        <v>1</v>
      </c>
      <c r="AS688" s="93">
        <f t="shared" si="169"/>
        <v>1</v>
      </c>
      <c r="AT688" s="92">
        <f>INDEX([1]RiskPlusY2565Q3!AA:AA,MATCH([1]ตารางคะแนนV3!$C688,[1]RiskPlusY2565Q3!$D:$D,0))</f>
        <v>1</v>
      </c>
      <c r="AU688" s="92">
        <f>INDEX([1]RiskPlusY2565Q3!AC:AC,MATCH([1]ตารางคะแนนV3!$C688,[1]RiskPlusY2565Q3!$D:$D,0))</f>
        <v>1</v>
      </c>
      <c r="AV688" s="94">
        <f t="shared" si="170"/>
        <v>2</v>
      </c>
      <c r="AW688" s="95">
        <f t="shared" si="171"/>
        <v>3</v>
      </c>
      <c r="AX688" s="96">
        <f t="shared" si="172"/>
        <v>12</v>
      </c>
      <c r="AY688" s="18" t="str">
        <f t="shared" si="173"/>
        <v>A</v>
      </c>
      <c r="AZ688" s="18"/>
      <c r="BA688" s="18" t="str">
        <f>INDEX([1]Proflile65!$L:$L,MATCH([1]ตารางคะแนนV3!$C688,[1]Proflile65!$D:$D,0))</f>
        <v>เดิม</v>
      </c>
      <c r="BB688" s="18"/>
      <c r="BC688" s="18"/>
      <c r="BD688" s="28" t="b">
        <f t="shared" si="174"/>
        <v>1</v>
      </c>
      <c r="BE688" s="96">
        <v>12</v>
      </c>
      <c r="BF688" s="18" t="s">
        <v>2048</v>
      </c>
      <c r="BH688" s="17">
        <f t="shared" si="175"/>
        <v>300000</v>
      </c>
    </row>
    <row r="689" spans="1:60">
      <c r="A689" s="18" t="s">
        <v>36</v>
      </c>
      <c r="B689" s="17" t="s">
        <v>76</v>
      </c>
      <c r="C689" s="18" t="s">
        <v>1663</v>
      </c>
      <c r="D689" s="17" t="s">
        <v>1664</v>
      </c>
      <c r="E689" s="18" t="str">
        <f>INDEX([1]Proflile65!$F:$F,MATCH([1]ตารางคะแนนV3!$C689,[1]Proflile65!$D:$D,0))</f>
        <v>รพช.</v>
      </c>
      <c r="F689" s="18">
        <f>INDEX([1]Proflile65!$H:$H,MATCH([1]ตารางคะแนนV3!$C689,[1]Proflile65!$D:$D,0))</f>
        <v>48</v>
      </c>
      <c r="G689" s="19" t="str">
        <f>INDEX([1]Proflile65!$K:$K,MATCH([1]ตารางคะแนนV3!$C689,[1]Proflile65!$D:$D,0))</f>
        <v>รพช.F2 P&lt;=30,000</v>
      </c>
      <c r="H689" s="75">
        <v>17383</v>
      </c>
      <c r="I689" s="76">
        <f>INDEX([1]RiskPlusY2565Q3!L:L,MATCH([1]ตารางคะแนนV3!$C689,[1]RiskPlusY2565Q3!$D:$D,0))</f>
        <v>62672926.329999998</v>
      </c>
      <c r="J689" s="76">
        <f>INDEX([1]RiskPlusY2565Q3!P:P,MATCH([1]ตารางคะแนนV3!$C689,[1]RiskPlusY2565Q3!$D:$D,0))</f>
        <v>19288725.920000002</v>
      </c>
      <c r="K689" s="76">
        <f>INDEX([1]RiskPlusY2565Q3!O:O,MATCH([1]ตารางคะแนนV3!$C689,[1]RiskPlusY2565Q3!$D:$D,0))</f>
        <v>48140499.469999999</v>
      </c>
      <c r="L689" s="76">
        <f>INDEX([1]RiskPlusY2565Q3!M:M,MATCH([1]ตารางคะแนนV3!$C689,[1]RiskPlusY2565Q3!$D:$D,0))</f>
        <v>43890104.109999999</v>
      </c>
      <c r="M689" s="29">
        <f>INDEX([1]RiskPlusY2565Q3!N:N,MATCH([1]ตารางคะแนนV3!$C689,[1]RiskPlusY2565Q3!$D:$D,0))</f>
        <v>0</v>
      </c>
      <c r="N689" s="77">
        <f>INDEX([1]PlanfinY2565Q3!M:M,MATCH([1]ตารางคะแนนV3!$C689,[1]PlanfinY2565Q3!$C:$C,0))</f>
        <v>1</v>
      </c>
      <c r="O689" s="78">
        <f>INDEX([1]PlanfinY2565Q3!N:N,MATCH([1]ตารางคะแนนV3!$C689,[1]PlanfinY2565Q3!$C:$C,0))</f>
        <v>1</v>
      </c>
      <c r="P689" s="79">
        <f t="shared" si="160"/>
        <v>2</v>
      </c>
      <c r="Q689" s="80">
        <f>INDEX([1]Ratio!R:R,MATCH([1]ตารางคะแนนV3!$C689,[1]Ratio!$C:$C,0))</f>
        <v>117</v>
      </c>
      <c r="R689" s="81">
        <f>INDEX([1]RiskPlusY2565Q3!$S:$S,MATCH([1]ตารางคะแนนV3!C689,[1]RiskPlusY2565Q3!$D:$D,0))</f>
        <v>0</v>
      </c>
      <c r="S689" s="82">
        <f>INDEX([1]Ratio!$S:$S,MATCH([1]ตารางคะแนนV3!$C689,[1]Ratio!$C:$C,0))</f>
        <v>67</v>
      </c>
      <c r="T689" s="78">
        <f>VLOOKUP($C689,[1]RiskPlusY2565Q3!$D$2:$W$901,17,0)</f>
        <v>0</v>
      </c>
      <c r="U689" s="83">
        <f t="shared" si="161"/>
        <v>0</v>
      </c>
      <c r="V689" s="82">
        <f>INDEX([1]Ratio!$T:$T,MATCH([1]ตารางคะแนนV3!$C689,[1]Ratio!$C:$C,0))</f>
        <v>106</v>
      </c>
      <c r="W689" s="78">
        <f>VLOOKUP($C689,[1]RiskPlusY2565Q3!$D$2:$W$901,18,0)</f>
        <v>0</v>
      </c>
      <c r="X689" s="83">
        <f t="shared" si="162"/>
        <v>0</v>
      </c>
      <c r="Y689" s="82">
        <f>INDEX([1]Ratio!$V:$V,MATCH([1]ตารางคะแนนV3!$C689,[1]Ratio!$C:$C,0))</f>
        <v>45</v>
      </c>
      <c r="Z689" s="81">
        <f>INDEX([1]RiskPlusY2565Q3!$W:$W,MATCH([1]ตารางคะแนนV3!C689,[1]RiskPlusY2565Q3!$D:$D,0))</f>
        <v>1</v>
      </c>
      <c r="AA689" s="84">
        <f t="shared" si="163"/>
        <v>1</v>
      </c>
      <c r="AB689" s="77" t="str">
        <f>INDEX('[1]Quick MethodY2565Q3'!P:P,MATCH([1]ตารางคะแนนV3!$C689,'[1]Quick MethodY2565Q3'!$C:$C,0))</f>
        <v>1</v>
      </c>
      <c r="AC689" s="78" t="str">
        <f>INDEX('[1]Quick MethodY2565Q3'!Q:Q,MATCH([1]ตารางคะแนนV3!$C689,'[1]Quick MethodY2565Q3'!$C:$C,0))</f>
        <v>1</v>
      </c>
      <c r="AD689" s="78">
        <f>INDEX([1]HGRY2565Q3!W:W,MATCH([1]ตารางคะแนนV3!$C689,[1]HGRY2565Q3!$C:$C,0))</f>
        <v>0.5</v>
      </c>
      <c r="AE689" s="78">
        <f>INDEX([1]HGRY2565Q3!X:X,MATCH([1]ตารางคะแนนV3!$C689,[1]HGRY2565Q3!$C:$C,0))</f>
        <v>0.5</v>
      </c>
      <c r="AF689" s="78">
        <f>INDEX([1]HGRY2565Q3!Y:Y,MATCH([1]ตารางคะแนนV3!$C689,[1]HGRY2565Q3!$C:$C,0))</f>
        <v>0</v>
      </c>
      <c r="AG689" s="78">
        <f>INDEX([1]HGRY2565Q3!Z:Z,MATCH([1]ตารางคะแนนV3!$C689,[1]HGRY2565Q3!$C:$C,0))</f>
        <v>0.5</v>
      </c>
      <c r="AH689" s="85">
        <f t="shared" si="164"/>
        <v>3.5</v>
      </c>
      <c r="AI689" s="79">
        <f t="shared" si="165"/>
        <v>2</v>
      </c>
      <c r="AJ689" s="86">
        <f>INDEX([1]PointY2565Q3!J:J,MATCH([1]ตารางคะแนนV3!$C689,[1]PointY2565Q3!$C:$C,0))</f>
        <v>1</v>
      </c>
      <c r="AK689" s="87">
        <f>IFERROR(INDEX([1]อัตราการครองเตียง!O:O,MATCH([1]ตารางคะแนนV3!$C689,[1]อัตราการครองเตียง!$C:$C,0)),0)</f>
        <v>0</v>
      </c>
      <c r="AL689" s="88">
        <f>INDEX([1]SumAdjRw!R:R,MATCH([1]ตารางคะแนนV3!$C689,[1]SumAdjRw!$C:$C,0))</f>
        <v>1</v>
      </c>
      <c r="AM689" s="89">
        <f t="shared" si="166"/>
        <v>1</v>
      </c>
      <c r="AN689" s="90">
        <f t="shared" si="167"/>
        <v>4</v>
      </c>
      <c r="AO689" s="91">
        <f t="shared" si="168"/>
        <v>7</v>
      </c>
      <c r="AP689" s="92">
        <f>INDEX([1]RiskPlusY2565Q3!Q:Q,MATCH([1]ตารางคะแนนV3!$C689,[1]RiskPlusY2565Q3!$D:$D,0))</f>
        <v>1</v>
      </c>
      <c r="AQ689" s="92">
        <f>INDEX([1]RiskPlusY2565Q3!R:R,MATCH([1]ตารางคะแนนV3!$C689,[1]RiskPlusY2565Q3!$D:$D,0))</f>
        <v>1</v>
      </c>
      <c r="AR689" s="92">
        <f>INDEX([1]RiskPlusY2565Q3!AB:AB,MATCH([1]ตารางคะแนนV3!$C689,[1]RiskPlusY2565Q3!$D:$D,0))</f>
        <v>1</v>
      </c>
      <c r="AS689" s="93">
        <f t="shared" si="169"/>
        <v>3</v>
      </c>
      <c r="AT689" s="92">
        <f>INDEX([1]RiskPlusY2565Q3!AA:AA,MATCH([1]ตารางคะแนนV3!$C689,[1]RiskPlusY2565Q3!$D:$D,0))</f>
        <v>1</v>
      </c>
      <c r="AU689" s="92">
        <f>INDEX([1]RiskPlusY2565Q3!AC:AC,MATCH([1]ตารางคะแนนV3!$C689,[1]RiskPlusY2565Q3!$D:$D,0))</f>
        <v>1</v>
      </c>
      <c r="AV689" s="94">
        <f t="shared" si="170"/>
        <v>2</v>
      </c>
      <c r="AW689" s="95">
        <f t="shared" si="171"/>
        <v>5</v>
      </c>
      <c r="AX689" s="96">
        <f t="shared" si="172"/>
        <v>12</v>
      </c>
      <c r="AY689" s="18" t="str">
        <f t="shared" si="173"/>
        <v>A</v>
      </c>
      <c r="AZ689" s="18"/>
      <c r="BA689" s="18" t="str">
        <f>INDEX([1]Proflile65!$L:$L,MATCH([1]ตารางคะแนนV3!$C689,[1]Proflile65!$D:$D,0))</f>
        <v>เดิม</v>
      </c>
      <c r="BB689" s="18"/>
      <c r="BC689" s="18"/>
      <c r="BD689" s="28" t="b">
        <f t="shared" si="174"/>
        <v>1</v>
      </c>
      <c r="BE689" s="96">
        <v>12</v>
      </c>
      <c r="BF689" s="18" t="s">
        <v>2048</v>
      </c>
      <c r="BH689" s="17">
        <f t="shared" si="175"/>
        <v>300000</v>
      </c>
    </row>
    <row r="690" spans="1:60">
      <c r="A690" s="18" t="s">
        <v>36</v>
      </c>
      <c r="B690" s="17" t="s">
        <v>76</v>
      </c>
      <c r="C690" s="18" t="s">
        <v>1665</v>
      </c>
      <c r="D690" s="17" t="s">
        <v>1666</v>
      </c>
      <c r="E690" s="18" t="str">
        <f>INDEX([1]Proflile65!$F:$F,MATCH([1]ตารางคะแนนV3!$C690,[1]Proflile65!$D:$D,0))</f>
        <v>รพช.</v>
      </c>
      <c r="F690" s="18">
        <f>INDEX([1]Proflile65!$H:$H,MATCH([1]ตารางคะแนนV3!$C690,[1]Proflile65!$D:$D,0))</f>
        <v>30</v>
      </c>
      <c r="G690" s="19" t="str">
        <f>INDEX([1]Proflile65!$K:$K,MATCH([1]ตารางคะแนนV3!$C690,[1]Proflile65!$D:$D,0))</f>
        <v>รพช.F2 P&lt;=30,000</v>
      </c>
      <c r="H690" s="75">
        <v>21499</v>
      </c>
      <c r="I690" s="76">
        <f>INDEX([1]RiskPlusY2565Q3!L:L,MATCH([1]ตารางคะแนนV3!$C690,[1]RiskPlusY2565Q3!$D:$D,0))</f>
        <v>33862222.890000001</v>
      </c>
      <c r="J690" s="76">
        <f>INDEX([1]RiskPlusY2565Q3!P:P,MATCH([1]ตารางคะแนนV3!$C690,[1]RiskPlusY2565Q3!$D:$D,0))</f>
        <v>19406032.690000001</v>
      </c>
      <c r="K690" s="76">
        <f>INDEX([1]RiskPlusY2565Q3!O:O,MATCH([1]ตารางคะแนนV3!$C690,[1]RiskPlusY2565Q3!$D:$D,0))</f>
        <v>14275310.98</v>
      </c>
      <c r="L690" s="76">
        <f>INDEX([1]RiskPlusY2565Q3!M:M,MATCH([1]ตารางคะแนนV3!$C690,[1]RiskPlusY2565Q3!$D:$D,0))</f>
        <v>11574281.6</v>
      </c>
      <c r="M690" s="29">
        <f>INDEX([1]RiskPlusY2565Q3!N:N,MATCH([1]ตารางคะแนนV3!$C690,[1]RiskPlusY2565Q3!$D:$D,0))</f>
        <v>0</v>
      </c>
      <c r="N690" s="77">
        <f>INDEX([1]PlanfinY2565Q3!M:M,MATCH([1]ตารางคะแนนV3!$C690,[1]PlanfinY2565Q3!$C:$C,0))</f>
        <v>0</v>
      </c>
      <c r="O690" s="78">
        <f>INDEX([1]PlanfinY2565Q3!N:N,MATCH([1]ตารางคะแนนV3!$C690,[1]PlanfinY2565Q3!$C:$C,0))</f>
        <v>1</v>
      </c>
      <c r="P690" s="79">
        <f t="shared" si="160"/>
        <v>1</v>
      </c>
      <c r="Q690" s="80">
        <f>INDEX([1]Ratio!R:R,MATCH([1]ตารางคะแนนV3!$C690,[1]Ratio!$C:$C,0))</f>
        <v>90</v>
      </c>
      <c r="R690" s="81">
        <f>INDEX([1]RiskPlusY2565Q3!$S:$S,MATCH([1]ตารางคะแนนV3!C690,[1]RiskPlusY2565Q3!$D:$D,0))</f>
        <v>1</v>
      </c>
      <c r="S690" s="82">
        <f>INDEX([1]Ratio!$S:$S,MATCH([1]ตารางคะแนนV3!$C690,[1]Ratio!$C:$C,0))</f>
        <v>48</v>
      </c>
      <c r="T690" s="78">
        <f>VLOOKUP($C690,[1]RiskPlusY2565Q3!$D$2:$W$901,17,0)</f>
        <v>1</v>
      </c>
      <c r="U690" s="83">
        <f t="shared" si="161"/>
        <v>0.5</v>
      </c>
      <c r="V690" s="82">
        <f>INDEX([1]Ratio!$T:$T,MATCH([1]ตารางคะแนนV3!$C690,[1]Ratio!$C:$C,0))</f>
        <v>55</v>
      </c>
      <c r="W690" s="78">
        <f>VLOOKUP($C690,[1]RiskPlusY2565Q3!$D$2:$W$901,18,0)</f>
        <v>1</v>
      </c>
      <c r="X690" s="83">
        <f t="shared" si="162"/>
        <v>0.5</v>
      </c>
      <c r="Y690" s="82">
        <f>INDEX([1]Ratio!$V:$V,MATCH([1]ตารางคะแนนV3!$C690,[1]Ratio!$C:$C,0))</f>
        <v>59</v>
      </c>
      <c r="Z690" s="81">
        <f>INDEX([1]RiskPlusY2565Q3!$W:$W,MATCH([1]ตารางคะแนนV3!C690,[1]RiskPlusY2565Q3!$D:$D,0))</f>
        <v>1</v>
      </c>
      <c r="AA690" s="84">
        <f t="shared" si="163"/>
        <v>3</v>
      </c>
      <c r="AB690" s="77" t="str">
        <f>INDEX('[1]Quick MethodY2565Q3'!P:P,MATCH([1]ตารางคะแนนV3!$C690,'[1]Quick MethodY2565Q3'!$C:$C,0))</f>
        <v>1</v>
      </c>
      <c r="AC690" s="78" t="str">
        <f>INDEX('[1]Quick MethodY2565Q3'!Q:Q,MATCH([1]ตารางคะแนนV3!$C690,'[1]Quick MethodY2565Q3'!$C:$C,0))</f>
        <v>1</v>
      </c>
      <c r="AD690" s="78">
        <f>INDEX([1]HGRY2565Q3!W:W,MATCH([1]ตารางคะแนนV3!$C690,[1]HGRY2565Q3!$C:$C,0))</f>
        <v>0.5</v>
      </c>
      <c r="AE690" s="78">
        <f>INDEX([1]HGRY2565Q3!X:X,MATCH([1]ตารางคะแนนV3!$C690,[1]HGRY2565Q3!$C:$C,0))</f>
        <v>0</v>
      </c>
      <c r="AF690" s="78">
        <f>INDEX([1]HGRY2565Q3!Y:Y,MATCH([1]ตารางคะแนนV3!$C690,[1]HGRY2565Q3!$C:$C,0))</f>
        <v>0.5</v>
      </c>
      <c r="AG690" s="78">
        <f>INDEX([1]HGRY2565Q3!Z:Z,MATCH([1]ตารางคะแนนV3!$C690,[1]HGRY2565Q3!$C:$C,0))</f>
        <v>0.5</v>
      </c>
      <c r="AH690" s="85">
        <f t="shared" si="164"/>
        <v>3.5</v>
      </c>
      <c r="AI690" s="79">
        <f t="shared" si="165"/>
        <v>2</v>
      </c>
      <c r="AJ690" s="86">
        <f>INDEX([1]PointY2565Q3!J:J,MATCH([1]ตารางคะแนนV3!$C690,[1]PointY2565Q3!$C:$C,0))</f>
        <v>1</v>
      </c>
      <c r="AK690" s="87">
        <f>IFERROR(INDEX([1]อัตราการครองเตียง!O:O,MATCH([1]ตารางคะแนนV3!$C690,[1]อัตราการครองเตียง!$C:$C,0)),0)</f>
        <v>0</v>
      </c>
      <c r="AL690" s="88">
        <f>INDEX([1]SumAdjRw!R:R,MATCH([1]ตารางคะแนนV3!$C690,[1]SumAdjRw!$C:$C,0))</f>
        <v>0</v>
      </c>
      <c r="AM690" s="89">
        <f t="shared" si="166"/>
        <v>0</v>
      </c>
      <c r="AN690" s="90">
        <f t="shared" si="167"/>
        <v>3</v>
      </c>
      <c r="AO690" s="91">
        <f t="shared" si="168"/>
        <v>7</v>
      </c>
      <c r="AP690" s="92">
        <f>INDEX([1]RiskPlusY2565Q3!Q:Q,MATCH([1]ตารางคะแนนV3!$C690,[1]RiskPlusY2565Q3!$D:$D,0))</f>
        <v>0</v>
      </c>
      <c r="AQ690" s="92">
        <f>INDEX([1]RiskPlusY2565Q3!R:R,MATCH([1]ตารางคะแนนV3!$C690,[1]RiskPlusY2565Q3!$D:$D,0))</f>
        <v>0</v>
      </c>
      <c r="AR690" s="92">
        <f>INDEX([1]RiskPlusY2565Q3!AB:AB,MATCH([1]ตารางคะแนนV3!$C690,[1]RiskPlusY2565Q3!$D:$D,0))</f>
        <v>1</v>
      </c>
      <c r="AS690" s="93">
        <f t="shared" si="169"/>
        <v>1</v>
      </c>
      <c r="AT690" s="92">
        <f>INDEX([1]RiskPlusY2565Q3!AA:AA,MATCH([1]ตารางคะแนนV3!$C690,[1]RiskPlusY2565Q3!$D:$D,0))</f>
        <v>1</v>
      </c>
      <c r="AU690" s="92">
        <f>INDEX([1]RiskPlusY2565Q3!AC:AC,MATCH([1]ตารางคะแนนV3!$C690,[1]RiskPlusY2565Q3!$D:$D,0))</f>
        <v>1</v>
      </c>
      <c r="AV690" s="94">
        <f t="shared" si="170"/>
        <v>2</v>
      </c>
      <c r="AW690" s="95">
        <f t="shared" si="171"/>
        <v>3</v>
      </c>
      <c r="AX690" s="96">
        <f t="shared" si="172"/>
        <v>10</v>
      </c>
      <c r="AY690" s="18" t="str">
        <f t="shared" si="173"/>
        <v>C</v>
      </c>
      <c r="AZ690" s="18"/>
      <c r="BA690" s="18" t="str">
        <f>INDEX([1]Proflile65!$L:$L,MATCH([1]ตารางคะแนนV3!$C690,[1]Proflile65!$D:$D,0))</f>
        <v>เดิม</v>
      </c>
      <c r="BB690" s="18"/>
      <c r="BC690" s="18"/>
      <c r="BD690" s="28" t="b">
        <f t="shared" si="174"/>
        <v>1</v>
      </c>
      <c r="BE690" s="96">
        <v>10</v>
      </c>
      <c r="BF690" s="18" t="s">
        <v>2072</v>
      </c>
      <c r="BH690" s="17">
        <f t="shared" si="175"/>
        <v>0</v>
      </c>
    </row>
    <row r="691" spans="1:60">
      <c r="A691" s="18" t="s">
        <v>36</v>
      </c>
      <c r="B691" s="17" t="s">
        <v>76</v>
      </c>
      <c r="C691" s="18" t="s">
        <v>1667</v>
      </c>
      <c r="D691" s="17" t="s">
        <v>1668</v>
      </c>
      <c r="E691" s="18" t="str">
        <f>INDEX([1]Proflile65!$F:$F,MATCH([1]ตารางคะแนนV3!$C691,[1]Proflile65!$D:$D,0))</f>
        <v>รพช.</v>
      </c>
      <c r="F691" s="18">
        <f>INDEX([1]Proflile65!$H:$H,MATCH([1]ตารางคะแนนV3!$C691,[1]Proflile65!$D:$D,0))</f>
        <v>120</v>
      </c>
      <c r="G691" s="19" t="str">
        <f>INDEX([1]Proflile65!$K:$K,MATCH([1]ตารางคะแนนV3!$C691,[1]Proflile65!$D:$D,0))</f>
        <v>รพช.M2 B&gt;100</v>
      </c>
      <c r="H691" s="75">
        <v>70932</v>
      </c>
      <c r="I691" s="76">
        <f>INDEX([1]RiskPlusY2565Q3!L:L,MATCH([1]ตารางคะแนนV3!$C691,[1]RiskPlusY2565Q3!$D:$D,0))</f>
        <v>113469205.36</v>
      </c>
      <c r="J691" s="76">
        <f>INDEX([1]RiskPlusY2565Q3!P:P,MATCH([1]ตารางคะแนนV3!$C691,[1]RiskPlusY2565Q3!$D:$D,0))</f>
        <v>13928875.32</v>
      </c>
      <c r="K691" s="76">
        <f>INDEX([1]RiskPlusY2565Q3!O:O,MATCH([1]ตารางคะแนนV3!$C691,[1]RiskPlusY2565Q3!$D:$D,0))</f>
        <v>49014185.719999999</v>
      </c>
      <c r="L691" s="76">
        <f>INDEX([1]RiskPlusY2565Q3!M:M,MATCH([1]ตารางคะแนนV3!$C691,[1]RiskPlusY2565Q3!$D:$D,0))</f>
        <v>42926145.270000003</v>
      </c>
      <c r="M691" s="29">
        <f>INDEX([1]RiskPlusY2565Q3!N:N,MATCH([1]ตารางคะแนนV3!$C691,[1]RiskPlusY2565Q3!$D:$D,0))</f>
        <v>0</v>
      </c>
      <c r="N691" s="77">
        <f>INDEX([1]PlanfinY2565Q3!M:M,MATCH([1]ตารางคะแนนV3!$C691,[1]PlanfinY2565Q3!$C:$C,0))</f>
        <v>1</v>
      </c>
      <c r="O691" s="78">
        <f>INDEX([1]PlanfinY2565Q3!N:N,MATCH([1]ตารางคะแนนV3!$C691,[1]PlanfinY2565Q3!$C:$C,0))</f>
        <v>1</v>
      </c>
      <c r="P691" s="79">
        <f t="shared" si="160"/>
        <v>2</v>
      </c>
      <c r="Q691" s="80">
        <f>INDEX([1]Ratio!R:R,MATCH([1]ตารางคะแนนV3!$C691,[1]Ratio!$C:$C,0))</f>
        <v>304</v>
      </c>
      <c r="R691" s="81">
        <f>INDEX([1]RiskPlusY2565Q3!$S:$S,MATCH([1]ตารางคะแนนV3!C691,[1]RiskPlusY2565Q3!$D:$D,0))</f>
        <v>0</v>
      </c>
      <c r="S691" s="82">
        <f>INDEX([1]Ratio!$S:$S,MATCH([1]ตารางคะแนนV3!$C691,[1]Ratio!$C:$C,0))</f>
        <v>106</v>
      </c>
      <c r="T691" s="78">
        <f>VLOOKUP($C691,[1]RiskPlusY2565Q3!$D$2:$W$901,17,0)</f>
        <v>0</v>
      </c>
      <c r="U691" s="83">
        <f t="shared" si="161"/>
        <v>0</v>
      </c>
      <c r="V691" s="82">
        <f>INDEX([1]Ratio!$T:$T,MATCH([1]ตารางคะแนนV3!$C691,[1]Ratio!$C:$C,0))</f>
        <v>149</v>
      </c>
      <c r="W691" s="78">
        <f>VLOOKUP($C691,[1]RiskPlusY2565Q3!$D$2:$W$901,18,0)</f>
        <v>0</v>
      </c>
      <c r="X691" s="83">
        <f t="shared" si="162"/>
        <v>0</v>
      </c>
      <c r="Y691" s="82">
        <f>INDEX([1]Ratio!$V:$V,MATCH([1]ตารางคะแนนV3!$C691,[1]Ratio!$C:$C,0))</f>
        <v>41</v>
      </c>
      <c r="Z691" s="81">
        <f>INDEX([1]RiskPlusY2565Q3!$W:$W,MATCH([1]ตารางคะแนนV3!C691,[1]RiskPlusY2565Q3!$D:$D,0))</f>
        <v>1</v>
      </c>
      <c r="AA691" s="84">
        <f t="shared" si="163"/>
        <v>1</v>
      </c>
      <c r="AB691" s="77" t="str">
        <f>INDEX('[1]Quick MethodY2565Q3'!P:P,MATCH([1]ตารางคะแนนV3!$C691,'[1]Quick MethodY2565Q3'!$C:$C,0))</f>
        <v>1</v>
      </c>
      <c r="AC691" s="78" t="str">
        <f>INDEX('[1]Quick MethodY2565Q3'!Q:Q,MATCH([1]ตารางคะแนนV3!$C691,'[1]Quick MethodY2565Q3'!$C:$C,0))</f>
        <v>1</v>
      </c>
      <c r="AD691" s="78">
        <f>INDEX([1]HGRY2565Q3!W:W,MATCH([1]ตารางคะแนนV3!$C691,[1]HGRY2565Q3!$C:$C,0))</f>
        <v>0.5</v>
      </c>
      <c r="AE691" s="78">
        <f>INDEX([1]HGRY2565Q3!X:X,MATCH([1]ตารางคะแนนV3!$C691,[1]HGRY2565Q3!$C:$C,0))</f>
        <v>0.5</v>
      </c>
      <c r="AF691" s="78">
        <f>INDEX([1]HGRY2565Q3!Y:Y,MATCH([1]ตารางคะแนนV3!$C691,[1]HGRY2565Q3!$C:$C,0))</f>
        <v>0.5</v>
      </c>
      <c r="AG691" s="78">
        <f>INDEX([1]HGRY2565Q3!Z:Z,MATCH([1]ตารางคะแนนV3!$C691,[1]HGRY2565Q3!$C:$C,0))</f>
        <v>0.5</v>
      </c>
      <c r="AH691" s="85">
        <f t="shared" si="164"/>
        <v>4</v>
      </c>
      <c r="AI691" s="79">
        <f t="shared" si="165"/>
        <v>2</v>
      </c>
      <c r="AJ691" s="86">
        <f>INDEX([1]PointY2565Q3!J:J,MATCH([1]ตารางคะแนนV3!$C691,[1]PointY2565Q3!$C:$C,0))</f>
        <v>1</v>
      </c>
      <c r="AK691" s="87">
        <f>IFERROR(INDEX([1]อัตราการครองเตียง!O:O,MATCH([1]ตารางคะแนนV3!$C691,[1]อัตราการครองเตียง!$C:$C,0)),0)</f>
        <v>1</v>
      </c>
      <c r="AL691" s="88">
        <f>INDEX([1]SumAdjRw!R:R,MATCH([1]ตารางคะแนนV3!$C691,[1]SumAdjRw!$C:$C,0))</f>
        <v>0</v>
      </c>
      <c r="AM691" s="89">
        <f t="shared" si="166"/>
        <v>1</v>
      </c>
      <c r="AN691" s="90">
        <f t="shared" si="167"/>
        <v>4</v>
      </c>
      <c r="AO691" s="91">
        <f t="shared" si="168"/>
        <v>7</v>
      </c>
      <c r="AP691" s="92">
        <f>INDEX([1]RiskPlusY2565Q3!Q:Q,MATCH([1]ตารางคะแนนV3!$C691,[1]RiskPlusY2565Q3!$D:$D,0))</f>
        <v>0</v>
      </c>
      <c r="AQ691" s="92">
        <f>INDEX([1]RiskPlusY2565Q3!R:R,MATCH([1]ตารางคะแนนV3!$C691,[1]RiskPlusY2565Q3!$D:$D,0))</f>
        <v>0</v>
      </c>
      <c r="AR691" s="92">
        <f>INDEX([1]RiskPlusY2565Q3!AB:AB,MATCH([1]ตารางคะแนนV3!$C691,[1]RiskPlusY2565Q3!$D:$D,0))</f>
        <v>1</v>
      </c>
      <c r="AS691" s="93">
        <f t="shared" si="169"/>
        <v>1</v>
      </c>
      <c r="AT691" s="92">
        <f>INDEX([1]RiskPlusY2565Q3!AA:AA,MATCH([1]ตารางคะแนนV3!$C691,[1]RiskPlusY2565Q3!$D:$D,0))</f>
        <v>1</v>
      </c>
      <c r="AU691" s="92">
        <f>INDEX([1]RiskPlusY2565Q3!AC:AC,MATCH([1]ตารางคะแนนV3!$C691,[1]RiskPlusY2565Q3!$D:$D,0))</f>
        <v>1</v>
      </c>
      <c r="AV691" s="94">
        <f t="shared" si="170"/>
        <v>2</v>
      </c>
      <c r="AW691" s="95">
        <f t="shared" si="171"/>
        <v>3</v>
      </c>
      <c r="AX691" s="96">
        <f t="shared" si="172"/>
        <v>10</v>
      </c>
      <c r="AY691" s="18" t="str">
        <f t="shared" si="173"/>
        <v>C</v>
      </c>
      <c r="AZ691" s="18"/>
      <c r="BA691" s="18" t="str">
        <f>INDEX([1]Proflile65!$L:$L,MATCH([1]ตารางคะแนนV3!$C691,[1]Proflile65!$D:$D,0))</f>
        <v>เดิม</v>
      </c>
      <c r="BB691" s="18"/>
      <c r="BC691" s="18"/>
      <c r="BD691" s="28" t="b">
        <f t="shared" si="174"/>
        <v>1</v>
      </c>
      <c r="BE691" s="96">
        <v>10</v>
      </c>
      <c r="BF691" s="18" t="s">
        <v>2072</v>
      </c>
      <c r="BH691" s="17">
        <f t="shared" si="175"/>
        <v>0</v>
      </c>
    </row>
    <row r="692" spans="1:60">
      <c r="A692" s="18" t="s">
        <v>36</v>
      </c>
      <c r="B692" s="17" t="s">
        <v>160</v>
      </c>
      <c r="C692" s="18" t="s">
        <v>1551</v>
      </c>
      <c r="D692" s="17" t="s">
        <v>1552</v>
      </c>
      <c r="E692" s="18" t="str">
        <f>INDEX([1]Proflile65!$F:$F,MATCH([1]ตารางคะแนนV3!$C692,[1]Proflile65!$D:$D,0))</f>
        <v>รพศ.</v>
      </c>
      <c r="F692" s="18">
        <f>INDEX([1]Proflile65!$H:$H,MATCH([1]ตารางคะแนนV3!$C692,[1]Proflile65!$D:$D,0))</f>
        <v>809</v>
      </c>
      <c r="G692" s="19" t="str">
        <f>INDEX([1]Proflile65!$K:$K,MATCH([1]ตารางคะแนนV3!$C692,[1]Proflile65!$D:$D,0))</f>
        <v>รพศ.A B&gt;700to1000</v>
      </c>
      <c r="H692" s="75">
        <v>98231</v>
      </c>
      <c r="I692" s="76">
        <f>INDEX([1]RiskPlusY2565Q3!L:L,MATCH([1]ตารางคะแนนV3!$C692,[1]RiskPlusY2565Q3!$D:$D,0))</f>
        <v>773746481.65999997</v>
      </c>
      <c r="J692" s="76">
        <f>INDEX([1]RiskPlusY2565Q3!P:P,MATCH([1]ตารางคะแนนV3!$C692,[1]RiskPlusY2565Q3!$D:$D,0))</f>
        <v>139816009.75999999</v>
      </c>
      <c r="K692" s="76">
        <f>INDEX([1]RiskPlusY2565Q3!O:O,MATCH([1]ตารางคะแนนV3!$C692,[1]RiskPlusY2565Q3!$D:$D,0))</f>
        <v>493434042.73000002</v>
      </c>
      <c r="L692" s="76">
        <f>INDEX([1]RiskPlusY2565Q3!M:M,MATCH([1]ตารางคะแนนV3!$C692,[1]RiskPlusY2565Q3!$D:$D,0))</f>
        <v>406004544.44999999</v>
      </c>
      <c r="M692" s="29">
        <f>INDEX([1]RiskPlusY2565Q3!N:N,MATCH([1]ตารางคะแนนV3!$C692,[1]RiskPlusY2565Q3!$D:$D,0))</f>
        <v>0</v>
      </c>
      <c r="N692" s="77">
        <f>INDEX([1]PlanfinY2565Q3!M:M,MATCH([1]ตารางคะแนนV3!$C692,[1]PlanfinY2565Q3!$C:$C,0))</f>
        <v>0</v>
      </c>
      <c r="O692" s="78">
        <f>INDEX([1]PlanfinY2565Q3!N:N,MATCH([1]ตารางคะแนนV3!$C692,[1]PlanfinY2565Q3!$C:$C,0))</f>
        <v>0</v>
      </c>
      <c r="P692" s="79">
        <f t="shared" si="160"/>
        <v>0</v>
      </c>
      <c r="Q692" s="80">
        <f>INDEX([1]Ratio!R:R,MATCH([1]ตารางคะแนนV3!$C692,[1]Ratio!$C:$C,0))</f>
        <v>113</v>
      </c>
      <c r="R692" s="81">
        <f>INDEX([1]RiskPlusY2565Q3!$S:$S,MATCH([1]ตารางคะแนนV3!C692,[1]RiskPlusY2565Q3!$D:$D,0))</f>
        <v>0</v>
      </c>
      <c r="S692" s="82">
        <f>INDEX([1]Ratio!$S:$S,MATCH([1]ตารางคะแนนV3!$C692,[1]Ratio!$C:$C,0))</f>
        <v>60</v>
      </c>
      <c r="T692" s="78">
        <f>VLOOKUP($C692,[1]RiskPlusY2565Q3!$D$2:$W$901,17,0)</f>
        <v>1</v>
      </c>
      <c r="U692" s="83">
        <f t="shared" si="161"/>
        <v>0.5</v>
      </c>
      <c r="V692" s="82">
        <f>INDEX([1]Ratio!$T:$T,MATCH([1]ตารางคะแนนV3!$C692,[1]Ratio!$C:$C,0))</f>
        <v>32</v>
      </c>
      <c r="W692" s="78">
        <f>VLOOKUP($C692,[1]RiskPlusY2565Q3!$D$2:$W$901,18,0)</f>
        <v>1</v>
      </c>
      <c r="X692" s="83">
        <f t="shared" si="162"/>
        <v>0.5</v>
      </c>
      <c r="Y692" s="82">
        <f>INDEX([1]Ratio!$V:$V,MATCH([1]ตารางคะแนนV3!$C692,[1]Ratio!$C:$C,0))</f>
        <v>45</v>
      </c>
      <c r="Z692" s="81">
        <f>INDEX([1]RiskPlusY2565Q3!$W:$W,MATCH([1]ตารางคะแนนV3!C692,[1]RiskPlusY2565Q3!$D:$D,0))</f>
        <v>1</v>
      </c>
      <c r="AA692" s="84">
        <f t="shared" si="163"/>
        <v>2</v>
      </c>
      <c r="AB692" s="77" t="str">
        <f>INDEX('[1]Quick MethodY2565Q3'!P:P,MATCH([1]ตารางคะแนนV3!$C692,'[1]Quick MethodY2565Q3'!$C:$C,0))</f>
        <v>1</v>
      </c>
      <c r="AC692" s="78" t="str">
        <f>INDEX('[1]Quick MethodY2565Q3'!Q:Q,MATCH([1]ตารางคะแนนV3!$C692,'[1]Quick MethodY2565Q3'!$C:$C,0))</f>
        <v>1</v>
      </c>
      <c r="AD692" s="78">
        <f>INDEX([1]HGRY2565Q3!W:W,MATCH([1]ตารางคะแนนV3!$C692,[1]HGRY2565Q3!$C:$C,0))</f>
        <v>0.5</v>
      </c>
      <c r="AE692" s="78">
        <f>INDEX([1]HGRY2565Q3!X:X,MATCH([1]ตารางคะแนนV3!$C692,[1]HGRY2565Q3!$C:$C,0))</f>
        <v>0.5</v>
      </c>
      <c r="AF692" s="78">
        <f>INDEX([1]HGRY2565Q3!Y:Y,MATCH([1]ตารางคะแนนV3!$C692,[1]HGRY2565Q3!$C:$C,0))</f>
        <v>0.5</v>
      </c>
      <c r="AG692" s="78">
        <f>INDEX([1]HGRY2565Q3!Z:Z,MATCH([1]ตารางคะแนนV3!$C692,[1]HGRY2565Q3!$C:$C,0))</f>
        <v>0.5</v>
      </c>
      <c r="AH692" s="85">
        <f t="shared" si="164"/>
        <v>4</v>
      </c>
      <c r="AI692" s="79">
        <f t="shared" si="165"/>
        <v>2</v>
      </c>
      <c r="AJ692" s="86">
        <f>INDEX([1]PointY2565Q3!J:J,MATCH([1]ตารางคะแนนV3!$C692,[1]PointY2565Q3!$C:$C,0))</f>
        <v>1</v>
      </c>
      <c r="AK692" s="87">
        <f>IFERROR(INDEX([1]อัตราการครองเตียง!O:O,MATCH([1]ตารางคะแนนV3!$C692,[1]อัตราการครองเตียง!$C:$C,0)),0)</f>
        <v>1</v>
      </c>
      <c r="AL692" s="88">
        <f>INDEX([1]SumAdjRw!R:R,MATCH([1]ตารางคะแนนV3!$C692,[1]SumAdjRw!$C:$C,0))</f>
        <v>0</v>
      </c>
      <c r="AM692" s="89">
        <f t="shared" si="166"/>
        <v>1</v>
      </c>
      <c r="AN692" s="90">
        <f t="shared" si="167"/>
        <v>4</v>
      </c>
      <c r="AO692" s="91">
        <f t="shared" si="168"/>
        <v>6</v>
      </c>
      <c r="AP692" s="92">
        <f>INDEX([1]RiskPlusY2565Q3!Q:Q,MATCH([1]ตารางคะแนนV3!$C692,[1]RiskPlusY2565Q3!$D:$D,0))</f>
        <v>1</v>
      </c>
      <c r="AQ692" s="92">
        <f>INDEX([1]RiskPlusY2565Q3!R:R,MATCH([1]ตารางคะแนนV3!$C692,[1]RiskPlusY2565Q3!$D:$D,0))</f>
        <v>1</v>
      </c>
      <c r="AR692" s="92">
        <f>INDEX([1]RiskPlusY2565Q3!AB:AB,MATCH([1]ตารางคะแนนV3!$C692,[1]RiskPlusY2565Q3!$D:$D,0))</f>
        <v>1</v>
      </c>
      <c r="AS692" s="93">
        <f t="shared" si="169"/>
        <v>3</v>
      </c>
      <c r="AT692" s="92">
        <f>INDEX([1]RiskPlusY2565Q3!AA:AA,MATCH([1]ตารางคะแนนV3!$C692,[1]RiskPlusY2565Q3!$D:$D,0))</f>
        <v>1</v>
      </c>
      <c r="AU692" s="92">
        <f>INDEX([1]RiskPlusY2565Q3!AC:AC,MATCH([1]ตารางคะแนนV3!$C692,[1]RiskPlusY2565Q3!$D:$D,0))</f>
        <v>1</v>
      </c>
      <c r="AV692" s="94">
        <f t="shared" si="170"/>
        <v>2</v>
      </c>
      <c r="AW692" s="95">
        <f t="shared" si="171"/>
        <v>5</v>
      </c>
      <c r="AX692" s="96">
        <f t="shared" si="172"/>
        <v>11</v>
      </c>
      <c r="AY692" s="18" t="str">
        <f t="shared" si="173"/>
        <v>B</v>
      </c>
      <c r="AZ692" s="18"/>
      <c r="BA692" s="18" t="str">
        <f>INDEX([1]Proflile65!$L:$L,MATCH([1]ตารางคะแนนV3!$C692,[1]Proflile65!$D:$D,0))</f>
        <v>เดิม</v>
      </c>
      <c r="BB692" s="18"/>
      <c r="BC692" s="18"/>
      <c r="BD692" s="28" t="b">
        <f t="shared" si="174"/>
        <v>1</v>
      </c>
      <c r="BE692" s="96">
        <v>11</v>
      </c>
      <c r="BF692" s="18" t="s">
        <v>2071</v>
      </c>
      <c r="BH692" s="17">
        <f t="shared" si="175"/>
        <v>150000</v>
      </c>
    </row>
    <row r="693" spans="1:60">
      <c r="A693" s="18" t="s">
        <v>36</v>
      </c>
      <c r="B693" s="17" t="s">
        <v>160</v>
      </c>
      <c r="C693" s="18" t="s">
        <v>1553</v>
      </c>
      <c r="D693" s="17" t="s">
        <v>1554</v>
      </c>
      <c r="E693" s="18" t="str">
        <f>INDEX([1]Proflile65!$F:$F,MATCH([1]ตารางคะแนนV3!$C693,[1]Proflile65!$D:$D,0))</f>
        <v>รพช.</v>
      </c>
      <c r="F693" s="18">
        <f>INDEX([1]Proflile65!$H:$H,MATCH([1]ตารางคะแนนV3!$C693,[1]Proflile65!$D:$D,0))</f>
        <v>37</v>
      </c>
      <c r="G693" s="19" t="str">
        <f>INDEX([1]Proflile65!$K:$K,MATCH([1]ตารางคะแนนV3!$C693,[1]Proflile65!$D:$D,0))</f>
        <v>รพช.F2 P&lt;=30,000</v>
      </c>
      <c r="H693" s="75">
        <v>26567</v>
      </c>
      <c r="I693" s="76">
        <f>INDEX([1]RiskPlusY2565Q3!L:L,MATCH([1]ตารางคะแนนV3!$C693,[1]RiskPlusY2565Q3!$D:$D,0))</f>
        <v>74636938.709999993</v>
      </c>
      <c r="J693" s="76">
        <f>INDEX([1]RiskPlusY2565Q3!P:P,MATCH([1]ตารางคะแนนV3!$C693,[1]RiskPlusY2565Q3!$D:$D,0))</f>
        <v>25628979.09</v>
      </c>
      <c r="K693" s="76">
        <f>INDEX([1]RiskPlusY2565Q3!O:O,MATCH([1]ตารางคะแนนV3!$C693,[1]RiskPlusY2565Q3!$D:$D,0))</f>
        <v>41727575.82</v>
      </c>
      <c r="L693" s="76">
        <f>INDEX([1]RiskPlusY2565Q3!M:M,MATCH([1]ตารางคะแนนV3!$C693,[1]RiskPlusY2565Q3!$D:$D,0))</f>
        <v>36206287.140000001</v>
      </c>
      <c r="M693" s="29">
        <f>INDEX([1]RiskPlusY2565Q3!N:N,MATCH([1]ตารางคะแนนV3!$C693,[1]RiskPlusY2565Q3!$D:$D,0))</f>
        <v>0</v>
      </c>
      <c r="N693" s="77">
        <f>INDEX([1]PlanfinY2565Q3!M:M,MATCH([1]ตารางคะแนนV3!$C693,[1]PlanfinY2565Q3!$C:$C,0))</f>
        <v>0</v>
      </c>
      <c r="O693" s="78">
        <f>INDEX([1]PlanfinY2565Q3!N:N,MATCH([1]ตารางคะแนนV3!$C693,[1]PlanfinY2565Q3!$C:$C,0))</f>
        <v>1</v>
      </c>
      <c r="P693" s="79">
        <f t="shared" si="160"/>
        <v>1</v>
      </c>
      <c r="Q693" s="80">
        <f>INDEX([1]Ratio!R:R,MATCH([1]ตารางคะแนนV3!$C693,[1]Ratio!$C:$C,0))</f>
        <v>102</v>
      </c>
      <c r="R693" s="81">
        <f>INDEX([1]RiskPlusY2565Q3!$S:$S,MATCH([1]ตารางคะแนนV3!C693,[1]RiskPlusY2565Q3!$D:$D,0))</f>
        <v>0</v>
      </c>
      <c r="S693" s="82">
        <f>INDEX([1]Ratio!$S:$S,MATCH([1]ตารางคะแนนV3!$C693,[1]Ratio!$C:$C,0))</f>
        <v>435</v>
      </c>
      <c r="T693" s="78">
        <f>VLOOKUP($C693,[1]RiskPlusY2565Q3!$D$2:$W$901,17,0)</f>
        <v>0</v>
      </c>
      <c r="U693" s="83">
        <f t="shared" si="161"/>
        <v>0</v>
      </c>
      <c r="V693" s="82">
        <f>INDEX([1]Ratio!$T:$T,MATCH([1]ตารางคะแนนV3!$C693,[1]Ratio!$C:$C,0))</f>
        <v>102</v>
      </c>
      <c r="W693" s="78">
        <f>VLOOKUP($C693,[1]RiskPlusY2565Q3!$D$2:$W$901,18,0)</f>
        <v>0</v>
      </c>
      <c r="X693" s="83">
        <f t="shared" si="162"/>
        <v>0</v>
      </c>
      <c r="Y693" s="82">
        <f>INDEX([1]Ratio!$V:$V,MATCH([1]ตารางคะแนนV3!$C693,[1]Ratio!$C:$C,0))</f>
        <v>49</v>
      </c>
      <c r="Z693" s="81">
        <f>INDEX([1]RiskPlusY2565Q3!$W:$W,MATCH([1]ตารางคะแนนV3!C693,[1]RiskPlusY2565Q3!$D:$D,0))</f>
        <v>1</v>
      </c>
      <c r="AA693" s="84">
        <f t="shared" si="163"/>
        <v>1</v>
      </c>
      <c r="AB693" s="77" t="str">
        <f>INDEX('[1]Quick MethodY2565Q3'!P:P,MATCH([1]ตารางคะแนนV3!$C693,'[1]Quick MethodY2565Q3'!$C:$C,0))</f>
        <v>1</v>
      </c>
      <c r="AC693" s="78" t="str">
        <f>INDEX('[1]Quick MethodY2565Q3'!Q:Q,MATCH([1]ตารางคะแนนV3!$C693,'[1]Quick MethodY2565Q3'!$C:$C,0))</f>
        <v>1</v>
      </c>
      <c r="AD693" s="78">
        <f>INDEX([1]HGRY2565Q3!W:W,MATCH([1]ตารางคะแนนV3!$C693,[1]HGRY2565Q3!$C:$C,0))</f>
        <v>0.5</v>
      </c>
      <c r="AE693" s="78">
        <f>INDEX([1]HGRY2565Q3!X:X,MATCH([1]ตารางคะแนนV3!$C693,[1]HGRY2565Q3!$C:$C,0))</f>
        <v>0</v>
      </c>
      <c r="AF693" s="78">
        <f>INDEX([1]HGRY2565Q3!Y:Y,MATCH([1]ตารางคะแนนV3!$C693,[1]HGRY2565Q3!$C:$C,0))</f>
        <v>0.5</v>
      </c>
      <c r="AG693" s="78">
        <f>INDEX([1]HGRY2565Q3!Z:Z,MATCH([1]ตารางคะแนนV3!$C693,[1]HGRY2565Q3!$C:$C,0))</f>
        <v>0</v>
      </c>
      <c r="AH693" s="85">
        <f t="shared" si="164"/>
        <v>3</v>
      </c>
      <c r="AI693" s="79">
        <f t="shared" si="165"/>
        <v>2</v>
      </c>
      <c r="AJ693" s="86">
        <f>INDEX([1]PointY2565Q3!J:J,MATCH([1]ตารางคะแนนV3!$C693,[1]PointY2565Q3!$C:$C,0))</f>
        <v>1</v>
      </c>
      <c r="AK693" s="87">
        <f>IFERROR(INDEX([1]อัตราการครองเตียง!O:O,MATCH([1]ตารางคะแนนV3!$C693,[1]อัตราการครองเตียง!$C:$C,0)),0)</f>
        <v>1</v>
      </c>
      <c r="AL693" s="88">
        <f>INDEX([1]SumAdjRw!R:R,MATCH([1]ตารางคะแนนV3!$C693,[1]SumAdjRw!$C:$C,0))</f>
        <v>1</v>
      </c>
      <c r="AM693" s="89">
        <f t="shared" si="166"/>
        <v>2</v>
      </c>
      <c r="AN693" s="90">
        <f t="shared" si="167"/>
        <v>5</v>
      </c>
      <c r="AO693" s="91">
        <f t="shared" si="168"/>
        <v>7</v>
      </c>
      <c r="AP693" s="92">
        <f>INDEX([1]RiskPlusY2565Q3!Q:Q,MATCH([1]ตารางคะแนนV3!$C693,[1]RiskPlusY2565Q3!$D:$D,0))</f>
        <v>1</v>
      </c>
      <c r="AQ693" s="92">
        <f>INDEX([1]RiskPlusY2565Q3!R:R,MATCH([1]ตารางคะแนนV3!$C693,[1]RiskPlusY2565Q3!$D:$D,0))</f>
        <v>1</v>
      </c>
      <c r="AR693" s="92">
        <f>INDEX([1]RiskPlusY2565Q3!AB:AB,MATCH([1]ตารางคะแนนV3!$C693,[1]RiskPlusY2565Q3!$D:$D,0))</f>
        <v>1</v>
      </c>
      <c r="AS693" s="93">
        <f t="shared" si="169"/>
        <v>3</v>
      </c>
      <c r="AT693" s="92">
        <f>INDEX([1]RiskPlusY2565Q3!AA:AA,MATCH([1]ตารางคะแนนV3!$C693,[1]RiskPlusY2565Q3!$D:$D,0))</f>
        <v>1</v>
      </c>
      <c r="AU693" s="92">
        <f>INDEX([1]RiskPlusY2565Q3!AC:AC,MATCH([1]ตารางคะแนนV3!$C693,[1]RiskPlusY2565Q3!$D:$D,0))</f>
        <v>1</v>
      </c>
      <c r="AV693" s="94">
        <f t="shared" si="170"/>
        <v>2</v>
      </c>
      <c r="AW693" s="95">
        <f t="shared" si="171"/>
        <v>5</v>
      </c>
      <c r="AX693" s="96">
        <f t="shared" si="172"/>
        <v>12</v>
      </c>
      <c r="AY693" s="18" t="str">
        <f t="shared" si="173"/>
        <v>A</v>
      </c>
      <c r="AZ693" s="18"/>
      <c r="BA693" s="18" t="str">
        <f>INDEX([1]Proflile65!$L:$L,MATCH([1]ตารางคะแนนV3!$C693,[1]Proflile65!$D:$D,0))</f>
        <v>เดิม</v>
      </c>
      <c r="BB693" s="18"/>
      <c r="BC693" s="18"/>
      <c r="BD693" s="28" t="b">
        <f t="shared" si="174"/>
        <v>1</v>
      </c>
      <c r="BE693" s="96">
        <v>12</v>
      </c>
      <c r="BF693" s="18" t="s">
        <v>2048</v>
      </c>
      <c r="BH693" s="17">
        <f t="shared" si="175"/>
        <v>300000</v>
      </c>
    </row>
    <row r="694" spans="1:60">
      <c r="A694" s="18" t="s">
        <v>36</v>
      </c>
      <c r="B694" s="17" t="s">
        <v>160</v>
      </c>
      <c r="C694" s="18" t="s">
        <v>1555</v>
      </c>
      <c r="D694" s="17" t="s">
        <v>1556</v>
      </c>
      <c r="E694" s="18" t="str">
        <f>INDEX([1]Proflile65!$F:$F,MATCH([1]ตารางคะแนนV3!$C694,[1]Proflile65!$D:$D,0))</f>
        <v>รพช.</v>
      </c>
      <c r="F694" s="18">
        <f>INDEX([1]Proflile65!$H:$H,MATCH([1]ตารางคะแนนV3!$C694,[1]Proflile65!$D:$D,0))</f>
        <v>135</v>
      </c>
      <c r="G694" s="19" t="str">
        <f>INDEX([1]Proflile65!$K:$K,MATCH([1]ตารางคะแนนV3!$C694,[1]Proflile65!$D:$D,0))</f>
        <v>รพช.F1 P50,000-100,000</v>
      </c>
      <c r="H694" s="75">
        <v>70672</v>
      </c>
      <c r="I694" s="76">
        <f>INDEX([1]RiskPlusY2565Q3!L:L,MATCH([1]ตารางคะแนนV3!$C694,[1]RiskPlusY2565Q3!$D:$D,0))</f>
        <v>77576146.680000007</v>
      </c>
      <c r="J694" s="76">
        <f>INDEX([1]RiskPlusY2565Q3!P:P,MATCH([1]ตารางคะแนนV3!$C694,[1]RiskPlusY2565Q3!$D:$D,0))</f>
        <v>39857941.020000003</v>
      </c>
      <c r="K694" s="76">
        <f>INDEX([1]RiskPlusY2565Q3!O:O,MATCH([1]ตารางคะแนนV3!$C694,[1]RiskPlusY2565Q3!$D:$D,0))</f>
        <v>14222602.279999999</v>
      </c>
      <c r="L694" s="76">
        <f>INDEX([1]RiskPlusY2565Q3!M:M,MATCH([1]ตารางคะแนนV3!$C694,[1]RiskPlusY2565Q3!$D:$D,0))</f>
        <v>5358755.88</v>
      </c>
      <c r="M694" s="29">
        <f>INDEX([1]RiskPlusY2565Q3!N:N,MATCH([1]ตารางคะแนนV3!$C694,[1]RiskPlusY2565Q3!$D:$D,0))</f>
        <v>0</v>
      </c>
      <c r="N694" s="77">
        <f>INDEX([1]PlanfinY2565Q3!M:M,MATCH([1]ตารางคะแนนV3!$C694,[1]PlanfinY2565Q3!$C:$C,0))</f>
        <v>1</v>
      </c>
      <c r="O694" s="78">
        <f>INDEX([1]PlanfinY2565Q3!N:N,MATCH([1]ตารางคะแนนV3!$C694,[1]PlanfinY2565Q3!$C:$C,0))</f>
        <v>1</v>
      </c>
      <c r="P694" s="79">
        <f t="shared" si="160"/>
        <v>2</v>
      </c>
      <c r="Q694" s="80">
        <f>INDEX([1]Ratio!R:R,MATCH([1]ตารางคะแนนV3!$C694,[1]Ratio!$C:$C,0))</f>
        <v>143</v>
      </c>
      <c r="R694" s="81">
        <f>INDEX([1]RiskPlusY2565Q3!$S:$S,MATCH([1]ตารางคะแนนV3!C694,[1]RiskPlusY2565Q3!$D:$D,0))</f>
        <v>0</v>
      </c>
      <c r="S694" s="82">
        <f>INDEX([1]Ratio!$S:$S,MATCH([1]ตารางคะแนนV3!$C694,[1]Ratio!$C:$C,0))</f>
        <v>55</v>
      </c>
      <c r="T694" s="78">
        <f>VLOOKUP($C694,[1]RiskPlusY2565Q3!$D$2:$W$901,17,0)</f>
        <v>1</v>
      </c>
      <c r="U694" s="83">
        <f t="shared" si="161"/>
        <v>0.5</v>
      </c>
      <c r="V694" s="82">
        <f>INDEX([1]Ratio!$T:$T,MATCH([1]ตารางคะแนนV3!$C694,[1]Ratio!$C:$C,0))</f>
        <v>60</v>
      </c>
      <c r="W694" s="78">
        <f>VLOOKUP($C694,[1]RiskPlusY2565Q3!$D$2:$W$901,18,0)</f>
        <v>1</v>
      </c>
      <c r="X694" s="83">
        <f t="shared" si="162"/>
        <v>0.5</v>
      </c>
      <c r="Y694" s="82">
        <f>INDEX([1]Ratio!$V:$V,MATCH([1]ตารางคะแนนV3!$C694,[1]Ratio!$C:$C,0))</f>
        <v>52</v>
      </c>
      <c r="Z694" s="81">
        <f>INDEX([1]RiskPlusY2565Q3!$W:$W,MATCH([1]ตารางคะแนนV3!C694,[1]RiskPlusY2565Q3!$D:$D,0))</f>
        <v>1</v>
      </c>
      <c r="AA694" s="84">
        <f t="shared" si="163"/>
        <v>2</v>
      </c>
      <c r="AB694" s="77" t="str">
        <f>INDEX('[1]Quick MethodY2565Q3'!P:P,MATCH([1]ตารางคะแนนV3!$C694,'[1]Quick MethodY2565Q3'!$C:$C,0))</f>
        <v>1</v>
      </c>
      <c r="AC694" s="78" t="str">
        <f>INDEX('[1]Quick MethodY2565Q3'!Q:Q,MATCH([1]ตารางคะแนนV3!$C694,'[1]Quick MethodY2565Q3'!$C:$C,0))</f>
        <v>1</v>
      </c>
      <c r="AD694" s="78">
        <f>INDEX([1]HGRY2565Q3!W:W,MATCH([1]ตารางคะแนนV3!$C694,[1]HGRY2565Q3!$C:$C,0))</f>
        <v>0</v>
      </c>
      <c r="AE694" s="78">
        <f>INDEX([1]HGRY2565Q3!X:X,MATCH([1]ตารางคะแนนV3!$C694,[1]HGRY2565Q3!$C:$C,0))</f>
        <v>0</v>
      </c>
      <c r="AF694" s="78">
        <f>INDEX([1]HGRY2565Q3!Y:Y,MATCH([1]ตารางคะแนนV3!$C694,[1]HGRY2565Q3!$C:$C,0))</f>
        <v>0</v>
      </c>
      <c r="AG694" s="78">
        <f>INDEX([1]HGRY2565Q3!Z:Z,MATCH([1]ตารางคะแนนV3!$C694,[1]HGRY2565Q3!$C:$C,0))</f>
        <v>0</v>
      </c>
      <c r="AH694" s="85">
        <f t="shared" si="164"/>
        <v>2</v>
      </c>
      <c r="AI694" s="79">
        <f t="shared" si="165"/>
        <v>2</v>
      </c>
      <c r="AJ694" s="86">
        <f>INDEX([1]PointY2565Q3!J:J,MATCH([1]ตารางคะแนนV3!$C694,[1]PointY2565Q3!$C:$C,0))</f>
        <v>1</v>
      </c>
      <c r="AK694" s="87">
        <f>IFERROR(INDEX([1]อัตราการครองเตียง!O:O,MATCH([1]ตารางคะแนนV3!$C694,[1]อัตราการครองเตียง!$C:$C,0)),0)</f>
        <v>0</v>
      </c>
      <c r="AL694" s="88">
        <f>INDEX([1]SumAdjRw!R:R,MATCH([1]ตารางคะแนนV3!$C694,[1]SumAdjRw!$C:$C,0))</f>
        <v>1</v>
      </c>
      <c r="AM694" s="89">
        <f t="shared" si="166"/>
        <v>1</v>
      </c>
      <c r="AN694" s="90">
        <f t="shared" si="167"/>
        <v>4</v>
      </c>
      <c r="AO694" s="91">
        <f t="shared" si="168"/>
        <v>8</v>
      </c>
      <c r="AP694" s="92">
        <f>INDEX([1]RiskPlusY2565Q3!Q:Q,MATCH([1]ตารางคะแนนV3!$C694,[1]RiskPlusY2565Q3!$D:$D,0))</f>
        <v>0</v>
      </c>
      <c r="AQ694" s="92">
        <f>INDEX([1]RiskPlusY2565Q3!R:R,MATCH([1]ตารางคะแนนV3!$C694,[1]RiskPlusY2565Q3!$D:$D,0))</f>
        <v>0</v>
      </c>
      <c r="AR694" s="92">
        <f>INDEX([1]RiskPlusY2565Q3!AB:AB,MATCH([1]ตารางคะแนนV3!$C694,[1]RiskPlusY2565Q3!$D:$D,0))</f>
        <v>1</v>
      </c>
      <c r="AS694" s="93">
        <f t="shared" si="169"/>
        <v>1</v>
      </c>
      <c r="AT694" s="92">
        <f>INDEX([1]RiskPlusY2565Q3!AA:AA,MATCH([1]ตารางคะแนนV3!$C694,[1]RiskPlusY2565Q3!$D:$D,0))</f>
        <v>1</v>
      </c>
      <c r="AU694" s="92">
        <f>INDEX([1]RiskPlusY2565Q3!AC:AC,MATCH([1]ตารางคะแนนV3!$C694,[1]RiskPlusY2565Q3!$D:$D,0))</f>
        <v>1</v>
      </c>
      <c r="AV694" s="94">
        <f t="shared" si="170"/>
        <v>2</v>
      </c>
      <c r="AW694" s="95">
        <f t="shared" si="171"/>
        <v>3</v>
      </c>
      <c r="AX694" s="96">
        <f t="shared" si="172"/>
        <v>11</v>
      </c>
      <c r="AY694" s="18" t="str">
        <f t="shared" si="173"/>
        <v>B</v>
      </c>
      <c r="AZ694" s="18"/>
      <c r="BA694" s="18" t="str">
        <f>INDEX([1]Proflile65!$L:$L,MATCH([1]ตารางคะแนนV3!$C694,[1]Proflile65!$D:$D,0))</f>
        <v>เดิม</v>
      </c>
      <c r="BB694" s="18"/>
      <c r="BC694" s="18"/>
      <c r="BD694" s="28" t="b">
        <f t="shared" si="174"/>
        <v>1</v>
      </c>
      <c r="BE694" s="96">
        <v>11</v>
      </c>
      <c r="BF694" s="18" t="s">
        <v>2071</v>
      </c>
      <c r="BH694" s="17">
        <f t="shared" si="175"/>
        <v>150000</v>
      </c>
    </row>
    <row r="695" spans="1:60">
      <c r="A695" s="18" t="s">
        <v>36</v>
      </c>
      <c r="B695" s="17" t="s">
        <v>160</v>
      </c>
      <c r="C695" s="18" t="s">
        <v>1557</v>
      </c>
      <c r="D695" s="17" t="s">
        <v>1558</v>
      </c>
      <c r="E695" s="18" t="str">
        <f>INDEX([1]Proflile65!$F:$F,MATCH([1]ตารางคะแนนV3!$C695,[1]Proflile65!$D:$D,0))</f>
        <v>รพท.</v>
      </c>
      <c r="F695" s="18">
        <f>INDEX([1]Proflile65!$H:$H,MATCH([1]ตารางคะแนนV3!$C695,[1]Proflile65!$D:$D,0))</f>
        <v>216</v>
      </c>
      <c r="G695" s="19" t="str">
        <f>INDEX([1]Proflile65!$K:$K,MATCH([1]ตารางคะแนนV3!$C695,[1]Proflile65!$D:$D,0))</f>
        <v>รพท.M1 B&gt;200</v>
      </c>
      <c r="H695" s="75">
        <v>123959</v>
      </c>
      <c r="I695" s="76">
        <f>INDEX([1]RiskPlusY2565Q3!L:L,MATCH([1]ตารางคะแนนV3!$C695,[1]RiskPlusY2565Q3!$D:$D,0))</f>
        <v>481138671.39999998</v>
      </c>
      <c r="J695" s="76">
        <f>INDEX([1]RiskPlusY2565Q3!P:P,MATCH([1]ตารางคะแนนV3!$C695,[1]RiskPlusY2565Q3!$D:$D,0))</f>
        <v>344123868.19999999</v>
      </c>
      <c r="K695" s="76">
        <f>INDEX([1]RiskPlusY2565Q3!O:O,MATCH([1]ตารางคะแนนV3!$C695,[1]RiskPlusY2565Q3!$D:$D,0))</f>
        <v>170901866.59</v>
      </c>
      <c r="L695" s="76">
        <f>INDEX([1]RiskPlusY2565Q3!M:M,MATCH([1]ตารางคะแนนV3!$C695,[1]RiskPlusY2565Q3!$D:$D,0))</f>
        <v>142704269.93000001</v>
      </c>
      <c r="M695" s="29">
        <f>INDEX([1]RiskPlusY2565Q3!N:N,MATCH([1]ตารางคะแนนV3!$C695,[1]RiskPlusY2565Q3!$D:$D,0))</f>
        <v>0</v>
      </c>
      <c r="N695" s="77">
        <f>INDEX([1]PlanfinY2565Q3!M:M,MATCH([1]ตารางคะแนนV3!$C695,[1]PlanfinY2565Q3!$C:$C,0))</f>
        <v>1</v>
      </c>
      <c r="O695" s="78">
        <f>INDEX([1]PlanfinY2565Q3!N:N,MATCH([1]ตารางคะแนนV3!$C695,[1]PlanfinY2565Q3!$C:$C,0))</f>
        <v>1</v>
      </c>
      <c r="P695" s="79">
        <f t="shared" si="160"/>
        <v>2</v>
      </c>
      <c r="Q695" s="80">
        <f>INDEX([1]Ratio!R:R,MATCH([1]ตารางคะแนนV3!$C695,[1]Ratio!$C:$C,0))</f>
        <v>72</v>
      </c>
      <c r="R695" s="81">
        <f>INDEX([1]RiskPlusY2565Q3!$S:$S,MATCH([1]ตารางคะแนนV3!C695,[1]RiskPlusY2565Q3!$D:$D,0))</f>
        <v>1</v>
      </c>
      <c r="S695" s="82">
        <f>INDEX([1]Ratio!$S:$S,MATCH([1]ตารางคะแนนV3!$C695,[1]Ratio!$C:$C,0))</f>
        <v>42</v>
      </c>
      <c r="T695" s="78">
        <f>VLOOKUP($C695,[1]RiskPlusY2565Q3!$D$2:$W$901,17,0)</f>
        <v>1</v>
      </c>
      <c r="U695" s="83">
        <f t="shared" si="161"/>
        <v>0.5</v>
      </c>
      <c r="V695" s="82">
        <f>INDEX([1]Ratio!$T:$T,MATCH([1]ตารางคะแนนV3!$C695,[1]Ratio!$C:$C,0))</f>
        <v>47</v>
      </c>
      <c r="W695" s="78">
        <f>VLOOKUP($C695,[1]RiskPlusY2565Q3!$D$2:$W$901,18,0)</f>
        <v>1</v>
      </c>
      <c r="X695" s="83">
        <f t="shared" si="162"/>
        <v>0.5</v>
      </c>
      <c r="Y695" s="82">
        <f>INDEX([1]Ratio!$V:$V,MATCH([1]ตารางคะแนนV3!$C695,[1]Ratio!$C:$C,0))</f>
        <v>32</v>
      </c>
      <c r="Z695" s="81">
        <f>INDEX([1]RiskPlusY2565Q3!$W:$W,MATCH([1]ตารางคะแนนV3!C695,[1]RiskPlusY2565Q3!$D:$D,0))</f>
        <v>1</v>
      </c>
      <c r="AA695" s="84">
        <f t="shared" si="163"/>
        <v>3</v>
      </c>
      <c r="AB695" s="77" t="str">
        <f>INDEX('[1]Quick MethodY2565Q3'!P:P,MATCH([1]ตารางคะแนนV3!$C695,'[1]Quick MethodY2565Q3'!$C:$C,0))</f>
        <v>1</v>
      </c>
      <c r="AC695" s="78" t="str">
        <f>INDEX('[1]Quick MethodY2565Q3'!Q:Q,MATCH([1]ตารางคะแนนV3!$C695,'[1]Quick MethodY2565Q3'!$C:$C,0))</f>
        <v>1</v>
      </c>
      <c r="AD695" s="78">
        <f>INDEX([1]HGRY2565Q3!W:W,MATCH([1]ตารางคะแนนV3!$C695,[1]HGRY2565Q3!$C:$C,0))</f>
        <v>0.5</v>
      </c>
      <c r="AE695" s="78">
        <f>INDEX([1]HGRY2565Q3!X:X,MATCH([1]ตารางคะแนนV3!$C695,[1]HGRY2565Q3!$C:$C,0))</f>
        <v>0</v>
      </c>
      <c r="AF695" s="78">
        <f>INDEX([1]HGRY2565Q3!Y:Y,MATCH([1]ตารางคะแนนV3!$C695,[1]HGRY2565Q3!$C:$C,0))</f>
        <v>0</v>
      </c>
      <c r="AG695" s="78">
        <f>INDEX([1]HGRY2565Q3!Z:Z,MATCH([1]ตารางคะแนนV3!$C695,[1]HGRY2565Q3!$C:$C,0))</f>
        <v>0</v>
      </c>
      <c r="AH695" s="85">
        <f t="shared" si="164"/>
        <v>2.5</v>
      </c>
      <c r="AI695" s="79">
        <f t="shared" si="165"/>
        <v>2</v>
      </c>
      <c r="AJ695" s="86">
        <f>INDEX([1]PointY2565Q3!J:J,MATCH([1]ตารางคะแนนV3!$C695,[1]PointY2565Q3!$C:$C,0))</f>
        <v>1</v>
      </c>
      <c r="AK695" s="87">
        <f>IFERROR(INDEX([1]อัตราการครองเตียง!O:O,MATCH([1]ตารางคะแนนV3!$C695,[1]อัตราการครองเตียง!$C:$C,0)),0)</f>
        <v>1</v>
      </c>
      <c r="AL695" s="88">
        <f>INDEX([1]SumAdjRw!R:R,MATCH([1]ตารางคะแนนV3!$C695,[1]SumAdjRw!$C:$C,0))</f>
        <v>1</v>
      </c>
      <c r="AM695" s="89">
        <f t="shared" si="166"/>
        <v>2</v>
      </c>
      <c r="AN695" s="90">
        <f t="shared" si="167"/>
        <v>5</v>
      </c>
      <c r="AO695" s="91">
        <f t="shared" si="168"/>
        <v>10</v>
      </c>
      <c r="AP695" s="92">
        <f>INDEX([1]RiskPlusY2565Q3!Q:Q,MATCH([1]ตารางคะแนนV3!$C695,[1]RiskPlusY2565Q3!$D:$D,0))</f>
        <v>0</v>
      </c>
      <c r="AQ695" s="92">
        <f>INDEX([1]RiskPlusY2565Q3!R:R,MATCH([1]ตารางคะแนนV3!$C695,[1]RiskPlusY2565Q3!$D:$D,0))</f>
        <v>0</v>
      </c>
      <c r="AR695" s="92">
        <f>INDEX([1]RiskPlusY2565Q3!AB:AB,MATCH([1]ตารางคะแนนV3!$C695,[1]RiskPlusY2565Q3!$D:$D,0))</f>
        <v>1</v>
      </c>
      <c r="AS695" s="93">
        <f t="shared" si="169"/>
        <v>1</v>
      </c>
      <c r="AT695" s="92">
        <f>INDEX([1]RiskPlusY2565Q3!AA:AA,MATCH([1]ตารางคะแนนV3!$C695,[1]RiskPlusY2565Q3!$D:$D,0))</f>
        <v>1</v>
      </c>
      <c r="AU695" s="92">
        <f>INDEX([1]RiskPlusY2565Q3!AC:AC,MATCH([1]ตารางคะแนนV3!$C695,[1]RiskPlusY2565Q3!$D:$D,0))</f>
        <v>1</v>
      </c>
      <c r="AV695" s="94">
        <f t="shared" si="170"/>
        <v>2</v>
      </c>
      <c r="AW695" s="95">
        <f t="shared" si="171"/>
        <v>3</v>
      </c>
      <c r="AX695" s="96">
        <f t="shared" si="172"/>
        <v>13</v>
      </c>
      <c r="AY695" s="18" t="str">
        <f t="shared" si="173"/>
        <v>A</v>
      </c>
      <c r="AZ695" s="18"/>
      <c r="BA695" s="18" t="str">
        <f>INDEX([1]Proflile65!$L:$L,MATCH([1]ตารางคะแนนV3!$C695,[1]Proflile65!$D:$D,0))</f>
        <v>เดิม</v>
      </c>
      <c r="BB695" s="18"/>
      <c r="BC695" s="18"/>
      <c r="BD695" s="28" t="b">
        <f t="shared" si="174"/>
        <v>1</v>
      </c>
      <c r="BE695" s="96">
        <v>13</v>
      </c>
      <c r="BF695" s="18" t="s">
        <v>2048</v>
      </c>
      <c r="BH695" s="17">
        <f t="shared" si="175"/>
        <v>300000</v>
      </c>
    </row>
    <row r="696" spans="1:60">
      <c r="A696" s="18" t="s">
        <v>36</v>
      </c>
      <c r="B696" s="17" t="s">
        <v>160</v>
      </c>
      <c r="C696" s="18" t="s">
        <v>1559</v>
      </c>
      <c r="D696" s="17" t="s">
        <v>1560</v>
      </c>
      <c r="E696" s="18" t="str">
        <f>INDEX([1]Proflile65!$F:$F,MATCH([1]ตารางคะแนนV3!$C696,[1]Proflile65!$D:$D,0))</f>
        <v>รพช.</v>
      </c>
      <c r="F696" s="18">
        <f>INDEX([1]Proflile65!$H:$H,MATCH([1]ตารางคะแนนV3!$C696,[1]Proflile65!$D:$D,0))</f>
        <v>135</v>
      </c>
      <c r="G696" s="19" t="str">
        <f>INDEX([1]Proflile65!$K:$K,MATCH([1]ตารางคะแนนV3!$C696,[1]Proflile65!$D:$D,0))</f>
        <v>รพช.M2 B&gt;100</v>
      </c>
      <c r="H696" s="75">
        <v>108343</v>
      </c>
      <c r="I696" s="76">
        <f>INDEX([1]RiskPlusY2565Q3!L:L,MATCH([1]ตารางคะแนนV3!$C696,[1]RiskPlusY2565Q3!$D:$D,0))</f>
        <v>165762344.78</v>
      </c>
      <c r="J696" s="76">
        <f>INDEX([1]RiskPlusY2565Q3!P:P,MATCH([1]ตารางคะแนนV3!$C696,[1]RiskPlusY2565Q3!$D:$D,0))</f>
        <v>108883311.38</v>
      </c>
      <c r="K696" s="76">
        <f>INDEX([1]RiskPlusY2565Q3!O:O,MATCH([1]ตารางคะแนนV3!$C696,[1]RiskPlusY2565Q3!$D:$D,0))</f>
        <v>32961881.579999998</v>
      </c>
      <c r="L696" s="76">
        <f>INDEX([1]RiskPlusY2565Q3!M:M,MATCH([1]ตารางคะแนนV3!$C696,[1]RiskPlusY2565Q3!$D:$D,0))</f>
        <v>26070137.699999999</v>
      </c>
      <c r="M696" s="29">
        <f>INDEX([1]RiskPlusY2565Q3!N:N,MATCH([1]ตารางคะแนนV3!$C696,[1]RiskPlusY2565Q3!$D:$D,0))</f>
        <v>0</v>
      </c>
      <c r="N696" s="77">
        <f>INDEX([1]PlanfinY2565Q3!M:M,MATCH([1]ตารางคะแนนV3!$C696,[1]PlanfinY2565Q3!$C:$C,0))</f>
        <v>1</v>
      </c>
      <c r="O696" s="78">
        <f>INDEX([1]PlanfinY2565Q3!N:N,MATCH([1]ตารางคะแนนV3!$C696,[1]PlanfinY2565Q3!$C:$C,0))</f>
        <v>1</v>
      </c>
      <c r="P696" s="79">
        <f t="shared" si="160"/>
        <v>2</v>
      </c>
      <c r="Q696" s="80">
        <f>INDEX([1]Ratio!R:R,MATCH([1]ตารางคะแนนV3!$C696,[1]Ratio!$C:$C,0))</f>
        <v>130</v>
      </c>
      <c r="R696" s="81">
        <f>INDEX([1]RiskPlusY2565Q3!$S:$S,MATCH([1]ตารางคะแนนV3!C696,[1]RiskPlusY2565Q3!$D:$D,0))</f>
        <v>0</v>
      </c>
      <c r="S696" s="82">
        <f>INDEX([1]Ratio!$S:$S,MATCH([1]ตารางคะแนนV3!$C696,[1]Ratio!$C:$C,0))</f>
        <v>74</v>
      </c>
      <c r="T696" s="78">
        <f>VLOOKUP($C696,[1]RiskPlusY2565Q3!$D$2:$W$901,17,0)</f>
        <v>0</v>
      </c>
      <c r="U696" s="83">
        <f t="shared" si="161"/>
        <v>0</v>
      </c>
      <c r="V696" s="82">
        <f>INDEX([1]Ratio!$T:$T,MATCH([1]ตารางคะแนนV3!$C696,[1]Ratio!$C:$C,0))</f>
        <v>62</v>
      </c>
      <c r="W696" s="78">
        <f>VLOOKUP($C696,[1]RiskPlusY2565Q3!$D$2:$W$901,18,0)</f>
        <v>0</v>
      </c>
      <c r="X696" s="83">
        <f t="shared" si="162"/>
        <v>0</v>
      </c>
      <c r="Y696" s="82">
        <f>INDEX([1]Ratio!$V:$V,MATCH([1]ตารางคะแนนV3!$C696,[1]Ratio!$C:$C,0))</f>
        <v>46</v>
      </c>
      <c r="Z696" s="81">
        <f>INDEX([1]RiskPlusY2565Q3!$W:$W,MATCH([1]ตารางคะแนนV3!C696,[1]RiskPlusY2565Q3!$D:$D,0))</f>
        <v>1</v>
      </c>
      <c r="AA696" s="84">
        <f t="shared" si="163"/>
        <v>1</v>
      </c>
      <c r="AB696" s="77" t="str">
        <f>INDEX('[1]Quick MethodY2565Q3'!P:P,MATCH([1]ตารางคะแนนV3!$C696,'[1]Quick MethodY2565Q3'!$C:$C,0))</f>
        <v>1</v>
      </c>
      <c r="AC696" s="78" t="str">
        <f>INDEX('[1]Quick MethodY2565Q3'!Q:Q,MATCH([1]ตารางคะแนนV3!$C696,'[1]Quick MethodY2565Q3'!$C:$C,0))</f>
        <v>1</v>
      </c>
      <c r="AD696" s="78">
        <f>INDEX([1]HGRY2565Q3!W:W,MATCH([1]ตารางคะแนนV3!$C696,[1]HGRY2565Q3!$C:$C,0))</f>
        <v>0.5</v>
      </c>
      <c r="AE696" s="78">
        <f>INDEX([1]HGRY2565Q3!X:X,MATCH([1]ตารางคะแนนV3!$C696,[1]HGRY2565Q3!$C:$C,0))</f>
        <v>0</v>
      </c>
      <c r="AF696" s="78">
        <f>INDEX([1]HGRY2565Q3!Y:Y,MATCH([1]ตารางคะแนนV3!$C696,[1]HGRY2565Q3!$C:$C,0))</f>
        <v>0</v>
      </c>
      <c r="AG696" s="78">
        <f>INDEX([1]HGRY2565Q3!Z:Z,MATCH([1]ตารางคะแนนV3!$C696,[1]HGRY2565Q3!$C:$C,0))</f>
        <v>0.5</v>
      </c>
      <c r="AH696" s="85">
        <f t="shared" si="164"/>
        <v>3</v>
      </c>
      <c r="AI696" s="79">
        <f t="shared" si="165"/>
        <v>2</v>
      </c>
      <c r="AJ696" s="86">
        <f>INDEX([1]PointY2565Q3!J:J,MATCH([1]ตารางคะแนนV3!$C696,[1]PointY2565Q3!$C:$C,0))</f>
        <v>1</v>
      </c>
      <c r="AK696" s="87">
        <f>IFERROR(INDEX([1]อัตราการครองเตียง!O:O,MATCH([1]ตารางคะแนนV3!$C696,[1]อัตราการครองเตียง!$C:$C,0)),0)</f>
        <v>1</v>
      </c>
      <c r="AL696" s="88">
        <f>INDEX([1]SumAdjRw!R:R,MATCH([1]ตารางคะแนนV3!$C696,[1]SumAdjRw!$C:$C,0))</f>
        <v>1</v>
      </c>
      <c r="AM696" s="89">
        <f t="shared" si="166"/>
        <v>2</v>
      </c>
      <c r="AN696" s="90">
        <f t="shared" si="167"/>
        <v>5</v>
      </c>
      <c r="AO696" s="91">
        <f t="shared" si="168"/>
        <v>8</v>
      </c>
      <c r="AP696" s="92">
        <f>INDEX([1]RiskPlusY2565Q3!Q:Q,MATCH([1]ตารางคะแนนV3!$C696,[1]RiskPlusY2565Q3!$D:$D,0))</f>
        <v>0</v>
      </c>
      <c r="AQ696" s="92">
        <f>INDEX([1]RiskPlusY2565Q3!R:R,MATCH([1]ตารางคะแนนV3!$C696,[1]RiskPlusY2565Q3!$D:$D,0))</f>
        <v>0</v>
      </c>
      <c r="AR696" s="92">
        <f>INDEX([1]RiskPlusY2565Q3!AB:AB,MATCH([1]ตารางคะแนนV3!$C696,[1]RiskPlusY2565Q3!$D:$D,0))</f>
        <v>1</v>
      </c>
      <c r="AS696" s="93">
        <f t="shared" si="169"/>
        <v>1</v>
      </c>
      <c r="AT696" s="92">
        <f>INDEX([1]RiskPlusY2565Q3!AA:AA,MATCH([1]ตารางคะแนนV3!$C696,[1]RiskPlusY2565Q3!$D:$D,0))</f>
        <v>1</v>
      </c>
      <c r="AU696" s="92">
        <f>INDEX([1]RiskPlusY2565Q3!AC:AC,MATCH([1]ตารางคะแนนV3!$C696,[1]RiskPlusY2565Q3!$D:$D,0))</f>
        <v>1</v>
      </c>
      <c r="AV696" s="94">
        <f t="shared" si="170"/>
        <v>2</v>
      </c>
      <c r="AW696" s="95">
        <f t="shared" si="171"/>
        <v>3</v>
      </c>
      <c r="AX696" s="96">
        <f t="shared" si="172"/>
        <v>11</v>
      </c>
      <c r="AY696" s="18" t="str">
        <f t="shared" si="173"/>
        <v>B</v>
      </c>
      <c r="AZ696" s="18"/>
      <c r="BA696" s="18" t="str">
        <f>INDEX([1]Proflile65!$L:$L,MATCH([1]ตารางคะแนนV3!$C696,[1]Proflile65!$D:$D,0))</f>
        <v>เดิม</v>
      </c>
      <c r="BB696" s="18"/>
      <c r="BC696" s="18"/>
      <c r="BD696" s="28" t="b">
        <f t="shared" si="174"/>
        <v>1</v>
      </c>
      <c r="BE696" s="96">
        <v>11</v>
      </c>
      <c r="BF696" s="18" t="s">
        <v>2071</v>
      </c>
      <c r="BH696" s="17">
        <f t="shared" si="175"/>
        <v>150000</v>
      </c>
    </row>
    <row r="697" spans="1:60">
      <c r="A697" s="18" t="s">
        <v>36</v>
      </c>
      <c r="B697" s="17" t="s">
        <v>160</v>
      </c>
      <c r="C697" s="18" t="s">
        <v>1561</v>
      </c>
      <c r="D697" s="17" t="s">
        <v>1562</v>
      </c>
      <c r="E697" s="18" t="str">
        <f>INDEX([1]Proflile65!$F:$F,MATCH([1]ตารางคะแนนV3!$C697,[1]Proflile65!$D:$D,0))</f>
        <v>รพช.</v>
      </c>
      <c r="F697" s="18">
        <f>INDEX([1]Proflile65!$H:$H,MATCH([1]ตารางคะแนนV3!$C697,[1]Proflile65!$D:$D,0))</f>
        <v>34</v>
      </c>
      <c r="G697" s="19" t="str">
        <f>INDEX([1]Proflile65!$K:$K,MATCH([1]ตารางคะแนนV3!$C697,[1]Proflile65!$D:$D,0))</f>
        <v>รพช.F2 P30,000-60,000</v>
      </c>
      <c r="H697" s="75">
        <v>35506</v>
      </c>
      <c r="I697" s="76">
        <f>INDEX([1]RiskPlusY2565Q3!L:L,MATCH([1]ตารางคะแนนV3!$C697,[1]RiskPlusY2565Q3!$D:$D,0))</f>
        <v>69104349.049999997</v>
      </c>
      <c r="J697" s="76">
        <f>INDEX([1]RiskPlusY2565Q3!P:P,MATCH([1]ตารางคะแนนV3!$C697,[1]RiskPlusY2565Q3!$D:$D,0))</f>
        <v>59184100.200000003</v>
      </c>
      <c r="K697" s="76">
        <f>INDEX([1]RiskPlusY2565Q3!O:O,MATCH([1]ตารางคะแนนV3!$C697,[1]RiskPlusY2565Q3!$D:$D,0))</f>
        <v>18079712.41</v>
      </c>
      <c r="L697" s="76">
        <f>INDEX([1]RiskPlusY2565Q3!M:M,MATCH([1]ตารางคะแนนV3!$C697,[1]RiskPlusY2565Q3!$D:$D,0))</f>
        <v>16751749.359999999</v>
      </c>
      <c r="M697" s="29">
        <f>INDEX([1]RiskPlusY2565Q3!N:N,MATCH([1]ตารางคะแนนV3!$C697,[1]RiskPlusY2565Q3!$D:$D,0))</f>
        <v>0</v>
      </c>
      <c r="N697" s="77">
        <f>INDEX([1]PlanfinY2565Q3!M:M,MATCH([1]ตารางคะแนนV3!$C697,[1]PlanfinY2565Q3!$C:$C,0))</f>
        <v>1</v>
      </c>
      <c r="O697" s="78">
        <f>INDEX([1]PlanfinY2565Q3!N:N,MATCH([1]ตารางคะแนนV3!$C697,[1]PlanfinY2565Q3!$C:$C,0))</f>
        <v>1</v>
      </c>
      <c r="P697" s="79">
        <f t="shared" si="160"/>
        <v>2</v>
      </c>
      <c r="Q697" s="80">
        <f>INDEX([1]Ratio!R:R,MATCH([1]ตารางคะแนนV3!$C697,[1]Ratio!$C:$C,0))</f>
        <v>88</v>
      </c>
      <c r="R697" s="81">
        <f>INDEX([1]RiskPlusY2565Q3!$S:$S,MATCH([1]ตารางคะแนนV3!C697,[1]RiskPlusY2565Q3!$D:$D,0))</f>
        <v>1</v>
      </c>
      <c r="S697" s="82">
        <f>INDEX([1]Ratio!$S:$S,MATCH([1]ตารางคะแนนV3!$C697,[1]Ratio!$C:$C,0))</f>
        <v>99</v>
      </c>
      <c r="T697" s="78">
        <f>VLOOKUP($C697,[1]RiskPlusY2565Q3!$D$2:$W$901,17,0)</f>
        <v>0</v>
      </c>
      <c r="U697" s="83">
        <f t="shared" si="161"/>
        <v>0</v>
      </c>
      <c r="V697" s="82">
        <f>INDEX([1]Ratio!$T:$T,MATCH([1]ตารางคะแนนV3!$C697,[1]Ratio!$C:$C,0))</f>
        <v>30</v>
      </c>
      <c r="W697" s="78">
        <f>VLOOKUP($C697,[1]RiskPlusY2565Q3!$D$2:$W$901,18,0)</f>
        <v>1</v>
      </c>
      <c r="X697" s="83">
        <f t="shared" si="162"/>
        <v>0.5</v>
      </c>
      <c r="Y697" s="82">
        <f>INDEX([1]Ratio!$V:$V,MATCH([1]ตารางคะแนนV3!$C697,[1]Ratio!$C:$C,0))</f>
        <v>59</v>
      </c>
      <c r="Z697" s="81">
        <f>INDEX([1]RiskPlusY2565Q3!$W:$W,MATCH([1]ตารางคะแนนV3!C697,[1]RiskPlusY2565Q3!$D:$D,0))</f>
        <v>1</v>
      </c>
      <c r="AA697" s="84">
        <f t="shared" si="163"/>
        <v>2.5</v>
      </c>
      <c r="AB697" s="77" t="str">
        <f>INDEX('[1]Quick MethodY2565Q3'!P:P,MATCH([1]ตารางคะแนนV3!$C697,'[1]Quick MethodY2565Q3'!$C:$C,0))</f>
        <v>1</v>
      </c>
      <c r="AC697" s="78" t="str">
        <f>INDEX('[1]Quick MethodY2565Q3'!Q:Q,MATCH([1]ตารางคะแนนV3!$C697,'[1]Quick MethodY2565Q3'!$C:$C,0))</f>
        <v>1</v>
      </c>
      <c r="AD697" s="78">
        <f>INDEX([1]HGRY2565Q3!W:W,MATCH([1]ตารางคะแนนV3!$C697,[1]HGRY2565Q3!$C:$C,0))</f>
        <v>0.5</v>
      </c>
      <c r="AE697" s="78">
        <f>INDEX([1]HGRY2565Q3!X:X,MATCH([1]ตารางคะแนนV3!$C697,[1]HGRY2565Q3!$C:$C,0))</f>
        <v>0.5</v>
      </c>
      <c r="AF697" s="78">
        <f>INDEX([1]HGRY2565Q3!Y:Y,MATCH([1]ตารางคะแนนV3!$C697,[1]HGRY2565Q3!$C:$C,0))</f>
        <v>0</v>
      </c>
      <c r="AG697" s="78">
        <f>INDEX([1]HGRY2565Q3!Z:Z,MATCH([1]ตารางคะแนนV3!$C697,[1]HGRY2565Q3!$C:$C,0))</f>
        <v>0.5</v>
      </c>
      <c r="AH697" s="85">
        <f t="shared" si="164"/>
        <v>3.5</v>
      </c>
      <c r="AI697" s="79">
        <f t="shared" si="165"/>
        <v>2</v>
      </c>
      <c r="AJ697" s="86">
        <f>INDEX([1]PointY2565Q3!J:J,MATCH([1]ตารางคะแนนV3!$C697,[1]PointY2565Q3!$C:$C,0))</f>
        <v>1</v>
      </c>
      <c r="AK697" s="87">
        <f>IFERROR(INDEX([1]อัตราการครองเตียง!O:O,MATCH([1]ตารางคะแนนV3!$C697,[1]อัตราการครองเตียง!$C:$C,0)),0)</f>
        <v>1</v>
      </c>
      <c r="AL697" s="88">
        <f>INDEX([1]SumAdjRw!R:R,MATCH([1]ตารางคะแนนV3!$C697,[1]SumAdjRw!$C:$C,0))</f>
        <v>0</v>
      </c>
      <c r="AM697" s="89">
        <f t="shared" si="166"/>
        <v>1</v>
      </c>
      <c r="AN697" s="90">
        <f t="shared" si="167"/>
        <v>4</v>
      </c>
      <c r="AO697" s="91">
        <f t="shared" si="168"/>
        <v>8.5</v>
      </c>
      <c r="AP697" s="92">
        <f>INDEX([1]RiskPlusY2565Q3!Q:Q,MATCH([1]ตารางคะแนนV3!$C697,[1]RiskPlusY2565Q3!$D:$D,0))</f>
        <v>0</v>
      </c>
      <c r="AQ697" s="92">
        <f>INDEX([1]RiskPlusY2565Q3!R:R,MATCH([1]ตารางคะแนนV3!$C697,[1]RiskPlusY2565Q3!$D:$D,0))</f>
        <v>0</v>
      </c>
      <c r="AR697" s="92">
        <f>INDEX([1]RiskPlusY2565Q3!AB:AB,MATCH([1]ตารางคะแนนV3!$C697,[1]RiskPlusY2565Q3!$D:$D,0))</f>
        <v>1</v>
      </c>
      <c r="AS697" s="93">
        <f t="shared" si="169"/>
        <v>1</v>
      </c>
      <c r="AT697" s="92">
        <f>INDEX([1]RiskPlusY2565Q3!AA:AA,MATCH([1]ตารางคะแนนV3!$C697,[1]RiskPlusY2565Q3!$D:$D,0))</f>
        <v>1</v>
      </c>
      <c r="AU697" s="92">
        <f>INDEX([1]RiskPlusY2565Q3!AC:AC,MATCH([1]ตารางคะแนนV3!$C697,[1]RiskPlusY2565Q3!$D:$D,0))</f>
        <v>1</v>
      </c>
      <c r="AV697" s="94">
        <f t="shared" si="170"/>
        <v>2</v>
      </c>
      <c r="AW697" s="95">
        <f t="shared" si="171"/>
        <v>3</v>
      </c>
      <c r="AX697" s="96">
        <f t="shared" si="172"/>
        <v>11.5</v>
      </c>
      <c r="AY697" s="18" t="str">
        <f t="shared" si="173"/>
        <v>B</v>
      </c>
      <c r="AZ697" s="18"/>
      <c r="BA697" s="18" t="str">
        <f>INDEX([1]Proflile65!$L:$L,MATCH([1]ตารางคะแนนV3!$C697,[1]Proflile65!$D:$D,0))</f>
        <v>เดิม</v>
      </c>
      <c r="BB697" s="18"/>
      <c r="BC697" s="18"/>
      <c r="BD697" s="28" t="b">
        <f t="shared" si="174"/>
        <v>1</v>
      </c>
      <c r="BE697" s="96">
        <v>11.5</v>
      </c>
      <c r="BF697" s="18" t="s">
        <v>2071</v>
      </c>
      <c r="BH697" s="17">
        <f t="shared" si="175"/>
        <v>150000</v>
      </c>
    </row>
    <row r="698" spans="1:60">
      <c r="A698" s="18" t="s">
        <v>36</v>
      </c>
      <c r="B698" s="17" t="s">
        <v>160</v>
      </c>
      <c r="C698" s="18" t="s">
        <v>1563</v>
      </c>
      <c r="D698" s="17" t="s">
        <v>1564</v>
      </c>
      <c r="E698" s="18" t="str">
        <f>INDEX([1]Proflile65!$F:$F,MATCH([1]ตารางคะแนนV3!$C698,[1]Proflile65!$D:$D,0))</f>
        <v>รพช.</v>
      </c>
      <c r="F698" s="18">
        <f>INDEX([1]Proflile65!$H:$H,MATCH([1]ตารางคะแนนV3!$C698,[1]Proflile65!$D:$D,0))</f>
        <v>60</v>
      </c>
      <c r="G698" s="19" t="str">
        <f>INDEX([1]Proflile65!$K:$K,MATCH([1]ตารางคะแนนV3!$C698,[1]Proflile65!$D:$D,0))</f>
        <v>รพช.F2 P30,000-60,000</v>
      </c>
      <c r="H698" s="75">
        <v>47562</v>
      </c>
      <c r="I698" s="76">
        <f>INDEX([1]RiskPlusY2565Q3!L:L,MATCH([1]ตารางคะแนนV3!$C698,[1]RiskPlusY2565Q3!$D:$D,0))</f>
        <v>62333107.670000002</v>
      </c>
      <c r="J698" s="76">
        <f>INDEX([1]RiskPlusY2565Q3!P:P,MATCH([1]ตารางคะแนนV3!$C698,[1]RiskPlusY2565Q3!$D:$D,0))</f>
        <v>29114979.18</v>
      </c>
      <c r="K698" s="76">
        <f>INDEX([1]RiskPlusY2565Q3!O:O,MATCH([1]ตารางคะแนนV3!$C698,[1]RiskPlusY2565Q3!$D:$D,0))</f>
        <v>28025698.609999999</v>
      </c>
      <c r="L698" s="76">
        <f>INDEX([1]RiskPlusY2565Q3!M:M,MATCH([1]ตารางคะแนนV3!$C698,[1]RiskPlusY2565Q3!$D:$D,0))</f>
        <v>26476509.210000001</v>
      </c>
      <c r="M698" s="29">
        <f>INDEX([1]RiskPlusY2565Q3!N:N,MATCH([1]ตารางคะแนนV3!$C698,[1]RiskPlusY2565Q3!$D:$D,0))</f>
        <v>0</v>
      </c>
      <c r="N698" s="77">
        <f>INDEX([1]PlanfinY2565Q3!M:M,MATCH([1]ตารางคะแนนV3!$C698,[1]PlanfinY2565Q3!$C:$C,0))</f>
        <v>1</v>
      </c>
      <c r="O698" s="78">
        <f>INDEX([1]PlanfinY2565Q3!N:N,MATCH([1]ตารางคะแนนV3!$C698,[1]PlanfinY2565Q3!$C:$C,0))</f>
        <v>1</v>
      </c>
      <c r="P698" s="79">
        <f t="shared" si="160"/>
        <v>2</v>
      </c>
      <c r="Q698" s="80">
        <f>INDEX([1]Ratio!R:R,MATCH([1]ตารางคะแนนV3!$C698,[1]Ratio!$C:$C,0))</f>
        <v>88</v>
      </c>
      <c r="R698" s="81">
        <f>INDEX([1]RiskPlusY2565Q3!$S:$S,MATCH([1]ตารางคะแนนV3!C698,[1]RiskPlusY2565Q3!$D:$D,0))</f>
        <v>1</v>
      </c>
      <c r="S698" s="82">
        <f>INDEX([1]Ratio!$S:$S,MATCH([1]ตารางคะแนนV3!$C698,[1]Ratio!$C:$C,0))</f>
        <v>99</v>
      </c>
      <c r="T698" s="78">
        <f>VLOOKUP($C698,[1]RiskPlusY2565Q3!$D$2:$W$901,17,0)</f>
        <v>0</v>
      </c>
      <c r="U698" s="83">
        <f t="shared" si="161"/>
        <v>0</v>
      </c>
      <c r="V698" s="82">
        <f>INDEX([1]Ratio!$T:$T,MATCH([1]ตารางคะแนนV3!$C698,[1]Ratio!$C:$C,0))</f>
        <v>59</v>
      </c>
      <c r="W698" s="78">
        <f>VLOOKUP($C698,[1]RiskPlusY2565Q3!$D$2:$W$901,18,0)</f>
        <v>1</v>
      </c>
      <c r="X698" s="83">
        <f t="shared" si="162"/>
        <v>0.5</v>
      </c>
      <c r="Y698" s="82">
        <f>INDEX([1]Ratio!$V:$V,MATCH([1]ตารางคะแนนV3!$C698,[1]Ratio!$C:$C,0))</f>
        <v>42</v>
      </c>
      <c r="Z698" s="81">
        <f>INDEX([1]RiskPlusY2565Q3!$W:$W,MATCH([1]ตารางคะแนนV3!C698,[1]RiskPlusY2565Q3!$D:$D,0))</f>
        <v>1</v>
      </c>
      <c r="AA698" s="84">
        <f t="shared" si="163"/>
        <v>2.5</v>
      </c>
      <c r="AB698" s="77" t="str">
        <f>INDEX('[1]Quick MethodY2565Q3'!P:P,MATCH([1]ตารางคะแนนV3!$C698,'[1]Quick MethodY2565Q3'!$C:$C,0))</f>
        <v>1</v>
      </c>
      <c r="AC698" s="78" t="str">
        <f>INDEX('[1]Quick MethodY2565Q3'!Q:Q,MATCH([1]ตารางคะแนนV3!$C698,'[1]Quick MethodY2565Q3'!$C:$C,0))</f>
        <v>1</v>
      </c>
      <c r="AD698" s="78">
        <f>INDEX([1]HGRY2565Q3!W:W,MATCH([1]ตารางคะแนนV3!$C698,[1]HGRY2565Q3!$C:$C,0))</f>
        <v>0</v>
      </c>
      <c r="AE698" s="78">
        <f>INDEX([1]HGRY2565Q3!X:X,MATCH([1]ตารางคะแนนV3!$C698,[1]HGRY2565Q3!$C:$C,0))</f>
        <v>0</v>
      </c>
      <c r="AF698" s="78">
        <f>INDEX([1]HGRY2565Q3!Y:Y,MATCH([1]ตารางคะแนนV3!$C698,[1]HGRY2565Q3!$C:$C,0))</f>
        <v>0</v>
      </c>
      <c r="AG698" s="78">
        <f>INDEX([1]HGRY2565Q3!Z:Z,MATCH([1]ตารางคะแนนV3!$C698,[1]HGRY2565Q3!$C:$C,0))</f>
        <v>0</v>
      </c>
      <c r="AH698" s="85">
        <f t="shared" si="164"/>
        <v>2</v>
      </c>
      <c r="AI698" s="79">
        <f t="shared" si="165"/>
        <v>2</v>
      </c>
      <c r="AJ698" s="86">
        <f>INDEX([1]PointY2565Q3!J:J,MATCH([1]ตารางคะแนนV3!$C698,[1]PointY2565Q3!$C:$C,0))</f>
        <v>1</v>
      </c>
      <c r="AK698" s="87">
        <f>IFERROR(INDEX([1]อัตราการครองเตียง!O:O,MATCH([1]ตารางคะแนนV3!$C698,[1]อัตราการครองเตียง!$C:$C,0)),0)</f>
        <v>0</v>
      </c>
      <c r="AL698" s="88">
        <f>INDEX([1]SumAdjRw!R:R,MATCH([1]ตารางคะแนนV3!$C698,[1]SumAdjRw!$C:$C,0))</f>
        <v>1</v>
      </c>
      <c r="AM698" s="89">
        <f t="shared" si="166"/>
        <v>1</v>
      </c>
      <c r="AN698" s="90">
        <f t="shared" si="167"/>
        <v>4</v>
      </c>
      <c r="AO698" s="91">
        <f t="shared" si="168"/>
        <v>8.5</v>
      </c>
      <c r="AP698" s="92">
        <f>INDEX([1]RiskPlusY2565Q3!Q:Q,MATCH([1]ตารางคะแนนV3!$C698,[1]RiskPlusY2565Q3!$D:$D,0))</f>
        <v>0</v>
      </c>
      <c r="AQ698" s="92">
        <f>INDEX([1]RiskPlusY2565Q3!R:R,MATCH([1]ตารางคะแนนV3!$C698,[1]RiskPlusY2565Q3!$D:$D,0))</f>
        <v>0</v>
      </c>
      <c r="AR698" s="92">
        <f>INDEX([1]RiskPlusY2565Q3!AB:AB,MATCH([1]ตารางคะแนนV3!$C698,[1]RiskPlusY2565Q3!$D:$D,0))</f>
        <v>1</v>
      </c>
      <c r="AS698" s="93">
        <f t="shared" si="169"/>
        <v>1</v>
      </c>
      <c r="AT698" s="92">
        <f>INDEX([1]RiskPlusY2565Q3!AA:AA,MATCH([1]ตารางคะแนนV3!$C698,[1]RiskPlusY2565Q3!$D:$D,0))</f>
        <v>1</v>
      </c>
      <c r="AU698" s="92">
        <f>INDEX([1]RiskPlusY2565Q3!AC:AC,MATCH([1]ตารางคะแนนV3!$C698,[1]RiskPlusY2565Q3!$D:$D,0))</f>
        <v>1</v>
      </c>
      <c r="AV698" s="94">
        <f t="shared" si="170"/>
        <v>2</v>
      </c>
      <c r="AW698" s="95">
        <f t="shared" si="171"/>
        <v>3</v>
      </c>
      <c r="AX698" s="96">
        <f t="shared" si="172"/>
        <v>11.5</v>
      </c>
      <c r="AY698" s="18" t="str">
        <f t="shared" si="173"/>
        <v>B</v>
      </c>
      <c r="AZ698" s="18"/>
      <c r="BA698" s="18" t="str">
        <f>INDEX([1]Proflile65!$L:$L,MATCH([1]ตารางคะแนนV3!$C698,[1]Proflile65!$D:$D,0))</f>
        <v>เดิม</v>
      </c>
      <c r="BB698" s="18"/>
      <c r="BC698" s="18"/>
      <c r="BD698" s="28" t="b">
        <f t="shared" si="174"/>
        <v>1</v>
      </c>
      <c r="BE698" s="96">
        <v>11.5</v>
      </c>
      <c r="BF698" s="18" t="s">
        <v>2071</v>
      </c>
      <c r="BH698" s="17">
        <f t="shared" si="175"/>
        <v>150000</v>
      </c>
    </row>
    <row r="699" spans="1:60">
      <c r="A699" s="18" t="s">
        <v>36</v>
      </c>
      <c r="B699" s="17" t="s">
        <v>160</v>
      </c>
      <c r="C699" s="18" t="s">
        <v>1565</v>
      </c>
      <c r="D699" s="17" t="s">
        <v>1566</v>
      </c>
      <c r="E699" s="18" t="str">
        <f>INDEX([1]Proflile65!$F:$F,MATCH([1]ตารางคะแนนV3!$C699,[1]Proflile65!$D:$D,0))</f>
        <v>รพช.</v>
      </c>
      <c r="F699" s="18">
        <f>INDEX([1]Proflile65!$H:$H,MATCH([1]ตารางคะแนนV3!$C699,[1]Proflile65!$D:$D,0))</f>
        <v>94</v>
      </c>
      <c r="G699" s="19" t="str">
        <f>INDEX([1]Proflile65!$K:$K,MATCH([1]ตารางคะแนนV3!$C699,[1]Proflile65!$D:$D,0))</f>
        <v>รพช.F1 P50,000-100,000</v>
      </c>
      <c r="H699" s="75">
        <v>70616</v>
      </c>
      <c r="I699" s="76">
        <f>INDEX([1]RiskPlusY2565Q3!L:L,MATCH([1]ตารางคะแนนV3!$C699,[1]RiskPlusY2565Q3!$D:$D,0))</f>
        <v>201880980.63</v>
      </c>
      <c r="J699" s="76">
        <f>INDEX([1]RiskPlusY2565Q3!P:P,MATCH([1]ตารางคะแนนV3!$C699,[1]RiskPlusY2565Q3!$D:$D,0))</f>
        <v>138039192.63</v>
      </c>
      <c r="K699" s="76">
        <f>INDEX([1]RiskPlusY2565Q3!O:O,MATCH([1]ตารางคะแนนV3!$C699,[1]RiskPlusY2565Q3!$D:$D,0))</f>
        <v>59596121.469999999</v>
      </c>
      <c r="L699" s="76">
        <f>INDEX([1]RiskPlusY2565Q3!M:M,MATCH([1]ตารางคะแนนV3!$C699,[1]RiskPlusY2565Q3!$D:$D,0))</f>
        <v>44533691.18</v>
      </c>
      <c r="M699" s="29">
        <f>INDEX([1]RiskPlusY2565Q3!N:N,MATCH([1]ตารางคะแนนV3!$C699,[1]RiskPlusY2565Q3!$D:$D,0))</f>
        <v>0</v>
      </c>
      <c r="N699" s="77">
        <f>INDEX([1]PlanfinY2565Q3!M:M,MATCH([1]ตารางคะแนนV3!$C699,[1]PlanfinY2565Q3!$C:$C,0))</f>
        <v>1</v>
      </c>
      <c r="O699" s="78">
        <f>INDEX([1]PlanfinY2565Q3!N:N,MATCH([1]ตารางคะแนนV3!$C699,[1]PlanfinY2565Q3!$C:$C,0))</f>
        <v>1</v>
      </c>
      <c r="P699" s="79">
        <f t="shared" si="160"/>
        <v>2</v>
      </c>
      <c r="Q699" s="80">
        <f>INDEX([1]Ratio!R:R,MATCH([1]ตารางคะแนนV3!$C699,[1]Ratio!$C:$C,0))</f>
        <v>89</v>
      </c>
      <c r="R699" s="81">
        <f>INDEX([1]RiskPlusY2565Q3!$S:$S,MATCH([1]ตารางคะแนนV3!C699,[1]RiskPlusY2565Q3!$D:$D,0))</f>
        <v>1</v>
      </c>
      <c r="S699" s="82">
        <f>INDEX([1]Ratio!$S:$S,MATCH([1]ตารางคะแนนV3!$C699,[1]Ratio!$C:$C,0))</f>
        <v>59</v>
      </c>
      <c r="T699" s="78">
        <f>VLOOKUP($C699,[1]RiskPlusY2565Q3!$D$2:$W$901,17,0)</f>
        <v>1</v>
      </c>
      <c r="U699" s="83">
        <f t="shared" si="161"/>
        <v>0.5</v>
      </c>
      <c r="V699" s="82">
        <f>INDEX([1]Ratio!$T:$T,MATCH([1]ตารางคะแนนV3!$C699,[1]Ratio!$C:$C,0))</f>
        <v>59</v>
      </c>
      <c r="W699" s="78">
        <f>VLOOKUP($C699,[1]RiskPlusY2565Q3!$D$2:$W$901,18,0)</f>
        <v>1</v>
      </c>
      <c r="X699" s="83">
        <f t="shared" si="162"/>
        <v>0.5</v>
      </c>
      <c r="Y699" s="82">
        <f>INDEX([1]Ratio!$V:$V,MATCH([1]ตารางคะแนนV3!$C699,[1]Ratio!$C:$C,0))</f>
        <v>59</v>
      </c>
      <c r="Z699" s="81">
        <f>INDEX([1]RiskPlusY2565Q3!$W:$W,MATCH([1]ตารางคะแนนV3!C699,[1]RiskPlusY2565Q3!$D:$D,0))</f>
        <v>1</v>
      </c>
      <c r="AA699" s="84">
        <f t="shared" si="163"/>
        <v>3</v>
      </c>
      <c r="AB699" s="77" t="str">
        <f>INDEX('[1]Quick MethodY2565Q3'!P:P,MATCH([1]ตารางคะแนนV3!$C699,'[1]Quick MethodY2565Q3'!$C:$C,0))</f>
        <v>1</v>
      </c>
      <c r="AC699" s="78" t="str">
        <f>INDEX('[1]Quick MethodY2565Q3'!Q:Q,MATCH([1]ตารางคะแนนV3!$C699,'[1]Quick MethodY2565Q3'!$C:$C,0))</f>
        <v>1</v>
      </c>
      <c r="AD699" s="78">
        <f>INDEX([1]HGRY2565Q3!W:W,MATCH([1]ตารางคะแนนV3!$C699,[1]HGRY2565Q3!$C:$C,0))</f>
        <v>0</v>
      </c>
      <c r="AE699" s="78">
        <f>INDEX([1]HGRY2565Q3!X:X,MATCH([1]ตารางคะแนนV3!$C699,[1]HGRY2565Q3!$C:$C,0))</f>
        <v>0</v>
      </c>
      <c r="AF699" s="78">
        <f>INDEX([1]HGRY2565Q3!Y:Y,MATCH([1]ตารางคะแนนV3!$C699,[1]HGRY2565Q3!$C:$C,0))</f>
        <v>0.5</v>
      </c>
      <c r="AG699" s="78">
        <f>INDEX([1]HGRY2565Q3!Z:Z,MATCH([1]ตารางคะแนนV3!$C699,[1]HGRY2565Q3!$C:$C,0))</f>
        <v>0</v>
      </c>
      <c r="AH699" s="85">
        <f t="shared" si="164"/>
        <v>2.5</v>
      </c>
      <c r="AI699" s="79">
        <f t="shared" si="165"/>
        <v>2</v>
      </c>
      <c r="AJ699" s="86">
        <f>INDEX([1]PointY2565Q3!J:J,MATCH([1]ตารางคะแนนV3!$C699,[1]PointY2565Q3!$C:$C,0))</f>
        <v>1</v>
      </c>
      <c r="AK699" s="87">
        <f>IFERROR(INDEX([1]อัตราการครองเตียง!O:O,MATCH([1]ตารางคะแนนV3!$C699,[1]อัตราการครองเตียง!$C:$C,0)),0)</f>
        <v>1</v>
      </c>
      <c r="AL699" s="88">
        <f>INDEX([1]SumAdjRw!R:R,MATCH([1]ตารางคะแนนV3!$C699,[1]SumAdjRw!$C:$C,0))</f>
        <v>1</v>
      </c>
      <c r="AM699" s="89">
        <f t="shared" si="166"/>
        <v>2</v>
      </c>
      <c r="AN699" s="90">
        <f t="shared" si="167"/>
        <v>5</v>
      </c>
      <c r="AO699" s="91">
        <f t="shared" si="168"/>
        <v>10</v>
      </c>
      <c r="AP699" s="92">
        <f>INDEX([1]RiskPlusY2565Q3!Q:Q,MATCH([1]ตารางคะแนนV3!$C699,[1]RiskPlusY2565Q3!$D:$D,0))</f>
        <v>0</v>
      </c>
      <c r="AQ699" s="92">
        <f>INDEX([1]RiskPlusY2565Q3!R:R,MATCH([1]ตารางคะแนนV3!$C699,[1]RiskPlusY2565Q3!$D:$D,0))</f>
        <v>0</v>
      </c>
      <c r="AR699" s="92">
        <f>INDEX([1]RiskPlusY2565Q3!AB:AB,MATCH([1]ตารางคะแนนV3!$C699,[1]RiskPlusY2565Q3!$D:$D,0))</f>
        <v>1</v>
      </c>
      <c r="AS699" s="93">
        <f t="shared" si="169"/>
        <v>1</v>
      </c>
      <c r="AT699" s="92">
        <f>INDEX([1]RiskPlusY2565Q3!AA:AA,MATCH([1]ตารางคะแนนV3!$C699,[1]RiskPlusY2565Q3!$D:$D,0))</f>
        <v>1</v>
      </c>
      <c r="AU699" s="92">
        <f>INDEX([1]RiskPlusY2565Q3!AC:AC,MATCH([1]ตารางคะแนนV3!$C699,[1]RiskPlusY2565Q3!$D:$D,0))</f>
        <v>1</v>
      </c>
      <c r="AV699" s="94">
        <f t="shared" si="170"/>
        <v>2</v>
      </c>
      <c r="AW699" s="95">
        <f t="shared" si="171"/>
        <v>3</v>
      </c>
      <c r="AX699" s="96">
        <f t="shared" si="172"/>
        <v>13</v>
      </c>
      <c r="AY699" s="18" t="str">
        <f t="shared" si="173"/>
        <v>A</v>
      </c>
      <c r="AZ699" s="18"/>
      <c r="BA699" s="18" t="str">
        <f>INDEX([1]Proflile65!$L:$L,MATCH([1]ตารางคะแนนV3!$C699,[1]Proflile65!$D:$D,0))</f>
        <v>เดิม</v>
      </c>
      <c r="BB699" s="18"/>
      <c r="BC699" s="18"/>
      <c r="BD699" s="28" t="b">
        <f t="shared" si="174"/>
        <v>1</v>
      </c>
      <c r="BE699" s="96">
        <v>13</v>
      </c>
      <c r="BF699" s="18" t="s">
        <v>2048</v>
      </c>
      <c r="BH699" s="17">
        <f t="shared" si="175"/>
        <v>300000</v>
      </c>
    </row>
    <row r="700" spans="1:60">
      <c r="A700" s="18" t="s">
        <v>36</v>
      </c>
      <c r="B700" s="17" t="s">
        <v>160</v>
      </c>
      <c r="C700" s="18" t="s">
        <v>1567</v>
      </c>
      <c r="D700" s="17" t="s">
        <v>1568</v>
      </c>
      <c r="E700" s="18" t="str">
        <f>INDEX([1]Proflile65!$F:$F,MATCH([1]ตารางคะแนนV3!$C700,[1]Proflile65!$D:$D,0))</f>
        <v>รพช.</v>
      </c>
      <c r="F700" s="18">
        <f>INDEX([1]Proflile65!$H:$H,MATCH([1]ตารางคะแนนV3!$C700,[1]Proflile65!$D:$D,0))</f>
        <v>90</v>
      </c>
      <c r="G700" s="19" t="str">
        <f>INDEX([1]Proflile65!$K:$K,MATCH([1]ตารางคะแนนV3!$C700,[1]Proflile65!$D:$D,0))</f>
        <v>รพช.M2 B&lt;=100</v>
      </c>
      <c r="H700" s="75">
        <v>57315</v>
      </c>
      <c r="I700" s="76">
        <f>INDEX([1]RiskPlusY2565Q3!L:L,MATCH([1]ตารางคะแนนV3!$C700,[1]RiskPlusY2565Q3!$D:$D,0))</f>
        <v>371618150.56999999</v>
      </c>
      <c r="J700" s="76">
        <f>INDEX([1]RiskPlusY2565Q3!P:P,MATCH([1]ตารางคะแนนV3!$C700,[1]RiskPlusY2565Q3!$D:$D,0))</f>
        <v>336872240.43000001</v>
      </c>
      <c r="K700" s="76">
        <f>INDEX([1]RiskPlusY2565Q3!O:O,MATCH([1]ตารางคะแนนV3!$C700,[1]RiskPlusY2565Q3!$D:$D,0))</f>
        <v>12434802.52</v>
      </c>
      <c r="L700" s="76">
        <f>INDEX([1]RiskPlusY2565Q3!M:M,MATCH([1]ตารางคะแนนV3!$C700,[1]RiskPlusY2565Q3!$D:$D,0))</f>
        <v>151782.26999999999</v>
      </c>
      <c r="M700" s="29">
        <f>INDEX([1]RiskPlusY2565Q3!N:N,MATCH([1]ตารางคะแนนV3!$C700,[1]RiskPlusY2565Q3!$D:$D,0))</f>
        <v>0</v>
      </c>
      <c r="N700" s="77">
        <f>INDEX([1]PlanfinY2565Q3!M:M,MATCH([1]ตารางคะแนนV3!$C700,[1]PlanfinY2565Q3!$C:$C,0))</f>
        <v>1</v>
      </c>
      <c r="O700" s="78">
        <f>INDEX([1]PlanfinY2565Q3!N:N,MATCH([1]ตารางคะแนนV3!$C700,[1]PlanfinY2565Q3!$C:$C,0))</f>
        <v>1</v>
      </c>
      <c r="P700" s="79">
        <f t="shared" si="160"/>
        <v>2</v>
      </c>
      <c r="Q700" s="80">
        <f>INDEX([1]Ratio!R:R,MATCH([1]ตารางคะแนนV3!$C700,[1]Ratio!$C:$C,0))</f>
        <v>81</v>
      </c>
      <c r="R700" s="81">
        <f>INDEX([1]RiskPlusY2565Q3!$S:$S,MATCH([1]ตารางคะแนนV3!C700,[1]RiskPlusY2565Q3!$D:$D,0))</f>
        <v>1</v>
      </c>
      <c r="S700" s="82">
        <f>INDEX([1]Ratio!$S:$S,MATCH([1]ตารางคะแนนV3!$C700,[1]Ratio!$C:$C,0))</f>
        <v>96</v>
      </c>
      <c r="T700" s="78">
        <f>VLOOKUP($C700,[1]RiskPlusY2565Q3!$D$2:$W$901,17,0)</f>
        <v>0</v>
      </c>
      <c r="U700" s="83">
        <f t="shared" si="161"/>
        <v>0</v>
      </c>
      <c r="V700" s="82">
        <f>INDEX([1]Ratio!$T:$T,MATCH([1]ตารางคะแนนV3!$C700,[1]Ratio!$C:$C,0))</f>
        <v>44</v>
      </c>
      <c r="W700" s="78">
        <f>VLOOKUP($C700,[1]RiskPlusY2565Q3!$D$2:$W$901,18,0)</f>
        <v>1</v>
      </c>
      <c r="X700" s="83">
        <f t="shared" si="162"/>
        <v>0.5</v>
      </c>
      <c r="Y700" s="82">
        <f>INDEX([1]Ratio!$V:$V,MATCH([1]ตารางคะแนนV3!$C700,[1]Ratio!$C:$C,0))</f>
        <v>59</v>
      </c>
      <c r="Z700" s="81">
        <f>INDEX([1]RiskPlusY2565Q3!$W:$W,MATCH([1]ตารางคะแนนV3!C700,[1]RiskPlusY2565Q3!$D:$D,0))</f>
        <v>1</v>
      </c>
      <c r="AA700" s="84">
        <f t="shared" si="163"/>
        <v>2.5</v>
      </c>
      <c r="AB700" s="77" t="str">
        <f>INDEX('[1]Quick MethodY2565Q3'!P:P,MATCH([1]ตารางคะแนนV3!$C700,'[1]Quick MethodY2565Q3'!$C:$C,0))</f>
        <v>1</v>
      </c>
      <c r="AC700" s="78" t="str">
        <f>INDEX('[1]Quick MethodY2565Q3'!Q:Q,MATCH([1]ตารางคะแนนV3!$C700,'[1]Quick MethodY2565Q3'!$C:$C,0))</f>
        <v>1</v>
      </c>
      <c r="AD700" s="78">
        <f>INDEX([1]HGRY2565Q3!W:W,MATCH([1]ตารางคะแนนV3!$C700,[1]HGRY2565Q3!$C:$C,0))</f>
        <v>0</v>
      </c>
      <c r="AE700" s="78">
        <f>INDEX([1]HGRY2565Q3!X:X,MATCH([1]ตารางคะแนนV3!$C700,[1]HGRY2565Q3!$C:$C,0))</f>
        <v>0</v>
      </c>
      <c r="AF700" s="78">
        <f>INDEX([1]HGRY2565Q3!Y:Y,MATCH([1]ตารางคะแนนV3!$C700,[1]HGRY2565Q3!$C:$C,0))</f>
        <v>0.5</v>
      </c>
      <c r="AG700" s="78">
        <f>INDEX([1]HGRY2565Q3!Z:Z,MATCH([1]ตารางคะแนนV3!$C700,[1]HGRY2565Q3!$C:$C,0))</f>
        <v>0.5</v>
      </c>
      <c r="AH700" s="85">
        <f t="shared" si="164"/>
        <v>3</v>
      </c>
      <c r="AI700" s="79">
        <f t="shared" si="165"/>
        <v>2</v>
      </c>
      <c r="AJ700" s="86">
        <f>INDEX([1]PointY2565Q3!J:J,MATCH([1]ตารางคะแนนV3!$C700,[1]PointY2565Q3!$C:$C,0))</f>
        <v>1</v>
      </c>
      <c r="AK700" s="87">
        <f>IFERROR(INDEX([1]อัตราการครองเตียง!O:O,MATCH([1]ตารางคะแนนV3!$C700,[1]อัตราการครองเตียง!$C:$C,0)),0)</f>
        <v>1</v>
      </c>
      <c r="AL700" s="88">
        <f>INDEX([1]SumAdjRw!R:R,MATCH([1]ตารางคะแนนV3!$C700,[1]SumAdjRw!$C:$C,0))</f>
        <v>1</v>
      </c>
      <c r="AM700" s="89">
        <f t="shared" si="166"/>
        <v>2</v>
      </c>
      <c r="AN700" s="90">
        <f t="shared" si="167"/>
        <v>5</v>
      </c>
      <c r="AO700" s="91">
        <f t="shared" si="168"/>
        <v>9.5</v>
      </c>
      <c r="AP700" s="92">
        <f>INDEX([1]RiskPlusY2565Q3!Q:Q,MATCH([1]ตารางคะแนนV3!$C700,[1]RiskPlusY2565Q3!$D:$D,0))</f>
        <v>0</v>
      </c>
      <c r="AQ700" s="92">
        <f>INDEX([1]RiskPlusY2565Q3!R:R,MATCH([1]ตารางคะแนนV3!$C700,[1]RiskPlusY2565Q3!$D:$D,0))</f>
        <v>0</v>
      </c>
      <c r="AR700" s="92">
        <f>INDEX([1]RiskPlusY2565Q3!AB:AB,MATCH([1]ตารางคะแนนV3!$C700,[1]RiskPlusY2565Q3!$D:$D,0))</f>
        <v>1</v>
      </c>
      <c r="AS700" s="93">
        <f t="shared" si="169"/>
        <v>1</v>
      </c>
      <c r="AT700" s="92">
        <f>INDEX([1]RiskPlusY2565Q3!AA:AA,MATCH([1]ตารางคะแนนV3!$C700,[1]RiskPlusY2565Q3!$D:$D,0))</f>
        <v>1</v>
      </c>
      <c r="AU700" s="92">
        <f>INDEX([1]RiskPlusY2565Q3!AC:AC,MATCH([1]ตารางคะแนนV3!$C700,[1]RiskPlusY2565Q3!$D:$D,0))</f>
        <v>1</v>
      </c>
      <c r="AV700" s="94">
        <f t="shared" si="170"/>
        <v>2</v>
      </c>
      <c r="AW700" s="95">
        <f t="shared" si="171"/>
        <v>3</v>
      </c>
      <c r="AX700" s="96">
        <f t="shared" si="172"/>
        <v>12.5</v>
      </c>
      <c r="AY700" s="18" t="str">
        <f t="shared" si="173"/>
        <v>A</v>
      </c>
      <c r="AZ700" s="18"/>
      <c r="BA700" s="18" t="str">
        <f>INDEX([1]Proflile65!$L:$L,MATCH([1]ตารางคะแนนV3!$C700,[1]Proflile65!$D:$D,0))</f>
        <v>เดิม</v>
      </c>
      <c r="BB700" s="18"/>
      <c r="BC700" s="18"/>
      <c r="BD700" s="28" t="b">
        <f t="shared" si="174"/>
        <v>1</v>
      </c>
      <c r="BE700" s="96">
        <v>12.5</v>
      </c>
      <c r="BF700" s="18" t="s">
        <v>2048</v>
      </c>
      <c r="BH700" s="17">
        <f t="shared" si="175"/>
        <v>300000</v>
      </c>
    </row>
    <row r="701" spans="1:60">
      <c r="A701" s="18" t="s">
        <v>36</v>
      </c>
      <c r="B701" s="17" t="s">
        <v>160</v>
      </c>
      <c r="C701" s="18" t="s">
        <v>1569</v>
      </c>
      <c r="D701" s="17" t="s">
        <v>1570</v>
      </c>
      <c r="E701" s="18" t="str">
        <f>INDEX([1]Proflile65!$F:$F,MATCH([1]ตารางคะแนนV3!$C701,[1]Proflile65!$D:$D,0))</f>
        <v>รพช.</v>
      </c>
      <c r="F701" s="18">
        <f>INDEX([1]Proflile65!$H:$H,MATCH([1]ตารางคะแนนV3!$C701,[1]Proflile65!$D:$D,0))</f>
        <v>176</v>
      </c>
      <c r="G701" s="19" t="str">
        <f>INDEX([1]Proflile65!$K:$K,MATCH([1]ตารางคะแนนV3!$C701,[1]Proflile65!$D:$D,0))</f>
        <v>รพช.M2 B&gt;100</v>
      </c>
      <c r="H701" s="75">
        <v>73645</v>
      </c>
      <c r="I701" s="76">
        <f>INDEX([1]RiskPlusY2565Q3!L:L,MATCH([1]ตารางคะแนนV3!$C701,[1]RiskPlusY2565Q3!$D:$D,0))</f>
        <v>50574036.229999997</v>
      </c>
      <c r="J701" s="76">
        <f>INDEX([1]RiskPlusY2565Q3!P:P,MATCH([1]ตารางคะแนนV3!$C701,[1]RiskPlusY2565Q3!$D:$D,0))</f>
        <v>3358333.03</v>
      </c>
      <c r="K701" s="76">
        <f>INDEX([1]RiskPlusY2565Q3!O:O,MATCH([1]ตารางคะแนนV3!$C701,[1]RiskPlusY2565Q3!$D:$D,0))</f>
        <v>22617218.48</v>
      </c>
      <c r="L701" s="76">
        <f>INDEX([1]RiskPlusY2565Q3!M:M,MATCH([1]ตารางคะแนนV3!$C701,[1]RiskPlusY2565Q3!$D:$D,0))</f>
        <v>9921983.6699999999</v>
      </c>
      <c r="M701" s="29">
        <f>INDEX([1]RiskPlusY2565Q3!N:N,MATCH([1]ตารางคะแนนV3!$C701,[1]RiskPlusY2565Q3!$D:$D,0))</f>
        <v>0</v>
      </c>
      <c r="N701" s="77">
        <f>INDEX([1]PlanfinY2565Q3!M:M,MATCH([1]ตารางคะแนนV3!$C701,[1]PlanfinY2565Q3!$C:$C,0))</f>
        <v>0</v>
      </c>
      <c r="O701" s="78">
        <f>INDEX([1]PlanfinY2565Q3!N:N,MATCH([1]ตารางคะแนนV3!$C701,[1]PlanfinY2565Q3!$C:$C,0))</f>
        <v>0</v>
      </c>
      <c r="P701" s="79">
        <f t="shared" si="160"/>
        <v>0</v>
      </c>
      <c r="Q701" s="80">
        <f>INDEX([1]Ratio!R:R,MATCH([1]ตารางคะแนนV3!$C701,[1]Ratio!$C:$C,0))</f>
        <v>161</v>
      </c>
      <c r="R701" s="81">
        <f>INDEX([1]RiskPlusY2565Q3!$S:$S,MATCH([1]ตารางคะแนนV3!C701,[1]RiskPlusY2565Q3!$D:$D,0))</f>
        <v>0</v>
      </c>
      <c r="S701" s="82">
        <f>INDEX([1]Ratio!$S:$S,MATCH([1]ตารางคะแนนV3!$C701,[1]Ratio!$C:$C,0))</f>
        <v>76</v>
      </c>
      <c r="T701" s="78">
        <f>VLOOKUP($C701,[1]RiskPlusY2565Q3!$D$2:$W$901,17,0)</f>
        <v>0</v>
      </c>
      <c r="U701" s="83">
        <f t="shared" si="161"/>
        <v>0</v>
      </c>
      <c r="V701" s="82">
        <f>INDEX([1]Ratio!$T:$T,MATCH([1]ตารางคะแนนV3!$C701,[1]Ratio!$C:$C,0))</f>
        <v>50</v>
      </c>
      <c r="W701" s="78">
        <f>VLOOKUP($C701,[1]RiskPlusY2565Q3!$D$2:$W$901,18,0)</f>
        <v>1</v>
      </c>
      <c r="X701" s="83">
        <f t="shared" si="162"/>
        <v>0.5</v>
      </c>
      <c r="Y701" s="82">
        <f>INDEX([1]Ratio!$V:$V,MATCH([1]ตารางคะแนนV3!$C701,[1]Ratio!$C:$C,0))</f>
        <v>54</v>
      </c>
      <c r="Z701" s="81">
        <f>INDEX([1]RiskPlusY2565Q3!$W:$W,MATCH([1]ตารางคะแนนV3!C701,[1]RiskPlusY2565Q3!$D:$D,0))</f>
        <v>1</v>
      </c>
      <c r="AA701" s="84">
        <f t="shared" si="163"/>
        <v>1.5</v>
      </c>
      <c r="AB701" s="77" t="str">
        <f>INDEX('[1]Quick MethodY2565Q3'!P:P,MATCH([1]ตารางคะแนนV3!$C701,'[1]Quick MethodY2565Q3'!$C:$C,0))</f>
        <v>0</v>
      </c>
      <c r="AC701" s="78" t="str">
        <f>INDEX('[1]Quick MethodY2565Q3'!Q:Q,MATCH([1]ตารางคะแนนV3!$C701,'[1]Quick MethodY2565Q3'!$C:$C,0))</f>
        <v>1</v>
      </c>
      <c r="AD701" s="78">
        <f>INDEX([1]HGRY2565Q3!W:W,MATCH([1]ตารางคะแนนV3!$C701,[1]HGRY2565Q3!$C:$C,0))</f>
        <v>0</v>
      </c>
      <c r="AE701" s="78">
        <f>INDEX([1]HGRY2565Q3!X:X,MATCH([1]ตารางคะแนนV3!$C701,[1]HGRY2565Q3!$C:$C,0))</f>
        <v>0.5</v>
      </c>
      <c r="AF701" s="78">
        <f>INDEX([1]HGRY2565Q3!Y:Y,MATCH([1]ตารางคะแนนV3!$C701,[1]HGRY2565Q3!$C:$C,0))</f>
        <v>0.5</v>
      </c>
      <c r="AG701" s="78">
        <f>INDEX([1]HGRY2565Q3!Z:Z,MATCH([1]ตารางคะแนนV3!$C701,[1]HGRY2565Q3!$C:$C,0))</f>
        <v>0.5</v>
      </c>
      <c r="AH701" s="85">
        <f t="shared" si="164"/>
        <v>2.5</v>
      </c>
      <c r="AI701" s="79">
        <f t="shared" si="165"/>
        <v>2</v>
      </c>
      <c r="AJ701" s="86">
        <f>INDEX([1]PointY2565Q3!J:J,MATCH([1]ตารางคะแนนV3!$C701,[1]PointY2565Q3!$C:$C,0))</f>
        <v>1</v>
      </c>
      <c r="AK701" s="87">
        <f>IFERROR(INDEX([1]อัตราการครองเตียง!O:O,MATCH([1]ตารางคะแนนV3!$C701,[1]อัตราการครองเตียง!$C:$C,0)),0)</f>
        <v>0</v>
      </c>
      <c r="AL701" s="88">
        <f>INDEX([1]SumAdjRw!R:R,MATCH([1]ตารางคะแนนV3!$C701,[1]SumAdjRw!$C:$C,0))</f>
        <v>1</v>
      </c>
      <c r="AM701" s="89">
        <f t="shared" si="166"/>
        <v>1</v>
      </c>
      <c r="AN701" s="90">
        <f t="shared" si="167"/>
        <v>4</v>
      </c>
      <c r="AO701" s="91">
        <f t="shared" si="168"/>
        <v>5.5</v>
      </c>
      <c r="AP701" s="92">
        <f>INDEX([1]RiskPlusY2565Q3!Q:Q,MATCH([1]ตารางคะแนนV3!$C701,[1]RiskPlusY2565Q3!$D:$D,0))</f>
        <v>0</v>
      </c>
      <c r="AQ701" s="92">
        <f>INDEX([1]RiskPlusY2565Q3!R:R,MATCH([1]ตารางคะแนนV3!$C701,[1]RiskPlusY2565Q3!$D:$D,0))</f>
        <v>0</v>
      </c>
      <c r="AR701" s="92">
        <f>INDEX([1]RiskPlusY2565Q3!AB:AB,MATCH([1]ตารางคะแนนV3!$C701,[1]RiskPlusY2565Q3!$D:$D,0))</f>
        <v>1</v>
      </c>
      <c r="AS701" s="93">
        <f t="shared" si="169"/>
        <v>1</v>
      </c>
      <c r="AT701" s="92">
        <f>INDEX([1]RiskPlusY2565Q3!AA:AA,MATCH([1]ตารางคะแนนV3!$C701,[1]RiskPlusY2565Q3!$D:$D,0))</f>
        <v>1</v>
      </c>
      <c r="AU701" s="92">
        <f>INDEX([1]RiskPlusY2565Q3!AC:AC,MATCH([1]ตารางคะแนนV3!$C701,[1]RiskPlusY2565Q3!$D:$D,0))</f>
        <v>1</v>
      </c>
      <c r="AV701" s="94">
        <f t="shared" si="170"/>
        <v>2</v>
      </c>
      <c r="AW701" s="95">
        <f t="shared" si="171"/>
        <v>3</v>
      </c>
      <c r="AX701" s="96">
        <f t="shared" si="172"/>
        <v>8.5</v>
      </c>
      <c r="AY701" s="18" t="str">
        <f t="shared" si="173"/>
        <v>D</v>
      </c>
      <c r="AZ701" s="18"/>
      <c r="BA701" s="18" t="str">
        <f>INDEX([1]Proflile65!$L:$L,MATCH([1]ตารางคะแนนV3!$C701,[1]Proflile65!$D:$D,0))</f>
        <v>เดิม</v>
      </c>
      <c r="BB701" s="18"/>
      <c r="BC701" s="18"/>
      <c r="BD701" s="28" t="b">
        <f t="shared" si="174"/>
        <v>1</v>
      </c>
      <c r="BE701" s="96">
        <v>8.5</v>
      </c>
      <c r="BF701" s="18" t="s">
        <v>2073</v>
      </c>
      <c r="BH701" s="17">
        <f t="shared" si="175"/>
        <v>0</v>
      </c>
    </row>
    <row r="702" spans="1:60">
      <c r="A702" s="18" t="s">
        <v>36</v>
      </c>
      <c r="B702" s="17" t="s">
        <v>160</v>
      </c>
      <c r="C702" s="18" t="s">
        <v>1571</v>
      </c>
      <c r="D702" s="17" t="s">
        <v>1572</v>
      </c>
      <c r="E702" s="18" t="str">
        <f>INDEX([1]Proflile65!$F:$F,MATCH([1]ตารางคะแนนV3!$C702,[1]Proflile65!$D:$D,0))</f>
        <v>รพช.</v>
      </c>
      <c r="F702" s="18">
        <f>INDEX([1]Proflile65!$H:$H,MATCH([1]ตารางคะแนนV3!$C702,[1]Proflile65!$D:$D,0))</f>
        <v>30</v>
      </c>
      <c r="G702" s="19" t="str">
        <f>INDEX([1]Proflile65!$K:$K,MATCH([1]ตารางคะแนนV3!$C702,[1]Proflile65!$D:$D,0))</f>
        <v>รพช.F2 P&lt;=30,000</v>
      </c>
      <c r="H702" s="75">
        <v>6861</v>
      </c>
      <c r="I702" s="76">
        <f>INDEX([1]RiskPlusY2565Q3!L:L,MATCH([1]ตารางคะแนนV3!$C702,[1]RiskPlusY2565Q3!$D:$D,0))</f>
        <v>51796635.520000003</v>
      </c>
      <c r="J702" s="76">
        <f>INDEX([1]RiskPlusY2565Q3!P:P,MATCH([1]ตารางคะแนนV3!$C702,[1]RiskPlusY2565Q3!$D:$D,0))</f>
        <v>44144496.299999997</v>
      </c>
      <c r="K702" s="76">
        <f>INDEX([1]RiskPlusY2565Q3!O:O,MATCH([1]ตารางคะแนนV3!$C702,[1]RiskPlusY2565Q3!$D:$D,0))</f>
        <v>5322175.57</v>
      </c>
      <c r="L702" s="76">
        <f>INDEX([1]RiskPlusY2565Q3!M:M,MATCH([1]ตารางคะแนนV3!$C702,[1]RiskPlusY2565Q3!$D:$D,0))</f>
        <v>3275899.43</v>
      </c>
      <c r="M702" s="29">
        <f>INDEX([1]RiskPlusY2565Q3!N:N,MATCH([1]ตารางคะแนนV3!$C702,[1]RiskPlusY2565Q3!$D:$D,0))</f>
        <v>0</v>
      </c>
      <c r="N702" s="77">
        <f>INDEX([1]PlanfinY2565Q3!M:M,MATCH([1]ตารางคะแนนV3!$C702,[1]PlanfinY2565Q3!$C:$C,0))</f>
        <v>1</v>
      </c>
      <c r="O702" s="78">
        <f>INDEX([1]PlanfinY2565Q3!N:N,MATCH([1]ตารางคะแนนV3!$C702,[1]PlanfinY2565Q3!$C:$C,0))</f>
        <v>1</v>
      </c>
      <c r="P702" s="79">
        <f t="shared" si="160"/>
        <v>2</v>
      </c>
      <c r="Q702" s="80">
        <f>INDEX([1]Ratio!R:R,MATCH([1]ตารางคะแนนV3!$C702,[1]Ratio!$C:$C,0))</f>
        <v>138</v>
      </c>
      <c r="R702" s="81">
        <f>INDEX([1]RiskPlusY2565Q3!$S:$S,MATCH([1]ตารางคะแนนV3!C702,[1]RiskPlusY2565Q3!$D:$D,0))</f>
        <v>0</v>
      </c>
      <c r="S702" s="82">
        <f>INDEX([1]Ratio!$S:$S,MATCH([1]ตารางคะแนนV3!$C702,[1]Ratio!$C:$C,0))</f>
        <v>179</v>
      </c>
      <c r="T702" s="78">
        <f>VLOOKUP($C702,[1]RiskPlusY2565Q3!$D$2:$W$901,17,0)</f>
        <v>0</v>
      </c>
      <c r="U702" s="83">
        <f t="shared" si="161"/>
        <v>0</v>
      </c>
      <c r="V702" s="82">
        <f>INDEX([1]Ratio!$T:$T,MATCH([1]ตารางคะแนนV3!$C702,[1]Ratio!$C:$C,0))</f>
        <v>124</v>
      </c>
      <c r="W702" s="78">
        <f>VLOOKUP($C702,[1]RiskPlusY2565Q3!$D$2:$W$901,18,0)</f>
        <v>0</v>
      </c>
      <c r="X702" s="83">
        <f t="shared" si="162"/>
        <v>0</v>
      </c>
      <c r="Y702" s="82">
        <f>INDEX([1]Ratio!$V:$V,MATCH([1]ตารางคะแนนV3!$C702,[1]Ratio!$C:$C,0))</f>
        <v>56</v>
      </c>
      <c r="Z702" s="81">
        <f>INDEX([1]RiskPlusY2565Q3!$W:$W,MATCH([1]ตารางคะแนนV3!C702,[1]RiskPlusY2565Q3!$D:$D,0))</f>
        <v>1</v>
      </c>
      <c r="AA702" s="84">
        <f t="shared" si="163"/>
        <v>1</v>
      </c>
      <c r="AB702" s="77" t="str">
        <f>INDEX('[1]Quick MethodY2565Q3'!P:P,MATCH([1]ตารางคะแนนV3!$C702,'[1]Quick MethodY2565Q3'!$C:$C,0))</f>
        <v>0</v>
      </c>
      <c r="AC702" s="78" t="str">
        <f>INDEX('[1]Quick MethodY2565Q3'!Q:Q,MATCH([1]ตารางคะแนนV3!$C702,'[1]Quick MethodY2565Q3'!$C:$C,0))</f>
        <v>1</v>
      </c>
      <c r="AD702" s="78">
        <f>INDEX([1]HGRY2565Q3!W:W,MATCH([1]ตารางคะแนนV3!$C702,[1]HGRY2565Q3!$C:$C,0))</f>
        <v>0.5</v>
      </c>
      <c r="AE702" s="78">
        <f>INDEX([1]HGRY2565Q3!X:X,MATCH([1]ตารางคะแนนV3!$C702,[1]HGRY2565Q3!$C:$C,0))</f>
        <v>0</v>
      </c>
      <c r="AF702" s="78">
        <f>INDEX([1]HGRY2565Q3!Y:Y,MATCH([1]ตารางคะแนนV3!$C702,[1]HGRY2565Q3!$C:$C,0))</f>
        <v>0.5</v>
      </c>
      <c r="AG702" s="78">
        <f>INDEX([1]HGRY2565Q3!Z:Z,MATCH([1]ตารางคะแนนV3!$C702,[1]HGRY2565Q3!$C:$C,0))</f>
        <v>0.5</v>
      </c>
      <c r="AH702" s="85">
        <f t="shared" si="164"/>
        <v>2.5</v>
      </c>
      <c r="AI702" s="79">
        <f t="shared" si="165"/>
        <v>2</v>
      </c>
      <c r="AJ702" s="86">
        <f>INDEX([1]PointY2565Q3!J:J,MATCH([1]ตารางคะแนนV3!$C702,[1]PointY2565Q3!$C:$C,0))</f>
        <v>1</v>
      </c>
      <c r="AK702" s="87">
        <f>IFERROR(INDEX([1]อัตราการครองเตียง!O:O,MATCH([1]ตารางคะแนนV3!$C702,[1]อัตราการครองเตียง!$C:$C,0)),0)</f>
        <v>0</v>
      </c>
      <c r="AL702" s="88">
        <f>INDEX([1]SumAdjRw!R:R,MATCH([1]ตารางคะแนนV3!$C702,[1]SumAdjRw!$C:$C,0))</f>
        <v>1</v>
      </c>
      <c r="AM702" s="89">
        <f t="shared" si="166"/>
        <v>1</v>
      </c>
      <c r="AN702" s="90">
        <f t="shared" si="167"/>
        <v>4</v>
      </c>
      <c r="AO702" s="91">
        <f t="shared" si="168"/>
        <v>7</v>
      </c>
      <c r="AP702" s="92">
        <f>INDEX([1]RiskPlusY2565Q3!Q:Q,MATCH([1]ตารางคะแนนV3!$C702,[1]RiskPlusY2565Q3!$D:$D,0))</f>
        <v>0</v>
      </c>
      <c r="AQ702" s="92">
        <f>INDEX([1]RiskPlusY2565Q3!R:R,MATCH([1]ตารางคะแนนV3!$C702,[1]RiskPlusY2565Q3!$D:$D,0))</f>
        <v>0</v>
      </c>
      <c r="AR702" s="92">
        <f>INDEX([1]RiskPlusY2565Q3!AB:AB,MATCH([1]ตารางคะแนนV3!$C702,[1]RiskPlusY2565Q3!$D:$D,0))</f>
        <v>1</v>
      </c>
      <c r="AS702" s="93">
        <f t="shared" si="169"/>
        <v>1</v>
      </c>
      <c r="AT702" s="92">
        <f>INDEX([1]RiskPlusY2565Q3!AA:AA,MATCH([1]ตารางคะแนนV3!$C702,[1]RiskPlusY2565Q3!$D:$D,0))</f>
        <v>1</v>
      </c>
      <c r="AU702" s="92">
        <f>INDEX([1]RiskPlusY2565Q3!AC:AC,MATCH([1]ตารางคะแนนV3!$C702,[1]RiskPlusY2565Q3!$D:$D,0))</f>
        <v>1</v>
      </c>
      <c r="AV702" s="94">
        <f t="shared" si="170"/>
        <v>2</v>
      </c>
      <c r="AW702" s="95">
        <f t="shared" si="171"/>
        <v>3</v>
      </c>
      <c r="AX702" s="96">
        <f t="shared" si="172"/>
        <v>10</v>
      </c>
      <c r="AY702" s="18" t="str">
        <f t="shared" si="173"/>
        <v>C</v>
      </c>
      <c r="AZ702" s="18"/>
      <c r="BA702" s="18" t="str">
        <f>INDEX([1]Proflile65!$L:$L,MATCH([1]ตารางคะแนนV3!$C702,[1]Proflile65!$D:$D,0))</f>
        <v>เดิม</v>
      </c>
      <c r="BB702" s="18"/>
      <c r="BC702" s="18"/>
      <c r="BD702" s="28" t="b">
        <f t="shared" si="174"/>
        <v>1</v>
      </c>
      <c r="BE702" s="96">
        <v>10</v>
      </c>
      <c r="BF702" s="18" t="s">
        <v>2072</v>
      </c>
      <c r="BH702" s="17">
        <f t="shared" si="175"/>
        <v>0</v>
      </c>
    </row>
    <row r="703" spans="1:60">
      <c r="A703" s="18" t="s">
        <v>36</v>
      </c>
      <c r="B703" s="17" t="s">
        <v>160</v>
      </c>
      <c r="C703" s="18" t="s">
        <v>1573</v>
      </c>
      <c r="D703" s="17" t="s">
        <v>1574</v>
      </c>
      <c r="E703" s="18" t="str">
        <f>INDEX([1]Proflile65!$F:$F,MATCH([1]ตารางคะแนนV3!$C703,[1]Proflile65!$D:$D,0))</f>
        <v>รพช.</v>
      </c>
      <c r="F703" s="18">
        <f>INDEX([1]Proflile65!$H:$H,MATCH([1]ตารางคะแนนV3!$C703,[1]Proflile65!$D:$D,0))</f>
        <v>33</v>
      </c>
      <c r="G703" s="19" t="str">
        <f>INDEX([1]Proflile65!$K:$K,MATCH([1]ตารางคะแนนV3!$C703,[1]Proflile65!$D:$D,0))</f>
        <v>รพช.F2 P30,000-60,000</v>
      </c>
      <c r="H703" s="75">
        <v>30921</v>
      </c>
      <c r="I703" s="76">
        <f>INDEX([1]RiskPlusY2565Q3!L:L,MATCH([1]ตารางคะแนนV3!$C703,[1]RiskPlusY2565Q3!$D:$D,0))</f>
        <v>92413834.489999995</v>
      </c>
      <c r="J703" s="76">
        <f>INDEX([1]RiskPlusY2565Q3!P:P,MATCH([1]ตารางคะแนนV3!$C703,[1]RiskPlusY2565Q3!$D:$D,0))</f>
        <v>46128529.969999999</v>
      </c>
      <c r="K703" s="76">
        <f>INDEX([1]RiskPlusY2565Q3!O:O,MATCH([1]ตารางคะแนนV3!$C703,[1]RiskPlusY2565Q3!$D:$D,0))</f>
        <v>13688356.630000001</v>
      </c>
      <c r="L703" s="76">
        <f>INDEX([1]RiskPlusY2565Q3!M:M,MATCH([1]ตารางคะแนนV3!$C703,[1]RiskPlusY2565Q3!$D:$D,0))</f>
        <v>10341269.67</v>
      </c>
      <c r="M703" s="29">
        <f>INDEX([1]RiskPlusY2565Q3!N:N,MATCH([1]ตารางคะแนนV3!$C703,[1]RiskPlusY2565Q3!$D:$D,0))</f>
        <v>0</v>
      </c>
      <c r="N703" s="77">
        <f>INDEX([1]PlanfinY2565Q3!M:M,MATCH([1]ตารางคะแนนV3!$C703,[1]PlanfinY2565Q3!$C:$C,0))</f>
        <v>0</v>
      </c>
      <c r="O703" s="78">
        <f>INDEX([1]PlanfinY2565Q3!N:N,MATCH([1]ตารางคะแนนV3!$C703,[1]PlanfinY2565Q3!$C:$C,0))</f>
        <v>1</v>
      </c>
      <c r="P703" s="79">
        <f t="shared" si="160"/>
        <v>1</v>
      </c>
      <c r="Q703" s="80">
        <f>INDEX([1]Ratio!R:R,MATCH([1]ตารางคะแนนV3!$C703,[1]Ratio!$C:$C,0))</f>
        <v>153</v>
      </c>
      <c r="R703" s="81">
        <f>INDEX([1]RiskPlusY2565Q3!$S:$S,MATCH([1]ตารางคะแนนV3!C703,[1]RiskPlusY2565Q3!$D:$D,0))</f>
        <v>0</v>
      </c>
      <c r="S703" s="82">
        <f>INDEX([1]Ratio!$S:$S,MATCH([1]ตารางคะแนนV3!$C703,[1]Ratio!$C:$C,0))</f>
        <v>248</v>
      </c>
      <c r="T703" s="78">
        <f>VLOOKUP($C703,[1]RiskPlusY2565Q3!$D$2:$W$901,17,0)</f>
        <v>0</v>
      </c>
      <c r="U703" s="83">
        <f t="shared" si="161"/>
        <v>0</v>
      </c>
      <c r="V703" s="82">
        <f>INDEX([1]Ratio!$T:$T,MATCH([1]ตารางคะแนนV3!$C703,[1]Ratio!$C:$C,0))</f>
        <v>118</v>
      </c>
      <c r="W703" s="78">
        <f>VLOOKUP($C703,[1]RiskPlusY2565Q3!$D$2:$W$901,18,0)</f>
        <v>0</v>
      </c>
      <c r="X703" s="83">
        <f t="shared" si="162"/>
        <v>0</v>
      </c>
      <c r="Y703" s="82">
        <f>INDEX([1]Ratio!$V:$V,MATCH([1]ตารางคะแนนV3!$C703,[1]Ratio!$C:$C,0))</f>
        <v>102</v>
      </c>
      <c r="Z703" s="81">
        <f>INDEX([1]RiskPlusY2565Q3!$W:$W,MATCH([1]ตารางคะแนนV3!C703,[1]RiskPlusY2565Q3!$D:$D,0))</f>
        <v>0</v>
      </c>
      <c r="AA703" s="84">
        <f t="shared" si="163"/>
        <v>0</v>
      </c>
      <c r="AB703" s="77" t="str">
        <f>INDEX('[1]Quick MethodY2565Q3'!P:P,MATCH([1]ตารางคะแนนV3!$C703,'[1]Quick MethodY2565Q3'!$C:$C,0))</f>
        <v>1</v>
      </c>
      <c r="AC703" s="78" t="str">
        <f>INDEX('[1]Quick MethodY2565Q3'!Q:Q,MATCH([1]ตารางคะแนนV3!$C703,'[1]Quick MethodY2565Q3'!$C:$C,0))</f>
        <v>1</v>
      </c>
      <c r="AD703" s="78">
        <f>INDEX([1]HGRY2565Q3!W:W,MATCH([1]ตารางคะแนนV3!$C703,[1]HGRY2565Q3!$C:$C,0))</f>
        <v>0.5</v>
      </c>
      <c r="AE703" s="78">
        <f>INDEX([1]HGRY2565Q3!X:X,MATCH([1]ตารางคะแนนV3!$C703,[1]HGRY2565Q3!$C:$C,0))</f>
        <v>0.5</v>
      </c>
      <c r="AF703" s="78">
        <f>INDEX([1]HGRY2565Q3!Y:Y,MATCH([1]ตารางคะแนนV3!$C703,[1]HGRY2565Q3!$C:$C,0))</f>
        <v>0.5</v>
      </c>
      <c r="AG703" s="78">
        <f>INDEX([1]HGRY2565Q3!Z:Z,MATCH([1]ตารางคะแนนV3!$C703,[1]HGRY2565Q3!$C:$C,0))</f>
        <v>0.5</v>
      </c>
      <c r="AH703" s="85">
        <f t="shared" si="164"/>
        <v>4</v>
      </c>
      <c r="AI703" s="79">
        <f t="shared" si="165"/>
        <v>2</v>
      </c>
      <c r="AJ703" s="86">
        <f>INDEX([1]PointY2565Q3!J:J,MATCH([1]ตารางคะแนนV3!$C703,[1]PointY2565Q3!$C:$C,0))</f>
        <v>1</v>
      </c>
      <c r="AK703" s="87">
        <f>IFERROR(INDEX([1]อัตราการครองเตียง!O:O,MATCH([1]ตารางคะแนนV3!$C703,[1]อัตราการครองเตียง!$C:$C,0)),0)</f>
        <v>1</v>
      </c>
      <c r="AL703" s="88">
        <f>INDEX([1]SumAdjRw!R:R,MATCH([1]ตารางคะแนนV3!$C703,[1]SumAdjRw!$C:$C,0))</f>
        <v>1</v>
      </c>
      <c r="AM703" s="89">
        <f t="shared" si="166"/>
        <v>2</v>
      </c>
      <c r="AN703" s="90">
        <f t="shared" si="167"/>
        <v>5</v>
      </c>
      <c r="AO703" s="91">
        <f t="shared" si="168"/>
        <v>6</v>
      </c>
      <c r="AP703" s="92">
        <f>INDEX([1]RiskPlusY2565Q3!Q:Q,MATCH([1]ตารางคะแนนV3!$C703,[1]RiskPlusY2565Q3!$D:$D,0))</f>
        <v>0</v>
      </c>
      <c r="AQ703" s="92">
        <f>INDEX([1]RiskPlusY2565Q3!R:R,MATCH([1]ตารางคะแนนV3!$C703,[1]RiskPlusY2565Q3!$D:$D,0))</f>
        <v>0</v>
      </c>
      <c r="AR703" s="92">
        <f>INDEX([1]RiskPlusY2565Q3!AB:AB,MATCH([1]ตารางคะแนนV3!$C703,[1]RiskPlusY2565Q3!$D:$D,0))</f>
        <v>1</v>
      </c>
      <c r="AS703" s="93">
        <f t="shared" si="169"/>
        <v>1</v>
      </c>
      <c r="AT703" s="92">
        <f>INDEX([1]RiskPlusY2565Q3!AA:AA,MATCH([1]ตารางคะแนนV3!$C703,[1]RiskPlusY2565Q3!$D:$D,0))</f>
        <v>1</v>
      </c>
      <c r="AU703" s="92">
        <f>INDEX([1]RiskPlusY2565Q3!AC:AC,MATCH([1]ตารางคะแนนV3!$C703,[1]RiskPlusY2565Q3!$D:$D,0))</f>
        <v>1</v>
      </c>
      <c r="AV703" s="94">
        <f t="shared" si="170"/>
        <v>2</v>
      </c>
      <c r="AW703" s="95">
        <f t="shared" si="171"/>
        <v>3</v>
      </c>
      <c r="AX703" s="96">
        <f t="shared" si="172"/>
        <v>9</v>
      </c>
      <c r="AY703" s="18" t="str">
        <f t="shared" si="173"/>
        <v>C</v>
      </c>
      <c r="AZ703" s="18"/>
      <c r="BA703" s="18" t="str">
        <f>INDEX([1]Proflile65!$L:$L,MATCH([1]ตารางคะแนนV3!$C703,[1]Proflile65!$D:$D,0))</f>
        <v>เดิม</v>
      </c>
      <c r="BB703" s="18"/>
      <c r="BC703" s="18"/>
      <c r="BD703" s="28" t="b">
        <f t="shared" si="174"/>
        <v>1</v>
      </c>
      <c r="BE703" s="96">
        <v>9</v>
      </c>
      <c r="BF703" s="18" t="s">
        <v>2072</v>
      </c>
      <c r="BH703" s="17">
        <f t="shared" si="175"/>
        <v>0</v>
      </c>
    </row>
    <row r="704" spans="1:60">
      <c r="A704" s="18" t="s">
        <v>36</v>
      </c>
      <c r="B704" s="17" t="s">
        <v>160</v>
      </c>
      <c r="C704" s="18" t="s">
        <v>1575</v>
      </c>
      <c r="D704" s="17" t="s">
        <v>1576</v>
      </c>
      <c r="E704" s="18" t="str">
        <f>INDEX([1]Proflile65!$F:$F,MATCH([1]ตารางคะแนนV3!$C704,[1]Proflile65!$D:$D,0))</f>
        <v>รพช.</v>
      </c>
      <c r="F704" s="18">
        <f>INDEX([1]Proflile65!$H:$H,MATCH([1]ตารางคะแนนV3!$C704,[1]Proflile65!$D:$D,0))</f>
        <v>33</v>
      </c>
      <c r="G704" s="19" t="str">
        <f>INDEX([1]Proflile65!$K:$K,MATCH([1]ตารางคะแนนV3!$C704,[1]Proflile65!$D:$D,0))</f>
        <v>รพช.F2 P&lt;=30,000</v>
      </c>
      <c r="H704" s="75">
        <v>28820</v>
      </c>
      <c r="I704" s="76">
        <f>INDEX([1]RiskPlusY2565Q3!L:L,MATCH([1]ตารางคะแนนV3!$C704,[1]RiskPlusY2565Q3!$D:$D,0))</f>
        <v>34958431.409999996</v>
      </c>
      <c r="J704" s="76">
        <f>INDEX([1]RiskPlusY2565Q3!P:P,MATCH([1]ตารางคะแนนV3!$C704,[1]RiskPlusY2565Q3!$D:$D,0))</f>
        <v>21025466.57</v>
      </c>
      <c r="K704" s="76">
        <f>INDEX([1]RiskPlusY2565Q3!O:O,MATCH([1]ตารางคะแนนV3!$C704,[1]RiskPlusY2565Q3!$D:$D,0))</f>
        <v>4974350.57</v>
      </c>
      <c r="L704" s="76">
        <f>INDEX([1]RiskPlusY2565Q3!M:M,MATCH([1]ตารางคะแนนV3!$C704,[1]RiskPlusY2565Q3!$D:$D,0))</f>
        <v>8152583.5599999996</v>
      </c>
      <c r="M704" s="29">
        <f>INDEX([1]RiskPlusY2565Q3!N:N,MATCH([1]ตารางคะแนนV3!$C704,[1]RiskPlusY2565Q3!$D:$D,0))</f>
        <v>0</v>
      </c>
      <c r="N704" s="77">
        <f>INDEX([1]PlanfinY2565Q3!M:M,MATCH([1]ตารางคะแนนV3!$C704,[1]PlanfinY2565Q3!$C:$C,0))</f>
        <v>1</v>
      </c>
      <c r="O704" s="78">
        <f>INDEX([1]PlanfinY2565Q3!N:N,MATCH([1]ตารางคะแนนV3!$C704,[1]PlanfinY2565Q3!$C:$C,0))</f>
        <v>1</v>
      </c>
      <c r="P704" s="79">
        <f t="shared" si="160"/>
        <v>2</v>
      </c>
      <c r="Q704" s="80">
        <f>INDEX([1]Ratio!R:R,MATCH([1]ตารางคะแนนV3!$C704,[1]Ratio!$C:$C,0))</f>
        <v>119</v>
      </c>
      <c r="R704" s="81">
        <f>INDEX([1]RiskPlusY2565Q3!$S:$S,MATCH([1]ตารางคะแนนV3!C704,[1]RiskPlusY2565Q3!$D:$D,0))</f>
        <v>0</v>
      </c>
      <c r="S704" s="82">
        <f>INDEX([1]Ratio!$S:$S,MATCH([1]ตารางคะแนนV3!$C704,[1]Ratio!$C:$C,0))</f>
        <v>90</v>
      </c>
      <c r="T704" s="78">
        <f>VLOOKUP($C704,[1]RiskPlusY2565Q3!$D$2:$W$901,17,0)</f>
        <v>0</v>
      </c>
      <c r="U704" s="83">
        <f t="shared" si="161"/>
        <v>0</v>
      </c>
      <c r="V704" s="82">
        <f>INDEX([1]Ratio!$T:$T,MATCH([1]ตารางคะแนนV3!$C704,[1]Ratio!$C:$C,0))</f>
        <v>59</v>
      </c>
      <c r="W704" s="78">
        <f>VLOOKUP($C704,[1]RiskPlusY2565Q3!$D$2:$W$901,18,0)</f>
        <v>1</v>
      </c>
      <c r="X704" s="83">
        <f t="shared" si="162"/>
        <v>0.5</v>
      </c>
      <c r="Y704" s="82">
        <f>INDEX([1]Ratio!$V:$V,MATCH([1]ตารางคะแนนV3!$C704,[1]Ratio!$C:$C,0))</f>
        <v>37</v>
      </c>
      <c r="Z704" s="81">
        <f>INDEX([1]RiskPlusY2565Q3!$W:$W,MATCH([1]ตารางคะแนนV3!C704,[1]RiskPlusY2565Q3!$D:$D,0))</f>
        <v>1</v>
      </c>
      <c r="AA704" s="84">
        <f t="shared" si="163"/>
        <v>1.5</v>
      </c>
      <c r="AB704" s="77" t="str">
        <f>INDEX('[1]Quick MethodY2565Q3'!P:P,MATCH([1]ตารางคะแนนV3!$C704,'[1]Quick MethodY2565Q3'!$C:$C,0))</f>
        <v>1</v>
      </c>
      <c r="AC704" s="78" t="str">
        <f>INDEX('[1]Quick MethodY2565Q3'!Q:Q,MATCH([1]ตารางคะแนนV3!$C704,'[1]Quick MethodY2565Q3'!$C:$C,0))</f>
        <v>1</v>
      </c>
      <c r="AD704" s="78">
        <f>INDEX([1]HGRY2565Q3!W:W,MATCH([1]ตารางคะแนนV3!$C704,[1]HGRY2565Q3!$C:$C,0))</f>
        <v>0</v>
      </c>
      <c r="AE704" s="78">
        <f>INDEX([1]HGRY2565Q3!X:X,MATCH([1]ตารางคะแนนV3!$C704,[1]HGRY2565Q3!$C:$C,0))</f>
        <v>0</v>
      </c>
      <c r="AF704" s="78">
        <f>INDEX([1]HGRY2565Q3!Y:Y,MATCH([1]ตารางคะแนนV3!$C704,[1]HGRY2565Q3!$C:$C,0))</f>
        <v>0</v>
      </c>
      <c r="AG704" s="78">
        <f>INDEX([1]HGRY2565Q3!Z:Z,MATCH([1]ตารางคะแนนV3!$C704,[1]HGRY2565Q3!$C:$C,0))</f>
        <v>0</v>
      </c>
      <c r="AH704" s="85">
        <f t="shared" si="164"/>
        <v>2</v>
      </c>
      <c r="AI704" s="79">
        <f t="shared" si="165"/>
        <v>2</v>
      </c>
      <c r="AJ704" s="86">
        <f>INDEX([1]PointY2565Q3!J:J,MATCH([1]ตารางคะแนนV3!$C704,[1]PointY2565Q3!$C:$C,0))</f>
        <v>1</v>
      </c>
      <c r="AK704" s="87">
        <f>IFERROR(INDEX([1]อัตราการครองเตียง!O:O,MATCH([1]ตารางคะแนนV3!$C704,[1]อัตราการครองเตียง!$C:$C,0)),0)</f>
        <v>1</v>
      </c>
      <c r="AL704" s="88">
        <f>INDEX([1]SumAdjRw!R:R,MATCH([1]ตารางคะแนนV3!$C704,[1]SumAdjRw!$C:$C,0))</f>
        <v>1</v>
      </c>
      <c r="AM704" s="89">
        <f t="shared" si="166"/>
        <v>2</v>
      </c>
      <c r="AN704" s="90">
        <f t="shared" si="167"/>
        <v>5</v>
      </c>
      <c r="AO704" s="91">
        <f t="shared" si="168"/>
        <v>8.5</v>
      </c>
      <c r="AP704" s="92">
        <f>INDEX([1]RiskPlusY2565Q3!Q:Q,MATCH([1]ตารางคะแนนV3!$C704,[1]RiskPlusY2565Q3!$D:$D,0))</f>
        <v>0</v>
      </c>
      <c r="AQ704" s="92">
        <f>INDEX([1]RiskPlusY2565Q3!R:R,MATCH([1]ตารางคะแนนV3!$C704,[1]RiskPlusY2565Q3!$D:$D,0))</f>
        <v>0</v>
      </c>
      <c r="AR704" s="92">
        <f>INDEX([1]RiskPlusY2565Q3!AB:AB,MATCH([1]ตารางคะแนนV3!$C704,[1]RiskPlusY2565Q3!$D:$D,0))</f>
        <v>1</v>
      </c>
      <c r="AS704" s="93">
        <f t="shared" si="169"/>
        <v>1</v>
      </c>
      <c r="AT704" s="92">
        <f>INDEX([1]RiskPlusY2565Q3!AA:AA,MATCH([1]ตารางคะแนนV3!$C704,[1]RiskPlusY2565Q3!$D:$D,0))</f>
        <v>1</v>
      </c>
      <c r="AU704" s="92">
        <f>INDEX([1]RiskPlusY2565Q3!AC:AC,MATCH([1]ตารางคะแนนV3!$C704,[1]RiskPlusY2565Q3!$D:$D,0))</f>
        <v>1</v>
      </c>
      <c r="AV704" s="94">
        <f t="shared" si="170"/>
        <v>2</v>
      </c>
      <c r="AW704" s="95">
        <f t="shared" si="171"/>
        <v>3</v>
      </c>
      <c r="AX704" s="96">
        <f t="shared" si="172"/>
        <v>11.5</v>
      </c>
      <c r="AY704" s="18" t="str">
        <f t="shared" si="173"/>
        <v>B</v>
      </c>
      <c r="AZ704" s="18"/>
      <c r="BA704" s="18" t="str">
        <f>INDEX([1]Proflile65!$L:$L,MATCH([1]ตารางคะแนนV3!$C704,[1]Proflile65!$D:$D,0))</f>
        <v>เดิม</v>
      </c>
      <c r="BB704" s="18"/>
      <c r="BC704" s="18"/>
      <c r="BD704" s="28" t="b">
        <f t="shared" si="174"/>
        <v>1</v>
      </c>
      <c r="BE704" s="96">
        <v>11.5</v>
      </c>
      <c r="BF704" s="18" t="s">
        <v>2071</v>
      </c>
      <c r="BH704" s="17">
        <f t="shared" si="175"/>
        <v>150000</v>
      </c>
    </row>
    <row r="705" spans="1:60">
      <c r="A705" s="18" t="s">
        <v>36</v>
      </c>
      <c r="B705" s="17" t="s">
        <v>160</v>
      </c>
      <c r="C705" s="18" t="s">
        <v>1577</v>
      </c>
      <c r="D705" s="17" t="s">
        <v>1578</v>
      </c>
      <c r="E705" s="18" t="str">
        <f>INDEX([1]Proflile65!$F:$F,MATCH([1]ตารางคะแนนV3!$C705,[1]Proflile65!$D:$D,0))</f>
        <v>รพช.</v>
      </c>
      <c r="F705" s="18">
        <f>INDEX([1]Proflile65!$H:$H,MATCH([1]ตารางคะแนนV3!$C705,[1]Proflile65!$D:$D,0))</f>
        <v>40</v>
      </c>
      <c r="G705" s="19" t="str">
        <f>INDEX([1]Proflile65!$K:$K,MATCH([1]ตารางคะแนนV3!$C705,[1]Proflile65!$D:$D,0))</f>
        <v>รพช.F2 P30,000-60,000</v>
      </c>
      <c r="H705" s="75">
        <v>39820</v>
      </c>
      <c r="I705" s="76">
        <f>INDEX([1]RiskPlusY2565Q3!L:L,MATCH([1]ตารางคะแนนV3!$C705,[1]RiskPlusY2565Q3!$D:$D,0))</f>
        <v>110479366.98</v>
      </c>
      <c r="J705" s="76">
        <f>INDEX([1]RiskPlusY2565Q3!P:P,MATCH([1]ตารางคะแนนV3!$C705,[1]RiskPlusY2565Q3!$D:$D,0))</f>
        <v>75151701.420000002</v>
      </c>
      <c r="K705" s="76">
        <f>INDEX([1]RiskPlusY2565Q3!O:O,MATCH([1]ตารางคะแนนV3!$C705,[1]RiskPlusY2565Q3!$D:$D,0))</f>
        <v>82757795.25</v>
      </c>
      <c r="L705" s="76">
        <f>INDEX([1]RiskPlusY2565Q3!M:M,MATCH([1]ตารางคะแนนV3!$C705,[1]RiskPlusY2565Q3!$D:$D,0))</f>
        <v>81209950.5</v>
      </c>
      <c r="M705" s="29">
        <f>INDEX([1]RiskPlusY2565Q3!N:N,MATCH([1]ตารางคะแนนV3!$C705,[1]RiskPlusY2565Q3!$D:$D,0))</f>
        <v>0</v>
      </c>
      <c r="N705" s="77">
        <f>INDEX([1]PlanfinY2565Q3!M:M,MATCH([1]ตารางคะแนนV3!$C705,[1]PlanfinY2565Q3!$C:$C,0))</f>
        <v>0</v>
      </c>
      <c r="O705" s="78">
        <f>INDEX([1]PlanfinY2565Q3!N:N,MATCH([1]ตารางคะแนนV3!$C705,[1]PlanfinY2565Q3!$C:$C,0))</f>
        <v>1</v>
      </c>
      <c r="P705" s="79">
        <f t="shared" si="160"/>
        <v>1</v>
      </c>
      <c r="Q705" s="80">
        <f>INDEX([1]Ratio!R:R,MATCH([1]ตารางคะแนนV3!$C705,[1]Ratio!$C:$C,0))</f>
        <v>59</v>
      </c>
      <c r="R705" s="81">
        <f>INDEX([1]RiskPlusY2565Q3!$S:$S,MATCH([1]ตารางคะแนนV3!C705,[1]RiskPlusY2565Q3!$D:$D,0))</f>
        <v>1</v>
      </c>
      <c r="S705" s="82">
        <f>INDEX([1]Ratio!$S:$S,MATCH([1]ตารางคะแนนV3!$C705,[1]Ratio!$C:$C,0))</f>
        <v>109</v>
      </c>
      <c r="T705" s="78">
        <f>VLOOKUP($C705,[1]RiskPlusY2565Q3!$D$2:$W$901,17,0)</f>
        <v>0</v>
      </c>
      <c r="U705" s="83">
        <f t="shared" si="161"/>
        <v>0</v>
      </c>
      <c r="V705" s="82">
        <f>INDEX([1]Ratio!$T:$T,MATCH([1]ตารางคะแนนV3!$C705,[1]Ratio!$C:$C,0))</f>
        <v>44</v>
      </c>
      <c r="W705" s="78">
        <f>VLOOKUP($C705,[1]RiskPlusY2565Q3!$D$2:$W$901,18,0)</f>
        <v>1</v>
      </c>
      <c r="X705" s="83">
        <f t="shared" si="162"/>
        <v>0.5</v>
      </c>
      <c r="Y705" s="82">
        <f>INDEX([1]Ratio!$V:$V,MATCH([1]ตารางคะแนนV3!$C705,[1]Ratio!$C:$C,0))</f>
        <v>23</v>
      </c>
      <c r="Z705" s="81">
        <f>INDEX([1]RiskPlusY2565Q3!$W:$W,MATCH([1]ตารางคะแนนV3!C705,[1]RiskPlusY2565Q3!$D:$D,0))</f>
        <v>1</v>
      </c>
      <c r="AA705" s="84">
        <f t="shared" si="163"/>
        <v>2.5</v>
      </c>
      <c r="AB705" s="77" t="str">
        <f>INDEX('[1]Quick MethodY2565Q3'!P:P,MATCH([1]ตารางคะแนนV3!$C705,'[1]Quick MethodY2565Q3'!$C:$C,0))</f>
        <v>0</v>
      </c>
      <c r="AC705" s="78" t="str">
        <f>INDEX('[1]Quick MethodY2565Q3'!Q:Q,MATCH([1]ตารางคะแนนV3!$C705,'[1]Quick MethodY2565Q3'!$C:$C,0))</f>
        <v>1</v>
      </c>
      <c r="AD705" s="78">
        <f>INDEX([1]HGRY2565Q3!W:W,MATCH([1]ตารางคะแนนV3!$C705,[1]HGRY2565Q3!$C:$C,0))</f>
        <v>0</v>
      </c>
      <c r="AE705" s="78">
        <f>INDEX([1]HGRY2565Q3!X:X,MATCH([1]ตารางคะแนนV3!$C705,[1]HGRY2565Q3!$C:$C,0))</f>
        <v>0</v>
      </c>
      <c r="AF705" s="78">
        <f>INDEX([1]HGRY2565Q3!Y:Y,MATCH([1]ตารางคะแนนV3!$C705,[1]HGRY2565Q3!$C:$C,0))</f>
        <v>0</v>
      </c>
      <c r="AG705" s="78">
        <f>INDEX([1]HGRY2565Q3!Z:Z,MATCH([1]ตารางคะแนนV3!$C705,[1]HGRY2565Q3!$C:$C,0))</f>
        <v>0</v>
      </c>
      <c r="AH705" s="85">
        <f t="shared" si="164"/>
        <v>1</v>
      </c>
      <c r="AI705" s="79">
        <f t="shared" si="165"/>
        <v>1</v>
      </c>
      <c r="AJ705" s="86">
        <f>INDEX([1]PointY2565Q3!J:J,MATCH([1]ตารางคะแนนV3!$C705,[1]PointY2565Q3!$C:$C,0))</f>
        <v>1</v>
      </c>
      <c r="AK705" s="87">
        <f>IFERROR(INDEX([1]อัตราการครองเตียง!O:O,MATCH([1]ตารางคะแนนV3!$C705,[1]อัตราการครองเตียง!$C:$C,0)),0)</f>
        <v>1</v>
      </c>
      <c r="AL705" s="88">
        <f>INDEX([1]SumAdjRw!R:R,MATCH([1]ตารางคะแนนV3!$C705,[1]SumAdjRw!$C:$C,0))</f>
        <v>1</v>
      </c>
      <c r="AM705" s="89">
        <f t="shared" si="166"/>
        <v>2</v>
      </c>
      <c r="AN705" s="90">
        <f t="shared" si="167"/>
        <v>4</v>
      </c>
      <c r="AO705" s="91">
        <f t="shared" si="168"/>
        <v>7.5</v>
      </c>
      <c r="AP705" s="92">
        <f>INDEX([1]RiskPlusY2565Q3!Q:Q,MATCH([1]ตารางคะแนนV3!$C705,[1]RiskPlusY2565Q3!$D:$D,0))</f>
        <v>1</v>
      </c>
      <c r="AQ705" s="92">
        <f>INDEX([1]RiskPlusY2565Q3!R:R,MATCH([1]ตารางคะแนนV3!$C705,[1]RiskPlusY2565Q3!$D:$D,0))</f>
        <v>1</v>
      </c>
      <c r="AR705" s="92">
        <f>INDEX([1]RiskPlusY2565Q3!AB:AB,MATCH([1]ตารางคะแนนV3!$C705,[1]RiskPlusY2565Q3!$D:$D,0))</f>
        <v>1</v>
      </c>
      <c r="AS705" s="93">
        <f t="shared" si="169"/>
        <v>3</v>
      </c>
      <c r="AT705" s="92">
        <f>INDEX([1]RiskPlusY2565Q3!AA:AA,MATCH([1]ตารางคะแนนV3!$C705,[1]RiskPlusY2565Q3!$D:$D,0))</f>
        <v>1</v>
      </c>
      <c r="AU705" s="92">
        <f>INDEX([1]RiskPlusY2565Q3!AC:AC,MATCH([1]ตารางคะแนนV3!$C705,[1]RiskPlusY2565Q3!$D:$D,0))</f>
        <v>1</v>
      </c>
      <c r="AV705" s="94">
        <f t="shared" si="170"/>
        <v>2</v>
      </c>
      <c r="AW705" s="95">
        <f t="shared" si="171"/>
        <v>5</v>
      </c>
      <c r="AX705" s="96">
        <f t="shared" si="172"/>
        <v>12.5</v>
      </c>
      <c r="AY705" s="18" t="str">
        <f t="shared" si="173"/>
        <v>A</v>
      </c>
      <c r="AZ705" s="18"/>
      <c r="BA705" s="18" t="str">
        <f>INDEX([1]Proflile65!$L:$L,MATCH([1]ตารางคะแนนV3!$C705,[1]Proflile65!$D:$D,0))</f>
        <v>เดิม</v>
      </c>
      <c r="BB705" s="18"/>
      <c r="BC705" s="18"/>
      <c r="BD705" s="28" t="b">
        <f t="shared" si="174"/>
        <v>1</v>
      </c>
      <c r="BE705" s="96">
        <v>12.5</v>
      </c>
      <c r="BF705" s="18" t="s">
        <v>2048</v>
      </c>
      <c r="BH705" s="17">
        <f t="shared" si="175"/>
        <v>300000</v>
      </c>
    </row>
    <row r="706" spans="1:60">
      <c r="A706" s="18" t="s">
        <v>36</v>
      </c>
      <c r="B706" s="17" t="s">
        <v>160</v>
      </c>
      <c r="C706" s="18" t="s">
        <v>1579</v>
      </c>
      <c r="D706" s="17" t="s">
        <v>1580</v>
      </c>
      <c r="E706" s="18" t="str">
        <f>INDEX([1]Proflile65!$F:$F,MATCH([1]ตารางคะแนนV3!$C706,[1]Proflile65!$D:$D,0))</f>
        <v>รพช.</v>
      </c>
      <c r="F706" s="18">
        <f>INDEX([1]Proflile65!$H:$H,MATCH([1]ตารางคะแนนV3!$C706,[1]Proflile65!$D:$D,0))</f>
        <v>34</v>
      </c>
      <c r="G706" s="19" t="str">
        <f>INDEX([1]Proflile65!$K:$K,MATCH([1]ตารางคะแนนV3!$C706,[1]Proflile65!$D:$D,0))</f>
        <v>รพช.F2 P30,000-60,000</v>
      </c>
      <c r="H706" s="75">
        <v>35594</v>
      </c>
      <c r="I706" s="76">
        <f>INDEX([1]RiskPlusY2565Q3!L:L,MATCH([1]ตารางคะแนนV3!$C706,[1]RiskPlusY2565Q3!$D:$D,0))</f>
        <v>39122645.979999997</v>
      </c>
      <c r="J706" s="76">
        <f>INDEX([1]RiskPlusY2565Q3!P:P,MATCH([1]ตารางคะแนนV3!$C706,[1]RiskPlusY2565Q3!$D:$D,0))</f>
        <v>16523034.16</v>
      </c>
      <c r="K706" s="76">
        <f>INDEX([1]RiskPlusY2565Q3!O:O,MATCH([1]ตารางคะแนนV3!$C706,[1]RiskPlusY2565Q3!$D:$D,0))</f>
        <v>19409308.760000002</v>
      </c>
      <c r="L706" s="76">
        <f>INDEX([1]RiskPlusY2565Q3!M:M,MATCH([1]ตารางคะแนนV3!$C706,[1]RiskPlusY2565Q3!$D:$D,0))</f>
        <v>18709548.460000001</v>
      </c>
      <c r="M706" s="29">
        <f>INDEX([1]RiskPlusY2565Q3!N:N,MATCH([1]ตารางคะแนนV3!$C706,[1]RiskPlusY2565Q3!$D:$D,0))</f>
        <v>0</v>
      </c>
      <c r="N706" s="77">
        <f>INDEX([1]PlanfinY2565Q3!M:M,MATCH([1]ตารางคะแนนV3!$C706,[1]PlanfinY2565Q3!$C:$C,0))</f>
        <v>1</v>
      </c>
      <c r="O706" s="78">
        <f>INDEX([1]PlanfinY2565Q3!N:N,MATCH([1]ตารางคะแนนV3!$C706,[1]PlanfinY2565Q3!$C:$C,0))</f>
        <v>1</v>
      </c>
      <c r="P706" s="79">
        <f t="shared" si="160"/>
        <v>2</v>
      </c>
      <c r="Q706" s="80">
        <f>INDEX([1]Ratio!R:R,MATCH([1]ตารางคะแนนV3!$C706,[1]Ratio!$C:$C,0))</f>
        <v>112</v>
      </c>
      <c r="R706" s="81">
        <f>INDEX([1]RiskPlusY2565Q3!$S:$S,MATCH([1]ตารางคะแนนV3!C706,[1]RiskPlusY2565Q3!$D:$D,0))</f>
        <v>0</v>
      </c>
      <c r="S706" s="82">
        <f>INDEX([1]Ratio!$S:$S,MATCH([1]ตารางคะแนนV3!$C706,[1]Ratio!$C:$C,0))</f>
        <v>25</v>
      </c>
      <c r="T706" s="78">
        <f>VLOOKUP($C706,[1]RiskPlusY2565Q3!$D$2:$W$901,17,0)</f>
        <v>1</v>
      </c>
      <c r="U706" s="83">
        <f t="shared" si="161"/>
        <v>0.5</v>
      </c>
      <c r="V706" s="82">
        <f>INDEX([1]Ratio!$T:$T,MATCH([1]ตารางคะแนนV3!$C706,[1]Ratio!$C:$C,0))</f>
        <v>58</v>
      </c>
      <c r="W706" s="78">
        <f>VLOOKUP($C706,[1]RiskPlusY2565Q3!$D$2:$W$901,18,0)</f>
        <v>1</v>
      </c>
      <c r="X706" s="83">
        <f t="shared" si="162"/>
        <v>0.5</v>
      </c>
      <c r="Y706" s="82">
        <f>INDEX([1]Ratio!$V:$V,MATCH([1]ตารางคะแนนV3!$C706,[1]Ratio!$C:$C,0))</f>
        <v>77</v>
      </c>
      <c r="Z706" s="81">
        <f>INDEX([1]RiskPlusY2565Q3!$W:$W,MATCH([1]ตารางคะแนนV3!C706,[1]RiskPlusY2565Q3!$D:$D,0))</f>
        <v>0</v>
      </c>
      <c r="AA706" s="84">
        <f t="shared" si="163"/>
        <v>1</v>
      </c>
      <c r="AB706" s="77" t="str">
        <f>INDEX('[1]Quick MethodY2565Q3'!P:P,MATCH([1]ตารางคะแนนV3!$C706,'[1]Quick MethodY2565Q3'!$C:$C,0))</f>
        <v>0</v>
      </c>
      <c r="AC706" s="78" t="str">
        <f>INDEX('[1]Quick MethodY2565Q3'!Q:Q,MATCH([1]ตารางคะแนนV3!$C706,'[1]Quick MethodY2565Q3'!$C:$C,0))</f>
        <v>1</v>
      </c>
      <c r="AD706" s="78">
        <f>INDEX([1]HGRY2565Q3!W:W,MATCH([1]ตารางคะแนนV3!$C706,[1]HGRY2565Q3!$C:$C,0))</f>
        <v>0.5</v>
      </c>
      <c r="AE706" s="78">
        <f>INDEX([1]HGRY2565Q3!X:X,MATCH([1]ตารางคะแนนV3!$C706,[1]HGRY2565Q3!$C:$C,0))</f>
        <v>0.5</v>
      </c>
      <c r="AF706" s="78">
        <f>INDEX([1]HGRY2565Q3!Y:Y,MATCH([1]ตารางคะแนนV3!$C706,[1]HGRY2565Q3!$C:$C,0))</f>
        <v>0.5</v>
      </c>
      <c r="AG706" s="78">
        <f>INDEX([1]HGRY2565Q3!Z:Z,MATCH([1]ตารางคะแนนV3!$C706,[1]HGRY2565Q3!$C:$C,0))</f>
        <v>0.5</v>
      </c>
      <c r="AH706" s="85">
        <f t="shared" si="164"/>
        <v>3</v>
      </c>
      <c r="AI706" s="79">
        <f t="shared" si="165"/>
        <v>2</v>
      </c>
      <c r="AJ706" s="86">
        <f>INDEX([1]PointY2565Q3!J:J,MATCH([1]ตารางคะแนนV3!$C706,[1]PointY2565Q3!$C:$C,0))</f>
        <v>1</v>
      </c>
      <c r="AK706" s="87">
        <f>IFERROR(INDEX([1]อัตราการครองเตียง!O:O,MATCH([1]ตารางคะแนนV3!$C706,[1]อัตราการครองเตียง!$C:$C,0)),0)</f>
        <v>1</v>
      </c>
      <c r="AL706" s="88">
        <f>INDEX([1]SumAdjRw!R:R,MATCH([1]ตารางคะแนนV3!$C706,[1]SumAdjRw!$C:$C,0))</f>
        <v>0</v>
      </c>
      <c r="AM706" s="89">
        <f t="shared" si="166"/>
        <v>1</v>
      </c>
      <c r="AN706" s="90">
        <f t="shared" si="167"/>
        <v>4</v>
      </c>
      <c r="AO706" s="91">
        <f t="shared" si="168"/>
        <v>7</v>
      </c>
      <c r="AP706" s="92">
        <f>INDEX([1]RiskPlusY2565Q3!Q:Q,MATCH([1]ตารางคะแนนV3!$C706,[1]RiskPlusY2565Q3!$D:$D,0))</f>
        <v>0</v>
      </c>
      <c r="AQ706" s="92">
        <f>INDEX([1]RiskPlusY2565Q3!R:R,MATCH([1]ตารางคะแนนV3!$C706,[1]RiskPlusY2565Q3!$D:$D,0))</f>
        <v>0</v>
      </c>
      <c r="AR706" s="92">
        <f>INDEX([1]RiskPlusY2565Q3!AB:AB,MATCH([1]ตารางคะแนนV3!$C706,[1]RiskPlusY2565Q3!$D:$D,0))</f>
        <v>1</v>
      </c>
      <c r="AS706" s="93">
        <f t="shared" si="169"/>
        <v>1</v>
      </c>
      <c r="AT706" s="92">
        <f>INDEX([1]RiskPlusY2565Q3!AA:AA,MATCH([1]ตารางคะแนนV3!$C706,[1]RiskPlusY2565Q3!$D:$D,0))</f>
        <v>1</v>
      </c>
      <c r="AU706" s="92">
        <f>INDEX([1]RiskPlusY2565Q3!AC:AC,MATCH([1]ตารางคะแนนV3!$C706,[1]RiskPlusY2565Q3!$D:$D,0))</f>
        <v>1</v>
      </c>
      <c r="AV706" s="94">
        <f t="shared" si="170"/>
        <v>2</v>
      </c>
      <c r="AW706" s="95">
        <f t="shared" si="171"/>
        <v>3</v>
      </c>
      <c r="AX706" s="96">
        <f t="shared" si="172"/>
        <v>10</v>
      </c>
      <c r="AY706" s="18" t="str">
        <f t="shared" si="173"/>
        <v>C</v>
      </c>
      <c r="AZ706" s="18"/>
      <c r="BA706" s="18" t="str">
        <f>INDEX([1]Proflile65!$L:$L,MATCH([1]ตารางคะแนนV3!$C706,[1]Proflile65!$D:$D,0))</f>
        <v>เดิม</v>
      </c>
      <c r="BB706" s="18"/>
      <c r="BC706" s="18"/>
      <c r="BD706" s="28" t="b">
        <f t="shared" si="174"/>
        <v>1</v>
      </c>
      <c r="BE706" s="96">
        <v>10</v>
      </c>
      <c r="BF706" s="18" t="s">
        <v>2072</v>
      </c>
      <c r="BH706" s="17">
        <f t="shared" si="175"/>
        <v>0</v>
      </c>
    </row>
    <row r="707" spans="1:60">
      <c r="A707" s="18" t="s">
        <v>36</v>
      </c>
      <c r="B707" s="17" t="s">
        <v>160</v>
      </c>
      <c r="C707" s="18" t="s">
        <v>1581</v>
      </c>
      <c r="D707" s="17" t="s">
        <v>1582</v>
      </c>
      <c r="E707" s="18" t="str">
        <f>INDEX([1]Proflile65!$F:$F,MATCH([1]ตารางคะแนนV3!$C707,[1]Proflile65!$D:$D,0))</f>
        <v>รพช.</v>
      </c>
      <c r="F707" s="18">
        <f>INDEX([1]Proflile65!$H:$H,MATCH([1]ตารางคะแนนV3!$C707,[1]Proflile65!$D:$D,0))</f>
        <v>32</v>
      </c>
      <c r="G707" s="19" t="str">
        <f>INDEX([1]Proflile65!$K:$K,MATCH([1]ตารางคะแนนV3!$C707,[1]Proflile65!$D:$D,0))</f>
        <v>รพช.F2 P30,000-60,000</v>
      </c>
      <c r="H707" s="75">
        <v>34947</v>
      </c>
      <c r="I707" s="76">
        <f>INDEX([1]RiskPlusY2565Q3!L:L,MATCH([1]ตารางคะแนนV3!$C707,[1]RiskPlusY2565Q3!$D:$D,0))</f>
        <v>62823922.5</v>
      </c>
      <c r="J707" s="76">
        <f>INDEX([1]RiskPlusY2565Q3!P:P,MATCH([1]ตารางคะแนนV3!$C707,[1]RiskPlusY2565Q3!$D:$D,0))</f>
        <v>32900088.98</v>
      </c>
      <c r="K707" s="76">
        <f>INDEX([1]RiskPlusY2565Q3!O:O,MATCH([1]ตารางคะแนนV3!$C707,[1]RiskPlusY2565Q3!$D:$D,0))</f>
        <v>37820829.009999998</v>
      </c>
      <c r="L707" s="76">
        <f>INDEX([1]RiskPlusY2565Q3!M:M,MATCH([1]ตารางคะแนนV3!$C707,[1]RiskPlusY2565Q3!$D:$D,0))</f>
        <v>36065249.829999998</v>
      </c>
      <c r="M707" s="29">
        <f>INDEX([1]RiskPlusY2565Q3!N:N,MATCH([1]ตารางคะแนนV3!$C707,[1]RiskPlusY2565Q3!$D:$D,0))</f>
        <v>0</v>
      </c>
      <c r="N707" s="77">
        <f>INDEX([1]PlanfinY2565Q3!M:M,MATCH([1]ตารางคะแนนV3!$C707,[1]PlanfinY2565Q3!$C:$C,0))</f>
        <v>0</v>
      </c>
      <c r="O707" s="78">
        <f>INDEX([1]PlanfinY2565Q3!N:N,MATCH([1]ตารางคะแนนV3!$C707,[1]PlanfinY2565Q3!$C:$C,0))</f>
        <v>0</v>
      </c>
      <c r="P707" s="79">
        <f t="shared" si="160"/>
        <v>0</v>
      </c>
      <c r="Q707" s="80">
        <f>INDEX([1]Ratio!R:R,MATCH([1]ตารางคะแนนV3!$C707,[1]Ratio!$C:$C,0))</f>
        <v>171</v>
      </c>
      <c r="R707" s="81">
        <f>INDEX([1]RiskPlusY2565Q3!$S:$S,MATCH([1]ตารางคะแนนV3!C707,[1]RiskPlusY2565Q3!$D:$D,0))</f>
        <v>0</v>
      </c>
      <c r="S707" s="82">
        <f>INDEX([1]Ratio!$S:$S,MATCH([1]ตารางคะแนนV3!$C707,[1]Ratio!$C:$C,0))</f>
        <v>99</v>
      </c>
      <c r="T707" s="78">
        <f>VLOOKUP($C707,[1]RiskPlusY2565Q3!$D$2:$W$901,17,0)</f>
        <v>0</v>
      </c>
      <c r="U707" s="83">
        <f t="shared" si="161"/>
        <v>0</v>
      </c>
      <c r="V707" s="82">
        <f>INDEX([1]Ratio!$T:$T,MATCH([1]ตารางคะแนนV3!$C707,[1]Ratio!$C:$C,0))</f>
        <v>150</v>
      </c>
      <c r="W707" s="78">
        <f>VLOOKUP($C707,[1]RiskPlusY2565Q3!$D$2:$W$901,18,0)</f>
        <v>0</v>
      </c>
      <c r="X707" s="83">
        <f t="shared" si="162"/>
        <v>0</v>
      </c>
      <c r="Y707" s="82">
        <f>INDEX([1]Ratio!$V:$V,MATCH([1]ตารางคะแนนV3!$C707,[1]Ratio!$C:$C,0))</f>
        <v>80</v>
      </c>
      <c r="Z707" s="81">
        <f>INDEX([1]RiskPlusY2565Q3!$W:$W,MATCH([1]ตารางคะแนนV3!C707,[1]RiskPlusY2565Q3!$D:$D,0))</f>
        <v>0</v>
      </c>
      <c r="AA707" s="84">
        <f t="shared" si="163"/>
        <v>0</v>
      </c>
      <c r="AB707" s="77" t="str">
        <f>INDEX('[1]Quick MethodY2565Q3'!P:P,MATCH([1]ตารางคะแนนV3!$C707,'[1]Quick MethodY2565Q3'!$C:$C,0))</f>
        <v>1</v>
      </c>
      <c r="AC707" s="78" t="str">
        <f>INDEX('[1]Quick MethodY2565Q3'!Q:Q,MATCH([1]ตารางคะแนนV3!$C707,'[1]Quick MethodY2565Q3'!$C:$C,0))</f>
        <v>1</v>
      </c>
      <c r="AD707" s="78">
        <f>INDEX([1]HGRY2565Q3!W:W,MATCH([1]ตารางคะแนนV3!$C707,[1]HGRY2565Q3!$C:$C,0))</f>
        <v>0.5</v>
      </c>
      <c r="AE707" s="78">
        <f>INDEX([1]HGRY2565Q3!X:X,MATCH([1]ตารางคะแนนV3!$C707,[1]HGRY2565Q3!$C:$C,0))</f>
        <v>0.5</v>
      </c>
      <c r="AF707" s="78">
        <f>INDEX([1]HGRY2565Q3!Y:Y,MATCH([1]ตารางคะแนนV3!$C707,[1]HGRY2565Q3!$C:$C,0))</f>
        <v>0.5</v>
      </c>
      <c r="AG707" s="78">
        <f>INDEX([1]HGRY2565Q3!Z:Z,MATCH([1]ตารางคะแนนV3!$C707,[1]HGRY2565Q3!$C:$C,0))</f>
        <v>0.5</v>
      </c>
      <c r="AH707" s="85">
        <f t="shared" si="164"/>
        <v>4</v>
      </c>
      <c r="AI707" s="79">
        <f t="shared" si="165"/>
        <v>2</v>
      </c>
      <c r="AJ707" s="86">
        <f>INDEX([1]PointY2565Q3!J:J,MATCH([1]ตารางคะแนนV3!$C707,[1]PointY2565Q3!$C:$C,0))</f>
        <v>1</v>
      </c>
      <c r="AK707" s="87">
        <f>IFERROR(INDEX([1]อัตราการครองเตียง!O:O,MATCH([1]ตารางคะแนนV3!$C707,[1]อัตราการครองเตียง!$C:$C,0)),0)</f>
        <v>1</v>
      </c>
      <c r="AL707" s="88">
        <f>INDEX([1]SumAdjRw!R:R,MATCH([1]ตารางคะแนนV3!$C707,[1]SumAdjRw!$C:$C,0))</f>
        <v>1</v>
      </c>
      <c r="AM707" s="89">
        <f t="shared" si="166"/>
        <v>2</v>
      </c>
      <c r="AN707" s="90">
        <f t="shared" si="167"/>
        <v>5</v>
      </c>
      <c r="AO707" s="91">
        <f t="shared" si="168"/>
        <v>5</v>
      </c>
      <c r="AP707" s="92">
        <f>INDEX([1]RiskPlusY2565Q3!Q:Q,MATCH([1]ตารางคะแนนV3!$C707,[1]RiskPlusY2565Q3!$D:$D,0))</f>
        <v>1</v>
      </c>
      <c r="AQ707" s="92">
        <f>INDEX([1]RiskPlusY2565Q3!R:R,MATCH([1]ตารางคะแนนV3!$C707,[1]RiskPlusY2565Q3!$D:$D,0))</f>
        <v>1</v>
      </c>
      <c r="AR707" s="92">
        <f>INDEX([1]RiskPlusY2565Q3!AB:AB,MATCH([1]ตารางคะแนนV3!$C707,[1]RiskPlusY2565Q3!$D:$D,0))</f>
        <v>1</v>
      </c>
      <c r="AS707" s="93">
        <f t="shared" si="169"/>
        <v>3</v>
      </c>
      <c r="AT707" s="92">
        <f>INDEX([1]RiskPlusY2565Q3!AA:AA,MATCH([1]ตารางคะแนนV3!$C707,[1]RiskPlusY2565Q3!$D:$D,0))</f>
        <v>1</v>
      </c>
      <c r="AU707" s="92">
        <f>INDEX([1]RiskPlusY2565Q3!AC:AC,MATCH([1]ตารางคะแนนV3!$C707,[1]RiskPlusY2565Q3!$D:$D,0))</f>
        <v>1</v>
      </c>
      <c r="AV707" s="94">
        <f t="shared" si="170"/>
        <v>2</v>
      </c>
      <c r="AW707" s="95">
        <f t="shared" si="171"/>
        <v>5</v>
      </c>
      <c r="AX707" s="96">
        <f t="shared" si="172"/>
        <v>10</v>
      </c>
      <c r="AY707" s="18" t="str">
        <f t="shared" si="173"/>
        <v>C</v>
      </c>
      <c r="AZ707" s="18"/>
      <c r="BA707" s="18" t="str">
        <f>INDEX([1]Proflile65!$L:$L,MATCH([1]ตารางคะแนนV3!$C707,[1]Proflile65!$D:$D,0))</f>
        <v>เดิม</v>
      </c>
      <c r="BB707" s="18"/>
      <c r="BC707" s="18"/>
      <c r="BD707" s="28" t="b">
        <f t="shared" si="174"/>
        <v>1</v>
      </c>
      <c r="BE707" s="96">
        <v>10</v>
      </c>
      <c r="BF707" s="18" t="s">
        <v>2072</v>
      </c>
      <c r="BH707" s="17">
        <f t="shared" si="175"/>
        <v>0</v>
      </c>
    </row>
    <row r="708" spans="1:60">
      <c r="A708" s="18" t="s">
        <v>36</v>
      </c>
      <c r="B708" s="17" t="s">
        <v>160</v>
      </c>
      <c r="C708" s="18" t="s">
        <v>1583</v>
      </c>
      <c r="D708" s="17" t="s">
        <v>1584</v>
      </c>
      <c r="E708" s="18" t="str">
        <f>INDEX([1]Proflile65!$F:$F,MATCH([1]ตารางคะแนนV3!$C708,[1]Proflile65!$D:$D,0))</f>
        <v>รพช.</v>
      </c>
      <c r="F708" s="18">
        <f>INDEX([1]Proflile65!$H:$H,MATCH([1]ตารางคะแนนV3!$C708,[1]Proflile65!$D:$D,0))</f>
        <v>43</v>
      </c>
      <c r="G708" s="19" t="str">
        <f>INDEX([1]Proflile65!$K:$K,MATCH([1]ตารางคะแนนV3!$C708,[1]Proflile65!$D:$D,0))</f>
        <v>รพช.F2 P30,000-60,000</v>
      </c>
      <c r="H708" s="75">
        <v>42180</v>
      </c>
      <c r="I708" s="76">
        <f>INDEX([1]RiskPlusY2565Q3!L:L,MATCH([1]ตารางคะแนนV3!$C708,[1]RiskPlusY2565Q3!$D:$D,0))</f>
        <v>70453010.450000003</v>
      </c>
      <c r="J708" s="76">
        <f>INDEX([1]RiskPlusY2565Q3!P:P,MATCH([1]ตารางคะแนนV3!$C708,[1]RiskPlusY2565Q3!$D:$D,0))</f>
        <v>47336371.979999997</v>
      </c>
      <c r="K708" s="76">
        <f>INDEX([1]RiskPlusY2565Q3!O:O,MATCH([1]ตารางคะแนนV3!$C708,[1]RiskPlusY2565Q3!$D:$D,0))</f>
        <v>31980030.699999999</v>
      </c>
      <c r="L708" s="76">
        <f>INDEX([1]RiskPlusY2565Q3!M:M,MATCH([1]ตารางคะแนนV3!$C708,[1]RiskPlusY2565Q3!$D:$D,0))</f>
        <v>28496395.300000001</v>
      </c>
      <c r="M708" s="29">
        <f>INDEX([1]RiskPlusY2565Q3!N:N,MATCH([1]ตารางคะแนนV3!$C708,[1]RiskPlusY2565Q3!$D:$D,0))</f>
        <v>0</v>
      </c>
      <c r="N708" s="77">
        <f>INDEX([1]PlanfinY2565Q3!M:M,MATCH([1]ตารางคะแนนV3!$C708,[1]PlanfinY2565Q3!$C:$C,0))</f>
        <v>1</v>
      </c>
      <c r="O708" s="78">
        <f>INDEX([1]PlanfinY2565Q3!N:N,MATCH([1]ตารางคะแนนV3!$C708,[1]PlanfinY2565Q3!$C:$C,0))</f>
        <v>0</v>
      </c>
      <c r="P708" s="79">
        <f t="shared" si="160"/>
        <v>1</v>
      </c>
      <c r="Q708" s="80">
        <f>INDEX([1]Ratio!R:R,MATCH([1]ตารางคะแนนV3!$C708,[1]Ratio!$C:$C,0))</f>
        <v>119</v>
      </c>
      <c r="R708" s="81">
        <f>INDEX([1]RiskPlusY2565Q3!$S:$S,MATCH([1]ตารางคะแนนV3!C708,[1]RiskPlusY2565Q3!$D:$D,0))</f>
        <v>0</v>
      </c>
      <c r="S708" s="82">
        <f>INDEX([1]Ratio!$S:$S,MATCH([1]ตารางคะแนนV3!$C708,[1]Ratio!$C:$C,0))</f>
        <v>49</v>
      </c>
      <c r="T708" s="78">
        <f>VLOOKUP($C708,[1]RiskPlusY2565Q3!$D$2:$W$901,17,0)</f>
        <v>1</v>
      </c>
      <c r="U708" s="83">
        <f t="shared" si="161"/>
        <v>0.5</v>
      </c>
      <c r="V708" s="82">
        <f>INDEX([1]Ratio!$T:$T,MATCH([1]ตารางคะแนนV3!$C708,[1]Ratio!$C:$C,0))</f>
        <v>127</v>
      </c>
      <c r="W708" s="78">
        <f>VLOOKUP($C708,[1]RiskPlusY2565Q3!$D$2:$W$901,18,0)</f>
        <v>0</v>
      </c>
      <c r="X708" s="83">
        <f t="shared" si="162"/>
        <v>0</v>
      </c>
      <c r="Y708" s="82">
        <f>INDEX([1]Ratio!$V:$V,MATCH([1]ตารางคะแนนV3!$C708,[1]Ratio!$C:$C,0))</f>
        <v>102</v>
      </c>
      <c r="Z708" s="81">
        <f>INDEX([1]RiskPlusY2565Q3!$W:$W,MATCH([1]ตารางคะแนนV3!C708,[1]RiskPlusY2565Q3!$D:$D,0))</f>
        <v>0</v>
      </c>
      <c r="AA708" s="84">
        <f t="shared" si="163"/>
        <v>0.5</v>
      </c>
      <c r="AB708" s="77" t="str">
        <f>INDEX('[1]Quick MethodY2565Q3'!P:P,MATCH([1]ตารางคะแนนV3!$C708,'[1]Quick MethodY2565Q3'!$C:$C,0))</f>
        <v>1</v>
      </c>
      <c r="AC708" s="78" t="str">
        <f>INDEX('[1]Quick MethodY2565Q3'!Q:Q,MATCH([1]ตารางคะแนนV3!$C708,'[1]Quick MethodY2565Q3'!$C:$C,0))</f>
        <v>1</v>
      </c>
      <c r="AD708" s="78">
        <f>INDEX([1]HGRY2565Q3!W:W,MATCH([1]ตารางคะแนนV3!$C708,[1]HGRY2565Q3!$C:$C,0))</f>
        <v>0.5</v>
      </c>
      <c r="AE708" s="78">
        <f>INDEX([1]HGRY2565Q3!X:X,MATCH([1]ตารางคะแนนV3!$C708,[1]HGRY2565Q3!$C:$C,0))</f>
        <v>0.5</v>
      </c>
      <c r="AF708" s="78">
        <f>INDEX([1]HGRY2565Q3!Y:Y,MATCH([1]ตารางคะแนนV3!$C708,[1]HGRY2565Q3!$C:$C,0))</f>
        <v>0.5</v>
      </c>
      <c r="AG708" s="78">
        <f>INDEX([1]HGRY2565Q3!Z:Z,MATCH([1]ตารางคะแนนV3!$C708,[1]HGRY2565Q3!$C:$C,0))</f>
        <v>0.5</v>
      </c>
      <c r="AH708" s="85">
        <f t="shared" si="164"/>
        <v>4</v>
      </c>
      <c r="AI708" s="79">
        <f t="shared" si="165"/>
        <v>2</v>
      </c>
      <c r="AJ708" s="86">
        <f>INDEX([1]PointY2565Q3!J:J,MATCH([1]ตารางคะแนนV3!$C708,[1]PointY2565Q3!$C:$C,0))</f>
        <v>1</v>
      </c>
      <c r="AK708" s="87">
        <f>IFERROR(INDEX([1]อัตราการครองเตียง!O:O,MATCH([1]ตารางคะแนนV3!$C708,[1]อัตราการครองเตียง!$C:$C,0)),0)</f>
        <v>0</v>
      </c>
      <c r="AL708" s="88">
        <f>INDEX([1]SumAdjRw!R:R,MATCH([1]ตารางคะแนนV3!$C708,[1]SumAdjRw!$C:$C,0))</f>
        <v>1</v>
      </c>
      <c r="AM708" s="89">
        <f t="shared" si="166"/>
        <v>1</v>
      </c>
      <c r="AN708" s="90">
        <f t="shared" si="167"/>
        <v>4</v>
      </c>
      <c r="AO708" s="91">
        <f t="shared" si="168"/>
        <v>5.5</v>
      </c>
      <c r="AP708" s="92">
        <f>INDEX([1]RiskPlusY2565Q3!Q:Q,MATCH([1]ตารางคะแนนV3!$C708,[1]RiskPlusY2565Q3!$D:$D,0))</f>
        <v>1</v>
      </c>
      <c r="AQ708" s="92">
        <f>INDEX([1]RiskPlusY2565Q3!R:R,MATCH([1]ตารางคะแนนV3!$C708,[1]RiskPlusY2565Q3!$D:$D,0))</f>
        <v>0</v>
      </c>
      <c r="AR708" s="92">
        <f>INDEX([1]RiskPlusY2565Q3!AB:AB,MATCH([1]ตารางคะแนนV3!$C708,[1]RiskPlusY2565Q3!$D:$D,0))</f>
        <v>1</v>
      </c>
      <c r="AS708" s="93">
        <f t="shared" si="169"/>
        <v>2</v>
      </c>
      <c r="AT708" s="92">
        <f>INDEX([1]RiskPlusY2565Q3!AA:AA,MATCH([1]ตารางคะแนนV3!$C708,[1]RiskPlusY2565Q3!$D:$D,0))</f>
        <v>1</v>
      </c>
      <c r="AU708" s="92">
        <f>INDEX([1]RiskPlusY2565Q3!AC:AC,MATCH([1]ตารางคะแนนV3!$C708,[1]RiskPlusY2565Q3!$D:$D,0))</f>
        <v>1</v>
      </c>
      <c r="AV708" s="94">
        <f t="shared" si="170"/>
        <v>2</v>
      </c>
      <c r="AW708" s="95">
        <f t="shared" si="171"/>
        <v>4</v>
      </c>
      <c r="AX708" s="96">
        <f t="shared" si="172"/>
        <v>9.5</v>
      </c>
      <c r="AY708" s="18" t="str">
        <f t="shared" si="173"/>
        <v>C</v>
      </c>
      <c r="AZ708" s="18"/>
      <c r="BA708" s="18" t="str">
        <f>INDEX([1]Proflile65!$L:$L,MATCH([1]ตารางคะแนนV3!$C708,[1]Proflile65!$D:$D,0))</f>
        <v>เดิม</v>
      </c>
      <c r="BB708" s="18"/>
      <c r="BC708" s="18"/>
      <c r="BD708" s="28" t="b">
        <f t="shared" si="174"/>
        <v>1</v>
      </c>
      <c r="BE708" s="96">
        <v>9.5</v>
      </c>
      <c r="BF708" s="18" t="s">
        <v>2072</v>
      </c>
      <c r="BH708" s="17">
        <f t="shared" si="175"/>
        <v>0</v>
      </c>
    </row>
    <row r="709" spans="1:60">
      <c r="A709" s="18" t="s">
        <v>36</v>
      </c>
      <c r="B709" s="17" t="s">
        <v>160</v>
      </c>
      <c r="C709" s="18" t="s">
        <v>1585</v>
      </c>
      <c r="D709" s="17" t="s">
        <v>1586</v>
      </c>
      <c r="E709" s="18" t="str">
        <f>INDEX([1]Proflile65!$F:$F,MATCH([1]ตารางคะแนนV3!$C709,[1]Proflile65!$D:$D,0))</f>
        <v>รพช.</v>
      </c>
      <c r="F709" s="18">
        <f>INDEX([1]Proflile65!$H:$H,MATCH([1]ตารางคะแนนV3!$C709,[1]Proflile65!$D:$D,0))</f>
        <v>30</v>
      </c>
      <c r="G709" s="19" t="str">
        <f>INDEX([1]Proflile65!$K:$K,MATCH([1]ตารางคะแนนV3!$C709,[1]Proflile65!$D:$D,0))</f>
        <v>รพช.F2 P&lt;=30,000</v>
      </c>
      <c r="H709" s="75">
        <v>12640</v>
      </c>
      <c r="I709" s="76">
        <f>INDEX([1]RiskPlusY2565Q3!L:L,MATCH([1]ตารางคะแนนV3!$C709,[1]RiskPlusY2565Q3!$D:$D,0))</f>
        <v>95164409.530000001</v>
      </c>
      <c r="J709" s="76">
        <f>INDEX([1]RiskPlusY2565Q3!P:P,MATCH([1]ตารางคะแนนV3!$C709,[1]RiskPlusY2565Q3!$D:$D,0))</f>
        <v>37808404.659999996</v>
      </c>
      <c r="K709" s="76">
        <f>INDEX([1]RiskPlusY2565Q3!O:O,MATCH([1]ตารางคะแนนV3!$C709,[1]RiskPlusY2565Q3!$D:$D,0))</f>
        <v>74932937.060000002</v>
      </c>
      <c r="L709" s="76">
        <f>INDEX([1]RiskPlusY2565Q3!M:M,MATCH([1]ตารางคะแนนV3!$C709,[1]RiskPlusY2565Q3!$D:$D,0))</f>
        <v>72352935.739999995</v>
      </c>
      <c r="M709" s="29">
        <f>INDEX([1]RiskPlusY2565Q3!N:N,MATCH([1]ตารางคะแนนV3!$C709,[1]RiskPlusY2565Q3!$D:$D,0))</f>
        <v>0</v>
      </c>
      <c r="N709" s="77">
        <f>INDEX([1]PlanfinY2565Q3!M:M,MATCH([1]ตารางคะแนนV3!$C709,[1]PlanfinY2565Q3!$C:$C,0))</f>
        <v>0</v>
      </c>
      <c r="O709" s="78">
        <f>INDEX([1]PlanfinY2565Q3!N:N,MATCH([1]ตารางคะแนนV3!$C709,[1]PlanfinY2565Q3!$C:$C,0))</f>
        <v>1</v>
      </c>
      <c r="P709" s="79">
        <f t="shared" si="160"/>
        <v>1</v>
      </c>
      <c r="Q709" s="80">
        <f>INDEX([1]Ratio!R:R,MATCH([1]ตารางคะแนนV3!$C709,[1]Ratio!$C:$C,0))</f>
        <v>82</v>
      </c>
      <c r="R709" s="81">
        <f>INDEX([1]RiskPlusY2565Q3!$S:$S,MATCH([1]ตารางคะแนนV3!C709,[1]RiskPlusY2565Q3!$D:$D,0))</f>
        <v>1</v>
      </c>
      <c r="S709" s="82">
        <f>INDEX([1]Ratio!$S:$S,MATCH([1]ตารางคะแนนV3!$C709,[1]Ratio!$C:$C,0))</f>
        <v>27</v>
      </c>
      <c r="T709" s="78">
        <f>VLOOKUP($C709,[1]RiskPlusY2565Q3!$D$2:$W$901,17,0)</f>
        <v>1</v>
      </c>
      <c r="U709" s="83">
        <f t="shared" si="161"/>
        <v>0.5</v>
      </c>
      <c r="V709" s="82">
        <f>INDEX([1]Ratio!$T:$T,MATCH([1]ตารางคะแนนV3!$C709,[1]Ratio!$C:$C,0))</f>
        <v>29</v>
      </c>
      <c r="W709" s="78">
        <f>VLOOKUP($C709,[1]RiskPlusY2565Q3!$D$2:$W$901,18,0)</f>
        <v>1</v>
      </c>
      <c r="X709" s="83">
        <f t="shared" si="162"/>
        <v>0.5</v>
      </c>
      <c r="Y709" s="82">
        <f>INDEX([1]Ratio!$V:$V,MATCH([1]ตารางคะแนนV3!$C709,[1]Ratio!$C:$C,0))</f>
        <v>50</v>
      </c>
      <c r="Z709" s="81">
        <f>INDEX([1]RiskPlusY2565Q3!$W:$W,MATCH([1]ตารางคะแนนV3!C709,[1]RiskPlusY2565Q3!$D:$D,0))</f>
        <v>1</v>
      </c>
      <c r="AA709" s="84">
        <f t="shared" si="163"/>
        <v>3</v>
      </c>
      <c r="AB709" s="77" t="str">
        <f>INDEX('[1]Quick MethodY2565Q3'!P:P,MATCH([1]ตารางคะแนนV3!$C709,'[1]Quick MethodY2565Q3'!$C:$C,0))</f>
        <v>1</v>
      </c>
      <c r="AC709" s="78" t="str">
        <f>INDEX('[1]Quick MethodY2565Q3'!Q:Q,MATCH([1]ตารางคะแนนV3!$C709,'[1]Quick MethodY2565Q3'!$C:$C,0))</f>
        <v>1</v>
      </c>
      <c r="AD709" s="78">
        <f>INDEX([1]HGRY2565Q3!W:W,MATCH([1]ตารางคะแนนV3!$C709,[1]HGRY2565Q3!$C:$C,0))</f>
        <v>0.5</v>
      </c>
      <c r="AE709" s="78">
        <f>INDEX([1]HGRY2565Q3!X:X,MATCH([1]ตารางคะแนนV3!$C709,[1]HGRY2565Q3!$C:$C,0))</f>
        <v>0.5</v>
      </c>
      <c r="AF709" s="78">
        <f>INDEX([1]HGRY2565Q3!Y:Y,MATCH([1]ตารางคะแนนV3!$C709,[1]HGRY2565Q3!$C:$C,0))</f>
        <v>0.5</v>
      </c>
      <c r="AG709" s="78">
        <f>INDEX([1]HGRY2565Q3!Z:Z,MATCH([1]ตารางคะแนนV3!$C709,[1]HGRY2565Q3!$C:$C,0))</f>
        <v>0.5</v>
      </c>
      <c r="AH709" s="85">
        <f t="shared" si="164"/>
        <v>4</v>
      </c>
      <c r="AI709" s="79">
        <f t="shared" si="165"/>
        <v>2</v>
      </c>
      <c r="AJ709" s="86">
        <f>INDEX([1]PointY2565Q3!J:J,MATCH([1]ตารางคะแนนV3!$C709,[1]PointY2565Q3!$C:$C,0))</f>
        <v>1</v>
      </c>
      <c r="AK709" s="87">
        <f>IFERROR(INDEX([1]อัตราการครองเตียง!O:O,MATCH([1]ตารางคะแนนV3!$C709,[1]อัตราการครองเตียง!$C:$C,0)),0)</f>
        <v>1</v>
      </c>
      <c r="AL709" s="88">
        <f>INDEX([1]SumAdjRw!R:R,MATCH([1]ตารางคะแนนV3!$C709,[1]SumAdjRw!$C:$C,0))</f>
        <v>1</v>
      </c>
      <c r="AM709" s="89">
        <f t="shared" si="166"/>
        <v>2</v>
      </c>
      <c r="AN709" s="90">
        <f t="shared" si="167"/>
        <v>5</v>
      </c>
      <c r="AO709" s="91">
        <f t="shared" si="168"/>
        <v>9</v>
      </c>
      <c r="AP709" s="92">
        <f>INDEX([1]RiskPlusY2565Q3!Q:Q,MATCH([1]ตารางคะแนนV3!$C709,[1]RiskPlusY2565Q3!$D:$D,0))</f>
        <v>1</v>
      </c>
      <c r="AQ709" s="92">
        <f>INDEX([1]RiskPlusY2565Q3!R:R,MATCH([1]ตารางคะแนนV3!$C709,[1]RiskPlusY2565Q3!$D:$D,0))</f>
        <v>1</v>
      </c>
      <c r="AR709" s="92">
        <f>INDEX([1]RiskPlusY2565Q3!AB:AB,MATCH([1]ตารางคะแนนV3!$C709,[1]RiskPlusY2565Q3!$D:$D,0))</f>
        <v>1</v>
      </c>
      <c r="AS709" s="93">
        <f t="shared" si="169"/>
        <v>3</v>
      </c>
      <c r="AT709" s="92">
        <f>INDEX([1]RiskPlusY2565Q3!AA:AA,MATCH([1]ตารางคะแนนV3!$C709,[1]RiskPlusY2565Q3!$D:$D,0))</f>
        <v>1</v>
      </c>
      <c r="AU709" s="92">
        <f>INDEX([1]RiskPlusY2565Q3!AC:AC,MATCH([1]ตารางคะแนนV3!$C709,[1]RiskPlusY2565Q3!$D:$D,0))</f>
        <v>1</v>
      </c>
      <c r="AV709" s="94">
        <f t="shared" si="170"/>
        <v>2</v>
      </c>
      <c r="AW709" s="95">
        <f t="shared" si="171"/>
        <v>5</v>
      </c>
      <c r="AX709" s="96">
        <f t="shared" si="172"/>
        <v>14</v>
      </c>
      <c r="AY709" s="18" t="str">
        <f t="shared" si="173"/>
        <v>A</v>
      </c>
      <c r="AZ709" s="18"/>
      <c r="BA709" s="18" t="str">
        <f>INDEX([1]Proflile65!$L:$L,MATCH([1]ตารางคะแนนV3!$C709,[1]Proflile65!$D:$D,0))</f>
        <v>เดิม</v>
      </c>
      <c r="BB709" s="18"/>
      <c r="BC709" s="18"/>
      <c r="BD709" s="28" t="b">
        <f t="shared" si="174"/>
        <v>1</v>
      </c>
      <c r="BE709" s="96">
        <v>14</v>
      </c>
      <c r="BF709" s="18" t="s">
        <v>2048</v>
      </c>
      <c r="BH709" s="17">
        <f t="shared" si="175"/>
        <v>300000</v>
      </c>
    </row>
    <row r="710" spans="1:60">
      <c r="A710" s="18" t="s">
        <v>36</v>
      </c>
      <c r="B710" s="17" t="s">
        <v>160</v>
      </c>
      <c r="C710" s="18" t="s">
        <v>1587</v>
      </c>
      <c r="D710" s="17" t="s">
        <v>1588</v>
      </c>
      <c r="E710" s="18" t="str">
        <f>INDEX([1]Proflile65!$F:$F,MATCH([1]ตารางคะแนนV3!$C710,[1]Proflile65!$D:$D,0))</f>
        <v>รพช.</v>
      </c>
      <c r="F710" s="18">
        <f>INDEX([1]Proflile65!$H:$H,MATCH([1]ตารางคะแนนV3!$C710,[1]Proflile65!$D:$D,0))</f>
        <v>30</v>
      </c>
      <c r="G710" s="19" t="str">
        <f>INDEX([1]Proflile65!$K:$K,MATCH([1]ตารางคะแนนV3!$C710,[1]Proflile65!$D:$D,0))</f>
        <v>รพช.F2 P&lt;=30,000</v>
      </c>
      <c r="H710" s="75">
        <v>27567</v>
      </c>
      <c r="I710" s="76">
        <f>INDEX([1]RiskPlusY2565Q3!L:L,MATCH([1]ตารางคะแนนV3!$C710,[1]RiskPlusY2565Q3!$D:$D,0))</f>
        <v>100916120.2</v>
      </c>
      <c r="J710" s="76">
        <f>INDEX([1]RiskPlusY2565Q3!P:P,MATCH([1]ตารางคะแนนV3!$C710,[1]RiskPlusY2565Q3!$D:$D,0))</f>
        <v>66293855.009999998</v>
      </c>
      <c r="K710" s="76">
        <f>INDEX([1]RiskPlusY2565Q3!O:O,MATCH([1]ตารางคะแนนV3!$C710,[1]RiskPlusY2565Q3!$D:$D,0))</f>
        <v>40322868.590000004</v>
      </c>
      <c r="L710" s="76">
        <f>INDEX([1]RiskPlusY2565Q3!M:M,MATCH([1]ตารางคะแนนV3!$C710,[1]RiskPlusY2565Q3!$D:$D,0))</f>
        <v>33354771.510000002</v>
      </c>
      <c r="M710" s="29">
        <f>INDEX([1]RiskPlusY2565Q3!N:N,MATCH([1]ตารางคะแนนV3!$C710,[1]RiskPlusY2565Q3!$D:$D,0))</f>
        <v>0</v>
      </c>
      <c r="N710" s="77">
        <f>INDEX([1]PlanfinY2565Q3!M:M,MATCH([1]ตารางคะแนนV3!$C710,[1]PlanfinY2565Q3!$C:$C,0))</f>
        <v>1</v>
      </c>
      <c r="O710" s="78">
        <f>INDEX([1]PlanfinY2565Q3!N:N,MATCH([1]ตารางคะแนนV3!$C710,[1]PlanfinY2565Q3!$C:$C,0))</f>
        <v>1</v>
      </c>
      <c r="P710" s="79">
        <f t="shared" si="160"/>
        <v>2</v>
      </c>
      <c r="Q710" s="80">
        <f>INDEX([1]Ratio!R:R,MATCH([1]ตารางคะแนนV3!$C710,[1]Ratio!$C:$C,0))</f>
        <v>175</v>
      </c>
      <c r="R710" s="81">
        <f>INDEX([1]RiskPlusY2565Q3!$S:$S,MATCH([1]ตารางคะแนนV3!C710,[1]RiskPlusY2565Q3!$D:$D,0))</f>
        <v>0</v>
      </c>
      <c r="S710" s="82">
        <f>INDEX([1]Ratio!$S:$S,MATCH([1]ตารางคะแนนV3!$C710,[1]Ratio!$C:$C,0))</f>
        <v>210</v>
      </c>
      <c r="T710" s="78">
        <f>VLOOKUP($C710,[1]RiskPlusY2565Q3!$D$2:$W$901,17,0)</f>
        <v>0</v>
      </c>
      <c r="U710" s="83">
        <f t="shared" si="161"/>
        <v>0</v>
      </c>
      <c r="V710" s="82">
        <f>INDEX([1]Ratio!$T:$T,MATCH([1]ตารางคะแนนV3!$C710,[1]Ratio!$C:$C,0))</f>
        <v>47</v>
      </c>
      <c r="W710" s="78">
        <f>VLOOKUP($C710,[1]RiskPlusY2565Q3!$D$2:$W$901,18,0)</f>
        <v>1</v>
      </c>
      <c r="X710" s="83">
        <f t="shared" si="162"/>
        <v>0.5</v>
      </c>
      <c r="Y710" s="82">
        <f>INDEX([1]Ratio!$V:$V,MATCH([1]ตารางคะแนนV3!$C710,[1]Ratio!$C:$C,0))</f>
        <v>49</v>
      </c>
      <c r="Z710" s="81">
        <f>INDEX([1]RiskPlusY2565Q3!$W:$W,MATCH([1]ตารางคะแนนV3!C710,[1]RiskPlusY2565Q3!$D:$D,0))</f>
        <v>1</v>
      </c>
      <c r="AA710" s="84">
        <f t="shared" si="163"/>
        <v>1.5</v>
      </c>
      <c r="AB710" s="77" t="str">
        <f>INDEX('[1]Quick MethodY2565Q3'!P:P,MATCH([1]ตารางคะแนนV3!$C710,'[1]Quick MethodY2565Q3'!$C:$C,0))</f>
        <v>1</v>
      </c>
      <c r="AC710" s="78" t="str">
        <f>INDEX('[1]Quick MethodY2565Q3'!Q:Q,MATCH([1]ตารางคะแนนV3!$C710,'[1]Quick MethodY2565Q3'!$C:$C,0))</f>
        <v>1</v>
      </c>
      <c r="AD710" s="78">
        <f>INDEX([1]HGRY2565Q3!W:W,MATCH([1]ตารางคะแนนV3!$C710,[1]HGRY2565Q3!$C:$C,0))</f>
        <v>0.5</v>
      </c>
      <c r="AE710" s="78">
        <f>INDEX([1]HGRY2565Q3!X:X,MATCH([1]ตารางคะแนนV3!$C710,[1]HGRY2565Q3!$C:$C,0))</f>
        <v>0</v>
      </c>
      <c r="AF710" s="78">
        <f>INDEX([1]HGRY2565Q3!Y:Y,MATCH([1]ตารางคะแนนV3!$C710,[1]HGRY2565Q3!$C:$C,0))</f>
        <v>0</v>
      </c>
      <c r="AG710" s="78">
        <f>INDEX([1]HGRY2565Q3!Z:Z,MATCH([1]ตารางคะแนนV3!$C710,[1]HGRY2565Q3!$C:$C,0))</f>
        <v>0</v>
      </c>
      <c r="AH710" s="85">
        <f t="shared" si="164"/>
        <v>2.5</v>
      </c>
      <c r="AI710" s="79">
        <f t="shared" si="165"/>
        <v>2</v>
      </c>
      <c r="AJ710" s="86">
        <f>INDEX([1]PointY2565Q3!J:J,MATCH([1]ตารางคะแนนV3!$C710,[1]PointY2565Q3!$C:$C,0))</f>
        <v>1</v>
      </c>
      <c r="AK710" s="87">
        <f>IFERROR(INDEX([1]อัตราการครองเตียง!O:O,MATCH([1]ตารางคะแนนV3!$C710,[1]อัตราการครองเตียง!$C:$C,0)),0)</f>
        <v>1</v>
      </c>
      <c r="AL710" s="88">
        <f>INDEX([1]SumAdjRw!R:R,MATCH([1]ตารางคะแนนV3!$C710,[1]SumAdjRw!$C:$C,0))</f>
        <v>1</v>
      </c>
      <c r="AM710" s="89">
        <f t="shared" si="166"/>
        <v>2</v>
      </c>
      <c r="AN710" s="90">
        <f t="shared" si="167"/>
        <v>5</v>
      </c>
      <c r="AO710" s="91">
        <f t="shared" si="168"/>
        <v>8.5</v>
      </c>
      <c r="AP710" s="92">
        <f>INDEX([1]RiskPlusY2565Q3!Q:Q,MATCH([1]ตารางคะแนนV3!$C710,[1]RiskPlusY2565Q3!$D:$D,0))</f>
        <v>1</v>
      </c>
      <c r="AQ710" s="92">
        <f>INDEX([1]RiskPlusY2565Q3!R:R,MATCH([1]ตารางคะแนนV3!$C710,[1]RiskPlusY2565Q3!$D:$D,0))</f>
        <v>0</v>
      </c>
      <c r="AR710" s="92">
        <f>INDEX([1]RiskPlusY2565Q3!AB:AB,MATCH([1]ตารางคะแนนV3!$C710,[1]RiskPlusY2565Q3!$D:$D,0))</f>
        <v>1</v>
      </c>
      <c r="AS710" s="93">
        <f t="shared" si="169"/>
        <v>2</v>
      </c>
      <c r="AT710" s="92">
        <f>INDEX([1]RiskPlusY2565Q3!AA:AA,MATCH([1]ตารางคะแนนV3!$C710,[1]RiskPlusY2565Q3!$D:$D,0))</f>
        <v>1</v>
      </c>
      <c r="AU710" s="92">
        <f>INDEX([1]RiskPlusY2565Q3!AC:AC,MATCH([1]ตารางคะแนนV3!$C710,[1]RiskPlusY2565Q3!$D:$D,0))</f>
        <v>1</v>
      </c>
      <c r="AV710" s="94">
        <f t="shared" si="170"/>
        <v>2</v>
      </c>
      <c r="AW710" s="95">
        <f t="shared" si="171"/>
        <v>4</v>
      </c>
      <c r="AX710" s="96">
        <f t="shared" si="172"/>
        <v>12.5</v>
      </c>
      <c r="AY710" s="18" t="str">
        <f t="shared" si="173"/>
        <v>A</v>
      </c>
      <c r="AZ710" s="18"/>
      <c r="BA710" s="18" t="str">
        <f>INDEX([1]Proflile65!$L:$L,MATCH([1]ตารางคะแนนV3!$C710,[1]Proflile65!$D:$D,0))</f>
        <v>เดิม</v>
      </c>
      <c r="BB710" s="18"/>
      <c r="BC710" s="18"/>
      <c r="BD710" s="28" t="b">
        <f t="shared" si="174"/>
        <v>1</v>
      </c>
      <c r="BE710" s="96">
        <v>12.5</v>
      </c>
      <c r="BF710" s="18" t="s">
        <v>2048</v>
      </c>
      <c r="BH710" s="17">
        <f t="shared" si="175"/>
        <v>300000</v>
      </c>
    </row>
    <row r="711" spans="1:60">
      <c r="A711" s="18" t="s">
        <v>36</v>
      </c>
      <c r="B711" s="17" t="s">
        <v>160</v>
      </c>
      <c r="C711" s="18" t="s">
        <v>1589</v>
      </c>
      <c r="D711" s="17" t="s">
        <v>1590</v>
      </c>
      <c r="E711" s="18" t="str">
        <f>INDEX([1]Proflile65!$F:$F,MATCH([1]ตารางคะแนนV3!$C711,[1]Proflile65!$D:$D,0))</f>
        <v>รพช.</v>
      </c>
      <c r="F711" s="18">
        <f>INDEX([1]Proflile65!$H:$H,MATCH([1]ตารางคะแนนV3!$C711,[1]Proflile65!$D:$D,0))</f>
        <v>30</v>
      </c>
      <c r="G711" s="19" t="str">
        <f>INDEX([1]Proflile65!$K:$K,MATCH([1]ตารางคะแนนV3!$C711,[1]Proflile65!$D:$D,0))</f>
        <v>รพช.F2 P&lt;=30,000</v>
      </c>
      <c r="H711" s="75">
        <v>24989</v>
      </c>
      <c r="I711" s="76">
        <f>INDEX([1]RiskPlusY2565Q3!L:L,MATCH([1]ตารางคะแนนV3!$C711,[1]RiskPlusY2565Q3!$D:$D,0))</f>
        <v>83523663.980000004</v>
      </c>
      <c r="J711" s="76">
        <f>INDEX([1]RiskPlusY2565Q3!P:P,MATCH([1]ตารางคะแนนV3!$C711,[1]RiskPlusY2565Q3!$D:$D,0))</f>
        <v>68786101.109999999</v>
      </c>
      <c r="K711" s="76">
        <f>INDEX([1]RiskPlusY2565Q3!O:O,MATCH([1]ตารางคะแนนV3!$C711,[1]RiskPlusY2565Q3!$D:$D,0))</f>
        <v>17426598.199999999</v>
      </c>
      <c r="L711" s="76">
        <f>INDEX([1]RiskPlusY2565Q3!M:M,MATCH([1]ตารางคะแนนV3!$C711,[1]RiskPlusY2565Q3!$D:$D,0))</f>
        <v>26274070.68</v>
      </c>
      <c r="M711" s="29">
        <f>INDEX([1]RiskPlusY2565Q3!N:N,MATCH([1]ตารางคะแนนV3!$C711,[1]RiskPlusY2565Q3!$D:$D,0))</f>
        <v>0</v>
      </c>
      <c r="N711" s="77">
        <f>INDEX([1]PlanfinY2565Q3!M:M,MATCH([1]ตารางคะแนนV3!$C711,[1]PlanfinY2565Q3!$C:$C,0))</f>
        <v>1</v>
      </c>
      <c r="O711" s="78">
        <f>INDEX([1]PlanfinY2565Q3!N:N,MATCH([1]ตารางคะแนนV3!$C711,[1]PlanfinY2565Q3!$C:$C,0))</f>
        <v>1</v>
      </c>
      <c r="P711" s="79">
        <f t="shared" si="160"/>
        <v>2</v>
      </c>
      <c r="Q711" s="80">
        <f>INDEX([1]Ratio!R:R,MATCH([1]ตารางคะแนนV3!$C711,[1]Ratio!$C:$C,0))</f>
        <v>62</v>
      </c>
      <c r="R711" s="81">
        <f>INDEX([1]RiskPlusY2565Q3!$S:$S,MATCH([1]ตารางคะแนนV3!C711,[1]RiskPlusY2565Q3!$D:$D,0))</f>
        <v>1</v>
      </c>
      <c r="S711" s="82">
        <f>INDEX([1]Ratio!$S:$S,MATCH([1]ตารางคะแนนV3!$C711,[1]Ratio!$C:$C,0))</f>
        <v>196</v>
      </c>
      <c r="T711" s="78">
        <f>VLOOKUP($C711,[1]RiskPlusY2565Q3!$D$2:$W$901,17,0)</f>
        <v>0</v>
      </c>
      <c r="U711" s="83">
        <f t="shared" si="161"/>
        <v>0</v>
      </c>
      <c r="V711" s="82">
        <f>INDEX([1]Ratio!$T:$T,MATCH([1]ตารางคะแนนV3!$C711,[1]Ratio!$C:$C,0))</f>
        <v>40</v>
      </c>
      <c r="W711" s="78">
        <f>VLOOKUP($C711,[1]RiskPlusY2565Q3!$D$2:$W$901,18,0)</f>
        <v>1</v>
      </c>
      <c r="X711" s="83">
        <f t="shared" si="162"/>
        <v>0.5</v>
      </c>
      <c r="Y711" s="82">
        <f>INDEX([1]Ratio!$V:$V,MATCH([1]ตารางคะแนนV3!$C711,[1]Ratio!$C:$C,0))</f>
        <v>53</v>
      </c>
      <c r="Z711" s="81">
        <f>INDEX([1]RiskPlusY2565Q3!$W:$W,MATCH([1]ตารางคะแนนV3!C711,[1]RiskPlusY2565Q3!$D:$D,0))</f>
        <v>1</v>
      </c>
      <c r="AA711" s="84">
        <f t="shared" si="163"/>
        <v>2.5</v>
      </c>
      <c r="AB711" s="77" t="str">
        <f>INDEX('[1]Quick MethodY2565Q3'!P:P,MATCH([1]ตารางคะแนนV3!$C711,'[1]Quick MethodY2565Q3'!$C:$C,0))</f>
        <v>1</v>
      </c>
      <c r="AC711" s="78" t="str">
        <f>INDEX('[1]Quick MethodY2565Q3'!Q:Q,MATCH([1]ตารางคะแนนV3!$C711,'[1]Quick MethodY2565Q3'!$C:$C,0))</f>
        <v>1</v>
      </c>
      <c r="AD711" s="78">
        <f>INDEX([1]HGRY2565Q3!W:W,MATCH([1]ตารางคะแนนV3!$C711,[1]HGRY2565Q3!$C:$C,0))</f>
        <v>0.5</v>
      </c>
      <c r="AE711" s="78">
        <f>INDEX([1]HGRY2565Q3!X:X,MATCH([1]ตารางคะแนนV3!$C711,[1]HGRY2565Q3!$C:$C,0))</f>
        <v>0.5</v>
      </c>
      <c r="AF711" s="78">
        <f>INDEX([1]HGRY2565Q3!Y:Y,MATCH([1]ตารางคะแนนV3!$C711,[1]HGRY2565Q3!$C:$C,0))</f>
        <v>0.5</v>
      </c>
      <c r="AG711" s="78">
        <f>INDEX([1]HGRY2565Q3!Z:Z,MATCH([1]ตารางคะแนนV3!$C711,[1]HGRY2565Q3!$C:$C,0))</f>
        <v>0</v>
      </c>
      <c r="AH711" s="85">
        <f t="shared" si="164"/>
        <v>3.5</v>
      </c>
      <c r="AI711" s="79">
        <f t="shared" si="165"/>
        <v>2</v>
      </c>
      <c r="AJ711" s="86">
        <f>INDEX([1]PointY2565Q3!J:J,MATCH([1]ตารางคะแนนV3!$C711,[1]PointY2565Q3!$C:$C,0))</f>
        <v>1</v>
      </c>
      <c r="AK711" s="87">
        <f>IFERROR(INDEX([1]อัตราการครองเตียง!O:O,MATCH([1]ตารางคะแนนV3!$C711,[1]อัตราการครองเตียง!$C:$C,0)),0)</f>
        <v>0</v>
      </c>
      <c r="AL711" s="88">
        <f>INDEX([1]SumAdjRw!R:R,MATCH([1]ตารางคะแนนV3!$C711,[1]SumAdjRw!$C:$C,0))</f>
        <v>1</v>
      </c>
      <c r="AM711" s="89">
        <f t="shared" si="166"/>
        <v>1</v>
      </c>
      <c r="AN711" s="90">
        <f t="shared" si="167"/>
        <v>4</v>
      </c>
      <c r="AO711" s="91">
        <f t="shared" si="168"/>
        <v>8.5</v>
      </c>
      <c r="AP711" s="92">
        <f>INDEX([1]RiskPlusY2565Q3!Q:Q,MATCH([1]ตารางคะแนนV3!$C711,[1]RiskPlusY2565Q3!$D:$D,0))</f>
        <v>0</v>
      </c>
      <c r="AQ711" s="92">
        <f>INDEX([1]RiskPlusY2565Q3!R:R,MATCH([1]ตารางคะแนนV3!$C711,[1]RiskPlusY2565Q3!$D:$D,0))</f>
        <v>0</v>
      </c>
      <c r="AR711" s="92">
        <f>INDEX([1]RiskPlusY2565Q3!AB:AB,MATCH([1]ตารางคะแนนV3!$C711,[1]RiskPlusY2565Q3!$D:$D,0))</f>
        <v>1</v>
      </c>
      <c r="AS711" s="93">
        <f t="shared" si="169"/>
        <v>1</v>
      </c>
      <c r="AT711" s="92">
        <f>INDEX([1]RiskPlusY2565Q3!AA:AA,MATCH([1]ตารางคะแนนV3!$C711,[1]RiskPlusY2565Q3!$D:$D,0))</f>
        <v>1</v>
      </c>
      <c r="AU711" s="92">
        <f>INDEX([1]RiskPlusY2565Q3!AC:AC,MATCH([1]ตารางคะแนนV3!$C711,[1]RiskPlusY2565Q3!$D:$D,0))</f>
        <v>1</v>
      </c>
      <c r="AV711" s="94">
        <f t="shared" si="170"/>
        <v>2</v>
      </c>
      <c r="AW711" s="95">
        <f t="shared" si="171"/>
        <v>3</v>
      </c>
      <c r="AX711" s="96">
        <f t="shared" si="172"/>
        <v>11.5</v>
      </c>
      <c r="AY711" s="18" t="str">
        <f t="shared" si="173"/>
        <v>B</v>
      </c>
      <c r="AZ711" s="18"/>
      <c r="BA711" s="18" t="str">
        <f>INDEX([1]Proflile65!$L:$L,MATCH([1]ตารางคะแนนV3!$C711,[1]Proflile65!$D:$D,0))</f>
        <v>เดิม</v>
      </c>
      <c r="BB711" s="18"/>
      <c r="BC711" s="18"/>
      <c r="BD711" s="28" t="b">
        <f t="shared" si="174"/>
        <v>1</v>
      </c>
      <c r="BE711" s="96">
        <v>11.5</v>
      </c>
      <c r="BF711" s="18" t="s">
        <v>2071</v>
      </c>
      <c r="BH711" s="17">
        <f t="shared" si="175"/>
        <v>150000</v>
      </c>
    </row>
    <row r="712" spans="1:60">
      <c r="A712" s="18" t="s">
        <v>36</v>
      </c>
      <c r="B712" s="17" t="s">
        <v>160</v>
      </c>
      <c r="C712" s="18" t="s">
        <v>1591</v>
      </c>
      <c r="D712" s="17" t="s">
        <v>1592</v>
      </c>
      <c r="E712" s="18" t="str">
        <f>INDEX([1]Proflile65!$F:$F,MATCH([1]ตารางคะแนนV3!$C712,[1]Proflile65!$D:$D,0))</f>
        <v>รพช.</v>
      </c>
      <c r="F712" s="18">
        <f>INDEX([1]Proflile65!$H:$H,MATCH([1]ตารางคะแนนV3!$C712,[1]Proflile65!$D:$D,0))</f>
        <v>30</v>
      </c>
      <c r="G712" s="19" t="str">
        <f>INDEX([1]Proflile65!$K:$K,MATCH([1]ตารางคะแนนV3!$C712,[1]Proflile65!$D:$D,0))</f>
        <v>รพช.F2 P&lt;=30,000</v>
      </c>
      <c r="H712" s="75">
        <v>16360</v>
      </c>
      <c r="I712" s="76">
        <f>INDEX([1]RiskPlusY2565Q3!L:L,MATCH([1]ตารางคะแนนV3!$C712,[1]RiskPlusY2565Q3!$D:$D,0))</f>
        <v>31340002.190000001</v>
      </c>
      <c r="J712" s="76">
        <f>INDEX([1]RiskPlusY2565Q3!P:P,MATCH([1]ตารางคะแนนV3!$C712,[1]RiskPlusY2565Q3!$D:$D,0))</f>
        <v>19092451.280000001</v>
      </c>
      <c r="K712" s="76">
        <f>INDEX([1]RiskPlusY2565Q3!O:O,MATCH([1]ตารางคะแนนV3!$C712,[1]RiskPlusY2565Q3!$D:$D,0))</f>
        <v>1373011.92</v>
      </c>
      <c r="L712" s="76">
        <f>INDEX([1]RiskPlusY2565Q3!M:M,MATCH([1]ตารางคะแนนV3!$C712,[1]RiskPlusY2565Q3!$D:$D,0))</f>
        <v>-2087339.17</v>
      </c>
      <c r="M712" s="29">
        <f>INDEX([1]RiskPlusY2565Q3!N:N,MATCH([1]ตารางคะแนนV3!$C712,[1]RiskPlusY2565Q3!$D:$D,0))</f>
        <v>1</v>
      </c>
      <c r="N712" s="77">
        <f>INDEX([1]PlanfinY2565Q3!M:M,MATCH([1]ตารางคะแนนV3!$C712,[1]PlanfinY2565Q3!$C:$C,0))</f>
        <v>1</v>
      </c>
      <c r="O712" s="78">
        <f>INDEX([1]PlanfinY2565Q3!N:N,MATCH([1]ตารางคะแนนV3!$C712,[1]PlanfinY2565Q3!$C:$C,0))</f>
        <v>1</v>
      </c>
      <c r="P712" s="79">
        <f t="shared" ref="P712:P775" si="176">SUM(N712+O712)</f>
        <v>2</v>
      </c>
      <c r="Q712" s="80">
        <f>INDEX([1]Ratio!R:R,MATCH([1]ตารางคะแนนV3!$C712,[1]Ratio!$C:$C,0))</f>
        <v>67</v>
      </c>
      <c r="R712" s="81">
        <f>INDEX([1]RiskPlusY2565Q3!$S:$S,MATCH([1]ตารางคะแนนV3!C712,[1]RiskPlusY2565Q3!$D:$D,0))</f>
        <v>1</v>
      </c>
      <c r="S712" s="82">
        <f>INDEX([1]Ratio!$S:$S,MATCH([1]ตารางคะแนนV3!$C712,[1]Ratio!$C:$C,0))</f>
        <v>221</v>
      </c>
      <c r="T712" s="78">
        <f>VLOOKUP($C712,[1]RiskPlusY2565Q3!$D$2:$W$901,17,0)</f>
        <v>0</v>
      </c>
      <c r="U712" s="83">
        <f t="shared" ref="U712:U775" si="177">IF(T712=1,0.5,0)</f>
        <v>0</v>
      </c>
      <c r="V712" s="82">
        <f>INDEX([1]Ratio!$T:$T,MATCH([1]ตารางคะแนนV3!$C712,[1]Ratio!$C:$C,0))</f>
        <v>43</v>
      </c>
      <c r="W712" s="78">
        <f>VLOOKUP($C712,[1]RiskPlusY2565Q3!$D$2:$W$901,18,0)</f>
        <v>1</v>
      </c>
      <c r="X712" s="83">
        <f t="shared" ref="X712:X775" si="178">IF(W712=1,0.5,0)</f>
        <v>0.5</v>
      </c>
      <c r="Y712" s="82">
        <f>INDEX([1]Ratio!$V:$V,MATCH([1]ตารางคะแนนV3!$C712,[1]Ratio!$C:$C,0))</f>
        <v>60</v>
      </c>
      <c r="Z712" s="81">
        <f>INDEX([1]RiskPlusY2565Q3!$W:$W,MATCH([1]ตารางคะแนนV3!C712,[1]RiskPlusY2565Q3!$D:$D,0))</f>
        <v>1</v>
      </c>
      <c r="AA712" s="84">
        <f t="shared" ref="AA712:AA775" si="179">SUM(R712,U712,X712,Z712)</f>
        <v>2.5</v>
      </c>
      <c r="AB712" s="77" t="str">
        <f>INDEX('[1]Quick MethodY2565Q3'!P:P,MATCH([1]ตารางคะแนนV3!$C712,'[1]Quick MethodY2565Q3'!$C:$C,0))</f>
        <v>1</v>
      </c>
      <c r="AC712" s="78" t="str">
        <f>INDEX('[1]Quick MethodY2565Q3'!Q:Q,MATCH([1]ตารางคะแนนV3!$C712,'[1]Quick MethodY2565Q3'!$C:$C,0))</f>
        <v>1</v>
      </c>
      <c r="AD712" s="78">
        <f>INDEX([1]HGRY2565Q3!W:W,MATCH([1]ตารางคะแนนV3!$C712,[1]HGRY2565Q3!$C:$C,0))</f>
        <v>0.5</v>
      </c>
      <c r="AE712" s="78">
        <f>INDEX([1]HGRY2565Q3!X:X,MATCH([1]ตารางคะแนนV3!$C712,[1]HGRY2565Q3!$C:$C,0))</f>
        <v>0.5</v>
      </c>
      <c r="AF712" s="78">
        <f>INDEX([1]HGRY2565Q3!Y:Y,MATCH([1]ตารางคะแนนV3!$C712,[1]HGRY2565Q3!$C:$C,0))</f>
        <v>0.5</v>
      </c>
      <c r="AG712" s="78">
        <f>INDEX([1]HGRY2565Q3!Z:Z,MATCH([1]ตารางคะแนนV3!$C712,[1]HGRY2565Q3!$C:$C,0))</f>
        <v>0</v>
      </c>
      <c r="AH712" s="85">
        <f t="shared" ref="AH712:AH775" si="180">SUM(AB712+AC712+AD712+AE712+AF712+AG712)</f>
        <v>3.5</v>
      </c>
      <c r="AI712" s="79">
        <f t="shared" ref="AI712:AI775" si="181">IF(AH712&gt;=2,2,AH712)</f>
        <v>2</v>
      </c>
      <c r="AJ712" s="86">
        <f>INDEX([1]PointY2565Q3!J:J,MATCH([1]ตารางคะแนนV3!$C712,[1]PointY2565Q3!$C:$C,0))</f>
        <v>1</v>
      </c>
      <c r="AK712" s="87">
        <f>IFERROR(INDEX([1]อัตราการครองเตียง!O:O,MATCH([1]ตารางคะแนนV3!$C712,[1]อัตราการครองเตียง!$C:$C,0)),0)</f>
        <v>0</v>
      </c>
      <c r="AL712" s="88">
        <f>INDEX([1]SumAdjRw!R:R,MATCH([1]ตารางคะแนนV3!$C712,[1]SumAdjRw!$C:$C,0))</f>
        <v>1</v>
      </c>
      <c r="AM712" s="89">
        <f t="shared" ref="AM712:AM775" si="182">AK712+AL712</f>
        <v>1</v>
      </c>
      <c r="AN712" s="90">
        <f t="shared" ref="AN712:AN775" si="183">SUM(AI712,AJ712,AM712)</f>
        <v>4</v>
      </c>
      <c r="AO712" s="91">
        <f t="shared" ref="AO712:AO775" si="184">SUM(P712,AA712,AN712)</f>
        <v>8.5</v>
      </c>
      <c r="AP712" s="92">
        <f>INDEX([1]RiskPlusY2565Q3!Q:Q,MATCH([1]ตารางคะแนนV3!$C712,[1]RiskPlusY2565Q3!$D:$D,0))</f>
        <v>0</v>
      </c>
      <c r="AQ712" s="92">
        <f>INDEX([1]RiskPlusY2565Q3!R:R,MATCH([1]ตารางคะแนนV3!$C712,[1]RiskPlusY2565Q3!$D:$D,0))</f>
        <v>0</v>
      </c>
      <c r="AR712" s="92">
        <f>INDEX([1]RiskPlusY2565Q3!AB:AB,MATCH([1]ตารางคะแนนV3!$C712,[1]RiskPlusY2565Q3!$D:$D,0))</f>
        <v>1</v>
      </c>
      <c r="AS712" s="93">
        <f t="shared" ref="AS712:AS775" si="185">SUM(AP712:AR712)</f>
        <v>1</v>
      </c>
      <c r="AT712" s="92">
        <f>INDEX([1]RiskPlusY2565Q3!AA:AA,MATCH([1]ตารางคะแนนV3!$C712,[1]RiskPlusY2565Q3!$D:$D,0))</f>
        <v>1</v>
      </c>
      <c r="AU712" s="92">
        <f>INDEX([1]RiskPlusY2565Q3!AC:AC,MATCH([1]ตารางคะแนนV3!$C712,[1]RiskPlusY2565Q3!$D:$D,0))</f>
        <v>1</v>
      </c>
      <c r="AV712" s="94">
        <f t="shared" ref="AV712:AV775" si="186">SUM(AT712:AU712)</f>
        <v>2</v>
      </c>
      <c r="AW712" s="95">
        <f t="shared" ref="AW712:AW775" si="187">SUM(AV712,AS712)</f>
        <v>3</v>
      </c>
      <c r="AX712" s="96">
        <f t="shared" ref="AX712:AX775" si="188">SUM(AO712,AW712)</f>
        <v>11.5</v>
      </c>
      <c r="AY712" s="18" t="str">
        <f t="shared" ref="AY712:AY775" si="189">IF(AX712&lt;7.5,"F",IF(AX712&lt;9,"D",IF(AX712&lt;10.5,"C",IF(AX712&lt;12,"B","A"))))</f>
        <v>B</v>
      </c>
      <c r="AZ712" s="18"/>
      <c r="BA712" s="18" t="str">
        <f>INDEX([1]Proflile65!$L:$L,MATCH([1]ตารางคะแนนV3!$C712,[1]Proflile65!$D:$D,0))</f>
        <v>เดิม</v>
      </c>
      <c r="BB712" s="18"/>
      <c r="BC712" s="18"/>
      <c r="BD712" s="28" t="b">
        <f t="shared" ref="BD712:BD775" si="190">AX712=BE712</f>
        <v>1</v>
      </c>
      <c r="BE712" s="96">
        <v>11.5</v>
      </c>
      <c r="BF712" s="18" t="s">
        <v>2071</v>
      </c>
      <c r="BH712" s="17">
        <f t="shared" ref="BH712:BH748" si="191">IF(AY712=$BH$5,$BI$5,IF(AY712=$BH$6,$BI$6,0))</f>
        <v>150000</v>
      </c>
    </row>
    <row r="713" spans="1:60">
      <c r="A713" s="18" t="s">
        <v>36</v>
      </c>
      <c r="B713" s="17" t="s">
        <v>160</v>
      </c>
      <c r="C713" s="18" t="s">
        <v>1593</v>
      </c>
      <c r="D713" s="17" t="s">
        <v>1594</v>
      </c>
      <c r="E713" s="18" t="str">
        <f>INDEX([1]Proflile65!$F:$F,MATCH([1]ตารางคะแนนV3!$C713,[1]Proflile65!$D:$D,0))</f>
        <v>รพช.</v>
      </c>
      <c r="F713" s="18">
        <f>INDEX([1]Proflile65!$H:$H,MATCH([1]ตารางคะแนนV3!$C713,[1]Proflile65!$D:$D,0))</f>
        <v>30</v>
      </c>
      <c r="G713" s="19" t="str">
        <f>INDEX([1]Proflile65!$K:$K,MATCH([1]ตารางคะแนนV3!$C713,[1]Proflile65!$D:$D,0))</f>
        <v>รพช.F3 P&lt;=15,000</v>
      </c>
      <c r="H713" s="75">
        <v>14009</v>
      </c>
      <c r="I713" s="76">
        <f>INDEX([1]RiskPlusY2565Q3!L:L,MATCH([1]ตารางคะแนนV3!$C713,[1]RiskPlusY2565Q3!$D:$D,0))</f>
        <v>30495379.41</v>
      </c>
      <c r="J713" s="76">
        <f>INDEX([1]RiskPlusY2565Q3!P:P,MATCH([1]ตารางคะแนนV3!$C713,[1]RiskPlusY2565Q3!$D:$D,0))</f>
        <v>22643348.09</v>
      </c>
      <c r="K713" s="76">
        <f>INDEX([1]RiskPlusY2565Q3!O:O,MATCH([1]ตารางคะแนนV3!$C713,[1]RiskPlusY2565Q3!$D:$D,0))</f>
        <v>7068273.6900000004</v>
      </c>
      <c r="L713" s="76">
        <f>INDEX([1]RiskPlusY2565Q3!M:M,MATCH([1]ตารางคะแนนV3!$C713,[1]RiskPlusY2565Q3!$D:$D,0))</f>
        <v>4648300.59</v>
      </c>
      <c r="M713" s="29">
        <f>INDEX([1]RiskPlusY2565Q3!N:N,MATCH([1]ตารางคะแนนV3!$C713,[1]RiskPlusY2565Q3!$D:$D,0))</f>
        <v>0</v>
      </c>
      <c r="N713" s="77">
        <f>INDEX([1]PlanfinY2565Q3!M:M,MATCH([1]ตารางคะแนนV3!$C713,[1]PlanfinY2565Q3!$C:$C,0))</f>
        <v>0</v>
      </c>
      <c r="O713" s="78">
        <f>INDEX([1]PlanfinY2565Q3!N:N,MATCH([1]ตารางคะแนนV3!$C713,[1]PlanfinY2565Q3!$C:$C,0))</f>
        <v>1</v>
      </c>
      <c r="P713" s="79">
        <f t="shared" si="176"/>
        <v>1</v>
      </c>
      <c r="Q713" s="80">
        <f>INDEX([1]Ratio!R:R,MATCH([1]ตารางคะแนนV3!$C713,[1]Ratio!$C:$C,0))</f>
        <v>157</v>
      </c>
      <c r="R713" s="81">
        <f>INDEX([1]RiskPlusY2565Q3!$S:$S,MATCH([1]ตารางคะแนนV3!C713,[1]RiskPlusY2565Q3!$D:$D,0))</f>
        <v>0</v>
      </c>
      <c r="S713" s="82">
        <f>INDEX([1]Ratio!$S:$S,MATCH([1]ตารางคะแนนV3!$C713,[1]Ratio!$C:$C,0))</f>
        <v>114</v>
      </c>
      <c r="T713" s="78">
        <f>VLOOKUP($C713,[1]RiskPlusY2565Q3!$D$2:$W$901,17,0)</f>
        <v>0</v>
      </c>
      <c r="U713" s="83">
        <f t="shared" si="177"/>
        <v>0</v>
      </c>
      <c r="V713" s="82">
        <f>INDEX([1]Ratio!$T:$T,MATCH([1]ตารางคะแนนV3!$C713,[1]Ratio!$C:$C,0))</f>
        <v>103</v>
      </c>
      <c r="W713" s="78">
        <f>VLOOKUP($C713,[1]RiskPlusY2565Q3!$D$2:$W$901,18,0)</f>
        <v>0</v>
      </c>
      <c r="X713" s="83">
        <f t="shared" si="178"/>
        <v>0</v>
      </c>
      <c r="Y713" s="82">
        <f>INDEX([1]Ratio!$V:$V,MATCH([1]ตารางคะแนนV3!$C713,[1]Ratio!$C:$C,0))</f>
        <v>54</v>
      </c>
      <c r="Z713" s="81">
        <f>INDEX([1]RiskPlusY2565Q3!$W:$W,MATCH([1]ตารางคะแนนV3!C713,[1]RiskPlusY2565Q3!$D:$D,0))</f>
        <v>1</v>
      </c>
      <c r="AA713" s="84">
        <f t="shared" si="179"/>
        <v>1</v>
      </c>
      <c r="AB713" s="77" t="str">
        <f>INDEX('[1]Quick MethodY2565Q3'!P:P,MATCH([1]ตารางคะแนนV3!$C713,'[1]Quick MethodY2565Q3'!$C:$C,0))</f>
        <v>1</v>
      </c>
      <c r="AC713" s="78" t="str">
        <f>INDEX('[1]Quick MethodY2565Q3'!Q:Q,MATCH([1]ตารางคะแนนV3!$C713,'[1]Quick MethodY2565Q3'!$C:$C,0))</f>
        <v>1</v>
      </c>
      <c r="AD713" s="78">
        <f>INDEX([1]HGRY2565Q3!W:W,MATCH([1]ตารางคะแนนV3!$C713,[1]HGRY2565Q3!$C:$C,0))</f>
        <v>0.5</v>
      </c>
      <c r="AE713" s="78">
        <f>INDEX([1]HGRY2565Q3!X:X,MATCH([1]ตารางคะแนนV3!$C713,[1]HGRY2565Q3!$C:$C,0))</f>
        <v>0</v>
      </c>
      <c r="AF713" s="78">
        <f>INDEX([1]HGRY2565Q3!Y:Y,MATCH([1]ตารางคะแนนV3!$C713,[1]HGRY2565Q3!$C:$C,0))</f>
        <v>0</v>
      </c>
      <c r="AG713" s="78">
        <f>INDEX([1]HGRY2565Q3!Z:Z,MATCH([1]ตารางคะแนนV3!$C713,[1]HGRY2565Q3!$C:$C,0))</f>
        <v>0</v>
      </c>
      <c r="AH713" s="85">
        <f t="shared" si="180"/>
        <v>2.5</v>
      </c>
      <c r="AI713" s="79">
        <f t="shared" si="181"/>
        <v>2</v>
      </c>
      <c r="AJ713" s="86">
        <f>INDEX([1]PointY2565Q3!J:J,MATCH([1]ตารางคะแนนV3!$C713,[1]PointY2565Q3!$C:$C,0))</f>
        <v>1</v>
      </c>
      <c r="AK713" s="87">
        <f>IFERROR(INDEX([1]อัตราการครองเตียง!O:O,MATCH([1]ตารางคะแนนV3!$C713,[1]อัตราการครองเตียง!$C:$C,0)),0)</f>
        <v>0</v>
      </c>
      <c r="AL713" s="88">
        <f>INDEX([1]SumAdjRw!R:R,MATCH([1]ตารางคะแนนV3!$C713,[1]SumAdjRw!$C:$C,0))</f>
        <v>1</v>
      </c>
      <c r="AM713" s="89">
        <f t="shared" si="182"/>
        <v>1</v>
      </c>
      <c r="AN713" s="90">
        <f t="shared" si="183"/>
        <v>4</v>
      </c>
      <c r="AO713" s="91">
        <f t="shared" si="184"/>
        <v>6</v>
      </c>
      <c r="AP713" s="92">
        <f>INDEX([1]RiskPlusY2565Q3!Q:Q,MATCH([1]ตารางคะแนนV3!$C713,[1]RiskPlusY2565Q3!$D:$D,0))</f>
        <v>0</v>
      </c>
      <c r="AQ713" s="92">
        <f>INDEX([1]RiskPlusY2565Q3!R:R,MATCH([1]ตารางคะแนนV3!$C713,[1]RiskPlusY2565Q3!$D:$D,0))</f>
        <v>0</v>
      </c>
      <c r="AR713" s="92">
        <f>INDEX([1]RiskPlusY2565Q3!AB:AB,MATCH([1]ตารางคะแนนV3!$C713,[1]RiskPlusY2565Q3!$D:$D,0))</f>
        <v>1</v>
      </c>
      <c r="AS713" s="93">
        <f t="shared" si="185"/>
        <v>1</v>
      </c>
      <c r="AT713" s="92">
        <f>INDEX([1]RiskPlusY2565Q3!AA:AA,MATCH([1]ตารางคะแนนV3!$C713,[1]RiskPlusY2565Q3!$D:$D,0))</f>
        <v>1</v>
      </c>
      <c r="AU713" s="92">
        <f>INDEX([1]RiskPlusY2565Q3!AC:AC,MATCH([1]ตารางคะแนนV3!$C713,[1]RiskPlusY2565Q3!$D:$D,0))</f>
        <v>1</v>
      </c>
      <c r="AV713" s="94">
        <f t="shared" si="186"/>
        <v>2</v>
      </c>
      <c r="AW713" s="95">
        <f t="shared" si="187"/>
        <v>3</v>
      </c>
      <c r="AX713" s="96">
        <f t="shared" si="188"/>
        <v>9</v>
      </c>
      <c r="AY713" s="18" t="str">
        <f t="shared" si="189"/>
        <v>C</v>
      </c>
      <c r="AZ713" s="18"/>
      <c r="BA713" s="18" t="str">
        <f>INDEX([1]Proflile65!$L:$L,MATCH([1]ตารางคะแนนV3!$C713,[1]Proflile65!$D:$D,0))</f>
        <v>เดิม</v>
      </c>
      <c r="BB713" s="18"/>
      <c r="BC713" s="18"/>
      <c r="BD713" s="28" t="b">
        <f t="shared" si="190"/>
        <v>1</v>
      </c>
      <c r="BE713" s="96">
        <v>9</v>
      </c>
      <c r="BF713" s="18" t="s">
        <v>2072</v>
      </c>
      <c r="BH713" s="17">
        <f t="shared" si="191"/>
        <v>0</v>
      </c>
    </row>
    <row r="714" spans="1:60">
      <c r="A714" s="18" t="s">
        <v>36</v>
      </c>
      <c r="B714" s="17" t="s">
        <v>38</v>
      </c>
      <c r="C714" s="18" t="s">
        <v>1669</v>
      </c>
      <c r="D714" s="17" t="s">
        <v>1670</v>
      </c>
      <c r="E714" s="18" t="str">
        <f>INDEX([1]Proflile65!$F:$F,MATCH([1]ตารางคะแนนV3!$C714,[1]Proflile65!$D:$D,0))</f>
        <v>รพท.</v>
      </c>
      <c r="F714" s="18">
        <f>INDEX([1]Proflile65!$H:$H,MATCH([1]ตารางคะแนนV3!$C714,[1]Proflile65!$D:$D,0))</f>
        <v>406</v>
      </c>
      <c r="G714" s="19" t="str">
        <f>INDEX([1]Proflile65!$K:$K,MATCH([1]ตารางคะแนนV3!$C714,[1]Proflile65!$D:$D,0))</f>
        <v>รพท.S B&gt;400</v>
      </c>
      <c r="H714" s="75">
        <v>98621</v>
      </c>
      <c r="I714" s="76">
        <f>INDEX([1]RiskPlusY2565Q3!L:L,MATCH([1]ตารางคะแนนV3!$C714,[1]RiskPlusY2565Q3!$D:$D,0))</f>
        <v>266488114.86000001</v>
      </c>
      <c r="J714" s="76">
        <f>INDEX([1]RiskPlusY2565Q3!P:P,MATCH([1]ตารางคะแนนV3!$C714,[1]RiskPlusY2565Q3!$D:$D,0))</f>
        <v>46635623.200000003</v>
      </c>
      <c r="K714" s="76">
        <f>INDEX([1]RiskPlusY2565Q3!O:O,MATCH([1]ตารางคะแนนV3!$C714,[1]RiskPlusY2565Q3!$D:$D,0))</f>
        <v>114581481.11</v>
      </c>
      <c r="L714" s="76">
        <f>INDEX([1]RiskPlusY2565Q3!M:M,MATCH([1]ตารางคะแนนV3!$C714,[1]RiskPlusY2565Q3!$D:$D,0))</f>
        <v>109169701.67</v>
      </c>
      <c r="M714" s="29">
        <f>INDEX([1]RiskPlusY2565Q3!N:N,MATCH([1]ตารางคะแนนV3!$C714,[1]RiskPlusY2565Q3!$D:$D,0))</f>
        <v>0</v>
      </c>
      <c r="N714" s="77">
        <f>INDEX([1]PlanfinY2565Q3!M:M,MATCH([1]ตารางคะแนนV3!$C714,[1]PlanfinY2565Q3!$C:$C,0))</f>
        <v>0</v>
      </c>
      <c r="O714" s="78">
        <f>INDEX([1]PlanfinY2565Q3!N:N,MATCH([1]ตารางคะแนนV3!$C714,[1]PlanfinY2565Q3!$C:$C,0))</f>
        <v>1</v>
      </c>
      <c r="P714" s="79">
        <f t="shared" si="176"/>
        <v>1</v>
      </c>
      <c r="Q714" s="80">
        <f>INDEX([1]Ratio!R:R,MATCH([1]ตารางคะแนนV3!$C714,[1]Ratio!$C:$C,0))</f>
        <v>97</v>
      </c>
      <c r="R714" s="81">
        <f>INDEX([1]RiskPlusY2565Q3!$S:$S,MATCH([1]ตารางคะแนนV3!C714,[1]RiskPlusY2565Q3!$D:$D,0))</f>
        <v>0</v>
      </c>
      <c r="S714" s="82">
        <f>INDEX([1]Ratio!$S:$S,MATCH([1]ตารางคะแนนV3!$C714,[1]Ratio!$C:$C,0))</f>
        <v>61</v>
      </c>
      <c r="T714" s="78">
        <f>VLOOKUP($C714,[1]RiskPlusY2565Q3!$D$2:$W$901,17,0)</f>
        <v>0</v>
      </c>
      <c r="U714" s="83">
        <f t="shared" si="177"/>
        <v>0</v>
      </c>
      <c r="V714" s="82">
        <f>INDEX([1]Ratio!$T:$T,MATCH([1]ตารางคะแนนV3!$C714,[1]Ratio!$C:$C,0))</f>
        <v>81</v>
      </c>
      <c r="W714" s="78">
        <f>VLOOKUP($C714,[1]RiskPlusY2565Q3!$D$2:$W$901,18,0)</f>
        <v>0</v>
      </c>
      <c r="X714" s="83">
        <f t="shared" si="178"/>
        <v>0</v>
      </c>
      <c r="Y714" s="82">
        <f>INDEX([1]Ratio!$V:$V,MATCH([1]ตารางคะแนนV3!$C714,[1]Ratio!$C:$C,0))</f>
        <v>27</v>
      </c>
      <c r="Z714" s="81">
        <f>INDEX([1]RiskPlusY2565Q3!$W:$W,MATCH([1]ตารางคะแนนV3!C714,[1]RiskPlusY2565Q3!$D:$D,0))</f>
        <v>1</v>
      </c>
      <c r="AA714" s="84">
        <f t="shared" si="179"/>
        <v>1</v>
      </c>
      <c r="AB714" s="77" t="str">
        <f>INDEX('[1]Quick MethodY2565Q3'!P:P,MATCH([1]ตารางคะแนนV3!$C714,'[1]Quick MethodY2565Q3'!$C:$C,0))</f>
        <v>1</v>
      </c>
      <c r="AC714" s="78" t="str">
        <f>INDEX('[1]Quick MethodY2565Q3'!Q:Q,MATCH([1]ตารางคะแนนV3!$C714,'[1]Quick MethodY2565Q3'!$C:$C,0))</f>
        <v>1</v>
      </c>
      <c r="AD714" s="78">
        <f>INDEX([1]HGRY2565Q3!W:W,MATCH([1]ตารางคะแนนV3!$C714,[1]HGRY2565Q3!$C:$C,0))</f>
        <v>0.5</v>
      </c>
      <c r="AE714" s="78">
        <f>INDEX([1]HGRY2565Q3!X:X,MATCH([1]ตารางคะแนนV3!$C714,[1]HGRY2565Q3!$C:$C,0))</f>
        <v>0</v>
      </c>
      <c r="AF714" s="78">
        <f>INDEX([1]HGRY2565Q3!Y:Y,MATCH([1]ตารางคะแนนV3!$C714,[1]HGRY2565Q3!$C:$C,0))</f>
        <v>0.5</v>
      </c>
      <c r="AG714" s="78">
        <f>INDEX([1]HGRY2565Q3!Z:Z,MATCH([1]ตารางคะแนนV3!$C714,[1]HGRY2565Q3!$C:$C,0))</f>
        <v>0.5</v>
      </c>
      <c r="AH714" s="85">
        <f t="shared" si="180"/>
        <v>3.5</v>
      </c>
      <c r="AI714" s="79">
        <f t="shared" si="181"/>
        <v>2</v>
      </c>
      <c r="AJ714" s="86">
        <f>INDEX([1]PointY2565Q3!J:J,MATCH([1]ตารางคะแนนV3!$C714,[1]PointY2565Q3!$C:$C,0))</f>
        <v>0</v>
      </c>
      <c r="AK714" s="87">
        <f>IFERROR(INDEX([1]อัตราการครองเตียง!O:O,MATCH([1]ตารางคะแนนV3!$C714,[1]อัตราการครองเตียง!$C:$C,0)),0)</f>
        <v>1</v>
      </c>
      <c r="AL714" s="88">
        <f>INDEX([1]SumAdjRw!R:R,MATCH([1]ตารางคะแนนV3!$C714,[1]SumAdjRw!$C:$C,0))</f>
        <v>0</v>
      </c>
      <c r="AM714" s="89">
        <f t="shared" si="182"/>
        <v>1</v>
      </c>
      <c r="AN714" s="90">
        <f t="shared" si="183"/>
        <v>3</v>
      </c>
      <c r="AO714" s="91">
        <f t="shared" si="184"/>
        <v>5</v>
      </c>
      <c r="AP714" s="92">
        <f>INDEX([1]RiskPlusY2565Q3!Q:Q,MATCH([1]ตารางคะแนนV3!$C714,[1]RiskPlusY2565Q3!$D:$D,0))</f>
        <v>0</v>
      </c>
      <c r="AQ714" s="92">
        <f>INDEX([1]RiskPlusY2565Q3!R:R,MATCH([1]ตารางคะแนนV3!$C714,[1]RiskPlusY2565Q3!$D:$D,0))</f>
        <v>0</v>
      </c>
      <c r="AR714" s="92">
        <f>INDEX([1]RiskPlusY2565Q3!AB:AB,MATCH([1]ตารางคะแนนV3!$C714,[1]RiskPlusY2565Q3!$D:$D,0))</f>
        <v>1</v>
      </c>
      <c r="AS714" s="93">
        <f t="shared" si="185"/>
        <v>1</v>
      </c>
      <c r="AT714" s="92">
        <f>INDEX([1]RiskPlusY2565Q3!AA:AA,MATCH([1]ตารางคะแนนV3!$C714,[1]RiskPlusY2565Q3!$D:$D,0))</f>
        <v>1</v>
      </c>
      <c r="AU714" s="92">
        <f>INDEX([1]RiskPlusY2565Q3!AC:AC,MATCH([1]ตารางคะแนนV3!$C714,[1]RiskPlusY2565Q3!$D:$D,0))</f>
        <v>1</v>
      </c>
      <c r="AV714" s="94">
        <f t="shared" si="186"/>
        <v>2</v>
      </c>
      <c r="AW714" s="95">
        <f t="shared" si="187"/>
        <v>3</v>
      </c>
      <c r="AX714" s="96">
        <f t="shared" si="188"/>
        <v>8</v>
      </c>
      <c r="AY714" s="18" t="str">
        <f t="shared" si="189"/>
        <v>D</v>
      </c>
      <c r="AZ714" s="18"/>
      <c r="BA714" s="18" t="str">
        <f>INDEX([1]Proflile65!$L:$L,MATCH([1]ตารางคะแนนV3!$C714,[1]Proflile65!$D:$D,0))</f>
        <v>เดิม</v>
      </c>
      <c r="BB714" s="18"/>
      <c r="BC714" s="18"/>
      <c r="BD714" s="28" t="b">
        <f t="shared" si="190"/>
        <v>1</v>
      </c>
      <c r="BE714" s="96">
        <v>8</v>
      </c>
      <c r="BF714" s="18" t="s">
        <v>2073</v>
      </c>
      <c r="BH714" s="17">
        <f t="shared" si="191"/>
        <v>0</v>
      </c>
    </row>
    <row r="715" spans="1:60">
      <c r="A715" s="18" t="s">
        <v>36</v>
      </c>
      <c r="B715" s="17" t="s">
        <v>38</v>
      </c>
      <c r="C715" s="18" t="s">
        <v>1671</v>
      </c>
      <c r="D715" s="17" t="s">
        <v>1672</v>
      </c>
      <c r="E715" s="18" t="str">
        <f>INDEX([1]Proflile65!$F:$F,MATCH([1]ตารางคะแนนV3!$C715,[1]Proflile65!$D:$D,0))</f>
        <v>รพช.</v>
      </c>
      <c r="F715" s="18">
        <f>INDEX([1]Proflile65!$H:$H,MATCH([1]ตารางคะแนนV3!$C715,[1]Proflile65!$D:$D,0))</f>
        <v>38</v>
      </c>
      <c r="G715" s="19" t="str">
        <f>INDEX([1]Proflile65!$K:$K,MATCH([1]ตารางคะแนนV3!$C715,[1]Proflile65!$D:$D,0))</f>
        <v>รพช.F2 P30,000-60,000</v>
      </c>
      <c r="H715" s="75">
        <v>31104</v>
      </c>
      <c r="I715" s="76">
        <f>INDEX([1]RiskPlusY2565Q3!L:L,MATCH([1]ตารางคะแนนV3!$C715,[1]RiskPlusY2565Q3!$D:$D,0))</f>
        <v>19437939.989999998</v>
      </c>
      <c r="J715" s="76">
        <f>INDEX([1]RiskPlusY2565Q3!P:P,MATCH([1]ตารางคะแนนV3!$C715,[1]RiskPlusY2565Q3!$D:$D,0))</f>
        <v>10026713.550000001</v>
      </c>
      <c r="K715" s="76">
        <f>INDEX([1]RiskPlusY2565Q3!O:O,MATCH([1]ตารางคะแนนV3!$C715,[1]RiskPlusY2565Q3!$D:$D,0))</f>
        <v>6490241.3700000001</v>
      </c>
      <c r="L715" s="76">
        <f>INDEX([1]RiskPlusY2565Q3!M:M,MATCH([1]ตารางคะแนนV3!$C715,[1]RiskPlusY2565Q3!$D:$D,0))</f>
        <v>3335006.77</v>
      </c>
      <c r="M715" s="29">
        <f>INDEX([1]RiskPlusY2565Q3!N:N,MATCH([1]ตารางคะแนนV3!$C715,[1]RiskPlusY2565Q3!$D:$D,0))</f>
        <v>0</v>
      </c>
      <c r="N715" s="77">
        <f>INDEX([1]PlanfinY2565Q3!M:M,MATCH([1]ตารางคะแนนV3!$C715,[1]PlanfinY2565Q3!$C:$C,0))</f>
        <v>0</v>
      </c>
      <c r="O715" s="78">
        <f>INDEX([1]PlanfinY2565Q3!N:N,MATCH([1]ตารางคะแนนV3!$C715,[1]PlanfinY2565Q3!$C:$C,0))</f>
        <v>0</v>
      </c>
      <c r="P715" s="79">
        <f t="shared" si="176"/>
        <v>0</v>
      </c>
      <c r="Q715" s="80">
        <f>INDEX([1]Ratio!R:R,MATCH([1]ตารางคะแนนV3!$C715,[1]Ratio!$C:$C,0))</f>
        <v>237</v>
      </c>
      <c r="R715" s="81">
        <f>INDEX([1]RiskPlusY2565Q3!$S:$S,MATCH([1]ตารางคะแนนV3!C715,[1]RiskPlusY2565Q3!$D:$D,0))</f>
        <v>0</v>
      </c>
      <c r="S715" s="82">
        <f>INDEX([1]Ratio!$S:$S,MATCH([1]ตารางคะแนนV3!$C715,[1]Ratio!$C:$C,0))</f>
        <v>21</v>
      </c>
      <c r="T715" s="78">
        <f>VLOOKUP($C715,[1]RiskPlusY2565Q3!$D$2:$W$901,17,0)</f>
        <v>1</v>
      </c>
      <c r="U715" s="83">
        <f t="shared" si="177"/>
        <v>0.5</v>
      </c>
      <c r="V715" s="82">
        <f>INDEX([1]Ratio!$T:$T,MATCH([1]ตารางคะแนนV3!$C715,[1]Ratio!$C:$C,0))</f>
        <v>93</v>
      </c>
      <c r="W715" s="78">
        <f>VLOOKUP($C715,[1]RiskPlusY2565Q3!$D$2:$W$901,18,0)</f>
        <v>0</v>
      </c>
      <c r="X715" s="83">
        <f t="shared" si="178"/>
        <v>0</v>
      </c>
      <c r="Y715" s="82">
        <f>INDEX([1]Ratio!$V:$V,MATCH([1]ตารางคะแนนV3!$C715,[1]Ratio!$C:$C,0))</f>
        <v>64</v>
      </c>
      <c r="Z715" s="81">
        <f>INDEX([1]RiskPlusY2565Q3!$W:$W,MATCH([1]ตารางคะแนนV3!C715,[1]RiskPlusY2565Q3!$D:$D,0))</f>
        <v>0</v>
      </c>
      <c r="AA715" s="84">
        <f t="shared" si="179"/>
        <v>0.5</v>
      </c>
      <c r="AB715" s="77" t="str">
        <f>INDEX('[1]Quick MethodY2565Q3'!P:P,MATCH([1]ตารางคะแนนV3!$C715,'[1]Quick MethodY2565Q3'!$C:$C,0))</f>
        <v>0</v>
      </c>
      <c r="AC715" s="78" t="str">
        <f>INDEX('[1]Quick MethodY2565Q3'!Q:Q,MATCH([1]ตารางคะแนนV3!$C715,'[1]Quick MethodY2565Q3'!$C:$C,0))</f>
        <v>1</v>
      </c>
      <c r="AD715" s="78">
        <f>INDEX([1]HGRY2565Q3!W:W,MATCH([1]ตารางคะแนนV3!$C715,[1]HGRY2565Q3!$C:$C,0))</f>
        <v>0.5</v>
      </c>
      <c r="AE715" s="78">
        <f>INDEX([1]HGRY2565Q3!X:X,MATCH([1]ตารางคะแนนV3!$C715,[1]HGRY2565Q3!$C:$C,0))</f>
        <v>0.5</v>
      </c>
      <c r="AF715" s="78">
        <f>INDEX([1]HGRY2565Q3!Y:Y,MATCH([1]ตารางคะแนนV3!$C715,[1]HGRY2565Q3!$C:$C,0))</f>
        <v>0.5</v>
      </c>
      <c r="AG715" s="78">
        <f>INDEX([1]HGRY2565Q3!Z:Z,MATCH([1]ตารางคะแนนV3!$C715,[1]HGRY2565Q3!$C:$C,0))</f>
        <v>0.5</v>
      </c>
      <c r="AH715" s="85">
        <f t="shared" si="180"/>
        <v>3</v>
      </c>
      <c r="AI715" s="79">
        <f t="shared" si="181"/>
        <v>2</v>
      </c>
      <c r="AJ715" s="86">
        <f>INDEX([1]PointY2565Q3!J:J,MATCH([1]ตารางคะแนนV3!$C715,[1]PointY2565Q3!$C:$C,0))</f>
        <v>1</v>
      </c>
      <c r="AK715" s="87">
        <f>IFERROR(INDEX([1]อัตราการครองเตียง!O:O,MATCH([1]ตารางคะแนนV3!$C715,[1]อัตราการครองเตียง!$C:$C,0)),0)</f>
        <v>0</v>
      </c>
      <c r="AL715" s="88">
        <f>INDEX([1]SumAdjRw!R:R,MATCH([1]ตารางคะแนนV3!$C715,[1]SumAdjRw!$C:$C,0))</f>
        <v>0</v>
      </c>
      <c r="AM715" s="89">
        <f t="shared" si="182"/>
        <v>0</v>
      </c>
      <c r="AN715" s="90">
        <f t="shared" si="183"/>
        <v>3</v>
      </c>
      <c r="AO715" s="91">
        <f t="shared" si="184"/>
        <v>3.5</v>
      </c>
      <c r="AP715" s="92">
        <f>INDEX([1]RiskPlusY2565Q3!Q:Q,MATCH([1]ตารางคะแนนV3!$C715,[1]RiskPlusY2565Q3!$D:$D,0))</f>
        <v>0</v>
      </c>
      <c r="AQ715" s="92">
        <f>INDEX([1]RiskPlusY2565Q3!R:R,MATCH([1]ตารางคะแนนV3!$C715,[1]RiskPlusY2565Q3!$D:$D,0))</f>
        <v>0</v>
      </c>
      <c r="AR715" s="92">
        <f>INDEX([1]RiskPlusY2565Q3!AB:AB,MATCH([1]ตารางคะแนนV3!$C715,[1]RiskPlusY2565Q3!$D:$D,0))</f>
        <v>1</v>
      </c>
      <c r="AS715" s="93">
        <f t="shared" si="185"/>
        <v>1</v>
      </c>
      <c r="AT715" s="92">
        <f>INDEX([1]RiskPlusY2565Q3!AA:AA,MATCH([1]ตารางคะแนนV3!$C715,[1]RiskPlusY2565Q3!$D:$D,0))</f>
        <v>1</v>
      </c>
      <c r="AU715" s="92">
        <f>INDEX([1]RiskPlusY2565Q3!AC:AC,MATCH([1]ตารางคะแนนV3!$C715,[1]RiskPlusY2565Q3!$D:$D,0))</f>
        <v>1</v>
      </c>
      <c r="AV715" s="94">
        <f t="shared" si="186"/>
        <v>2</v>
      </c>
      <c r="AW715" s="95">
        <f t="shared" si="187"/>
        <v>3</v>
      </c>
      <c r="AX715" s="96">
        <f t="shared" si="188"/>
        <v>6.5</v>
      </c>
      <c r="AY715" s="18" t="str">
        <f t="shared" si="189"/>
        <v>F</v>
      </c>
      <c r="AZ715" s="18"/>
      <c r="BA715" s="18" t="str">
        <f>INDEX([1]Proflile65!$L:$L,MATCH([1]ตารางคะแนนV3!$C715,[1]Proflile65!$D:$D,0))</f>
        <v>เดิม</v>
      </c>
      <c r="BB715" s="18"/>
      <c r="BC715" s="18"/>
      <c r="BD715" s="28" t="b">
        <f t="shared" si="190"/>
        <v>1</v>
      </c>
      <c r="BE715" s="96">
        <v>6.5</v>
      </c>
      <c r="BF715" s="18" t="s">
        <v>2074</v>
      </c>
      <c r="BH715" s="17">
        <f t="shared" si="191"/>
        <v>0</v>
      </c>
    </row>
    <row r="716" spans="1:60">
      <c r="A716" s="18" t="s">
        <v>36</v>
      </c>
      <c r="B716" s="17" t="s">
        <v>38</v>
      </c>
      <c r="C716" s="18" t="s">
        <v>1673</v>
      </c>
      <c r="D716" s="17" t="s">
        <v>1674</v>
      </c>
      <c r="E716" s="18" t="str">
        <f>INDEX([1]Proflile65!$F:$F,MATCH([1]ตารางคะแนนV3!$C716,[1]Proflile65!$D:$D,0))</f>
        <v>รพช.</v>
      </c>
      <c r="F716" s="18">
        <f>INDEX([1]Proflile65!$H:$H,MATCH([1]ตารางคะแนนV3!$C716,[1]Proflile65!$D:$D,0))</f>
        <v>75</v>
      </c>
      <c r="G716" s="19" t="str">
        <f>INDEX([1]Proflile65!$K:$K,MATCH([1]ตารางคะแนนV3!$C716,[1]Proflile65!$D:$D,0))</f>
        <v>รพช.F2 P30,000-60,000</v>
      </c>
      <c r="H716" s="75">
        <v>37447</v>
      </c>
      <c r="I716" s="76">
        <f>INDEX([1]RiskPlusY2565Q3!L:L,MATCH([1]ตารางคะแนนV3!$C716,[1]RiskPlusY2565Q3!$D:$D,0))</f>
        <v>42283098.039999999</v>
      </c>
      <c r="J716" s="76">
        <f>INDEX([1]RiskPlusY2565Q3!P:P,MATCH([1]ตารางคะแนนV3!$C716,[1]RiskPlusY2565Q3!$D:$D,0))</f>
        <v>11725998.33</v>
      </c>
      <c r="K716" s="76">
        <f>INDEX([1]RiskPlusY2565Q3!O:O,MATCH([1]ตารางคะแนนV3!$C716,[1]RiskPlusY2565Q3!$D:$D,0))</f>
        <v>23689222.16</v>
      </c>
      <c r="L716" s="76">
        <f>INDEX([1]RiskPlusY2565Q3!M:M,MATCH([1]ตารางคะแนนV3!$C716,[1]RiskPlusY2565Q3!$D:$D,0))</f>
        <v>21705950.879999999</v>
      </c>
      <c r="M716" s="29">
        <f>INDEX([1]RiskPlusY2565Q3!N:N,MATCH([1]ตารางคะแนนV3!$C716,[1]RiskPlusY2565Q3!$D:$D,0))</f>
        <v>0</v>
      </c>
      <c r="N716" s="77">
        <f>INDEX([1]PlanfinY2565Q3!M:M,MATCH([1]ตารางคะแนนV3!$C716,[1]PlanfinY2565Q3!$C:$C,0))</f>
        <v>0</v>
      </c>
      <c r="O716" s="78">
        <f>INDEX([1]PlanfinY2565Q3!N:N,MATCH([1]ตารางคะแนนV3!$C716,[1]PlanfinY2565Q3!$C:$C,0))</f>
        <v>1</v>
      </c>
      <c r="P716" s="79">
        <f t="shared" si="176"/>
        <v>1</v>
      </c>
      <c r="Q716" s="80">
        <f>INDEX([1]Ratio!R:R,MATCH([1]ตารางคะแนนV3!$C716,[1]Ratio!$C:$C,0))</f>
        <v>228</v>
      </c>
      <c r="R716" s="81">
        <f>INDEX([1]RiskPlusY2565Q3!$S:$S,MATCH([1]ตารางคะแนนV3!C716,[1]RiskPlusY2565Q3!$D:$D,0))</f>
        <v>0</v>
      </c>
      <c r="S716" s="82">
        <f>INDEX([1]Ratio!$S:$S,MATCH([1]ตารางคะแนนV3!$C716,[1]Ratio!$C:$C,0))</f>
        <v>56</v>
      </c>
      <c r="T716" s="78">
        <f>VLOOKUP($C716,[1]RiskPlusY2565Q3!$D$2:$W$901,17,0)</f>
        <v>1</v>
      </c>
      <c r="U716" s="83">
        <f t="shared" si="177"/>
        <v>0.5</v>
      </c>
      <c r="V716" s="82">
        <f>INDEX([1]Ratio!$T:$T,MATCH([1]ตารางคะแนนV3!$C716,[1]Ratio!$C:$C,0))</f>
        <v>207</v>
      </c>
      <c r="W716" s="78">
        <f>VLOOKUP($C716,[1]RiskPlusY2565Q3!$D$2:$W$901,18,0)</f>
        <v>0</v>
      </c>
      <c r="X716" s="83">
        <f t="shared" si="178"/>
        <v>0</v>
      </c>
      <c r="Y716" s="82">
        <f>INDEX([1]Ratio!$V:$V,MATCH([1]ตารางคะแนนV3!$C716,[1]Ratio!$C:$C,0))</f>
        <v>78</v>
      </c>
      <c r="Z716" s="81">
        <f>INDEX([1]RiskPlusY2565Q3!$W:$W,MATCH([1]ตารางคะแนนV3!C716,[1]RiskPlusY2565Q3!$D:$D,0))</f>
        <v>0</v>
      </c>
      <c r="AA716" s="84">
        <f t="shared" si="179"/>
        <v>0.5</v>
      </c>
      <c r="AB716" s="77" t="str">
        <f>INDEX('[1]Quick MethodY2565Q3'!P:P,MATCH([1]ตารางคะแนนV3!$C716,'[1]Quick MethodY2565Q3'!$C:$C,0))</f>
        <v>0</v>
      </c>
      <c r="AC716" s="78" t="str">
        <f>INDEX('[1]Quick MethodY2565Q3'!Q:Q,MATCH([1]ตารางคะแนนV3!$C716,'[1]Quick MethodY2565Q3'!$C:$C,0))</f>
        <v>1</v>
      </c>
      <c r="AD716" s="78">
        <f>INDEX([1]HGRY2565Q3!W:W,MATCH([1]ตารางคะแนนV3!$C716,[1]HGRY2565Q3!$C:$C,0))</f>
        <v>0.5</v>
      </c>
      <c r="AE716" s="78">
        <f>INDEX([1]HGRY2565Q3!X:X,MATCH([1]ตารางคะแนนV3!$C716,[1]HGRY2565Q3!$C:$C,0))</f>
        <v>0.5</v>
      </c>
      <c r="AF716" s="78">
        <f>INDEX([1]HGRY2565Q3!Y:Y,MATCH([1]ตารางคะแนนV3!$C716,[1]HGRY2565Q3!$C:$C,0))</f>
        <v>0.5</v>
      </c>
      <c r="AG716" s="78">
        <f>INDEX([1]HGRY2565Q3!Z:Z,MATCH([1]ตารางคะแนนV3!$C716,[1]HGRY2565Q3!$C:$C,0))</f>
        <v>0</v>
      </c>
      <c r="AH716" s="85">
        <f t="shared" si="180"/>
        <v>2.5</v>
      </c>
      <c r="AI716" s="79">
        <f t="shared" si="181"/>
        <v>2</v>
      </c>
      <c r="AJ716" s="86">
        <f>INDEX([1]PointY2565Q3!J:J,MATCH([1]ตารางคะแนนV3!$C716,[1]PointY2565Q3!$C:$C,0))</f>
        <v>1</v>
      </c>
      <c r="AK716" s="87">
        <f>IFERROR(INDEX([1]อัตราการครองเตียง!O:O,MATCH([1]ตารางคะแนนV3!$C716,[1]อัตราการครองเตียง!$C:$C,0)),0)</f>
        <v>0</v>
      </c>
      <c r="AL716" s="88">
        <f>INDEX([1]SumAdjRw!R:R,MATCH([1]ตารางคะแนนV3!$C716,[1]SumAdjRw!$C:$C,0))</f>
        <v>0</v>
      </c>
      <c r="AM716" s="89">
        <f t="shared" si="182"/>
        <v>0</v>
      </c>
      <c r="AN716" s="90">
        <f t="shared" si="183"/>
        <v>3</v>
      </c>
      <c r="AO716" s="91">
        <f t="shared" si="184"/>
        <v>4.5</v>
      </c>
      <c r="AP716" s="92">
        <f>INDEX([1]RiskPlusY2565Q3!Q:Q,MATCH([1]ตารางคะแนนV3!$C716,[1]RiskPlusY2565Q3!$D:$D,0))</f>
        <v>0</v>
      </c>
      <c r="AQ716" s="92">
        <f>INDEX([1]RiskPlusY2565Q3!R:R,MATCH([1]ตารางคะแนนV3!$C716,[1]RiskPlusY2565Q3!$D:$D,0))</f>
        <v>0</v>
      </c>
      <c r="AR716" s="92">
        <f>INDEX([1]RiskPlusY2565Q3!AB:AB,MATCH([1]ตารางคะแนนV3!$C716,[1]RiskPlusY2565Q3!$D:$D,0))</f>
        <v>1</v>
      </c>
      <c r="AS716" s="93">
        <f t="shared" si="185"/>
        <v>1</v>
      </c>
      <c r="AT716" s="92">
        <f>INDEX([1]RiskPlusY2565Q3!AA:AA,MATCH([1]ตารางคะแนนV3!$C716,[1]RiskPlusY2565Q3!$D:$D,0))</f>
        <v>1</v>
      </c>
      <c r="AU716" s="92">
        <f>INDEX([1]RiskPlusY2565Q3!AC:AC,MATCH([1]ตารางคะแนนV3!$C716,[1]RiskPlusY2565Q3!$D:$D,0))</f>
        <v>1</v>
      </c>
      <c r="AV716" s="94">
        <f t="shared" si="186"/>
        <v>2</v>
      </c>
      <c r="AW716" s="95">
        <f t="shared" si="187"/>
        <v>3</v>
      </c>
      <c r="AX716" s="96">
        <f t="shared" si="188"/>
        <v>7.5</v>
      </c>
      <c r="AY716" s="18" t="str">
        <f t="shared" si="189"/>
        <v>D</v>
      </c>
      <c r="AZ716" s="18"/>
      <c r="BA716" s="18" t="str">
        <f>INDEX([1]Proflile65!$L:$L,MATCH([1]ตารางคะแนนV3!$C716,[1]Proflile65!$D:$D,0))</f>
        <v>เดิม</v>
      </c>
      <c r="BB716" s="18"/>
      <c r="BC716" s="18"/>
      <c r="BD716" s="28" t="b">
        <f t="shared" si="190"/>
        <v>1</v>
      </c>
      <c r="BE716" s="96">
        <v>7.5</v>
      </c>
      <c r="BF716" s="18" t="s">
        <v>2073</v>
      </c>
      <c r="BH716" s="17">
        <f t="shared" si="191"/>
        <v>0</v>
      </c>
    </row>
    <row r="717" spans="1:60">
      <c r="A717" s="18" t="s">
        <v>36</v>
      </c>
      <c r="B717" s="17" t="s">
        <v>38</v>
      </c>
      <c r="C717" s="18" t="s">
        <v>1675</v>
      </c>
      <c r="D717" s="17" t="s">
        <v>1676</v>
      </c>
      <c r="E717" s="18" t="str">
        <f>INDEX([1]Proflile65!$F:$F,MATCH([1]ตารางคะแนนV3!$C717,[1]Proflile65!$D:$D,0))</f>
        <v>รพช.</v>
      </c>
      <c r="F717" s="18">
        <f>INDEX([1]Proflile65!$H:$H,MATCH([1]ตารางคะแนนV3!$C717,[1]Proflile65!$D:$D,0))</f>
        <v>42</v>
      </c>
      <c r="G717" s="19" t="str">
        <f>INDEX([1]Proflile65!$K:$K,MATCH([1]ตารางคะแนนV3!$C717,[1]Proflile65!$D:$D,0))</f>
        <v>รพช.F2 P&lt;=30,000</v>
      </c>
      <c r="H717" s="75">
        <v>19706</v>
      </c>
      <c r="I717" s="76">
        <f>INDEX([1]RiskPlusY2565Q3!L:L,MATCH([1]ตารางคะแนนV3!$C717,[1]RiskPlusY2565Q3!$D:$D,0))</f>
        <v>19417499.899999999</v>
      </c>
      <c r="J717" s="76">
        <f>INDEX([1]RiskPlusY2565Q3!P:P,MATCH([1]ตารางคะแนนV3!$C717,[1]RiskPlusY2565Q3!$D:$D,0))</f>
        <v>-4416266.84</v>
      </c>
      <c r="K717" s="76">
        <f>INDEX([1]RiskPlusY2565Q3!O:O,MATCH([1]ตารางคะแนนV3!$C717,[1]RiskPlusY2565Q3!$D:$D,0))</f>
        <v>12234043.140000001</v>
      </c>
      <c r="L717" s="76">
        <f>INDEX([1]RiskPlusY2565Q3!M:M,MATCH([1]ตารางคะแนนV3!$C717,[1]RiskPlusY2565Q3!$D:$D,0))</f>
        <v>9675779.4100000001</v>
      </c>
      <c r="M717" s="29">
        <f>INDEX([1]RiskPlusY2565Q3!N:N,MATCH([1]ตารางคะแนนV3!$C717,[1]RiskPlusY2565Q3!$D:$D,0))</f>
        <v>1</v>
      </c>
      <c r="N717" s="77">
        <f>INDEX([1]PlanfinY2565Q3!M:M,MATCH([1]ตารางคะแนนV3!$C717,[1]PlanfinY2565Q3!$C:$C,0))</f>
        <v>0</v>
      </c>
      <c r="O717" s="78">
        <f>INDEX([1]PlanfinY2565Q3!N:N,MATCH([1]ตารางคะแนนV3!$C717,[1]PlanfinY2565Q3!$C:$C,0))</f>
        <v>0</v>
      </c>
      <c r="P717" s="79">
        <f t="shared" si="176"/>
        <v>0</v>
      </c>
      <c r="Q717" s="80">
        <f>INDEX([1]Ratio!R:R,MATCH([1]ตารางคะแนนV3!$C717,[1]Ratio!$C:$C,0))</f>
        <v>141</v>
      </c>
      <c r="R717" s="81">
        <f>INDEX([1]RiskPlusY2565Q3!$S:$S,MATCH([1]ตารางคะแนนV3!C717,[1]RiskPlusY2565Q3!$D:$D,0))</f>
        <v>1</v>
      </c>
      <c r="S717" s="82">
        <f>INDEX([1]Ratio!$S:$S,MATCH([1]ตารางคะแนนV3!$C717,[1]Ratio!$C:$C,0))</f>
        <v>85</v>
      </c>
      <c r="T717" s="78">
        <f>VLOOKUP($C717,[1]RiskPlusY2565Q3!$D$2:$W$901,17,0)</f>
        <v>0</v>
      </c>
      <c r="U717" s="83">
        <f t="shared" si="177"/>
        <v>0</v>
      </c>
      <c r="V717" s="82">
        <f>INDEX([1]Ratio!$T:$T,MATCH([1]ตารางคะแนนV3!$C717,[1]Ratio!$C:$C,0))</f>
        <v>86</v>
      </c>
      <c r="W717" s="78">
        <f>VLOOKUP($C717,[1]RiskPlusY2565Q3!$D$2:$W$901,18,0)</f>
        <v>0</v>
      </c>
      <c r="X717" s="83">
        <f t="shared" si="178"/>
        <v>0</v>
      </c>
      <c r="Y717" s="82">
        <f>INDEX([1]Ratio!$V:$V,MATCH([1]ตารางคะแนนV3!$C717,[1]Ratio!$C:$C,0))</f>
        <v>74</v>
      </c>
      <c r="Z717" s="81">
        <f>INDEX([1]RiskPlusY2565Q3!$W:$W,MATCH([1]ตารางคะแนนV3!C717,[1]RiskPlusY2565Q3!$D:$D,0))</f>
        <v>0</v>
      </c>
      <c r="AA717" s="84">
        <f t="shared" si="179"/>
        <v>1</v>
      </c>
      <c r="AB717" s="77" t="str">
        <f>INDEX('[1]Quick MethodY2565Q3'!P:P,MATCH([1]ตารางคะแนนV3!$C717,'[1]Quick MethodY2565Q3'!$C:$C,0))</f>
        <v>1</v>
      </c>
      <c r="AC717" s="78" t="str">
        <f>INDEX('[1]Quick MethodY2565Q3'!Q:Q,MATCH([1]ตารางคะแนนV3!$C717,'[1]Quick MethodY2565Q3'!$C:$C,0))</f>
        <v>1</v>
      </c>
      <c r="AD717" s="78">
        <f>INDEX([1]HGRY2565Q3!W:W,MATCH([1]ตารางคะแนนV3!$C717,[1]HGRY2565Q3!$C:$C,0))</f>
        <v>0</v>
      </c>
      <c r="AE717" s="78">
        <f>INDEX([1]HGRY2565Q3!X:X,MATCH([1]ตารางคะแนนV3!$C717,[1]HGRY2565Q3!$C:$C,0))</f>
        <v>0</v>
      </c>
      <c r="AF717" s="78">
        <f>INDEX([1]HGRY2565Q3!Y:Y,MATCH([1]ตารางคะแนนV3!$C717,[1]HGRY2565Q3!$C:$C,0))</f>
        <v>0</v>
      </c>
      <c r="AG717" s="78">
        <f>INDEX([1]HGRY2565Q3!Z:Z,MATCH([1]ตารางคะแนนV3!$C717,[1]HGRY2565Q3!$C:$C,0))</f>
        <v>0</v>
      </c>
      <c r="AH717" s="85">
        <f t="shared" si="180"/>
        <v>2</v>
      </c>
      <c r="AI717" s="79">
        <f t="shared" si="181"/>
        <v>2</v>
      </c>
      <c r="AJ717" s="86">
        <f>INDEX([1]PointY2565Q3!J:J,MATCH([1]ตารางคะแนนV3!$C717,[1]PointY2565Q3!$C:$C,0))</f>
        <v>1</v>
      </c>
      <c r="AK717" s="87">
        <f>IFERROR(INDEX([1]อัตราการครองเตียง!O:O,MATCH([1]ตารางคะแนนV3!$C717,[1]อัตราการครองเตียง!$C:$C,0)),0)</f>
        <v>0</v>
      </c>
      <c r="AL717" s="88">
        <f>INDEX([1]SumAdjRw!R:R,MATCH([1]ตารางคะแนนV3!$C717,[1]SumAdjRw!$C:$C,0))</f>
        <v>1</v>
      </c>
      <c r="AM717" s="89">
        <f t="shared" si="182"/>
        <v>1</v>
      </c>
      <c r="AN717" s="90">
        <f t="shared" si="183"/>
        <v>4</v>
      </c>
      <c r="AO717" s="91">
        <f t="shared" si="184"/>
        <v>5</v>
      </c>
      <c r="AP717" s="92">
        <f>INDEX([1]RiskPlusY2565Q3!Q:Q,MATCH([1]ตารางคะแนนV3!$C717,[1]RiskPlusY2565Q3!$D:$D,0))</f>
        <v>0</v>
      </c>
      <c r="AQ717" s="92">
        <f>INDEX([1]RiskPlusY2565Q3!R:R,MATCH([1]ตารางคะแนนV3!$C717,[1]RiskPlusY2565Q3!$D:$D,0))</f>
        <v>0</v>
      </c>
      <c r="AR717" s="92">
        <f>INDEX([1]RiskPlusY2565Q3!AB:AB,MATCH([1]ตารางคะแนนV3!$C717,[1]RiskPlusY2565Q3!$D:$D,0))</f>
        <v>1</v>
      </c>
      <c r="AS717" s="93">
        <f t="shared" si="185"/>
        <v>1</v>
      </c>
      <c r="AT717" s="92">
        <f>INDEX([1]RiskPlusY2565Q3!AA:AA,MATCH([1]ตารางคะแนนV3!$C717,[1]RiskPlusY2565Q3!$D:$D,0))</f>
        <v>1</v>
      </c>
      <c r="AU717" s="92">
        <f>INDEX([1]RiskPlusY2565Q3!AC:AC,MATCH([1]ตารางคะแนนV3!$C717,[1]RiskPlusY2565Q3!$D:$D,0))</f>
        <v>0</v>
      </c>
      <c r="AV717" s="94">
        <f t="shared" si="186"/>
        <v>1</v>
      </c>
      <c r="AW717" s="95">
        <f t="shared" si="187"/>
        <v>2</v>
      </c>
      <c r="AX717" s="96">
        <f t="shared" si="188"/>
        <v>7</v>
      </c>
      <c r="AY717" s="18" t="str">
        <f t="shared" si="189"/>
        <v>F</v>
      </c>
      <c r="AZ717" s="18"/>
      <c r="BA717" s="18" t="str">
        <f>INDEX([1]Proflile65!$L:$L,MATCH([1]ตารางคะแนนV3!$C717,[1]Proflile65!$D:$D,0))</f>
        <v>เดิม</v>
      </c>
      <c r="BB717" s="18"/>
      <c r="BC717" s="18"/>
      <c r="BD717" s="28" t="b">
        <f t="shared" si="190"/>
        <v>1</v>
      </c>
      <c r="BE717" s="96">
        <v>7</v>
      </c>
      <c r="BF717" s="18" t="s">
        <v>2074</v>
      </c>
      <c r="BH717" s="17">
        <f t="shared" si="191"/>
        <v>0</v>
      </c>
    </row>
    <row r="718" spans="1:60">
      <c r="A718" s="18" t="s">
        <v>36</v>
      </c>
      <c r="B718" s="17" t="s">
        <v>38</v>
      </c>
      <c r="C718" s="18" t="s">
        <v>1677</v>
      </c>
      <c r="D718" s="17" t="s">
        <v>1678</v>
      </c>
      <c r="E718" s="18" t="str">
        <f>INDEX([1]Proflile65!$F:$F,MATCH([1]ตารางคะแนนV3!$C718,[1]Proflile65!$D:$D,0))</f>
        <v>รพช.</v>
      </c>
      <c r="F718" s="18">
        <f>INDEX([1]Proflile65!$H:$H,MATCH([1]ตารางคะแนนV3!$C718,[1]Proflile65!$D:$D,0))</f>
        <v>30</v>
      </c>
      <c r="G718" s="19" t="str">
        <f>INDEX([1]Proflile65!$K:$K,MATCH([1]ตารางคะแนนV3!$C718,[1]Proflile65!$D:$D,0))</f>
        <v>รพช.F2 P&lt;=30,000</v>
      </c>
      <c r="H718" s="75">
        <v>29272</v>
      </c>
      <c r="I718" s="76">
        <f>INDEX([1]RiskPlusY2565Q3!L:L,MATCH([1]ตารางคะแนนV3!$C718,[1]RiskPlusY2565Q3!$D:$D,0))</f>
        <v>48362748.420000002</v>
      </c>
      <c r="J718" s="76">
        <f>INDEX([1]RiskPlusY2565Q3!P:P,MATCH([1]ตารางคะแนนV3!$C718,[1]RiskPlusY2565Q3!$D:$D,0))</f>
        <v>20552106.789999999</v>
      </c>
      <c r="K718" s="76">
        <f>INDEX([1]RiskPlusY2565Q3!O:O,MATCH([1]ตารางคะแนนV3!$C718,[1]RiskPlusY2565Q3!$D:$D,0))</f>
        <v>25933659.390000001</v>
      </c>
      <c r="L718" s="76">
        <f>INDEX([1]RiskPlusY2565Q3!M:M,MATCH([1]ตารางคะแนนV3!$C718,[1]RiskPlusY2565Q3!$D:$D,0))</f>
        <v>23662727.23</v>
      </c>
      <c r="M718" s="29">
        <f>INDEX([1]RiskPlusY2565Q3!N:N,MATCH([1]ตารางคะแนนV3!$C718,[1]RiskPlusY2565Q3!$D:$D,0))</f>
        <v>0</v>
      </c>
      <c r="N718" s="77">
        <f>INDEX([1]PlanfinY2565Q3!M:M,MATCH([1]ตารางคะแนนV3!$C718,[1]PlanfinY2565Q3!$C:$C,0))</f>
        <v>0</v>
      </c>
      <c r="O718" s="78">
        <f>INDEX([1]PlanfinY2565Q3!N:N,MATCH([1]ตารางคะแนนV3!$C718,[1]PlanfinY2565Q3!$C:$C,0))</f>
        <v>1</v>
      </c>
      <c r="P718" s="79">
        <f t="shared" si="176"/>
        <v>1</v>
      </c>
      <c r="Q718" s="80">
        <f>INDEX([1]Ratio!R:R,MATCH([1]ตารางคะแนนV3!$C718,[1]Ratio!$C:$C,0))</f>
        <v>81</v>
      </c>
      <c r="R718" s="81">
        <f>INDEX([1]RiskPlusY2565Q3!$S:$S,MATCH([1]ตารางคะแนนV3!C718,[1]RiskPlusY2565Q3!$D:$D,0))</f>
        <v>1</v>
      </c>
      <c r="S718" s="82">
        <f>INDEX([1]Ratio!$S:$S,MATCH([1]ตารางคะแนนV3!$C718,[1]Ratio!$C:$C,0))</f>
        <v>20</v>
      </c>
      <c r="T718" s="78">
        <f>VLOOKUP($C718,[1]RiskPlusY2565Q3!$D$2:$W$901,17,0)</f>
        <v>1</v>
      </c>
      <c r="U718" s="83">
        <f t="shared" si="177"/>
        <v>0.5</v>
      </c>
      <c r="V718" s="82">
        <f>INDEX([1]Ratio!$T:$T,MATCH([1]ตารางคะแนนV3!$C718,[1]Ratio!$C:$C,0))</f>
        <v>88</v>
      </c>
      <c r="W718" s="78">
        <f>VLOOKUP($C718,[1]RiskPlusY2565Q3!$D$2:$W$901,18,0)</f>
        <v>0</v>
      </c>
      <c r="X718" s="83">
        <f t="shared" si="178"/>
        <v>0</v>
      </c>
      <c r="Y718" s="82">
        <f>INDEX([1]Ratio!$V:$V,MATCH([1]ตารางคะแนนV3!$C718,[1]Ratio!$C:$C,0))</f>
        <v>77</v>
      </c>
      <c r="Z718" s="81">
        <f>INDEX([1]RiskPlusY2565Q3!$W:$W,MATCH([1]ตารางคะแนนV3!C718,[1]RiskPlusY2565Q3!$D:$D,0))</f>
        <v>0</v>
      </c>
      <c r="AA718" s="84">
        <f t="shared" si="179"/>
        <v>1.5</v>
      </c>
      <c r="AB718" s="77" t="str">
        <f>INDEX('[1]Quick MethodY2565Q3'!P:P,MATCH([1]ตารางคะแนนV3!$C718,'[1]Quick MethodY2565Q3'!$C:$C,0))</f>
        <v>1</v>
      </c>
      <c r="AC718" s="78" t="str">
        <f>INDEX('[1]Quick MethodY2565Q3'!Q:Q,MATCH([1]ตารางคะแนนV3!$C718,'[1]Quick MethodY2565Q3'!$C:$C,0))</f>
        <v>1</v>
      </c>
      <c r="AD718" s="78">
        <f>INDEX([1]HGRY2565Q3!W:W,MATCH([1]ตารางคะแนนV3!$C718,[1]HGRY2565Q3!$C:$C,0))</f>
        <v>0</v>
      </c>
      <c r="AE718" s="78">
        <f>INDEX([1]HGRY2565Q3!X:X,MATCH([1]ตารางคะแนนV3!$C718,[1]HGRY2565Q3!$C:$C,0))</f>
        <v>0</v>
      </c>
      <c r="AF718" s="78">
        <f>INDEX([1]HGRY2565Q3!Y:Y,MATCH([1]ตารางคะแนนV3!$C718,[1]HGRY2565Q3!$C:$C,0))</f>
        <v>0.5</v>
      </c>
      <c r="AG718" s="78">
        <f>INDEX([1]HGRY2565Q3!Z:Z,MATCH([1]ตารางคะแนนV3!$C718,[1]HGRY2565Q3!$C:$C,0))</f>
        <v>0</v>
      </c>
      <c r="AH718" s="85">
        <f t="shared" si="180"/>
        <v>2.5</v>
      </c>
      <c r="AI718" s="79">
        <f t="shared" si="181"/>
        <v>2</v>
      </c>
      <c r="AJ718" s="86">
        <f>INDEX([1]PointY2565Q3!J:J,MATCH([1]ตารางคะแนนV3!$C718,[1]PointY2565Q3!$C:$C,0))</f>
        <v>1</v>
      </c>
      <c r="AK718" s="87">
        <f>IFERROR(INDEX([1]อัตราการครองเตียง!O:O,MATCH([1]ตารางคะแนนV3!$C718,[1]อัตราการครองเตียง!$C:$C,0)),0)</f>
        <v>1</v>
      </c>
      <c r="AL718" s="88">
        <f>INDEX([1]SumAdjRw!R:R,MATCH([1]ตารางคะแนนV3!$C718,[1]SumAdjRw!$C:$C,0))</f>
        <v>0</v>
      </c>
      <c r="AM718" s="89">
        <f t="shared" si="182"/>
        <v>1</v>
      </c>
      <c r="AN718" s="90">
        <f t="shared" si="183"/>
        <v>4</v>
      </c>
      <c r="AO718" s="91">
        <f t="shared" si="184"/>
        <v>6.5</v>
      </c>
      <c r="AP718" s="92">
        <f>INDEX([1]RiskPlusY2565Q3!Q:Q,MATCH([1]ตารางคะแนนV3!$C718,[1]RiskPlusY2565Q3!$D:$D,0))</f>
        <v>1</v>
      </c>
      <c r="AQ718" s="92">
        <f>INDEX([1]RiskPlusY2565Q3!R:R,MATCH([1]ตารางคะแนนV3!$C718,[1]RiskPlusY2565Q3!$D:$D,0))</f>
        <v>1</v>
      </c>
      <c r="AR718" s="92">
        <f>INDEX([1]RiskPlusY2565Q3!AB:AB,MATCH([1]ตารางคะแนนV3!$C718,[1]RiskPlusY2565Q3!$D:$D,0))</f>
        <v>1</v>
      </c>
      <c r="AS718" s="93">
        <f t="shared" si="185"/>
        <v>3</v>
      </c>
      <c r="AT718" s="92">
        <f>INDEX([1]RiskPlusY2565Q3!AA:AA,MATCH([1]ตารางคะแนนV3!$C718,[1]RiskPlusY2565Q3!$D:$D,0))</f>
        <v>1</v>
      </c>
      <c r="AU718" s="92">
        <f>INDEX([1]RiskPlusY2565Q3!AC:AC,MATCH([1]ตารางคะแนนV3!$C718,[1]RiskPlusY2565Q3!$D:$D,0))</f>
        <v>1</v>
      </c>
      <c r="AV718" s="94">
        <f t="shared" si="186"/>
        <v>2</v>
      </c>
      <c r="AW718" s="95">
        <f t="shared" si="187"/>
        <v>5</v>
      </c>
      <c r="AX718" s="96">
        <f t="shared" si="188"/>
        <v>11.5</v>
      </c>
      <c r="AY718" s="18" t="str">
        <f t="shared" si="189"/>
        <v>B</v>
      </c>
      <c r="AZ718" s="18"/>
      <c r="BA718" s="18" t="str">
        <f>INDEX([1]Proflile65!$L:$L,MATCH([1]ตารางคะแนนV3!$C718,[1]Proflile65!$D:$D,0))</f>
        <v>เดิม</v>
      </c>
      <c r="BB718" s="18"/>
      <c r="BC718" s="18"/>
      <c r="BD718" s="28" t="b">
        <f t="shared" si="190"/>
        <v>1</v>
      </c>
      <c r="BE718" s="96">
        <v>11.5</v>
      </c>
      <c r="BF718" s="18" t="s">
        <v>2071</v>
      </c>
      <c r="BH718" s="17">
        <f t="shared" si="191"/>
        <v>150000</v>
      </c>
    </row>
    <row r="719" spans="1:60">
      <c r="A719" s="18" t="s">
        <v>36</v>
      </c>
      <c r="B719" s="17" t="s">
        <v>38</v>
      </c>
      <c r="C719" s="18" t="s">
        <v>1679</v>
      </c>
      <c r="D719" s="17" t="s">
        <v>1680</v>
      </c>
      <c r="E719" s="18" t="str">
        <f>INDEX([1]Proflile65!$F:$F,MATCH([1]ตารางคะแนนV3!$C719,[1]Proflile65!$D:$D,0))</f>
        <v>รพช.</v>
      </c>
      <c r="F719" s="18">
        <f>INDEX([1]Proflile65!$H:$H,MATCH([1]ตารางคะแนนV3!$C719,[1]Proflile65!$D:$D,0))</f>
        <v>64</v>
      </c>
      <c r="G719" s="19" t="str">
        <f>INDEX([1]Proflile65!$K:$K,MATCH([1]ตารางคะแนนV3!$C719,[1]Proflile65!$D:$D,0))</f>
        <v>รพช.F2 P30,000-60,000</v>
      </c>
      <c r="H719" s="75">
        <v>35212</v>
      </c>
      <c r="I719" s="76">
        <f>INDEX([1]RiskPlusY2565Q3!L:L,MATCH([1]ตารางคะแนนV3!$C719,[1]RiskPlusY2565Q3!$D:$D,0))</f>
        <v>43667705.32</v>
      </c>
      <c r="J719" s="76">
        <f>INDEX([1]RiskPlusY2565Q3!P:P,MATCH([1]ตารางคะแนนV3!$C719,[1]RiskPlusY2565Q3!$D:$D,0))</f>
        <v>-7503178.25</v>
      </c>
      <c r="K719" s="76">
        <f>INDEX([1]RiskPlusY2565Q3!O:O,MATCH([1]ตารางคะแนนV3!$C719,[1]RiskPlusY2565Q3!$D:$D,0))</f>
        <v>33174815.579999998</v>
      </c>
      <c r="L719" s="76">
        <f>INDEX([1]RiskPlusY2565Q3!M:M,MATCH([1]ตารางคะแนนV3!$C719,[1]RiskPlusY2565Q3!$D:$D,0))</f>
        <v>31779761.850000001</v>
      </c>
      <c r="M719" s="29">
        <f>INDEX([1]RiskPlusY2565Q3!N:N,MATCH([1]ตารางคะแนนV3!$C719,[1]RiskPlusY2565Q3!$D:$D,0))</f>
        <v>1</v>
      </c>
      <c r="N719" s="77">
        <f>INDEX([1]PlanfinY2565Q3!M:M,MATCH([1]ตารางคะแนนV3!$C719,[1]PlanfinY2565Q3!$C:$C,0))</f>
        <v>0</v>
      </c>
      <c r="O719" s="78">
        <f>INDEX([1]PlanfinY2565Q3!N:N,MATCH([1]ตารางคะแนนV3!$C719,[1]PlanfinY2565Q3!$C:$C,0))</f>
        <v>1</v>
      </c>
      <c r="P719" s="79">
        <f t="shared" si="176"/>
        <v>1</v>
      </c>
      <c r="Q719" s="80">
        <f>INDEX([1]Ratio!R:R,MATCH([1]ตารางคะแนนV3!$C719,[1]Ratio!$C:$C,0))</f>
        <v>201</v>
      </c>
      <c r="R719" s="81">
        <f>INDEX([1]RiskPlusY2565Q3!$S:$S,MATCH([1]ตารางคะแนนV3!C719,[1]RiskPlusY2565Q3!$D:$D,0))</f>
        <v>0</v>
      </c>
      <c r="S719" s="82">
        <f>INDEX([1]Ratio!$S:$S,MATCH([1]ตารางคะแนนV3!$C719,[1]Ratio!$C:$C,0))</f>
        <v>76</v>
      </c>
      <c r="T719" s="78">
        <f>VLOOKUP($C719,[1]RiskPlusY2565Q3!$D$2:$W$901,17,0)</f>
        <v>0</v>
      </c>
      <c r="U719" s="83">
        <f t="shared" si="177"/>
        <v>0</v>
      </c>
      <c r="V719" s="82">
        <f>INDEX([1]Ratio!$T:$T,MATCH([1]ตารางคะแนนV3!$C719,[1]Ratio!$C:$C,0))</f>
        <v>77</v>
      </c>
      <c r="W719" s="78">
        <f>VLOOKUP($C719,[1]RiskPlusY2565Q3!$D$2:$W$901,18,0)</f>
        <v>0</v>
      </c>
      <c r="X719" s="83">
        <f t="shared" si="178"/>
        <v>0</v>
      </c>
      <c r="Y719" s="82">
        <f>INDEX([1]Ratio!$V:$V,MATCH([1]ตารางคะแนนV3!$C719,[1]Ratio!$C:$C,0))</f>
        <v>52</v>
      </c>
      <c r="Z719" s="81">
        <f>INDEX([1]RiskPlusY2565Q3!$W:$W,MATCH([1]ตารางคะแนนV3!C719,[1]RiskPlusY2565Q3!$D:$D,0))</f>
        <v>1</v>
      </c>
      <c r="AA719" s="84">
        <f t="shared" si="179"/>
        <v>1</v>
      </c>
      <c r="AB719" s="77" t="str">
        <f>INDEX('[1]Quick MethodY2565Q3'!P:P,MATCH([1]ตารางคะแนนV3!$C719,'[1]Quick MethodY2565Q3'!$C:$C,0))</f>
        <v>1</v>
      </c>
      <c r="AC719" s="78" t="str">
        <f>INDEX('[1]Quick MethodY2565Q3'!Q:Q,MATCH([1]ตารางคะแนนV3!$C719,'[1]Quick MethodY2565Q3'!$C:$C,0))</f>
        <v>1</v>
      </c>
      <c r="AD719" s="78">
        <f>INDEX([1]HGRY2565Q3!W:W,MATCH([1]ตารางคะแนนV3!$C719,[1]HGRY2565Q3!$C:$C,0))</f>
        <v>0.5</v>
      </c>
      <c r="AE719" s="78">
        <f>INDEX([1]HGRY2565Q3!X:X,MATCH([1]ตารางคะแนนV3!$C719,[1]HGRY2565Q3!$C:$C,0))</f>
        <v>0</v>
      </c>
      <c r="AF719" s="78">
        <f>INDEX([1]HGRY2565Q3!Y:Y,MATCH([1]ตารางคะแนนV3!$C719,[1]HGRY2565Q3!$C:$C,0))</f>
        <v>0</v>
      </c>
      <c r="AG719" s="78">
        <f>INDEX([1]HGRY2565Q3!Z:Z,MATCH([1]ตารางคะแนนV3!$C719,[1]HGRY2565Q3!$C:$C,0))</f>
        <v>0</v>
      </c>
      <c r="AH719" s="85">
        <f t="shared" si="180"/>
        <v>2.5</v>
      </c>
      <c r="AI719" s="79">
        <f t="shared" si="181"/>
        <v>2</v>
      </c>
      <c r="AJ719" s="86">
        <f>INDEX([1]PointY2565Q3!J:J,MATCH([1]ตารางคะแนนV3!$C719,[1]PointY2565Q3!$C:$C,0))</f>
        <v>1</v>
      </c>
      <c r="AK719" s="87">
        <f>IFERROR(INDEX([1]อัตราการครองเตียง!O:O,MATCH([1]ตารางคะแนนV3!$C719,[1]อัตราการครองเตียง!$C:$C,0)),0)</f>
        <v>0</v>
      </c>
      <c r="AL719" s="88">
        <f>INDEX([1]SumAdjRw!R:R,MATCH([1]ตารางคะแนนV3!$C719,[1]SumAdjRw!$C:$C,0))</f>
        <v>1</v>
      </c>
      <c r="AM719" s="89">
        <f t="shared" si="182"/>
        <v>1</v>
      </c>
      <c r="AN719" s="90">
        <f t="shared" si="183"/>
        <v>4</v>
      </c>
      <c r="AO719" s="91">
        <f t="shared" si="184"/>
        <v>6</v>
      </c>
      <c r="AP719" s="92">
        <f>INDEX([1]RiskPlusY2565Q3!Q:Q,MATCH([1]ตารางคะแนนV3!$C719,[1]RiskPlusY2565Q3!$D:$D,0))</f>
        <v>0</v>
      </c>
      <c r="AQ719" s="92">
        <f>INDEX([1]RiskPlusY2565Q3!R:R,MATCH([1]ตารางคะแนนV3!$C719,[1]RiskPlusY2565Q3!$D:$D,0))</f>
        <v>0</v>
      </c>
      <c r="AR719" s="92">
        <f>INDEX([1]RiskPlusY2565Q3!AB:AB,MATCH([1]ตารางคะแนนV3!$C719,[1]RiskPlusY2565Q3!$D:$D,0))</f>
        <v>1</v>
      </c>
      <c r="AS719" s="93">
        <f t="shared" si="185"/>
        <v>1</v>
      </c>
      <c r="AT719" s="92">
        <f>INDEX([1]RiskPlusY2565Q3!AA:AA,MATCH([1]ตารางคะแนนV3!$C719,[1]RiskPlusY2565Q3!$D:$D,0))</f>
        <v>1</v>
      </c>
      <c r="AU719" s="92">
        <f>INDEX([1]RiskPlusY2565Q3!AC:AC,MATCH([1]ตารางคะแนนV3!$C719,[1]RiskPlusY2565Q3!$D:$D,0))</f>
        <v>0</v>
      </c>
      <c r="AV719" s="94">
        <f t="shared" si="186"/>
        <v>1</v>
      </c>
      <c r="AW719" s="95">
        <f t="shared" si="187"/>
        <v>2</v>
      </c>
      <c r="AX719" s="96">
        <f t="shared" si="188"/>
        <v>8</v>
      </c>
      <c r="AY719" s="18" t="str">
        <f t="shared" si="189"/>
        <v>D</v>
      </c>
      <c r="AZ719" s="18"/>
      <c r="BA719" s="18" t="str">
        <f>INDEX([1]Proflile65!$L:$L,MATCH([1]ตารางคะแนนV3!$C719,[1]Proflile65!$D:$D,0))</f>
        <v>เดิม</v>
      </c>
      <c r="BB719" s="18"/>
      <c r="BC719" s="18"/>
      <c r="BD719" s="28" t="b">
        <f t="shared" si="190"/>
        <v>1</v>
      </c>
      <c r="BE719" s="96">
        <v>8</v>
      </c>
      <c r="BF719" s="18" t="s">
        <v>2073</v>
      </c>
      <c r="BH719" s="17">
        <f t="shared" si="191"/>
        <v>0</v>
      </c>
    </row>
    <row r="720" spans="1:60">
      <c r="A720" s="18" t="s">
        <v>36</v>
      </c>
      <c r="B720" s="17" t="s">
        <v>38</v>
      </c>
      <c r="C720" s="18" t="s">
        <v>1681</v>
      </c>
      <c r="D720" s="17" t="s">
        <v>1682</v>
      </c>
      <c r="E720" s="18" t="str">
        <f>INDEX([1]Proflile65!$F:$F,MATCH([1]ตารางคะแนนV3!$C720,[1]Proflile65!$D:$D,0))</f>
        <v>รพช.</v>
      </c>
      <c r="F720" s="18">
        <f>INDEX([1]Proflile65!$H:$H,MATCH([1]ตารางคะแนนV3!$C720,[1]Proflile65!$D:$D,0))</f>
        <v>32</v>
      </c>
      <c r="G720" s="19" t="str">
        <f>INDEX([1]Proflile65!$K:$K,MATCH([1]ตารางคะแนนV3!$C720,[1]Proflile65!$D:$D,0))</f>
        <v>รพช.F2 P&lt;=30,000</v>
      </c>
      <c r="H720" s="75">
        <v>26516</v>
      </c>
      <c r="I720" s="76">
        <f>INDEX([1]RiskPlusY2565Q3!L:L,MATCH([1]ตารางคะแนนV3!$C720,[1]RiskPlusY2565Q3!$D:$D,0))</f>
        <v>43138134.060000002</v>
      </c>
      <c r="J720" s="76">
        <f>INDEX([1]RiskPlusY2565Q3!P:P,MATCH([1]ตารางคะแนนV3!$C720,[1]RiskPlusY2565Q3!$D:$D,0))</f>
        <v>11563819.99</v>
      </c>
      <c r="K720" s="76">
        <f>INDEX([1]RiskPlusY2565Q3!O:O,MATCH([1]ตารางคะแนนV3!$C720,[1]RiskPlusY2565Q3!$D:$D,0))</f>
        <v>25952763.370000001</v>
      </c>
      <c r="L720" s="76">
        <f>INDEX([1]RiskPlusY2565Q3!M:M,MATCH([1]ตารางคะแนนV3!$C720,[1]RiskPlusY2565Q3!$D:$D,0))</f>
        <v>26995893.399999999</v>
      </c>
      <c r="M720" s="29">
        <f>INDEX([1]RiskPlusY2565Q3!N:N,MATCH([1]ตารางคะแนนV3!$C720,[1]RiskPlusY2565Q3!$D:$D,0))</f>
        <v>0</v>
      </c>
      <c r="N720" s="77">
        <f>INDEX([1]PlanfinY2565Q3!M:M,MATCH([1]ตารางคะแนนV3!$C720,[1]PlanfinY2565Q3!$C:$C,0))</f>
        <v>0</v>
      </c>
      <c r="O720" s="78">
        <f>INDEX([1]PlanfinY2565Q3!N:N,MATCH([1]ตารางคะแนนV3!$C720,[1]PlanfinY2565Q3!$C:$C,0))</f>
        <v>0</v>
      </c>
      <c r="P720" s="79">
        <f t="shared" si="176"/>
        <v>0</v>
      </c>
      <c r="Q720" s="80">
        <f>INDEX([1]Ratio!R:R,MATCH([1]ตารางคะแนนV3!$C720,[1]Ratio!$C:$C,0))</f>
        <v>66</v>
      </c>
      <c r="R720" s="81">
        <f>INDEX([1]RiskPlusY2565Q3!$S:$S,MATCH([1]ตารางคะแนนV3!C720,[1]RiskPlusY2565Q3!$D:$D,0))</f>
        <v>1</v>
      </c>
      <c r="S720" s="82">
        <f>INDEX([1]Ratio!$S:$S,MATCH([1]ตารางคะแนนV3!$C720,[1]Ratio!$C:$C,0))</f>
        <v>17</v>
      </c>
      <c r="T720" s="78">
        <f>VLOOKUP($C720,[1]RiskPlusY2565Q3!$D$2:$W$901,17,0)</f>
        <v>1</v>
      </c>
      <c r="U720" s="83">
        <f t="shared" si="177"/>
        <v>0.5</v>
      </c>
      <c r="V720" s="82">
        <f>INDEX([1]Ratio!$T:$T,MATCH([1]ตารางคะแนนV3!$C720,[1]Ratio!$C:$C,0))</f>
        <v>84</v>
      </c>
      <c r="W720" s="78">
        <f>VLOOKUP($C720,[1]RiskPlusY2565Q3!$D$2:$W$901,18,0)</f>
        <v>0</v>
      </c>
      <c r="X720" s="83">
        <f t="shared" si="178"/>
        <v>0</v>
      </c>
      <c r="Y720" s="82">
        <f>INDEX([1]Ratio!$V:$V,MATCH([1]ตารางคะแนนV3!$C720,[1]Ratio!$C:$C,0))</f>
        <v>54</v>
      </c>
      <c r="Z720" s="81">
        <f>INDEX([1]RiskPlusY2565Q3!$W:$W,MATCH([1]ตารางคะแนนV3!C720,[1]RiskPlusY2565Q3!$D:$D,0))</f>
        <v>1</v>
      </c>
      <c r="AA720" s="84">
        <f t="shared" si="179"/>
        <v>2.5</v>
      </c>
      <c r="AB720" s="77" t="str">
        <f>INDEX('[1]Quick MethodY2565Q3'!P:P,MATCH([1]ตารางคะแนนV3!$C720,'[1]Quick MethodY2565Q3'!$C:$C,0))</f>
        <v>0</v>
      </c>
      <c r="AC720" s="78" t="str">
        <f>INDEX('[1]Quick MethodY2565Q3'!Q:Q,MATCH([1]ตารางคะแนนV3!$C720,'[1]Quick MethodY2565Q3'!$C:$C,0))</f>
        <v>1</v>
      </c>
      <c r="AD720" s="78">
        <f>INDEX([1]HGRY2565Q3!W:W,MATCH([1]ตารางคะแนนV3!$C720,[1]HGRY2565Q3!$C:$C,0))</f>
        <v>0.5</v>
      </c>
      <c r="AE720" s="78">
        <f>INDEX([1]HGRY2565Q3!X:X,MATCH([1]ตารางคะแนนV3!$C720,[1]HGRY2565Q3!$C:$C,0))</f>
        <v>0</v>
      </c>
      <c r="AF720" s="78">
        <f>INDEX([1]HGRY2565Q3!Y:Y,MATCH([1]ตารางคะแนนV3!$C720,[1]HGRY2565Q3!$C:$C,0))</f>
        <v>0</v>
      </c>
      <c r="AG720" s="78">
        <f>INDEX([1]HGRY2565Q3!Z:Z,MATCH([1]ตารางคะแนนV3!$C720,[1]HGRY2565Q3!$C:$C,0))</f>
        <v>0</v>
      </c>
      <c r="AH720" s="85">
        <f t="shared" si="180"/>
        <v>1.5</v>
      </c>
      <c r="AI720" s="79">
        <f t="shared" si="181"/>
        <v>1.5</v>
      </c>
      <c r="AJ720" s="86">
        <f>INDEX([1]PointY2565Q3!J:J,MATCH([1]ตารางคะแนนV3!$C720,[1]PointY2565Q3!$C:$C,0))</f>
        <v>1</v>
      </c>
      <c r="AK720" s="87">
        <f>IFERROR(INDEX([1]อัตราการครองเตียง!O:O,MATCH([1]ตารางคะแนนV3!$C720,[1]อัตราการครองเตียง!$C:$C,0)),0)</f>
        <v>0</v>
      </c>
      <c r="AL720" s="88">
        <f>INDEX([1]SumAdjRw!R:R,MATCH([1]ตารางคะแนนV3!$C720,[1]SumAdjRw!$C:$C,0))</f>
        <v>0</v>
      </c>
      <c r="AM720" s="89">
        <f t="shared" si="182"/>
        <v>0</v>
      </c>
      <c r="AN720" s="90">
        <f t="shared" si="183"/>
        <v>2.5</v>
      </c>
      <c r="AO720" s="91">
        <f t="shared" si="184"/>
        <v>5</v>
      </c>
      <c r="AP720" s="92">
        <f>INDEX([1]RiskPlusY2565Q3!Q:Q,MATCH([1]ตารางคะแนนV3!$C720,[1]RiskPlusY2565Q3!$D:$D,0))</f>
        <v>0</v>
      </c>
      <c r="AQ720" s="92">
        <f>INDEX([1]RiskPlusY2565Q3!R:R,MATCH([1]ตารางคะแนนV3!$C720,[1]RiskPlusY2565Q3!$D:$D,0))</f>
        <v>1</v>
      </c>
      <c r="AR720" s="92">
        <f>INDEX([1]RiskPlusY2565Q3!AB:AB,MATCH([1]ตารางคะแนนV3!$C720,[1]RiskPlusY2565Q3!$D:$D,0))</f>
        <v>1</v>
      </c>
      <c r="AS720" s="93">
        <f t="shared" si="185"/>
        <v>2</v>
      </c>
      <c r="AT720" s="92">
        <f>INDEX([1]RiskPlusY2565Q3!AA:AA,MATCH([1]ตารางคะแนนV3!$C720,[1]RiskPlusY2565Q3!$D:$D,0))</f>
        <v>1</v>
      </c>
      <c r="AU720" s="92">
        <f>INDEX([1]RiskPlusY2565Q3!AC:AC,MATCH([1]ตารางคะแนนV3!$C720,[1]RiskPlusY2565Q3!$D:$D,0))</f>
        <v>1</v>
      </c>
      <c r="AV720" s="94">
        <f t="shared" si="186"/>
        <v>2</v>
      </c>
      <c r="AW720" s="95">
        <f t="shared" si="187"/>
        <v>4</v>
      </c>
      <c r="AX720" s="96">
        <f t="shared" si="188"/>
        <v>9</v>
      </c>
      <c r="AY720" s="18" t="str">
        <f t="shared" si="189"/>
        <v>C</v>
      </c>
      <c r="AZ720" s="18"/>
      <c r="BA720" s="18" t="str">
        <f>INDEX([1]Proflile65!$L:$L,MATCH([1]ตารางคะแนนV3!$C720,[1]Proflile65!$D:$D,0))</f>
        <v>เดิม</v>
      </c>
      <c r="BB720" s="18"/>
      <c r="BC720" s="18"/>
      <c r="BD720" s="28" t="b">
        <f t="shared" si="190"/>
        <v>1</v>
      </c>
      <c r="BE720" s="96">
        <v>9</v>
      </c>
      <c r="BF720" s="18" t="s">
        <v>2072</v>
      </c>
      <c r="BH720" s="17">
        <f t="shared" si="191"/>
        <v>0</v>
      </c>
    </row>
    <row r="721" spans="1:60">
      <c r="A721" s="18" t="s">
        <v>36</v>
      </c>
      <c r="B721" s="17" t="s">
        <v>175</v>
      </c>
      <c r="C721" s="18" t="s">
        <v>1597</v>
      </c>
      <c r="D721" s="17" t="s">
        <v>1598</v>
      </c>
      <c r="E721" s="18" t="str">
        <f>INDEX([1]Proflile65!$F:$F,MATCH([1]ตารางคะแนนV3!$C721,[1]Proflile65!$D:$D,0))</f>
        <v>รพศ.</v>
      </c>
      <c r="F721" s="18">
        <f>INDEX([1]Proflile65!$H:$H,MATCH([1]ตารางคะแนนV3!$C721,[1]Proflile65!$D:$D,0))</f>
        <v>1188</v>
      </c>
      <c r="G721" s="19" t="str">
        <f>INDEX([1]Proflile65!$K:$K,MATCH([1]ตารางคะแนนV3!$C721,[1]Proflile65!$D:$D,0))</f>
        <v>รพศ.A B&gt;1000</v>
      </c>
      <c r="H721" s="75">
        <v>0</v>
      </c>
      <c r="I721" s="76">
        <f>INDEX([1]RiskPlusY2565Q3!L:L,MATCH([1]ตารางคะแนนV3!$C721,[1]RiskPlusY2565Q3!$D:$D,0))</f>
        <v>1682327390.3399999</v>
      </c>
      <c r="J721" s="76">
        <f>INDEX([1]RiskPlusY2565Q3!P:P,MATCH([1]ตารางคะแนนV3!$C721,[1]RiskPlusY2565Q3!$D:$D,0))</f>
        <v>479075290.60000002</v>
      </c>
      <c r="K721" s="76">
        <f>INDEX([1]RiskPlusY2565Q3!O:O,MATCH([1]ตารางคะแนนV3!$C721,[1]RiskPlusY2565Q3!$D:$D,0))</f>
        <v>261047782.59</v>
      </c>
      <c r="L721" s="76">
        <f>INDEX([1]RiskPlusY2565Q3!M:M,MATCH([1]ตารางคะแนนV3!$C721,[1]RiskPlusY2565Q3!$D:$D,0))</f>
        <v>81719765.230000004</v>
      </c>
      <c r="M721" s="29">
        <f>INDEX([1]RiskPlusY2565Q3!N:N,MATCH([1]ตารางคะแนนV3!$C721,[1]RiskPlusY2565Q3!$D:$D,0))</f>
        <v>0</v>
      </c>
      <c r="N721" s="77">
        <f>INDEX([1]PlanfinY2565Q3!M:M,MATCH([1]ตารางคะแนนV3!$C721,[1]PlanfinY2565Q3!$C:$C,0))</f>
        <v>0</v>
      </c>
      <c r="O721" s="78">
        <f>INDEX([1]PlanfinY2565Q3!N:N,MATCH([1]ตารางคะแนนV3!$C721,[1]PlanfinY2565Q3!$C:$C,0))</f>
        <v>0</v>
      </c>
      <c r="P721" s="79">
        <f t="shared" si="176"/>
        <v>0</v>
      </c>
      <c r="Q721" s="80">
        <f>INDEX([1]Ratio!R:R,MATCH([1]ตารางคะแนนV3!$C721,[1]Ratio!$C:$C,0))</f>
        <v>113</v>
      </c>
      <c r="R721" s="81">
        <f>INDEX([1]RiskPlusY2565Q3!$S:$S,MATCH([1]ตารางคะแนนV3!C721,[1]RiskPlusY2565Q3!$D:$D,0))</f>
        <v>0</v>
      </c>
      <c r="S721" s="82">
        <f>INDEX([1]Ratio!$S:$S,MATCH([1]ตารางคะแนนV3!$C721,[1]Ratio!$C:$C,0))</f>
        <v>98</v>
      </c>
      <c r="T721" s="78">
        <f>VLOOKUP($C721,[1]RiskPlusY2565Q3!$D$2:$W$901,17,0)</f>
        <v>0</v>
      </c>
      <c r="U721" s="83">
        <f t="shared" si="177"/>
        <v>0</v>
      </c>
      <c r="V721" s="82">
        <f>INDEX([1]Ratio!$T:$T,MATCH([1]ตารางคะแนนV3!$C721,[1]Ratio!$C:$C,0))</f>
        <v>32</v>
      </c>
      <c r="W721" s="78">
        <f>VLOOKUP($C721,[1]RiskPlusY2565Q3!$D$2:$W$901,18,0)</f>
        <v>1</v>
      </c>
      <c r="X721" s="83">
        <f t="shared" si="178"/>
        <v>0.5</v>
      </c>
      <c r="Y721" s="82">
        <f>INDEX([1]Ratio!$V:$V,MATCH([1]ตารางคะแนนV3!$C721,[1]Ratio!$C:$C,0))</f>
        <v>40</v>
      </c>
      <c r="Z721" s="81">
        <f>INDEX([1]RiskPlusY2565Q3!$W:$W,MATCH([1]ตารางคะแนนV3!C721,[1]RiskPlusY2565Q3!$D:$D,0))</f>
        <v>1</v>
      </c>
      <c r="AA721" s="84">
        <f t="shared" si="179"/>
        <v>1.5</v>
      </c>
      <c r="AB721" s="77" t="str">
        <f>INDEX('[1]Quick MethodY2565Q3'!P:P,MATCH([1]ตารางคะแนนV3!$C721,'[1]Quick MethodY2565Q3'!$C:$C,0))</f>
        <v>0</v>
      </c>
      <c r="AC721" s="78" t="str">
        <f>INDEX('[1]Quick MethodY2565Q3'!Q:Q,MATCH([1]ตารางคะแนนV3!$C721,'[1]Quick MethodY2565Q3'!$C:$C,0))</f>
        <v>0</v>
      </c>
      <c r="AD721" s="78">
        <f>INDEX([1]HGRY2565Q3!W:W,MATCH([1]ตารางคะแนนV3!$C721,[1]HGRY2565Q3!$C:$C,0))</f>
        <v>0.5</v>
      </c>
      <c r="AE721" s="78">
        <f>INDEX([1]HGRY2565Q3!X:X,MATCH([1]ตารางคะแนนV3!$C721,[1]HGRY2565Q3!$C:$C,0))</f>
        <v>0</v>
      </c>
      <c r="AF721" s="78">
        <f>INDEX([1]HGRY2565Q3!Y:Y,MATCH([1]ตารางคะแนนV3!$C721,[1]HGRY2565Q3!$C:$C,0))</f>
        <v>0.5</v>
      </c>
      <c r="AG721" s="78">
        <f>INDEX([1]HGRY2565Q3!Z:Z,MATCH([1]ตารางคะแนนV3!$C721,[1]HGRY2565Q3!$C:$C,0))</f>
        <v>0</v>
      </c>
      <c r="AH721" s="85">
        <f t="shared" si="180"/>
        <v>1</v>
      </c>
      <c r="AI721" s="79">
        <f t="shared" si="181"/>
        <v>1</v>
      </c>
      <c r="AJ721" s="86">
        <f>INDEX([1]PointY2565Q3!J:J,MATCH([1]ตารางคะแนนV3!$C721,[1]PointY2565Q3!$C:$C,0))</f>
        <v>1</v>
      </c>
      <c r="AK721" s="87">
        <f>IFERROR(INDEX([1]อัตราการครองเตียง!O:O,MATCH([1]ตารางคะแนนV3!$C721,[1]อัตราการครองเตียง!$C:$C,0)),0)</f>
        <v>1</v>
      </c>
      <c r="AL721" s="88">
        <f>INDEX([1]SumAdjRw!R:R,MATCH([1]ตารางคะแนนV3!$C721,[1]SumAdjRw!$C:$C,0))</f>
        <v>0</v>
      </c>
      <c r="AM721" s="89">
        <f t="shared" si="182"/>
        <v>1</v>
      </c>
      <c r="AN721" s="90">
        <f t="shared" si="183"/>
        <v>3</v>
      </c>
      <c r="AO721" s="91">
        <f t="shared" si="184"/>
        <v>4.5</v>
      </c>
      <c r="AP721" s="92">
        <f>INDEX([1]RiskPlusY2565Q3!Q:Q,MATCH([1]ตารางคะแนนV3!$C721,[1]RiskPlusY2565Q3!$D:$D,0))</f>
        <v>0</v>
      </c>
      <c r="AQ721" s="92">
        <f>INDEX([1]RiskPlusY2565Q3!R:R,MATCH([1]ตารางคะแนนV3!$C721,[1]RiskPlusY2565Q3!$D:$D,0))</f>
        <v>0</v>
      </c>
      <c r="AR721" s="92">
        <f>INDEX([1]RiskPlusY2565Q3!AB:AB,MATCH([1]ตารางคะแนนV3!$C721,[1]RiskPlusY2565Q3!$D:$D,0))</f>
        <v>1</v>
      </c>
      <c r="AS721" s="93">
        <f t="shared" si="185"/>
        <v>1</v>
      </c>
      <c r="AT721" s="92">
        <f>INDEX([1]RiskPlusY2565Q3!AA:AA,MATCH([1]ตารางคะแนนV3!$C721,[1]RiskPlusY2565Q3!$D:$D,0))</f>
        <v>1</v>
      </c>
      <c r="AU721" s="92">
        <f>INDEX([1]RiskPlusY2565Q3!AC:AC,MATCH([1]ตารางคะแนนV3!$C721,[1]RiskPlusY2565Q3!$D:$D,0))</f>
        <v>1</v>
      </c>
      <c r="AV721" s="94">
        <f t="shared" si="186"/>
        <v>2</v>
      </c>
      <c r="AW721" s="95">
        <f t="shared" si="187"/>
        <v>3</v>
      </c>
      <c r="AX721" s="96">
        <f t="shared" si="188"/>
        <v>7.5</v>
      </c>
      <c r="AY721" s="18" t="str">
        <f t="shared" si="189"/>
        <v>D</v>
      </c>
      <c r="AZ721" s="18"/>
      <c r="BA721" s="18" t="str">
        <f>INDEX([1]Proflile65!$L:$L,MATCH([1]ตารางคะแนนV3!$C721,[1]Proflile65!$D:$D,0))</f>
        <v>เดิม</v>
      </c>
      <c r="BB721" s="18"/>
      <c r="BC721" s="18"/>
      <c r="BD721" s="28" t="b">
        <f t="shared" si="190"/>
        <v>1</v>
      </c>
      <c r="BE721" s="96">
        <v>7.5</v>
      </c>
      <c r="BF721" s="18" t="s">
        <v>2073</v>
      </c>
      <c r="BH721" s="17">
        <f t="shared" si="191"/>
        <v>0</v>
      </c>
    </row>
    <row r="722" spans="1:60">
      <c r="A722" s="18" t="s">
        <v>36</v>
      </c>
      <c r="B722" s="17" t="s">
        <v>175</v>
      </c>
      <c r="C722" s="18" t="s">
        <v>1601</v>
      </c>
      <c r="D722" s="17" t="s">
        <v>1602</v>
      </c>
      <c r="E722" s="18" t="str">
        <f>INDEX([1]Proflile65!$F:$F,MATCH([1]ตารางคะแนนV3!$C722,[1]Proflile65!$D:$D,0))</f>
        <v>รพช.</v>
      </c>
      <c r="F722" s="18">
        <f>INDEX([1]Proflile65!$H:$H,MATCH([1]ตารางคะแนนV3!$C722,[1]Proflile65!$D:$D,0))</f>
        <v>64</v>
      </c>
      <c r="G722" s="19" t="str">
        <f>INDEX([1]Proflile65!$K:$K,MATCH([1]ตารางคะแนนV3!$C722,[1]Proflile65!$D:$D,0))</f>
        <v>รพช.F2 P30,000-60,000</v>
      </c>
      <c r="H722" s="75">
        <v>53147</v>
      </c>
      <c r="I722" s="76">
        <f>INDEX([1]RiskPlusY2565Q3!L:L,MATCH([1]ตารางคะแนนV3!$C722,[1]RiskPlusY2565Q3!$D:$D,0))</f>
        <v>47264485.710000001</v>
      </c>
      <c r="J722" s="76">
        <f>INDEX([1]RiskPlusY2565Q3!P:P,MATCH([1]ตารางคะแนนV3!$C722,[1]RiskPlusY2565Q3!$D:$D,0))</f>
        <v>-2255124.39</v>
      </c>
      <c r="K722" s="76">
        <f>INDEX([1]RiskPlusY2565Q3!O:O,MATCH([1]ตารางคะแนนV3!$C722,[1]RiskPlusY2565Q3!$D:$D,0))</f>
        <v>37738452.68</v>
      </c>
      <c r="L722" s="76">
        <f>INDEX([1]RiskPlusY2565Q3!M:M,MATCH([1]ตารางคะแนนV3!$C722,[1]RiskPlusY2565Q3!$D:$D,0))</f>
        <v>34142193.329999998</v>
      </c>
      <c r="M722" s="29">
        <f>INDEX([1]RiskPlusY2565Q3!N:N,MATCH([1]ตารางคะแนนV3!$C722,[1]RiskPlusY2565Q3!$D:$D,0))</f>
        <v>0</v>
      </c>
      <c r="N722" s="77">
        <f>INDEX([1]PlanfinY2565Q3!M:M,MATCH([1]ตารางคะแนนV3!$C722,[1]PlanfinY2565Q3!$C:$C,0))</f>
        <v>0</v>
      </c>
      <c r="O722" s="78">
        <f>INDEX([1]PlanfinY2565Q3!N:N,MATCH([1]ตารางคะแนนV3!$C722,[1]PlanfinY2565Q3!$C:$C,0))</f>
        <v>0</v>
      </c>
      <c r="P722" s="79">
        <f t="shared" si="176"/>
        <v>0</v>
      </c>
      <c r="Q722" s="80">
        <f>INDEX([1]Ratio!R:R,MATCH([1]ตารางคะแนนV3!$C722,[1]Ratio!$C:$C,0))</f>
        <v>229</v>
      </c>
      <c r="R722" s="81">
        <f>INDEX([1]RiskPlusY2565Q3!$S:$S,MATCH([1]ตารางคะแนนV3!C722,[1]RiskPlusY2565Q3!$D:$D,0))</f>
        <v>0</v>
      </c>
      <c r="S722" s="82">
        <f>INDEX([1]Ratio!$S:$S,MATCH([1]ตารางคะแนนV3!$C722,[1]Ratio!$C:$C,0))</f>
        <v>26</v>
      </c>
      <c r="T722" s="78">
        <f>VLOOKUP($C722,[1]RiskPlusY2565Q3!$D$2:$W$901,17,0)</f>
        <v>1</v>
      </c>
      <c r="U722" s="83">
        <f t="shared" si="177"/>
        <v>0.5</v>
      </c>
      <c r="V722" s="82">
        <f>INDEX([1]Ratio!$T:$T,MATCH([1]ตารางคะแนนV3!$C722,[1]Ratio!$C:$C,0))</f>
        <v>70</v>
      </c>
      <c r="W722" s="78">
        <f>VLOOKUP($C722,[1]RiskPlusY2565Q3!$D$2:$W$901,18,0)</f>
        <v>0</v>
      </c>
      <c r="X722" s="83">
        <f t="shared" si="178"/>
        <v>0</v>
      </c>
      <c r="Y722" s="82">
        <f>INDEX([1]Ratio!$V:$V,MATCH([1]ตารางคะแนนV3!$C722,[1]Ratio!$C:$C,0))</f>
        <v>54</v>
      </c>
      <c r="Z722" s="81">
        <f>INDEX([1]RiskPlusY2565Q3!$W:$W,MATCH([1]ตารางคะแนนV3!C722,[1]RiskPlusY2565Q3!$D:$D,0))</f>
        <v>1</v>
      </c>
      <c r="AA722" s="84">
        <f t="shared" si="179"/>
        <v>1.5</v>
      </c>
      <c r="AB722" s="77" t="str">
        <f>INDEX('[1]Quick MethodY2565Q3'!P:P,MATCH([1]ตารางคะแนนV3!$C722,'[1]Quick MethodY2565Q3'!$C:$C,0))</f>
        <v>1</v>
      </c>
      <c r="AC722" s="78" t="str">
        <f>INDEX('[1]Quick MethodY2565Q3'!Q:Q,MATCH([1]ตารางคะแนนV3!$C722,'[1]Quick MethodY2565Q3'!$C:$C,0))</f>
        <v>1</v>
      </c>
      <c r="AD722" s="78">
        <f>INDEX([1]HGRY2565Q3!W:W,MATCH([1]ตารางคะแนนV3!$C722,[1]HGRY2565Q3!$C:$C,0))</f>
        <v>0</v>
      </c>
      <c r="AE722" s="78">
        <f>INDEX([1]HGRY2565Q3!X:X,MATCH([1]ตารางคะแนนV3!$C722,[1]HGRY2565Q3!$C:$C,0))</f>
        <v>0</v>
      </c>
      <c r="AF722" s="78">
        <f>INDEX([1]HGRY2565Q3!Y:Y,MATCH([1]ตารางคะแนนV3!$C722,[1]HGRY2565Q3!$C:$C,0))</f>
        <v>0</v>
      </c>
      <c r="AG722" s="78">
        <f>INDEX([1]HGRY2565Q3!Z:Z,MATCH([1]ตารางคะแนนV3!$C722,[1]HGRY2565Q3!$C:$C,0))</f>
        <v>0</v>
      </c>
      <c r="AH722" s="85">
        <f t="shared" si="180"/>
        <v>2</v>
      </c>
      <c r="AI722" s="79">
        <f t="shared" si="181"/>
        <v>2</v>
      </c>
      <c r="AJ722" s="86">
        <f>INDEX([1]PointY2565Q3!J:J,MATCH([1]ตารางคะแนนV3!$C722,[1]PointY2565Q3!$C:$C,0))</f>
        <v>1</v>
      </c>
      <c r="AK722" s="87">
        <f>IFERROR(INDEX([1]อัตราการครองเตียง!O:O,MATCH([1]ตารางคะแนนV3!$C722,[1]อัตราการครองเตียง!$C:$C,0)),0)</f>
        <v>0</v>
      </c>
      <c r="AL722" s="88">
        <f>INDEX([1]SumAdjRw!R:R,MATCH([1]ตารางคะแนนV3!$C722,[1]SumAdjRw!$C:$C,0))</f>
        <v>0</v>
      </c>
      <c r="AM722" s="89">
        <f t="shared" si="182"/>
        <v>0</v>
      </c>
      <c r="AN722" s="90">
        <f t="shared" si="183"/>
        <v>3</v>
      </c>
      <c r="AO722" s="91">
        <f t="shared" si="184"/>
        <v>4.5</v>
      </c>
      <c r="AP722" s="92">
        <f>INDEX([1]RiskPlusY2565Q3!Q:Q,MATCH([1]ตารางคะแนนV3!$C722,[1]RiskPlusY2565Q3!$D:$D,0))</f>
        <v>0</v>
      </c>
      <c r="AQ722" s="92">
        <f>INDEX([1]RiskPlusY2565Q3!R:R,MATCH([1]ตารางคะแนนV3!$C722,[1]RiskPlusY2565Q3!$D:$D,0))</f>
        <v>1</v>
      </c>
      <c r="AR722" s="92">
        <f>INDEX([1]RiskPlusY2565Q3!AB:AB,MATCH([1]ตารางคะแนนV3!$C722,[1]RiskPlusY2565Q3!$D:$D,0))</f>
        <v>1</v>
      </c>
      <c r="AS722" s="93">
        <f t="shared" si="185"/>
        <v>2</v>
      </c>
      <c r="AT722" s="92">
        <f>INDEX([1]RiskPlusY2565Q3!AA:AA,MATCH([1]ตารางคะแนนV3!$C722,[1]RiskPlusY2565Q3!$D:$D,0))</f>
        <v>1</v>
      </c>
      <c r="AU722" s="92">
        <f>INDEX([1]RiskPlusY2565Q3!AC:AC,MATCH([1]ตารางคะแนนV3!$C722,[1]RiskPlusY2565Q3!$D:$D,0))</f>
        <v>1</v>
      </c>
      <c r="AV722" s="94">
        <f t="shared" si="186"/>
        <v>2</v>
      </c>
      <c r="AW722" s="95">
        <f t="shared" si="187"/>
        <v>4</v>
      </c>
      <c r="AX722" s="96">
        <f t="shared" si="188"/>
        <v>8.5</v>
      </c>
      <c r="AY722" s="18" t="str">
        <f t="shared" si="189"/>
        <v>D</v>
      </c>
      <c r="AZ722" s="18"/>
      <c r="BA722" s="18" t="str">
        <f>INDEX([1]Proflile65!$L:$L,MATCH([1]ตารางคะแนนV3!$C722,[1]Proflile65!$D:$D,0))</f>
        <v>เดิม</v>
      </c>
      <c r="BB722" s="18"/>
      <c r="BC722" s="18"/>
      <c r="BD722" s="28" t="b">
        <f t="shared" si="190"/>
        <v>1</v>
      </c>
      <c r="BE722" s="96">
        <v>8.5</v>
      </c>
      <c r="BF722" s="18" t="s">
        <v>2073</v>
      </c>
      <c r="BH722" s="17">
        <f t="shared" si="191"/>
        <v>0</v>
      </c>
    </row>
    <row r="723" spans="1:60">
      <c r="A723" s="18" t="s">
        <v>36</v>
      </c>
      <c r="B723" s="17" t="s">
        <v>175</v>
      </c>
      <c r="C723" s="18" t="s">
        <v>1603</v>
      </c>
      <c r="D723" s="17" t="s">
        <v>1604</v>
      </c>
      <c r="E723" s="18" t="str">
        <f>INDEX([1]Proflile65!$F:$F,MATCH([1]ตารางคะแนนV3!$C723,[1]Proflile65!$D:$D,0))</f>
        <v>รพช.</v>
      </c>
      <c r="F723" s="18">
        <f>INDEX([1]Proflile65!$H:$H,MATCH([1]ตารางคะแนนV3!$C723,[1]Proflile65!$D:$D,0))</f>
        <v>35</v>
      </c>
      <c r="G723" s="19" t="str">
        <f>INDEX([1]Proflile65!$K:$K,MATCH([1]ตารางคะแนนV3!$C723,[1]Proflile65!$D:$D,0))</f>
        <v>รพช.F2 P&lt;=30,000</v>
      </c>
      <c r="H723" s="75">
        <v>29239</v>
      </c>
      <c r="I723" s="76">
        <f>INDEX([1]RiskPlusY2565Q3!L:L,MATCH([1]ตารางคะแนนV3!$C723,[1]RiskPlusY2565Q3!$D:$D,0))</f>
        <v>102027731.55</v>
      </c>
      <c r="J723" s="76">
        <f>INDEX([1]RiskPlusY2565Q3!P:P,MATCH([1]ตารางคะแนนV3!$C723,[1]RiskPlusY2565Q3!$D:$D,0))</f>
        <v>37462149.299999997</v>
      </c>
      <c r="K723" s="76">
        <f>INDEX([1]RiskPlusY2565Q3!O:O,MATCH([1]ตารางคะแนนV3!$C723,[1]RiskPlusY2565Q3!$D:$D,0))</f>
        <v>47305135.969999999</v>
      </c>
      <c r="L723" s="76">
        <f>INDEX([1]RiskPlusY2565Q3!M:M,MATCH([1]ตารางคะแนนV3!$C723,[1]RiskPlusY2565Q3!$D:$D,0))</f>
        <v>46340780.390000001</v>
      </c>
      <c r="M723" s="29">
        <f>INDEX([1]RiskPlusY2565Q3!N:N,MATCH([1]ตารางคะแนนV3!$C723,[1]RiskPlusY2565Q3!$D:$D,0))</f>
        <v>0</v>
      </c>
      <c r="N723" s="77">
        <f>INDEX([1]PlanfinY2565Q3!M:M,MATCH([1]ตารางคะแนนV3!$C723,[1]PlanfinY2565Q3!$C:$C,0))</f>
        <v>0</v>
      </c>
      <c r="O723" s="78">
        <f>INDEX([1]PlanfinY2565Q3!N:N,MATCH([1]ตารางคะแนนV3!$C723,[1]PlanfinY2565Q3!$C:$C,0))</f>
        <v>0</v>
      </c>
      <c r="P723" s="79">
        <f t="shared" si="176"/>
        <v>0</v>
      </c>
      <c r="Q723" s="80">
        <f>INDEX([1]Ratio!R:R,MATCH([1]ตารางคะแนนV3!$C723,[1]Ratio!$C:$C,0))</f>
        <v>223</v>
      </c>
      <c r="R723" s="81">
        <f>INDEX([1]RiskPlusY2565Q3!$S:$S,MATCH([1]ตารางคะแนนV3!C723,[1]RiskPlusY2565Q3!$D:$D,0))</f>
        <v>0</v>
      </c>
      <c r="S723" s="82">
        <f>INDEX([1]Ratio!$S:$S,MATCH([1]ตารางคะแนนV3!$C723,[1]Ratio!$C:$C,0))</f>
        <v>70</v>
      </c>
      <c r="T723" s="78">
        <f>VLOOKUP($C723,[1]RiskPlusY2565Q3!$D$2:$W$901,17,0)</f>
        <v>0</v>
      </c>
      <c r="U723" s="83">
        <f t="shared" si="177"/>
        <v>0</v>
      </c>
      <c r="V723" s="82">
        <f>INDEX([1]Ratio!$T:$T,MATCH([1]ตารางคะแนนV3!$C723,[1]Ratio!$C:$C,0))</f>
        <v>151</v>
      </c>
      <c r="W723" s="78">
        <f>VLOOKUP($C723,[1]RiskPlusY2565Q3!$D$2:$W$901,18,0)</f>
        <v>0</v>
      </c>
      <c r="X723" s="83">
        <f t="shared" si="178"/>
        <v>0</v>
      </c>
      <c r="Y723" s="82">
        <f>INDEX([1]Ratio!$V:$V,MATCH([1]ตารางคะแนนV3!$C723,[1]Ratio!$C:$C,0))</f>
        <v>84</v>
      </c>
      <c r="Z723" s="81">
        <f>INDEX([1]RiskPlusY2565Q3!$W:$W,MATCH([1]ตารางคะแนนV3!C723,[1]RiskPlusY2565Q3!$D:$D,0))</f>
        <v>0</v>
      </c>
      <c r="AA723" s="84">
        <f t="shared" si="179"/>
        <v>0</v>
      </c>
      <c r="AB723" s="77" t="str">
        <f>INDEX('[1]Quick MethodY2565Q3'!P:P,MATCH([1]ตารางคะแนนV3!$C723,'[1]Quick MethodY2565Q3'!$C:$C,0))</f>
        <v>1</v>
      </c>
      <c r="AC723" s="78" t="str">
        <f>INDEX('[1]Quick MethodY2565Q3'!Q:Q,MATCH([1]ตารางคะแนนV3!$C723,'[1]Quick MethodY2565Q3'!$C:$C,0))</f>
        <v>1</v>
      </c>
      <c r="AD723" s="78">
        <f>INDEX([1]HGRY2565Q3!W:W,MATCH([1]ตารางคะแนนV3!$C723,[1]HGRY2565Q3!$C:$C,0))</f>
        <v>0.5</v>
      </c>
      <c r="AE723" s="78">
        <f>INDEX([1]HGRY2565Q3!X:X,MATCH([1]ตารางคะแนนV3!$C723,[1]HGRY2565Q3!$C:$C,0))</f>
        <v>0.5</v>
      </c>
      <c r="AF723" s="78">
        <f>INDEX([1]HGRY2565Q3!Y:Y,MATCH([1]ตารางคะแนนV3!$C723,[1]HGRY2565Q3!$C:$C,0))</f>
        <v>0.5</v>
      </c>
      <c r="AG723" s="78">
        <f>INDEX([1]HGRY2565Q3!Z:Z,MATCH([1]ตารางคะแนนV3!$C723,[1]HGRY2565Q3!$C:$C,0))</f>
        <v>0</v>
      </c>
      <c r="AH723" s="85">
        <f t="shared" si="180"/>
        <v>3.5</v>
      </c>
      <c r="AI723" s="79">
        <f t="shared" si="181"/>
        <v>2</v>
      </c>
      <c r="AJ723" s="86">
        <f>INDEX([1]PointY2565Q3!J:J,MATCH([1]ตารางคะแนนV3!$C723,[1]PointY2565Q3!$C:$C,0))</f>
        <v>1</v>
      </c>
      <c r="AK723" s="87">
        <f>IFERROR(INDEX([1]อัตราการครองเตียง!O:O,MATCH([1]ตารางคะแนนV3!$C723,[1]อัตราการครองเตียง!$C:$C,0)),0)</f>
        <v>1</v>
      </c>
      <c r="AL723" s="88">
        <f>INDEX([1]SumAdjRw!R:R,MATCH([1]ตารางคะแนนV3!$C723,[1]SumAdjRw!$C:$C,0))</f>
        <v>1</v>
      </c>
      <c r="AM723" s="89">
        <f t="shared" si="182"/>
        <v>2</v>
      </c>
      <c r="AN723" s="90">
        <f t="shared" si="183"/>
        <v>5</v>
      </c>
      <c r="AO723" s="91">
        <f t="shared" si="184"/>
        <v>5</v>
      </c>
      <c r="AP723" s="92">
        <f>INDEX([1]RiskPlusY2565Q3!Q:Q,MATCH([1]ตารางคะแนนV3!$C723,[1]RiskPlusY2565Q3!$D:$D,0))</f>
        <v>1</v>
      </c>
      <c r="AQ723" s="92">
        <f>INDEX([1]RiskPlusY2565Q3!R:R,MATCH([1]ตารางคะแนนV3!$C723,[1]RiskPlusY2565Q3!$D:$D,0))</f>
        <v>1</v>
      </c>
      <c r="AR723" s="92">
        <f>INDEX([1]RiskPlusY2565Q3!AB:AB,MATCH([1]ตารางคะแนนV3!$C723,[1]RiskPlusY2565Q3!$D:$D,0))</f>
        <v>1</v>
      </c>
      <c r="AS723" s="93">
        <f t="shared" si="185"/>
        <v>3</v>
      </c>
      <c r="AT723" s="92">
        <f>INDEX([1]RiskPlusY2565Q3!AA:AA,MATCH([1]ตารางคะแนนV3!$C723,[1]RiskPlusY2565Q3!$D:$D,0))</f>
        <v>1</v>
      </c>
      <c r="AU723" s="92">
        <f>INDEX([1]RiskPlusY2565Q3!AC:AC,MATCH([1]ตารางคะแนนV3!$C723,[1]RiskPlusY2565Q3!$D:$D,0))</f>
        <v>1</v>
      </c>
      <c r="AV723" s="94">
        <f t="shared" si="186"/>
        <v>2</v>
      </c>
      <c r="AW723" s="95">
        <f t="shared" si="187"/>
        <v>5</v>
      </c>
      <c r="AX723" s="96">
        <f t="shared" si="188"/>
        <v>10</v>
      </c>
      <c r="AY723" s="18" t="str">
        <f t="shared" si="189"/>
        <v>C</v>
      </c>
      <c r="AZ723" s="18"/>
      <c r="BA723" s="18" t="str">
        <f>INDEX([1]Proflile65!$L:$L,MATCH([1]ตารางคะแนนV3!$C723,[1]Proflile65!$D:$D,0))</f>
        <v>เดิม</v>
      </c>
      <c r="BB723" s="18"/>
      <c r="BC723" s="18"/>
      <c r="BD723" s="28" t="b">
        <f t="shared" si="190"/>
        <v>1</v>
      </c>
      <c r="BE723" s="96">
        <v>10</v>
      </c>
      <c r="BF723" s="18" t="s">
        <v>2072</v>
      </c>
      <c r="BH723" s="17">
        <f t="shared" si="191"/>
        <v>0</v>
      </c>
    </row>
    <row r="724" spans="1:60">
      <c r="A724" s="18" t="s">
        <v>36</v>
      </c>
      <c r="B724" s="17" t="s">
        <v>175</v>
      </c>
      <c r="C724" s="18" t="s">
        <v>1605</v>
      </c>
      <c r="D724" s="17" t="s">
        <v>1606</v>
      </c>
      <c r="E724" s="18" t="str">
        <f>INDEX([1]Proflile65!$F:$F,MATCH([1]ตารางคะแนนV3!$C724,[1]Proflile65!$D:$D,0))</f>
        <v>รพช.</v>
      </c>
      <c r="F724" s="18">
        <f>INDEX([1]Proflile65!$H:$H,MATCH([1]ตารางคะแนนV3!$C724,[1]Proflile65!$D:$D,0))</f>
        <v>113</v>
      </c>
      <c r="G724" s="19" t="str">
        <f>INDEX([1]Proflile65!$K:$K,MATCH([1]ตารางคะแนนV3!$C724,[1]Proflile65!$D:$D,0))</f>
        <v>รพช.F1 P50,000-100,000</v>
      </c>
      <c r="H724" s="75">
        <v>75926</v>
      </c>
      <c r="I724" s="76">
        <f>INDEX([1]RiskPlusY2565Q3!L:L,MATCH([1]ตารางคะแนนV3!$C724,[1]RiskPlusY2565Q3!$D:$D,0))</f>
        <v>312661964.98000002</v>
      </c>
      <c r="J724" s="76">
        <f>INDEX([1]RiskPlusY2565Q3!P:P,MATCH([1]ตารางคะแนนV3!$C724,[1]RiskPlusY2565Q3!$D:$D,0))</f>
        <v>164131231.40000001</v>
      </c>
      <c r="K724" s="76">
        <f>INDEX([1]RiskPlusY2565Q3!O:O,MATCH([1]ตารางคะแนนV3!$C724,[1]RiskPlusY2565Q3!$D:$D,0))</f>
        <v>147312843.06</v>
      </c>
      <c r="L724" s="76">
        <f>INDEX([1]RiskPlusY2565Q3!M:M,MATCH([1]ตารางคะแนนV3!$C724,[1]RiskPlusY2565Q3!$D:$D,0))</f>
        <v>150518021.47999999</v>
      </c>
      <c r="M724" s="29">
        <f>INDEX([1]RiskPlusY2565Q3!N:N,MATCH([1]ตารางคะแนนV3!$C724,[1]RiskPlusY2565Q3!$D:$D,0))</f>
        <v>0</v>
      </c>
      <c r="N724" s="77">
        <f>INDEX([1]PlanfinY2565Q3!M:M,MATCH([1]ตารางคะแนนV3!$C724,[1]PlanfinY2565Q3!$C:$C,0))</f>
        <v>0</v>
      </c>
      <c r="O724" s="78">
        <f>INDEX([1]PlanfinY2565Q3!N:N,MATCH([1]ตารางคะแนนV3!$C724,[1]PlanfinY2565Q3!$C:$C,0))</f>
        <v>0</v>
      </c>
      <c r="P724" s="79">
        <f t="shared" si="176"/>
        <v>0</v>
      </c>
      <c r="Q724" s="80">
        <f>INDEX([1]Ratio!R:R,MATCH([1]ตารางคะแนนV3!$C724,[1]Ratio!$C:$C,0))</f>
        <v>105</v>
      </c>
      <c r="R724" s="81">
        <f>INDEX([1]RiskPlusY2565Q3!$S:$S,MATCH([1]ตารางคะแนนV3!C724,[1]RiskPlusY2565Q3!$D:$D,0))</f>
        <v>0</v>
      </c>
      <c r="S724" s="82">
        <f>INDEX([1]Ratio!$S:$S,MATCH([1]ตารางคะแนนV3!$C724,[1]Ratio!$C:$C,0))</f>
        <v>99</v>
      </c>
      <c r="T724" s="78">
        <f>VLOOKUP($C724,[1]RiskPlusY2565Q3!$D$2:$W$901,17,0)</f>
        <v>0</v>
      </c>
      <c r="U724" s="83">
        <f t="shared" si="177"/>
        <v>0</v>
      </c>
      <c r="V724" s="82">
        <f>INDEX([1]Ratio!$T:$T,MATCH([1]ตารางคะแนนV3!$C724,[1]Ratio!$C:$C,0))</f>
        <v>89</v>
      </c>
      <c r="W724" s="78">
        <f>VLOOKUP($C724,[1]RiskPlusY2565Q3!$D$2:$W$901,18,0)</f>
        <v>0</v>
      </c>
      <c r="X724" s="83">
        <f t="shared" si="178"/>
        <v>0</v>
      </c>
      <c r="Y724" s="82">
        <f>INDEX([1]Ratio!$V:$V,MATCH([1]ตารางคะแนนV3!$C724,[1]Ratio!$C:$C,0))</f>
        <v>48</v>
      </c>
      <c r="Z724" s="81">
        <f>INDEX([1]RiskPlusY2565Q3!$W:$W,MATCH([1]ตารางคะแนนV3!C724,[1]RiskPlusY2565Q3!$D:$D,0))</f>
        <v>1</v>
      </c>
      <c r="AA724" s="84">
        <f t="shared" si="179"/>
        <v>1</v>
      </c>
      <c r="AB724" s="77" t="str">
        <f>INDEX('[1]Quick MethodY2565Q3'!P:P,MATCH([1]ตารางคะแนนV3!$C724,'[1]Quick MethodY2565Q3'!$C:$C,0))</f>
        <v>1</v>
      </c>
      <c r="AC724" s="78" t="str">
        <f>INDEX('[1]Quick MethodY2565Q3'!Q:Q,MATCH([1]ตารางคะแนนV3!$C724,'[1]Quick MethodY2565Q3'!$C:$C,0))</f>
        <v>1</v>
      </c>
      <c r="AD724" s="78">
        <f>INDEX([1]HGRY2565Q3!W:W,MATCH([1]ตารางคะแนนV3!$C724,[1]HGRY2565Q3!$C:$C,0))</f>
        <v>0</v>
      </c>
      <c r="AE724" s="78">
        <f>INDEX([1]HGRY2565Q3!X:X,MATCH([1]ตารางคะแนนV3!$C724,[1]HGRY2565Q3!$C:$C,0))</f>
        <v>0</v>
      </c>
      <c r="AF724" s="78">
        <f>INDEX([1]HGRY2565Q3!Y:Y,MATCH([1]ตารางคะแนนV3!$C724,[1]HGRY2565Q3!$C:$C,0))</f>
        <v>0</v>
      </c>
      <c r="AG724" s="78">
        <f>INDEX([1]HGRY2565Q3!Z:Z,MATCH([1]ตารางคะแนนV3!$C724,[1]HGRY2565Q3!$C:$C,0))</f>
        <v>0</v>
      </c>
      <c r="AH724" s="85">
        <f t="shared" si="180"/>
        <v>2</v>
      </c>
      <c r="AI724" s="79">
        <f t="shared" si="181"/>
        <v>2</v>
      </c>
      <c r="AJ724" s="86">
        <f>INDEX([1]PointY2565Q3!J:J,MATCH([1]ตารางคะแนนV3!$C724,[1]PointY2565Q3!$C:$C,0))</f>
        <v>1</v>
      </c>
      <c r="AK724" s="87">
        <f>IFERROR(INDEX([1]อัตราการครองเตียง!O:O,MATCH([1]ตารางคะแนนV3!$C724,[1]อัตราการครองเตียง!$C:$C,0)),0)</f>
        <v>1</v>
      </c>
      <c r="AL724" s="88">
        <f>INDEX([1]SumAdjRw!R:R,MATCH([1]ตารางคะแนนV3!$C724,[1]SumAdjRw!$C:$C,0))</f>
        <v>1</v>
      </c>
      <c r="AM724" s="89">
        <f t="shared" si="182"/>
        <v>2</v>
      </c>
      <c r="AN724" s="90">
        <f t="shared" si="183"/>
        <v>5</v>
      </c>
      <c r="AO724" s="91">
        <f t="shared" si="184"/>
        <v>6</v>
      </c>
      <c r="AP724" s="92">
        <f>INDEX([1]RiskPlusY2565Q3!Q:Q,MATCH([1]ตารางคะแนนV3!$C724,[1]RiskPlusY2565Q3!$D:$D,0))</f>
        <v>1</v>
      </c>
      <c r="AQ724" s="92">
        <f>INDEX([1]RiskPlusY2565Q3!R:R,MATCH([1]ตารางคะแนนV3!$C724,[1]RiskPlusY2565Q3!$D:$D,0))</f>
        <v>1</v>
      </c>
      <c r="AR724" s="92">
        <f>INDEX([1]RiskPlusY2565Q3!AB:AB,MATCH([1]ตารางคะแนนV3!$C724,[1]RiskPlusY2565Q3!$D:$D,0))</f>
        <v>1</v>
      </c>
      <c r="AS724" s="93">
        <f t="shared" si="185"/>
        <v>3</v>
      </c>
      <c r="AT724" s="92">
        <f>INDEX([1]RiskPlusY2565Q3!AA:AA,MATCH([1]ตารางคะแนนV3!$C724,[1]RiskPlusY2565Q3!$D:$D,0))</f>
        <v>1</v>
      </c>
      <c r="AU724" s="92">
        <f>INDEX([1]RiskPlusY2565Q3!AC:AC,MATCH([1]ตารางคะแนนV3!$C724,[1]RiskPlusY2565Q3!$D:$D,0))</f>
        <v>1</v>
      </c>
      <c r="AV724" s="94">
        <f t="shared" si="186"/>
        <v>2</v>
      </c>
      <c r="AW724" s="95">
        <f t="shared" si="187"/>
        <v>5</v>
      </c>
      <c r="AX724" s="96">
        <f t="shared" si="188"/>
        <v>11</v>
      </c>
      <c r="AY724" s="18" t="str">
        <f t="shared" si="189"/>
        <v>B</v>
      </c>
      <c r="AZ724" s="18"/>
      <c r="BA724" s="18" t="str">
        <f>INDEX([1]Proflile65!$L:$L,MATCH([1]ตารางคะแนนV3!$C724,[1]Proflile65!$D:$D,0))</f>
        <v>เดิม</v>
      </c>
      <c r="BB724" s="18"/>
      <c r="BC724" s="18"/>
      <c r="BD724" s="28" t="b">
        <f t="shared" si="190"/>
        <v>1</v>
      </c>
      <c r="BE724" s="96">
        <v>11</v>
      </c>
      <c r="BF724" s="18" t="s">
        <v>2071</v>
      </c>
      <c r="BH724" s="17">
        <f t="shared" si="191"/>
        <v>150000</v>
      </c>
    </row>
    <row r="725" spans="1:60">
      <c r="A725" s="18" t="s">
        <v>36</v>
      </c>
      <c r="B725" s="17" t="s">
        <v>175</v>
      </c>
      <c r="C725" s="18" t="s">
        <v>1607</v>
      </c>
      <c r="D725" s="17" t="s">
        <v>1608</v>
      </c>
      <c r="E725" s="18" t="str">
        <f>INDEX([1]Proflile65!$F:$F,MATCH([1]ตารางคะแนนV3!$C725,[1]Proflile65!$D:$D,0))</f>
        <v>รพช.</v>
      </c>
      <c r="F725" s="18">
        <f>INDEX([1]Proflile65!$H:$H,MATCH([1]ตารางคะแนนV3!$C725,[1]Proflile65!$D:$D,0))</f>
        <v>60</v>
      </c>
      <c r="G725" s="19" t="str">
        <f>INDEX([1]Proflile65!$K:$K,MATCH([1]ตารางคะแนนV3!$C725,[1]Proflile65!$D:$D,0))</f>
        <v>รพช.F2 P60,000-90,000</v>
      </c>
      <c r="H725" s="75">
        <v>60474</v>
      </c>
      <c r="I725" s="76">
        <f>INDEX([1]RiskPlusY2565Q3!L:L,MATCH([1]ตารางคะแนนV3!$C725,[1]RiskPlusY2565Q3!$D:$D,0))</f>
        <v>57939029.590000004</v>
      </c>
      <c r="J725" s="76">
        <f>INDEX([1]RiskPlusY2565Q3!P:P,MATCH([1]ตารางคะแนนV3!$C725,[1]RiskPlusY2565Q3!$D:$D,0))</f>
        <v>22177759.649999999</v>
      </c>
      <c r="K725" s="76">
        <f>INDEX([1]RiskPlusY2565Q3!O:O,MATCH([1]ตารางคะแนนV3!$C725,[1]RiskPlusY2565Q3!$D:$D,0))</f>
        <v>25889971.550000001</v>
      </c>
      <c r="L725" s="76">
        <f>INDEX([1]RiskPlusY2565Q3!M:M,MATCH([1]ตารางคะแนนV3!$C725,[1]RiskPlusY2565Q3!$D:$D,0))</f>
        <v>23688306.91</v>
      </c>
      <c r="M725" s="29">
        <f>INDEX([1]RiskPlusY2565Q3!N:N,MATCH([1]ตารางคะแนนV3!$C725,[1]RiskPlusY2565Q3!$D:$D,0))</f>
        <v>0</v>
      </c>
      <c r="N725" s="77">
        <f>INDEX([1]PlanfinY2565Q3!M:M,MATCH([1]ตารางคะแนนV3!$C725,[1]PlanfinY2565Q3!$C:$C,0))</f>
        <v>0</v>
      </c>
      <c r="O725" s="78">
        <f>INDEX([1]PlanfinY2565Q3!N:N,MATCH([1]ตารางคะแนนV3!$C725,[1]PlanfinY2565Q3!$C:$C,0))</f>
        <v>0</v>
      </c>
      <c r="P725" s="79">
        <f t="shared" si="176"/>
        <v>0</v>
      </c>
      <c r="Q725" s="80">
        <f>INDEX([1]Ratio!R:R,MATCH([1]ตารางคะแนนV3!$C725,[1]Ratio!$C:$C,0))</f>
        <v>141</v>
      </c>
      <c r="R725" s="81">
        <f>INDEX([1]RiskPlusY2565Q3!$S:$S,MATCH([1]ตารางคะแนนV3!C725,[1]RiskPlusY2565Q3!$D:$D,0))</f>
        <v>0</v>
      </c>
      <c r="S725" s="82">
        <f>INDEX([1]Ratio!$S:$S,MATCH([1]ตารางคะแนนV3!$C725,[1]Ratio!$C:$C,0))</f>
        <v>72</v>
      </c>
      <c r="T725" s="78">
        <f>VLOOKUP($C725,[1]RiskPlusY2565Q3!$D$2:$W$901,17,0)</f>
        <v>0</v>
      </c>
      <c r="U725" s="83">
        <f t="shared" si="177"/>
        <v>0</v>
      </c>
      <c r="V725" s="82">
        <f>INDEX([1]Ratio!$T:$T,MATCH([1]ตารางคะแนนV3!$C725,[1]Ratio!$C:$C,0))</f>
        <v>44</v>
      </c>
      <c r="W725" s="78">
        <f>VLOOKUP($C725,[1]RiskPlusY2565Q3!$D$2:$W$901,18,0)</f>
        <v>1</v>
      </c>
      <c r="X725" s="83">
        <f t="shared" si="178"/>
        <v>0.5</v>
      </c>
      <c r="Y725" s="82">
        <f>INDEX([1]Ratio!$V:$V,MATCH([1]ตารางคะแนนV3!$C725,[1]Ratio!$C:$C,0))</f>
        <v>49</v>
      </c>
      <c r="Z725" s="81">
        <f>INDEX([1]RiskPlusY2565Q3!$W:$W,MATCH([1]ตารางคะแนนV3!C725,[1]RiskPlusY2565Q3!$D:$D,0))</f>
        <v>1</v>
      </c>
      <c r="AA725" s="84">
        <f t="shared" si="179"/>
        <v>1.5</v>
      </c>
      <c r="AB725" s="77" t="str">
        <f>INDEX('[1]Quick MethodY2565Q3'!P:P,MATCH([1]ตารางคะแนนV3!$C725,'[1]Quick MethodY2565Q3'!$C:$C,0))</f>
        <v>1</v>
      </c>
      <c r="AC725" s="78" t="str">
        <f>INDEX('[1]Quick MethodY2565Q3'!Q:Q,MATCH([1]ตารางคะแนนV3!$C725,'[1]Quick MethodY2565Q3'!$C:$C,0))</f>
        <v>1</v>
      </c>
      <c r="AD725" s="78">
        <f>INDEX([1]HGRY2565Q3!W:W,MATCH([1]ตารางคะแนนV3!$C725,[1]HGRY2565Q3!$C:$C,0))</f>
        <v>0.5</v>
      </c>
      <c r="AE725" s="78">
        <f>INDEX([1]HGRY2565Q3!X:X,MATCH([1]ตารางคะแนนV3!$C725,[1]HGRY2565Q3!$C:$C,0))</f>
        <v>0</v>
      </c>
      <c r="AF725" s="78">
        <f>INDEX([1]HGRY2565Q3!Y:Y,MATCH([1]ตารางคะแนนV3!$C725,[1]HGRY2565Q3!$C:$C,0))</f>
        <v>0.5</v>
      </c>
      <c r="AG725" s="78">
        <f>INDEX([1]HGRY2565Q3!Z:Z,MATCH([1]ตารางคะแนนV3!$C725,[1]HGRY2565Q3!$C:$C,0))</f>
        <v>0</v>
      </c>
      <c r="AH725" s="85">
        <f t="shared" si="180"/>
        <v>3</v>
      </c>
      <c r="AI725" s="79">
        <f t="shared" si="181"/>
        <v>2</v>
      </c>
      <c r="AJ725" s="86">
        <f>INDEX([1]PointY2565Q3!J:J,MATCH([1]ตารางคะแนนV3!$C725,[1]PointY2565Q3!$C:$C,0))</f>
        <v>1</v>
      </c>
      <c r="AK725" s="87">
        <f>IFERROR(INDEX([1]อัตราการครองเตียง!O:O,MATCH([1]ตารางคะแนนV3!$C725,[1]อัตราการครองเตียง!$C:$C,0)),0)</f>
        <v>1</v>
      </c>
      <c r="AL725" s="88">
        <f>INDEX([1]SumAdjRw!R:R,MATCH([1]ตารางคะแนนV3!$C725,[1]SumAdjRw!$C:$C,0))</f>
        <v>0</v>
      </c>
      <c r="AM725" s="89">
        <f t="shared" si="182"/>
        <v>1</v>
      </c>
      <c r="AN725" s="90">
        <f t="shared" si="183"/>
        <v>4</v>
      </c>
      <c r="AO725" s="91">
        <f t="shared" si="184"/>
        <v>5.5</v>
      </c>
      <c r="AP725" s="92">
        <f>INDEX([1]RiskPlusY2565Q3!Q:Q,MATCH([1]ตารางคะแนนV3!$C725,[1]RiskPlusY2565Q3!$D:$D,0))</f>
        <v>0</v>
      </c>
      <c r="AQ725" s="92">
        <f>INDEX([1]RiskPlusY2565Q3!R:R,MATCH([1]ตารางคะแนนV3!$C725,[1]RiskPlusY2565Q3!$D:$D,0))</f>
        <v>0</v>
      </c>
      <c r="AR725" s="92">
        <f>INDEX([1]RiskPlusY2565Q3!AB:AB,MATCH([1]ตารางคะแนนV3!$C725,[1]RiskPlusY2565Q3!$D:$D,0))</f>
        <v>1</v>
      </c>
      <c r="AS725" s="93">
        <f t="shared" si="185"/>
        <v>1</v>
      </c>
      <c r="AT725" s="92">
        <f>INDEX([1]RiskPlusY2565Q3!AA:AA,MATCH([1]ตารางคะแนนV3!$C725,[1]RiskPlusY2565Q3!$D:$D,0))</f>
        <v>1</v>
      </c>
      <c r="AU725" s="92">
        <f>INDEX([1]RiskPlusY2565Q3!AC:AC,MATCH([1]ตารางคะแนนV3!$C725,[1]RiskPlusY2565Q3!$D:$D,0))</f>
        <v>1</v>
      </c>
      <c r="AV725" s="94">
        <f t="shared" si="186"/>
        <v>2</v>
      </c>
      <c r="AW725" s="95">
        <f t="shared" si="187"/>
        <v>3</v>
      </c>
      <c r="AX725" s="96">
        <f t="shared" si="188"/>
        <v>8.5</v>
      </c>
      <c r="AY725" s="18" t="str">
        <f t="shared" si="189"/>
        <v>D</v>
      </c>
      <c r="AZ725" s="18"/>
      <c r="BA725" s="18" t="str">
        <f>INDEX([1]Proflile65!$L:$L,MATCH([1]ตารางคะแนนV3!$C725,[1]Proflile65!$D:$D,0))</f>
        <v>เดิม</v>
      </c>
      <c r="BB725" s="18"/>
      <c r="BC725" s="18"/>
      <c r="BD725" s="28" t="b">
        <f t="shared" si="190"/>
        <v>1</v>
      </c>
      <c r="BE725" s="96">
        <v>8.5</v>
      </c>
      <c r="BF725" s="18" t="s">
        <v>2073</v>
      </c>
      <c r="BH725" s="17">
        <f t="shared" si="191"/>
        <v>0</v>
      </c>
    </row>
    <row r="726" spans="1:60">
      <c r="A726" s="18" t="s">
        <v>36</v>
      </c>
      <c r="B726" s="17" t="s">
        <v>175</v>
      </c>
      <c r="C726" s="18" t="s">
        <v>1609</v>
      </c>
      <c r="D726" s="17" t="s">
        <v>1610</v>
      </c>
      <c r="E726" s="18" t="str">
        <f>INDEX([1]Proflile65!$F:$F,MATCH([1]ตารางคะแนนV3!$C726,[1]Proflile65!$D:$D,0))</f>
        <v>รพช.</v>
      </c>
      <c r="F726" s="18">
        <f>INDEX([1]Proflile65!$H:$H,MATCH([1]ตารางคะแนนV3!$C726,[1]Proflile65!$D:$D,0))</f>
        <v>46</v>
      </c>
      <c r="G726" s="19" t="str">
        <f>INDEX([1]Proflile65!$K:$K,MATCH([1]ตารางคะแนนV3!$C726,[1]Proflile65!$D:$D,0))</f>
        <v>รพช.F2 P30,000-60,000</v>
      </c>
      <c r="H726" s="75">
        <v>44486</v>
      </c>
      <c r="I726" s="76">
        <f>INDEX([1]RiskPlusY2565Q3!L:L,MATCH([1]ตารางคะแนนV3!$C726,[1]RiskPlusY2565Q3!$D:$D,0))</f>
        <v>107619193.52</v>
      </c>
      <c r="J726" s="76">
        <f>INDEX([1]RiskPlusY2565Q3!P:P,MATCH([1]ตารางคะแนนV3!$C726,[1]RiskPlusY2565Q3!$D:$D,0))</f>
        <v>78783835.890000001</v>
      </c>
      <c r="K726" s="76">
        <f>INDEX([1]RiskPlusY2565Q3!O:O,MATCH([1]ตารางคะแนนV3!$C726,[1]RiskPlusY2565Q3!$D:$D,0))</f>
        <v>38029599.700000003</v>
      </c>
      <c r="L726" s="76">
        <f>INDEX([1]RiskPlusY2565Q3!M:M,MATCH([1]ตารางคะแนนV3!$C726,[1]RiskPlusY2565Q3!$D:$D,0))</f>
        <v>36097649.590000004</v>
      </c>
      <c r="M726" s="29">
        <f>INDEX([1]RiskPlusY2565Q3!N:N,MATCH([1]ตารางคะแนนV3!$C726,[1]RiskPlusY2565Q3!$D:$D,0))</f>
        <v>0</v>
      </c>
      <c r="N726" s="77">
        <f>INDEX([1]PlanfinY2565Q3!M:M,MATCH([1]ตารางคะแนนV3!$C726,[1]PlanfinY2565Q3!$C:$C,0))</f>
        <v>0</v>
      </c>
      <c r="O726" s="78">
        <f>INDEX([1]PlanfinY2565Q3!N:N,MATCH([1]ตารางคะแนนV3!$C726,[1]PlanfinY2565Q3!$C:$C,0))</f>
        <v>1</v>
      </c>
      <c r="P726" s="79">
        <f t="shared" si="176"/>
        <v>1</v>
      </c>
      <c r="Q726" s="80">
        <f>INDEX([1]Ratio!R:R,MATCH([1]ตารางคะแนนV3!$C726,[1]Ratio!$C:$C,0))</f>
        <v>152</v>
      </c>
      <c r="R726" s="81">
        <f>INDEX([1]RiskPlusY2565Q3!$S:$S,MATCH([1]ตารางคะแนนV3!C726,[1]RiskPlusY2565Q3!$D:$D,0))</f>
        <v>0</v>
      </c>
      <c r="S726" s="82">
        <f>INDEX([1]Ratio!$S:$S,MATCH([1]ตารางคะแนนV3!$C726,[1]Ratio!$C:$C,0))</f>
        <v>71</v>
      </c>
      <c r="T726" s="78">
        <f>VLOOKUP($C726,[1]RiskPlusY2565Q3!$D$2:$W$901,17,0)</f>
        <v>0</v>
      </c>
      <c r="U726" s="83">
        <f t="shared" si="177"/>
        <v>0</v>
      </c>
      <c r="V726" s="82">
        <f>INDEX([1]Ratio!$T:$T,MATCH([1]ตารางคะแนนV3!$C726,[1]Ratio!$C:$C,0))</f>
        <v>79</v>
      </c>
      <c r="W726" s="78">
        <f>VLOOKUP($C726,[1]RiskPlusY2565Q3!$D$2:$W$901,18,0)</f>
        <v>0</v>
      </c>
      <c r="X726" s="83">
        <f t="shared" si="178"/>
        <v>0</v>
      </c>
      <c r="Y726" s="82">
        <f>INDEX([1]Ratio!$V:$V,MATCH([1]ตารางคะแนนV3!$C726,[1]Ratio!$C:$C,0))</f>
        <v>95</v>
      </c>
      <c r="Z726" s="81">
        <f>INDEX([1]RiskPlusY2565Q3!$W:$W,MATCH([1]ตารางคะแนนV3!C726,[1]RiskPlusY2565Q3!$D:$D,0))</f>
        <v>0</v>
      </c>
      <c r="AA726" s="84">
        <f t="shared" si="179"/>
        <v>0</v>
      </c>
      <c r="AB726" s="77" t="str">
        <f>INDEX('[1]Quick MethodY2565Q3'!P:P,MATCH([1]ตารางคะแนนV3!$C726,'[1]Quick MethodY2565Q3'!$C:$C,0))</f>
        <v>1</v>
      </c>
      <c r="AC726" s="78" t="str">
        <f>INDEX('[1]Quick MethodY2565Q3'!Q:Q,MATCH([1]ตารางคะแนนV3!$C726,'[1]Quick MethodY2565Q3'!$C:$C,0))</f>
        <v>1</v>
      </c>
      <c r="AD726" s="78">
        <f>INDEX([1]HGRY2565Q3!W:W,MATCH([1]ตารางคะแนนV3!$C726,[1]HGRY2565Q3!$C:$C,0))</f>
        <v>0.5</v>
      </c>
      <c r="AE726" s="78">
        <f>INDEX([1]HGRY2565Q3!X:X,MATCH([1]ตารางคะแนนV3!$C726,[1]HGRY2565Q3!$C:$C,0))</f>
        <v>0.5</v>
      </c>
      <c r="AF726" s="78">
        <f>INDEX([1]HGRY2565Q3!Y:Y,MATCH([1]ตารางคะแนนV3!$C726,[1]HGRY2565Q3!$C:$C,0))</f>
        <v>0.5</v>
      </c>
      <c r="AG726" s="78">
        <f>INDEX([1]HGRY2565Q3!Z:Z,MATCH([1]ตารางคะแนนV3!$C726,[1]HGRY2565Q3!$C:$C,0))</f>
        <v>0.5</v>
      </c>
      <c r="AH726" s="85">
        <f t="shared" si="180"/>
        <v>4</v>
      </c>
      <c r="AI726" s="79">
        <f t="shared" si="181"/>
        <v>2</v>
      </c>
      <c r="AJ726" s="86">
        <f>INDEX([1]PointY2565Q3!J:J,MATCH([1]ตารางคะแนนV3!$C726,[1]PointY2565Q3!$C:$C,0))</f>
        <v>1</v>
      </c>
      <c r="AK726" s="87">
        <f>IFERROR(INDEX([1]อัตราการครองเตียง!O:O,MATCH([1]ตารางคะแนนV3!$C726,[1]อัตราการครองเตียง!$C:$C,0)),0)</f>
        <v>0</v>
      </c>
      <c r="AL726" s="88">
        <f>INDEX([1]SumAdjRw!R:R,MATCH([1]ตารางคะแนนV3!$C726,[1]SumAdjRw!$C:$C,0))</f>
        <v>0</v>
      </c>
      <c r="AM726" s="89">
        <f t="shared" si="182"/>
        <v>0</v>
      </c>
      <c r="AN726" s="90">
        <f t="shared" si="183"/>
        <v>3</v>
      </c>
      <c r="AO726" s="91">
        <f t="shared" si="184"/>
        <v>4</v>
      </c>
      <c r="AP726" s="92">
        <f>INDEX([1]RiskPlusY2565Q3!Q:Q,MATCH([1]ตารางคะแนนV3!$C726,[1]RiskPlusY2565Q3!$D:$D,0))</f>
        <v>1</v>
      </c>
      <c r="AQ726" s="92">
        <f>INDEX([1]RiskPlusY2565Q3!R:R,MATCH([1]ตารางคะแนนV3!$C726,[1]RiskPlusY2565Q3!$D:$D,0))</f>
        <v>0</v>
      </c>
      <c r="AR726" s="92">
        <f>INDEX([1]RiskPlusY2565Q3!AB:AB,MATCH([1]ตารางคะแนนV3!$C726,[1]RiskPlusY2565Q3!$D:$D,0))</f>
        <v>1</v>
      </c>
      <c r="AS726" s="93">
        <f t="shared" si="185"/>
        <v>2</v>
      </c>
      <c r="AT726" s="92">
        <f>INDEX([1]RiskPlusY2565Q3!AA:AA,MATCH([1]ตารางคะแนนV3!$C726,[1]RiskPlusY2565Q3!$D:$D,0))</f>
        <v>1</v>
      </c>
      <c r="AU726" s="92">
        <f>INDEX([1]RiskPlusY2565Q3!AC:AC,MATCH([1]ตารางคะแนนV3!$C726,[1]RiskPlusY2565Q3!$D:$D,0))</f>
        <v>1</v>
      </c>
      <c r="AV726" s="94">
        <f t="shared" si="186"/>
        <v>2</v>
      </c>
      <c r="AW726" s="95">
        <f t="shared" si="187"/>
        <v>4</v>
      </c>
      <c r="AX726" s="96">
        <f t="shared" si="188"/>
        <v>8</v>
      </c>
      <c r="AY726" s="18" t="str">
        <f t="shared" si="189"/>
        <v>D</v>
      </c>
      <c r="AZ726" s="18"/>
      <c r="BA726" s="18" t="str">
        <f>INDEX([1]Proflile65!$L:$L,MATCH([1]ตารางคะแนนV3!$C726,[1]Proflile65!$D:$D,0))</f>
        <v>เดิม</v>
      </c>
      <c r="BB726" s="18"/>
      <c r="BC726" s="18"/>
      <c r="BD726" s="28" t="b">
        <f t="shared" si="190"/>
        <v>1</v>
      </c>
      <c r="BE726" s="96">
        <v>8</v>
      </c>
      <c r="BF726" s="18" t="s">
        <v>2073</v>
      </c>
      <c r="BH726" s="17">
        <f t="shared" si="191"/>
        <v>0</v>
      </c>
    </row>
    <row r="727" spans="1:60">
      <c r="A727" s="18" t="s">
        <v>36</v>
      </c>
      <c r="B727" s="17" t="s">
        <v>175</v>
      </c>
      <c r="C727" s="18" t="s">
        <v>1611</v>
      </c>
      <c r="D727" s="17" t="s">
        <v>1612</v>
      </c>
      <c r="E727" s="18" t="str">
        <f>INDEX([1]Proflile65!$F:$F,MATCH([1]ตารางคะแนนV3!$C727,[1]Proflile65!$D:$D,0))</f>
        <v>รพช.</v>
      </c>
      <c r="F727" s="18">
        <f>INDEX([1]Proflile65!$H:$H,MATCH([1]ตารางคะแนนV3!$C727,[1]Proflile65!$D:$D,0))</f>
        <v>60</v>
      </c>
      <c r="G727" s="19" t="str">
        <f>INDEX([1]Proflile65!$K:$K,MATCH([1]ตารางคะแนนV3!$C727,[1]Proflile65!$D:$D,0))</f>
        <v>รพช.F2 P30,000-60,000</v>
      </c>
      <c r="H727" s="75">
        <v>55386</v>
      </c>
      <c r="I727" s="76">
        <f>INDEX([1]RiskPlusY2565Q3!L:L,MATCH([1]ตารางคะแนนV3!$C727,[1]RiskPlusY2565Q3!$D:$D,0))</f>
        <v>47169534.07</v>
      </c>
      <c r="J727" s="76">
        <f>INDEX([1]RiskPlusY2565Q3!P:P,MATCH([1]ตารางคะแนนV3!$C727,[1]RiskPlusY2565Q3!$D:$D,0))</f>
        <v>19224573.149999999</v>
      </c>
      <c r="K727" s="76">
        <f>INDEX([1]RiskPlusY2565Q3!O:O,MATCH([1]ตารางคะแนนV3!$C727,[1]RiskPlusY2565Q3!$D:$D,0))</f>
        <v>19894829.350000001</v>
      </c>
      <c r="L727" s="76">
        <f>INDEX([1]RiskPlusY2565Q3!M:M,MATCH([1]ตารางคะแนนV3!$C727,[1]RiskPlusY2565Q3!$D:$D,0))</f>
        <v>16996567.969999999</v>
      </c>
      <c r="M727" s="29">
        <f>INDEX([1]RiskPlusY2565Q3!N:N,MATCH([1]ตารางคะแนนV3!$C727,[1]RiskPlusY2565Q3!$D:$D,0))</f>
        <v>0</v>
      </c>
      <c r="N727" s="77">
        <f>INDEX([1]PlanfinY2565Q3!M:M,MATCH([1]ตารางคะแนนV3!$C727,[1]PlanfinY2565Q3!$C:$C,0))</f>
        <v>0</v>
      </c>
      <c r="O727" s="78">
        <f>INDEX([1]PlanfinY2565Q3!N:N,MATCH([1]ตารางคะแนนV3!$C727,[1]PlanfinY2565Q3!$C:$C,0))</f>
        <v>0</v>
      </c>
      <c r="P727" s="79">
        <f t="shared" si="176"/>
        <v>0</v>
      </c>
      <c r="Q727" s="80">
        <f>INDEX([1]Ratio!R:R,MATCH([1]ตารางคะแนนV3!$C727,[1]Ratio!$C:$C,0))</f>
        <v>101</v>
      </c>
      <c r="R727" s="81">
        <f>INDEX([1]RiskPlusY2565Q3!$S:$S,MATCH([1]ตารางคะแนนV3!C727,[1]RiskPlusY2565Q3!$D:$D,0))</f>
        <v>0</v>
      </c>
      <c r="S727" s="82">
        <f>INDEX([1]Ratio!$S:$S,MATCH([1]ตารางคะแนนV3!$C727,[1]Ratio!$C:$C,0))</f>
        <v>73</v>
      </c>
      <c r="T727" s="78">
        <f>VLOOKUP($C727,[1]RiskPlusY2565Q3!$D$2:$W$901,17,0)</f>
        <v>0</v>
      </c>
      <c r="U727" s="83">
        <f t="shared" si="177"/>
        <v>0</v>
      </c>
      <c r="V727" s="82">
        <f>INDEX([1]Ratio!$T:$T,MATCH([1]ตารางคะแนนV3!$C727,[1]Ratio!$C:$C,0))</f>
        <v>112</v>
      </c>
      <c r="W727" s="78">
        <f>VLOOKUP($C727,[1]RiskPlusY2565Q3!$D$2:$W$901,18,0)</f>
        <v>0</v>
      </c>
      <c r="X727" s="83">
        <f t="shared" si="178"/>
        <v>0</v>
      </c>
      <c r="Y727" s="82">
        <f>INDEX([1]Ratio!$V:$V,MATCH([1]ตารางคะแนนV3!$C727,[1]Ratio!$C:$C,0))</f>
        <v>138</v>
      </c>
      <c r="Z727" s="81">
        <f>INDEX([1]RiskPlusY2565Q3!$W:$W,MATCH([1]ตารางคะแนนV3!C727,[1]RiskPlusY2565Q3!$D:$D,0))</f>
        <v>0</v>
      </c>
      <c r="AA727" s="84">
        <f t="shared" si="179"/>
        <v>0</v>
      </c>
      <c r="AB727" s="77" t="str">
        <f>INDEX('[1]Quick MethodY2565Q3'!P:P,MATCH([1]ตารางคะแนนV3!$C727,'[1]Quick MethodY2565Q3'!$C:$C,0))</f>
        <v>1</v>
      </c>
      <c r="AC727" s="78" t="str">
        <f>INDEX('[1]Quick MethodY2565Q3'!Q:Q,MATCH([1]ตารางคะแนนV3!$C727,'[1]Quick MethodY2565Q3'!$C:$C,0))</f>
        <v>1</v>
      </c>
      <c r="AD727" s="78">
        <f>INDEX([1]HGRY2565Q3!W:W,MATCH([1]ตารางคะแนนV3!$C727,[1]HGRY2565Q3!$C:$C,0))</f>
        <v>0</v>
      </c>
      <c r="AE727" s="78">
        <f>INDEX([1]HGRY2565Q3!X:X,MATCH([1]ตารางคะแนนV3!$C727,[1]HGRY2565Q3!$C:$C,0))</f>
        <v>0.5</v>
      </c>
      <c r="AF727" s="78">
        <f>INDEX([1]HGRY2565Q3!Y:Y,MATCH([1]ตารางคะแนนV3!$C727,[1]HGRY2565Q3!$C:$C,0))</f>
        <v>0.5</v>
      </c>
      <c r="AG727" s="78">
        <f>INDEX([1]HGRY2565Q3!Z:Z,MATCH([1]ตารางคะแนนV3!$C727,[1]HGRY2565Q3!$C:$C,0))</f>
        <v>0</v>
      </c>
      <c r="AH727" s="85">
        <f t="shared" si="180"/>
        <v>3</v>
      </c>
      <c r="AI727" s="79">
        <f t="shared" si="181"/>
        <v>2</v>
      </c>
      <c r="AJ727" s="86">
        <f>INDEX([1]PointY2565Q3!J:J,MATCH([1]ตารางคะแนนV3!$C727,[1]PointY2565Q3!$C:$C,0))</f>
        <v>1</v>
      </c>
      <c r="AK727" s="87">
        <f>IFERROR(INDEX([1]อัตราการครองเตียง!O:O,MATCH([1]ตารางคะแนนV3!$C727,[1]อัตราการครองเตียง!$C:$C,0)),0)</f>
        <v>1</v>
      </c>
      <c r="AL727" s="88">
        <f>INDEX([1]SumAdjRw!R:R,MATCH([1]ตารางคะแนนV3!$C727,[1]SumAdjRw!$C:$C,0))</f>
        <v>1</v>
      </c>
      <c r="AM727" s="89">
        <f t="shared" si="182"/>
        <v>2</v>
      </c>
      <c r="AN727" s="90">
        <f t="shared" si="183"/>
        <v>5</v>
      </c>
      <c r="AO727" s="91">
        <f t="shared" si="184"/>
        <v>5</v>
      </c>
      <c r="AP727" s="92">
        <f>INDEX([1]RiskPlusY2565Q3!Q:Q,MATCH([1]ตารางคะแนนV3!$C727,[1]RiskPlusY2565Q3!$D:$D,0))</f>
        <v>0</v>
      </c>
      <c r="AQ727" s="92">
        <f>INDEX([1]RiskPlusY2565Q3!R:R,MATCH([1]ตารางคะแนนV3!$C727,[1]RiskPlusY2565Q3!$D:$D,0))</f>
        <v>0</v>
      </c>
      <c r="AR727" s="92">
        <f>INDEX([1]RiskPlusY2565Q3!AB:AB,MATCH([1]ตารางคะแนนV3!$C727,[1]RiskPlusY2565Q3!$D:$D,0))</f>
        <v>1</v>
      </c>
      <c r="AS727" s="93">
        <f t="shared" si="185"/>
        <v>1</v>
      </c>
      <c r="AT727" s="92">
        <f>INDEX([1]RiskPlusY2565Q3!AA:AA,MATCH([1]ตารางคะแนนV3!$C727,[1]RiskPlusY2565Q3!$D:$D,0))</f>
        <v>1</v>
      </c>
      <c r="AU727" s="92">
        <f>INDEX([1]RiskPlusY2565Q3!AC:AC,MATCH([1]ตารางคะแนนV3!$C727,[1]RiskPlusY2565Q3!$D:$D,0))</f>
        <v>1</v>
      </c>
      <c r="AV727" s="94">
        <f t="shared" si="186"/>
        <v>2</v>
      </c>
      <c r="AW727" s="95">
        <f t="shared" si="187"/>
        <v>3</v>
      </c>
      <c r="AX727" s="96">
        <f t="shared" si="188"/>
        <v>8</v>
      </c>
      <c r="AY727" s="18" t="str">
        <f t="shared" si="189"/>
        <v>D</v>
      </c>
      <c r="AZ727" s="18"/>
      <c r="BA727" s="18" t="str">
        <f>INDEX([1]Proflile65!$L:$L,MATCH([1]ตารางคะแนนV3!$C727,[1]Proflile65!$D:$D,0))</f>
        <v>เดิม</v>
      </c>
      <c r="BB727" s="18"/>
      <c r="BC727" s="18"/>
      <c r="BD727" s="28" t="b">
        <f t="shared" si="190"/>
        <v>1</v>
      </c>
      <c r="BE727" s="96">
        <v>8</v>
      </c>
      <c r="BF727" s="18" t="s">
        <v>2073</v>
      </c>
      <c r="BH727" s="17">
        <f t="shared" si="191"/>
        <v>0</v>
      </c>
    </row>
    <row r="728" spans="1:60">
      <c r="A728" s="18" t="s">
        <v>36</v>
      </c>
      <c r="B728" s="17" t="s">
        <v>175</v>
      </c>
      <c r="C728" s="18" t="s">
        <v>1613</v>
      </c>
      <c r="D728" s="17" t="s">
        <v>1614</v>
      </c>
      <c r="E728" s="18" t="str">
        <f>INDEX([1]Proflile65!$F:$F,MATCH([1]ตารางคะแนนV3!$C728,[1]Proflile65!$D:$D,0))</f>
        <v>รพช.</v>
      </c>
      <c r="F728" s="18">
        <f>INDEX([1]Proflile65!$H:$H,MATCH([1]ตารางคะแนนV3!$C728,[1]Proflile65!$D:$D,0))</f>
        <v>75</v>
      </c>
      <c r="G728" s="19" t="str">
        <f>INDEX([1]Proflile65!$K:$K,MATCH([1]ตารางคะแนนV3!$C728,[1]Proflile65!$D:$D,0))</f>
        <v>รพช.F2 P60,000-90,000</v>
      </c>
      <c r="H728" s="75">
        <v>72328</v>
      </c>
      <c r="I728" s="76">
        <f>INDEX([1]RiskPlusY2565Q3!L:L,MATCH([1]ตารางคะแนนV3!$C728,[1]RiskPlusY2565Q3!$D:$D,0))</f>
        <v>178636824.75</v>
      </c>
      <c r="J728" s="76">
        <f>INDEX([1]RiskPlusY2565Q3!P:P,MATCH([1]ตารางคะแนนV3!$C728,[1]RiskPlusY2565Q3!$D:$D,0))</f>
        <v>71325337.120000005</v>
      </c>
      <c r="K728" s="76">
        <f>INDEX([1]RiskPlusY2565Q3!O:O,MATCH([1]ตารางคะแนนV3!$C728,[1]RiskPlusY2565Q3!$D:$D,0))</f>
        <v>123984150.28</v>
      </c>
      <c r="L728" s="76">
        <f>INDEX([1]RiskPlusY2565Q3!M:M,MATCH([1]ตารางคะแนนV3!$C728,[1]RiskPlusY2565Q3!$D:$D,0))</f>
        <v>114001209.22</v>
      </c>
      <c r="M728" s="29">
        <f>INDEX([1]RiskPlusY2565Q3!N:N,MATCH([1]ตารางคะแนนV3!$C728,[1]RiskPlusY2565Q3!$D:$D,0))</f>
        <v>0</v>
      </c>
      <c r="N728" s="77">
        <f>INDEX([1]PlanfinY2565Q3!M:M,MATCH([1]ตารางคะแนนV3!$C728,[1]PlanfinY2565Q3!$C:$C,0))</f>
        <v>0</v>
      </c>
      <c r="O728" s="78">
        <f>INDEX([1]PlanfinY2565Q3!N:N,MATCH([1]ตารางคะแนนV3!$C728,[1]PlanfinY2565Q3!$C:$C,0))</f>
        <v>0</v>
      </c>
      <c r="P728" s="79">
        <f t="shared" si="176"/>
        <v>0</v>
      </c>
      <c r="Q728" s="80">
        <f>INDEX([1]Ratio!R:R,MATCH([1]ตารางคะแนนV3!$C728,[1]Ratio!$C:$C,0))</f>
        <v>88</v>
      </c>
      <c r="R728" s="81">
        <f>INDEX([1]RiskPlusY2565Q3!$S:$S,MATCH([1]ตารางคะแนนV3!C728,[1]RiskPlusY2565Q3!$D:$D,0))</f>
        <v>1</v>
      </c>
      <c r="S728" s="82">
        <f>INDEX([1]Ratio!$S:$S,MATCH([1]ตารางคะแนนV3!$C728,[1]Ratio!$C:$C,0))</f>
        <v>62</v>
      </c>
      <c r="T728" s="78">
        <f>VLOOKUP($C728,[1]RiskPlusY2565Q3!$D$2:$W$901,17,0)</f>
        <v>0</v>
      </c>
      <c r="U728" s="83">
        <f t="shared" si="177"/>
        <v>0</v>
      </c>
      <c r="V728" s="82">
        <f>INDEX([1]Ratio!$T:$T,MATCH([1]ตารางคะแนนV3!$C728,[1]Ratio!$C:$C,0))</f>
        <v>66</v>
      </c>
      <c r="W728" s="78">
        <f>VLOOKUP($C728,[1]RiskPlusY2565Q3!$D$2:$W$901,18,0)</f>
        <v>0</v>
      </c>
      <c r="X728" s="83">
        <f t="shared" si="178"/>
        <v>0</v>
      </c>
      <c r="Y728" s="82">
        <f>INDEX([1]Ratio!$V:$V,MATCH([1]ตารางคะแนนV3!$C728,[1]Ratio!$C:$C,0))</f>
        <v>52</v>
      </c>
      <c r="Z728" s="81">
        <f>INDEX([1]RiskPlusY2565Q3!$W:$W,MATCH([1]ตารางคะแนนV3!C728,[1]RiskPlusY2565Q3!$D:$D,0))</f>
        <v>1</v>
      </c>
      <c r="AA728" s="84">
        <f t="shared" si="179"/>
        <v>2</v>
      </c>
      <c r="AB728" s="77" t="str">
        <f>INDEX('[1]Quick MethodY2565Q3'!P:P,MATCH([1]ตารางคะแนนV3!$C728,'[1]Quick MethodY2565Q3'!$C:$C,0))</f>
        <v>0</v>
      </c>
      <c r="AC728" s="78" t="str">
        <f>INDEX('[1]Quick MethodY2565Q3'!Q:Q,MATCH([1]ตารางคะแนนV3!$C728,'[1]Quick MethodY2565Q3'!$C:$C,0))</f>
        <v>1</v>
      </c>
      <c r="AD728" s="78">
        <f>INDEX([1]HGRY2565Q3!W:W,MATCH([1]ตารางคะแนนV3!$C728,[1]HGRY2565Q3!$C:$C,0))</f>
        <v>0.5</v>
      </c>
      <c r="AE728" s="78">
        <f>INDEX([1]HGRY2565Q3!X:X,MATCH([1]ตารางคะแนนV3!$C728,[1]HGRY2565Q3!$C:$C,0))</f>
        <v>0</v>
      </c>
      <c r="AF728" s="78">
        <f>INDEX([1]HGRY2565Q3!Y:Y,MATCH([1]ตารางคะแนนV3!$C728,[1]HGRY2565Q3!$C:$C,0))</f>
        <v>0</v>
      </c>
      <c r="AG728" s="78">
        <f>INDEX([1]HGRY2565Q3!Z:Z,MATCH([1]ตารางคะแนนV3!$C728,[1]HGRY2565Q3!$C:$C,0))</f>
        <v>0</v>
      </c>
      <c r="AH728" s="85">
        <f t="shared" si="180"/>
        <v>1.5</v>
      </c>
      <c r="AI728" s="79">
        <f t="shared" si="181"/>
        <v>1.5</v>
      </c>
      <c r="AJ728" s="86">
        <f>INDEX([1]PointY2565Q3!J:J,MATCH([1]ตารางคะแนนV3!$C728,[1]PointY2565Q3!$C:$C,0))</f>
        <v>1</v>
      </c>
      <c r="AK728" s="87">
        <f>IFERROR(INDEX([1]อัตราการครองเตียง!O:O,MATCH([1]ตารางคะแนนV3!$C728,[1]อัตราการครองเตียง!$C:$C,0)),0)</f>
        <v>1</v>
      </c>
      <c r="AL728" s="88">
        <f>INDEX([1]SumAdjRw!R:R,MATCH([1]ตารางคะแนนV3!$C728,[1]SumAdjRw!$C:$C,0))</f>
        <v>1</v>
      </c>
      <c r="AM728" s="89">
        <f t="shared" si="182"/>
        <v>2</v>
      </c>
      <c r="AN728" s="90">
        <f t="shared" si="183"/>
        <v>4.5</v>
      </c>
      <c r="AO728" s="91">
        <f t="shared" si="184"/>
        <v>6.5</v>
      </c>
      <c r="AP728" s="92">
        <f>INDEX([1]RiskPlusY2565Q3!Q:Q,MATCH([1]ตารางคะแนนV3!$C728,[1]RiskPlusY2565Q3!$D:$D,0))</f>
        <v>1</v>
      </c>
      <c r="AQ728" s="92">
        <f>INDEX([1]RiskPlusY2565Q3!R:R,MATCH([1]ตารางคะแนนV3!$C728,[1]RiskPlusY2565Q3!$D:$D,0))</f>
        <v>1</v>
      </c>
      <c r="AR728" s="92">
        <f>INDEX([1]RiskPlusY2565Q3!AB:AB,MATCH([1]ตารางคะแนนV3!$C728,[1]RiskPlusY2565Q3!$D:$D,0))</f>
        <v>1</v>
      </c>
      <c r="AS728" s="93">
        <f t="shared" si="185"/>
        <v>3</v>
      </c>
      <c r="AT728" s="92">
        <f>INDEX([1]RiskPlusY2565Q3!AA:AA,MATCH([1]ตารางคะแนนV3!$C728,[1]RiskPlusY2565Q3!$D:$D,0))</f>
        <v>1</v>
      </c>
      <c r="AU728" s="92">
        <f>INDEX([1]RiskPlusY2565Q3!AC:AC,MATCH([1]ตารางคะแนนV3!$C728,[1]RiskPlusY2565Q3!$D:$D,0))</f>
        <v>1</v>
      </c>
      <c r="AV728" s="94">
        <f t="shared" si="186"/>
        <v>2</v>
      </c>
      <c r="AW728" s="95">
        <f t="shared" si="187"/>
        <v>5</v>
      </c>
      <c r="AX728" s="96">
        <f t="shared" si="188"/>
        <v>11.5</v>
      </c>
      <c r="AY728" s="18" t="str">
        <f t="shared" si="189"/>
        <v>B</v>
      </c>
      <c r="AZ728" s="18"/>
      <c r="BA728" s="18" t="str">
        <f>INDEX([1]Proflile65!$L:$L,MATCH([1]ตารางคะแนนV3!$C728,[1]Proflile65!$D:$D,0))</f>
        <v>เดิม</v>
      </c>
      <c r="BB728" s="18"/>
      <c r="BC728" s="18"/>
      <c r="BD728" s="28" t="b">
        <f t="shared" si="190"/>
        <v>1</v>
      </c>
      <c r="BE728" s="96">
        <v>11.5</v>
      </c>
      <c r="BF728" s="18" t="s">
        <v>2071</v>
      </c>
      <c r="BH728" s="17">
        <f t="shared" si="191"/>
        <v>150000</v>
      </c>
    </row>
    <row r="729" spans="1:60">
      <c r="A729" s="18" t="s">
        <v>36</v>
      </c>
      <c r="B729" s="17" t="s">
        <v>175</v>
      </c>
      <c r="C729" s="18" t="s">
        <v>1615</v>
      </c>
      <c r="D729" s="17" t="s">
        <v>1616</v>
      </c>
      <c r="E729" s="18" t="str">
        <f>INDEX([1]Proflile65!$F:$F,MATCH([1]ตารางคะแนนV3!$C729,[1]Proflile65!$D:$D,0))</f>
        <v>รพช.</v>
      </c>
      <c r="F729" s="18">
        <f>INDEX([1]Proflile65!$H:$H,MATCH([1]ตารางคะแนนV3!$C729,[1]Proflile65!$D:$D,0))</f>
        <v>183</v>
      </c>
      <c r="G729" s="19" t="str">
        <f>INDEX([1]Proflile65!$K:$K,MATCH([1]ตารางคะแนนV3!$C729,[1]Proflile65!$D:$D,0))</f>
        <v>รพช.M2 B&gt;100</v>
      </c>
      <c r="H729" s="75">
        <v>89151</v>
      </c>
      <c r="I729" s="76">
        <f>INDEX([1]RiskPlusY2565Q3!L:L,MATCH([1]ตารางคะแนนV3!$C729,[1]RiskPlusY2565Q3!$D:$D,0))</f>
        <v>183454375.84</v>
      </c>
      <c r="J729" s="76">
        <f>INDEX([1]RiskPlusY2565Q3!P:P,MATCH([1]ตารางคะแนนV3!$C729,[1]RiskPlusY2565Q3!$D:$D,0))</f>
        <v>11084028.85</v>
      </c>
      <c r="K729" s="76">
        <f>INDEX([1]RiskPlusY2565Q3!O:O,MATCH([1]ตารางคะแนนV3!$C729,[1]RiskPlusY2565Q3!$D:$D,0))</f>
        <v>100365891.59999999</v>
      </c>
      <c r="L729" s="76">
        <f>INDEX([1]RiskPlusY2565Q3!M:M,MATCH([1]ตารางคะแนนV3!$C729,[1]RiskPlusY2565Q3!$D:$D,0))</f>
        <v>88004789.519999996</v>
      </c>
      <c r="M729" s="29">
        <f>INDEX([1]RiskPlusY2565Q3!N:N,MATCH([1]ตารางคะแนนV3!$C729,[1]RiskPlusY2565Q3!$D:$D,0))</f>
        <v>0</v>
      </c>
      <c r="N729" s="77">
        <f>INDEX([1]PlanfinY2565Q3!M:M,MATCH([1]ตารางคะแนนV3!$C729,[1]PlanfinY2565Q3!$C:$C,0))</f>
        <v>0</v>
      </c>
      <c r="O729" s="78">
        <f>INDEX([1]PlanfinY2565Q3!N:N,MATCH([1]ตารางคะแนนV3!$C729,[1]PlanfinY2565Q3!$C:$C,0))</f>
        <v>1</v>
      </c>
      <c r="P729" s="79">
        <f t="shared" si="176"/>
        <v>1</v>
      </c>
      <c r="Q729" s="80">
        <f>INDEX([1]Ratio!R:R,MATCH([1]ตารางคะแนนV3!$C729,[1]Ratio!$C:$C,0))</f>
        <v>239</v>
      </c>
      <c r="R729" s="81">
        <f>INDEX([1]RiskPlusY2565Q3!$S:$S,MATCH([1]ตารางคะแนนV3!C729,[1]RiskPlusY2565Q3!$D:$D,0))</f>
        <v>0</v>
      </c>
      <c r="S729" s="82">
        <f>INDEX([1]Ratio!$S:$S,MATCH([1]ตารางคะแนนV3!$C729,[1]Ratio!$C:$C,0))</f>
        <v>97</v>
      </c>
      <c r="T729" s="78">
        <f>VLOOKUP($C729,[1]RiskPlusY2565Q3!$D$2:$W$901,17,0)</f>
        <v>0</v>
      </c>
      <c r="U729" s="83">
        <f t="shared" si="177"/>
        <v>0</v>
      </c>
      <c r="V729" s="82">
        <f>INDEX([1]Ratio!$T:$T,MATCH([1]ตารางคะแนนV3!$C729,[1]Ratio!$C:$C,0))</f>
        <v>84</v>
      </c>
      <c r="W729" s="78">
        <f>VLOOKUP($C729,[1]RiskPlusY2565Q3!$D$2:$W$901,18,0)</f>
        <v>0</v>
      </c>
      <c r="X729" s="83">
        <f t="shared" si="178"/>
        <v>0</v>
      </c>
      <c r="Y729" s="82">
        <f>INDEX([1]Ratio!$V:$V,MATCH([1]ตารางคะแนนV3!$C729,[1]Ratio!$C:$C,0))</f>
        <v>85</v>
      </c>
      <c r="Z729" s="81">
        <f>INDEX([1]RiskPlusY2565Q3!$W:$W,MATCH([1]ตารางคะแนนV3!C729,[1]RiskPlusY2565Q3!$D:$D,0))</f>
        <v>0</v>
      </c>
      <c r="AA729" s="84">
        <f t="shared" si="179"/>
        <v>0</v>
      </c>
      <c r="AB729" s="77" t="str">
        <f>INDEX('[1]Quick MethodY2565Q3'!P:P,MATCH([1]ตารางคะแนนV3!$C729,'[1]Quick MethodY2565Q3'!$C:$C,0))</f>
        <v>1</v>
      </c>
      <c r="AC729" s="78" t="str">
        <f>INDEX('[1]Quick MethodY2565Q3'!Q:Q,MATCH([1]ตารางคะแนนV3!$C729,'[1]Quick MethodY2565Q3'!$C:$C,0))</f>
        <v>1</v>
      </c>
      <c r="AD729" s="78">
        <f>INDEX([1]HGRY2565Q3!W:W,MATCH([1]ตารางคะแนนV3!$C729,[1]HGRY2565Q3!$C:$C,0))</f>
        <v>0</v>
      </c>
      <c r="AE729" s="78">
        <f>INDEX([1]HGRY2565Q3!X:X,MATCH([1]ตารางคะแนนV3!$C729,[1]HGRY2565Q3!$C:$C,0))</f>
        <v>0</v>
      </c>
      <c r="AF729" s="78">
        <f>INDEX([1]HGRY2565Q3!Y:Y,MATCH([1]ตารางคะแนนV3!$C729,[1]HGRY2565Q3!$C:$C,0))</f>
        <v>0</v>
      </c>
      <c r="AG729" s="78">
        <f>INDEX([1]HGRY2565Q3!Z:Z,MATCH([1]ตารางคะแนนV3!$C729,[1]HGRY2565Q3!$C:$C,0))</f>
        <v>0</v>
      </c>
      <c r="AH729" s="85">
        <f t="shared" si="180"/>
        <v>2</v>
      </c>
      <c r="AI729" s="79">
        <f t="shared" si="181"/>
        <v>2</v>
      </c>
      <c r="AJ729" s="86">
        <f>INDEX([1]PointY2565Q3!J:J,MATCH([1]ตารางคะแนนV3!$C729,[1]PointY2565Q3!$C:$C,0))</f>
        <v>1</v>
      </c>
      <c r="AK729" s="87">
        <f>IFERROR(INDEX([1]อัตราการครองเตียง!O:O,MATCH([1]ตารางคะแนนV3!$C729,[1]อัตราการครองเตียง!$C:$C,0)),0)</f>
        <v>1</v>
      </c>
      <c r="AL729" s="88">
        <f>INDEX([1]SumAdjRw!R:R,MATCH([1]ตารางคะแนนV3!$C729,[1]SumAdjRw!$C:$C,0))</f>
        <v>0</v>
      </c>
      <c r="AM729" s="89">
        <f t="shared" si="182"/>
        <v>1</v>
      </c>
      <c r="AN729" s="90">
        <f t="shared" si="183"/>
        <v>4</v>
      </c>
      <c r="AO729" s="91">
        <f t="shared" si="184"/>
        <v>5</v>
      </c>
      <c r="AP729" s="92">
        <f>INDEX([1]RiskPlusY2565Q3!Q:Q,MATCH([1]ตารางคะแนนV3!$C729,[1]RiskPlusY2565Q3!$D:$D,0))</f>
        <v>0</v>
      </c>
      <c r="AQ729" s="92">
        <f>INDEX([1]RiskPlusY2565Q3!R:R,MATCH([1]ตารางคะแนนV3!$C729,[1]RiskPlusY2565Q3!$D:$D,0))</f>
        <v>0</v>
      </c>
      <c r="AR729" s="92">
        <f>INDEX([1]RiskPlusY2565Q3!AB:AB,MATCH([1]ตารางคะแนนV3!$C729,[1]RiskPlusY2565Q3!$D:$D,0))</f>
        <v>1</v>
      </c>
      <c r="AS729" s="93">
        <f t="shared" si="185"/>
        <v>1</v>
      </c>
      <c r="AT729" s="92">
        <f>INDEX([1]RiskPlusY2565Q3!AA:AA,MATCH([1]ตารางคะแนนV3!$C729,[1]RiskPlusY2565Q3!$D:$D,0))</f>
        <v>1</v>
      </c>
      <c r="AU729" s="92">
        <f>INDEX([1]RiskPlusY2565Q3!AC:AC,MATCH([1]ตารางคะแนนV3!$C729,[1]RiskPlusY2565Q3!$D:$D,0))</f>
        <v>1</v>
      </c>
      <c r="AV729" s="94">
        <f t="shared" si="186"/>
        <v>2</v>
      </c>
      <c r="AW729" s="95">
        <f t="shared" si="187"/>
        <v>3</v>
      </c>
      <c r="AX729" s="96">
        <f t="shared" si="188"/>
        <v>8</v>
      </c>
      <c r="AY729" s="18" t="str">
        <f t="shared" si="189"/>
        <v>D</v>
      </c>
      <c r="AZ729" s="18"/>
      <c r="BA729" s="18" t="str">
        <f>INDEX([1]Proflile65!$L:$L,MATCH([1]ตารางคะแนนV3!$C729,[1]Proflile65!$D:$D,0))</f>
        <v>เดิม</v>
      </c>
      <c r="BB729" s="18"/>
      <c r="BC729" s="18"/>
      <c r="BD729" s="28" t="b">
        <f t="shared" si="190"/>
        <v>1</v>
      </c>
      <c r="BE729" s="96">
        <v>8</v>
      </c>
      <c r="BF729" s="18" t="s">
        <v>2073</v>
      </c>
      <c r="BH729" s="17">
        <f t="shared" si="191"/>
        <v>0</v>
      </c>
    </row>
    <row r="730" spans="1:60">
      <c r="A730" s="18" t="s">
        <v>36</v>
      </c>
      <c r="B730" s="17" t="s">
        <v>175</v>
      </c>
      <c r="C730" s="18" t="s">
        <v>1617</v>
      </c>
      <c r="D730" s="17" t="s">
        <v>1618</v>
      </c>
      <c r="E730" s="18" t="str">
        <f>INDEX([1]Proflile65!$F:$F,MATCH([1]ตารางคะแนนV3!$C730,[1]Proflile65!$D:$D,0))</f>
        <v>รพช.</v>
      </c>
      <c r="F730" s="18">
        <f>INDEX([1]Proflile65!$H:$H,MATCH([1]ตารางคะแนนV3!$C730,[1]Proflile65!$D:$D,0))</f>
        <v>46</v>
      </c>
      <c r="G730" s="19" t="str">
        <f>INDEX([1]Proflile65!$K:$K,MATCH([1]ตารางคะแนนV3!$C730,[1]Proflile65!$D:$D,0))</f>
        <v>รพช.F2 P30,000-60,000</v>
      </c>
      <c r="H730" s="75">
        <v>30607</v>
      </c>
      <c r="I730" s="76">
        <f>INDEX([1]RiskPlusY2565Q3!L:L,MATCH([1]ตารางคะแนนV3!$C730,[1]RiskPlusY2565Q3!$D:$D,0))</f>
        <v>46216303.25</v>
      </c>
      <c r="J730" s="76">
        <f>INDEX([1]RiskPlusY2565Q3!P:P,MATCH([1]ตารางคะแนนV3!$C730,[1]RiskPlusY2565Q3!$D:$D,0))</f>
        <v>17788924.289999999</v>
      </c>
      <c r="K730" s="76">
        <f>INDEX([1]RiskPlusY2565Q3!O:O,MATCH([1]ตารางคะแนนV3!$C730,[1]RiskPlusY2565Q3!$D:$D,0))</f>
        <v>22982111.670000002</v>
      </c>
      <c r="L730" s="76">
        <f>INDEX([1]RiskPlusY2565Q3!M:M,MATCH([1]ตารางคะแนนV3!$C730,[1]RiskPlusY2565Q3!$D:$D,0))</f>
        <v>20238860.800000001</v>
      </c>
      <c r="M730" s="29">
        <f>INDEX([1]RiskPlusY2565Q3!N:N,MATCH([1]ตารางคะแนนV3!$C730,[1]RiskPlusY2565Q3!$D:$D,0))</f>
        <v>0</v>
      </c>
      <c r="N730" s="77">
        <f>INDEX([1]PlanfinY2565Q3!M:M,MATCH([1]ตารางคะแนนV3!$C730,[1]PlanfinY2565Q3!$C:$C,0))</f>
        <v>0</v>
      </c>
      <c r="O730" s="78">
        <f>INDEX([1]PlanfinY2565Q3!N:N,MATCH([1]ตารางคะแนนV3!$C730,[1]PlanfinY2565Q3!$C:$C,0))</f>
        <v>1</v>
      </c>
      <c r="P730" s="79">
        <f t="shared" si="176"/>
        <v>1</v>
      </c>
      <c r="Q730" s="80">
        <f>INDEX([1]Ratio!R:R,MATCH([1]ตารางคะแนนV3!$C730,[1]Ratio!$C:$C,0))</f>
        <v>283</v>
      </c>
      <c r="R730" s="81">
        <f>INDEX([1]RiskPlusY2565Q3!$S:$S,MATCH([1]ตารางคะแนนV3!C730,[1]RiskPlusY2565Q3!$D:$D,0))</f>
        <v>0</v>
      </c>
      <c r="S730" s="82">
        <f>INDEX([1]Ratio!$S:$S,MATCH([1]ตารางคะแนนV3!$C730,[1]Ratio!$C:$C,0))</f>
        <v>34</v>
      </c>
      <c r="T730" s="78">
        <f>VLOOKUP($C730,[1]RiskPlusY2565Q3!$D$2:$W$901,17,0)</f>
        <v>1</v>
      </c>
      <c r="U730" s="83">
        <f t="shared" si="177"/>
        <v>0.5</v>
      </c>
      <c r="V730" s="82">
        <f>INDEX([1]Ratio!$T:$T,MATCH([1]ตารางคะแนนV3!$C730,[1]Ratio!$C:$C,0))</f>
        <v>82</v>
      </c>
      <c r="W730" s="78">
        <f>VLOOKUP($C730,[1]RiskPlusY2565Q3!$D$2:$W$901,18,0)</f>
        <v>0</v>
      </c>
      <c r="X730" s="83">
        <f t="shared" si="178"/>
        <v>0</v>
      </c>
      <c r="Y730" s="82">
        <f>INDEX([1]Ratio!$V:$V,MATCH([1]ตารางคะแนนV3!$C730,[1]Ratio!$C:$C,0))</f>
        <v>74</v>
      </c>
      <c r="Z730" s="81">
        <f>INDEX([1]RiskPlusY2565Q3!$W:$W,MATCH([1]ตารางคะแนนV3!C730,[1]RiskPlusY2565Q3!$D:$D,0))</f>
        <v>0</v>
      </c>
      <c r="AA730" s="84">
        <f t="shared" si="179"/>
        <v>0.5</v>
      </c>
      <c r="AB730" s="77" t="str">
        <f>INDEX('[1]Quick MethodY2565Q3'!P:P,MATCH([1]ตารางคะแนนV3!$C730,'[1]Quick MethodY2565Q3'!$C:$C,0))</f>
        <v>1</v>
      </c>
      <c r="AC730" s="78" t="str">
        <f>INDEX('[1]Quick MethodY2565Q3'!Q:Q,MATCH([1]ตารางคะแนนV3!$C730,'[1]Quick MethodY2565Q3'!$C:$C,0))</f>
        <v>1</v>
      </c>
      <c r="AD730" s="78">
        <f>INDEX([1]HGRY2565Q3!W:W,MATCH([1]ตารางคะแนนV3!$C730,[1]HGRY2565Q3!$C:$C,0))</f>
        <v>0.5</v>
      </c>
      <c r="AE730" s="78">
        <f>INDEX([1]HGRY2565Q3!X:X,MATCH([1]ตารางคะแนนV3!$C730,[1]HGRY2565Q3!$C:$C,0))</f>
        <v>0.5</v>
      </c>
      <c r="AF730" s="78">
        <f>INDEX([1]HGRY2565Q3!Y:Y,MATCH([1]ตารางคะแนนV3!$C730,[1]HGRY2565Q3!$C:$C,0))</f>
        <v>0.5</v>
      </c>
      <c r="AG730" s="78">
        <f>INDEX([1]HGRY2565Q3!Z:Z,MATCH([1]ตารางคะแนนV3!$C730,[1]HGRY2565Q3!$C:$C,0))</f>
        <v>0.5</v>
      </c>
      <c r="AH730" s="85">
        <f t="shared" si="180"/>
        <v>4</v>
      </c>
      <c r="AI730" s="79">
        <f t="shared" si="181"/>
        <v>2</v>
      </c>
      <c r="AJ730" s="86">
        <f>INDEX([1]PointY2565Q3!J:J,MATCH([1]ตารางคะแนนV3!$C730,[1]PointY2565Q3!$C:$C,0))</f>
        <v>1</v>
      </c>
      <c r="AK730" s="87">
        <f>IFERROR(INDEX([1]อัตราการครองเตียง!O:O,MATCH([1]ตารางคะแนนV3!$C730,[1]อัตราการครองเตียง!$C:$C,0)),0)</f>
        <v>1</v>
      </c>
      <c r="AL730" s="88">
        <f>INDEX([1]SumAdjRw!R:R,MATCH([1]ตารางคะแนนV3!$C730,[1]SumAdjRw!$C:$C,0))</f>
        <v>0</v>
      </c>
      <c r="AM730" s="89">
        <f t="shared" si="182"/>
        <v>1</v>
      </c>
      <c r="AN730" s="90">
        <f t="shared" si="183"/>
        <v>4</v>
      </c>
      <c r="AO730" s="91">
        <f t="shared" si="184"/>
        <v>5.5</v>
      </c>
      <c r="AP730" s="92">
        <f>INDEX([1]RiskPlusY2565Q3!Q:Q,MATCH([1]ตารางคะแนนV3!$C730,[1]RiskPlusY2565Q3!$D:$D,0))</f>
        <v>0</v>
      </c>
      <c r="AQ730" s="92">
        <f>INDEX([1]RiskPlusY2565Q3!R:R,MATCH([1]ตารางคะแนนV3!$C730,[1]RiskPlusY2565Q3!$D:$D,0))</f>
        <v>0</v>
      </c>
      <c r="AR730" s="92">
        <f>INDEX([1]RiskPlusY2565Q3!AB:AB,MATCH([1]ตารางคะแนนV3!$C730,[1]RiskPlusY2565Q3!$D:$D,0))</f>
        <v>1</v>
      </c>
      <c r="AS730" s="93">
        <f t="shared" si="185"/>
        <v>1</v>
      </c>
      <c r="AT730" s="92">
        <f>INDEX([1]RiskPlusY2565Q3!AA:AA,MATCH([1]ตารางคะแนนV3!$C730,[1]RiskPlusY2565Q3!$D:$D,0))</f>
        <v>1</v>
      </c>
      <c r="AU730" s="92">
        <f>INDEX([1]RiskPlusY2565Q3!AC:AC,MATCH([1]ตารางคะแนนV3!$C730,[1]RiskPlusY2565Q3!$D:$D,0))</f>
        <v>1</v>
      </c>
      <c r="AV730" s="94">
        <f t="shared" si="186"/>
        <v>2</v>
      </c>
      <c r="AW730" s="95">
        <f t="shared" si="187"/>
        <v>3</v>
      </c>
      <c r="AX730" s="96">
        <f t="shared" si="188"/>
        <v>8.5</v>
      </c>
      <c r="AY730" s="18" t="str">
        <f t="shared" si="189"/>
        <v>D</v>
      </c>
      <c r="AZ730" s="18"/>
      <c r="BA730" s="18" t="str">
        <f>INDEX([1]Proflile65!$L:$L,MATCH([1]ตารางคะแนนV3!$C730,[1]Proflile65!$D:$D,0))</f>
        <v>เดิม</v>
      </c>
      <c r="BB730" s="18"/>
      <c r="BC730" s="18"/>
      <c r="BD730" s="28" t="b">
        <f t="shared" si="190"/>
        <v>1</v>
      </c>
      <c r="BE730" s="96">
        <v>8.5</v>
      </c>
      <c r="BF730" s="18" t="s">
        <v>2073</v>
      </c>
      <c r="BH730" s="17">
        <f t="shared" si="191"/>
        <v>0</v>
      </c>
    </row>
    <row r="731" spans="1:60">
      <c r="A731" s="18" t="s">
        <v>36</v>
      </c>
      <c r="B731" s="17" t="s">
        <v>175</v>
      </c>
      <c r="C731" s="18" t="s">
        <v>1619</v>
      </c>
      <c r="D731" s="17" t="s">
        <v>1620</v>
      </c>
      <c r="E731" s="18" t="str">
        <f>INDEX([1]Proflile65!$F:$F,MATCH([1]ตารางคะแนนV3!$C731,[1]Proflile65!$D:$D,0))</f>
        <v>รพช.</v>
      </c>
      <c r="F731" s="18">
        <f>INDEX([1]Proflile65!$H:$H,MATCH([1]ตารางคะแนนV3!$C731,[1]Proflile65!$D:$D,0))</f>
        <v>98</v>
      </c>
      <c r="G731" s="19" t="str">
        <f>INDEX([1]Proflile65!$K:$K,MATCH([1]ตารางคะแนนV3!$C731,[1]Proflile65!$D:$D,0))</f>
        <v>รพช.F2 P60,000-90,000</v>
      </c>
      <c r="H731" s="75">
        <v>61885</v>
      </c>
      <c r="I731" s="76">
        <f>INDEX([1]RiskPlusY2565Q3!L:L,MATCH([1]ตารางคะแนนV3!$C731,[1]RiskPlusY2565Q3!$D:$D,0))</f>
        <v>111249382.70999999</v>
      </c>
      <c r="J731" s="76">
        <f>INDEX([1]RiskPlusY2565Q3!P:P,MATCH([1]ตารางคะแนนV3!$C731,[1]RiskPlusY2565Q3!$D:$D,0))</f>
        <v>38040688.229999997</v>
      </c>
      <c r="K731" s="76">
        <f>INDEX([1]RiskPlusY2565Q3!O:O,MATCH([1]ตารางคะแนนV3!$C731,[1]RiskPlusY2565Q3!$D:$D,0))</f>
        <v>90678877.030000001</v>
      </c>
      <c r="L731" s="76">
        <f>INDEX([1]RiskPlusY2565Q3!M:M,MATCH([1]ตารางคะแนนV3!$C731,[1]RiskPlusY2565Q3!$D:$D,0))</f>
        <v>87760521.579999998</v>
      </c>
      <c r="M731" s="29">
        <f>INDEX([1]RiskPlusY2565Q3!N:N,MATCH([1]ตารางคะแนนV3!$C731,[1]RiskPlusY2565Q3!$D:$D,0))</f>
        <v>0</v>
      </c>
      <c r="N731" s="77">
        <f>INDEX([1]PlanfinY2565Q3!M:M,MATCH([1]ตารางคะแนนV3!$C731,[1]PlanfinY2565Q3!$C:$C,0))</f>
        <v>0</v>
      </c>
      <c r="O731" s="78">
        <f>INDEX([1]PlanfinY2565Q3!N:N,MATCH([1]ตารางคะแนนV3!$C731,[1]PlanfinY2565Q3!$C:$C,0))</f>
        <v>1</v>
      </c>
      <c r="P731" s="79">
        <f t="shared" si="176"/>
        <v>1</v>
      </c>
      <c r="Q731" s="80">
        <f>INDEX([1]Ratio!R:R,MATCH([1]ตารางคะแนนV3!$C731,[1]Ratio!$C:$C,0))</f>
        <v>173</v>
      </c>
      <c r="R731" s="81">
        <f>INDEX([1]RiskPlusY2565Q3!$S:$S,MATCH([1]ตารางคะแนนV3!C731,[1]RiskPlusY2565Q3!$D:$D,0))</f>
        <v>0</v>
      </c>
      <c r="S731" s="82">
        <f>INDEX([1]Ratio!$S:$S,MATCH([1]ตารางคะแนนV3!$C731,[1]Ratio!$C:$C,0))</f>
        <v>49</v>
      </c>
      <c r="T731" s="78">
        <f>VLOOKUP($C731,[1]RiskPlusY2565Q3!$D$2:$W$901,17,0)</f>
        <v>1</v>
      </c>
      <c r="U731" s="83">
        <f t="shared" si="177"/>
        <v>0.5</v>
      </c>
      <c r="V731" s="82">
        <f>INDEX([1]Ratio!$T:$T,MATCH([1]ตารางคะแนนV3!$C731,[1]Ratio!$C:$C,0))</f>
        <v>83</v>
      </c>
      <c r="W731" s="78">
        <f>VLOOKUP($C731,[1]RiskPlusY2565Q3!$D$2:$W$901,18,0)</f>
        <v>0</v>
      </c>
      <c r="X731" s="83">
        <f t="shared" si="178"/>
        <v>0</v>
      </c>
      <c r="Y731" s="82">
        <f>INDEX([1]Ratio!$V:$V,MATCH([1]ตารางคะแนนV3!$C731,[1]Ratio!$C:$C,0))</f>
        <v>58</v>
      </c>
      <c r="Z731" s="81">
        <f>INDEX([1]RiskPlusY2565Q3!$W:$W,MATCH([1]ตารางคะแนนV3!C731,[1]RiskPlusY2565Q3!$D:$D,0))</f>
        <v>1</v>
      </c>
      <c r="AA731" s="84">
        <f t="shared" si="179"/>
        <v>1.5</v>
      </c>
      <c r="AB731" s="77" t="str">
        <f>INDEX('[1]Quick MethodY2565Q3'!P:P,MATCH([1]ตารางคะแนนV3!$C731,'[1]Quick MethodY2565Q3'!$C:$C,0))</f>
        <v>1</v>
      </c>
      <c r="AC731" s="78" t="str">
        <f>INDEX('[1]Quick MethodY2565Q3'!Q:Q,MATCH([1]ตารางคะแนนV3!$C731,'[1]Quick MethodY2565Q3'!$C:$C,0))</f>
        <v>1</v>
      </c>
      <c r="AD731" s="78">
        <f>INDEX([1]HGRY2565Q3!W:W,MATCH([1]ตารางคะแนนV3!$C731,[1]HGRY2565Q3!$C:$C,0))</f>
        <v>0.5</v>
      </c>
      <c r="AE731" s="78">
        <f>INDEX([1]HGRY2565Q3!X:X,MATCH([1]ตารางคะแนนV3!$C731,[1]HGRY2565Q3!$C:$C,0))</f>
        <v>0</v>
      </c>
      <c r="AF731" s="78">
        <f>INDEX([1]HGRY2565Q3!Y:Y,MATCH([1]ตารางคะแนนV3!$C731,[1]HGRY2565Q3!$C:$C,0))</f>
        <v>0.5</v>
      </c>
      <c r="AG731" s="78">
        <f>INDEX([1]HGRY2565Q3!Z:Z,MATCH([1]ตารางคะแนนV3!$C731,[1]HGRY2565Q3!$C:$C,0))</f>
        <v>0</v>
      </c>
      <c r="AH731" s="85">
        <f t="shared" si="180"/>
        <v>3</v>
      </c>
      <c r="AI731" s="79">
        <f t="shared" si="181"/>
        <v>2</v>
      </c>
      <c r="AJ731" s="86">
        <f>INDEX([1]PointY2565Q3!J:J,MATCH([1]ตารางคะแนนV3!$C731,[1]PointY2565Q3!$C:$C,0))</f>
        <v>1</v>
      </c>
      <c r="AK731" s="87">
        <f>IFERROR(INDEX([1]อัตราการครองเตียง!O:O,MATCH([1]ตารางคะแนนV3!$C731,[1]อัตราการครองเตียง!$C:$C,0)),0)</f>
        <v>1</v>
      </c>
      <c r="AL731" s="88">
        <f>INDEX([1]SumAdjRw!R:R,MATCH([1]ตารางคะแนนV3!$C731,[1]SumAdjRw!$C:$C,0))</f>
        <v>1</v>
      </c>
      <c r="AM731" s="89">
        <f t="shared" si="182"/>
        <v>2</v>
      </c>
      <c r="AN731" s="90">
        <f t="shared" si="183"/>
        <v>5</v>
      </c>
      <c r="AO731" s="91">
        <f t="shared" si="184"/>
        <v>7.5</v>
      </c>
      <c r="AP731" s="92">
        <f>INDEX([1]RiskPlusY2565Q3!Q:Q,MATCH([1]ตารางคะแนนV3!$C731,[1]RiskPlusY2565Q3!$D:$D,0))</f>
        <v>1</v>
      </c>
      <c r="AQ731" s="92">
        <f>INDEX([1]RiskPlusY2565Q3!R:R,MATCH([1]ตารางคะแนนV3!$C731,[1]RiskPlusY2565Q3!$D:$D,0))</f>
        <v>1</v>
      </c>
      <c r="AR731" s="92">
        <f>INDEX([1]RiskPlusY2565Q3!AB:AB,MATCH([1]ตารางคะแนนV3!$C731,[1]RiskPlusY2565Q3!$D:$D,0))</f>
        <v>1</v>
      </c>
      <c r="AS731" s="93">
        <f t="shared" si="185"/>
        <v>3</v>
      </c>
      <c r="AT731" s="92">
        <f>INDEX([1]RiskPlusY2565Q3!AA:AA,MATCH([1]ตารางคะแนนV3!$C731,[1]RiskPlusY2565Q3!$D:$D,0))</f>
        <v>1</v>
      </c>
      <c r="AU731" s="92">
        <f>INDEX([1]RiskPlusY2565Q3!AC:AC,MATCH([1]ตารางคะแนนV3!$C731,[1]RiskPlusY2565Q3!$D:$D,0))</f>
        <v>1</v>
      </c>
      <c r="AV731" s="94">
        <f t="shared" si="186"/>
        <v>2</v>
      </c>
      <c r="AW731" s="95">
        <f t="shared" si="187"/>
        <v>5</v>
      </c>
      <c r="AX731" s="96">
        <f t="shared" si="188"/>
        <v>12.5</v>
      </c>
      <c r="AY731" s="18" t="str">
        <f t="shared" si="189"/>
        <v>A</v>
      </c>
      <c r="AZ731" s="18"/>
      <c r="BA731" s="18" t="str">
        <f>INDEX([1]Proflile65!$L:$L,MATCH([1]ตารางคะแนนV3!$C731,[1]Proflile65!$D:$D,0))</f>
        <v>เดิม</v>
      </c>
      <c r="BB731" s="18"/>
      <c r="BC731" s="18"/>
      <c r="BD731" s="28" t="b">
        <f t="shared" si="190"/>
        <v>1</v>
      </c>
      <c r="BE731" s="96">
        <v>12.5</v>
      </c>
      <c r="BF731" s="18" t="s">
        <v>2048</v>
      </c>
      <c r="BH731" s="17">
        <f t="shared" si="191"/>
        <v>300000</v>
      </c>
    </row>
    <row r="732" spans="1:60">
      <c r="A732" s="18" t="s">
        <v>36</v>
      </c>
      <c r="B732" s="17" t="s">
        <v>175</v>
      </c>
      <c r="C732" s="18" t="s">
        <v>1621</v>
      </c>
      <c r="D732" s="17" t="s">
        <v>1622</v>
      </c>
      <c r="E732" s="18" t="str">
        <f>INDEX([1]Proflile65!$F:$F,MATCH([1]ตารางคะแนนV3!$C732,[1]Proflile65!$D:$D,0))</f>
        <v>รพท.</v>
      </c>
      <c r="F732" s="18">
        <f>INDEX([1]Proflile65!$H:$H,MATCH([1]ตารางคะแนนV3!$C732,[1]Proflile65!$D:$D,0))</f>
        <v>298</v>
      </c>
      <c r="G732" s="19" t="str">
        <f>INDEX([1]Proflile65!$K:$K,MATCH([1]ตารางคะแนนV3!$C732,[1]Proflile65!$D:$D,0))</f>
        <v>รพท.M1 B&gt;200</v>
      </c>
      <c r="H732" s="75">
        <v>108794</v>
      </c>
      <c r="I732" s="76">
        <f>INDEX([1]RiskPlusY2565Q3!L:L,MATCH([1]ตารางคะแนนV3!$C732,[1]RiskPlusY2565Q3!$D:$D,0))</f>
        <v>185748972.16</v>
      </c>
      <c r="J732" s="76">
        <f>INDEX([1]RiskPlusY2565Q3!P:P,MATCH([1]ตารางคะแนนV3!$C732,[1]RiskPlusY2565Q3!$D:$D,0))</f>
        <v>21555660.370000001</v>
      </c>
      <c r="K732" s="76">
        <f>INDEX([1]RiskPlusY2565Q3!O:O,MATCH([1]ตารางคะแนนV3!$C732,[1]RiskPlusY2565Q3!$D:$D,0))</f>
        <v>101640887.34</v>
      </c>
      <c r="L732" s="76">
        <f>INDEX([1]RiskPlusY2565Q3!M:M,MATCH([1]ตารางคะแนนV3!$C732,[1]RiskPlusY2565Q3!$D:$D,0))</f>
        <v>70513935.769999996</v>
      </c>
      <c r="M732" s="29">
        <f>INDEX([1]RiskPlusY2565Q3!N:N,MATCH([1]ตารางคะแนนV3!$C732,[1]RiskPlusY2565Q3!$D:$D,0))</f>
        <v>0</v>
      </c>
      <c r="N732" s="77">
        <f>INDEX([1]PlanfinY2565Q3!M:M,MATCH([1]ตารางคะแนนV3!$C732,[1]PlanfinY2565Q3!$C:$C,0))</f>
        <v>0</v>
      </c>
      <c r="O732" s="78">
        <f>INDEX([1]PlanfinY2565Q3!N:N,MATCH([1]ตารางคะแนนV3!$C732,[1]PlanfinY2565Q3!$C:$C,0))</f>
        <v>1</v>
      </c>
      <c r="P732" s="79">
        <f t="shared" si="176"/>
        <v>1</v>
      </c>
      <c r="Q732" s="80">
        <f>INDEX([1]Ratio!R:R,MATCH([1]ตารางคะแนนV3!$C732,[1]Ratio!$C:$C,0))</f>
        <v>191</v>
      </c>
      <c r="R732" s="81">
        <f>INDEX([1]RiskPlusY2565Q3!$S:$S,MATCH([1]ตารางคะแนนV3!C732,[1]RiskPlusY2565Q3!$D:$D,0))</f>
        <v>0</v>
      </c>
      <c r="S732" s="82">
        <f>INDEX([1]Ratio!$S:$S,MATCH([1]ตารางคะแนนV3!$C732,[1]Ratio!$C:$C,0))</f>
        <v>74</v>
      </c>
      <c r="T732" s="78">
        <f>VLOOKUP($C732,[1]RiskPlusY2565Q3!$D$2:$W$901,17,0)</f>
        <v>0</v>
      </c>
      <c r="U732" s="83">
        <f t="shared" si="177"/>
        <v>0</v>
      </c>
      <c r="V732" s="82">
        <f>INDEX([1]Ratio!$T:$T,MATCH([1]ตารางคะแนนV3!$C732,[1]Ratio!$C:$C,0))</f>
        <v>73</v>
      </c>
      <c r="W732" s="78">
        <f>VLOOKUP($C732,[1]RiskPlusY2565Q3!$D$2:$W$901,18,0)</f>
        <v>0</v>
      </c>
      <c r="X732" s="83">
        <f t="shared" si="178"/>
        <v>0</v>
      </c>
      <c r="Y732" s="82">
        <f>INDEX([1]Ratio!$V:$V,MATCH([1]ตารางคะแนนV3!$C732,[1]Ratio!$C:$C,0))</f>
        <v>59</v>
      </c>
      <c r="Z732" s="81">
        <f>INDEX([1]RiskPlusY2565Q3!$W:$W,MATCH([1]ตารางคะแนนV3!C732,[1]RiskPlusY2565Q3!$D:$D,0))</f>
        <v>1</v>
      </c>
      <c r="AA732" s="84">
        <f t="shared" si="179"/>
        <v>1</v>
      </c>
      <c r="AB732" s="77" t="str">
        <f>INDEX('[1]Quick MethodY2565Q3'!P:P,MATCH([1]ตารางคะแนนV3!$C732,'[1]Quick MethodY2565Q3'!$C:$C,0))</f>
        <v>1</v>
      </c>
      <c r="AC732" s="78" t="str">
        <f>INDEX('[1]Quick MethodY2565Q3'!Q:Q,MATCH([1]ตารางคะแนนV3!$C732,'[1]Quick MethodY2565Q3'!$C:$C,0))</f>
        <v>1</v>
      </c>
      <c r="AD732" s="78">
        <f>INDEX([1]HGRY2565Q3!W:W,MATCH([1]ตารางคะแนนV3!$C732,[1]HGRY2565Q3!$C:$C,0))</f>
        <v>0</v>
      </c>
      <c r="AE732" s="78">
        <f>INDEX([1]HGRY2565Q3!X:X,MATCH([1]ตารางคะแนนV3!$C732,[1]HGRY2565Q3!$C:$C,0))</f>
        <v>0</v>
      </c>
      <c r="AF732" s="78">
        <f>INDEX([1]HGRY2565Q3!Y:Y,MATCH([1]ตารางคะแนนV3!$C732,[1]HGRY2565Q3!$C:$C,0))</f>
        <v>0</v>
      </c>
      <c r="AG732" s="78">
        <f>INDEX([1]HGRY2565Q3!Z:Z,MATCH([1]ตารางคะแนนV3!$C732,[1]HGRY2565Q3!$C:$C,0))</f>
        <v>0.5</v>
      </c>
      <c r="AH732" s="85">
        <f t="shared" si="180"/>
        <v>2.5</v>
      </c>
      <c r="AI732" s="79">
        <f t="shared" si="181"/>
        <v>2</v>
      </c>
      <c r="AJ732" s="86">
        <f>INDEX([1]PointY2565Q3!J:J,MATCH([1]ตารางคะแนนV3!$C732,[1]PointY2565Q3!$C:$C,0))</f>
        <v>1</v>
      </c>
      <c r="AK732" s="87">
        <f>IFERROR(INDEX([1]อัตราการครองเตียง!O:O,MATCH([1]ตารางคะแนนV3!$C732,[1]อัตราการครองเตียง!$C:$C,0)),0)</f>
        <v>1</v>
      </c>
      <c r="AL732" s="88">
        <f>INDEX([1]SumAdjRw!R:R,MATCH([1]ตารางคะแนนV3!$C732,[1]SumAdjRw!$C:$C,0))</f>
        <v>1</v>
      </c>
      <c r="AM732" s="89">
        <f t="shared" si="182"/>
        <v>2</v>
      </c>
      <c r="AN732" s="90">
        <f t="shared" si="183"/>
        <v>5</v>
      </c>
      <c r="AO732" s="91">
        <f t="shared" si="184"/>
        <v>7</v>
      </c>
      <c r="AP732" s="92">
        <f>INDEX([1]RiskPlusY2565Q3!Q:Q,MATCH([1]ตารางคะแนนV3!$C732,[1]RiskPlusY2565Q3!$D:$D,0))</f>
        <v>0</v>
      </c>
      <c r="AQ732" s="92">
        <f>INDEX([1]RiskPlusY2565Q3!R:R,MATCH([1]ตารางคะแนนV3!$C732,[1]RiskPlusY2565Q3!$D:$D,0))</f>
        <v>0</v>
      </c>
      <c r="AR732" s="92">
        <f>INDEX([1]RiskPlusY2565Q3!AB:AB,MATCH([1]ตารางคะแนนV3!$C732,[1]RiskPlusY2565Q3!$D:$D,0))</f>
        <v>1</v>
      </c>
      <c r="AS732" s="93">
        <f t="shared" si="185"/>
        <v>1</v>
      </c>
      <c r="AT732" s="92">
        <f>INDEX([1]RiskPlusY2565Q3!AA:AA,MATCH([1]ตารางคะแนนV3!$C732,[1]RiskPlusY2565Q3!$D:$D,0))</f>
        <v>1</v>
      </c>
      <c r="AU732" s="92">
        <f>INDEX([1]RiskPlusY2565Q3!AC:AC,MATCH([1]ตารางคะแนนV3!$C732,[1]RiskPlusY2565Q3!$D:$D,0))</f>
        <v>1</v>
      </c>
      <c r="AV732" s="94">
        <f t="shared" si="186"/>
        <v>2</v>
      </c>
      <c r="AW732" s="95">
        <f t="shared" si="187"/>
        <v>3</v>
      </c>
      <c r="AX732" s="96">
        <f t="shared" si="188"/>
        <v>10</v>
      </c>
      <c r="AY732" s="18" t="str">
        <f t="shared" si="189"/>
        <v>C</v>
      </c>
      <c r="AZ732" s="18"/>
      <c r="BA732" s="18" t="str">
        <f>INDEX([1]Proflile65!$L:$L,MATCH([1]ตารางคะแนนV3!$C732,[1]Proflile65!$D:$D,0))</f>
        <v>เดิม</v>
      </c>
      <c r="BB732" s="18"/>
      <c r="BC732" s="18"/>
      <c r="BD732" s="28" t="b">
        <f t="shared" si="190"/>
        <v>1</v>
      </c>
      <c r="BE732" s="96">
        <v>10</v>
      </c>
      <c r="BF732" s="18" t="s">
        <v>2072</v>
      </c>
      <c r="BH732" s="17">
        <f t="shared" si="191"/>
        <v>0</v>
      </c>
    </row>
    <row r="733" spans="1:60">
      <c r="A733" s="18" t="s">
        <v>36</v>
      </c>
      <c r="B733" s="17" t="s">
        <v>175</v>
      </c>
      <c r="C733" s="18" t="s">
        <v>1623</v>
      </c>
      <c r="D733" s="17" t="s">
        <v>1624</v>
      </c>
      <c r="E733" s="18" t="str">
        <f>INDEX([1]Proflile65!$F:$F,MATCH([1]ตารางคะแนนV3!$C733,[1]Proflile65!$D:$D,0))</f>
        <v>รพช.</v>
      </c>
      <c r="F733" s="18">
        <f>INDEX([1]Proflile65!$H:$H,MATCH([1]ตารางคะแนนV3!$C733,[1]Proflile65!$D:$D,0))</f>
        <v>140</v>
      </c>
      <c r="G733" s="19" t="str">
        <f>INDEX([1]Proflile65!$K:$K,MATCH([1]ตารางคะแนนV3!$C733,[1]Proflile65!$D:$D,0))</f>
        <v>รพช.M2 B&gt;100</v>
      </c>
      <c r="H733" s="75">
        <v>95655</v>
      </c>
      <c r="I733" s="76">
        <f>INDEX([1]RiskPlusY2565Q3!L:L,MATCH([1]ตารางคะแนนV3!$C733,[1]RiskPlusY2565Q3!$D:$D,0))</f>
        <v>158007183.71000001</v>
      </c>
      <c r="J733" s="76">
        <f>INDEX([1]RiskPlusY2565Q3!P:P,MATCH([1]ตารางคะแนนV3!$C733,[1]RiskPlusY2565Q3!$D:$D,0))</f>
        <v>44924750.219999999</v>
      </c>
      <c r="K733" s="76">
        <f>INDEX([1]RiskPlusY2565Q3!O:O,MATCH([1]ตารางคะแนนV3!$C733,[1]RiskPlusY2565Q3!$D:$D,0))</f>
        <v>109423599.13</v>
      </c>
      <c r="L733" s="76">
        <f>INDEX([1]RiskPlusY2565Q3!M:M,MATCH([1]ตารางคะแนนV3!$C733,[1]RiskPlusY2565Q3!$D:$D,0))</f>
        <v>87370027.640000001</v>
      </c>
      <c r="M733" s="29">
        <f>INDEX([1]RiskPlusY2565Q3!N:N,MATCH([1]ตารางคะแนนV3!$C733,[1]RiskPlusY2565Q3!$D:$D,0))</f>
        <v>0</v>
      </c>
      <c r="N733" s="77">
        <f>INDEX([1]PlanfinY2565Q3!M:M,MATCH([1]ตารางคะแนนV3!$C733,[1]PlanfinY2565Q3!$C:$C,0))</f>
        <v>0</v>
      </c>
      <c r="O733" s="78">
        <f>INDEX([1]PlanfinY2565Q3!N:N,MATCH([1]ตารางคะแนนV3!$C733,[1]PlanfinY2565Q3!$C:$C,0))</f>
        <v>1</v>
      </c>
      <c r="P733" s="79">
        <f t="shared" si="176"/>
        <v>1</v>
      </c>
      <c r="Q733" s="80">
        <f>INDEX([1]Ratio!R:R,MATCH([1]ตารางคะแนนV3!$C733,[1]Ratio!$C:$C,0))</f>
        <v>118</v>
      </c>
      <c r="R733" s="81">
        <f>INDEX([1]RiskPlusY2565Q3!$S:$S,MATCH([1]ตารางคะแนนV3!C733,[1]RiskPlusY2565Q3!$D:$D,0))</f>
        <v>0</v>
      </c>
      <c r="S733" s="82">
        <f>INDEX([1]Ratio!$S:$S,MATCH([1]ตารางคะแนนV3!$C733,[1]Ratio!$C:$C,0))</f>
        <v>37</v>
      </c>
      <c r="T733" s="78">
        <f>VLOOKUP($C733,[1]RiskPlusY2565Q3!$D$2:$W$901,17,0)</f>
        <v>1</v>
      </c>
      <c r="U733" s="83">
        <f t="shared" si="177"/>
        <v>0.5</v>
      </c>
      <c r="V733" s="82">
        <f>INDEX([1]Ratio!$T:$T,MATCH([1]ตารางคะแนนV3!$C733,[1]Ratio!$C:$C,0))</f>
        <v>49</v>
      </c>
      <c r="W733" s="78">
        <f>VLOOKUP($C733,[1]RiskPlusY2565Q3!$D$2:$W$901,18,0)</f>
        <v>1</v>
      </c>
      <c r="X733" s="83">
        <f t="shared" si="178"/>
        <v>0.5</v>
      </c>
      <c r="Y733" s="82">
        <f>INDEX([1]Ratio!$V:$V,MATCH([1]ตารางคะแนนV3!$C733,[1]Ratio!$C:$C,0))</f>
        <v>38</v>
      </c>
      <c r="Z733" s="81">
        <f>INDEX([1]RiskPlusY2565Q3!$W:$W,MATCH([1]ตารางคะแนนV3!C733,[1]RiskPlusY2565Q3!$D:$D,0))</f>
        <v>1</v>
      </c>
      <c r="AA733" s="84">
        <f t="shared" si="179"/>
        <v>2</v>
      </c>
      <c r="AB733" s="77" t="str">
        <f>INDEX('[1]Quick MethodY2565Q3'!P:P,MATCH([1]ตารางคะแนนV3!$C733,'[1]Quick MethodY2565Q3'!$C:$C,0))</f>
        <v>1</v>
      </c>
      <c r="AC733" s="78" t="str">
        <f>INDEX('[1]Quick MethodY2565Q3'!Q:Q,MATCH([1]ตารางคะแนนV3!$C733,'[1]Quick MethodY2565Q3'!$C:$C,0))</f>
        <v>1</v>
      </c>
      <c r="AD733" s="78">
        <f>INDEX([1]HGRY2565Q3!W:W,MATCH([1]ตารางคะแนนV3!$C733,[1]HGRY2565Q3!$C:$C,0))</f>
        <v>0.5</v>
      </c>
      <c r="AE733" s="78">
        <f>INDEX([1]HGRY2565Q3!X:X,MATCH([1]ตารางคะแนนV3!$C733,[1]HGRY2565Q3!$C:$C,0))</f>
        <v>0</v>
      </c>
      <c r="AF733" s="78">
        <f>INDEX([1]HGRY2565Q3!Y:Y,MATCH([1]ตารางคะแนนV3!$C733,[1]HGRY2565Q3!$C:$C,0))</f>
        <v>0</v>
      </c>
      <c r="AG733" s="78">
        <f>INDEX([1]HGRY2565Q3!Z:Z,MATCH([1]ตารางคะแนนV3!$C733,[1]HGRY2565Q3!$C:$C,0))</f>
        <v>0</v>
      </c>
      <c r="AH733" s="85">
        <f t="shared" si="180"/>
        <v>2.5</v>
      </c>
      <c r="AI733" s="79">
        <f t="shared" si="181"/>
        <v>2</v>
      </c>
      <c r="AJ733" s="86">
        <f>INDEX([1]PointY2565Q3!J:J,MATCH([1]ตารางคะแนนV3!$C733,[1]PointY2565Q3!$C:$C,0))</f>
        <v>1</v>
      </c>
      <c r="AK733" s="87">
        <f>IFERROR(INDEX([1]อัตราการครองเตียง!O:O,MATCH([1]ตารางคะแนนV3!$C733,[1]อัตราการครองเตียง!$C:$C,0)),0)</f>
        <v>1</v>
      </c>
      <c r="AL733" s="88">
        <f>INDEX([1]SumAdjRw!R:R,MATCH([1]ตารางคะแนนV3!$C733,[1]SumAdjRw!$C:$C,0))</f>
        <v>0</v>
      </c>
      <c r="AM733" s="89">
        <f t="shared" si="182"/>
        <v>1</v>
      </c>
      <c r="AN733" s="90">
        <f t="shared" si="183"/>
        <v>4</v>
      </c>
      <c r="AO733" s="91">
        <f t="shared" si="184"/>
        <v>7</v>
      </c>
      <c r="AP733" s="92">
        <f>INDEX([1]RiskPlusY2565Q3!Q:Q,MATCH([1]ตารางคะแนนV3!$C733,[1]RiskPlusY2565Q3!$D:$D,0))</f>
        <v>1</v>
      </c>
      <c r="AQ733" s="92">
        <f>INDEX([1]RiskPlusY2565Q3!R:R,MATCH([1]ตารางคะแนนV3!$C733,[1]RiskPlusY2565Q3!$D:$D,0))</f>
        <v>1</v>
      </c>
      <c r="AR733" s="92">
        <f>INDEX([1]RiskPlusY2565Q3!AB:AB,MATCH([1]ตารางคะแนนV3!$C733,[1]RiskPlusY2565Q3!$D:$D,0))</f>
        <v>1</v>
      </c>
      <c r="AS733" s="93">
        <f t="shared" si="185"/>
        <v>3</v>
      </c>
      <c r="AT733" s="92">
        <f>INDEX([1]RiskPlusY2565Q3!AA:AA,MATCH([1]ตารางคะแนนV3!$C733,[1]RiskPlusY2565Q3!$D:$D,0))</f>
        <v>1</v>
      </c>
      <c r="AU733" s="92">
        <f>INDEX([1]RiskPlusY2565Q3!AC:AC,MATCH([1]ตารางคะแนนV3!$C733,[1]RiskPlusY2565Q3!$D:$D,0))</f>
        <v>1</v>
      </c>
      <c r="AV733" s="94">
        <f t="shared" si="186"/>
        <v>2</v>
      </c>
      <c r="AW733" s="95">
        <f t="shared" si="187"/>
        <v>5</v>
      </c>
      <c r="AX733" s="96">
        <f t="shared" si="188"/>
        <v>12</v>
      </c>
      <c r="AY733" s="18" t="str">
        <f t="shared" si="189"/>
        <v>A</v>
      </c>
      <c r="AZ733" s="18"/>
      <c r="BA733" s="18" t="str">
        <f>INDEX([1]Proflile65!$L:$L,MATCH([1]ตารางคะแนนV3!$C733,[1]Proflile65!$D:$D,0))</f>
        <v>เดิม</v>
      </c>
      <c r="BB733" s="18"/>
      <c r="BC733" s="18"/>
      <c r="BD733" s="28" t="b">
        <f t="shared" si="190"/>
        <v>1</v>
      </c>
      <c r="BE733" s="96">
        <v>12</v>
      </c>
      <c r="BF733" s="18" t="s">
        <v>2048</v>
      </c>
      <c r="BH733" s="17">
        <f t="shared" si="191"/>
        <v>300000</v>
      </c>
    </row>
    <row r="734" spans="1:60">
      <c r="A734" s="18" t="s">
        <v>36</v>
      </c>
      <c r="B734" s="17" t="s">
        <v>175</v>
      </c>
      <c r="C734" s="18" t="s">
        <v>1625</v>
      </c>
      <c r="D734" s="17" t="s">
        <v>1626</v>
      </c>
      <c r="E734" s="18" t="str">
        <f>INDEX([1]Proflile65!$F:$F,MATCH([1]ตารางคะแนนV3!$C734,[1]Proflile65!$D:$D,0))</f>
        <v>รพช.</v>
      </c>
      <c r="F734" s="18">
        <f>INDEX([1]Proflile65!$H:$H,MATCH([1]ตารางคะแนนV3!$C734,[1]Proflile65!$D:$D,0))</f>
        <v>33</v>
      </c>
      <c r="G734" s="19" t="str">
        <f>INDEX([1]Proflile65!$K:$K,MATCH([1]ตารางคะแนนV3!$C734,[1]Proflile65!$D:$D,0))</f>
        <v>รพช.F2 P&lt;=30,000</v>
      </c>
      <c r="H734" s="75">
        <v>24590</v>
      </c>
      <c r="I734" s="76">
        <f>INDEX([1]RiskPlusY2565Q3!L:L,MATCH([1]ตารางคะแนนV3!$C734,[1]RiskPlusY2565Q3!$D:$D,0))</f>
        <v>24960530.23</v>
      </c>
      <c r="J734" s="76">
        <f>INDEX([1]RiskPlusY2565Q3!P:P,MATCH([1]ตารางคะแนนV3!$C734,[1]RiskPlusY2565Q3!$D:$D,0))</f>
        <v>8196887.2599999998</v>
      </c>
      <c r="K734" s="76">
        <f>INDEX([1]RiskPlusY2565Q3!O:O,MATCH([1]ตารางคะแนนV3!$C734,[1]RiskPlusY2565Q3!$D:$D,0))</f>
        <v>15991898.130000001</v>
      </c>
      <c r="L734" s="76">
        <f>INDEX([1]RiskPlusY2565Q3!M:M,MATCH([1]ตารางคะแนนV3!$C734,[1]RiskPlusY2565Q3!$D:$D,0))</f>
        <v>12323050.300000001</v>
      </c>
      <c r="M734" s="29">
        <f>INDEX([1]RiskPlusY2565Q3!N:N,MATCH([1]ตารางคะแนนV3!$C734,[1]RiskPlusY2565Q3!$D:$D,0))</f>
        <v>0</v>
      </c>
      <c r="N734" s="77">
        <f>INDEX([1]PlanfinY2565Q3!M:M,MATCH([1]ตารางคะแนนV3!$C734,[1]PlanfinY2565Q3!$C:$C,0))</f>
        <v>0</v>
      </c>
      <c r="O734" s="78">
        <f>INDEX([1]PlanfinY2565Q3!N:N,MATCH([1]ตารางคะแนนV3!$C734,[1]PlanfinY2565Q3!$C:$C,0))</f>
        <v>0</v>
      </c>
      <c r="P734" s="79">
        <f t="shared" si="176"/>
        <v>0</v>
      </c>
      <c r="Q734" s="80">
        <f>INDEX([1]Ratio!R:R,MATCH([1]ตารางคะแนนV3!$C734,[1]Ratio!$C:$C,0))</f>
        <v>185</v>
      </c>
      <c r="R734" s="81">
        <f>INDEX([1]RiskPlusY2565Q3!$S:$S,MATCH([1]ตารางคะแนนV3!C734,[1]RiskPlusY2565Q3!$D:$D,0))</f>
        <v>0</v>
      </c>
      <c r="S734" s="82">
        <f>INDEX([1]Ratio!$S:$S,MATCH([1]ตารางคะแนนV3!$C734,[1]Ratio!$C:$C,0))</f>
        <v>97</v>
      </c>
      <c r="T734" s="78">
        <f>VLOOKUP($C734,[1]RiskPlusY2565Q3!$D$2:$W$901,17,0)</f>
        <v>0</v>
      </c>
      <c r="U734" s="83">
        <f t="shared" si="177"/>
        <v>0</v>
      </c>
      <c r="V734" s="82">
        <f>INDEX([1]Ratio!$T:$T,MATCH([1]ตารางคะแนนV3!$C734,[1]Ratio!$C:$C,0))</f>
        <v>50</v>
      </c>
      <c r="W734" s="78">
        <f>VLOOKUP($C734,[1]RiskPlusY2565Q3!$D$2:$W$901,18,0)</f>
        <v>1</v>
      </c>
      <c r="X734" s="83">
        <f t="shared" si="178"/>
        <v>0.5</v>
      </c>
      <c r="Y734" s="82">
        <f>INDEX([1]Ratio!$V:$V,MATCH([1]ตารางคะแนนV3!$C734,[1]Ratio!$C:$C,0))</f>
        <v>99</v>
      </c>
      <c r="Z734" s="81">
        <f>INDEX([1]RiskPlusY2565Q3!$W:$W,MATCH([1]ตารางคะแนนV3!C734,[1]RiskPlusY2565Q3!$D:$D,0))</f>
        <v>0</v>
      </c>
      <c r="AA734" s="84">
        <f t="shared" si="179"/>
        <v>0.5</v>
      </c>
      <c r="AB734" s="77" t="str">
        <f>INDEX('[1]Quick MethodY2565Q3'!P:P,MATCH([1]ตารางคะแนนV3!$C734,'[1]Quick MethodY2565Q3'!$C:$C,0))</f>
        <v>1</v>
      </c>
      <c r="AC734" s="78" t="str">
        <f>INDEX('[1]Quick MethodY2565Q3'!Q:Q,MATCH([1]ตารางคะแนนV3!$C734,'[1]Quick MethodY2565Q3'!$C:$C,0))</f>
        <v>0</v>
      </c>
      <c r="AD734" s="78">
        <f>INDEX([1]HGRY2565Q3!W:W,MATCH([1]ตารางคะแนนV3!$C734,[1]HGRY2565Q3!$C:$C,0))</f>
        <v>0.5</v>
      </c>
      <c r="AE734" s="78">
        <f>INDEX([1]HGRY2565Q3!X:X,MATCH([1]ตารางคะแนนV3!$C734,[1]HGRY2565Q3!$C:$C,0))</f>
        <v>0.5</v>
      </c>
      <c r="AF734" s="78">
        <f>INDEX([1]HGRY2565Q3!Y:Y,MATCH([1]ตารางคะแนนV3!$C734,[1]HGRY2565Q3!$C:$C,0))</f>
        <v>0.5</v>
      </c>
      <c r="AG734" s="78">
        <f>INDEX([1]HGRY2565Q3!Z:Z,MATCH([1]ตารางคะแนนV3!$C734,[1]HGRY2565Q3!$C:$C,0))</f>
        <v>0.5</v>
      </c>
      <c r="AH734" s="85">
        <f t="shared" si="180"/>
        <v>3</v>
      </c>
      <c r="AI734" s="79">
        <f t="shared" si="181"/>
        <v>2</v>
      </c>
      <c r="AJ734" s="86">
        <f>INDEX([1]PointY2565Q3!J:J,MATCH([1]ตารางคะแนนV3!$C734,[1]PointY2565Q3!$C:$C,0))</f>
        <v>1</v>
      </c>
      <c r="AK734" s="87">
        <f>IFERROR(INDEX([1]อัตราการครองเตียง!O:O,MATCH([1]ตารางคะแนนV3!$C734,[1]อัตราการครองเตียง!$C:$C,0)),0)</f>
        <v>0</v>
      </c>
      <c r="AL734" s="88">
        <f>INDEX([1]SumAdjRw!R:R,MATCH([1]ตารางคะแนนV3!$C734,[1]SumAdjRw!$C:$C,0))</f>
        <v>0</v>
      </c>
      <c r="AM734" s="89">
        <f t="shared" si="182"/>
        <v>0</v>
      </c>
      <c r="AN734" s="90">
        <f t="shared" si="183"/>
        <v>3</v>
      </c>
      <c r="AO734" s="91">
        <f t="shared" si="184"/>
        <v>3.5</v>
      </c>
      <c r="AP734" s="92">
        <f>INDEX([1]RiskPlusY2565Q3!Q:Q,MATCH([1]ตารางคะแนนV3!$C734,[1]RiskPlusY2565Q3!$D:$D,0))</f>
        <v>0</v>
      </c>
      <c r="AQ734" s="92">
        <f>INDEX([1]RiskPlusY2565Q3!R:R,MATCH([1]ตารางคะแนนV3!$C734,[1]RiskPlusY2565Q3!$D:$D,0))</f>
        <v>0</v>
      </c>
      <c r="AR734" s="92">
        <f>INDEX([1]RiskPlusY2565Q3!AB:AB,MATCH([1]ตารางคะแนนV3!$C734,[1]RiskPlusY2565Q3!$D:$D,0))</f>
        <v>1</v>
      </c>
      <c r="AS734" s="93">
        <f t="shared" si="185"/>
        <v>1</v>
      </c>
      <c r="AT734" s="92">
        <f>INDEX([1]RiskPlusY2565Q3!AA:AA,MATCH([1]ตารางคะแนนV3!$C734,[1]RiskPlusY2565Q3!$D:$D,0))</f>
        <v>1</v>
      </c>
      <c r="AU734" s="92">
        <f>INDEX([1]RiskPlusY2565Q3!AC:AC,MATCH([1]ตารางคะแนนV3!$C734,[1]RiskPlusY2565Q3!$D:$D,0))</f>
        <v>1</v>
      </c>
      <c r="AV734" s="94">
        <f t="shared" si="186"/>
        <v>2</v>
      </c>
      <c r="AW734" s="95">
        <f t="shared" si="187"/>
        <v>3</v>
      </c>
      <c r="AX734" s="96">
        <f t="shared" si="188"/>
        <v>6.5</v>
      </c>
      <c r="AY734" s="18" t="str">
        <f t="shared" si="189"/>
        <v>F</v>
      </c>
      <c r="AZ734" s="18"/>
      <c r="BA734" s="18" t="str">
        <f>INDEX([1]Proflile65!$L:$L,MATCH([1]ตารางคะแนนV3!$C734,[1]Proflile65!$D:$D,0))</f>
        <v>เดิม</v>
      </c>
      <c r="BB734" s="18"/>
      <c r="BC734" s="18"/>
      <c r="BD734" s="28" t="b">
        <f t="shared" si="190"/>
        <v>1</v>
      </c>
      <c r="BE734" s="96">
        <v>6.5</v>
      </c>
      <c r="BF734" s="18" t="s">
        <v>2074</v>
      </c>
      <c r="BH734" s="17">
        <f t="shared" si="191"/>
        <v>0</v>
      </c>
    </row>
    <row r="735" spans="1:60">
      <c r="A735" s="18" t="s">
        <v>36</v>
      </c>
      <c r="B735" s="17" t="s">
        <v>175</v>
      </c>
      <c r="C735" s="18" t="s">
        <v>1627</v>
      </c>
      <c r="D735" s="17" t="s">
        <v>1628</v>
      </c>
      <c r="E735" s="18" t="str">
        <f>INDEX([1]Proflile65!$F:$F,MATCH([1]ตารางคะแนนV3!$C735,[1]Proflile65!$D:$D,0))</f>
        <v>รพช.</v>
      </c>
      <c r="F735" s="18">
        <f>INDEX([1]Proflile65!$H:$H,MATCH([1]ตารางคะแนนV3!$C735,[1]Proflile65!$D:$D,0))</f>
        <v>69</v>
      </c>
      <c r="G735" s="19" t="str">
        <f>INDEX([1]Proflile65!$K:$K,MATCH([1]ตารางคะแนนV3!$C735,[1]Proflile65!$D:$D,0))</f>
        <v>รพช.F2 P30,000-60,000</v>
      </c>
      <c r="H735" s="75">
        <v>36990</v>
      </c>
      <c r="I735" s="76">
        <f>INDEX([1]RiskPlusY2565Q3!L:L,MATCH([1]ตารางคะแนนV3!$C735,[1]RiskPlusY2565Q3!$D:$D,0))</f>
        <v>24566705.050000001</v>
      </c>
      <c r="J735" s="76">
        <f>INDEX([1]RiskPlusY2565Q3!P:P,MATCH([1]ตารางคะแนนV3!$C735,[1]RiskPlusY2565Q3!$D:$D,0))</f>
        <v>3110751.07</v>
      </c>
      <c r="K735" s="76">
        <f>INDEX([1]RiskPlusY2565Q3!O:O,MATCH([1]ตารางคะแนนV3!$C735,[1]RiskPlusY2565Q3!$D:$D,0))</f>
        <v>19003265.09</v>
      </c>
      <c r="L735" s="76">
        <f>INDEX([1]RiskPlusY2565Q3!M:M,MATCH([1]ตารางคะแนนV3!$C735,[1]RiskPlusY2565Q3!$D:$D,0))</f>
        <v>12768866.1</v>
      </c>
      <c r="M735" s="29">
        <f>INDEX([1]RiskPlusY2565Q3!N:N,MATCH([1]ตารางคะแนนV3!$C735,[1]RiskPlusY2565Q3!$D:$D,0))</f>
        <v>0</v>
      </c>
      <c r="N735" s="77">
        <f>INDEX([1]PlanfinY2565Q3!M:M,MATCH([1]ตารางคะแนนV3!$C735,[1]PlanfinY2565Q3!$C:$C,0))</f>
        <v>0</v>
      </c>
      <c r="O735" s="78">
        <f>INDEX([1]PlanfinY2565Q3!N:N,MATCH([1]ตารางคะแนนV3!$C735,[1]PlanfinY2565Q3!$C:$C,0))</f>
        <v>1</v>
      </c>
      <c r="P735" s="79">
        <f t="shared" si="176"/>
        <v>1</v>
      </c>
      <c r="Q735" s="80">
        <f>INDEX([1]Ratio!R:R,MATCH([1]ตารางคะแนนV3!$C735,[1]Ratio!$C:$C,0))</f>
        <v>207</v>
      </c>
      <c r="R735" s="81">
        <f>INDEX([1]RiskPlusY2565Q3!$S:$S,MATCH([1]ตารางคะแนนV3!C735,[1]RiskPlusY2565Q3!$D:$D,0))</f>
        <v>0</v>
      </c>
      <c r="S735" s="82">
        <f>INDEX([1]Ratio!$S:$S,MATCH([1]ตารางคะแนนV3!$C735,[1]Ratio!$C:$C,0))</f>
        <v>23</v>
      </c>
      <c r="T735" s="78">
        <f>VLOOKUP($C735,[1]RiskPlusY2565Q3!$D$2:$W$901,17,0)</f>
        <v>1</v>
      </c>
      <c r="U735" s="83">
        <f t="shared" si="177"/>
        <v>0.5</v>
      </c>
      <c r="V735" s="82">
        <f>INDEX([1]Ratio!$T:$T,MATCH([1]ตารางคะแนนV3!$C735,[1]Ratio!$C:$C,0))</f>
        <v>80</v>
      </c>
      <c r="W735" s="78">
        <f>VLOOKUP($C735,[1]RiskPlusY2565Q3!$D$2:$W$901,18,0)</f>
        <v>0</v>
      </c>
      <c r="X735" s="83">
        <f t="shared" si="178"/>
        <v>0</v>
      </c>
      <c r="Y735" s="82">
        <f>INDEX([1]Ratio!$V:$V,MATCH([1]ตารางคะแนนV3!$C735,[1]Ratio!$C:$C,0))</f>
        <v>56</v>
      </c>
      <c r="Z735" s="81">
        <f>INDEX([1]RiskPlusY2565Q3!$W:$W,MATCH([1]ตารางคะแนนV3!C735,[1]RiskPlusY2565Q3!$D:$D,0))</f>
        <v>1</v>
      </c>
      <c r="AA735" s="84">
        <f t="shared" si="179"/>
        <v>1.5</v>
      </c>
      <c r="AB735" s="77" t="str">
        <f>INDEX('[1]Quick MethodY2565Q3'!P:P,MATCH([1]ตารางคะแนนV3!$C735,'[1]Quick MethodY2565Q3'!$C:$C,0))</f>
        <v>0</v>
      </c>
      <c r="AC735" s="78" t="str">
        <f>INDEX('[1]Quick MethodY2565Q3'!Q:Q,MATCH([1]ตารางคะแนนV3!$C735,'[1]Quick MethodY2565Q3'!$C:$C,0))</f>
        <v>1</v>
      </c>
      <c r="AD735" s="78">
        <f>INDEX([1]HGRY2565Q3!W:W,MATCH([1]ตารางคะแนนV3!$C735,[1]HGRY2565Q3!$C:$C,0))</f>
        <v>0.5</v>
      </c>
      <c r="AE735" s="78">
        <f>INDEX([1]HGRY2565Q3!X:X,MATCH([1]ตารางคะแนนV3!$C735,[1]HGRY2565Q3!$C:$C,0))</f>
        <v>0.5</v>
      </c>
      <c r="AF735" s="78">
        <f>INDEX([1]HGRY2565Q3!Y:Y,MATCH([1]ตารางคะแนนV3!$C735,[1]HGRY2565Q3!$C:$C,0))</f>
        <v>0.5</v>
      </c>
      <c r="AG735" s="78">
        <f>INDEX([1]HGRY2565Q3!Z:Z,MATCH([1]ตารางคะแนนV3!$C735,[1]HGRY2565Q3!$C:$C,0))</f>
        <v>0</v>
      </c>
      <c r="AH735" s="85">
        <f t="shared" si="180"/>
        <v>2.5</v>
      </c>
      <c r="AI735" s="79">
        <f t="shared" si="181"/>
        <v>2</v>
      </c>
      <c r="AJ735" s="86">
        <f>INDEX([1]PointY2565Q3!J:J,MATCH([1]ตารางคะแนนV3!$C735,[1]PointY2565Q3!$C:$C,0))</f>
        <v>1</v>
      </c>
      <c r="AK735" s="87">
        <f>IFERROR(INDEX([1]อัตราการครองเตียง!O:O,MATCH([1]ตารางคะแนนV3!$C735,[1]อัตราการครองเตียง!$C:$C,0)),0)</f>
        <v>0</v>
      </c>
      <c r="AL735" s="88">
        <f>INDEX([1]SumAdjRw!R:R,MATCH([1]ตารางคะแนนV3!$C735,[1]SumAdjRw!$C:$C,0))</f>
        <v>0</v>
      </c>
      <c r="AM735" s="89">
        <f t="shared" si="182"/>
        <v>0</v>
      </c>
      <c r="AN735" s="90">
        <f t="shared" si="183"/>
        <v>3</v>
      </c>
      <c r="AO735" s="91">
        <f t="shared" si="184"/>
        <v>5.5</v>
      </c>
      <c r="AP735" s="92">
        <f>INDEX([1]RiskPlusY2565Q3!Q:Q,MATCH([1]ตารางคะแนนV3!$C735,[1]RiskPlusY2565Q3!$D:$D,0))</f>
        <v>0</v>
      </c>
      <c r="AQ735" s="92">
        <f>INDEX([1]RiskPlusY2565Q3!R:R,MATCH([1]ตารางคะแนนV3!$C735,[1]RiskPlusY2565Q3!$D:$D,0))</f>
        <v>0</v>
      </c>
      <c r="AR735" s="92">
        <f>INDEX([1]RiskPlusY2565Q3!AB:AB,MATCH([1]ตารางคะแนนV3!$C735,[1]RiskPlusY2565Q3!$D:$D,0))</f>
        <v>1</v>
      </c>
      <c r="AS735" s="93">
        <f t="shared" si="185"/>
        <v>1</v>
      </c>
      <c r="AT735" s="92">
        <f>INDEX([1]RiskPlusY2565Q3!AA:AA,MATCH([1]ตารางคะแนนV3!$C735,[1]RiskPlusY2565Q3!$D:$D,0))</f>
        <v>1</v>
      </c>
      <c r="AU735" s="92">
        <f>INDEX([1]RiskPlusY2565Q3!AC:AC,MATCH([1]ตารางคะแนนV3!$C735,[1]RiskPlusY2565Q3!$D:$D,0))</f>
        <v>1</v>
      </c>
      <c r="AV735" s="94">
        <f t="shared" si="186"/>
        <v>2</v>
      </c>
      <c r="AW735" s="95">
        <f t="shared" si="187"/>
        <v>3</v>
      </c>
      <c r="AX735" s="96">
        <f t="shared" si="188"/>
        <v>8.5</v>
      </c>
      <c r="AY735" s="18" t="str">
        <f t="shared" si="189"/>
        <v>D</v>
      </c>
      <c r="AZ735" s="18"/>
      <c r="BA735" s="18" t="str">
        <f>INDEX([1]Proflile65!$L:$L,MATCH([1]ตารางคะแนนV3!$C735,[1]Proflile65!$D:$D,0))</f>
        <v>เดิม</v>
      </c>
      <c r="BB735" s="18"/>
      <c r="BC735" s="18"/>
      <c r="BD735" s="28" t="b">
        <f t="shared" si="190"/>
        <v>1</v>
      </c>
      <c r="BE735" s="96">
        <v>8.5</v>
      </c>
      <c r="BF735" s="18" t="s">
        <v>2073</v>
      </c>
      <c r="BH735" s="17">
        <f t="shared" si="191"/>
        <v>0</v>
      </c>
    </row>
    <row r="736" spans="1:60">
      <c r="A736" s="18" t="s">
        <v>36</v>
      </c>
      <c r="B736" s="17" t="s">
        <v>175</v>
      </c>
      <c r="C736" s="18" t="s">
        <v>1629</v>
      </c>
      <c r="D736" s="17" t="s">
        <v>1630</v>
      </c>
      <c r="E736" s="18" t="str">
        <f>INDEX([1]Proflile65!$F:$F,MATCH([1]ตารางคะแนนV3!$C736,[1]Proflile65!$D:$D,0))</f>
        <v>รพช.</v>
      </c>
      <c r="F736" s="18">
        <f>INDEX([1]Proflile65!$H:$H,MATCH([1]ตารางคะแนนV3!$C736,[1]Proflile65!$D:$D,0))</f>
        <v>36</v>
      </c>
      <c r="G736" s="19" t="str">
        <f>INDEX([1]Proflile65!$K:$K,MATCH([1]ตารางคะแนนV3!$C736,[1]Proflile65!$D:$D,0))</f>
        <v>รพช.F2 P30,000-60,000</v>
      </c>
      <c r="H736" s="75">
        <v>39845</v>
      </c>
      <c r="I736" s="76">
        <f>INDEX([1]RiskPlusY2565Q3!L:L,MATCH([1]ตารางคะแนนV3!$C736,[1]RiskPlusY2565Q3!$D:$D,0))</f>
        <v>40489250.439999998</v>
      </c>
      <c r="J736" s="76">
        <f>INDEX([1]RiskPlusY2565Q3!P:P,MATCH([1]ตารางคะแนนV3!$C736,[1]RiskPlusY2565Q3!$D:$D,0))</f>
        <v>23477234.870000001</v>
      </c>
      <c r="K736" s="76">
        <f>INDEX([1]RiskPlusY2565Q3!O:O,MATCH([1]ตารางคะแนนV3!$C736,[1]RiskPlusY2565Q3!$D:$D,0))</f>
        <v>20381652.899999999</v>
      </c>
      <c r="L736" s="76">
        <f>INDEX([1]RiskPlusY2565Q3!M:M,MATCH([1]ตารางคะแนนV3!$C736,[1]RiskPlusY2565Q3!$D:$D,0))</f>
        <v>19947828.690000001</v>
      </c>
      <c r="M736" s="29">
        <f>INDEX([1]RiskPlusY2565Q3!N:N,MATCH([1]ตารางคะแนนV3!$C736,[1]RiskPlusY2565Q3!$D:$D,0))</f>
        <v>0</v>
      </c>
      <c r="N736" s="77">
        <f>INDEX([1]PlanfinY2565Q3!M:M,MATCH([1]ตารางคะแนนV3!$C736,[1]PlanfinY2565Q3!$C:$C,0))</f>
        <v>0</v>
      </c>
      <c r="O736" s="78">
        <f>INDEX([1]PlanfinY2565Q3!N:N,MATCH([1]ตารางคะแนนV3!$C736,[1]PlanfinY2565Q3!$C:$C,0))</f>
        <v>0</v>
      </c>
      <c r="P736" s="79">
        <f t="shared" si="176"/>
        <v>0</v>
      </c>
      <c r="Q736" s="80">
        <f>INDEX([1]Ratio!R:R,MATCH([1]ตารางคะแนนV3!$C736,[1]Ratio!$C:$C,0))</f>
        <v>188</v>
      </c>
      <c r="R736" s="81">
        <f>INDEX([1]RiskPlusY2565Q3!$S:$S,MATCH([1]ตารางคะแนนV3!C736,[1]RiskPlusY2565Q3!$D:$D,0))</f>
        <v>0</v>
      </c>
      <c r="S736" s="82">
        <f>INDEX([1]Ratio!$S:$S,MATCH([1]ตารางคะแนนV3!$C736,[1]Ratio!$C:$C,0))</f>
        <v>106</v>
      </c>
      <c r="T736" s="78">
        <f>VLOOKUP($C736,[1]RiskPlusY2565Q3!$D$2:$W$901,17,0)</f>
        <v>0</v>
      </c>
      <c r="U736" s="83">
        <f t="shared" si="177"/>
        <v>0</v>
      </c>
      <c r="V736" s="82">
        <f>INDEX([1]Ratio!$T:$T,MATCH([1]ตารางคะแนนV3!$C736,[1]Ratio!$C:$C,0))</f>
        <v>78</v>
      </c>
      <c r="W736" s="78">
        <f>VLOOKUP($C736,[1]RiskPlusY2565Q3!$D$2:$W$901,18,0)</f>
        <v>0</v>
      </c>
      <c r="X736" s="83">
        <f t="shared" si="178"/>
        <v>0</v>
      </c>
      <c r="Y736" s="82">
        <f>INDEX([1]Ratio!$V:$V,MATCH([1]ตารางคะแนนV3!$C736,[1]Ratio!$C:$C,0))</f>
        <v>67</v>
      </c>
      <c r="Z736" s="81">
        <f>INDEX([1]RiskPlusY2565Q3!$W:$W,MATCH([1]ตารางคะแนนV3!C736,[1]RiskPlusY2565Q3!$D:$D,0))</f>
        <v>0</v>
      </c>
      <c r="AA736" s="84">
        <f t="shared" si="179"/>
        <v>0</v>
      </c>
      <c r="AB736" s="77" t="str">
        <f>INDEX('[1]Quick MethodY2565Q3'!P:P,MATCH([1]ตารางคะแนนV3!$C736,'[1]Quick MethodY2565Q3'!$C:$C,0))</f>
        <v>1</v>
      </c>
      <c r="AC736" s="78" t="str">
        <f>INDEX('[1]Quick MethodY2565Q3'!Q:Q,MATCH([1]ตารางคะแนนV3!$C736,'[1]Quick MethodY2565Q3'!$C:$C,0))</f>
        <v>1</v>
      </c>
      <c r="AD736" s="78">
        <f>INDEX([1]HGRY2565Q3!W:W,MATCH([1]ตารางคะแนนV3!$C736,[1]HGRY2565Q3!$C:$C,0))</f>
        <v>0.5</v>
      </c>
      <c r="AE736" s="78">
        <f>INDEX([1]HGRY2565Q3!X:X,MATCH([1]ตารางคะแนนV3!$C736,[1]HGRY2565Q3!$C:$C,0))</f>
        <v>0.5</v>
      </c>
      <c r="AF736" s="78">
        <f>INDEX([1]HGRY2565Q3!Y:Y,MATCH([1]ตารางคะแนนV3!$C736,[1]HGRY2565Q3!$C:$C,0))</f>
        <v>0.5</v>
      </c>
      <c r="AG736" s="78">
        <f>INDEX([1]HGRY2565Q3!Z:Z,MATCH([1]ตารางคะแนนV3!$C736,[1]HGRY2565Q3!$C:$C,0))</f>
        <v>0.5</v>
      </c>
      <c r="AH736" s="85">
        <f t="shared" si="180"/>
        <v>4</v>
      </c>
      <c r="AI736" s="79">
        <f t="shared" si="181"/>
        <v>2</v>
      </c>
      <c r="AJ736" s="86">
        <f>INDEX([1]PointY2565Q3!J:J,MATCH([1]ตารางคะแนนV3!$C736,[1]PointY2565Q3!$C:$C,0))</f>
        <v>1</v>
      </c>
      <c r="AK736" s="87">
        <f>IFERROR(INDEX([1]อัตราการครองเตียง!O:O,MATCH([1]ตารางคะแนนV3!$C736,[1]อัตราการครองเตียง!$C:$C,0)),0)</f>
        <v>0</v>
      </c>
      <c r="AL736" s="88">
        <f>INDEX([1]SumAdjRw!R:R,MATCH([1]ตารางคะแนนV3!$C736,[1]SumAdjRw!$C:$C,0))</f>
        <v>0</v>
      </c>
      <c r="AM736" s="89">
        <f t="shared" si="182"/>
        <v>0</v>
      </c>
      <c r="AN736" s="90">
        <f t="shared" si="183"/>
        <v>3</v>
      </c>
      <c r="AO736" s="91">
        <f t="shared" si="184"/>
        <v>3</v>
      </c>
      <c r="AP736" s="92">
        <f>INDEX([1]RiskPlusY2565Q3!Q:Q,MATCH([1]ตารางคะแนนV3!$C736,[1]RiskPlusY2565Q3!$D:$D,0))</f>
        <v>0</v>
      </c>
      <c r="AQ736" s="92">
        <f>INDEX([1]RiskPlusY2565Q3!R:R,MATCH([1]ตารางคะแนนV3!$C736,[1]RiskPlusY2565Q3!$D:$D,0))</f>
        <v>0</v>
      </c>
      <c r="AR736" s="92">
        <f>INDEX([1]RiskPlusY2565Q3!AB:AB,MATCH([1]ตารางคะแนนV3!$C736,[1]RiskPlusY2565Q3!$D:$D,0))</f>
        <v>1</v>
      </c>
      <c r="AS736" s="93">
        <f t="shared" si="185"/>
        <v>1</v>
      </c>
      <c r="AT736" s="92">
        <f>INDEX([1]RiskPlusY2565Q3!AA:AA,MATCH([1]ตารางคะแนนV3!$C736,[1]RiskPlusY2565Q3!$D:$D,0))</f>
        <v>1</v>
      </c>
      <c r="AU736" s="92">
        <f>INDEX([1]RiskPlusY2565Q3!AC:AC,MATCH([1]ตารางคะแนนV3!$C736,[1]RiskPlusY2565Q3!$D:$D,0))</f>
        <v>1</v>
      </c>
      <c r="AV736" s="94">
        <f t="shared" si="186"/>
        <v>2</v>
      </c>
      <c r="AW736" s="95">
        <f t="shared" si="187"/>
        <v>3</v>
      </c>
      <c r="AX736" s="96">
        <f t="shared" si="188"/>
        <v>6</v>
      </c>
      <c r="AY736" s="18" t="str">
        <f t="shared" si="189"/>
        <v>F</v>
      </c>
      <c r="AZ736" s="18"/>
      <c r="BA736" s="18" t="str">
        <f>INDEX([1]Proflile65!$L:$L,MATCH([1]ตารางคะแนนV3!$C736,[1]Proflile65!$D:$D,0))</f>
        <v>เดิม</v>
      </c>
      <c r="BB736" s="18"/>
      <c r="BC736" s="18"/>
      <c r="BD736" s="28" t="b">
        <f t="shared" si="190"/>
        <v>1</v>
      </c>
      <c r="BE736" s="96">
        <v>6</v>
      </c>
      <c r="BF736" s="18" t="s">
        <v>2074</v>
      </c>
      <c r="BH736" s="17">
        <f t="shared" si="191"/>
        <v>0</v>
      </c>
    </row>
    <row r="737" spans="1:60">
      <c r="A737" s="18" t="s">
        <v>36</v>
      </c>
      <c r="B737" s="17" t="s">
        <v>175</v>
      </c>
      <c r="C737" s="18" t="s">
        <v>1631</v>
      </c>
      <c r="D737" s="17" t="s">
        <v>1632</v>
      </c>
      <c r="E737" s="18" t="str">
        <f>INDEX([1]Proflile65!$F:$F,MATCH([1]ตารางคะแนนV3!$C737,[1]Proflile65!$D:$D,0))</f>
        <v>รพช.</v>
      </c>
      <c r="F737" s="18">
        <f>INDEX([1]Proflile65!$H:$H,MATCH([1]ตารางคะแนนV3!$C737,[1]Proflile65!$D:$D,0))</f>
        <v>32</v>
      </c>
      <c r="G737" s="19" t="str">
        <f>INDEX([1]Proflile65!$K:$K,MATCH([1]ตารางคะแนนV3!$C737,[1]Proflile65!$D:$D,0))</f>
        <v>รพช.F2 P&lt;=30,000</v>
      </c>
      <c r="H737" s="75">
        <v>19894</v>
      </c>
      <c r="I737" s="76">
        <f>INDEX([1]RiskPlusY2565Q3!L:L,MATCH([1]ตารางคะแนนV3!$C737,[1]RiskPlusY2565Q3!$D:$D,0))</f>
        <v>49092605.780000001</v>
      </c>
      <c r="J737" s="76">
        <f>INDEX([1]RiskPlusY2565Q3!P:P,MATCH([1]ตารางคะแนนV3!$C737,[1]RiskPlusY2565Q3!$D:$D,0))</f>
        <v>33632356.829999998</v>
      </c>
      <c r="K737" s="76">
        <f>INDEX([1]RiskPlusY2565Q3!O:O,MATCH([1]ตารางคะแนนV3!$C737,[1]RiskPlusY2565Q3!$D:$D,0))</f>
        <v>28511895.530000001</v>
      </c>
      <c r="L737" s="76">
        <f>INDEX([1]RiskPlusY2565Q3!M:M,MATCH([1]ตารางคะแนนV3!$C737,[1]RiskPlusY2565Q3!$D:$D,0))</f>
        <v>28536554.73</v>
      </c>
      <c r="M737" s="29">
        <f>INDEX([1]RiskPlusY2565Q3!N:N,MATCH([1]ตารางคะแนนV3!$C737,[1]RiskPlusY2565Q3!$D:$D,0))</f>
        <v>0</v>
      </c>
      <c r="N737" s="77">
        <f>INDEX([1]PlanfinY2565Q3!M:M,MATCH([1]ตารางคะแนนV3!$C737,[1]PlanfinY2565Q3!$C:$C,0))</f>
        <v>0</v>
      </c>
      <c r="O737" s="78">
        <f>INDEX([1]PlanfinY2565Q3!N:N,MATCH([1]ตารางคะแนนV3!$C737,[1]PlanfinY2565Q3!$C:$C,0))</f>
        <v>0</v>
      </c>
      <c r="P737" s="79">
        <f t="shared" si="176"/>
        <v>0</v>
      </c>
      <c r="Q737" s="80">
        <f>INDEX([1]Ratio!R:R,MATCH([1]ตารางคะแนนV3!$C737,[1]Ratio!$C:$C,0))</f>
        <v>186</v>
      </c>
      <c r="R737" s="81">
        <f>INDEX([1]RiskPlusY2565Q3!$S:$S,MATCH([1]ตารางคะแนนV3!C737,[1]RiskPlusY2565Q3!$D:$D,0))</f>
        <v>0</v>
      </c>
      <c r="S737" s="82">
        <f>INDEX([1]Ratio!$S:$S,MATCH([1]ตารางคะแนนV3!$C737,[1]Ratio!$C:$C,0))</f>
        <v>130</v>
      </c>
      <c r="T737" s="78">
        <f>VLOOKUP($C737,[1]RiskPlusY2565Q3!$D$2:$W$901,17,0)</f>
        <v>0</v>
      </c>
      <c r="U737" s="83">
        <f t="shared" si="177"/>
        <v>0</v>
      </c>
      <c r="V737" s="82">
        <f>INDEX([1]Ratio!$T:$T,MATCH([1]ตารางคะแนนV3!$C737,[1]Ratio!$C:$C,0))</f>
        <v>49</v>
      </c>
      <c r="W737" s="78">
        <f>VLOOKUP($C737,[1]RiskPlusY2565Q3!$D$2:$W$901,18,0)</f>
        <v>1</v>
      </c>
      <c r="X737" s="83">
        <f t="shared" si="178"/>
        <v>0.5</v>
      </c>
      <c r="Y737" s="82">
        <f>INDEX([1]Ratio!$V:$V,MATCH([1]ตารางคะแนนV3!$C737,[1]Ratio!$C:$C,0))</f>
        <v>78</v>
      </c>
      <c r="Z737" s="81">
        <f>INDEX([1]RiskPlusY2565Q3!$W:$W,MATCH([1]ตารางคะแนนV3!C737,[1]RiskPlusY2565Q3!$D:$D,0))</f>
        <v>0</v>
      </c>
      <c r="AA737" s="84">
        <f t="shared" si="179"/>
        <v>0.5</v>
      </c>
      <c r="AB737" s="77" t="str">
        <f>INDEX('[1]Quick MethodY2565Q3'!P:P,MATCH([1]ตารางคะแนนV3!$C737,'[1]Quick MethodY2565Q3'!$C:$C,0))</f>
        <v>1</v>
      </c>
      <c r="AC737" s="78" t="str">
        <f>INDEX('[1]Quick MethodY2565Q3'!Q:Q,MATCH([1]ตารางคะแนนV3!$C737,'[1]Quick MethodY2565Q3'!$C:$C,0))</f>
        <v>1</v>
      </c>
      <c r="AD737" s="78">
        <f>INDEX([1]HGRY2565Q3!W:W,MATCH([1]ตารางคะแนนV3!$C737,[1]HGRY2565Q3!$C:$C,0))</f>
        <v>0.5</v>
      </c>
      <c r="AE737" s="78">
        <f>INDEX([1]HGRY2565Q3!X:X,MATCH([1]ตารางคะแนนV3!$C737,[1]HGRY2565Q3!$C:$C,0))</f>
        <v>0.5</v>
      </c>
      <c r="AF737" s="78">
        <f>INDEX([1]HGRY2565Q3!Y:Y,MATCH([1]ตารางคะแนนV3!$C737,[1]HGRY2565Q3!$C:$C,0))</f>
        <v>0.5</v>
      </c>
      <c r="AG737" s="78">
        <f>INDEX([1]HGRY2565Q3!Z:Z,MATCH([1]ตารางคะแนนV3!$C737,[1]HGRY2565Q3!$C:$C,0))</f>
        <v>0.5</v>
      </c>
      <c r="AH737" s="85">
        <f t="shared" si="180"/>
        <v>4</v>
      </c>
      <c r="AI737" s="79">
        <f t="shared" si="181"/>
        <v>2</v>
      </c>
      <c r="AJ737" s="86">
        <f>INDEX([1]PointY2565Q3!J:J,MATCH([1]ตารางคะแนนV3!$C737,[1]PointY2565Q3!$C:$C,0))</f>
        <v>1</v>
      </c>
      <c r="AK737" s="87">
        <f>IFERROR(INDEX([1]อัตราการครองเตียง!O:O,MATCH([1]ตารางคะแนนV3!$C737,[1]อัตราการครองเตียง!$C:$C,0)),0)</f>
        <v>0</v>
      </c>
      <c r="AL737" s="88">
        <f>INDEX([1]SumAdjRw!R:R,MATCH([1]ตารางคะแนนV3!$C737,[1]SumAdjRw!$C:$C,0))</f>
        <v>0</v>
      </c>
      <c r="AM737" s="89">
        <f t="shared" si="182"/>
        <v>0</v>
      </c>
      <c r="AN737" s="90">
        <f t="shared" si="183"/>
        <v>3</v>
      </c>
      <c r="AO737" s="91">
        <f t="shared" si="184"/>
        <v>3.5</v>
      </c>
      <c r="AP737" s="92">
        <f>INDEX([1]RiskPlusY2565Q3!Q:Q,MATCH([1]ตารางคะแนนV3!$C737,[1]RiskPlusY2565Q3!$D:$D,0))</f>
        <v>1</v>
      </c>
      <c r="AQ737" s="92">
        <f>INDEX([1]RiskPlusY2565Q3!R:R,MATCH([1]ตารางคะแนนV3!$C737,[1]RiskPlusY2565Q3!$D:$D,0))</f>
        <v>1</v>
      </c>
      <c r="AR737" s="92">
        <f>INDEX([1]RiskPlusY2565Q3!AB:AB,MATCH([1]ตารางคะแนนV3!$C737,[1]RiskPlusY2565Q3!$D:$D,0))</f>
        <v>1</v>
      </c>
      <c r="AS737" s="93">
        <f t="shared" si="185"/>
        <v>3</v>
      </c>
      <c r="AT737" s="92">
        <f>INDEX([1]RiskPlusY2565Q3!AA:AA,MATCH([1]ตารางคะแนนV3!$C737,[1]RiskPlusY2565Q3!$D:$D,0))</f>
        <v>1</v>
      </c>
      <c r="AU737" s="92">
        <f>INDEX([1]RiskPlusY2565Q3!AC:AC,MATCH([1]ตารางคะแนนV3!$C737,[1]RiskPlusY2565Q3!$D:$D,0))</f>
        <v>1</v>
      </c>
      <c r="AV737" s="94">
        <f t="shared" si="186"/>
        <v>2</v>
      </c>
      <c r="AW737" s="95">
        <f t="shared" si="187"/>
        <v>5</v>
      </c>
      <c r="AX737" s="96">
        <f t="shared" si="188"/>
        <v>8.5</v>
      </c>
      <c r="AY737" s="18" t="str">
        <f t="shared" si="189"/>
        <v>D</v>
      </c>
      <c r="AZ737" s="18"/>
      <c r="BA737" s="18" t="str">
        <f>INDEX([1]Proflile65!$L:$L,MATCH([1]ตารางคะแนนV3!$C737,[1]Proflile65!$D:$D,0))</f>
        <v>เดิม</v>
      </c>
      <c r="BB737" s="18"/>
      <c r="BC737" s="18"/>
      <c r="BD737" s="28" t="b">
        <f t="shared" si="190"/>
        <v>1</v>
      </c>
      <c r="BE737" s="96">
        <v>8.5</v>
      </c>
      <c r="BF737" s="18" t="s">
        <v>2073</v>
      </c>
      <c r="BH737" s="17">
        <f t="shared" si="191"/>
        <v>0</v>
      </c>
    </row>
    <row r="738" spans="1:60">
      <c r="A738" s="18" t="s">
        <v>36</v>
      </c>
      <c r="B738" s="17" t="s">
        <v>175</v>
      </c>
      <c r="C738" s="18" t="s">
        <v>1633</v>
      </c>
      <c r="D738" s="17" t="s">
        <v>1634</v>
      </c>
      <c r="E738" s="18" t="str">
        <f>INDEX([1]Proflile65!$F:$F,MATCH([1]ตารางคะแนนV3!$C738,[1]Proflile65!$D:$D,0))</f>
        <v>รพช.</v>
      </c>
      <c r="F738" s="18">
        <f>INDEX([1]Proflile65!$H:$H,MATCH([1]ตารางคะแนนV3!$C738,[1]Proflile65!$D:$D,0))</f>
        <v>38</v>
      </c>
      <c r="G738" s="19" t="str">
        <f>INDEX([1]Proflile65!$K:$K,MATCH([1]ตารางคะแนนV3!$C738,[1]Proflile65!$D:$D,0))</f>
        <v>รพช.F2 P30,000-60,000</v>
      </c>
      <c r="H738" s="75">
        <v>42247</v>
      </c>
      <c r="I738" s="76">
        <f>INDEX([1]RiskPlusY2565Q3!L:L,MATCH([1]ตารางคะแนนV3!$C738,[1]RiskPlusY2565Q3!$D:$D,0))</f>
        <v>95137844.450000003</v>
      </c>
      <c r="J738" s="76">
        <f>INDEX([1]RiskPlusY2565Q3!P:P,MATCH([1]ตารางคะแนนV3!$C738,[1]RiskPlusY2565Q3!$D:$D,0))</f>
        <v>59157530.159999996</v>
      </c>
      <c r="K738" s="76">
        <f>INDEX([1]RiskPlusY2565Q3!O:O,MATCH([1]ตารางคะแนนV3!$C738,[1]RiskPlusY2565Q3!$D:$D,0))</f>
        <v>39848417.82</v>
      </c>
      <c r="L738" s="76">
        <f>INDEX([1]RiskPlusY2565Q3!M:M,MATCH([1]ตารางคะแนนV3!$C738,[1]RiskPlusY2565Q3!$D:$D,0))</f>
        <v>38951534.57</v>
      </c>
      <c r="M738" s="29">
        <f>INDEX([1]RiskPlusY2565Q3!N:N,MATCH([1]ตารางคะแนนV3!$C738,[1]RiskPlusY2565Q3!$D:$D,0))</f>
        <v>0</v>
      </c>
      <c r="N738" s="77">
        <f>INDEX([1]PlanfinY2565Q3!M:M,MATCH([1]ตารางคะแนนV3!$C738,[1]PlanfinY2565Q3!$C:$C,0))</f>
        <v>0</v>
      </c>
      <c r="O738" s="78">
        <f>INDEX([1]PlanfinY2565Q3!N:N,MATCH([1]ตารางคะแนนV3!$C738,[1]PlanfinY2565Q3!$C:$C,0))</f>
        <v>0</v>
      </c>
      <c r="P738" s="79">
        <f t="shared" si="176"/>
        <v>0</v>
      </c>
      <c r="Q738" s="80">
        <f>INDEX([1]Ratio!R:R,MATCH([1]ตารางคะแนนV3!$C738,[1]Ratio!$C:$C,0))</f>
        <v>140</v>
      </c>
      <c r="R738" s="81">
        <f>INDEX([1]RiskPlusY2565Q3!$S:$S,MATCH([1]ตารางคะแนนV3!C738,[1]RiskPlusY2565Q3!$D:$D,0))</f>
        <v>0</v>
      </c>
      <c r="S738" s="82">
        <f>INDEX([1]Ratio!$S:$S,MATCH([1]ตารางคะแนนV3!$C738,[1]Ratio!$C:$C,0))</f>
        <v>172</v>
      </c>
      <c r="T738" s="78">
        <f>VLOOKUP($C738,[1]RiskPlusY2565Q3!$D$2:$W$901,17,0)</f>
        <v>0</v>
      </c>
      <c r="U738" s="83">
        <f t="shared" si="177"/>
        <v>0</v>
      </c>
      <c r="V738" s="82">
        <f>INDEX([1]Ratio!$T:$T,MATCH([1]ตารางคะแนนV3!$C738,[1]Ratio!$C:$C,0))</f>
        <v>115</v>
      </c>
      <c r="W738" s="78">
        <f>VLOOKUP($C738,[1]RiskPlusY2565Q3!$D$2:$W$901,18,0)</f>
        <v>0</v>
      </c>
      <c r="X738" s="83">
        <f t="shared" si="178"/>
        <v>0</v>
      </c>
      <c r="Y738" s="82">
        <f>INDEX([1]Ratio!$V:$V,MATCH([1]ตารางคะแนนV3!$C738,[1]Ratio!$C:$C,0))</f>
        <v>82</v>
      </c>
      <c r="Z738" s="81">
        <f>INDEX([1]RiskPlusY2565Q3!$W:$W,MATCH([1]ตารางคะแนนV3!C738,[1]RiskPlusY2565Q3!$D:$D,0))</f>
        <v>0</v>
      </c>
      <c r="AA738" s="84">
        <f t="shared" si="179"/>
        <v>0</v>
      </c>
      <c r="AB738" s="77" t="str">
        <f>INDEX('[1]Quick MethodY2565Q3'!P:P,MATCH([1]ตารางคะแนนV3!$C738,'[1]Quick MethodY2565Q3'!$C:$C,0))</f>
        <v>1</v>
      </c>
      <c r="AC738" s="78" t="str">
        <f>INDEX('[1]Quick MethodY2565Q3'!Q:Q,MATCH([1]ตารางคะแนนV3!$C738,'[1]Quick MethodY2565Q3'!$C:$C,0))</f>
        <v>1</v>
      </c>
      <c r="AD738" s="78">
        <f>INDEX([1]HGRY2565Q3!W:W,MATCH([1]ตารางคะแนนV3!$C738,[1]HGRY2565Q3!$C:$C,0))</f>
        <v>0.5</v>
      </c>
      <c r="AE738" s="78">
        <f>INDEX([1]HGRY2565Q3!X:X,MATCH([1]ตารางคะแนนV3!$C738,[1]HGRY2565Q3!$C:$C,0))</f>
        <v>0.5</v>
      </c>
      <c r="AF738" s="78">
        <f>INDEX([1]HGRY2565Q3!Y:Y,MATCH([1]ตารางคะแนนV3!$C738,[1]HGRY2565Q3!$C:$C,0))</f>
        <v>0.5</v>
      </c>
      <c r="AG738" s="78">
        <f>INDEX([1]HGRY2565Q3!Z:Z,MATCH([1]ตารางคะแนนV3!$C738,[1]HGRY2565Q3!$C:$C,0))</f>
        <v>0.5</v>
      </c>
      <c r="AH738" s="85">
        <f t="shared" si="180"/>
        <v>4</v>
      </c>
      <c r="AI738" s="79">
        <f t="shared" si="181"/>
        <v>2</v>
      </c>
      <c r="AJ738" s="86">
        <f>INDEX([1]PointY2565Q3!J:J,MATCH([1]ตารางคะแนนV3!$C738,[1]PointY2565Q3!$C:$C,0))</f>
        <v>1</v>
      </c>
      <c r="AK738" s="87">
        <f>IFERROR(INDEX([1]อัตราการครองเตียง!O:O,MATCH([1]ตารางคะแนนV3!$C738,[1]อัตราการครองเตียง!$C:$C,0)),0)</f>
        <v>1</v>
      </c>
      <c r="AL738" s="88">
        <f>INDEX([1]SumAdjRw!R:R,MATCH([1]ตารางคะแนนV3!$C738,[1]SumAdjRw!$C:$C,0))</f>
        <v>1</v>
      </c>
      <c r="AM738" s="89">
        <f t="shared" si="182"/>
        <v>2</v>
      </c>
      <c r="AN738" s="90">
        <f t="shared" si="183"/>
        <v>5</v>
      </c>
      <c r="AO738" s="91">
        <f t="shared" si="184"/>
        <v>5</v>
      </c>
      <c r="AP738" s="92">
        <f>INDEX([1]RiskPlusY2565Q3!Q:Q,MATCH([1]ตารางคะแนนV3!$C738,[1]RiskPlusY2565Q3!$D:$D,0))</f>
        <v>1</v>
      </c>
      <c r="AQ738" s="92">
        <f>INDEX([1]RiskPlusY2565Q3!R:R,MATCH([1]ตารางคะแนนV3!$C738,[1]RiskPlusY2565Q3!$D:$D,0))</f>
        <v>1</v>
      </c>
      <c r="AR738" s="92">
        <f>INDEX([1]RiskPlusY2565Q3!AB:AB,MATCH([1]ตารางคะแนนV3!$C738,[1]RiskPlusY2565Q3!$D:$D,0))</f>
        <v>1</v>
      </c>
      <c r="AS738" s="93">
        <f t="shared" si="185"/>
        <v>3</v>
      </c>
      <c r="AT738" s="92">
        <f>INDEX([1]RiskPlusY2565Q3!AA:AA,MATCH([1]ตารางคะแนนV3!$C738,[1]RiskPlusY2565Q3!$D:$D,0))</f>
        <v>1</v>
      </c>
      <c r="AU738" s="92">
        <f>INDEX([1]RiskPlusY2565Q3!AC:AC,MATCH([1]ตารางคะแนนV3!$C738,[1]RiskPlusY2565Q3!$D:$D,0))</f>
        <v>1</v>
      </c>
      <c r="AV738" s="94">
        <f t="shared" si="186"/>
        <v>2</v>
      </c>
      <c r="AW738" s="95">
        <f t="shared" si="187"/>
        <v>5</v>
      </c>
      <c r="AX738" s="96">
        <f t="shared" si="188"/>
        <v>10</v>
      </c>
      <c r="AY738" s="18" t="str">
        <f t="shared" si="189"/>
        <v>C</v>
      </c>
      <c r="AZ738" s="18"/>
      <c r="BA738" s="18" t="str">
        <f>INDEX([1]Proflile65!$L:$L,MATCH([1]ตารางคะแนนV3!$C738,[1]Proflile65!$D:$D,0))</f>
        <v>เดิม</v>
      </c>
      <c r="BB738" s="18"/>
      <c r="BC738" s="18"/>
      <c r="BD738" s="28" t="b">
        <f t="shared" si="190"/>
        <v>1</v>
      </c>
      <c r="BE738" s="96">
        <v>10</v>
      </c>
      <c r="BF738" s="18" t="s">
        <v>2072</v>
      </c>
      <c r="BH738" s="17">
        <f t="shared" si="191"/>
        <v>0</v>
      </c>
    </row>
    <row r="739" spans="1:60">
      <c r="A739" s="18" t="s">
        <v>36</v>
      </c>
      <c r="B739" s="17" t="s">
        <v>175</v>
      </c>
      <c r="C739" s="18" t="s">
        <v>1635</v>
      </c>
      <c r="D739" s="17" t="s">
        <v>1636</v>
      </c>
      <c r="E739" s="18" t="str">
        <f>INDEX([1]Proflile65!$F:$F,MATCH([1]ตารางคะแนนV3!$C739,[1]Proflile65!$D:$D,0))</f>
        <v>รพช.</v>
      </c>
      <c r="F739" s="18">
        <f>INDEX([1]Proflile65!$H:$H,MATCH([1]ตารางคะแนนV3!$C739,[1]Proflile65!$D:$D,0))</f>
        <v>30</v>
      </c>
      <c r="G739" s="19" t="str">
        <f>INDEX([1]Proflile65!$K:$K,MATCH([1]ตารางคะแนนV3!$C739,[1]Proflile65!$D:$D,0))</f>
        <v>รพช.F2 P&lt;=30,000</v>
      </c>
      <c r="H739" s="75">
        <v>22285</v>
      </c>
      <c r="I739" s="76">
        <f>INDEX([1]RiskPlusY2565Q3!L:L,MATCH([1]ตารางคะแนนV3!$C739,[1]RiskPlusY2565Q3!$D:$D,0))</f>
        <v>30182228</v>
      </c>
      <c r="J739" s="76">
        <f>INDEX([1]RiskPlusY2565Q3!P:P,MATCH([1]ตารางคะแนนV3!$C739,[1]RiskPlusY2565Q3!$D:$D,0))</f>
        <v>19566239.68</v>
      </c>
      <c r="K739" s="76">
        <f>INDEX([1]RiskPlusY2565Q3!O:O,MATCH([1]ตารางคะแนนV3!$C739,[1]RiskPlusY2565Q3!$D:$D,0))</f>
        <v>7154104.7599999998</v>
      </c>
      <c r="L739" s="76">
        <f>INDEX([1]RiskPlusY2565Q3!M:M,MATCH([1]ตารางคะแนนV3!$C739,[1]RiskPlusY2565Q3!$D:$D,0))</f>
        <v>7739914.5300000003</v>
      </c>
      <c r="M739" s="29">
        <f>INDEX([1]RiskPlusY2565Q3!N:N,MATCH([1]ตารางคะแนนV3!$C739,[1]RiskPlusY2565Q3!$D:$D,0))</f>
        <v>0</v>
      </c>
      <c r="N739" s="77">
        <f>INDEX([1]PlanfinY2565Q3!M:M,MATCH([1]ตารางคะแนนV3!$C739,[1]PlanfinY2565Q3!$C:$C,0))</f>
        <v>0</v>
      </c>
      <c r="O739" s="78">
        <f>INDEX([1]PlanfinY2565Q3!N:N,MATCH([1]ตารางคะแนนV3!$C739,[1]PlanfinY2565Q3!$C:$C,0))</f>
        <v>0</v>
      </c>
      <c r="P739" s="79">
        <f t="shared" si="176"/>
        <v>0</v>
      </c>
      <c r="Q739" s="80">
        <f>INDEX([1]Ratio!R:R,MATCH([1]ตารางคะแนนV3!$C739,[1]Ratio!$C:$C,0))</f>
        <v>221</v>
      </c>
      <c r="R739" s="81">
        <f>INDEX([1]RiskPlusY2565Q3!$S:$S,MATCH([1]ตารางคะแนนV3!C739,[1]RiskPlusY2565Q3!$D:$D,0))</f>
        <v>0</v>
      </c>
      <c r="S739" s="82">
        <f>INDEX([1]Ratio!$S:$S,MATCH([1]ตารางคะแนนV3!$C739,[1]Ratio!$C:$C,0))</f>
        <v>68</v>
      </c>
      <c r="T739" s="78">
        <f>VLOOKUP($C739,[1]RiskPlusY2565Q3!$D$2:$W$901,17,0)</f>
        <v>0</v>
      </c>
      <c r="U739" s="83">
        <f t="shared" si="177"/>
        <v>0</v>
      </c>
      <c r="V739" s="82">
        <f>INDEX([1]Ratio!$T:$T,MATCH([1]ตารางคะแนนV3!$C739,[1]Ratio!$C:$C,0))</f>
        <v>172</v>
      </c>
      <c r="W739" s="78">
        <f>VLOOKUP($C739,[1]RiskPlusY2565Q3!$D$2:$W$901,18,0)</f>
        <v>0</v>
      </c>
      <c r="X739" s="83">
        <f t="shared" si="178"/>
        <v>0</v>
      </c>
      <c r="Y739" s="82">
        <f>INDEX([1]Ratio!$V:$V,MATCH([1]ตารางคะแนนV3!$C739,[1]Ratio!$C:$C,0))</f>
        <v>72</v>
      </c>
      <c r="Z739" s="81">
        <f>INDEX([1]RiskPlusY2565Q3!$W:$W,MATCH([1]ตารางคะแนนV3!C739,[1]RiskPlusY2565Q3!$D:$D,0))</f>
        <v>0</v>
      </c>
      <c r="AA739" s="84">
        <f t="shared" si="179"/>
        <v>0</v>
      </c>
      <c r="AB739" s="77" t="str">
        <f>INDEX('[1]Quick MethodY2565Q3'!P:P,MATCH([1]ตารางคะแนนV3!$C739,'[1]Quick MethodY2565Q3'!$C:$C,0))</f>
        <v>1</v>
      </c>
      <c r="AC739" s="78" t="str">
        <f>INDEX('[1]Quick MethodY2565Q3'!Q:Q,MATCH([1]ตารางคะแนนV3!$C739,'[1]Quick MethodY2565Q3'!$C:$C,0))</f>
        <v>0</v>
      </c>
      <c r="AD739" s="78">
        <f>INDEX([1]HGRY2565Q3!W:W,MATCH([1]ตารางคะแนนV3!$C739,[1]HGRY2565Q3!$C:$C,0))</f>
        <v>0.5</v>
      </c>
      <c r="AE739" s="78">
        <f>INDEX([1]HGRY2565Q3!X:X,MATCH([1]ตารางคะแนนV3!$C739,[1]HGRY2565Q3!$C:$C,0))</f>
        <v>0</v>
      </c>
      <c r="AF739" s="78">
        <f>INDEX([1]HGRY2565Q3!Y:Y,MATCH([1]ตารางคะแนนV3!$C739,[1]HGRY2565Q3!$C:$C,0))</f>
        <v>0.5</v>
      </c>
      <c r="AG739" s="78">
        <f>INDEX([1]HGRY2565Q3!Z:Z,MATCH([1]ตารางคะแนนV3!$C739,[1]HGRY2565Q3!$C:$C,0))</f>
        <v>0</v>
      </c>
      <c r="AH739" s="85">
        <f t="shared" si="180"/>
        <v>2</v>
      </c>
      <c r="AI739" s="79">
        <f t="shared" si="181"/>
        <v>2</v>
      </c>
      <c r="AJ739" s="86">
        <f>INDEX([1]PointY2565Q3!J:J,MATCH([1]ตารางคะแนนV3!$C739,[1]PointY2565Q3!$C:$C,0))</f>
        <v>1</v>
      </c>
      <c r="AK739" s="87">
        <f>IFERROR(INDEX([1]อัตราการครองเตียง!O:O,MATCH([1]ตารางคะแนนV3!$C739,[1]อัตราการครองเตียง!$C:$C,0)),0)</f>
        <v>0</v>
      </c>
      <c r="AL739" s="88">
        <f>INDEX([1]SumAdjRw!R:R,MATCH([1]ตารางคะแนนV3!$C739,[1]SumAdjRw!$C:$C,0))</f>
        <v>0</v>
      </c>
      <c r="AM739" s="89">
        <f t="shared" si="182"/>
        <v>0</v>
      </c>
      <c r="AN739" s="90">
        <f t="shared" si="183"/>
        <v>3</v>
      </c>
      <c r="AO739" s="91">
        <f t="shared" si="184"/>
        <v>3</v>
      </c>
      <c r="AP739" s="92">
        <f>INDEX([1]RiskPlusY2565Q3!Q:Q,MATCH([1]ตารางคะแนนV3!$C739,[1]RiskPlusY2565Q3!$D:$D,0))</f>
        <v>0</v>
      </c>
      <c r="AQ739" s="92">
        <f>INDEX([1]RiskPlusY2565Q3!R:R,MATCH([1]ตารางคะแนนV3!$C739,[1]RiskPlusY2565Q3!$D:$D,0))</f>
        <v>0</v>
      </c>
      <c r="AR739" s="92">
        <f>INDEX([1]RiskPlusY2565Q3!AB:AB,MATCH([1]ตารางคะแนนV3!$C739,[1]RiskPlusY2565Q3!$D:$D,0))</f>
        <v>1</v>
      </c>
      <c r="AS739" s="93">
        <f t="shared" si="185"/>
        <v>1</v>
      </c>
      <c r="AT739" s="92">
        <f>INDEX([1]RiskPlusY2565Q3!AA:AA,MATCH([1]ตารางคะแนนV3!$C739,[1]RiskPlusY2565Q3!$D:$D,0))</f>
        <v>1</v>
      </c>
      <c r="AU739" s="92">
        <f>INDEX([1]RiskPlusY2565Q3!AC:AC,MATCH([1]ตารางคะแนนV3!$C739,[1]RiskPlusY2565Q3!$D:$D,0))</f>
        <v>1</v>
      </c>
      <c r="AV739" s="94">
        <f t="shared" si="186"/>
        <v>2</v>
      </c>
      <c r="AW739" s="95">
        <f t="shared" si="187"/>
        <v>3</v>
      </c>
      <c r="AX739" s="96">
        <f t="shared" si="188"/>
        <v>6</v>
      </c>
      <c r="AY739" s="18" t="str">
        <f t="shared" si="189"/>
        <v>F</v>
      </c>
      <c r="AZ739" s="18"/>
      <c r="BA739" s="18" t="str">
        <f>INDEX([1]Proflile65!$L:$L,MATCH([1]ตารางคะแนนV3!$C739,[1]Proflile65!$D:$D,0))</f>
        <v>เดิม</v>
      </c>
      <c r="BB739" s="18"/>
      <c r="BC739" s="18"/>
      <c r="BD739" s="28" t="b">
        <f t="shared" si="190"/>
        <v>1</v>
      </c>
      <c r="BE739" s="96">
        <v>6</v>
      </c>
      <c r="BF739" s="18" t="s">
        <v>2074</v>
      </c>
      <c r="BH739" s="17">
        <f t="shared" si="191"/>
        <v>0</v>
      </c>
    </row>
    <row r="740" spans="1:60">
      <c r="A740" s="18" t="s">
        <v>36</v>
      </c>
      <c r="B740" s="17" t="s">
        <v>175</v>
      </c>
      <c r="C740" s="18" t="s">
        <v>1637</v>
      </c>
      <c r="D740" s="17" t="s">
        <v>1638</v>
      </c>
      <c r="E740" s="18" t="str">
        <f>INDEX([1]Proflile65!$F:$F,MATCH([1]ตารางคะแนนV3!$C740,[1]Proflile65!$D:$D,0))</f>
        <v>รพท.</v>
      </c>
      <c r="F740" s="18">
        <f>INDEX([1]Proflile65!$H:$H,MATCH([1]ตารางคะแนนV3!$C740,[1]Proflile65!$D:$D,0))</f>
        <v>437</v>
      </c>
      <c r="G740" s="19" t="str">
        <f>INDEX([1]Proflile65!$K:$K,MATCH([1]ตารางคะแนนV3!$C740,[1]Proflile65!$D:$D,0))</f>
        <v>รพท.S B&gt;400</v>
      </c>
      <c r="H740" s="75">
        <v>132348</v>
      </c>
      <c r="I740" s="76">
        <f>INDEX([1]RiskPlusY2565Q3!L:L,MATCH([1]ตารางคะแนนV3!$C740,[1]RiskPlusY2565Q3!$D:$D,0))</f>
        <v>385143537.17000002</v>
      </c>
      <c r="J740" s="76">
        <f>INDEX([1]RiskPlusY2565Q3!P:P,MATCH([1]ตารางคะแนนV3!$C740,[1]RiskPlusY2565Q3!$D:$D,0))</f>
        <v>44036077.109999999</v>
      </c>
      <c r="K740" s="76">
        <f>INDEX([1]RiskPlusY2565Q3!O:O,MATCH([1]ตารางคะแนนV3!$C740,[1]RiskPlusY2565Q3!$D:$D,0))</f>
        <v>292884761.67000002</v>
      </c>
      <c r="L740" s="76">
        <f>INDEX([1]RiskPlusY2565Q3!M:M,MATCH([1]ตารางคะแนนV3!$C740,[1]RiskPlusY2565Q3!$D:$D,0))</f>
        <v>253943297.33000001</v>
      </c>
      <c r="M740" s="29">
        <f>INDEX([1]RiskPlusY2565Q3!N:N,MATCH([1]ตารางคะแนนV3!$C740,[1]RiskPlusY2565Q3!$D:$D,0))</f>
        <v>0</v>
      </c>
      <c r="N740" s="77">
        <f>INDEX([1]PlanfinY2565Q3!M:M,MATCH([1]ตารางคะแนนV3!$C740,[1]PlanfinY2565Q3!$C:$C,0))</f>
        <v>0</v>
      </c>
      <c r="O740" s="78">
        <f>INDEX([1]PlanfinY2565Q3!N:N,MATCH([1]ตารางคะแนนV3!$C740,[1]PlanfinY2565Q3!$C:$C,0))</f>
        <v>0</v>
      </c>
      <c r="P740" s="79">
        <f t="shared" si="176"/>
        <v>0</v>
      </c>
      <c r="Q740" s="80">
        <f>INDEX([1]Ratio!R:R,MATCH([1]ตารางคะแนนV3!$C740,[1]Ratio!$C:$C,0))</f>
        <v>118</v>
      </c>
      <c r="R740" s="81">
        <f>INDEX([1]RiskPlusY2565Q3!$S:$S,MATCH([1]ตารางคะแนนV3!C740,[1]RiskPlusY2565Q3!$D:$D,0))</f>
        <v>0</v>
      </c>
      <c r="S740" s="82">
        <f>INDEX([1]Ratio!$S:$S,MATCH([1]ตารางคะแนนV3!$C740,[1]Ratio!$C:$C,0))</f>
        <v>74</v>
      </c>
      <c r="T740" s="78">
        <f>VLOOKUP($C740,[1]RiskPlusY2565Q3!$D$2:$W$901,17,0)</f>
        <v>0</v>
      </c>
      <c r="U740" s="83">
        <f t="shared" si="177"/>
        <v>0</v>
      </c>
      <c r="V740" s="82">
        <f>INDEX([1]Ratio!$T:$T,MATCH([1]ตารางคะแนนV3!$C740,[1]Ratio!$C:$C,0))</f>
        <v>69</v>
      </c>
      <c r="W740" s="78">
        <f>VLOOKUP($C740,[1]RiskPlusY2565Q3!$D$2:$W$901,18,0)</f>
        <v>0</v>
      </c>
      <c r="X740" s="83">
        <f t="shared" si="178"/>
        <v>0</v>
      </c>
      <c r="Y740" s="82">
        <f>INDEX([1]Ratio!$V:$V,MATCH([1]ตารางคะแนนV3!$C740,[1]Ratio!$C:$C,0))</f>
        <v>42</v>
      </c>
      <c r="Z740" s="81">
        <f>INDEX([1]RiskPlusY2565Q3!$W:$W,MATCH([1]ตารางคะแนนV3!C740,[1]RiskPlusY2565Q3!$D:$D,0))</f>
        <v>1</v>
      </c>
      <c r="AA740" s="84">
        <f t="shared" si="179"/>
        <v>1</v>
      </c>
      <c r="AB740" s="77" t="str">
        <f>INDEX('[1]Quick MethodY2565Q3'!P:P,MATCH([1]ตารางคะแนนV3!$C740,'[1]Quick MethodY2565Q3'!$C:$C,0))</f>
        <v>1</v>
      </c>
      <c r="AC740" s="78" t="str">
        <f>INDEX('[1]Quick MethodY2565Q3'!Q:Q,MATCH([1]ตารางคะแนนV3!$C740,'[1]Quick MethodY2565Q3'!$C:$C,0))</f>
        <v>0</v>
      </c>
      <c r="AD740" s="78">
        <f>INDEX([1]HGRY2565Q3!W:W,MATCH([1]ตารางคะแนนV3!$C740,[1]HGRY2565Q3!$C:$C,0))</f>
        <v>0.5</v>
      </c>
      <c r="AE740" s="78">
        <f>INDEX([1]HGRY2565Q3!X:X,MATCH([1]ตารางคะแนนV3!$C740,[1]HGRY2565Q3!$C:$C,0))</f>
        <v>0.5</v>
      </c>
      <c r="AF740" s="78">
        <f>INDEX([1]HGRY2565Q3!Y:Y,MATCH([1]ตารางคะแนนV3!$C740,[1]HGRY2565Q3!$C:$C,0))</f>
        <v>0</v>
      </c>
      <c r="AG740" s="78">
        <f>INDEX([1]HGRY2565Q3!Z:Z,MATCH([1]ตารางคะแนนV3!$C740,[1]HGRY2565Q3!$C:$C,0))</f>
        <v>0.5</v>
      </c>
      <c r="AH740" s="85">
        <f t="shared" si="180"/>
        <v>2.5</v>
      </c>
      <c r="AI740" s="79">
        <f t="shared" si="181"/>
        <v>2</v>
      </c>
      <c r="AJ740" s="86">
        <f>INDEX([1]PointY2565Q3!J:J,MATCH([1]ตารางคะแนนV3!$C740,[1]PointY2565Q3!$C:$C,0))</f>
        <v>1</v>
      </c>
      <c r="AK740" s="87">
        <f>IFERROR(INDEX([1]อัตราการครองเตียง!O:O,MATCH([1]ตารางคะแนนV3!$C740,[1]อัตราการครองเตียง!$C:$C,0)),0)</f>
        <v>0</v>
      </c>
      <c r="AL740" s="88">
        <f>INDEX([1]SumAdjRw!R:R,MATCH([1]ตารางคะแนนV3!$C740,[1]SumAdjRw!$C:$C,0))</f>
        <v>0</v>
      </c>
      <c r="AM740" s="89">
        <f t="shared" si="182"/>
        <v>0</v>
      </c>
      <c r="AN740" s="90">
        <f t="shared" si="183"/>
        <v>3</v>
      </c>
      <c r="AO740" s="91">
        <f t="shared" si="184"/>
        <v>4</v>
      </c>
      <c r="AP740" s="92">
        <f>INDEX([1]RiskPlusY2565Q3!Q:Q,MATCH([1]ตารางคะแนนV3!$C740,[1]RiskPlusY2565Q3!$D:$D,0))</f>
        <v>1</v>
      </c>
      <c r="AQ740" s="92">
        <f>INDEX([1]RiskPlusY2565Q3!R:R,MATCH([1]ตารางคะแนนV3!$C740,[1]RiskPlusY2565Q3!$D:$D,0))</f>
        <v>1</v>
      </c>
      <c r="AR740" s="92">
        <f>INDEX([1]RiskPlusY2565Q3!AB:AB,MATCH([1]ตารางคะแนนV3!$C740,[1]RiskPlusY2565Q3!$D:$D,0))</f>
        <v>1</v>
      </c>
      <c r="AS740" s="93">
        <f t="shared" si="185"/>
        <v>3</v>
      </c>
      <c r="AT740" s="92">
        <f>INDEX([1]RiskPlusY2565Q3!AA:AA,MATCH([1]ตารางคะแนนV3!$C740,[1]RiskPlusY2565Q3!$D:$D,0))</f>
        <v>1</v>
      </c>
      <c r="AU740" s="92">
        <f>INDEX([1]RiskPlusY2565Q3!AC:AC,MATCH([1]ตารางคะแนนV3!$C740,[1]RiskPlusY2565Q3!$D:$D,0))</f>
        <v>1</v>
      </c>
      <c r="AV740" s="94">
        <f t="shared" si="186"/>
        <v>2</v>
      </c>
      <c r="AW740" s="95">
        <f t="shared" si="187"/>
        <v>5</v>
      </c>
      <c r="AX740" s="96">
        <f t="shared" si="188"/>
        <v>9</v>
      </c>
      <c r="AY740" s="18" t="str">
        <f t="shared" si="189"/>
        <v>C</v>
      </c>
      <c r="AZ740" s="18"/>
      <c r="BA740" s="18" t="str">
        <f>INDEX([1]Proflile65!$L:$L,MATCH([1]ตารางคะแนนV3!$C740,[1]Proflile65!$D:$D,0))</f>
        <v>เปลี่ยน</v>
      </c>
      <c r="BB740" s="18"/>
      <c r="BC740" s="18"/>
      <c r="BD740" s="28" t="b">
        <f t="shared" si="190"/>
        <v>1</v>
      </c>
      <c r="BE740" s="96">
        <v>9</v>
      </c>
      <c r="BF740" s="18" t="s">
        <v>2072</v>
      </c>
      <c r="BH740" s="17">
        <f t="shared" si="191"/>
        <v>0</v>
      </c>
    </row>
    <row r="741" spans="1:60">
      <c r="A741" s="18" t="s">
        <v>36</v>
      </c>
      <c r="B741" s="17" t="s">
        <v>175</v>
      </c>
      <c r="C741" s="18" t="s">
        <v>1639</v>
      </c>
      <c r="D741" s="17" t="s">
        <v>2087</v>
      </c>
      <c r="E741" s="18" t="str">
        <f>INDEX([1]Proflile65!$F:$F,MATCH([1]ตารางคะแนนV3!$C741,[1]Proflile65!$D:$D,0))</f>
        <v>รพท.</v>
      </c>
      <c r="F741" s="18">
        <f>INDEX([1]Proflile65!$H:$H,MATCH([1]ตารางคะแนนV3!$C741,[1]Proflile65!$D:$D,0))</f>
        <v>225</v>
      </c>
      <c r="G741" s="19" t="str">
        <f>INDEX([1]Proflile65!$K:$K,MATCH([1]ตารางคะแนนV3!$C741,[1]Proflile65!$D:$D,0))</f>
        <v>รพท.S B&lt;=400</v>
      </c>
      <c r="H741" s="75">
        <v>99920</v>
      </c>
      <c r="I741" s="76">
        <f>INDEX([1]RiskPlusY2565Q3!L:L,MATCH([1]ตารางคะแนนV3!$C741,[1]RiskPlusY2565Q3!$D:$D,0))</f>
        <v>179706593.06999999</v>
      </c>
      <c r="J741" s="76">
        <f>INDEX([1]RiskPlusY2565Q3!P:P,MATCH([1]ตารางคะแนนV3!$C741,[1]RiskPlusY2565Q3!$D:$D,0))</f>
        <v>37997201.810000002</v>
      </c>
      <c r="K741" s="76">
        <f>INDEX([1]RiskPlusY2565Q3!O:O,MATCH([1]ตารางคะแนนV3!$C741,[1]RiskPlusY2565Q3!$D:$D,0))</f>
        <v>169249096.38999999</v>
      </c>
      <c r="L741" s="76">
        <f>INDEX([1]RiskPlusY2565Q3!M:M,MATCH([1]ตารางคะแนนV3!$C741,[1]RiskPlusY2565Q3!$D:$D,0))</f>
        <v>165574944.34</v>
      </c>
      <c r="M741" s="29">
        <f>INDEX([1]RiskPlusY2565Q3!N:N,MATCH([1]ตารางคะแนนV3!$C741,[1]RiskPlusY2565Q3!$D:$D,0))</f>
        <v>0</v>
      </c>
      <c r="N741" s="77">
        <f>INDEX([1]PlanfinY2565Q3!M:M,MATCH([1]ตารางคะแนนV3!$C741,[1]PlanfinY2565Q3!$C:$C,0))</f>
        <v>0</v>
      </c>
      <c r="O741" s="78">
        <f>INDEX([1]PlanfinY2565Q3!N:N,MATCH([1]ตารางคะแนนV3!$C741,[1]PlanfinY2565Q3!$C:$C,0))</f>
        <v>0</v>
      </c>
      <c r="P741" s="79">
        <f t="shared" si="176"/>
        <v>0</v>
      </c>
      <c r="Q741" s="80">
        <f>INDEX([1]Ratio!R:R,MATCH([1]ตารางคะแนนV3!$C741,[1]Ratio!$C:$C,0))</f>
        <v>99</v>
      </c>
      <c r="R741" s="81">
        <f>INDEX([1]RiskPlusY2565Q3!$S:$S,MATCH([1]ตารางคะแนนV3!C741,[1]RiskPlusY2565Q3!$D:$D,0))</f>
        <v>0</v>
      </c>
      <c r="S741" s="82">
        <f>INDEX([1]Ratio!$S:$S,MATCH([1]ตารางคะแนนV3!$C741,[1]Ratio!$C:$C,0))</f>
        <v>47</v>
      </c>
      <c r="T741" s="78">
        <f>VLOOKUP($C741,[1]RiskPlusY2565Q3!$D$2:$W$901,17,0)</f>
        <v>1</v>
      </c>
      <c r="U741" s="83">
        <f t="shared" si="177"/>
        <v>0.5</v>
      </c>
      <c r="V741" s="82">
        <f>INDEX([1]Ratio!$T:$T,MATCH([1]ตารางคะแนนV3!$C741,[1]Ratio!$C:$C,0))</f>
        <v>42</v>
      </c>
      <c r="W741" s="78">
        <f>VLOOKUP($C741,[1]RiskPlusY2565Q3!$D$2:$W$901,18,0)</f>
        <v>1</v>
      </c>
      <c r="X741" s="83">
        <f t="shared" si="178"/>
        <v>0.5</v>
      </c>
      <c r="Y741" s="82">
        <f>INDEX([1]Ratio!$V:$V,MATCH([1]ตารางคะแนนV3!$C741,[1]Ratio!$C:$C,0))</f>
        <v>45</v>
      </c>
      <c r="Z741" s="81">
        <f>INDEX([1]RiskPlusY2565Q3!$W:$W,MATCH([1]ตารางคะแนนV3!C741,[1]RiskPlusY2565Q3!$D:$D,0))</f>
        <v>1</v>
      </c>
      <c r="AA741" s="84">
        <f t="shared" si="179"/>
        <v>2</v>
      </c>
      <c r="AB741" s="77" t="str">
        <f>INDEX('[1]Quick MethodY2565Q3'!P:P,MATCH([1]ตารางคะแนนV3!$C741,'[1]Quick MethodY2565Q3'!$C:$C,0))</f>
        <v>1</v>
      </c>
      <c r="AC741" s="78" t="str">
        <f>INDEX('[1]Quick MethodY2565Q3'!Q:Q,MATCH([1]ตารางคะแนนV3!$C741,'[1]Quick MethodY2565Q3'!$C:$C,0))</f>
        <v>1</v>
      </c>
      <c r="AD741" s="78">
        <f>INDEX([1]HGRY2565Q3!W:W,MATCH([1]ตารางคะแนนV3!$C741,[1]HGRY2565Q3!$C:$C,0))</f>
        <v>0.5</v>
      </c>
      <c r="AE741" s="78">
        <f>INDEX([1]HGRY2565Q3!X:X,MATCH([1]ตารางคะแนนV3!$C741,[1]HGRY2565Q3!$C:$C,0))</f>
        <v>0.5</v>
      </c>
      <c r="AF741" s="78">
        <f>INDEX([1]HGRY2565Q3!Y:Y,MATCH([1]ตารางคะแนนV3!$C741,[1]HGRY2565Q3!$C:$C,0))</f>
        <v>0</v>
      </c>
      <c r="AG741" s="78">
        <f>INDEX([1]HGRY2565Q3!Z:Z,MATCH([1]ตารางคะแนนV3!$C741,[1]HGRY2565Q3!$C:$C,0))</f>
        <v>0.5</v>
      </c>
      <c r="AH741" s="85">
        <f t="shared" si="180"/>
        <v>3.5</v>
      </c>
      <c r="AI741" s="79">
        <f t="shared" si="181"/>
        <v>2</v>
      </c>
      <c r="AJ741" s="86">
        <f>INDEX([1]PointY2565Q3!J:J,MATCH([1]ตารางคะแนนV3!$C741,[1]PointY2565Q3!$C:$C,0))</f>
        <v>1</v>
      </c>
      <c r="AK741" s="87">
        <f>IFERROR(INDEX([1]อัตราการครองเตียง!O:O,MATCH([1]ตารางคะแนนV3!$C741,[1]อัตราการครองเตียง!$C:$C,0)),0)</f>
        <v>1</v>
      </c>
      <c r="AL741" s="88">
        <f>INDEX([1]SumAdjRw!R:R,MATCH([1]ตารางคะแนนV3!$C741,[1]SumAdjRw!$C:$C,0))</f>
        <v>1</v>
      </c>
      <c r="AM741" s="89">
        <f t="shared" si="182"/>
        <v>2</v>
      </c>
      <c r="AN741" s="90">
        <f t="shared" si="183"/>
        <v>5</v>
      </c>
      <c r="AO741" s="91">
        <f t="shared" si="184"/>
        <v>7</v>
      </c>
      <c r="AP741" s="92">
        <f>INDEX([1]RiskPlusY2565Q3!Q:Q,MATCH([1]ตารางคะแนนV3!$C741,[1]RiskPlusY2565Q3!$D:$D,0))</f>
        <v>1</v>
      </c>
      <c r="AQ741" s="92">
        <f>INDEX([1]RiskPlusY2565Q3!R:R,MATCH([1]ตารางคะแนนV3!$C741,[1]RiskPlusY2565Q3!$D:$D,0))</f>
        <v>1</v>
      </c>
      <c r="AR741" s="92">
        <f>INDEX([1]RiskPlusY2565Q3!AB:AB,MATCH([1]ตารางคะแนนV3!$C741,[1]RiskPlusY2565Q3!$D:$D,0))</f>
        <v>1</v>
      </c>
      <c r="AS741" s="93">
        <f t="shared" si="185"/>
        <v>3</v>
      </c>
      <c r="AT741" s="92">
        <f>INDEX([1]RiskPlusY2565Q3!AA:AA,MATCH([1]ตารางคะแนนV3!$C741,[1]RiskPlusY2565Q3!$D:$D,0))</f>
        <v>1</v>
      </c>
      <c r="AU741" s="92">
        <f>INDEX([1]RiskPlusY2565Q3!AC:AC,MATCH([1]ตารางคะแนนV3!$C741,[1]RiskPlusY2565Q3!$D:$D,0))</f>
        <v>1</v>
      </c>
      <c r="AV741" s="94">
        <f t="shared" si="186"/>
        <v>2</v>
      </c>
      <c r="AW741" s="95">
        <f t="shared" si="187"/>
        <v>5</v>
      </c>
      <c r="AX741" s="96">
        <f t="shared" si="188"/>
        <v>12</v>
      </c>
      <c r="AY741" s="18" t="str">
        <f t="shared" si="189"/>
        <v>A</v>
      </c>
      <c r="AZ741" s="18"/>
      <c r="BA741" s="18" t="str">
        <f>INDEX([1]Proflile65!$L:$L,MATCH([1]ตารางคะแนนV3!$C741,[1]Proflile65!$D:$D,0))</f>
        <v>เดิม</v>
      </c>
      <c r="BB741" s="18"/>
      <c r="BC741" s="18"/>
      <c r="BD741" s="28" t="b">
        <f t="shared" si="190"/>
        <v>1</v>
      </c>
      <c r="BE741" s="96">
        <v>12</v>
      </c>
      <c r="BF741" s="18" t="s">
        <v>2048</v>
      </c>
      <c r="BH741" s="17">
        <f t="shared" si="191"/>
        <v>300000</v>
      </c>
    </row>
    <row r="742" spans="1:60">
      <c r="A742" s="18" t="s">
        <v>36</v>
      </c>
      <c r="B742" s="17" t="s">
        <v>175</v>
      </c>
      <c r="C742" s="18" t="s">
        <v>1641</v>
      </c>
      <c r="D742" s="17" t="s">
        <v>1642</v>
      </c>
      <c r="E742" s="18" t="str">
        <f>INDEX([1]Proflile65!$F:$F,MATCH([1]ตารางคะแนนV3!$C742,[1]Proflile65!$D:$D,0))</f>
        <v>รพช.</v>
      </c>
      <c r="F742" s="18">
        <f>INDEX([1]Proflile65!$H:$H,MATCH([1]ตารางคะแนนV3!$C742,[1]Proflile65!$D:$D,0))</f>
        <v>30</v>
      </c>
      <c r="G742" s="19" t="str">
        <f>INDEX([1]Proflile65!$K:$K,MATCH([1]ตารางคะแนนV3!$C742,[1]Proflile65!$D:$D,0))</f>
        <v>รพช.F2 P&lt;=30,000</v>
      </c>
      <c r="H742" s="75">
        <v>26105</v>
      </c>
      <c r="I742" s="76">
        <f>INDEX([1]RiskPlusY2565Q3!L:L,MATCH([1]ตารางคะแนนV3!$C742,[1]RiskPlusY2565Q3!$D:$D,0))</f>
        <v>49610853.759999998</v>
      </c>
      <c r="J742" s="76">
        <f>INDEX([1]RiskPlusY2565Q3!P:P,MATCH([1]ตารางคะแนนV3!$C742,[1]RiskPlusY2565Q3!$D:$D,0))</f>
        <v>34665223.530000001</v>
      </c>
      <c r="K742" s="76">
        <f>INDEX([1]RiskPlusY2565Q3!O:O,MATCH([1]ตารางคะแนนV3!$C742,[1]RiskPlusY2565Q3!$D:$D,0))</f>
        <v>13440133.439999999</v>
      </c>
      <c r="L742" s="76">
        <f>INDEX([1]RiskPlusY2565Q3!M:M,MATCH([1]ตารางคะแนนV3!$C742,[1]RiskPlusY2565Q3!$D:$D,0))</f>
        <v>12212387.52</v>
      </c>
      <c r="M742" s="29">
        <f>INDEX([1]RiskPlusY2565Q3!N:N,MATCH([1]ตารางคะแนนV3!$C742,[1]RiskPlusY2565Q3!$D:$D,0))</f>
        <v>0</v>
      </c>
      <c r="N742" s="77">
        <f>INDEX([1]PlanfinY2565Q3!M:M,MATCH([1]ตารางคะแนนV3!$C742,[1]PlanfinY2565Q3!$C:$C,0))</f>
        <v>0</v>
      </c>
      <c r="O742" s="78">
        <f>INDEX([1]PlanfinY2565Q3!N:N,MATCH([1]ตารางคะแนนV3!$C742,[1]PlanfinY2565Q3!$C:$C,0))</f>
        <v>0</v>
      </c>
      <c r="P742" s="79">
        <f t="shared" si="176"/>
        <v>0</v>
      </c>
      <c r="Q742" s="80">
        <f>INDEX([1]Ratio!R:R,MATCH([1]ตารางคะแนนV3!$C742,[1]Ratio!$C:$C,0))</f>
        <v>337</v>
      </c>
      <c r="R742" s="81">
        <f>INDEX([1]RiskPlusY2565Q3!$S:$S,MATCH([1]ตารางคะแนนV3!C742,[1]RiskPlusY2565Q3!$D:$D,0))</f>
        <v>0</v>
      </c>
      <c r="S742" s="82">
        <f>INDEX([1]Ratio!$S:$S,MATCH([1]ตารางคะแนนV3!$C742,[1]Ratio!$C:$C,0))</f>
        <v>27</v>
      </c>
      <c r="T742" s="78">
        <f>VLOOKUP($C742,[1]RiskPlusY2565Q3!$D$2:$W$901,17,0)</f>
        <v>1</v>
      </c>
      <c r="U742" s="83">
        <f t="shared" si="177"/>
        <v>0.5</v>
      </c>
      <c r="V742" s="82">
        <f>INDEX([1]Ratio!$T:$T,MATCH([1]ตารางคะแนนV3!$C742,[1]Ratio!$C:$C,0))</f>
        <v>147</v>
      </c>
      <c r="W742" s="78">
        <f>VLOOKUP($C742,[1]RiskPlusY2565Q3!$D$2:$W$901,18,0)</f>
        <v>0</v>
      </c>
      <c r="X742" s="83">
        <f t="shared" si="178"/>
        <v>0</v>
      </c>
      <c r="Y742" s="82">
        <f>INDEX([1]Ratio!$V:$V,MATCH([1]ตารางคะแนนV3!$C742,[1]Ratio!$C:$C,0))</f>
        <v>62</v>
      </c>
      <c r="Z742" s="81">
        <f>INDEX([1]RiskPlusY2565Q3!$W:$W,MATCH([1]ตารางคะแนนV3!C742,[1]RiskPlusY2565Q3!$D:$D,0))</f>
        <v>0</v>
      </c>
      <c r="AA742" s="84">
        <f t="shared" si="179"/>
        <v>0.5</v>
      </c>
      <c r="AB742" s="77" t="str">
        <f>INDEX('[1]Quick MethodY2565Q3'!P:P,MATCH([1]ตารางคะแนนV3!$C742,'[1]Quick MethodY2565Q3'!$C:$C,0))</f>
        <v>1</v>
      </c>
      <c r="AC742" s="78" t="str">
        <f>INDEX('[1]Quick MethodY2565Q3'!Q:Q,MATCH([1]ตารางคะแนนV3!$C742,'[1]Quick MethodY2565Q3'!$C:$C,0))</f>
        <v>1</v>
      </c>
      <c r="AD742" s="78">
        <f>INDEX([1]HGRY2565Q3!W:W,MATCH([1]ตารางคะแนนV3!$C742,[1]HGRY2565Q3!$C:$C,0))</f>
        <v>0.5</v>
      </c>
      <c r="AE742" s="78">
        <f>INDEX([1]HGRY2565Q3!X:X,MATCH([1]ตารางคะแนนV3!$C742,[1]HGRY2565Q3!$C:$C,0))</f>
        <v>0</v>
      </c>
      <c r="AF742" s="78">
        <f>INDEX([1]HGRY2565Q3!Y:Y,MATCH([1]ตารางคะแนนV3!$C742,[1]HGRY2565Q3!$C:$C,0))</f>
        <v>0.5</v>
      </c>
      <c r="AG742" s="78">
        <f>INDEX([1]HGRY2565Q3!Z:Z,MATCH([1]ตารางคะแนนV3!$C742,[1]HGRY2565Q3!$C:$C,0))</f>
        <v>0</v>
      </c>
      <c r="AH742" s="85">
        <f t="shared" si="180"/>
        <v>3</v>
      </c>
      <c r="AI742" s="79">
        <f t="shared" si="181"/>
        <v>2</v>
      </c>
      <c r="AJ742" s="86">
        <f>INDEX([1]PointY2565Q3!J:J,MATCH([1]ตารางคะแนนV3!$C742,[1]PointY2565Q3!$C:$C,0))</f>
        <v>1</v>
      </c>
      <c r="AK742" s="87">
        <f>IFERROR(INDEX([1]อัตราการครองเตียง!O:O,MATCH([1]ตารางคะแนนV3!$C742,[1]อัตราการครองเตียง!$C:$C,0)),0)</f>
        <v>1</v>
      </c>
      <c r="AL742" s="88">
        <f>INDEX([1]SumAdjRw!R:R,MATCH([1]ตารางคะแนนV3!$C742,[1]SumAdjRw!$C:$C,0))</f>
        <v>1</v>
      </c>
      <c r="AM742" s="89">
        <f t="shared" si="182"/>
        <v>2</v>
      </c>
      <c r="AN742" s="90">
        <f t="shared" si="183"/>
        <v>5</v>
      </c>
      <c r="AO742" s="91">
        <f t="shared" si="184"/>
        <v>5.5</v>
      </c>
      <c r="AP742" s="92">
        <f>INDEX([1]RiskPlusY2565Q3!Q:Q,MATCH([1]ตารางคะแนนV3!$C742,[1]RiskPlusY2565Q3!$D:$D,0))</f>
        <v>0</v>
      </c>
      <c r="AQ742" s="92">
        <f>INDEX([1]RiskPlusY2565Q3!R:R,MATCH([1]ตารางคะแนนV3!$C742,[1]RiskPlusY2565Q3!$D:$D,0))</f>
        <v>0</v>
      </c>
      <c r="AR742" s="92">
        <f>INDEX([1]RiskPlusY2565Q3!AB:AB,MATCH([1]ตารางคะแนนV3!$C742,[1]RiskPlusY2565Q3!$D:$D,0))</f>
        <v>1</v>
      </c>
      <c r="AS742" s="93">
        <f t="shared" si="185"/>
        <v>1</v>
      </c>
      <c r="AT742" s="92">
        <f>INDEX([1]RiskPlusY2565Q3!AA:AA,MATCH([1]ตารางคะแนนV3!$C742,[1]RiskPlusY2565Q3!$D:$D,0))</f>
        <v>1</v>
      </c>
      <c r="AU742" s="92">
        <f>INDEX([1]RiskPlusY2565Q3!AC:AC,MATCH([1]ตารางคะแนนV3!$C742,[1]RiskPlusY2565Q3!$D:$D,0))</f>
        <v>1</v>
      </c>
      <c r="AV742" s="94">
        <f t="shared" si="186"/>
        <v>2</v>
      </c>
      <c r="AW742" s="95">
        <f t="shared" si="187"/>
        <v>3</v>
      </c>
      <c r="AX742" s="96">
        <f t="shared" si="188"/>
        <v>8.5</v>
      </c>
      <c r="AY742" s="18" t="str">
        <f t="shared" si="189"/>
        <v>D</v>
      </c>
      <c r="AZ742" s="18"/>
      <c r="BA742" s="18" t="str">
        <f>INDEX([1]Proflile65!$L:$L,MATCH([1]ตารางคะแนนV3!$C742,[1]Proflile65!$D:$D,0))</f>
        <v>เดิม</v>
      </c>
      <c r="BB742" s="18"/>
      <c r="BC742" s="18"/>
      <c r="BD742" s="28" t="b">
        <f t="shared" si="190"/>
        <v>1</v>
      </c>
      <c r="BE742" s="96">
        <v>8.5</v>
      </c>
      <c r="BF742" s="18" t="s">
        <v>2073</v>
      </c>
      <c r="BH742" s="17">
        <f t="shared" si="191"/>
        <v>0</v>
      </c>
    </row>
    <row r="743" spans="1:60">
      <c r="A743" s="18" t="s">
        <v>36</v>
      </c>
      <c r="B743" s="17" t="s">
        <v>175</v>
      </c>
      <c r="C743" s="18" t="s">
        <v>1643</v>
      </c>
      <c r="D743" s="17" t="s">
        <v>1644</v>
      </c>
      <c r="E743" s="18" t="str">
        <f>INDEX([1]Proflile65!$F:$F,MATCH([1]ตารางคะแนนV3!$C743,[1]Proflile65!$D:$D,0))</f>
        <v>รพช.</v>
      </c>
      <c r="F743" s="18">
        <f>INDEX([1]Proflile65!$H:$H,MATCH([1]ตารางคะแนนV3!$C743,[1]Proflile65!$D:$D,0))</f>
        <v>35</v>
      </c>
      <c r="G743" s="19" t="str">
        <f>INDEX([1]Proflile65!$K:$K,MATCH([1]ตารางคะแนนV3!$C743,[1]Proflile65!$D:$D,0))</f>
        <v>รพช.F3 P15,000-25,000</v>
      </c>
      <c r="H743" s="75">
        <v>20541</v>
      </c>
      <c r="I743" s="76">
        <f>INDEX([1]RiskPlusY2565Q3!L:L,MATCH([1]ตารางคะแนนV3!$C743,[1]RiskPlusY2565Q3!$D:$D,0))</f>
        <v>41519649.43</v>
      </c>
      <c r="J743" s="76">
        <f>INDEX([1]RiskPlusY2565Q3!P:P,MATCH([1]ตารางคะแนนV3!$C743,[1]RiskPlusY2565Q3!$D:$D,0))</f>
        <v>24666609.550000001</v>
      </c>
      <c r="K743" s="76">
        <f>INDEX([1]RiskPlusY2565Q3!O:O,MATCH([1]ตารางคะแนนV3!$C743,[1]RiskPlusY2565Q3!$D:$D,0))</f>
        <v>25250185.93</v>
      </c>
      <c r="L743" s="76">
        <f>INDEX([1]RiskPlusY2565Q3!M:M,MATCH([1]ตารางคะแนนV3!$C743,[1]RiskPlusY2565Q3!$D:$D,0))</f>
        <v>23228166.100000001</v>
      </c>
      <c r="M743" s="29">
        <f>INDEX([1]RiskPlusY2565Q3!N:N,MATCH([1]ตารางคะแนนV3!$C743,[1]RiskPlusY2565Q3!$D:$D,0))</f>
        <v>0</v>
      </c>
      <c r="N743" s="77">
        <f>INDEX([1]PlanfinY2565Q3!M:M,MATCH([1]ตารางคะแนนV3!$C743,[1]PlanfinY2565Q3!$C:$C,0))</f>
        <v>0</v>
      </c>
      <c r="O743" s="78">
        <f>INDEX([1]PlanfinY2565Q3!N:N,MATCH([1]ตารางคะแนนV3!$C743,[1]PlanfinY2565Q3!$C:$C,0))</f>
        <v>0</v>
      </c>
      <c r="P743" s="79">
        <f t="shared" si="176"/>
        <v>0</v>
      </c>
      <c r="Q743" s="80">
        <f>INDEX([1]Ratio!R:R,MATCH([1]ตารางคะแนนV3!$C743,[1]Ratio!$C:$C,0))</f>
        <v>173</v>
      </c>
      <c r="R743" s="81">
        <f>INDEX([1]RiskPlusY2565Q3!$S:$S,MATCH([1]ตารางคะแนนV3!C743,[1]RiskPlusY2565Q3!$D:$D,0))</f>
        <v>0</v>
      </c>
      <c r="S743" s="82">
        <f>INDEX([1]Ratio!$S:$S,MATCH([1]ตารางคะแนนV3!$C743,[1]Ratio!$C:$C,0))</f>
        <v>-66</v>
      </c>
      <c r="T743" s="78">
        <f>VLOOKUP($C743,[1]RiskPlusY2565Q3!$D$2:$W$901,17,0)</f>
        <v>0</v>
      </c>
      <c r="U743" s="83">
        <f t="shared" si="177"/>
        <v>0</v>
      </c>
      <c r="V743" s="82">
        <f>INDEX([1]Ratio!$T:$T,MATCH([1]ตารางคะแนนV3!$C743,[1]Ratio!$C:$C,0))</f>
        <v>24</v>
      </c>
      <c r="W743" s="78">
        <f>VLOOKUP($C743,[1]RiskPlusY2565Q3!$D$2:$W$901,18,0)</f>
        <v>1</v>
      </c>
      <c r="X743" s="83">
        <f t="shared" si="178"/>
        <v>0.5</v>
      </c>
      <c r="Y743" s="82">
        <f>INDEX([1]Ratio!$V:$V,MATCH([1]ตารางคะแนนV3!$C743,[1]Ratio!$C:$C,0))</f>
        <v>80</v>
      </c>
      <c r="Z743" s="81">
        <f>INDEX([1]RiskPlusY2565Q3!$W:$W,MATCH([1]ตารางคะแนนV3!C743,[1]RiskPlusY2565Q3!$D:$D,0))</f>
        <v>0</v>
      </c>
      <c r="AA743" s="84">
        <f t="shared" si="179"/>
        <v>0.5</v>
      </c>
      <c r="AB743" s="77" t="str">
        <f>INDEX('[1]Quick MethodY2565Q3'!P:P,MATCH([1]ตารางคะแนนV3!$C743,'[1]Quick MethodY2565Q3'!$C:$C,0))</f>
        <v>1</v>
      </c>
      <c r="AC743" s="78" t="str">
        <f>INDEX('[1]Quick MethodY2565Q3'!Q:Q,MATCH([1]ตารางคะแนนV3!$C743,'[1]Quick MethodY2565Q3'!$C:$C,0))</f>
        <v>1</v>
      </c>
      <c r="AD743" s="78">
        <f>INDEX([1]HGRY2565Q3!W:W,MATCH([1]ตารางคะแนนV3!$C743,[1]HGRY2565Q3!$C:$C,0))</f>
        <v>0</v>
      </c>
      <c r="AE743" s="78">
        <f>INDEX([1]HGRY2565Q3!X:X,MATCH([1]ตารางคะแนนV3!$C743,[1]HGRY2565Q3!$C:$C,0))</f>
        <v>0</v>
      </c>
      <c r="AF743" s="78">
        <f>INDEX([1]HGRY2565Q3!Y:Y,MATCH([1]ตารางคะแนนV3!$C743,[1]HGRY2565Q3!$C:$C,0))</f>
        <v>0</v>
      </c>
      <c r="AG743" s="78">
        <f>INDEX([1]HGRY2565Q3!Z:Z,MATCH([1]ตารางคะแนนV3!$C743,[1]HGRY2565Q3!$C:$C,0))</f>
        <v>0</v>
      </c>
      <c r="AH743" s="85">
        <f t="shared" si="180"/>
        <v>2</v>
      </c>
      <c r="AI743" s="79">
        <f t="shared" si="181"/>
        <v>2</v>
      </c>
      <c r="AJ743" s="86">
        <f>INDEX([1]PointY2565Q3!J:J,MATCH([1]ตารางคะแนนV3!$C743,[1]PointY2565Q3!$C:$C,0))</f>
        <v>1</v>
      </c>
      <c r="AK743" s="87">
        <f>IFERROR(INDEX([1]อัตราการครองเตียง!O:O,MATCH([1]ตารางคะแนนV3!$C743,[1]อัตราการครองเตียง!$C:$C,0)),0)</f>
        <v>0</v>
      </c>
      <c r="AL743" s="88">
        <f>INDEX([1]SumAdjRw!R:R,MATCH([1]ตารางคะแนนV3!$C743,[1]SumAdjRw!$C:$C,0))</f>
        <v>1</v>
      </c>
      <c r="AM743" s="89">
        <f t="shared" si="182"/>
        <v>1</v>
      </c>
      <c r="AN743" s="90">
        <f t="shared" si="183"/>
        <v>4</v>
      </c>
      <c r="AO743" s="91">
        <f t="shared" si="184"/>
        <v>4.5</v>
      </c>
      <c r="AP743" s="92">
        <f>INDEX([1]RiskPlusY2565Q3!Q:Q,MATCH([1]ตารางคะแนนV3!$C743,[1]RiskPlusY2565Q3!$D:$D,0))</f>
        <v>1</v>
      </c>
      <c r="AQ743" s="92">
        <f>INDEX([1]RiskPlusY2565Q3!R:R,MATCH([1]ตารางคะแนนV3!$C743,[1]RiskPlusY2565Q3!$D:$D,0))</f>
        <v>1</v>
      </c>
      <c r="AR743" s="92">
        <f>INDEX([1]RiskPlusY2565Q3!AB:AB,MATCH([1]ตารางคะแนนV3!$C743,[1]RiskPlusY2565Q3!$D:$D,0))</f>
        <v>1</v>
      </c>
      <c r="AS743" s="93">
        <f t="shared" si="185"/>
        <v>3</v>
      </c>
      <c r="AT743" s="92">
        <f>INDEX([1]RiskPlusY2565Q3!AA:AA,MATCH([1]ตารางคะแนนV3!$C743,[1]RiskPlusY2565Q3!$D:$D,0))</f>
        <v>1</v>
      </c>
      <c r="AU743" s="92">
        <f>INDEX([1]RiskPlusY2565Q3!AC:AC,MATCH([1]ตารางคะแนนV3!$C743,[1]RiskPlusY2565Q3!$D:$D,0))</f>
        <v>1</v>
      </c>
      <c r="AV743" s="94">
        <f t="shared" si="186"/>
        <v>2</v>
      </c>
      <c r="AW743" s="95">
        <f t="shared" si="187"/>
        <v>5</v>
      </c>
      <c r="AX743" s="96">
        <f t="shared" si="188"/>
        <v>9.5</v>
      </c>
      <c r="AY743" s="18" t="str">
        <f t="shared" si="189"/>
        <v>C</v>
      </c>
      <c r="AZ743" s="18"/>
      <c r="BA743" s="18" t="str">
        <f>INDEX([1]Proflile65!$L:$L,MATCH([1]ตารางคะแนนV3!$C743,[1]Proflile65!$D:$D,0))</f>
        <v>เดิม</v>
      </c>
      <c r="BB743" s="18"/>
      <c r="BC743" s="18"/>
      <c r="BD743" s="28" t="b">
        <f t="shared" si="190"/>
        <v>1</v>
      </c>
      <c r="BE743" s="96">
        <v>9.5</v>
      </c>
      <c r="BF743" s="18" t="s">
        <v>2072</v>
      </c>
      <c r="BH743" s="17">
        <f t="shared" si="191"/>
        <v>0</v>
      </c>
    </row>
    <row r="744" spans="1:60">
      <c r="A744" s="18" t="s">
        <v>36</v>
      </c>
      <c r="B744" s="17" t="s">
        <v>175</v>
      </c>
      <c r="C744" s="18" t="s">
        <v>1645</v>
      </c>
      <c r="D744" s="17" t="s">
        <v>1646</v>
      </c>
      <c r="E744" s="18" t="str">
        <f>INDEX([1]Proflile65!$F:$F,MATCH([1]ตารางคะแนนV3!$C744,[1]Proflile65!$D:$D,0))</f>
        <v>รพช.</v>
      </c>
      <c r="F744" s="18">
        <f>INDEX([1]Proflile65!$H:$H,MATCH([1]ตารางคะแนนV3!$C744,[1]Proflile65!$D:$D,0))</f>
        <v>30</v>
      </c>
      <c r="G744" s="19" t="str">
        <f>INDEX([1]Proflile65!$K:$K,MATCH([1]ตารางคะแนนV3!$C744,[1]Proflile65!$D:$D,0))</f>
        <v>รพช.F3 P15,000-25,000</v>
      </c>
      <c r="H744" s="75">
        <v>22530</v>
      </c>
      <c r="I744" s="76">
        <f>INDEX([1]RiskPlusY2565Q3!L:L,MATCH([1]ตารางคะแนนV3!$C744,[1]RiskPlusY2565Q3!$D:$D,0))</f>
        <v>29961833.77</v>
      </c>
      <c r="J744" s="76">
        <f>INDEX([1]RiskPlusY2565Q3!P:P,MATCH([1]ตารางคะแนนV3!$C744,[1]RiskPlusY2565Q3!$D:$D,0))</f>
        <v>4134189.97</v>
      </c>
      <c r="K744" s="76">
        <f>INDEX([1]RiskPlusY2565Q3!O:O,MATCH([1]ตารางคะแนนV3!$C744,[1]RiskPlusY2565Q3!$D:$D,0))</f>
        <v>10474847.109999999</v>
      </c>
      <c r="L744" s="76">
        <f>INDEX([1]RiskPlusY2565Q3!M:M,MATCH([1]ตารางคะแนนV3!$C744,[1]RiskPlusY2565Q3!$D:$D,0))</f>
        <v>6880867.5700000003</v>
      </c>
      <c r="M744" s="29">
        <f>INDEX([1]RiskPlusY2565Q3!N:N,MATCH([1]ตารางคะแนนV3!$C744,[1]RiskPlusY2565Q3!$D:$D,0))</f>
        <v>0</v>
      </c>
      <c r="N744" s="77">
        <f>INDEX([1]PlanfinY2565Q3!M:M,MATCH([1]ตารางคะแนนV3!$C744,[1]PlanfinY2565Q3!$C:$C,0))</f>
        <v>0</v>
      </c>
      <c r="O744" s="78">
        <f>INDEX([1]PlanfinY2565Q3!N:N,MATCH([1]ตารางคะแนนV3!$C744,[1]PlanfinY2565Q3!$C:$C,0))</f>
        <v>0</v>
      </c>
      <c r="P744" s="79">
        <f t="shared" si="176"/>
        <v>0</v>
      </c>
      <c r="Q744" s="80">
        <f>INDEX([1]Ratio!R:R,MATCH([1]ตารางคะแนนV3!$C744,[1]Ratio!$C:$C,0))</f>
        <v>408</v>
      </c>
      <c r="R744" s="81">
        <f>INDEX([1]RiskPlusY2565Q3!$S:$S,MATCH([1]ตารางคะแนนV3!C744,[1]RiskPlusY2565Q3!$D:$D,0))</f>
        <v>0</v>
      </c>
      <c r="S744" s="82">
        <f>INDEX([1]Ratio!$S:$S,MATCH([1]ตารางคะแนนV3!$C744,[1]Ratio!$C:$C,0))</f>
        <v>75</v>
      </c>
      <c r="T744" s="78">
        <f>VLOOKUP($C744,[1]RiskPlusY2565Q3!$D$2:$W$901,17,0)</f>
        <v>0</v>
      </c>
      <c r="U744" s="83">
        <f t="shared" si="177"/>
        <v>0</v>
      </c>
      <c r="V744" s="82">
        <f>INDEX([1]Ratio!$T:$T,MATCH([1]ตารางคะแนนV3!$C744,[1]Ratio!$C:$C,0))</f>
        <v>134</v>
      </c>
      <c r="W744" s="78">
        <f>VLOOKUP($C744,[1]RiskPlusY2565Q3!$D$2:$W$901,18,0)</f>
        <v>0</v>
      </c>
      <c r="X744" s="83">
        <f t="shared" si="178"/>
        <v>0</v>
      </c>
      <c r="Y744" s="82">
        <f>INDEX([1]Ratio!$V:$V,MATCH([1]ตารางคะแนนV3!$C744,[1]Ratio!$C:$C,0))</f>
        <v>139</v>
      </c>
      <c r="Z744" s="81">
        <f>INDEX([1]RiskPlusY2565Q3!$W:$W,MATCH([1]ตารางคะแนนV3!C744,[1]RiskPlusY2565Q3!$D:$D,0))</f>
        <v>0</v>
      </c>
      <c r="AA744" s="84">
        <f t="shared" si="179"/>
        <v>0</v>
      </c>
      <c r="AB744" s="77" t="str">
        <f>INDEX('[1]Quick MethodY2565Q3'!P:P,MATCH([1]ตารางคะแนนV3!$C744,'[1]Quick MethodY2565Q3'!$C:$C,0))</f>
        <v>1</v>
      </c>
      <c r="AC744" s="78" t="str">
        <f>INDEX('[1]Quick MethodY2565Q3'!Q:Q,MATCH([1]ตารางคะแนนV3!$C744,'[1]Quick MethodY2565Q3'!$C:$C,0))</f>
        <v>0</v>
      </c>
      <c r="AD744" s="78">
        <f>INDEX([1]HGRY2565Q3!W:W,MATCH([1]ตารางคะแนนV3!$C744,[1]HGRY2565Q3!$C:$C,0))</f>
        <v>0</v>
      </c>
      <c r="AE744" s="78">
        <f>INDEX([1]HGRY2565Q3!X:X,MATCH([1]ตารางคะแนนV3!$C744,[1]HGRY2565Q3!$C:$C,0))</f>
        <v>0</v>
      </c>
      <c r="AF744" s="78">
        <f>INDEX([1]HGRY2565Q3!Y:Y,MATCH([1]ตารางคะแนนV3!$C744,[1]HGRY2565Q3!$C:$C,0))</f>
        <v>0.5</v>
      </c>
      <c r="AG744" s="78">
        <f>INDEX([1]HGRY2565Q3!Z:Z,MATCH([1]ตารางคะแนนV3!$C744,[1]HGRY2565Q3!$C:$C,0))</f>
        <v>0</v>
      </c>
      <c r="AH744" s="85">
        <f t="shared" si="180"/>
        <v>1.5</v>
      </c>
      <c r="AI744" s="79">
        <f t="shared" si="181"/>
        <v>1.5</v>
      </c>
      <c r="AJ744" s="86">
        <f>INDEX([1]PointY2565Q3!J:J,MATCH([1]ตารางคะแนนV3!$C744,[1]PointY2565Q3!$C:$C,0))</f>
        <v>1</v>
      </c>
      <c r="AK744" s="87">
        <f>IFERROR(INDEX([1]อัตราการครองเตียง!O:O,MATCH([1]ตารางคะแนนV3!$C744,[1]อัตราการครองเตียง!$C:$C,0)),0)</f>
        <v>0</v>
      </c>
      <c r="AL744" s="88">
        <f>INDEX([1]SumAdjRw!R:R,MATCH([1]ตารางคะแนนV3!$C744,[1]SumAdjRw!$C:$C,0))</f>
        <v>0</v>
      </c>
      <c r="AM744" s="89">
        <f t="shared" si="182"/>
        <v>0</v>
      </c>
      <c r="AN744" s="90">
        <f t="shared" si="183"/>
        <v>2.5</v>
      </c>
      <c r="AO744" s="91">
        <f t="shared" si="184"/>
        <v>2.5</v>
      </c>
      <c r="AP744" s="92">
        <f>INDEX([1]RiskPlusY2565Q3!Q:Q,MATCH([1]ตารางคะแนนV3!$C744,[1]RiskPlusY2565Q3!$D:$D,0))</f>
        <v>0</v>
      </c>
      <c r="AQ744" s="92">
        <f>INDEX([1]RiskPlusY2565Q3!R:R,MATCH([1]ตารางคะแนนV3!$C744,[1]RiskPlusY2565Q3!$D:$D,0))</f>
        <v>0</v>
      </c>
      <c r="AR744" s="92">
        <f>INDEX([1]RiskPlusY2565Q3!AB:AB,MATCH([1]ตารางคะแนนV3!$C744,[1]RiskPlusY2565Q3!$D:$D,0))</f>
        <v>1</v>
      </c>
      <c r="AS744" s="93">
        <f t="shared" si="185"/>
        <v>1</v>
      </c>
      <c r="AT744" s="92">
        <f>INDEX([1]RiskPlusY2565Q3!AA:AA,MATCH([1]ตารางคะแนนV3!$C744,[1]RiskPlusY2565Q3!$D:$D,0))</f>
        <v>1</v>
      </c>
      <c r="AU744" s="92">
        <f>INDEX([1]RiskPlusY2565Q3!AC:AC,MATCH([1]ตารางคะแนนV3!$C744,[1]RiskPlusY2565Q3!$D:$D,0))</f>
        <v>1</v>
      </c>
      <c r="AV744" s="94">
        <f t="shared" si="186"/>
        <v>2</v>
      </c>
      <c r="AW744" s="95">
        <f t="shared" si="187"/>
        <v>3</v>
      </c>
      <c r="AX744" s="96">
        <f t="shared" si="188"/>
        <v>5.5</v>
      </c>
      <c r="AY744" s="18" t="str">
        <f t="shared" si="189"/>
        <v>F</v>
      </c>
      <c r="AZ744" s="18"/>
      <c r="BA744" s="18" t="str">
        <f>INDEX([1]Proflile65!$L:$L,MATCH([1]ตารางคะแนนV3!$C744,[1]Proflile65!$D:$D,0))</f>
        <v>เดิม</v>
      </c>
      <c r="BB744" s="18"/>
      <c r="BC744" s="18"/>
      <c r="BD744" s="28" t="b">
        <f t="shared" si="190"/>
        <v>1</v>
      </c>
      <c r="BE744" s="96">
        <v>5.5</v>
      </c>
      <c r="BF744" s="18" t="s">
        <v>2074</v>
      </c>
      <c r="BH744" s="17">
        <f t="shared" si="191"/>
        <v>0</v>
      </c>
    </row>
    <row r="745" spans="1:60">
      <c r="A745" s="18" t="s">
        <v>36</v>
      </c>
      <c r="B745" s="17" t="s">
        <v>175</v>
      </c>
      <c r="C745" s="18" t="s">
        <v>1647</v>
      </c>
      <c r="D745" s="17" t="s">
        <v>1648</v>
      </c>
      <c r="E745" s="18" t="str">
        <f>INDEX([1]Proflile65!$F:$F,MATCH([1]ตารางคะแนนV3!$C745,[1]Proflile65!$D:$D,0))</f>
        <v>รพช.</v>
      </c>
      <c r="F745" s="18">
        <f>INDEX([1]Proflile65!$H:$H,MATCH([1]ตารางคะแนนV3!$C745,[1]Proflile65!$D:$D,0))</f>
        <v>35</v>
      </c>
      <c r="G745" s="19" t="str">
        <f>INDEX([1]Proflile65!$K:$K,MATCH([1]ตารางคะแนนV3!$C745,[1]Proflile65!$D:$D,0))</f>
        <v>รพช.F3 P15,000-25,000</v>
      </c>
      <c r="H745" s="75">
        <v>24564</v>
      </c>
      <c r="I745" s="76">
        <f>INDEX([1]RiskPlusY2565Q3!L:L,MATCH([1]ตารางคะแนนV3!$C745,[1]RiskPlusY2565Q3!$D:$D,0))</f>
        <v>67349704.109999999</v>
      </c>
      <c r="J745" s="76">
        <f>INDEX([1]RiskPlusY2565Q3!P:P,MATCH([1]ตารางคะแนนV3!$C745,[1]RiskPlusY2565Q3!$D:$D,0))</f>
        <v>39898740.520000003</v>
      </c>
      <c r="K745" s="76">
        <f>INDEX([1]RiskPlusY2565Q3!O:O,MATCH([1]ตารางคะแนนV3!$C745,[1]RiskPlusY2565Q3!$D:$D,0))</f>
        <v>23889117.93</v>
      </c>
      <c r="L745" s="76">
        <f>INDEX([1]RiskPlusY2565Q3!M:M,MATCH([1]ตารางคะแนนV3!$C745,[1]RiskPlusY2565Q3!$D:$D,0))</f>
        <v>18287341.460000001</v>
      </c>
      <c r="M745" s="29">
        <f>INDEX([1]RiskPlusY2565Q3!N:N,MATCH([1]ตารางคะแนนV3!$C745,[1]RiskPlusY2565Q3!$D:$D,0))</f>
        <v>0</v>
      </c>
      <c r="N745" s="77">
        <f>INDEX([1]PlanfinY2565Q3!M:M,MATCH([1]ตารางคะแนนV3!$C745,[1]PlanfinY2565Q3!$C:$C,0))</f>
        <v>0</v>
      </c>
      <c r="O745" s="78">
        <f>INDEX([1]PlanfinY2565Q3!N:N,MATCH([1]ตารางคะแนนV3!$C745,[1]PlanfinY2565Q3!$C:$C,0))</f>
        <v>0</v>
      </c>
      <c r="P745" s="79">
        <f t="shared" si="176"/>
        <v>0</v>
      </c>
      <c r="Q745" s="80">
        <f>INDEX([1]Ratio!R:R,MATCH([1]ตารางคะแนนV3!$C745,[1]Ratio!$C:$C,0))</f>
        <v>90</v>
      </c>
      <c r="R745" s="81">
        <f>INDEX([1]RiskPlusY2565Q3!$S:$S,MATCH([1]ตารางคะแนนV3!C745,[1]RiskPlusY2565Q3!$D:$D,0))</f>
        <v>1</v>
      </c>
      <c r="S745" s="82">
        <f>INDEX([1]Ratio!$S:$S,MATCH([1]ตารางคะแนนV3!$C745,[1]Ratio!$C:$C,0))</f>
        <v>90</v>
      </c>
      <c r="T745" s="78">
        <f>VLOOKUP($C745,[1]RiskPlusY2565Q3!$D$2:$W$901,17,0)</f>
        <v>0</v>
      </c>
      <c r="U745" s="83">
        <f t="shared" si="177"/>
        <v>0</v>
      </c>
      <c r="V745" s="82">
        <f>INDEX([1]Ratio!$T:$T,MATCH([1]ตารางคะแนนV3!$C745,[1]Ratio!$C:$C,0))</f>
        <v>95</v>
      </c>
      <c r="W745" s="78">
        <f>VLOOKUP($C745,[1]RiskPlusY2565Q3!$D$2:$W$901,18,0)</f>
        <v>0</v>
      </c>
      <c r="X745" s="83">
        <f t="shared" si="178"/>
        <v>0</v>
      </c>
      <c r="Y745" s="82">
        <f>INDEX([1]Ratio!$V:$V,MATCH([1]ตารางคะแนนV3!$C745,[1]Ratio!$C:$C,0))</f>
        <v>98</v>
      </c>
      <c r="Z745" s="81">
        <f>INDEX([1]RiskPlusY2565Q3!$W:$W,MATCH([1]ตารางคะแนนV3!C745,[1]RiskPlusY2565Q3!$D:$D,0))</f>
        <v>0</v>
      </c>
      <c r="AA745" s="84">
        <f t="shared" si="179"/>
        <v>1</v>
      </c>
      <c r="AB745" s="77" t="str">
        <f>INDEX('[1]Quick MethodY2565Q3'!P:P,MATCH([1]ตารางคะแนนV3!$C745,'[1]Quick MethodY2565Q3'!$C:$C,0))</f>
        <v>1</v>
      </c>
      <c r="AC745" s="78" t="str">
        <f>INDEX('[1]Quick MethodY2565Q3'!Q:Q,MATCH([1]ตารางคะแนนV3!$C745,'[1]Quick MethodY2565Q3'!$C:$C,0))</f>
        <v>1</v>
      </c>
      <c r="AD745" s="78">
        <f>INDEX([1]HGRY2565Q3!W:W,MATCH([1]ตารางคะแนนV3!$C745,[1]HGRY2565Q3!$C:$C,0))</f>
        <v>0</v>
      </c>
      <c r="AE745" s="78">
        <f>INDEX([1]HGRY2565Q3!X:X,MATCH([1]ตารางคะแนนV3!$C745,[1]HGRY2565Q3!$C:$C,0))</f>
        <v>0</v>
      </c>
      <c r="AF745" s="78">
        <f>INDEX([1]HGRY2565Q3!Y:Y,MATCH([1]ตารางคะแนนV3!$C745,[1]HGRY2565Q3!$C:$C,0))</f>
        <v>0.5</v>
      </c>
      <c r="AG745" s="78">
        <f>INDEX([1]HGRY2565Q3!Z:Z,MATCH([1]ตารางคะแนนV3!$C745,[1]HGRY2565Q3!$C:$C,0))</f>
        <v>0</v>
      </c>
      <c r="AH745" s="85">
        <f t="shared" si="180"/>
        <v>2.5</v>
      </c>
      <c r="AI745" s="79">
        <f t="shared" si="181"/>
        <v>2</v>
      </c>
      <c r="AJ745" s="86">
        <f>INDEX([1]PointY2565Q3!J:J,MATCH([1]ตารางคะแนนV3!$C745,[1]PointY2565Q3!$C:$C,0))</f>
        <v>1</v>
      </c>
      <c r="AK745" s="87">
        <f>IFERROR(INDEX([1]อัตราการครองเตียง!O:O,MATCH([1]ตารางคะแนนV3!$C745,[1]อัตราการครองเตียง!$C:$C,0)),0)</f>
        <v>0</v>
      </c>
      <c r="AL745" s="88">
        <f>INDEX([1]SumAdjRw!R:R,MATCH([1]ตารางคะแนนV3!$C745,[1]SumAdjRw!$C:$C,0))</f>
        <v>0</v>
      </c>
      <c r="AM745" s="89">
        <f t="shared" si="182"/>
        <v>0</v>
      </c>
      <c r="AN745" s="90">
        <f t="shared" si="183"/>
        <v>3</v>
      </c>
      <c r="AO745" s="91">
        <f t="shared" si="184"/>
        <v>4</v>
      </c>
      <c r="AP745" s="92">
        <f>INDEX([1]RiskPlusY2565Q3!Q:Q,MATCH([1]ตารางคะแนนV3!$C745,[1]RiskPlusY2565Q3!$D:$D,0))</f>
        <v>1</v>
      </c>
      <c r="AQ745" s="92">
        <f>INDEX([1]RiskPlusY2565Q3!R:R,MATCH([1]ตารางคะแนนV3!$C745,[1]RiskPlusY2565Q3!$D:$D,0))</f>
        <v>0</v>
      </c>
      <c r="AR745" s="92">
        <f>INDEX([1]RiskPlusY2565Q3!AB:AB,MATCH([1]ตารางคะแนนV3!$C745,[1]RiskPlusY2565Q3!$D:$D,0))</f>
        <v>1</v>
      </c>
      <c r="AS745" s="93">
        <f t="shared" si="185"/>
        <v>2</v>
      </c>
      <c r="AT745" s="92">
        <f>INDEX([1]RiskPlusY2565Q3!AA:AA,MATCH([1]ตารางคะแนนV3!$C745,[1]RiskPlusY2565Q3!$D:$D,0))</f>
        <v>1</v>
      </c>
      <c r="AU745" s="92">
        <f>INDEX([1]RiskPlusY2565Q3!AC:AC,MATCH([1]ตารางคะแนนV3!$C745,[1]RiskPlusY2565Q3!$D:$D,0))</f>
        <v>1</v>
      </c>
      <c r="AV745" s="94">
        <f t="shared" si="186"/>
        <v>2</v>
      </c>
      <c r="AW745" s="95">
        <f t="shared" si="187"/>
        <v>4</v>
      </c>
      <c r="AX745" s="96">
        <f t="shared" si="188"/>
        <v>8</v>
      </c>
      <c r="AY745" s="18" t="str">
        <f t="shared" si="189"/>
        <v>D</v>
      </c>
      <c r="AZ745" s="18"/>
      <c r="BA745" s="18" t="str">
        <f>INDEX([1]Proflile65!$L:$L,MATCH([1]ตารางคะแนนV3!$C745,[1]Proflile65!$D:$D,0))</f>
        <v>เดิม</v>
      </c>
      <c r="BB745" s="18"/>
      <c r="BC745" s="18"/>
      <c r="BD745" s="28" t="b">
        <f t="shared" si="190"/>
        <v>1</v>
      </c>
      <c r="BE745" s="96">
        <v>8</v>
      </c>
      <c r="BF745" s="18" t="s">
        <v>2073</v>
      </c>
      <c r="BH745" s="17">
        <f t="shared" si="191"/>
        <v>0</v>
      </c>
    </row>
    <row r="746" spans="1:60">
      <c r="A746" s="18" t="s">
        <v>36</v>
      </c>
      <c r="B746" s="17" t="s">
        <v>175</v>
      </c>
      <c r="C746" s="18" t="s">
        <v>1649</v>
      </c>
      <c r="D746" s="17" t="s">
        <v>1650</v>
      </c>
      <c r="E746" s="18" t="str">
        <f>INDEX([1]Proflile65!$F:$F,MATCH([1]ตารางคะแนนV3!$C746,[1]Proflile65!$D:$D,0))</f>
        <v>รพช.</v>
      </c>
      <c r="F746" s="18">
        <f>INDEX([1]Proflile65!$H:$H,MATCH([1]ตารางคะแนนV3!$C746,[1]Proflile65!$D:$D,0))</f>
        <v>30</v>
      </c>
      <c r="G746" s="19" t="str">
        <f>INDEX([1]Proflile65!$K:$K,MATCH([1]ตารางคะแนนV3!$C746,[1]Proflile65!$D:$D,0))</f>
        <v>รพช.F3 P15,000-25,000</v>
      </c>
      <c r="H746" s="75">
        <v>20245</v>
      </c>
      <c r="I746" s="76">
        <f>INDEX([1]RiskPlusY2565Q3!L:L,MATCH([1]ตารางคะแนนV3!$C746,[1]RiskPlusY2565Q3!$D:$D,0))</f>
        <v>45065015.310000002</v>
      </c>
      <c r="J746" s="76">
        <f>INDEX([1]RiskPlusY2565Q3!P:P,MATCH([1]ตารางคะแนนV3!$C746,[1]RiskPlusY2565Q3!$D:$D,0))</f>
        <v>22429435.039999999</v>
      </c>
      <c r="K746" s="76">
        <f>INDEX([1]RiskPlusY2565Q3!O:O,MATCH([1]ตารางคะแนนV3!$C746,[1]RiskPlusY2565Q3!$D:$D,0))</f>
        <v>17366731.129999999</v>
      </c>
      <c r="L746" s="76">
        <f>INDEX([1]RiskPlusY2565Q3!M:M,MATCH([1]ตารางคะแนนV3!$C746,[1]RiskPlusY2565Q3!$D:$D,0))</f>
        <v>13789572.699999999</v>
      </c>
      <c r="M746" s="29">
        <f>INDEX([1]RiskPlusY2565Q3!N:N,MATCH([1]ตารางคะแนนV3!$C746,[1]RiskPlusY2565Q3!$D:$D,0))</f>
        <v>0</v>
      </c>
      <c r="N746" s="77">
        <f>INDEX([1]PlanfinY2565Q3!M:M,MATCH([1]ตารางคะแนนV3!$C746,[1]PlanfinY2565Q3!$C:$C,0))</f>
        <v>0</v>
      </c>
      <c r="O746" s="78">
        <f>INDEX([1]PlanfinY2565Q3!N:N,MATCH([1]ตารางคะแนนV3!$C746,[1]PlanfinY2565Q3!$C:$C,0))</f>
        <v>0</v>
      </c>
      <c r="P746" s="79">
        <f t="shared" si="176"/>
        <v>0</v>
      </c>
      <c r="Q746" s="80">
        <f>INDEX([1]Ratio!R:R,MATCH([1]ตารางคะแนนV3!$C746,[1]Ratio!$C:$C,0))</f>
        <v>179</v>
      </c>
      <c r="R746" s="81">
        <f>INDEX([1]RiskPlusY2565Q3!$S:$S,MATCH([1]ตารางคะแนนV3!C746,[1]RiskPlusY2565Q3!$D:$D,0))</f>
        <v>0</v>
      </c>
      <c r="S746" s="82">
        <f>INDEX([1]Ratio!$S:$S,MATCH([1]ตารางคะแนนV3!$C746,[1]Ratio!$C:$C,0))</f>
        <v>42</v>
      </c>
      <c r="T746" s="78">
        <f>VLOOKUP($C746,[1]RiskPlusY2565Q3!$D$2:$W$901,17,0)</f>
        <v>1</v>
      </c>
      <c r="U746" s="83">
        <f t="shared" si="177"/>
        <v>0.5</v>
      </c>
      <c r="V746" s="82">
        <f>INDEX([1]Ratio!$T:$T,MATCH([1]ตารางคะแนนV3!$C746,[1]Ratio!$C:$C,0))</f>
        <v>118</v>
      </c>
      <c r="W746" s="78">
        <f>VLOOKUP($C746,[1]RiskPlusY2565Q3!$D$2:$W$901,18,0)</f>
        <v>0</v>
      </c>
      <c r="X746" s="83">
        <f t="shared" si="178"/>
        <v>0</v>
      </c>
      <c r="Y746" s="82">
        <f>INDEX([1]Ratio!$V:$V,MATCH([1]ตารางคะแนนV3!$C746,[1]Ratio!$C:$C,0))</f>
        <v>118</v>
      </c>
      <c r="Z746" s="81">
        <f>INDEX([1]RiskPlusY2565Q3!$W:$W,MATCH([1]ตารางคะแนนV3!C746,[1]RiskPlusY2565Q3!$D:$D,0))</f>
        <v>0</v>
      </c>
      <c r="AA746" s="84">
        <f t="shared" si="179"/>
        <v>0.5</v>
      </c>
      <c r="AB746" s="77" t="str">
        <f>INDEX('[1]Quick MethodY2565Q3'!P:P,MATCH([1]ตารางคะแนนV3!$C746,'[1]Quick MethodY2565Q3'!$C:$C,0))</f>
        <v>1</v>
      </c>
      <c r="AC746" s="78" t="str">
        <f>INDEX('[1]Quick MethodY2565Q3'!Q:Q,MATCH([1]ตารางคะแนนV3!$C746,'[1]Quick MethodY2565Q3'!$C:$C,0))</f>
        <v>1</v>
      </c>
      <c r="AD746" s="78">
        <f>INDEX([1]HGRY2565Q3!W:W,MATCH([1]ตารางคะแนนV3!$C746,[1]HGRY2565Q3!$C:$C,0))</f>
        <v>0</v>
      </c>
      <c r="AE746" s="78">
        <f>INDEX([1]HGRY2565Q3!X:X,MATCH([1]ตารางคะแนนV3!$C746,[1]HGRY2565Q3!$C:$C,0))</f>
        <v>0.5</v>
      </c>
      <c r="AF746" s="78">
        <f>INDEX([1]HGRY2565Q3!Y:Y,MATCH([1]ตารางคะแนนV3!$C746,[1]HGRY2565Q3!$C:$C,0))</f>
        <v>0.5</v>
      </c>
      <c r="AG746" s="78">
        <f>INDEX([1]HGRY2565Q3!Z:Z,MATCH([1]ตารางคะแนนV3!$C746,[1]HGRY2565Q3!$C:$C,0))</f>
        <v>0</v>
      </c>
      <c r="AH746" s="85">
        <f t="shared" si="180"/>
        <v>3</v>
      </c>
      <c r="AI746" s="79">
        <f t="shared" si="181"/>
        <v>2</v>
      </c>
      <c r="AJ746" s="86">
        <f>INDEX([1]PointY2565Q3!J:J,MATCH([1]ตารางคะแนนV3!$C746,[1]PointY2565Q3!$C:$C,0))</f>
        <v>1</v>
      </c>
      <c r="AK746" s="87">
        <f>IFERROR(INDEX([1]อัตราการครองเตียง!O:O,MATCH([1]ตารางคะแนนV3!$C746,[1]อัตราการครองเตียง!$C:$C,0)),0)</f>
        <v>0</v>
      </c>
      <c r="AL746" s="88">
        <f>INDEX([1]SumAdjRw!R:R,MATCH([1]ตารางคะแนนV3!$C746,[1]SumAdjRw!$C:$C,0))</f>
        <v>1</v>
      </c>
      <c r="AM746" s="89">
        <f t="shared" si="182"/>
        <v>1</v>
      </c>
      <c r="AN746" s="90">
        <f t="shared" si="183"/>
        <v>4</v>
      </c>
      <c r="AO746" s="91">
        <f t="shared" si="184"/>
        <v>4.5</v>
      </c>
      <c r="AP746" s="92">
        <f>INDEX([1]RiskPlusY2565Q3!Q:Q,MATCH([1]ตารางคะแนนV3!$C746,[1]RiskPlusY2565Q3!$D:$D,0))</f>
        <v>0</v>
      </c>
      <c r="AQ746" s="92">
        <f>INDEX([1]RiskPlusY2565Q3!R:R,MATCH([1]ตารางคะแนนV3!$C746,[1]RiskPlusY2565Q3!$D:$D,0))</f>
        <v>0</v>
      </c>
      <c r="AR746" s="92">
        <f>INDEX([1]RiskPlusY2565Q3!AB:AB,MATCH([1]ตารางคะแนนV3!$C746,[1]RiskPlusY2565Q3!$D:$D,0))</f>
        <v>1</v>
      </c>
      <c r="AS746" s="93">
        <f t="shared" si="185"/>
        <v>1</v>
      </c>
      <c r="AT746" s="92">
        <f>INDEX([1]RiskPlusY2565Q3!AA:AA,MATCH([1]ตารางคะแนนV3!$C746,[1]RiskPlusY2565Q3!$D:$D,0))</f>
        <v>1</v>
      </c>
      <c r="AU746" s="92">
        <f>INDEX([1]RiskPlusY2565Q3!AC:AC,MATCH([1]ตารางคะแนนV3!$C746,[1]RiskPlusY2565Q3!$D:$D,0))</f>
        <v>1</v>
      </c>
      <c r="AV746" s="94">
        <f t="shared" si="186"/>
        <v>2</v>
      </c>
      <c r="AW746" s="95">
        <f t="shared" si="187"/>
        <v>3</v>
      </c>
      <c r="AX746" s="96">
        <f t="shared" si="188"/>
        <v>7.5</v>
      </c>
      <c r="AY746" s="18" t="str">
        <f t="shared" si="189"/>
        <v>D</v>
      </c>
      <c r="AZ746" s="18"/>
      <c r="BA746" s="18" t="str">
        <f>INDEX([1]Proflile65!$L:$L,MATCH([1]ตารางคะแนนV3!$C746,[1]Proflile65!$D:$D,0))</f>
        <v>เดิม</v>
      </c>
      <c r="BB746" s="18"/>
      <c r="BC746" s="18"/>
      <c r="BD746" s="28" t="b">
        <f t="shared" si="190"/>
        <v>1</v>
      </c>
      <c r="BE746" s="96">
        <v>7.5</v>
      </c>
      <c r="BF746" s="18" t="s">
        <v>2073</v>
      </c>
      <c r="BH746" s="17">
        <f t="shared" si="191"/>
        <v>0</v>
      </c>
    </row>
    <row r="747" spans="1:60">
      <c r="A747" s="18" t="s">
        <v>41</v>
      </c>
      <c r="B747" s="17" t="s">
        <v>43</v>
      </c>
      <c r="C747" s="18" t="s">
        <v>1742</v>
      </c>
      <c r="D747" s="17" t="s">
        <v>1743</v>
      </c>
      <c r="E747" s="18" t="str">
        <f>INDEX([1]Proflile65!$F:$F,MATCH([1]ตารางคะแนนV3!$C747,[1]Proflile65!$D:$D,0))</f>
        <v>รพท.</v>
      </c>
      <c r="F747" s="18">
        <f>INDEX([1]Proflile65!$H:$H,MATCH([1]ตารางคะแนนV3!$C747,[1]Proflile65!$D:$D,0))</f>
        <v>474</v>
      </c>
      <c r="G747" s="19" t="str">
        <f>INDEX([1]Proflile65!$K:$K,MATCH([1]ตารางคะแนนV3!$C747,[1]Proflile65!$D:$D,0))</f>
        <v>รพท.S B&gt;400</v>
      </c>
      <c r="H747" s="75">
        <v>93997</v>
      </c>
      <c r="I747" s="76">
        <f>INDEX([1]RiskPlusY2565Q3!L:L,MATCH([1]ตารางคะแนนV3!$C747,[1]RiskPlusY2565Q3!$D:$D,0))</f>
        <v>619191272.59000003</v>
      </c>
      <c r="J747" s="76">
        <f>INDEX([1]RiskPlusY2565Q3!P:P,MATCH([1]ตารางคะแนนV3!$C747,[1]RiskPlusY2565Q3!$D:$D,0))</f>
        <v>217081284.75999999</v>
      </c>
      <c r="K747" s="76">
        <f>INDEX([1]RiskPlusY2565Q3!O:O,MATCH([1]ตารางคะแนนV3!$C747,[1]RiskPlusY2565Q3!$D:$D,0))</f>
        <v>436974582.41000003</v>
      </c>
      <c r="L747" s="76">
        <f>INDEX([1]RiskPlusY2565Q3!M:M,MATCH([1]ตารางคะแนนV3!$C747,[1]RiskPlusY2565Q3!$D:$D,0))</f>
        <v>396987095.63999999</v>
      </c>
      <c r="M747" s="29">
        <f>INDEX([1]RiskPlusY2565Q3!N:N,MATCH([1]ตารางคะแนนV3!$C747,[1]RiskPlusY2565Q3!$D:$D,0))</f>
        <v>0</v>
      </c>
      <c r="N747" s="77">
        <f>INDEX([1]PlanfinY2565Q3!M:M,MATCH([1]ตารางคะแนนV3!$C747,[1]PlanfinY2565Q3!$C:$C,0))</f>
        <v>0</v>
      </c>
      <c r="O747" s="78">
        <f>INDEX([1]PlanfinY2565Q3!N:N,MATCH([1]ตารางคะแนนV3!$C747,[1]PlanfinY2565Q3!$C:$C,0))</f>
        <v>1</v>
      </c>
      <c r="P747" s="79">
        <f t="shared" si="176"/>
        <v>1</v>
      </c>
      <c r="Q747" s="80">
        <f>INDEX([1]Ratio!R:R,MATCH([1]ตารางคะแนนV3!$C747,[1]Ratio!$C:$C,0))</f>
        <v>103</v>
      </c>
      <c r="R747" s="81">
        <f>INDEX([1]RiskPlusY2565Q3!$S:$S,MATCH([1]ตารางคะแนนV3!C747,[1]RiskPlusY2565Q3!$D:$D,0))</f>
        <v>0</v>
      </c>
      <c r="S747" s="82">
        <f>INDEX([1]Ratio!$S:$S,MATCH([1]ตารางคะแนนV3!$C747,[1]Ratio!$C:$C,0))</f>
        <v>55</v>
      </c>
      <c r="T747" s="78">
        <f>VLOOKUP($C747,[1]RiskPlusY2565Q3!$D$2:$W$901,17,0)</f>
        <v>1</v>
      </c>
      <c r="U747" s="83">
        <f t="shared" si="177"/>
        <v>0.5</v>
      </c>
      <c r="V747" s="82">
        <f>INDEX([1]Ratio!$T:$T,MATCH([1]ตารางคะแนนV3!$C747,[1]Ratio!$C:$C,0))</f>
        <v>79</v>
      </c>
      <c r="W747" s="78">
        <f>VLOOKUP($C747,[1]RiskPlusY2565Q3!$D$2:$W$901,18,0)</f>
        <v>0</v>
      </c>
      <c r="X747" s="83">
        <f t="shared" si="178"/>
        <v>0</v>
      </c>
      <c r="Y747" s="82">
        <f>INDEX([1]Ratio!$V:$V,MATCH([1]ตารางคะแนนV3!$C747,[1]Ratio!$C:$C,0))</f>
        <v>34</v>
      </c>
      <c r="Z747" s="81">
        <f>INDEX([1]RiskPlusY2565Q3!$W:$W,MATCH([1]ตารางคะแนนV3!C747,[1]RiskPlusY2565Q3!$D:$D,0))</f>
        <v>1</v>
      </c>
      <c r="AA747" s="84">
        <f t="shared" si="179"/>
        <v>1.5</v>
      </c>
      <c r="AB747" s="77" t="str">
        <f>INDEX('[1]Quick MethodY2565Q3'!P:P,MATCH([1]ตารางคะแนนV3!$C747,'[1]Quick MethodY2565Q3'!$C:$C,0))</f>
        <v>0</v>
      </c>
      <c r="AC747" s="78" t="str">
        <f>INDEX('[1]Quick MethodY2565Q3'!Q:Q,MATCH([1]ตารางคะแนนV3!$C747,'[1]Quick MethodY2565Q3'!$C:$C,0))</f>
        <v>1</v>
      </c>
      <c r="AD747" s="78">
        <f>INDEX([1]HGRY2565Q3!W:W,MATCH([1]ตารางคะแนนV3!$C747,[1]HGRY2565Q3!$C:$C,0))</f>
        <v>0.5</v>
      </c>
      <c r="AE747" s="78">
        <f>INDEX([1]HGRY2565Q3!X:X,MATCH([1]ตารางคะแนนV3!$C747,[1]HGRY2565Q3!$C:$C,0))</f>
        <v>0</v>
      </c>
      <c r="AF747" s="78">
        <f>INDEX([1]HGRY2565Q3!Y:Y,MATCH([1]ตารางคะแนนV3!$C747,[1]HGRY2565Q3!$C:$C,0))</f>
        <v>0</v>
      </c>
      <c r="AG747" s="78">
        <f>INDEX([1]HGRY2565Q3!Z:Z,MATCH([1]ตารางคะแนนV3!$C747,[1]HGRY2565Q3!$C:$C,0))</f>
        <v>0.5</v>
      </c>
      <c r="AH747" s="85">
        <f t="shared" si="180"/>
        <v>2</v>
      </c>
      <c r="AI747" s="79">
        <f t="shared" si="181"/>
        <v>2</v>
      </c>
      <c r="AJ747" s="86">
        <f>INDEX([1]PointY2565Q3!J:J,MATCH([1]ตารางคะแนนV3!$C747,[1]PointY2565Q3!$C:$C,0))</f>
        <v>1</v>
      </c>
      <c r="AK747" s="87">
        <f>IFERROR(INDEX([1]อัตราการครองเตียง!O:O,MATCH([1]ตารางคะแนนV3!$C747,[1]อัตราการครองเตียง!$C:$C,0)),0)</f>
        <v>1</v>
      </c>
      <c r="AL747" s="88">
        <f>INDEX([1]SumAdjRw!R:R,MATCH([1]ตารางคะแนนV3!$C747,[1]SumAdjRw!$C:$C,0))</f>
        <v>0</v>
      </c>
      <c r="AM747" s="89">
        <f t="shared" si="182"/>
        <v>1</v>
      </c>
      <c r="AN747" s="90">
        <f t="shared" si="183"/>
        <v>4</v>
      </c>
      <c r="AO747" s="91">
        <f t="shared" si="184"/>
        <v>6.5</v>
      </c>
      <c r="AP747" s="92">
        <f>INDEX([1]RiskPlusY2565Q3!Q:Q,MATCH([1]ตารางคะแนนV3!$C747,[1]RiskPlusY2565Q3!$D:$D,0))</f>
        <v>1</v>
      </c>
      <c r="AQ747" s="92">
        <f>INDEX([1]RiskPlusY2565Q3!R:R,MATCH([1]ตารางคะแนนV3!$C747,[1]RiskPlusY2565Q3!$D:$D,0))</f>
        <v>1</v>
      </c>
      <c r="AR747" s="92">
        <f>INDEX([1]RiskPlusY2565Q3!AB:AB,MATCH([1]ตารางคะแนนV3!$C747,[1]RiskPlusY2565Q3!$D:$D,0))</f>
        <v>1</v>
      </c>
      <c r="AS747" s="93">
        <f t="shared" si="185"/>
        <v>3</v>
      </c>
      <c r="AT747" s="92">
        <f>INDEX([1]RiskPlusY2565Q3!AA:AA,MATCH([1]ตารางคะแนนV3!$C747,[1]RiskPlusY2565Q3!$D:$D,0))</f>
        <v>1</v>
      </c>
      <c r="AU747" s="92">
        <f>INDEX([1]RiskPlusY2565Q3!AC:AC,MATCH([1]ตารางคะแนนV3!$C747,[1]RiskPlusY2565Q3!$D:$D,0))</f>
        <v>1</v>
      </c>
      <c r="AV747" s="94">
        <f t="shared" si="186"/>
        <v>2</v>
      </c>
      <c r="AW747" s="95">
        <f t="shared" si="187"/>
        <v>5</v>
      </c>
      <c r="AX747" s="96">
        <f t="shared" si="188"/>
        <v>11.5</v>
      </c>
      <c r="AY747" s="18" t="str">
        <f t="shared" si="189"/>
        <v>B</v>
      </c>
      <c r="AZ747" s="18"/>
      <c r="BA747" s="18" t="str">
        <f>INDEX([1]Proflile65!$L:$L,MATCH([1]ตารางคะแนนV3!$C747,[1]Proflile65!$D:$D,0))</f>
        <v>เดิม</v>
      </c>
      <c r="BB747" s="18"/>
      <c r="BC747" s="18"/>
      <c r="BD747" s="28" t="b">
        <f t="shared" si="190"/>
        <v>1</v>
      </c>
      <c r="BE747" s="96">
        <v>11.5</v>
      </c>
      <c r="BF747" s="18" t="s">
        <v>2071</v>
      </c>
      <c r="BH747" s="17">
        <f t="shared" si="191"/>
        <v>150000</v>
      </c>
    </row>
    <row r="748" spans="1:60">
      <c r="A748" s="18" t="s">
        <v>41</v>
      </c>
      <c r="B748" s="17" t="s">
        <v>43</v>
      </c>
      <c r="C748" s="18" t="s">
        <v>1744</v>
      </c>
      <c r="D748" s="17" t="s">
        <v>1745</v>
      </c>
      <c r="E748" s="18" t="str">
        <f>INDEX([1]Proflile65!$F:$F,MATCH([1]ตารางคะแนนV3!$C748,[1]Proflile65!$D:$D,0))</f>
        <v>รพช.</v>
      </c>
      <c r="F748" s="18">
        <f>INDEX([1]Proflile65!$H:$H,MATCH([1]ตารางคะแนนV3!$C748,[1]Proflile65!$D:$D,0))</f>
        <v>45</v>
      </c>
      <c r="G748" s="19" t="str">
        <f>INDEX([1]Proflile65!$K:$K,MATCH([1]ตารางคะแนนV3!$C748,[1]Proflile65!$D:$D,0))</f>
        <v>รพช.F2 P30,000-60,000</v>
      </c>
      <c r="H748" s="75">
        <v>51770</v>
      </c>
      <c r="I748" s="76">
        <f>INDEX([1]RiskPlusY2565Q3!L:L,MATCH([1]ตารางคะแนนV3!$C748,[1]RiskPlusY2565Q3!$D:$D,0))</f>
        <v>98148833.849999994</v>
      </c>
      <c r="J748" s="76">
        <f>INDEX([1]RiskPlusY2565Q3!P:P,MATCH([1]ตารางคะแนนV3!$C748,[1]RiskPlusY2565Q3!$D:$D,0))</f>
        <v>68780774.310000002</v>
      </c>
      <c r="K748" s="76">
        <f>INDEX([1]RiskPlusY2565Q3!O:O,MATCH([1]ตารางคะแนนV3!$C748,[1]RiskPlusY2565Q3!$D:$D,0))</f>
        <v>44699475.189999998</v>
      </c>
      <c r="L748" s="76">
        <f>INDEX([1]RiskPlusY2565Q3!M:M,MATCH([1]ตารางคะแนนV3!$C748,[1]RiskPlusY2565Q3!$D:$D,0))</f>
        <v>43366548.659999996</v>
      </c>
      <c r="M748" s="29">
        <f>INDEX([1]RiskPlusY2565Q3!N:N,MATCH([1]ตารางคะแนนV3!$C748,[1]RiskPlusY2565Q3!$D:$D,0))</f>
        <v>0</v>
      </c>
      <c r="N748" s="77">
        <f>INDEX([1]PlanfinY2565Q3!M:M,MATCH([1]ตารางคะแนนV3!$C748,[1]PlanfinY2565Q3!$C:$C,0))</f>
        <v>0</v>
      </c>
      <c r="O748" s="78">
        <f>INDEX([1]PlanfinY2565Q3!N:N,MATCH([1]ตารางคะแนนV3!$C748,[1]PlanfinY2565Q3!$C:$C,0))</f>
        <v>1</v>
      </c>
      <c r="P748" s="79">
        <f t="shared" si="176"/>
        <v>1</v>
      </c>
      <c r="Q748" s="80">
        <f>INDEX([1]Ratio!R:R,MATCH([1]ตารางคะแนนV3!$C748,[1]Ratio!$C:$C,0))</f>
        <v>69</v>
      </c>
      <c r="R748" s="81">
        <f>INDEX([1]RiskPlusY2565Q3!$S:$S,MATCH([1]ตารางคะแนนV3!C748,[1]RiskPlusY2565Q3!$D:$D,0))</f>
        <v>1</v>
      </c>
      <c r="S748" s="82">
        <f>INDEX([1]Ratio!$S:$S,MATCH([1]ตารางคะแนนV3!$C748,[1]Ratio!$C:$C,0))</f>
        <v>20</v>
      </c>
      <c r="T748" s="78">
        <f>VLOOKUP($C748,[1]RiskPlusY2565Q3!$D$2:$W$901,17,0)</f>
        <v>1</v>
      </c>
      <c r="U748" s="83">
        <f t="shared" si="177"/>
        <v>0.5</v>
      </c>
      <c r="V748" s="82">
        <f>INDEX([1]Ratio!$T:$T,MATCH([1]ตารางคะแนนV3!$C748,[1]Ratio!$C:$C,0))</f>
        <v>107</v>
      </c>
      <c r="W748" s="78">
        <f>VLOOKUP($C748,[1]RiskPlusY2565Q3!$D$2:$W$901,18,0)</f>
        <v>0</v>
      </c>
      <c r="X748" s="83">
        <f t="shared" si="178"/>
        <v>0</v>
      </c>
      <c r="Y748" s="82">
        <f>INDEX([1]Ratio!$V:$V,MATCH([1]ตารางคะแนนV3!$C748,[1]Ratio!$C:$C,0))</f>
        <v>48</v>
      </c>
      <c r="Z748" s="81">
        <f>INDEX([1]RiskPlusY2565Q3!$W:$W,MATCH([1]ตารางคะแนนV3!C748,[1]RiskPlusY2565Q3!$D:$D,0))</f>
        <v>1</v>
      </c>
      <c r="AA748" s="84">
        <f t="shared" si="179"/>
        <v>2.5</v>
      </c>
      <c r="AB748" s="77" t="str">
        <f>INDEX('[1]Quick MethodY2565Q3'!P:P,MATCH([1]ตารางคะแนนV3!$C748,'[1]Quick MethodY2565Q3'!$C:$C,0))</f>
        <v>0</v>
      </c>
      <c r="AC748" s="78" t="str">
        <f>INDEX('[1]Quick MethodY2565Q3'!Q:Q,MATCH([1]ตารางคะแนนV3!$C748,'[1]Quick MethodY2565Q3'!$C:$C,0))</f>
        <v>1</v>
      </c>
      <c r="AD748" s="78">
        <f>INDEX([1]HGRY2565Q3!W:W,MATCH([1]ตารางคะแนนV3!$C748,[1]HGRY2565Q3!$C:$C,0))</f>
        <v>0</v>
      </c>
      <c r="AE748" s="78">
        <f>INDEX([1]HGRY2565Q3!X:X,MATCH([1]ตารางคะแนนV3!$C748,[1]HGRY2565Q3!$C:$C,0))</f>
        <v>0.5</v>
      </c>
      <c r="AF748" s="78">
        <f>INDEX([1]HGRY2565Q3!Y:Y,MATCH([1]ตารางคะแนนV3!$C748,[1]HGRY2565Q3!$C:$C,0))</f>
        <v>0</v>
      </c>
      <c r="AG748" s="78">
        <f>INDEX([1]HGRY2565Q3!Z:Z,MATCH([1]ตารางคะแนนV3!$C748,[1]HGRY2565Q3!$C:$C,0))</f>
        <v>0</v>
      </c>
      <c r="AH748" s="85">
        <f t="shared" si="180"/>
        <v>1.5</v>
      </c>
      <c r="AI748" s="79">
        <f t="shared" si="181"/>
        <v>1.5</v>
      </c>
      <c r="AJ748" s="86">
        <f>INDEX([1]PointY2565Q3!J:J,MATCH([1]ตารางคะแนนV3!$C748,[1]PointY2565Q3!$C:$C,0))</f>
        <v>1</v>
      </c>
      <c r="AK748" s="87">
        <f>IFERROR(INDEX([1]อัตราการครองเตียง!O:O,MATCH([1]ตารางคะแนนV3!$C748,[1]อัตราการครองเตียง!$C:$C,0)),0)</f>
        <v>0</v>
      </c>
      <c r="AL748" s="88">
        <f>INDEX([1]SumAdjRw!R:R,MATCH([1]ตารางคะแนนV3!$C748,[1]SumAdjRw!$C:$C,0))</f>
        <v>0</v>
      </c>
      <c r="AM748" s="89">
        <f t="shared" si="182"/>
        <v>0</v>
      </c>
      <c r="AN748" s="90">
        <f t="shared" si="183"/>
        <v>2.5</v>
      </c>
      <c r="AO748" s="91">
        <f t="shared" si="184"/>
        <v>6</v>
      </c>
      <c r="AP748" s="92">
        <f>INDEX([1]RiskPlusY2565Q3!Q:Q,MATCH([1]ตารางคะแนนV3!$C748,[1]RiskPlusY2565Q3!$D:$D,0))</f>
        <v>1</v>
      </c>
      <c r="AQ748" s="92">
        <f>INDEX([1]RiskPlusY2565Q3!R:R,MATCH([1]ตารางคะแนนV3!$C748,[1]RiskPlusY2565Q3!$D:$D,0))</f>
        <v>0</v>
      </c>
      <c r="AR748" s="92">
        <f>INDEX([1]RiskPlusY2565Q3!AB:AB,MATCH([1]ตารางคะแนนV3!$C748,[1]RiskPlusY2565Q3!$D:$D,0))</f>
        <v>1</v>
      </c>
      <c r="AS748" s="93">
        <f t="shared" si="185"/>
        <v>2</v>
      </c>
      <c r="AT748" s="92">
        <f>INDEX([1]RiskPlusY2565Q3!AA:AA,MATCH([1]ตารางคะแนนV3!$C748,[1]RiskPlusY2565Q3!$D:$D,0))</f>
        <v>1</v>
      </c>
      <c r="AU748" s="92">
        <f>INDEX([1]RiskPlusY2565Q3!AC:AC,MATCH([1]ตารางคะแนนV3!$C748,[1]RiskPlusY2565Q3!$D:$D,0))</f>
        <v>1</v>
      </c>
      <c r="AV748" s="94">
        <f t="shared" si="186"/>
        <v>2</v>
      </c>
      <c r="AW748" s="95">
        <f t="shared" si="187"/>
        <v>4</v>
      </c>
      <c r="AX748" s="96">
        <f t="shared" si="188"/>
        <v>10</v>
      </c>
      <c r="AY748" s="18" t="str">
        <f t="shared" si="189"/>
        <v>C</v>
      </c>
      <c r="AZ748" s="18"/>
      <c r="BA748" s="18" t="str">
        <f>INDEX([1]Proflile65!$L:$L,MATCH([1]ตารางคะแนนV3!$C748,[1]Proflile65!$D:$D,0))</f>
        <v>เดิม</v>
      </c>
      <c r="BB748" s="18"/>
      <c r="BC748" s="18"/>
      <c r="BD748" s="28" t="b">
        <f t="shared" si="190"/>
        <v>1</v>
      </c>
      <c r="BE748" s="96">
        <v>10</v>
      </c>
      <c r="BF748" s="18" t="s">
        <v>2072</v>
      </c>
      <c r="BH748" s="17">
        <f t="shared" si="191"/>
        <v>0</v>
      </c>
    </row>
    <row r="749" spans="1:60">
      <c r="A749" s="18" t="s">
        <v>41</v>
      </c>
      <c r="B749" s="17" t="s">
        <v>43</v>
      </c>
      <c r="C749" s="18" t="s">
        <v>1746</v>
      </c>
      <c r="D749" s="17" t="s">
        <v>1747</v>
      </c>
      <c r="E749" s="18" t="str">
        <f>INDEX([1]Proflile65!$F:$F,MATCH([1]ตารางคะแนนV3!$C749,[1]Proflile65!$D:$D,0))</f>
        <v>รพช.</v>
      </c>
      <c r="F749" s="18">
        <f>INDEX([1]Proflile65!$H:$H,MATCH([1]ตารางคะแนนV3!$C749,[1]Proflile65!$D:$D,0))</f>
        <v>33</v>
      </c>
      <c r="G749" s="19" t="str">
        <f>INDEX([1]Proflile65!$K:$K,MATCH([1]ตารางคะแนนV3!$C749,[1]Proflile65!$D:$D,0))</f>
        <v>รพช.F2 P&lt;=30,000</v>
      </c>
      <c r="H749" s="75">
        <v>28743</v>
      </c>
      <c r="I749" s="76">
        <f>INDEX([1]RiskPlusY2565Q3!L:L,MATCH([1]ตารางคะแนนV3!$C749,[1]RiskPlusY2565Q3!$D:$D,0))</f>
        <v>85002580.569999993</v>
      </c>
      <c r="J749" s="76">
        <f>INDEX([1]RiskPlusY2565Q3!P:P,MATCH([1]ตารางคะแนนV3!$C749,[1]RiskPlusY2565Q3!$D:$D,0))</f>
        <v>28150948.07</v>
      </c>
      <c r="K749" s="76">
        <f>INDEX([1]RiskPlusY2565Q3!O:O,MATCH([1]ตารางคะแนนV3!$C749,[1]RiskPlusY2565Q3!$D:$D,0))</f>
        <v>68148257.430000007</v>
      </c>
      <c r="L749" s="76">
        <f>INDEX([1]RiskPlusY2565Q3!M:M,MATCH([1]ตารางคะแนนV3!$C749,[1]RiskPlusY2565Q3!$D:$D,0))</f>
        <v>61944844.789999999</v>
      </c>
      <c r="M749" s="29">
        <f>INDEX([1]RiskPlusY2565Q3!N:N,MATCH([1]ตารางคะแนนV3!$C749,[1]RiskPlusY2565Q3!$D:$D,0))</f>
        <v>0</v>
      </c>
      <c r="N749" s="77">
        <f>INDEX([1]PlanfinY2565Q3!M:M,MATCH([1]ตารางคะแนนV3!$C749,[1]PlanfinY2565Q3!$C:$C,0))</f>
        <v>0</v>
      </c>
      <c r="O749" s="78">
        <f>INDEX([1]PlanfinY2565Q3!N:N,MATCH([1]ตารางคะแนนV3!$C749,[1]PlanfinY2565Q3!$C:$C,0))</f>
        <v>0</v>
      </c>
      <c r="P749" s="79">
        <f t="shared" si="176"/>
        <v>0</v>
      </c>
      <c r="Q749" s="80">
        <f>INDEX([1]Ratio!R:R,MATCH([1]ตารางคะแนนV3!$C749,[1]Ratio!$C:$C,0))</f>
        <v>276</v>
      </c>
      <c r="R749" s="81">
        <f>INDEX([1]RiskPlusY2565Q3!$S:$S,MATCH([1]ตารางคะแนนV3!C749,[1]RiskPlusY2565Q3!$D:$D,0))</f>
        <v>0</v>
      </c>
      <c r="S749" s="82">
        <f>INDEX([1]Ratio!$S:$S,MATCH([1]ตารางคะแนนV3!$C749,[1]Ratio!$C:$C,0))</f>
        <v>-288</v>
      </c>
      <c r="T749" s="78">
        <f>VLOOKUP($C749,[1]RiskPlusY2565Q3!$D$2:$W$901,17,0)</f>
        <v>0</v>
      </c>
      <c r="U749" s="83">
        <f t="shared" si="177"/>
        <v>0</v>
      </c>
      <c r="V749" s="82">
        <f>INDEX([1]Ratio!$T:$T,MATCH([1]ตารางคะแนนV3!$C749,[1]Ratio!$C:$C,0))</f>
        <v>141</v>
      </c>
      <c r="W749" s="78">
        <f>VLOOKUP($C749,[1]RiskPlusY2565Q3!$D$2:$W$901,18,0)</f>
        <v>0</v>
      </c>
      <c r="X749" s="83">
        <f t="shared" si="178"/>
        <v>0</v>
      </c>
      <c r="Y749" s="82">
        <f>INDEX([1]Ratio!$V:$V,MATCH([1]ตารางคะแนนV3!$C749,[1]Ratio!$C:$C,0))</f>
        <v>59</v>
      </c>
      <c r="Z749" s="81">
        <f>INDEX([1]RiskPlusY2565Q3!$W:$W,MATCH([1]ตารางคะแนนV3!C749,[1]RiskPlusY2565Q3!$D:$D,0))</f>
        <v>1</v>
      </c>
      <c r="AA749" s="84">
        <f t="shared" si="179"/>
        <v>1</v>
      </c>
      <c r="AB749" s="77" t="str">
        <f>INDEX('[1]Quick MethodY2565Q3'!P:P,MATCH([1]ตารางคะแนนV3!$C749,'[1]Quick MethodY2565Q3'!$C:$C,0))</f>
        <v>1</v>
      </c>
      <c r="AC749" s="78" t="str">
        <f>INDEX('[1]Quick MethodY2565Q3'!Q:Q,MATCH([1]ตารางคะแนนV3!$C749,'[1]Quick MethodY2565Q3'!$C:$C,0))</f>
        <v>1</v>
      </c>
      <c r="AD749" s="78">
        <f>INDEX([1]HGRY2565Q3!W:W,MATCH([1]ตารางคะแนนV3!$C749,[1]HGRY2565Q3!$C:$C,0))</f>
        <v>0</v>
      </c>
      <c r="AE749" s="78">
        <f>INDEX([1]HGRY2565Q3!X:X,MATCH([1]ตารางคะแนนV3!$C749,[1]HGRY2565Q3!$C:$C,0))</f>
        <v>0</v>
      </c>
      <c r="AF749" s="78">
        <f>INDEX([1]HGRY2565Q3!Y:Y,MATCH([1]ตารางคะแนนV3!$C749,[1]HGRY2565Q3!$C:$C,0))</f>
        <v>0</v>
      </c>
      <c r="AG749" s="78">
        <f>INDEX([1]HGRY2565Q3!Z:Z,MATCH([1]ตารางคะแนนV3!$C749,[1]HGRY2565Q3!$C:$C,0))</f>
        <v>0</v>
      </c>
      <c r="AH749" s="85">
        <f t="shared" si="180"/>
        <v>2</v>
      </c>
      <c r="AI749" s="79">
        <f t="shared" si="181"/>
        <v>2</v>
      </c>
      <c r="AJ749" s="86">
        <f>INDEX([1]PointY2565Q3!J:J,MATCH([1]ตารางคะแนนV3!$C749,[1]PointY2565Q3!$C:$C,0))</f>
        <v>1</v>
      </c>
      <c r="AK749" s="87">
        <f>IFERROR(INDEX([1]อัตราการครองเตียง!O:O,MATCH([1]ตารางคะแนนV3!$C749,[1]อัตราการครองเตียง!$C:$C,0)),0)</f>
        <v>0</v>
      </c>
      <c r="AL749" s="88">
        <f>INDEX([1]SumAdjRw!R:R,MATCH([1]ตารางคะแนนV3!$C749,[1]SumAdjRw!$C:$C,0))</f>
        <v>0</v>
      </c>
      <c r="AM749" s="89">
        <f t="shared" si="182"/>
        <v>0</v>
      </c>
      <c r="AN749" s="90">
        <f t="shared" si="183"/>
        <v>3</v>
      </c>
      <c r="AO749" s="91">
        <f t="shared" si="184"/>
        <v>4</v>
      </c>
      <c r="AP749" s="92">
        <f>INDEX([1]RiskPlusY2565Q3!Q:Q,MATCH([1]ตารางคะแนนV3!$C749,[1]RiskPlusY2565Q3!$D:$D,0))</f>
        <v>1</v>
      </c>
      <c r="AQ749" s="92">
        <f>INDEX([1]RiskPlusY2565Q3!R:R,MATCH([1]ตารางคะแนนV3!$C749,[1]RiskPlusY2565Q3!$D:$D,0))</f>
        <v>1</v>
      </c>
      <c r="AR749" s="92">
        <f>INDEX([1]RiskPlusY2565Q3!AB:AB,MATCH([1]ตารางคะแนนV3!$C749,[1]RiskPlusY2565Q3!$D:$D,0))</f>
        <v>1</v>
      </c>
      <c r="AS749" s="93">
        <f t="shared" si="185"/>
        <v>3</v>
      </c>
      <c r="AT749" s="92">
        <f>INDEX([1]RiskPlusY2565Q3!AA:AA,MATCH([1]ตารางคะแนนV3!$C749,[1]RiskPlusY2565Q3!$D:$D,0))</f>
        <v>1</v>
      </c>
      <c r="AU749" s="92">
        <f>INDEX([1]RiskPlusY2565Q3!AC:AC,MATCH([1]ตารางคะแนนV3!$C749,[1]RiskPlusY2565Q3!$D:$D,0))</f>
        <v>1</v>
      </c>
      <c r="AV749" s="94">
        <f t="shared" si="186"/>
        <v>2</v>
      </c>
      <c r="AW749" s="95">
        <f t="shared" si="187"/>
        <v>5</v>
      </c>
      <c r="AX749" s="96">
        <f t="shared" si="188"/>
        <v>9</v>
      </c>
      <c r="AY749" s="18" t="str">
        <f t="shared" si="189"/>
        <v>C</v>
      </c>
      <c r="AZ749" s="18"/>
      <c r="BA749" s="18" t="str">
        <f>INDEX([1]Proflile65!$L:$L,MATCH([1]ตารางคะแนนV3!$C749,[1]Proflile65!$D:$D,0))</f>
        <v>เดิม</v>
      </c>
      <c r="BB749" s="18"/>
      <c r="BC749" s="18"/>
      <c r="BD749" s="28" t="b">
        <f t="shared" si="190"/>
        <v>1</v>
      </c>
      <c r="BE749" s="96">
        <v>9</v>
      </c>
      <c r="BF749" s="18" t="s">
        <v>2072</v>
      </c>
      <c r="BH749" s="17">
        <f>IF(AY749=$BH$5,$BI$5,IF(AY749=$BH$6,$BI$6,0))</f>
        <v>0</v>
      </c>
    </row>
    <row r="750" spans="1:60">
      <c r="A750" s="18" t="s">
        <v>41</v>
      </c>
      <c r="B750" s="17" t="s">
        <v>43</v>
      </c>
      <c r="C750" s="18" t="s">
        <v>1748</v>
      </c>
      <c r="D750" s="17" t="s">
        <v>1749</v>
      </c>
      <c r="E750" s="18" t="str">
        <f>INDEX([1]Proflile65!$F:$F,MATCH([1]ตารางคะแนนV3!$C750,[1]Proflile65!$D:$D,0))</f>
        <v>รพช.</v>
      </c>
      <c r="F750" s="18">
        <f>INDEX([1]Proflile65!$H:$H,MATCH([1]ตารางคะแนนV3!$C750,[1]Proflile65!$D:$D,0))</f>
        <v>77</v>
      </c>
      <c r="G750" s="19" t="str">
        <f>INDEX([1]Proflile65!$K:$K,MATCH([1]ตารางคะแนนV3!$C750,[1]Proflile65!$D:$D,0))</f>
        <v>รพช.F2 P60,000-90,000</v>
      </c>
      <c r="H750" s="75">
        <v>62745</v>
      </c>
      <c r="I750" s="76">
        <f>INDEX([1]RiskPlusY2565Q3!L:L,MATCH([1]ตารางคะแนนV3!$C750,[1]RiskPlusY2565Q3!$D:$D,0))</f>
        <v>163857728.05000001</v>
      </c>
      <c r="J750" s="76">
        <f>INDEX([1]RiskPlusY2565Q3!P:P,MATCH([1]ตารางคะแนนV3!$C750,[1]RiskPlusY2565Q3!$D:$D,0))</f>
        <v>137754409.47</v>
      </c>
      <c r="K750" s="76">
        <f>INDEX([1]RiskPlusY2565Q3!O:O,MATCH([1]ตารางคะแนนV3!$C750,[1]RiskPlusY2565Q3!$D:$D,0))</f>
        <v>97780722.159999996</v>
      </c>
      <c r="L750" s="76">
        <f>INDEX([1]RiskPlusY2565Q3!M:M,MATCH([1]ตารางคะแนนV3!$C750,[1]RiskPlusY2565Q3!$D:$D,0))</f>
        <v>92816412.629999995</v>
      </c>
      <c r="M750" s="29">
        <f>INDEX([1]RiskPlusY2565Q3!N:N,MATCH([1]ตารางคะแนนV3!$C750,[1]RiskPlusY2565Q3!$D:$D,0))</f>
        <v>0</v>
      </c>
      <c r="N750" s="77">
        <f>INDEX([1]PlanfinY2565Q3!M:M,MATCH([1]ตารางคะแนนV3!$C750,[1]PlanfinY2565Q3!$C:$C,0))</f>
        <v>0</v>
      </c>
      <c r="O750" s="78">
        <f>INDEX([1]PlanfinY2565Q3!N:N,MATCH([1]ตารางคะแนนV3!$C750,[1]PlanfinY2565Q3!$C:$C,0))</f>
        <v>1</v>
      </c>
      <c r="P750" s="79">
        <f t="shared" si="176"/>
        <v>1</v>
      </c>
      <c r="Q750" s="80">
        <f>INDEX([1]Ratio!R:R,MATCH([1]ตารางคะแนนV3!$C750,[1]Ratio!$C:$C,0))</f>
        <v>137</v>
      </c>
      <c r="R750" s="81">
        <f>INDEX([1]RiskPlusY2565Q3!$S:$S,MATCH([1]ตารางคะแนนV3!C750,[1]RiskPlusY2565Q3!$D:$D,0))</f>
        <v>0</v>
      </c>
      <c r="S750" s="82">
        <f>INDEX([1]Ratio!$S:$S,MATCH([1]ตารางคะแนนV3!$C750,[1]Ratio!$C:$C,0))</f>
        <v>44</v>
      </c>
      <c r="T750" s="78">
        <f>VLOOKUP($C750,[1]RiskPlusY2565Q3!$D$2:$W$901,17,0)</f>
        <v>1</v>
      </c>
      <c r="U750" s="83">
        <f t="shared" si="177"/>
        <v>0.5</v>
      </c>
      <c r="V750" s="82">
        <f>INDEX([1]Ratio!$T:$T,MATCH([1]ตารางคะแนนV3!$C750,[1]Ratio!$C:$C,0))</f>
        <v>55</v>
      </c>
      <c r="W750" s="78">
        <f>VLOOKUP($C750,[1]RiskPlusY2565Q3!$D$2:$W$901,18,0)</f>
        <v>1</v>
      </c>
      <c r="X750" s="83">
        <f t="shared" si="178"/>
        <v>0.5</v>
      </c>
      <c r="Y750" s="82">
        <f>INDEX([1]Ratio!$V:$V,MATCH([1]ตารางคะแนนV3!$C750,[1]Ratio!$C:$C,0))</f>
        <v>58</v>
      </c>
      <c r="Z750" s="81">
        <f>INDEX([1]RiskPlusY2565Q3!$W:$W,MATCH([1]ตารางคะแนนV3!C750,[1]RiskPlusY2565Q3!$D:$D,0))</f>
        <v>1</v>
      </c>
      <c r="AA750" s="84">
        <f t="shared" si="179"/>
        <v>2</v>
      </c>
      <c r="AB750" s="77" t="str">
        <f>INDEX('[1]Quick MethodY2565Q3'!P:P,MATCH([1]ตารางคะแนนV3!$C750,'[1]Quick MethodY2565Q3'!$C:$C,0))</f>
        <v>1</v>
      </c>
      <c r="AC750" s="78" t="str">
        <f>INDEX('[1]Quick MethodY2565Q3'!Q:Q,MATCH([1]ตารางคะแนนV3!$C750,'[1]Quick MethodY2565Q3'!$C:$C,0))</f>
        <v>0</v>
      </c>
      <c r="AD750" s="78">
        <f>INDEX([1]HGRY2565Q3!W:W,MATCH([1]ตารางคะแนนV3!$C750,[1]HGRY2565Q3!$C:$C,0))</f>
        <v>0.5</v>
      </c>
      <c r="AE750" s="78">
        <f>INDEX([1]HGRY2565Q3!X:X,MATCH([1]ตารางคะแนนV3!$C750,[1]HGRY2565Q3!$C:$C,0))</f>
        <v>0</v>
      </c>
      <c r="AF750" s="78">
        <f>INDEX([1]HGRY2565Q3!Y:Y,MATCH([1]ตารางคะแนนV3!$C750,[1]HGRY2565Q3!$C:$C,0))</f>
        <v>0</v>
      </c>
      <c r="AG750" s="78">
        <f>INDEX([1]HGRY2565Q3!Z:Z,MATCH([1]ตารางคะแนนV3!$C750,[1]HGRY2565Q3!$C:$C,0))</f>
        <v>0.5</v>
      </c>
      <c r="AH750" s="85">
        <f t="shared" si="180"/>
        <v>2</v>
      </c>
      <c r="AI750" s="79">
        <f t="shared" si="181"/>
        <v>2</v>
      </c>
      <c r="AJ750" s="86">
        <f>INDEX([1]PointY2565Q3!J:J,MATCH([1]ตารางคะแนนV3!$C750,[1]PointY2565Q3!$C:$C,0))</f>
        <v>1</v>
      </c>
      <c r="AK750" s="87">
        <f>IFERROR(INDEX([1]อัตราการครองเตียง!O:O,MATCH([1]ตารางคะแนนV3!$C750,[1]อัตราการครองเตียง!$C:$C,0)),0)</f>
        <v>0</v>
      </c>
      <c r="AL750" s="88">
        <f>INDEX([1]SumAdjRw!R:R,MATCH([1]ตารางคะแนนV3!$C750,[1]SumAdjRw!$C:$C,0))</f>
        <v>0</v>
      </c>
      <c r="AM750" s="89">
        <f t="shared" si="182"/>
        <v>0</v>
      </c>
      <c r="AN750" s="90">
        <f t="shared" si="183"/>
        <v>3</v>
      </c>
      <c r="AO750" s="91">
        <f t="shared" si="184"/>
        <v>6</v>
      </c>
      <c r="AP750" s="92">
        <f>INDEX([1]RiskPlusY2565Q3!Q:Q,MATCH([1]ตารางคะแนนV3!$C750,[1]RiskPlusY2565Q3!$D:$D,0))</f>
        <v>1</v>
      </c>
      <c r="AQ750" s="92">
        <f>INDEX([1]RiskPlusY2565Q3!R:R,MATCH([1]ตารางคะแนนV3!$C750,[1]RiskPlusY2565Q3!$D:$D,0))</f>
        <v>0</v>
      </c>
      <c r="AR750" s="92">
        <f>INDEX([1]RiskPlusY2565Q3!AB:AB,MATCH([1]ตารางคะแนนV3!$C750,[1]RiskPlusY2565Q3!$D:$D,0))</f>
        <v>1</v>
      </c>
      <c r="AS750" s="93">
        <f t="shared" si="185"/>
        <v>2</v>
      </c>
      <c r="AT750" s="92">
        <f>INDEX([1]RiskPlusY2565Q3!AA:AA,MATCH([1]ตารางคะแนนV3!$C750,[1]RiskPlusY2565Q3!$D:$D,0))</f>
        <v>1</v>
      </c>
      <c r="AU750" s="92">
        <f>INDEX([1]RiskPlusY2565Q3!AC:AC,MATCH([1]ตารางคะแนนV3!$C750,[1]RiskPlusY2565Q3!$D:$D,0))</f>
        <v>1</v>
      </c>
      <c r="AV750" s="94">
        <f t="shared" si="186"/>
        <v>2</v>
      </c>
      <c r="AW750" s="95">
        <f t="shared" si="187"/>
        <v>4</v>
      </c>
      <c r="AX750" s="96">
        <f t="shared" si="188"/>
        <v>10</v>
      </c>
      <c r="AY750" s="18" t="str">
        <f t="shared" si="189"/>
        <v>C</v>
      </c>
      <c r="AZ750" s="18"/>
      <c r="BA750" s="18" t="str">
        <f>INDEX([1]Proflile65!$L:$L,MATCH([1]ตารางคะแนนV3!$C750,[1]Proflile65!$D:$D,0))</f>
        <v>เดิม</v>
      </c>
      <c r="BB750" s="18"/>
      <c r="BC750" s="18"/>
      <c r="BD750" s="28" t="b">
        <f t="shared" si="190"/>
        <v>1</v>
      </c>
      <c r="BE750" s="96">
        <v>10</v>
      </c>
      <c r="BF750" s="18" t="s">
        <v>2072</v>
      </c>
      <c r="BH750" s="17">
        <f t="shared" ref="BH750:BH813" si="192">IF(AY750=$BH$5,$BI$5,IF(AY750=$BH$6,$BI$6,0))</f>
        <v>0</v>
      </c>
    </row>
    <row r="751" spans="1:60">
      <c r="A751" s="18" t="s">
        <v>41</v>
      </c>
      <c r="B751" s="17" t="s">
        <v>43</v>
      </c>
      <c r="C751" s="18" t="s">
        <v>1750</v>
      </c>
      <c r="D751" s="17" t="s">
        <v>1751</v>
      </c>
      <c r="E751" s="18" t="str">
        <f>INDEX([1]Proflile65!$F:$F,MATCH([1]ตารางคะแนนV3!$C751,[1]Proflile65!$D:$D,0))</f>
        <v>รพช.</v>
      </c>
      <c r="F751" s="18">
        <f>INDEX([1]Proflile65!$H:$H,MATCH([1]ตารางคะแนนV3!$C751,[1]Proflile65!$D:$D,0))</f>
        <v>85</v>
      </c>
      <c r="G751" s="19" t="str">
        <f>INDEX([1]Proflile65!$K:$K,MATCH([1]ตารางคะแนนV3!$C751,[1]Proflile65!$D:$D,0))</f>
        <v>รพช.F2 P30,000-60,000</v>
      </c>
      <c r="H751" s="75">
        <v>48581</v>
      </c>
      <c r="I751" s="76">
        <f>INDEX([1]RiskPlusY2565Q3!L:L,MATCH([1]ตารางคะแนนV3!$C751,[1]RiskPlusY2565Q3!$D:$D,0))</f>
        <v>203641167.25</v>
      </c>
      <c r="J751" s="76">
        <f>INDEX([1]RiskPlusY2565Q3!P:P,MATCH([1]ตารางคะแนนV3!$C751,[1]RiskPlusY2565Q3!$D:$D,0))</f>
        <v>89369621.430000007</v>
      </c>
      <c r="K751" s="76">
        <f>INDEX([1]RiskPlusY2565Q3!O:O,MATCH([1]ตารางคะแนนV3!$C751,[1]RiskPlusY2565Q3!$D:$D,0))</f>
        <v>173946108.94</v>
      </c>
      <c r="L751" s="76">
        <f>INDEX([1]RiskPlusY2565Q3!M:M,MATCH([1]ตารางคะแนนV3!$C751,[1]RiskPlusY2565Q3!$D:$D,0))</f>
        <v>173456068.31</v>
      </c>
      <c r="M751" s="29">
        <f>INDEX([1]RiskPlusY2565Q3!N:N,MATCH([1]ตารางคะแนนV3!$C751,[1]RiskPlusY2565Q3!$D:$D,0))</f>
        <v>0</v>
      </c>
      <c r="N751" s="77">
        <f>INDEX([1]PlanfinY2565Q3!M:M,MATCH([1]ตารางคะแนนV3!$C751,[1]PlanfinY2565Q3!$C:$C,0))</f>
        <v>0</v>
      </c>
      <c r="O751" s="78">
        <f>INDEX([1]PlanfinY2565Q3!N:N,MATCH([1]ตารางคะแนนV3!$C751,[1]PlanfinY2565Q3!$C:$C,0))</f>
        <v>1</v>
      </c>
      <c r="P751" s="79">
        <f t="shared" si="176"/>
        <v>1</v>
      </c>
      <c r="Q751" s="80">
        <f>INDEX([1]Ratio!R:R,MATCH([1]ตารางคะแนนV3!$C751,[1]Ratio!$C:$C,0))</f>
        <v>238</v>
      </c>
      <c r="R751" s="81">
        <f>INDEX([1]RiskPlusY2565Q3!$S:$S,MATCH([1]ตารางคะแนนV3!C751,[1]RiskPlusY2565Q3!$D:$D,0))</f>
        <v>0</v>
      </c>
      <c r="S751" s="82">
        <f>INDEX([1]Ratio!$S:$S,MATCH([1]ตารางคะแนนV3!$C751,[1]Ratio!$C:$C,0))</f>
        <v>36</v>
      </c>
      <c r="T751" s="78">
        <f>VLOOKUP($C751,[1]RiskPlusY2565Q3!$D$2:$W$901,17,0)</f>
        <v>1</v>
      </c>
      <c r="U751" s="83">
        <f t="shared" si="177"/>
        <v>0.5</v>
      </c>
      <c r="V751" s="82">
        <f>INDEX([1]Ratio!$T:$T,MATCH([1]ตารางคะแนนV3!$C751,[1]Ratio!$C:$C,0))</f>
        <v>113</v>
      </c>
      <c r="W751" s="78">
        <f>VLOOKUP($C751,[1]RiskPlusY2565Q3!$D$2:$W$901,18,0)</f>
        <v>0</v>
      </c>
      <c r="X751" s="83">
        <f t="shared" si="178"/>
        <v>0</v>
      </c>
      <c r="Y751" s="82">
        <f>INDEX([1]Ratio!$V:$V,MATCH([1]ตารางคะแนนV3!$C751,[1]Ratio!$C:$C,0))</f>
        <v>42</v>
      </c>
      <c r="Z751" s="81">
        <f>INDEX([1]RiskPlusY2565Q3!$W:$W,MATCH([1]ตารางคะแนนV3!C751,[1]RiskPlusY2565Q3!$D:$D,0))</f>
        <v>1</v>
      </c>
      <c r="AA751" s="84">
        <f t="shared" si="179"/>
        <v>1.5</v>
      </c>
      <c r="AB751" s="77" t="str">
        <f>INDEX('[1]Quick MethodY2565Q3'!P:P,MATCH([1]ตารางคะแนนV3!$C751,'[1]Quick MethodY2565Q3'!$C:$C,0))</f>
        <v>1</v>
      </c>
      <c r="AC751" s="78" t="str">
        <f>INDEX('[1]Quick MethodY2565Q3'!Q:Q,MATCH([1]ตารางคะแนนV3!$C751,'[1]Quick MethodY2565Q3'!$C:$C,0))</f>
        <v>1</v>
      </c>
      <c r="AD751" s="78">
        <f>INDEX([1]HGRY2565Q3!W:W,MATCH([1]ตารางคะแนนV3!$C751,[1]HGRY2565Q3!$C:$C,0))</f>
        <v>0</v>
      </c>
      <c r="AE751" s="78">
        <f>INDEX([1]HGRY2565Q3!X:X,MATCH([1]ตารางคะแนนV3!$C751,[1]HGRY2565Q3!$C:$C,0))</f>
        <v>0.5</v>
      </c>
      <c r="AF751" s="78">
        <f>INDEX([1]HGRY2565Q3!Y:Y,MATCH([1]ตารางคะแนนV3!$C751,[1]HGRY2565Q3!$C:$C,0))</f>
        <v>0</v>
      </c>
      <c r="AG751" s="78">
        <f>INDEX([1]HGRY2565Q3!Z:Z,MATCH([1]ตารางคะแนนV3!$C751,[1]HGRY2565Q3!$C:$C,0))</f>
        <v>0.5</v>
      </c>
      <c r="AH751" s="85">
        <f t="shared" si="180"/>
        <v>3</v>
      </c>
      <c r="AI751" s="79">
        <f t="shared" si="181"/>
        <v>2</v>
      </c>
      <c r="AJ751" s="86">
        <f>INDEX([1]PointY2565Q3!J:J,MATCH([1]ตารางคะแนนV3!$C751,[1]PointY2565Q3!$C:$C,0))</f>
        <v>1</v>
      </c>
      <c r="AK751" s="87">
        <f>IFERROR(INDEX([1]อัตราการครองเตียง!O:O,MATCH([1]ตารางคะแนนV3!$C751,[1]อัตราการครองเตียง!$C:$C,0)),0)</f>
        <v>0</v>
      </c>
      <c r="AL751" s="88">
        <f>INDEX([1]SumAdjRw!R:R,MATCH([1]ตารางคะแนนV3!$C751,[1]SumAdjRw!$C:$C,0))</f>
        <v>0</v>
      </c>
      <c r="AM751" s="89">
        <f t="shared" si="182"/>
        <v>0</v>
      </c>
      <c r="AN751" s="90">
        <f t="shared" si="183"/>
        <v>3</v>
      </c>
      <c r="AO751" s="91">
        <f t="shared" si="184"/>
        <v>5.5</v>
      </c>
      <c r="AP751" s="92">
        <f>INDEX([1]RiskPlusY2565Q3!Q:Q,MATCH([1]ตารางคะแนนV3!$C751,[1]RiskPlusY2565Q3!$D:$D,0))</f>
        <v>1</v>
      </c>
      <c r="AQ751" s="92">
        <f>INDEX([1]RiskPlusY2565Q3!R:R,MATCH([1]ตารางคะแนนV3!$C751,[1]RiskPlusY2565Q3!$D:$D,0))</f>
        <v>1</v>
      </c>
      <c r="AR751" s="92">
        <f>INDEX([1]RiskPlusY2565Q3!AB:AB,MATCH([1]ตารางคะแนนV3!$C751,[1]RiskPlusY2565Q3!$D:$D,0))</f>
        <v>1</v>
      </c>
      <c r="AS751" s="93">
        <f t="shared" si="185"/>
        <v>3</v>
      </c>
      <c r="AT751" s="92">
        <f>INDEX([1]RiskPlusY2565Q3!AA:AA,MATCH([1]ตารางคะแนนV3!$C751,[1]RiskPlusY2565Q3!$D:$D,0))</f>
        <v>1</v>
      </c>
      <c r="AU751" s="92">
        <f>INDEX([1]RiskPlusY2565Q3!AC:AC,MATCH([1]ตารางคะแนนV3!$C751,[1]RiskPlusY2565Q3!$D:$D,0))</f>
        <v>1</v>
      </c>
      <c r="AV751" s="94">
        <f t="shared" si="186"/>
        <v>2</v>
      </c>
      <c r="AW751" s="95">
        <f t="shared" si="187"/>
        <v>5</v>
      </c>
      <c r="AX751" s="96">
        <f t="shared" si="188"/>
        <v>10.5</v>
      </c>
      <c r="AY751" s="18" t="str">
        <f t="shared" si="189"/>
        <v>B</v>
      </c>
      <c r="AZ751" s="18"/>
      <c r="BA751" s="18" t="str">
        <f>INDEX([1]Proflile65!$L:$L,MATCH([1]ตารางคะแนนV3!$C751,[1]Proflile65!$D:$D,0))</f>
        <v>เดิม</v>
      </c>
      <c r="BB751" s="18"/>
      <c r="BC751" s="18"/>
      <c r="BD751" s="28" t="b">
        <f t="shared" si="190"/>
        <v>1</v>
      </c>
      <c r="BE751" s="96">
        <v>10.5</v>
      </c>
      <c r="BF751" s="18" t="s">
        <v>2071</v>
      </c>
      <c r="BH751" s="17">
        <f t="shared" si="192"/>
        <v>150000</v>
      </c>
    </row>
    <row r="752" spans="1:60">
      <c r="A752" s="18" t="s">
        <v>41</v>
      </c>
      <c r="B752" s="17" t="s">
        <v>43</v>
      </c>
      <c r="C752" s="18" t="s">
        <v>1752</v>
      </c>
      <c r="D752" s="17" t="s">
        <v>1753</v>
      </c>
      <c r="E752" s="18" t="str">
        <f>INDEX([1]Proflile65!$F:$F,MATCH([1]ตารางคะแนนV3!$C752,[1]Proflile65!$D:$D,0))</f>
        <v>รพช.</v>
      </c>
      <c r="F752" s="18">
        <f>INDEX([1]Proflile65!$H:$H,MATCH([1]ตารางคะแนนV3!$C752,[1]Proflile65!$D:$D,0))</f>
        <v>46</v>
      </c>
      <c r="G752" s="19" t="str">
        <f>INDEX([1]Proflile65!$K:$K,MATCH([1]ตารางคะแนนV3!$C752,[1]Proflile65!$D:$D,0))</f>
        <v>รพช.F2 P&lt;=30,000</v>
      </c>
      <c r="H752" s="75">
        <v>29948</v>
      </c>
      <c r="I752" s="76">
        <f>INDEX([1]RiskPlusY2565Q3!L:L,MATCH([1]ตารางคะแนนV3!$C752,[1]RiskPlusY2565Q3!$D:$D,0))</f>
        <v>130935361.78</v>
      </c>
      <c r="J752" s="76">
        <f>INDEX([1]RiskPlusY2565Q3!P:P,MATCH([1]ตารางคะแนนV3!$C752,[1]RiskPlusY2565Q3!$D:$D,0))</f>
        <v>98111028.209999993</v>
      </c>
      <c r="K752" s="76">
        <f>INDEX([1]RiskPlusY2565Q3!O:O,MATCH([1]ตารางคะแนนV3!$C752,[1]RiskPlusY2565Q3!$D:$D,0))</f>
        <v>90174671.260000005</v>
      </c>
      <c r="L752" s="76">
        <f>INDEX([1]RiskPlusY2565Q3!M:M,MATCH([1]ตารางคะแนนV3!$C752,[1]RiskPlusY2565Q3!$D:$D,0))</f>
        <v>87272059.450000003</v>
      </c>
      <c r="M752" s="29">
        <f>INDEX([1]RiskPlusY2565Q3!N:N,MATCH([1]ตารางคะแนนV3!$C752,[1]RiskPlusY2565Q3!$D:$D,0))</f>
        <v>0</v>
      </c>
      <c r="N752" s="77">
        <f>INDEX([1]PlanfinY2565Q3!M:M,MATCH([1]ตารางคะแนนV3!$C752,[1]PlanfinY2565Q3!$C:$C,0))</f>
        <v>0</v>
      </c>
      <c r="O752" s="78">
        <f>INDEX([1]PlanfinY2565Q3!N:N,MATCH([1]ตารางคะแนนV3!$C752,[1]PlanfinY2565Q3!$C:$C,0))</f>
        <v>0</v>
      </c>
      <c r="P752" s="79">
        <f t="shared" si="176"/>
        <v>0</v>
      </c>
      <c r="Q752" s="80">
        <f>INDEX([1]Ratio!R:R,MATCH([1]ตารางคะแนนV3!$C752,[1]Ratio!$C:$C,0))</f>
        <v>179</v>
      </c>
      <c r="R752" s="81">
        <f>INDEX([1]RiskPlusY2565Q3!$S:$S,MATCH([1]ตารางคะแนนV3!C752,[1]RiskPlusY2565Q3!$D:$D,0))</f>
        <v>0</v>
      </c>
      <c r="S752" s="82">
        <f>INDEX([1]Ratio!$S:$S,MATCH([1]ตารางคะแนนV3!$C752,[1]Ratio!$C:$C,0))</f>
        <v>63</v>
      </c>
      <c r="T752" s="78">
        <f>VLOOKUP($C752,[1]RiskPlusY2565Q3!$D$2:$W$901,17,0)</f>
        <v>0</v>
      </c>
      <c r="U752" s="83">
        <f t="shared" si="177"/>
        <v>0</v>
      </c>
      <c r="V752" s="82">
        <f>INDEX([1]Ratio!$T:$T,MATCH([1]ตารางคะแนนV3!$C752,[1]Ratio!$C:$C,0))</f>
        <v>111</v>
      </c>
      <c r="W752" s="78">
        <f>VLOOKUP($C752,[1]RiskPlusY2565Q3!$D$2:$W$901,18,0)</f>
        <v>0</v>
      </c>
      <c r="X752" s="83">
        <f t="shared" si="178"/>
        <v>0</v>
      </c>
      <c r="Y752" s="82">
        <f>INDEX([1]Ratio!$V:$V,MATCH([1]ตารางคะแนนV3!$C752,[1]Ratio!$C:$C,0))</f>
        <v>43</v>
      </c>
      <c r="Z752" s="81">
        <f>INDEX([1]RiskPlusY2565Q3!$W:$W,MATCH([1]ตารางคะแนนV3!C752,[1]RiskPlusY2565Q3!$D:$D,0))</f>
        <v>1</v>
      </c>
      <c r="AA752" s="84">
        <f t="shared" si="179"/>
        <v>1</v>
      </c>
      <c r="AB752" s="77" t="str">
        <f>INDEX('[1]Quick MethodY2565Q3'!P:P,MATCH([1]ตารางคะแนนV3!$C752,'[1]Quick MethodY2565Q3'!$C:$C,0))</f>
        <v>1</v>
      </c>
      <c r="AC752" s="78" t="str">
        <f>INDEX('[1]Quick MethodY2565Q3'!Q:Q,MATCH([1]ตารางคะแนนV3!$C752,'[1]Quick MethodY2565Q3'!$C:$C,0))</f>
        <v>1</v>
      </c>
      <c r="AD752" s="78">
        <f>INDEX([1]HGRY2565Q3!W:W,MATCH([1]ตารางคะแนนV3!$C752,[1]HGRY2565Q3!$C:$C,0))</f>
        <v>0</v>
      </c>
      <c r="AE752" s="78">
        <f>INDEX([1]HGRY2565Q3!X:X,MATCH([1]ตารางคะแนนV3!$C752,[1]HGRY2565Q3!$C:$C,0))</f>
        <v>0</v>
      </c>
      <c r="AF752" s="78">
        <f>INDEX([1]HGRY2565Q3!Y:Y,MATCH([1]ตารางคะแนนV3!$C752,[1]HGRY2565Q3!$C:$C,0))</f>
        <v>0</v>
      </c>
      <c r="AG752" s="78">
        <f>INDEX([1]HGRY2565Q3!Z:Z,MATCH([1]ตารางคะแนนV3!$C752,[1]HGRY2565Q3!$C:$C,0))</f>
        <v>0</v>
      </c>
      <c r="AH752" s="85">
        <f t="shared" si="180"/>
        <v>2</v>
      </c>
      <c r="AI752" s="79">
        <f t="shared" si="181"/>
        <v>2</v>
      </c>
      <c r="AJ752" s="86">
        <f>INDEX([1]PointY2565Q3!J:J,MATCH([1]ตารางคะแนนV3!$C752,[1]PointY2565Q3!$C:$C,0))</f>
        <v>1</v>
      </c>
      <c r="AK752" s="87">
        <f>IFERROR(INDEX([1]อัตราการครองเตียง!O:O,MATCH([1]ตารางคะแนนV3!$C752,[1]อัตราการครองเตียง!$C:$C,0)),0)</f>
        <v>0</v>
      </c>
      <c r="AL752" s="88">
        <f>INDEX([1]SumAdjRw!R:R,MATCH([1]ตารางคะแนนV3!$C752,[1]SumAdjRw!$C:$C,0))</f>
        <v>0</v>
      </c>
      <c r="AM752" s="89">
        <f t="shared" si="182"/>
        <v>0</v>
      </c>
      <c r="AN752" s="90">
        <f t="shared" si="183"/>
        <v>3</v>
      </c>
      <c r="AO752" s="91">
        <f t="shared" si="184"/>
        <v>4</v>
      </c>
      <c r="AP752" s="92">
        <f>INDEX([1]RiskPlusY2565Q3!Q:Q,MATCH([1]ตารางคะแนนV3!$C752,[1]RiskPlusY2565Q3!$D:$D,0))</f>
        <v>1</v>
      </c>
      <c r="AQ752" s="92">
        <f>INDEX([1]RiskPlusY2565Q3!R:R,MATCH([1]ตารางคะแนนV3!$C752,[1]RiskPlusY2565Q3!$D:$D,0))</f>
        <v>1</v>
      </c>
      <c r="AR752" s="92">
        <f>INDEX([1]RiskPlusY2565Q3!AB:AB,MATCH([1]ตารางคะแนนV3!$C752,[1]RiskPlusY2565Q3!$D:$D,0))</f>
        <v>1</v>
      </c>
      <c r="AS752" s="93">
        <f t="shared" si="185"/>
        <v>3</v>
      </c>
      <c r="AT752" s="92">
        <f>INDEX([1]RiskPlusY2565Q3!AA:AA,MATCH([1]ตารางคะแนนV3!$C752,[1]RiskPlusY2565Q3!$D:$D,0))</f>
        <v>1</v>
      </c>
      <c r="AU752" s="92">
        <f>INDEX([1]RiskPlusY2565Q3!AC:AC,MATCH([1]ตารางคะแนนV3!$C752,[1]RiskPlusY2565Q3!$D:$D,0))</f>
        <v>1</v>
      </c>
      <c r="AV752" s="94">
        <f t="shared" si="186"/>
        <v>2</v>
      </c>
      <c r="AW752" s="95">
        <f t="shared" si="187"/>
        <v>5</v>
      </c>
      <c r="AX752" s="96">
        <f t="shared" si="188"/>
        <v>9</v>
      </c>
      <c r="AY752" s="18" t="str">
        <f t="shared" si="189"/>
        <v>C</v>
      </c>
      <c r="AZ752" s="18"/>
      <c r="BA752" s="18" t="str">
        <f>INDEX([1]Proflile65!$L:$L,MATCH([1]ตารางคะแนนV3!$C752,[1]Proflile65!$D:$D,0))</f>
        <v>เดิม</v>
      </c>
      <c r="BB752" s="18"/>
      <c r="BC752" s="18"/>
      <c r="BD752" s="28" t="b">
        <f t="shared" si="190"/>
        <v>1</v>
      </c>
      <c r="BE752" s="96">
        <v>9</v>
      </c>
      <c r="BF752" s="18" t="s">
        <v>2072</v>
      </c>
      <c r="BH752" s="17">
        <f t="shared" si="192"/>
        <v>0</v>
      </c>
    </row>
    <row r="753" spans="1:60">
      <c r="A753" s="18" t="s">
        <v>41</v>
      </c>
      <c r="B753" s="17" t="s">
        <v>43</v>
      </c>
      <c r="C753" s="18" t="s">
        <v>1754</v>
      </c>
      <c r="D753" s="17" t="s">
        <v>1755</v>
      </c>
      <c r="E753" s="18" t="str">
        <f>INDEX([1]Proflile65!$F:$F,MATCH([1]ตารางคะแนนV3!$C753,[1]Proflile65!$D:$D,0))</f>
        <v>รพช.</v>
      </c>
      <c r="F753" s="18">
        <f>INDEX([1]Proflile65!$H:$H,MATCH([1]ตารางคะแนนV3!$C753,[1]Proflile65!$D:$D,0))</f>
        <v>34</v>
      </c>
      <c r="G753" s="19" t="str">
        <f>INDEX([1]Proflile65!$K:$K,MATCH([1]ตารางคะแนนV3!$C753,[1]Proflile65!$D:$D,0))</f>
        <v>รพช.F2 P&lt;=30,000</v>
      </c>
      <c r="H753" s="75">
        <v>19553</v>
      </c>
      <c r="I753" s="76">
        <f>INDEX([1]RiskPlusY2565Q3!L:L,MATCH([1]ตารางคะแนนV3!$C753,[1]RiskPlusY2565Q3!$D:$D,0))</f>
        <v>42037236.079999998</v>
      </c>
      <c r="J753" s="76">
        <f>INDEX([1]RiskPlusY2565Q3!P:P,MATCH([1]ตารางคะแนนV3!$C753,[1]RiskPlusY2565Q3!$D:$D,0))</f>
        <v>13859811.84</v>
      </c>
      <c r="K753" s="76">
        <f>INDEX([1]RiskPlusY2565Q3!O:O,MATCH([1]ตารางคะแนนV3!$C753,[1]RiskPlusY2565Q3!$D:$D,0))</f>
        <v>32689745.879999999</v>
      </c>
      <c r="L753" s="76">
        <f>INDEX([1]RiskPlusY2565Q3!M:M,MATCH([1]ตารางคะแนนV3!$C753,[1]RiskPlusY2565Q3!$D:$D,0))</f>
        <v>29276585.449999999</v>
      </c>
      <c r="M753" s="29">
        <f>INDEX([1]RiskPlusY2565Q3!N:N,MATCH([1]ตารางคะแนนV3!$C753,[1]RiskPlusY2565Q3!$D:$D,0))</f>
        <v>0</v>
      </c>
      <c r="N753" s="77">
        <f>INDEX([1]PlanfinY2565Q3!M:M,MATCH([1]ตารางคะแนนV3!$C753,[1]PlanfinY2565Q3!$C:$C,0))</f>
        <v>0</v>
      </c>
      <c r="O753" s="78">
        <f>INDEX([1]PlanfinY2565Q3!N:N,MATCH([1]ตารางคะแนนV3!$C753,[1]PlanfinY2565Q3!$C:$C,0))</f>
        <v>1</v>
      </c>
      <c r="P753" s="79">
        <f t="shared" si="176"/>
        <v>1</v>
      </c>
      <c r="Q753" s="80">
        <f>INDEX([1]Ratio!R:R,MATCH([1]ตารางคะแนนV3!$C753,[1]Ratio!$C:$C,0))</f>
        <v>98</v>
      </c>
      <c r="R753" s="81">
        <f>INDEX([1]RiskPlusY2565Q3!$S:$S,MATCH([1]ตารางคะแนนV3!C753,[1]RiskPlusY2565Q3!$D:$D,0))</f>
        <v>0</v>
      </c>
      <c r="S753" s="82">
        <f>INDEX([1]Ratio!$S:$S,MATCH([1]ตารางคะแนนV3!$C753,[1]Ratio!$C:$C,0))</f>
        <v>17</v>
      </c>
      <c r="T753" s="78">
        <f>VLOOKUP($C753,[1]RiskPlusY2565Q3!$D$2:$W$901,17,0)</f>
        <v>1</v>
      </c>
      <c r="U753" s="83">
        <f t="shared" si="177"/>
        <v>0.5</v>
      </c>
      <c r="V753" s="82">
        <f>INDEX([1]Ratio!$T:$T,MATCH([1]ตารางคะแนนV3!$C753,[1]Ratio!$C:$C,0))</f>
        <v>149</v>
      </c>
      <c r="W753" s="78">
        <f>VLOOKUP($C753,[1]RiskPlusY2565Q3!$D$2:$W$901,18,0)</f>
        <v>0</v>
      </c>
      <c r="X753" s="83">
        <f t="shared" si="178"/>
        <v>0</v>
      </c>
      <c r="Y753" s="82">
        <f>INDEX([1]Ratio!$V:$V,MATCH([1]ตารางคะแนนV3!$C753,[1]Ratio!$C:$C,0))</f>
        <v>98</v>
      </c>
      <c r="Z753" s="81">
        <f>INDEX([1]RiskPlusY2565Q3!$W:$W,MATCH([1]ตารางคะแนนV3!C753,[1]RiskPlusY2565Q3!$D:$D,0))</f>
        <v>0</v>
      </c>
      <c r="AA753" s="84">
        <f t="shared" si="179"/>
        <v>0.5</v>
      </c>
      <c r="AB753" s="77" t="str">
        <f>INDEX('[1]Quick MethodY2565Q3'!P:P,MATCH([1]ตารางคะแนนV3!$C753,'[1]Quick MethodY2565Q3'!$C:$C,0))</f>
        <v>1</v>
      </c>
      <c r="AC753" s="78" t="str">
        <f>INDEX('[1]Quick MethodY2565Q3'!Q:Q,MATCH([1]ตารางคะแนนV3!$C753,'[1]Quick MethodY2565Q3'!$C:$C,0))</f>
        <v>1</v>
      </c>
      <c r="AD753" s="78">
        <f>INDEX([1]HGRY2565Q3!W:W,MATCH([1]ตารางคะแนนV3!$C753,[1]HGRY2565Q3!$C:$C,0))</f>
        <v>0</v>
      </c>
      <c r="AE753" s="78">
        <f>INDEX([1]HGRY2565Q3!X:X,MATCH([1]ตารางคะแนนV3!$C753,[1]HGRY2565Q3!$C:$C,0))</f>
        <v>0</v>
      </c>
      <c r="AF753" s="78">
        <f>INDEX([1]HGRY2565Q3!Y:Y,MATCH([1]ตารางคะแนนV3!$C753,[1]HGRY2565Q3!$C:$C,0))</f>
        <v>0</v>
      </c>
      <c r="AG753" s="78">
        <f>INDEX([1]HGRY2565Q3!Z:Z,MATCH([1]ตารางคะแนนV3!$C753,[1]HGRY2565Q3!$C:$C,0))</f>
        <v>0.5</v>
      </c>
      <c r="AH753" s="85">
        <f t="shared" si="180"/>
        <v>2.5</v>
      </c>
      <c r="AI753" s="79">
        <f t="shared" si="181"/>
        <v>2</v>
      </c>
      <c r="AJ753" s="86">
        <f>INDEX([1]PointY2565Q3!J:J,MATCH([1]ตารางคะแนนV3!$C753,[1]PointY2565Q3!$C:$C,0))</f>
        <v>1</v>
      </c>
      <c r="AK753" s="87">
        <f>IFERROR(INDEX([1]อัตราการครองเตียง!O:O,MATCH([1]ตารางคะแนนV3!$C753,[1]อัตราการครองเตียง!$C:$C,0)),0)</f>
        <v>1</v>
      </c>
      <c r="AL753" s="88">
        <f>INDEX([1]SumAdjRw!R:R,MATCH([1]ตารางคะแนนV3!$C753,[1]SumAdjRw!$C:$C,0))</f>
        <v>0</v>
      </c>
      <c r="AM753" s="89">
        <f t="shared" si="182"/>
        <v>1</v>
      </c>
      <c r="AN753" s="90">
        <f t="shared" si="183"/>
        <v>4</v>
      </c>
      <c r="AO753" s="91">
        <f t="shared" si="184"/>
        <v>5.5</v>
      </c>
      <c r="AP753" s="92">
        <f>INDEX([1]RiskPlusY2565Q3!Q:Q,MATCH([1]ตารางคะแนนV3!$C753,[1]RiskPlusY2565Q3!$D:$D,0))</f>
        <v>1</v>
      </c>
      <c r="AQ753" s="92">
        <f>INDEX([1]RiskPlusY2565Q3!R:R,MATCH([1]ตารางคะแนนV3!$C753,[1]RiskPlusY2565Q3!$D:$D,0))</f>
        <v>1</v>
      </c>
      <c r="AR753" s="92">
        <f>INDEX([1]RiskPlusY2565Q3!AB:AB,MATCH([1]ตารางคะแนนV3!$C753,[1]RiskPlusY2565Q3!$D:$D,0))</f>
        <v>1</v>
      </c>
      <c r="AS753" s="93">
        <f t="shared" si="185"/>
        <v>3</v>
      </c>
      <c r="AT753" s="92">
        <f>INDEX([1]RiskPlusY2565Q3!AA:AA,MATCH([1]ตารางคะแนนV3!$C753,[1]RiskPlusY2565Q3!$D:$D,0))</f>
        <v>1</v>
      </c>
      <c r="AU753" s="92">
        <f>INDEX([1]RiskPlusY2565Q3!AC:AC,MATCH([1]ตารางคะแนนV3!$C753,[1]RiskPlusY2565Q3!$D:$D,0))</f>
        <v>1</v>
      </c>
      <c r="AV753" s="94">
        <f t="shared" si="186"/>
        <v>2</v>
      </c>
      <c r="AW753" s="95">
        <f t="shared" si="187"/>
        <v>5</v>
      </c>
      <c r="AX753" s="96">
        <f t="shared" si="188"/>
        <v>10.5</v>
      </c>
      <c r="AY753" s="18" t="str">
        <f t="shared" si="189"/>
        <v>B</v>
      </c>
      <c r="AZ753" s="18"/>
      <c r="BA753" s="18" t="str">
        <f>INDEX([1]Proflile65!$L:$L,MATCH([1]ตารางคะแนนV3!$C753,[1]Proflile65!$D:$D,0))</f>
        <v>เดิม</v>
      </c>
      <c r="BB753" s="18"/>
      <c r="BC753" s="18"/>
      <c r="BD753" s="28" t="b">
        <f t="shared" si="190"/>
        <v>1</v>
      </c>
      <c r="BE753" s="96">
        <v>10.5</v>
      </c>
      <c r="BF753" s="18" t="s">
        <v>2071</v>
      </c>
      <c r="BH753" s="17">
        <f t="shared" si="192"/>
        <v>150000</v>
      </c>
    </row>
    <row r="754" spans="1:60">
      <c r="A754" s="18" t="s">
        <v>41</v>
      </c>
      <c r="B754" s="17" t="s">
        <v>43</v>
      </c>
      <c r="C754" s="18" t="s">
        <v>1756</v>
      </c>
      <c r="D754" s="17" t="s">
        <v>1757</v>
      </c>
      <c r="E754" s="18" t="str">
        <f>INDEX([1]Proflile65!$F:$F,MATCH([1]ตารางคะแนนV3!$C754,[1]Proflile65!$D:$D,0))</f>
        <v>รพช.</v>
      </c>
      <c r="F754" s="18">
        <f>INDEX([1]Proflile65!$H:$H,MATCH([1]ตารางคะแนนV3!$C754,[1]Proflile65!$D:$D,0))</f>
        <v>45</v>
      </c>
      <c r="G754" s="19" t="str">
        <f>INDEX([1]Proflile65!$K:$K,MATCH([1]ตารางคะแนนV3!$C754,[1]Proflile65!$D:$D,0))</f>
        <v>รพช.F2 P30,000-60,000</v>
      </c>
      <c r="H754" s="75">
        <v>50530</v>
      </c>
      <c r="I754" s="76">
        <f>INDEX([1]RiskPlusY2565Q3!L:L,MATCH([1]ตารางคะแนนV3!$C754,[1]RiskPlusY2565Q3!$D:$D,0))</f>
        <v>69543339.420000002</v>
      </c>
      <c r="J754" s="76">
        <f>INDEX([1]RiskPlusY2565Q3!P:P,MATCH([1]ตารางคะแนนV3!$C754,[1]RiskPlusY2565Q3!$D:$D,0))</f>
        <v>39180050.210000001</v>
      </c>
      <c r="K754" s="76">
        <f>INDEX([1]RiskPlusY2565Q3!O:O,MATCH([1]ตารางคะแนนV3!$C754,[1]RiskPlusY2565Q3!$D:$D,0))</f>
        <v>60329808.729999997</v>
      </c>
      <c r="L754" s="76">
        <f>INDEX([1]RiskPlusY2565Q3!M:M,MATCH([1]ตารางคะแนนV3!$C754,[1]RiskPlusY2565Q3!$D:$D,0))</f>
        <v>57920604</v>
      </c>
      <c r="M754" s="29">
        <f>INDEX([1]RiskPlusY2565Q3!N:N,MATCH([1]ตารางคะแนนV3!$C754,[1]RiskPlusY2565Q3!$D:$D,0))</f>
        <v>0</v>
      </c>
      <c r="N754" s="77">
        <f>INDEX([1]PlanfinY2565Q3!M:M,MATCH([1]ตารางคะแนนV3!$C754,[1]PlanfinY2565Q3!$C:$C,0))</f>
        <v>0</v>
      </c>
      <c r="O754" s="78">
        <f>INDEX([1]PlanfinY2565Q3!N:N,MATCH([1]ตารางคะแนนV3!$C754,[1]PlanfinY2565Q3!$C:$C,0))</f>
        <v>1</v>
      </c>
      <c r="P754" s="79">
        <f t="shared" si="176"/>
        <v>1</v>
      </c>
      <c r="Q754" s="80">
        <f>INDEX([1]Ratio!R:R,MATCH([1]ตารางคะแนนV3!$C754,[1]Ratio!$C:$C,0))</f>
        <v>111</v>
      </c>
      <c r="R754" s="81">
        <f>INDEX([1]RiskPlusY2565Q3!$S:$S,MATCH([1]ตารางคะแนนV3!C754,[1]RiskPlusY2565Q3!$D:$D,0))</f>
        <v>0</v>
      </c>
      <c r="S754" s="82">
        <f>INDEX([1]Ratio!$S:$S,MATCH([1]ตารางคะแนนV3!$C754,[1]Ratio!$C:$C,0))</f>
        <v>32</v>
      </c>
      <c r="T754" s="78">
        <f>VLOOKUP($C754,[1]RiskPlusY2565Q3!$D$2:$W$901,17,0)</f>
        <v>1</v>
      </c>
      <c r="U754" s="83">
        <f t="shared" si="177"/>
        <v>0.5</v>
      </c>
      <c r="V754" s="82">
        <f>INDEX([1]Ratio!$T:$T,MATCH([1]ตารางคะแนนV3!$C754,[1]Ratio!$C:$C,0))</f>
        <v>97</v>
      </c>
      <c r="W754" s="78">
        <f>VLOOKUP($C754,[1]RiskPlusY2565Q3!$D$2:$W$901,18,0)</f>
        <v>0</v>
      </c>
      <c r="X754" s="83">
        <f t="shared" si="178"/>
        <v>0</v>
      </c>
      <c r="Y754" s="82">
        <f>INDEX([1]Ratio!$V:$V,MATCH([1]ตารางคะแนนV3!$C754,[1]Ratio!$C:$C,0))</f>
        <v>59</v>
      </c>
      <c r="Z754" s="81">
        <f>INDEX([1]RiskPlusY2565Q3!$W:$W,MATCH([1]ตารางคะแนนV3!C754,[1]RiskPlusY2565Q3!$D:$D,0))</f>
        <v>1</v>
      </c>
      <c r="AA754" s="84">
        <f t="shared" si="179"/>
        <v>1.5</v>
      </c>
      <c r="AB754" s="77" t="str">
        <f>INDEX('[1]Quick MethodY2565Q3'!P:P,MATCH([1]ตารางคะแนนV3!$C754,'[1]Quick MethodY2565Q3'!$C:$C,0))</f>
        <v>1</v>
      </c>
      <c r="AC754" s="78" t="str">
        <f>INDEX('[1]Quick MethodY2565Q3'!Q:Q,MATCH([1]ตารางคะแนนV3!$C754,'[1]Quick MethodY2565Q3'!$C:$C,0))</f>
        <v>1</v>
      </c>
      <c r="AD754" s="78">
        <f>INDEX([1]HGRY2565Q3!W:W,MATCH([1]ตารางคะแนนV3!$C754,[1]HGRY2565Q3!$C:$C,0))</f>
        <v>0</v>
      </c>
      <c r="AE754" s="78">
        <f>INDEX([1]HGRY2565Q3!X:X,MATCH([1]ตารางคะแนนV3!$C754,[1]HGRY2565Q3!$C:$C,0))</f>
        <v>0.5</v>
      </c>
      <c r="AF754" s="78">
        <f>INDEX([1]HGRY2565Q3!Y:Y,MATCH([1]ตารางคะแนนV3!$C754,[1]HGRY2565Q3!$C:$C,0))</f>
        <v>0</v>
      </c>
      <c r="AG754" s="78">
        <f>INDEX([1]HGRY2565Q3!Z:Z,MATCH([1]ตารางคะแนนV3!$C754,[1]HGRY2565Q3!$C:$C,0))</f>
        <v>0</v>
      </c>
      <c r="AH754" s="85">
        <f t="shared" si="180"/>
        <v>2.5</v>
      </c>
      <c r="AI754" s="79">
        <f t="shared" si="181"/>
        <v>2</v>
      </c>
      <c r="AJ754" s="86">
        <f>INDEX([1]PointY2565Q3!J:J,MATCH([1]ตารางคะแนนV3!$C754,[1]PointY2565Q3!$C:$C,0))</f>
        <v>1</v>
      </c>
      <c r="AK754" s="87">
        <f>IFERROR(INDEX([1]อัตราการครองเตียง!O:O,MATCH([1]ตารางคะแนนV3!$C754,[1]อัตราการครองเตียง!$C:$C,0)),0)</f>
        <v>1</v>
      </c>
      <c r="AL754" s="88">
        <f>INDEX([1]SumAdjRw!R:R,MATCH([1]ตารางคะแนนV3!$C754,[1]SumAdjRw!$C:$C,0))</f>
        <v>0</v>
      </c>
      <c r="AM754" s="89">
        <f t="shared" si="182"/>
        <v>1</v>
      </c>
      <c r="AN754" s="90">
        <f t="shared" si="183"/>
        <v>4</v>
      </c>
      <c r="AO754" s="91">
        <f t="shared" si="184"/>
        <v>6.5</v>
      </c>
      <c r="AP754" s="92">
        <f>INDEX([1]RiskPlusY2565Q3!Q:Q,MATCH([1]ตารางคะแนนV3!$C754,[1]RiskPlusY2565Q3!$D:$D,0))</f>
        <v>1</v>
      </c>
      <c r="AQ754" s="92">
        <f>INDEX([1]RiskPlusY2565Q3!R:R,MATCH([1]ตารางคะแนนV3!$C754,[1]RiskPlusY2565Q3!$D:$D,0))</f>
        <v>1</v>
      </c>
      <c r="AR754" s="92">
        <f>INDEX([1]RiskPlusY2565Q3!AB:AB,MATCH([1]ตารางคะแนนV3!$C754,[1]RiskPlusY2565Q3!$D:$D,0))</f>
        <v>1</v>
      </c>
      <c r="AS754" s="93">
        <f t="shared" si="185"/>
        <v>3</v>
      </c>
      <c r="AT754" s="92">
        <f>INDEX([1]RiskPlusY2565Q3!AA:AA,MATCH([1]ตารางคะแนนV3!$C754,[1]RiskPlusY2565Q3!$D:$D,0))</f>
        <v>1</v>
      </c>
      <c r="AU754" s="92">
        <f>INDEX([1]RiskPlusY2565Q3!AC:AC,MATCH([1]ตารางคะแนนV3!$C754,[1]RiskPlusY2565Q3!$D:$D,0))</f>
        <v>1</v>
      </c>
      <c r="AV754" s="94">
        <f t="shared" si="186"/>
        <v>2</v>
      </c>
      <c r="AW754" s="95">
        <f t="shared" si="187"/>
        <v>5</v>
      </c>
      <c r="AX754" s="96">
        <f t="shared" si="188"/>
        <v>11.5</v>
      </c>
      <c r="AY754" s="18" t="str">
        <f t="shared" si="189"/>
        <v>B</v>
      </c>
      <c r="AZ754" s="18"/>
      <c r="BA754" s="18" t="str">
        <f>INDEX([1]Proflile65!$L:$L,MATCH([1]ตารางคะแนนV3!$C754,[1]Proflile65!$D:$D,0))</f>
        <v>เดิม</v>
      </c>
      <c r="BB754" s="18"/>
      <c r="BC754" s="18"/>
      <c r="BD754" s="28" t="b">
        <f t="shared" si="190"/>
        <v>1</v>
      </c>
      <c r="BE754" s="96">
        <v>11.5</v>
      </c>
      <c r="BF754" s="18" t="s">
        <v>2071</v>
      </c>
      <c r="BH754" s="17">
        <f t="shared" si="192"/>
        <v>150000</v>
      </c>
    </row>
    <row r="755" spans="1:60">
      <c r="A755" s="18" t="s">
        <v>41</v>
      </c>
      <c r="B755" s="17" t="s">
        <v>43</v>
      </c>
      <c r="C755" s="18" t="s">
        <v>1758</v>
      </c>
      <c r="D755" s="17" t="s">
        <v>1759</v>
      </c>
      <c r="E755" s="18" t="str">
        <f>INDEX([1]Proflile65!$F:$F,MATCH([1]ตารางคะแนนV3!$C755,[1]Proflile65!$D:$D,0))</f>
        <v>รพช.</v>
      </c>
      <c r="F755" s="18">
        <f>INDEX([1]Proflile65!$H:$H,MATCH([1]ตารางคะแนนV3!$C755,[1]Proflile65!$D:$D,0))</f>
        <v>7</v>
      </c>
      <c r="G755" s="19" t="str">
        <f>INDEX([1]Proflile65!$K:$K,MATCH([1]ตารางคะแนนV3!$C755,[1]Proflile65!$D:$D,0))</f>
        <v>รพช.F3 P&lt;=15,000</v>
      </c>
      <c r="H755" s="75">
        <v>1435</v>
      </c>
      <c r="I755" s="76">
        <f>INDEX([1]RiskPlusY2565Q3!L:L,MATCH([1]ตารางคะแนนV3!$C755,[1]RiskPlusY2565Q3!$D:$D,0))</f>
        <v>44775147.520000003</v>
      </c>
      <c r="J755" s="76">
        <f>INDEX([1]RiskPlusY2565Q3!P:P,MATCH([1]ตารางคะแนนV3!$C755,[1]RiskPlusY2565Q3!$D:$D,0))</f>
        <v>40423655.850000001</v>
      </c>
      <c r="K755" s="76">
        <f>INDEX([1]RiskPlusY2565Q3!O:O,MATCH([1]ตารางคะแนนV3!$C755,[1]RiskPlusY2565Q3!$D:$D,0))</f>
        <v>13600997.880000001</v>
      </c>
      <c r="L755" s="76">
        <f>INDEX([1]RiskPlusY2565Q3!M:M,MATCH([1]ตารางคะแนนV3!$C755,[1]RiskPlusY2565Q3!$D:$D,0))</f>
        <v>10453405.970000001</v>
      </c>
      <c r="M755" s="29">
        <f>INDEX([1]RiskPlusY2565Q3!N:N,MATCH([1]ตารางคะแนนV3!$C755,[1]RiskPlusY2565Q3!$D:$D,0))</f>
        <v>0</v>
      </c>
      <c r="N755" s="77">
        <f>INDEX([1]PlanfinY2565Q3!M:M,MATCH([1]ตารางคะแนนV3!$C755,[1]PlanfinY2565Q3!$C:$C,0))</f>
        <v>0</v>
      </c>
      <c r="O755" s="78">
        <f>INDEX([1]PlanfinY2565Q3!N:N,MATCH([1]ตารางคะแนนV3!$C755,[1]PlanfinY2565Q3!$C:$C,0))</f>
        <v>1</v>
      </c>
      <c r="P755" s="79">
        <f t="shared" si="176"/>
        <v>1</v>
      </c>
      <c r="Q755" s="80">
        <f>INDEX([1]Ratio!R:R,MATCH([1]ตารางคะแนนV3!$C755,[1]Ratio!$C:$C,0))</f>
        <v>38</v>
      </c>
      <c r="R755" s="81">
        <f>INDEX([1]RiskPlusY2565Q3!$S:$S,MATCH([1]ตารางคะแนนV3!C755,[1]RiskPlusY2565Q3!$D:$D,0))</f>
        <v>1</v>
      </c>
      <c r="S755" s="82">
        <f>INDEX([1]Ratio!$S:$S,MATCH([1]ตารางคะแนนV3!$C755,[1]Ratio!$C:$C,0))</f>
        <v>15</v>
      </c>
      <c r="T755" s="78">
        <f>VLOOKUP($C755,[1]RiskPlusY2565Q3!$D$2:$W$901,17,0)</f>
        <v>1</v>
      </c>
      <c r="U755" s="83">
        <f t="shared" si="177"/>
        <v>0.5</v>
      </c>
      <c r="V755" s="82">
        <f>INDEX([1]Ratio!$T:$T,MATCH([1]ตารางคะแนนV3!$C755,[1]Ratio!$C:$C,0))</f>
        <v>109</v>
      </c>
      <c r="W755" s="78">
        <f>VLOOKUP($C755,[1]RiskPlusY2565Q3!$D$2:$W$901,18,0)</f>
        <v>0</v>
      </c>
      <c r="X755" s="83">
        <f t="shared" si="178"/>
        <v>0</v>
      </c>
      <c r="Y755" s="82">
        <f>INDEX([1]Ratio!$V:$V,MATCH([1]ตารางคะแนนV3!$C755,[1]Ratio!$C:$C,0))</f>
        <v>42</v>
      </c>
      <c r="Z755" s="81">
        <f>INDEX([1]RiskPlusY2565Q3!$W:$W,MATCH([1]ตารางคะแนนV3!C755,[1]RiskPlusY2565Q3!$D:$D,0))</f>
        <v>1</v>
      </c>
      <c r="AA755" s="84">
        <f t="shared" si="179"/>
        <v>2.5</v>
      </c>
      <c r="AB755" s="77" t="str">
        <f>INDEX('[1]Quick MethodY2565Q3'!P:P,MATCH([1]ตารางคะแนนV3!$C755,'[1]Quick MethodY2565Q3'!$C:$C,0))</f>
        <v>0</v>
      </c>
      <c r="AC755" s="78" t="str">
        <f>INDEX('[1]Quick MethodY2565Q3'!Q:Q,MATCH([1]ตารางคะแนนV3!$C755,'[1]Quick MethodY2565Q3'!$C:$C,0))</f>
        <v>1</v>
      </c>
      <c r="AD755" s="78">
        <f>INDEX([1]HGRY2565Q3!W:W,MATCH([1]ตารางคะแนนV3!$C755,[1]HGRY2565Q3!$C:$C,0))</f>
        <v>0.5</v>
      </c>
      <c r="AE755" s="78">
        <f>INDEX([1]HGRY2565Q3!X:X,MATCH([1]ตารางคะแนนV3!$C755,[1]HGRY2565Q3!$C:$C,0))</f>
        <v>0.5</v>
      </c>
      <c r="AF755" s="78">
        <f>INDEX([1]HGRY2565Q3!Y:Y,MATCH([1]ตารางคะแนนV3!$C755,[1]HGRY2565Q3!$C:$C,0))</f>
        <v>0.5</v>
      </c>
      <c r="AG755" s="78">
        <f>INDEX([1]HGRY2565Q3!Z:Z,MATCH([1]ตารางคะแนนV3!$C755,[1]HGRY2565Q3!$C:$C,0))</f>
        <v>0.5</v>
      </c>
      <c r="AH755" s="85">
        <f t="shared" si="180"/>
        <v>3</v>
      </c>
      <c r="AI755" s="79">
        <f t="shared" si="181"/>
        <v>2</v>
      </c>
      <c r="AJ755" s="86">
        <f>INDEX([1]PointY2565Q3!J:J,MATCH([1]ตารางคะแนนV3!$C755,[1]PointY2565Q3!$C:$C,0))</f>
        <v>1</v>
      </c>
      <c r="AK755" s="87">
        <f>IFERROR(INDEX([1]อัตราการครองเตียง!O:O,MATCH([1]ตารางคะแนนV3!$C755,[1]อัตราการครองเตียง!$C:$C,0)),0)</f>
        <v>0</v>
      </c>
      <c r="AL755" s="88">
        <f>INDEX([1]SumAdjRw!R:R,MATCH([1]ตารางคะแนนV3!$C755,[1]SumAdjRw!$C:$C,0))</f>
        <v>0</v>
      </c>
      <c r="AM755" s="89">
        <f t="shared" si="182"/>
        <v>0</v>
      </c>
      <c r="AN755" s="90">
        <f t="shared" si="183"/>
        <v>3</v>
      </c>
      <c r="AO755" s="91">
        <f t="shared" si="184"/>
        <v>6.5</v>
      </c>
      <c r="AP755" s="92">
        <f>INDEX([1]RiskPlusY2565Q3!Q:Q,MATCH([1]ตารางคะแนนV3!$C755,[1]RiskPlusY2565Q3!$D:$D,0))</f>
        <v>1</v>
      </c>
      <c r="AQ755" s="92">
        <f>INDEX([1]RiskPlusY2565Q3!R:R,MATCH([1]ตารางคะแนนV3!$C755,[1]RiskPlusY2565Q3!$D:$D,0))</f>
        <v>0</v>
      </c>
      <c r="AR755" s="92">
        <f>INDEX([1]RiskPlusY2565Q3!AB:AB,MATCH([1]ตารางคะแนนV3!$C755,[1]RiskPlusY2565Q3!$D:$D,0))</f>
        <v>1</v>
      </c>
      <c r="AS755" s="93">
        <f t="shared" si="185"/>
        <v>2</v>
      </c>
      <c r="AT755" s="92">
        <f>INDEX([1]RiskPlusY2565Q3!AA:AA,MATCH([1]ตารางคะแนนV3!$C755,[1]RiskPlusY2565Q3!$D:$D,0))</f>
        <v>1</v>
      </c>
      <c r="AU755" s="92">
        <f>INDEX([1]RiskPlusY2565Q3!AC:AC,MATCH([1]ตารางคะแนนV3!$C755,[1]RiskPlusY2565Q3!$D:$D,0))</f>
        <v>1</v>
      </c>
      <c r="AV755" s="94">
        <f t="shared" si="186"/>
        <v>2</v>
      </c>
      <c r="AW755" s="95">
        <f t="shared" si="187"/>
        <v>4</v>
      </c>
      <c r="AX755" s="96">
        <f t="shared" si="188"/>
        <v>10.5</v>
      </c>
      <c r="AY755" s="18" t="str">
        <f t="shared" si="189"/>
        <v>B</v>
      </c>
      <c r="AZ755" s="18"/>
      <c r="BA755" s="18" t="str">
        <f>INDEX([1]Proflile65!$L:$L,MATCH([1]ตารางคะแนนV3!$C755,[1]Proflile65!$D:$D,0))</f>
        <v>เดิม</v>
      </c>
      <c r="BB755" s="18"/>
      <c r="BC755" s="18"/>
      <c r="BD755" s="28" t="b">
        <f t="shared" si="190"/>
        <v>1</v>
      </c>
      <c r="BE755" s="96">
        <v>10.5</v>
      </c>
      <c r="BF755" s="18" t="s">
        <v>2071</v>
      </c>
      <c r="BH755" s="17">
        <f t="shared" si="192"/>
        <v>150000</v>
      </c>
    </row>
    <row r="756" spans="1:60">
      <c r="A756" s="18" t="s">
        <v>41</v>
      </c>
      <c r="B756" s="17" t="s">
        <v>47</v>
      </c>
      <c r="C756" s="18" t="s">
        <v>1837</v>
      </c>
      <c r="D756" s="17" t="s">
        <v>1838</v>
      </c>
      <c r="E756" s="18" t="str">
        <f>INDEX([1]Proflile65!$F:$F,MATCH([1]ตารางคะแนนV3!$C756,[1]Proflile65!$D:$D,0))</f>
        <v>รพท.</v>
      </c>
      <c r="F756" s="18">
        <f>INDEX([1]Proflile65!$H:$H,MATCH([1]ตารางคะแนนV3!$C756,[1]Proflile65!$D:$D,0))</f>
        <v>509</v>
      </c>
      <c r="G756" s="19" t="str">
        <f>INDEX([1]Proflile65!$K:$K,MATCH([1]ตารางคะแนนV3!$C756,[1]Proflile65!$D:$D,0))</f>
        <v>รพท.S B&gt;400</v>
      </c>
      <c r="H756" s="75">
        <v>96588</v>
      </c>
      <c r="I756" s="76">
        <f>INDEX([1]RiskPlusY2565Q3!L:L,MATCH([1]ตารางคะแนนV3!$C756,[1]RiskPlusY2565Q3!$D:$D,0))</f>
        <v>435798598.67000002</v>
      </c>
      <c r="J756" s="76">
        <f>INDEX([1]RiskPlusY2565Q3!P:P,MATCH([1]ตารางคะแนนV3!$C756,[1]RiskPlusY2565Q3!$D:$D,0))</f>
        <v>-71345793.840000004</v>
      </c>
      <c r="K756" s="76">
        <f>INDEX([1]RiskPlusY2565Q3!O:O,MATCH([1]ตารางคะแนนV3!$C756,[1]RiskPlusY2565Q3!$D:$D,0))</f>
        <v>365029155.07999998</v>
      </c>
      <c r="L756" s="76">
        <f>INDEX([1]RiskPlusY2565Q3!M:M,MATCH([1]ตารางคะแนนV3!$C756,[1]RiskPlusY2565Q3!$D:$D,0))</f>
        <v>365616234.94999999</v>
      </c>
      <c r="M756" s="29">
        <f>INDEX([1]RiskPlusY2565Q3!N:N,MATCH([1]ตารางคะแนนV3!$C756,[1]RiskPlusY2565Q3!$D:$D,0))</f>
        <v>1</v>
      </c>
      <c r="N756" s="77">
        <f>INDEX([1]PlanfinY2565Q3!M:M,MATCH([1]ตารางคะแนนV3!$C756,[1]PlanfinY2565Q3!$C:$C,0))</f>
        <v>0</v>
      </c>
      <c r="O756" s="78">
        <f>INDEX([1]PlanfinY2565Q3!N:N,MATCH([1]ตารางคะแนนV3!$C756,[1]PlanfinY2565Q3!$C:$C,0))</f>
        <v>1</v>
      </c>
      <c r="P756" s="79">
        <f t="shared" si="176"/>
        <v>1</v>
      </c>
      <c r="Q756" s="80">
        <f>INDEX([1]Ratio!R:R,MATCH([1]ตารางคะแนนV3!$C756,[1]Ratio!$C:$C,0))</f>
        <v>334</v>
      </c>
      <c r="R756" s="81">
        <f>INDEX([1]RiskPlusY2565Q3!$S:$S,MATCH([1]ตารางคะแนนV3!C756,[1]RiskPlusY2565Q3!$D:$D,0))</f>
        <v>0</v>
      </c>
      <c r="S756" s="82">
        <f>INDEX([1]Ratio!$S:$S,MATCH([1]ตารางคะแนนV3!$C756,[1]Ratio!$C:$C,0))</f>
        <v>241</v>
      </c>
      <c r="T756" s="78">
        <f>VLOOKUP($C756,[1]RiskPlusY2565Q3!$D$2:$W$901,17,0)</f>
        <v>0</v>
      </c>
      <c r="U756" s="83">
        <f t="shared" si="177"/>
        <v>0</v>
      </c>
      <c r="V756" s="82">
        <f>INDEX([1]Ratio!$T:$T,MATCH([1]ตารางคะแนนV3!$C756,[1]Ratio!$C:$C,0))</f>
        <v>90</v>
      </c>
      <c r="W756" s="78">
        <f>VLOOKUP($C756,[1]RiskPlusY2565Q3!$D$2:$W$901,18,0)</f>
        <v>0</v>
      </c>
      <c r="X756" s="83">
        <f t="shared" si="178"/>
        <v>0</v>
      </c>
      <c r="Y756" s="82">
        <f>INDEX([1]Ratio!$V:$V,MATCH([1]ตารางคะแนนV3!$C756,[1]Ratio!$C:$C,0))</f>
        <v>36</v>
      </c>
      <c r="Z756" s="81">
        <f>INDEX([1]RiskPlusY2565Q3!$W:$W,MATCH([1]ตารางคะแนนV3!C756,[1]RiskPlusY2565Q3!$D:$D,0))</f>
        <v>1</v>
      </c>
      <c r="AA756" s="84">
        <f t="shared" si="179"/>
        <v>1</v>
      </c>
      <c r="AB756" s="77" t="str">
        <f>INDEX('[1]Quick MethodY2565Q3'!P:P,MATCH([1]ตารางคะแนนV3!$C756,'[1]Quick MethodY2565Q3'!$C:$C,0))</f>
        <v>0</v>
      </c>
      <c r="AC756" s="78" t="str">
        <f>INDEX('[1]Quick MethodY2565Q3'!Q:Q,MATCH([1]ตารางคะแนนV3!$C756,'[1]Quick MethodY2565Q3'!$C:$C,0))</f>
        <v>1</v>
      </c>
      <c r="AD756" s="78">
        <f>INDEX([1]HGRY2565Q3!W:W,MATCH([1]ตารางคะแนนV3!$C756,[1]HGRY2565Q3!$C:$C,0))</f>
        <v>0</v>
      </c>
      <c r="AE756" s="78">
        <f>INDEX([1]HGRY2565Q3!X:X,MATCH([1]ตารางคะแนนV3!$C756,[1]HGRY2565Q3!$C:$C,0))</f>
        <v>0.5</v>
      </c>
      <c r="AF756" s="78">
        <f>INDEX([1]HGRY2565Q3!Y:Y,MATCH([1]ตารางคะแนนV3!$C756,[1]HGRY2565Q3!$C:$C,0))</f>
        <v>0</v>
      </c>
      <c r="AG756" s="78">
        <f>INDEX([1]HGRY2565Q3!Z:Z,MATCH([1]ตารางคะแนนV3!$C756,[1]HGRY2565Q3!$C:$C,0))</f>
        <v>0.5</v>
      </c>
      <c r="AH756" s="85">
        <f t="shared" si="180"/>
        <v>2</v>
      </c>
      <c r="AI756" s="79">
        <f t="shared" si="181"/>
        <v>2</v>
      </c>
      <c r="AJ756" s="86">
        <f>INDEX([1]PointY2565Q3!J:J,MATCH([1]ตารางคะแนนV3!$C756,[1]PointY2565Q3!$C:$C,0))</f>
        <v>1</v>
      </c>
      <c r="AK756" s="87">
        <f>IFERROR(INDEX([1]อัตราการครองเตียง!O:O,MATCH([1]ตารางคะแนนV3!$C756,[1]อัตราการครองเตียง!$C:$C,0)),0)</f>
        <v>1</v>
      </c>
      <c r="AL756" s="88">
        <f>INDEX([1]SumAdjRw!R:R,MATCH([1]ตารางคะแนนV3!$C756,[1]SumAdjRw!$C:$C,0))</f>
        <v>0</v>
      </c>
      <c r="AM756" s="89">
        <f t="shared" si="182"/>
        <v>1</v>
      </c>
      <c r="AN756" s="90">
        <f t="shared" si="183"/>
        <v>4</v>
      </c>
      <c r="AO756" s="91">
        <f t="shared" si="184"/>
        <v>6</v>
      </c>
      <c r="AP756" s="92">
        <f>INDEX([1]RiskPlusY2565Q3!Q:Q,MATCH([1]ตารางคะแนนV3!$C756,[1]RiskPlusY2565Q3!$D:$D,0))</f>
        <v>1</v>
      </c>
      <c r="AQ756" s="92">
        <f>INDEX([1]RiskPlusY2565Q3!R:R,MATCH([1]ตารางคะแนนV3!$C756,[1]RiskPlusY2565Q3!$D:$D,0))</f>
        <v>1</v>
      </c>
      <c r="AR756" s="92">
        <f>INDEX([1]RiskPlusY2565Q3!AB:AB,MATCH([1]ตารางคะแนนV3!$C756,[1]RiskPlusY2565Q3!$D:$D,0))</f>
        <v>1</v>
      </c>
      <c r="AS756" s="93">
        <f t="shared" si="185"/>
        <v>3</v>
      </c>
      <c r="AT756" s="92">
        <f>INDEX([1]RiskPlusY2565Q3!AA:AA,MATCH([1]ตารางคะแนนV3!$C756,[1]RiskPlusY2565Q3!$D:$D,0))</f>
        <v>1</v>
      </c>
      <c r="AU756" s="92">
        <f>INDEX([1]RiskPlusY2565Q3!AC:AC,MATCH([1]ตารางคะแนนV3!$C756,[1]RiskPlusY2565Q3!$D:$D,0))</f>
        <v>0</v>
      </c>
      <c r="AV756" s="94">
        <f t="shared" si="186"/>
        <v>1</v>
      </c>
      <c r="AW756" s="95">
        <f t="shared" si="187"/>
        <v>4</v>
      </c>
      <c r="AX756" s="96">
        <f t="shared" si="188"/>
        <v>10</v>
      </c>
      <c r="AY756" s="18" t="str">
        <f t="shared" si="189"/>
        <v>C</v>
      </c>
      <c r="AZ756" s="18"/>
      <c r="BA756" s="18" t="str">
        <f>INDEX([1]Proflile65!$L:$L,MATCH([1]ตารางคะแนนV3!$C756,[1]Proflile65!$D:$D,0))</f>
        <v>เดิม</v>
      </c>
      <c r="BB756" s="18"/>
      <c r="BC756" s="18"/>
      <c r="BD756" s="28" t="b">
        <f t="shared" si="190"/>
        <v>1</v>
      </c>
      <c r="BE756" s="96">
        <v>10</v>
      </c>
      <c r="BF756" s="18" t="s">
        <v>2072</v>
      </c>
      <c r="BH756" s="17">
        <f t="shared" si="192"/>
        <v>0</v>
      </c>
    </row>
    <row r="757" spans="1:60">
      <c r="A757" s="18" t="s">
        <v>41</v>
      </c>
      <c r="B757" s="17" t="s">
        <v>47</v>
      </c>
      <c r="C757" s="18" t="s">
        <v>1839</v>
      </c>
      <c r="D757" s="17" t="s">
        <v>1840</v>
      </c>
      <c r="E757" s="18" t="str">
        <f>INDEX([1]Proflile65!$F:$F,MATCH([1]ตารางคะแนนV3!$C757,[1]Proflile65!$D:$D,0))</f>
        <v>รพช.</v>
      </c>
      <c r="F757" s="18">
        <f>INDEX([1]Proflile65!$H:$H,MATCH([1]ตารางคะแนนV3!$C757,[1]Proflile65!$D:$D,0))</f>
        <v>14</v>
      </c>
      <c r="G757" s="19" t="str">
        <f>INDEX([1]Proflile65!$K:$K,MATCH([1]ตารางคะแนนV3!$C757,[1]Proflile65!$D:$D,0))</f>
        <v>รพช.F3 P&lt;=15,000</v>
      </c>
      <c r="H757" s="75">
        <v>13623</v>
      </c>
      <c r="I757" s="76">
        <f>INDEX([1]RiskPlusY2565Q3!L:L,MATCH([1]ตารางคะแนนV3!$C757,[1]RiskPlusY2565Q3!$D:$D,0))</f>
        <v>123768692.56</v>
      </c>
      <c r="J757" s="76">
        <f>INDEX([1]RiskPlusY2565Q3!P:P,MATCH([1]ตารางคะแนนV3!$C757,[1]RiskPlusY2565Q3!$D:$D,0))</f>
        <v>29203083.370000001</v>
      </c>
      <c r="K757" s="76">
        <f>INDEX([1]RiskPlusY2565Q3!O:O,MATCH([1]ตารางคะแนนV3!$C757,[1]RiskPlusY2565Q3!$D:$D,0))</f>
        <v>60939643.520000003</v>
      </c>
      <c r="L757" s="76">
        <f>INDEX([1]RiskPlusY2565Q3!M:M,MATCH([1]ตารางคะแนนV3!$C757,[1]RiskPlusY2565Q3!$D:$D,0))</f>
        <v>59142283.359999999</v>
      </c>
      <c r="M757" s="29">
        <f>INDEX([1]RiskPlusY2565Q3!N:N,MATCH([1]ตารางคะแนนV3!$C757,[1]RiskPlusY2565Q3!$D:$D,0))</f>
        <v>0</v>
      </c>
      <c r="N757" s="77">
        <f>INDEX([1]PlanfinY2565Q3!M:M,MATCH([1]ตารางคะแนนV3!$C757,[1]PlanfinY2565Q3!$C:$C,0))</f>
        <v>0</v>
      </c>
      <c r="O757" s="78">
        <f>INDEX([1]PlanfinY2565Q3!N:N,MATCH([1]ตารางคะแนนV3!$C757,[1]PlanfinY2565Q3!$C:$C,0))</f>
        <v>0</v>
      </c>
      <c r="P757" s="79">
        <f t="shared" si="176"/>
        <v>0</v>
      </c>
      <c r="Q757" s="80">
        <f>INDEX([1]Ratio!R:R,MATCH([1]ตารางคะแนนV3!$C757,[1]Ratio!$C:$C,0))</f>
        <v>137</v>
      </c>
      <c r="R757" s="81">
        <f>INDEX([1]RiskPlusY2565Q3!$S:$S,MATCH([1]ตารางคะแนนV3!C757,[1]RiskPlusY2565Q3!$D:$D,0))</f>
        <v>0</v>
      </c>
      <c r="S757" s="82">
        <f>INDEX([1]Ratio!$S:$S,MATCH([1]ตารางคะแนนV3!$C757,[1]Ratio!$C:$C,0))</f>
        <v>222</v>
      </c>
      <c r="T757" s="78">
        <f>VLOOKUP($C757,[1]RiskPlusY2565Q3!$D$2:$W$901,17,0)</f>
        <v>0</v>
      </c>
      <c r="U757" s="83">
        <f t="shared" si="177"/>
        <v>0</v>
      </c>
      <c r="V757" s="82">
        <f>INDEX([1]Ratio!$T:$T,MATCH([1]ตารางคะแนนV3!$C757,[1]Ratio!$C:$C,0))</f>
        <v>260</v>
      </c>
      <c r="W757" s="78">
        <f>VLOOKUP($C757,[1]RiskPlusY2565Q3!$D$2:$W$901,18,0)</f>
        <v>0</v>
      </c>
      <c r="X757" s="83">
        <f t="shared" si="178"/>
        <v>0</v>
      </c>
      <c r="Y757" s="82">
        <f>INDEX([1]Ratio!$V:$V,MATCH([1]ตารางคะแนนV3!$C757,[1]Ratio!$C:$C,0))</f>
        <v>38</v>
      </c>
      <c r="Z757" s="81">
        <f>INDEX([1]RiskPlusY2565Q3!$W:$W,MATCH([1]ตารางคะแนนV3!C757,[1]RiskPlusY2565Q3!$D:$D,0))</f>
        <v>1</v>
      </c>
      <c r="AA757" s="84">
        <f t="shared" si="179"/>
        <v>1</v>
      </c>
      <c r="AB757" s="77" t="str">
        <f>INDEX('[1]Quick MethodY2565Q3'!P:P,MATCH([1]ตารางคะแนนV3!$C757,'[1]Quick MethodY2565Q3'!$C:$C,0))</f>
        <v>1</v>
      </c>
      <c r="AC757" s="78" t="str">
        <f>INDEX('[1]Quick MethodY2565Q3'!Q:Q,MATCH([1]ตารางคะแนนV3!$C757,'[1]Quick MethodY2565Q3'!$C:$C,0))</f>
        <v>1</v>
      </c>
      <c r="AD757" s="78">
        <f>INDEX([1]HGRY2565Q3!W:W,MATCH([1]ตารางคะแนนV3!$C757,[1]HGRY2565Q3!$C:$C,0))</f>
        <v>0</v>
      </c>
      <c r="AE757" s="78">
        <f>INDEX([1]HGRY2565Q3!X:X,MATCH([1]ตารางคะแนนV3!$C757,[1]HGRY2565Q3!$C:$C,0))</f>
        <v>0</v>
      </c>
      <c r="AF757" s="78">
        <f>INDEX([1]HGRY2565Q3!Y:Y,MATCH([1]ตารางคะแนนV3!$C757,[1]HGRY2565Q3!$C:$C,0))</f>
        <v>0</v>
      </c>
      <c r="AG757" s="78">
        <f>INDEX([1]HGRY2565Q3!Z:Z,MATCH([1]ตารางคะแนนV3!$C757,[1]HGRY2565Q3!$C:$C,0))</f>
        <v>0</v>
      </c>
      <c r="AH757" s="85">
        <f t="shared" si="180"/>
        <v>2</v>
      </c>
      <c r="AI757" s="79">
        <f t="shared" si="181"/>
        <v>2</v>
      </c>
      <c r="AJ757" s="86">
        <f>INDEX([1]PointY2565Q3!J:J,MATCH([1]ตารางคะแนนV3!$C757,[1]PointY2565Q3!$C:$C,0))</f>
        <v>0</v>
      </c>
      <c r="AK757" s="87">
        <f>IFERROR(INDEX([1]อัตราการครองเตียง!O:O,MATCH([1]ตารางคะแนนV3!$C757,[1]อัตราการครองเตียง!$C:$C,0)),0)</f>
        <v>0</v>
      </c>
      <c r="AL757" s="88">
        <f>INDEX([1]SumAdjRw!R:R,MATCH([1]ตารางคะแนนV3!$C757,[1]SumAdjRw!$C:$C,0))</f>
        <v>0</v>
      </c>
      <c r="AM757" s="89">
        <f t="shared" si="182"/>
        <v>0</v>
      </c>
      <c r="AN757" s="90">
        <f t="shared" si="183"/>
        <v>2</v>
      </c>
      <c r="AO757" s="91">
        <f t="shared" si="184"/>
        <v>3</v>
      </c>
      <c r="AP757" s="92">
        <f>INDEX([1]RiskPlusY2565Q3!Q:Q,MATCH([1]ตารางคะแนนV3!$C757,[1]RiskPlusY2565Q3!$D:$D,0))</f>
        <v>1</v>
      </c>
      <c r="AQ757" s="92">
        <f>INDEX([1]RiskPlusY2565Q3!R:R,MATCH([1]ตารางคะแนนV3!$C757,[1]RiskPlusY2565Q3!$D:$D,0))</f>
        <v>1</v>
      </c>
      <c r="AR757" s="92">
        <f>INDEX([1]RiskPlusY2565Q3!AB:AB,MATCH([1]ตารางคะแนนV3!$C757,[1]RiskPlusY2565Q3!$D:$D,0))</f>
        <v>1</v>
      </c>
      <c r="AS757" s="93">
        <f t="shared" si="185"/>
        <v>3</v>
      </c>
      <c r="AT757" s="92">
        <f>INDEX([1]RiskPlusY2565Q3!AA:AA,MATCH([1]ตารางคะแนนV3!$C757,[1]RiskPlusY2565Q3!$D:$D,0))</f>
        <v>1</v>
      </c>
      <c r="AU757" s="92">
        <f>INDEX([1]RiskPlusY2565Q3!AC:AC,MATCH([1]ตารางคะแนนV3!$C757,[1]RiskPlusY2565Q3!$D:$D,0))</f>
        <v>1</v>
      </c>
      <c r="AV757" s="94">
        <f t="shared" si="186"/>
        <v>2</v>
      </c>
      <c r="AW757" s="95">
        <f t="shared" si="187"/>
        <v>5</v>
      </c>
      <c r="AX757" s="96">
        <f t="shared" si="188"/>
        <v>8</v>
      </c>
      <c r="AY757" s="18" t="str">
        <f t="shared" si="189"/>
        <v>D</v>
      </c>
      <c r="AZ757" s="18"/>
      <c r="BA757" s="18" t="str">
        <f>INDEX([1]Proflile65!$L:$L,MATCH([1]ตารางคะแนนV3!$C757,[1]Proflile65!$D:$D,0))</f>
        <v>เดิม</v>
      </c>
      <c r="BB757" s="18"/>
      <c r="BC757" s="18"/>
      <c r="BD757" s="28" t="b">
        <f t="shared" si="190"/>
        <v>1</v>
      </c>
      <c r="BE757" s="96">
        <v>8</v>
      </c>
      <c r="BF757" s="18" t="s">
        <v>2073</v>
      </c>
      <c r="BH757" s="17">
        <f t="shared" si="192"/>
        <v>0</v>
      </c>
    </row>
    <row r="758" spans="1:60">
      <c r="A758" s="18" t="s">
        <v>41</v>
      </c>
      <c r="B758" s="17" t="s">
        <v>47</v>
      </c>
      <c r="C758" s="18" t="s">
        <v>1841</v>
      </c>
      <c r="D758" s="17" t="s">
        <v>1842</v>
      </c>
      <c r="E758" s="18" t="str">
        <f>INDEX([1]Proflile65!$F:$F,MATCH([1]ตารางคะแนนV3!$C758,[1]Proflile65!$D:$D,0))</f>
        <v>รพช.</v>
      </c>
      <c r="F758" s="18">
        <f>INDEX([1]Proflile65!$H:$H,MATCH([1]ตารางคะแนนV3!$C758,[1]Proflile65!$D:$D,0))</f>
        <v>75</v>
      </c>
      <c r="G758" s="19" t="str">
        <f>INDEX([1]Proflile65!$K:$K,MATCH([1]ตารางคะแนนV3!$C758,[1]Proflile65!$D:$D,0))</f>
        <v>รพช.F1 P50,000-100,000</v>
      </c>
      <c r="H758" s="75">
        <v>67214</v>
      </c>
      <c r="I758" s="76">
        <f>INDEX([1]RiskPlusY2565Q3!L:L,MATCH([1]ตารางคะแนนV3!$C758,[1]RiskPlusY2565Q3!$D:$D,0))</f>
        <v>109387242.98999999</v>
      </c>
      <c r="J758" s="76">
        <f>INDEX([1]RiskPlusY2565Q3!P:P,MATCH([1]ตารางคะแนนV3!$C758,[1]RiskPlusY2565Q3!$D:$D,0))</f>
        <v>42904691.490000002</v>
      </c>
      <c r="K758" s="76">
        <f>INDEX([1]RiskPlusY2565Q3!O:O,MATCH([1]ตารางคะแนนV3!$C758,[1]RiskPlusY2565Q3!$D:$D,0))</f>
        <v>57009989.359999999</v>
      </c>
      <c r="L758" s="76">
        <f>INDEX([1]RiskPlusY2565Q3!M:M,MATCH([1]ตารางคะแนนV3!$C758,[1]RiskPlusY2565Q3!$D:$D,0))</f>
        <v>56160971.280000001</v>
      </c>
      <c r="M758" s="29">
        <f>INDEX([1]RiskPlusY2565Q3!N:N,MATCH([1]ตารางคะแนนV3!$C758,[1]RiskPlusY2565Q3!$D:$D,0))</f>
        <v>0</v>
      </c>
      <c r="N758" s="77">
        <f>INDEX([1]PlanfinY2565Q3!M:M,MATCH([1]ตารางคะแนนV3!$C758,[1]PlanfinY2565Q3!$C:$C,0))</f>
        <v>0</v>
      </c>
      <c r="O758" s="78">
        <f>INDEX([1]PlanfinY2565Q3!N:N,MATCH([1]ตารางคะแนนV3!$C758,[1]PlanfinY2565Q3!$C:$C,0))</f>
        <v>1</v>
      </c>
      <c r="P758" s="79">
        <f t="shared" si="176"/>
        <v>1</v>
      </c>
      <c r="Q758" s="80">
        <f>INDEX([1]Ratio!R:R,MATCH([1]ตารางคะแนนV3!$C758,[1]Ratio!$C:$C,0))</f>
        <v>81</v>
      </c>
      <c r="R758" s="81">
        <f>INDEX([1]RiskPlusY2565Q3!$S:$S,MATCH([1]ตารางคะแนนV3!C758,[1]RiskPlusY2565Q3!$D:$D,0))</f>
        <v>1</v>
      </c>
      <c r="S758" s="82">
        <f>INDEX([1]Ratio!$S:$S,MATCH([1]ตารางคะแนนV3!$C758,[1]Ratio!$C:$C,0))</f>
        <v>208</v>
      </c>
      <c r="T758" s="78">
        <f>VLOOKUP($C758,[1]RiskPlusY2565Q3!$D$2:$W$901,17,0)</f>
        <v>0</v>
      </c>
      <c r="U758" s="83">
        <f t="shared" si="177"/>
        <v>0</v>
      </c>
      <c r="V758" s="82">
        <f>INDEX([1]Ratio!$T:$T,MATCH([1]ตารางคะแนนV3!$C758,[1]Ratio!$C:$C,0))</f>
        <v>107</v>
      </c>
      <c r="W758" s="78">
        <f>VLOOKUP($C758,[1]RiskPlusY2565Q3!$D$2:$W$901,18,0)</f>
        <v>0</v>
      </c>
      <c r="X758" s="83">
        <f t="shared" si="178"/>
        <v>0</v>
      </c>
      <c r="Y758" s="82">
        <f>INDEX([1]Ratio!$V:$V,MATCH([1]ตารางคะแนนV3!$C758,[1]Ratio!$C:$C,0))</f>
        <v>36</v>
      </c>
      <c r="Z758" s="81">
        <f>INDEX([1]RiskPlusY2565Q3!$W:$W,MATCH([1]ตารางคะแนนV3!C758,[1]RiskPlusY2565Q3!$D:$D,0))</f>
        <v>1</v>
      </c>
      <c r="AA758" s="84">
        <f t="shared" si="179"/>
        <v>2</v>
      </c>
      <c r="AB758" s="77" t="str">
        <f>INDEX('[1]Quick MethodY2565Q3'!P:P,MATCH([1]ตารางคะแนนV3!$C758,'[1]Quick MethodY2565Q3'!$C:$C,0))</f>
        <v>1</v>
      </c>
      <c r="AC758" s="78" t="str">
        <f>INDEX('[1]Quick MethodY2565Q3'!Q:Q,MATCH([1]ตารางคะแนนV3!$C758,'[1]Quick MethodY2565Q3'!$C:$C,0))</f>
        <v>1</v>
      </c>
      <c r="AD758" s="78">
        <f>INDEX([1]HGRY2565Q3!W:W,MATCH([1]ตารางคะแนนV3!$C758,[1]HGRY2565Q3!$C:$C,0))</f>
        <v>0.5</v>
      </c>
      <c r="AE758" s="78">
        <f>INDEX([1]HGRY2565Q3!X:X,MATCH([1]ตารางคะแนนV3!$C758,[1]HGRY2565Q3!$C:$C,0))</f>
        <v>0</v>
      </c>
      <c r="AF758" s="78">
        <f>INDEX([1]HGRY2565Q3!Y:Y,MATCH([1]ตารางคะแนนV3!$C758,[1]HGRY2565Q3!$C:$C,0))</f>
        <v>0.5</v>
      </c>
      <c r="AG758" s="78">
        <f>INDEX([1]HGRY2565Q3!Z:Z,MATCH([1]ตารางคะแนนV3!$C758,[1]HGRY2565Q3!$C:$C,0))</f>
        <v>0</v>
      </c>
      <c r="AH758" s="85">
        <f t="shared" si="180"/>
        <v>3</v>
      </c>
      <c r="AI758" s="79">
        <f t="shared" si="181"/>
        <v>2</v>
      </c>
      <c r="AJ758" s="86">
        <f>INDEX([1]PointY2565Q3!J:J,MATCH([1]ตารางคะแนนV3!$C758,[1]PointY2565Q3!$C:$C,0))</f>
        <v>0</v>
      </c>
      <c r="AK758" s="87">
        <f>IFERROR(INDEX([1]อัตราการครองเตียง!O:O,MATCH([1]ตารางคะแนนV3!$C758,[1]อัตราการครองเตียง!$C:$C,0)),0)</f>
        <v>1</v>
      </c>
      <c r="AL758" s="88">
        <f>INDEX([1]SumAdjRw!R:R,MATCH([1]ตารางคะแนนV3!$C758,[1]SumAdjRw!$C:$C,0))</f>
        <v>1</v>
      </c>
      <c r="AM758" s="89">
        <f t="shared" si="182"/>
        <v>2</v>
      </c>
      <c r="AN758" s="90">
        <f t="shared" si="183"/>
        <v>4</v>
      </c>
      <c r="AO758" s="91">
        <f t="shared" si="184"/>
        <v>7</v>
      </c>
      <c r="AP758" s="92">
        <f>INDEX([1]RiskPlusY2565Q3!Q:Q,MATCH([1]ตารางคะแนนV3!$C758,[1]RiskPlusY2565Q3!$D:$D,0))</f>
        <v>0</v>
      </c>
      <c r="AQ758" s="92">
        <f>INDEX([1]RiskPlusY2565Q3!R:R,MATCH([1]ตารางคะแนนV3!$C758,[1]RiskPlusY2565Q3!$D:$D,0))</f>
        <v>0</v>
      </c>
      <c r="AR758" s="92">
        <f>INDEX([1]RiskPlusY2565Q3!AB:AB,MATCH([1]ตารางคะแนนV3!$C758,[1]RiskPlusY2565Q3!$D:$D,0))</f>
        <v>1</v>
      </c>
      <c r="AS758" s="93">
        <f t="shared" si="185"/>
        <v>1</v>
      </c>
      <c r="AT758" s="92">
        <f>INDEX([1]RiskPlusY2565Q3!AA:AA,MATCH([1]ตารางคะแนนV3!$C758,[1]RiskPlusY2565Q3!$D:$D,0))</f>
        <v>1</v>
      </c>
      <c r="AU758" s="92">
        <f>INDEX([1]RiskPlusY2565Q3!AC:AC,MATCH([1]ตารางคะแนนV3!$C758,[1]RiskPlusY2565Q3!$D:$D,0))</f>
        <v>1</v>
      </c>
      <c r="AV758" s="94">
        <f t="shared" si="186"/>
        <v>2</v>
      </c>
      <c r="AW758" s="95">
        <f t="shared" si="187"/>
        <v>3</v>
      </c>
      <c r="AX758" s="96">
        <f t="shared" si="188"/>
        <v>10</v>
      </c>
      <c r="AY758" s="18" t="str">
        <f t="shared" si="189"/>
        <v>C</v>
      </c>
      <c r="AZ758" s="18"/>
      <c r="BA758" s="18" t="str">
        <f>INDEX([1]Proflile65!$L:$L,MATCH([1]ตารางคะแนนV3!$C758,[1]Proflile65!$D:$D,0))</f>
        <v>เดิม</v>
      </c>
      <c r="BB758" s="18"/>
      <c r="BC758" s="18"/>
      <c r="BD758" s="28" t="b">
        <f t="shared" si="190"/>
        <v>1</v>
      </c>
      <c r="BE758" s="96">
        <v>10</v>
      </c>
      <c r="BF758" s="18" t="s">
        <v>2072</v>
      </c>
      <c r="BH758" s="17">
        <f t="shared" si="192"/>
        <v>0</v>
      </c>
    </row>
    <row r="759" spans="1:60">
      <c r="A759" s="18" t="s">
        <v>41</v>
      </c>
      <c r="B759" s="17" t="s">
        <v>47</v>
      </c>
      <c r="C759" s="18" t="s">
        <v>1843</v>
      </c>
      <c r="D759" s="17" t="s">
        <v>1844</v>
      </c>
      <c r="E759" s="18" t="str">
        <f>INDEX([1]Proflile65!$F:$F,MATCH([1]ตารางคะแนนV3!$C759,[1]Proflile65!$D:$D,0))</f>
        <v>รพช.</v>
      </c>
      <c r="F759" s="18">
        <f>INDEX([1]Proflile65!$H:$H,MATCH([1]ตารางคะแนนV3!$C759,[1]Proflile65!$D:$D,0))</f>
        <v>24</v>
      </c>
      <c r="G759" s="19" t="str">
        <f>INDEX([1]Proflile65!$K:$K,MATCH([1]ตารางคะแนนV3!$C759,[1]Proflile65!$D:$D,0))</f>
        <v>รพช.F2 P&lt;=30,000</v>
      </c>
      <c r="H759" s="75">
        <v>23351</v>
      </c>
      <c r="I759" s="76">
        <f>INDEX([1]RiskPlusY2565Q3!L:L,MATCH([1]ตารางคะแนนV3!$C759,[1]RiskPlusY2565Q3!$D:$D,0))</f>
        <v>32386306.309999999</v>
      </c>
      <c r="J759" s="76">
        <f>INDEX([1]RiskPlusY2565Q3!P:P,MATCH([1]ตารางคะแนนV3!$C759,[1]RiskPlusY2565Q3!$D:$D,0))</f>
        <v>21373766.859999999</v>
      </c>
      <c r="K759" s="76">
        <f>INDEX([1]RiskPlusY2565Q3!O:O,MATCH([1]ตารางคะแนนV3!$C759,[1]RiskPlusY2565Q3!$D:$D,0))</f>
        <v>22818076.73</v>
      </c>
      <c r="L759" s="76">
        <f>INDEX([1]RiskPlusY2565Q3!M:M,MATCH([1]ตารางคะแนนV3!$C759,[1]RiskPlusY2565Q3!$D:$D,0))</f>
        <v>21157291.280000001</v>
      </c>
      <c r="M759" s="29">
        <f>INDEX([1]RiskPlusY2565Q3!N:N,MATCH([1]ตารางคะแนนV3!$C759,[1]RiskPlusY2565Q3!$D:$D,0))</f>
        <v>0</v>
      </c>
      <c r="N759" s="77">
        <f>INDEX([1]PlanfinY2565Q3!M:M,MATCH([1]ตารางคะแนนV3!$C759,[1]PlanfinY2565Q3!$C:$C,0))</f>
        <v>0</v>
      </c>
      <c r="O759" s="78">
        <f>INDEX([1]PlanfinY2565Q3!N:N,MATCH([1]ตารางคะแนนV3!$C759,[1]PlanfinY2565Q3!$C:$C,0))</f>
        <v>0</v>
      </c>
      <c r="P759" s="79">
        <f t="shared" si="176"/>
        <v>0</v>
      </c>
      <c r="Q759" s="80">
        <f>INDEX([1]Ratio!R:R,MATCH([1]ตารางคะแนนV3!$C759,[1]Ratio!$C:$C,0))</f>
        <v>102</v>
      </c>
      <c r="R759" s="81">
        <f>INDEX([1]RiskPlusY2565Q3!$S:$S,MATCH([1]ตารางคะแนนV3!C759,[1]RiskPlusY2565Q3!$D:$D,0))</f>
        <v>0</v>
      </c>
      <c r="S759" s="82">
        <f>INDEX([1]Ratio!$S:$S,MATCH([1]ตารางคะแนนV3!$C759,[1]Ratio!$C:$C,0))</f>
        <v>35</v>
      </c>
      <c r="T759" s="78">
        <f>VLOOKUP($C759,[1]RiskPlusY2565Q3!$D$2:$W$901,17,0)</f>
        <v>1</v>
      </c>
      <c r="U759" s="83">
        <f t="shared" si="177"/>
        <v>0.5</v>
      </c>
      <c r="V759" s="82">
        <f>INDEX([1]Ratio!$T:$T,MATCH([1]ตารางคะแนนV3!$C759,[1]Ratio!$C:$C,0))</f>
        <v>38</v>
      </c>
      <c r="W759" s="78">
        <f>VLOOKUP($C759,[1]RiskPlusY2565Q3!$D$2:$W$901,18,0)</f>
        <v>1</v>
      </c>
      <c r="X759" s="83">
        <f t="shared" si="178"/>
        <v>0.5</v>
      </c>
      <c r="Y759" s="82">
        <f>INDEX([1]Ratio!$V:$V,MATCH([1]ตารางคะแนนV3!$C759,[1]Ratio!$C:$C,0))</f>
        <v>54</v>
      </c>
      <c r="Z759" s="81">
        <f>INDEX([1]RiskPlusY2565Q3!$W:$W,MATCH([1]ตารางคะแนนV3!C759,[1]RiskPlusY2565Q3!$D:$D,0))</f>
        <v>1</v>
      </c>
      <c r="AA759" s="84">
        <f t="shared" si="179"/>
        <v>2</v>
      </c>
      <c r="AB759" s="77" t="str">
        <f>INDEX('[1]Quick MethodY2565Q3'!P:P,MATCH([1]ตารางคะแนนV3!$C759,'[1]Quick MethodY2565Q3'!$C:$C,0))</f>
        <v>1</v>
      </c>
      <c r="AC759" s="78" t="str">
        <f>INDEX('[1]Quick MethodY2565Q3'!Q:Q,MATCH([1]ตารางคะแนนV3!$C759,'[1]Quick MethodY2565Q3'!$C:$C,0))</f>
        <v>1</v>
      </c>
      <c r="AD759" s="78">
        <f>INDEX([1]HGRY2565Q3!W:W,MATCH([1]ตารางคะแนนV3!$C759,[1]HGRY2565Q3!$C:$C,0))</f>
        <v>0</v>
      </c>
      <c r="AE759" s="78">
        <f>INDEX([1]HGRY2565Q3!X:X,MATCH([1]ตารางคะแนนV3!$C759,[1]HGRY2565Q3!$C:$C,0))</f>
        <v>0.5</v>
      </c>
      <c r="AF759" s="78">
        <f>INDEX([1]HGRY2565Q3!Y:Y,MATCH([1]ตารางคะแนนV3!$C759,[1]HGRY2565Q3!$C:$C,0))</f>
        <v>0</v>
      </c>
      <c r="AG759" s="78">
        <f>INDEX([1]HGRY2565Q3!Z:Z,MATCH([1]ตารางคะแนนV3!$C759,[1]HGRY2565Q3!$C:$C,0))</f>
        <v>0</v>
      </c>
      <c r="AH759" s="85">
        <f t="shared" si="180"/>
        <v>2.5</v>
      </c>
      <c r="AI759" s="79">
        <f t="shared" si="181"/>
        <v>2</v>
      </c>
      <c r="AJ759" s="86">
        <f>INDEX([1]PointY2565Q3!J:J,MATCH([1]ตารางคะแนนV3!$C759,[1]PointY2565Q3!$C:$C,0))</f>
        <v>1</v>
      </c>
      <c r="AK759" s="87">
        <f>IFERROR(INDEX([1]อัตราการครองเตียง!O:O,MATCH([1]ตารางคะแนนV3!$C759,[1]อัตราการครองเตียง!$C:$C,0)),0)</f>
        <v>1</v>
      </c>
      <c r="AL759" s="88">
        <f>INDEX([1]SumAdjRw!R:R,MATCH([1]ตารางคะแนนV3!$C759,[1]SumAdjRw!$C:$C,0))</f>
        <v>0</v>
      </c>
      <c r="AM759" s="89">
        <f t="shared" si="182"/>
        <v>1</v>
      </c>
      <c r="AN759" s="90">
        <f t="shared" si="183"/>
        <v>4</v>
      </c>
      <c r="AO759" s="91">
        <f t="shared" si="184"/>
        <v>6</v>
      </c>
      <c r="AP759" s="92">
        <f>INDEX([1]RiskPlusY2565Q3!Q:Q,MATCH([1]ตารางคะแนนV3!$C759,[1]RiskPlusY2565Q3!$D:$D,0))</f>
        <v>0</v>
      </c>
      <c r="AQ759" s="92">
        <f>INDEX([1]RiskPlusY2565Q3!R:R,MATCH([1]ตารางคะแนนV3!$C759,[1]RiskPlusY2565Q3!$D:$D,0))</f>
        <v>1</v>
      </c>
      <c r="AR759" s="92">
        <f>INDEX([1]RiskPlusY2565Q3!AB:AB,MATCH([1]ตารางคะแนนV3!$C759,[1]RiskPlusY2565Q3!$D:$D,0))</f>
        <v>1</v>
      </c>
      <c r="AS759" s="93">
        <f t="shared" si="185"/>
        <v>2</v>
      </c>
      <c r="AT759" s="92">
        <f>INDEX([1]RiskPlusY2565Q3!AA:AA,MATCH([1]ตารางคะแนนV3!$C759,[1]RiskPlusY2565Q3!$D:$D,0))</f>
        <v>1</v>
      </c>
      <c r="AU759" s="92">
        <f>INDEX([1]RiskPlusY2565Q3!AC:AC,MATCH([1]ตารางคะแนนV3!$C759,[1]RiskPlusY2565Q3!$D:$D,0))</f>
        <v>1</v>
      </c>
      <c r="AV759" s="94">
        <f t="shared" si="186"/>
        <v>2</v>
      </c>
      <c r="AW759" s="95">
        <f t="shared" si="187"/>
        <v>4</v>
      </c>
      <c r="AX759" s="96">
        <f t="shared" si="188"/>
        <v>10</v>
      </c>
      <c r="AY759" s="18" t="str">
        <f t="shared" si="189"/>
        <v>C</v>
      </c>
      <c r="AZ759" s="18"/>
      <c r="BA759" s="18" t="str">
        <f>INDEX([1]Proflile65!$L:$L,MATCH([1]ตารางคะแนนV3!$C759,[1]Proflile65!$D:$D,0))</f>
        <v>เดิม</v>
      </c>
      <c r="BB759" s="18"/>
      <c r="BC759" s="18"/>
      <c r="BD759" s="28" t="b">
        <f t="shared" si="190"/>
        <v>1</v>
      </c>
      <c r="BE759" s="96">
        <v>10</v>
      </c>
      <c r="BF759" s="18" t="s">
        <v>2072</v>
      </c>
      <c r="BH759" s="17">
        <f t="shared" si="192"/>
        <v>0</v>
      </c>
    </row>
    <row r="760" spans="1:60">
      <c r="A760" s="18" t="s">
        <v>41</v>
      </c>
      <c r="B760" s="17" t="s">
        <v>47</v>
      </c>
      <c r="C760" s="18" t="s">
        <v>1845</v>
      </c>
      <c r="D760" s="17" t="s">
        <v>1846</v>
      </c>
      <c r="E760" s="18" t="str">
        <f>INDEX([1]Proflile65!$F:$F,MATCH([1]ตารางคะแนนV3!$C760,[1]Proflile65!$D:$D,0))</f>
        <v>รพช.</v>
      </c>
      <c r="F760" s="18">
        <f>INDEX([1]Proflile65!$H:$H,MATCH([1]ตารางคะแนนV3!$C760,[1]Proflile65!$D:$D,0))</f>
        <v>30</v>
      </c>
      <c r="G760" s="19" t="str">
        <f>INDEX([1]Proflile65!$K:$K,MATCH([1]ตารางคะแนนV3!$C760,[1]Proflile65!$D:$D,0))</f>
        <v>รพช.F2 P&lt;=30,000</v>
      </c>
      <c r="H760" s="75">
        <v>16501</v>
      </c>
      <c r="I760" s="76">
        <f>INDEX([1]RiskPlusY2565Q3!L:L,MATCH([1]ตารางคะแนนV3!$C760,[1]RiskPlusY2565Q3!$D:$D,0))</f>
        <v>31271515.510000002</v>
      </c>
      <c r="J760" s="76">
        <f>INDEX([1]RiskPlusY2565Q3!P:P,MATCH([1]ตารางคะแนนV3!$C760,[1]RiskPlusY2565Q3!$D:$D,0))</f>
        <v>11766968.550000001</v>
      </c>
      <c r="K760" s="76">
        <f>INDEX([1]RiskPlusY2565Q3!O:O,MATCH([1]ตารางคะแนนV3!$C760,[1]RiskPlusY2565Q3!$D:$D,0))</f>
        <v>15534369.33</v>
      </c>
      <c r="L760" s="76">
        <f>INDEX([1]RiskPlusY2565Q3!M:M,MATCH([1]ตารางคะแนนV3!$C760,[1]RiskPlusY2565Q3!$D:$D,0))</f>
        <v>13481238.369999999</v>
      </c>
      <c r="M760" s="29">
        <f>INDEX([1]RiskPlusY2565Q3!N:N,MATCH([1]ตารางคะแนนV3!$C760,[1]RiskPlusY2565Q3!$D:$D,0))</f>
        <v>0</v>
      </c>
      <c r="N760" s="77">
        <f>INDEX([1]PlanfinY2565Q3!M:M,MATCH([1]ตารางคะแนนV3!$C760,[1]PlanfinY2565Q3!$C:$C,0))</f>
        <v>0</v>
      </c>
      <c r="O760" s="78">
        <f>INDEX([1]PlanfinY2565Q3!N:N,MATCH([1]ตารางคะแนนV3!$C760,[1]PlanfinY2565Q3!$C:$C,0))</f>
        <v>1</v>
      </c>
      <c r="P760" s="79">
        <f t="shared" si="176"/>
        <v>1</v>
      </c>
      <c r="Q760" s="80">
        <f>INDEX([1]Ratio!R:R,MATCH([1]ตารางคะแนนV3!$C760,[1]Ratio!$C:$C,0))</f>
        <v>136</v>
      </c>
      <c r="R760" s="81">
        <f>INDEX([1]RiskPlusY2565Q3!$S:$S,MATCH([1]ตารางคะแนนV3!C760,[1]RiskPlusY2565Q3!$D:$D,0))</f>
        <v>0</v>
      </c>
      <c r="S760" s="82">
        <f>INDEX([1]Ratio!$S:$S,MATCH([1]ตารางคะแนนV3!$C760,[1]Ratio!$C:$C,0))</f>
        <v>194</v>
      </c>
      <c r="T760" s="78">
        <f>VLOOKUP($C760,[1]RiskPlusY2565Q3!$D$2:$W$901,17,0)</f>
        <v>0</v>
      </c>
      <c r="U760" s="83">
        <f t="shared" si="177"/>
        <v>0</v>
      </c>
      <c r="V760" s="82">
        <f>INDEX([1]Ratio!$T:$T,MATCH([1]ตารางคะแนนV3!$C760,[1]Ratio!$C:$C,0))</f>
        <v>52</v>
      </c>
      <c r="W760" s="78">
        <f>VLOOKUP($C760,[1]RiskPlusY2565Q3!$D$2:$W$901,18,0)</f>
        <v>1</v>
      </c>
      <c r="X760" s="83">
        <f t="shared" si="178"/>
        <v>0.5</v>
      </c>
      <c r="Y760" s="82">
        <f>INDEX([1]Ratio!$V:$V,MATCH([1]ตารางคะแนนV3!$C760,[1]Ratio!$C:$C,0))</f>
        <v>58</v>
      </c>
      <c r="Z760" s="81">
        <f>INDEX([1]RiskPlusY2565Q3!$W:$W,MATCH([1]ตารางคะแนนV3!C760,[1]RiskPlusY2565Q3!$D:$D,0))</f>
        <v>1</v>
      </c>
      <c r="AA760" s="84">
        <f t="shared" si="179"/>
        <v>1.5</v>
      </c>
      <c r="AB760" s="77" t="str">
        <f>INDEX('[1]Quick MethodY2565Q3'!P:P,MATCH([1]ตารางคะแนนV3!$C760,'[1]Quick MethodY2565Q3'!$C:$C,0))</f>
        <v>1</v>
      </c>
      <c r="AC760" s="78" t="str">
        <f>INDEX('[1]Quick MethodY2565Q3'!Q:Q,MATCH([1]ตารางคะแนนV3!$C760,'[1]Quick MethodY2565Q3'!$C:$C,0))</f>
        <v>1</v>
      </c>
      <c r="AD760" s="78">
        <f>INDEX([1]HGRY2565Q3!W:W,MATCH([1]ตารางคะแนนV3!$C760,[1]HGRY2565Q3!$C:$C,0))</f>
        <v>0.5</v>
      </c>
      <c r="AE760" s="78">
        <f>INDEX([1]HGRY2565Q3!X:X,MATCH([1]ตารางคะแนนV3!$C760,[1]HGRY2565Q3!$C:$C,0))</f>
        <v>0.5</v>
      </c>
      <c r="AF760" s="78">
        <f>INDEX([1]HGRY2565Q3!Y:Y,MATCH([1]ตารางคะแนนV3!$C760,[1]HGRY2565Q3!$C:$C,0))</f>
        <v>0</v>
      </c>
      <c r="AG760" s="78">
        <f>INDEX([1]HGRY2565Q3!Z:Z,MATCH([1]ตารางคะแนนV3!$C760,[1]HGRY2565Q3!$C:$C,0))</f>
        <v>0.5</v>
      </c>
      <c r="AH760" s="85">
        <f t="shared" si="180"/>
        <v>3.5</v>
      </c>
      <c r="AI760" s="79">
        <f t="shared" si="181"/>
        <v>2</v>
      </c>
      <c r="AJ760" s="86">
        <f>INDEX([1]PointY2565Q3!J:J,MATCH([1]ตารางคะแนนV3!$C760,[1]PointY2565Q3!$C:$C,0))</f>
        <v>0</v>
      </c>
      <c r="AK760" s="87">
        <f>IFERROR(INDEX([1]อัตราการครองเตียง!O:O,MATCH([1]ตารางคะแนนV3!$C760,[1]อัตราการครองเตียง!$C:$C,0)),0)</f>
        <v>0</v>
      </c>
      <c r="AL760" s="88">
        <f>INDEX([1]SumAdjRw!R:R,MATCH([1]ตารางคะแนนV3!$C760,[1]SumAdjRw!$C:$C,0))</f>
        <v>1</v>
      </c>
      <c r="AM760" s="89">
        <f t="shared" si="182"/>
        <v>1</v>
      </c>
      <c r="AN760" s="90">
        <f t="shared" si="183"/>
        <v>3</v>
      </c>
      <c r="AO760" s="91">
        <f t="shared" si="184"/>
        <v>5.5</v>
      </c>
      <c r="AP760" s="92">
        <f>INDEX([1]RiskPlusY2565Q3!Q:Q,MATCH([1]ตารางคะแนนV3!$C760,[1]RiskPlusY2565Q3!$D:$D,0))</f>
        <v>0</v>
      </c>
      <c r="AQ760" s="92">
        <f>INDEX([1]RiskPlusY2565Q3!R:R,MATCH([1]ตารางคะแนนV3!$C760,[1]RiskPlusY2565Q3!$D:$D,0))</f>
        <v>0</v>
      </c>
      <c r="AR760" s="92">
        <f>INDEX([1]RiskPlusY2565Q3!AB:AB,MATCH([1]ตารางคะแนนV3!$C760,[1]RiskPlusY2565Q3!$D:$D,0))</f>
        <v>1</v>
      </c>
      <c r="AS760" s="93">
        <f t="shared" si="185"/>
        <v>1</v>
      </c>
      <c r="AT760" s="92">
        <f>INDEX([1]RiskPlusY2565Q3!AA:AA,MATCH([1]ตารางคะแนนV3!$C760,[1]RiskPlusY2565Q3!$D:$D,0))</f>
        <v>1</v>
      </c>
      <c r="AU760" s="92">
        <f>INDEX([1]RiskPlusY2565Q3!AC:AC,MATCH([1]ตารางคะแนนV3!$C760,[1]RiskPlusY2565Q3!$D:$D,0))</f>
        <v>1</v>
      </c>
      <c r="AV760" s="94">
        <f t="shared" si="186"/>
        <v>2</v>
      </c>
      <c r="AW760" s="95">
        <f t="shared" si="187"/>
        <v>3</v>
      </c>
      <c r="AX760" s="96">
        <f t="shared" si="188"/>
        <v>8.5</v>
      </c>
      <c r="AY760" s="18" t="str">
        <f t="shared" si="189"/>
        <v>D</v>
      </c>
      <c r="AZ760" s="18"/>
      <c r="BA760" s="18" t="str">
        <f>INDEX([1]Proflile65!$L:$L,MATCH([1]ตารางคะแนนV3!$C760,[1]Proflile65!$D:$D,0))</f>
        <v>เดิม</v>
      </c>
      <c r="BB760" s="18"/>
      <c r="BC760" s="18"/>
      <c r="BD760" s="28" t="b">
        <f t="shared" si="190"/>
        <v>1</v>
      </c>
      <c r="BE760" s="96">
        <v>8.5</v>
      </c>
      <c r="BF760" s="18" t="s">
        <v>2073</v>
      </c>
      <c r="BH760" s="17">
        <f t="shared" si="192"/>
        <v>0</v>
      </c>
    </row>
    <row r="761" spans="1:60">
      <c r="A761" s="18" t="s">
        <v>41</v>
      </c>
      <c r="B761" s="17" t="s">
        <v>47</v>
      </c>
      <c r="C761" s="18" t="s">
        <v>1847</v>
      </c>
      <c r="D761" s="17" t="s">
        <v>1848</v>
      </c>
      <c r="E761" s="18" t="str">
        <f>INDEX([1]Proflile65!$F:$F,MATCH([1]ตารางคะแนนV3!$C761,[1]Proflile65!$D:$D,0))</f>
        <v>รพช.</v>
      </c>
      <c r="F761" s="18">
        <f>INDEX([1]Proflile65!$H:$H,MATCH([1]ตารางคะแนนV3!$C761,[1]Proflile65!$D:$D,0))</f>
        <v>154</v>
      </c>
      <c r="G761" s="19" t="str">
        <f>INDEX([1]Proflile65!$K:$K,MATCH([1]ตารางคะแนนV3!$C761,[1]Proflile65!$D:$D,0))</f>
        <v>รพช.M2 B&gt;100</v>
      </c>
      <c r="H761" s="75">
        <v>42371</v>
      </c>
      <c r="I761" s="76">
        <f>INDEX([1]RiskPlusY2565Q3!L:L,MATCH([1]ตารางคะแนนV3!$C761,[1]RiskPlusY2565Q3!$D:$D,0))</f>
        <v>179227441.5</v>
      </c>
      <c r="J761" s="76">
        <f>INDEX([1]RiskPlusY2565Q3!P:P,MATCH([1]ตารางคะแนนV3!$C761,[1]RiskPlusY2565Q3!$D:$D,0))</f>
        <v>-25327067.25</v>
      </c>
      <c r="K761" s="76">
        <f>INDEX([1]RiskPlusY2565Q3!O:O,MATCH([1]ตารางคะแนนV3!$C761,[1]RiskPlusY2565Q3!$D:$D,0))</f>
        <v>119987158.40000001</v>
      </c>
      <c r="L761" s="76">
        <f>INDEX([1]RiskPlusY2565Q3!M:M,MATCH([1]ตารางคะแนนV3!$C761,[1]RiskPlusY2565Q3!$D:$D,0))</f>
        <v>100089001.43000001</v>
      </c>
      <c r="M761" s="29">
        <f>INDEX([1]RiskPlusY2565Q3!N:N,MATCH([1]ตารางคะแนนV3!$C761,[1]RiskPlusY2565Q3!$D:$D,0))</f>
        <v>0</v>
      </c>
      <c r="N761" s="77">
        <f>INDEX([1]PlanfinY2565Q3!M:M,MATCH([1]ตารางคะแนนV3!$C761,[1]PlanfinY2565Q3!$C:$C,0))</f>
        <v>1</v>
      </c>
      <c r="O761" s="78">
        <f>INDEX([1]PlanfinY2565Q3!N:N,MATCH([1]ตารางคะแนนV3!$C761,[1]PlanfinY2565Q3!$C:$C,0))</f>
        <v>1</v>
      </c>
      <c r="P761" s="79">
        <f t="shared" si="176"/>
        <v>2</v>
      </c>
      <c r="Q761" s="80">
        <f>INDEX([1]Ratio!R:R,MATCH([1]ตารางคะแนนV3!$C761,[1]Ratio!$C:$C,0))</f>
        <v>401</v>
      </c>
      <c r="R761" s="81">
        <f>INDEX([1]RiskPlusY2565Q3!$S:$S,MATCH([1]ตารางคะแนนV3!C761,[1]RiskPlusY2565Q3!$D:$D,0))</f>
        <v>0</v>
      </c>
      <c r="S761" s="82">
        <f>INDEX([1]Ratio!$S:$S,MATCH([1]ตารางคะแนนV3!$C761,[1]Ratio!$C:$C,0))</f>
        <v>121</v>
      </c>
      <c r="T761" s="78">
        <f>VLOOKUP($C761,[1]RiskPlusY2565Q3!$D$2:$W$901,17,0)</f>
        <v>0</v>
      </c>
      <c r="U761" s="83">
        <f t="shared" si="177"/>
        <v>0</v>
      </c>
      <c r="V761" s="82">
        <f>INDEX([1]Ratio!$T:$T,MATCH([1]ตารางคะแนนV3!$C761,[1]Ratio!$C:$C,0))</f>
        <v>180</v>
      </c>
      <c r="W761" s="78">
        <f>VLOOKUP($C761,[1]RiskPlusY2565Q3!$D$2:$W$901,18,0)</f>
        <v>0</v>
      </c>
      <c r="X761" s="83">
        <f t="shared" si="178"/>
        <v>0</v>
      </c>
      <c r="Y761" s="82">
        <f>INDEX([1]Ratio!$V:$V,MATCH([1]ตารางคะแนนV3!$C761,[1]Ratio!$C:$C,0))</f>
        <v>30</v>
      </c>
      <c r="Z761" s="81">
        <f>INDEX([1]RiskPlusY2565Q3!$W:$W,MATCH([1]ตารางคะแนนV3!C761,[1]RiskPlusY2565Q3!$D:$D,0))</f>
        <v>1</v>
      </c>
      <c r="AA761" s="84">
        <f t="shared" si="179"/>
        <v>1</v>
      </c>
      <c r="AB761" s="77" t="str">
        <f>INDEX('[1]Quick MethodY2565Q3'!P:P,MATCH([1]ตารางคะแนนV3!$C761,'[1]Quick MethodY2565Q3'!$C:$C,0))</f>
        <v>1</v>
      </c>
      <c r="AC761" s="78" t="str">
        <f>INDEX('[1]Quick MethodY2565Q3'!Q:Q,MATCH([1]ตารางคะแนนV3!$C761,'[1]Quick MethodY2565Q3'!$C:$C,0))</f>
        <v>1</v>
      </c>
      <c r="AD761" s="78">
        <f>INDEX([1]HGRY2565Q3!W:W,MATCH([1]ตารางคะแนนV3!$C761,[1]HGRY2565Q3!$C:$C,0))</f>
        <v>0.5</v>
      </c>
      <c r="AE761" s="78">
        <f>INDEX([1]HGRY2565Q3!X:X,MATCH([1]ตารางคะแนนV3!$C761,[1]HGRY2565Q3!$C:$C,0))</f>
        <v>0.5</v>
      </c>
      <c r="AF761" s="78">
        <f>INDEX([1]HGRY2565Q3!Y:Y,MATCH([1]ตารางคะแนนV3!$C761,[1]HGRY2565Q3!$C:$C,0))</f>
        <v>0</v>
      </c>
      <c r="AG761" s="78">
        <f>INDEX([1]HGRY2565Q3!Z:Z,MATCH([1]ตารางคะแนนV3!$C761,[1]HGRY2565Q3!$C:$C,0))</f>
        <v>0</v>
      </c>
      <c r="AH761" s="85">
        <f t="shared" si="180"/>
        <v>3</v>
      </c>
      <c r="AI761" s="79">
        <f t="shared" si="181"/>
        <v>2</v>
      </c>
      <c r="AJ761" s="86">
        <f>INDEX([1]PointY2565Q3!J:J,MATCH([1]ตารางคะแนนV3!$C761,[1]PointY2565Q3!$C:$C,0))</f>
        <v>0</v>
      </c>
      <c r="AK761" s="87">
        <f>IFERROR(INDEX([1]อัตราการครองเตียง!O:O,MATCH([1]ตารางคะแนนV3!$C761,[1]อัตราการครองเตียง!$C:$C,0)),0)</f>
        <v>1</v>
      </c>
      <c r="AL761" s="88">
        <f>INDEX([1]SumAdjRw!R:R,MATCH([1]ตารางคะแนนV3!$C761,[1]SumAdjRw!$C:$C,0))</f>
        <v>1</v>
      </c>
      <c r="AM761" s="89">
        <f t="shared" si="182"/>
        <v>2</v>
      </c>
      <c r="AN761" s="90">
        <f t="shared" si="183"/>
        <v>4</v>
      </c>
      <c r="AO761" s="91">
        <f t="shared" si="184"/>
        <v>7</v>
      </c>
      <c r="AP761" s="92">
        <f>INDEX([1]RiskPlusY2565Q3!Q:Q,MATCH([1]ตารางคะแนนV3!$C761,[1]RiskPlusY2565Q3!$D:$D,0))</f>
        <v>1</v>
      </c>
      <c r="AQ761" s="92">
        <f>INDEX([1]RiskPlusY2565Q3!R:R,MATCH([1]ตารางคะแนนV3!$C761,[1]RiskPlusY2565Q3!$D:$D,0))</f>
        <v>0</v>
      </c>
      <c r="AR761" s="92">
        <f>INDEX([1]RiskPlusY2565Q3!AB:AB,MATCH([1]ตารางคะแนนV3!$C761,[1]RiskPlusY2565Q3!$D:$D,0))</f>
        <v>1</v>
      </c>
      <c r="AS761" s="93">
        <f t="shared" si="185"/>
        <v>2</v>
      </c>
      <c r="AT761" s="92">
        <f>INDEX([1]RiskPlusY2565Q3!AA:AA,MATCH([1]ตารางคะแนนV3!$C761,[1]RiskPlusY2565Q3!$D:$D,0))</f>
        <v>1</v>
      </c>
      <c r="AU761" s="92">
        <f>INDEX([1]RiskPlusY2565Q3!AC:AC,MATCH([1]ตารางคะแนนV3!$C761,[1]RiskPlusY2565Q3!$D:$D,0))</f>
        <v>1</v>
      </c>
      <c r="AV761" s="94">
        <f t="shared" si="186"/>
        <v>2</v>
      </c>
      <c r="AW761" s="95">
        <f t="shared" si="187"/>
        <v>4</v>
      </c>
      <c r="AX761" s="96">
        <f t="shared" si="188"/>
        <v>11</v>
      </c>
      <c r="AY761" s="18" t="str">
        <f t="shared" si="189"/>
        <v>B</v>
      </c>
      <c r="AZ761" s="18"/>
      <c r="BA761" s="18" t="str">
        <f>INDEX([1]Proflile65!$L:$L,MATCH([1]ตารางคะแนนV3!$C761,[1]Proflile65!$D:$D,0))</f>
        <v>เดิม</v>
      </c>
      <c r="BB761" s="18"/>
      <c r="BC761" s="18"/>
      <c r="BD761" s="28" t="b">
        <f t="shared" si="190"/>
        <v>1</v>
      </c>
      <c r="BE761" s="96">
        <v>11</v>
      </c>
      <c r="BF761" s="18" t="s">
        <v>2071</v>
      </c>
      <c r="BH761" s="17">
        <f t="shared" si="192"/>
        <v>150000</v>
      </c>
    </row>
    <row r="762" spans="1:60">
      <c r="A762" s="18" t="s">
        <v>41</v>
      </c>
      <c r="B762" s="17" t="s">
        <v>47</v>
      </c>
      <c r="C762" s="18" t="s">
        <v>1849</v>
      </c>
      <c r="D762" s="17" t="s">
        <v>1850</v>
      </c>
      <c r="E762" s="18" t="str">
        <f>INDEX([1]Proflile65!$F:$F,MATCH([1]ตารางคะแนนV3!$C762,[1]Proflile65!$D:$D,0))</f>
        <v>รพช.</v>
      </c>
      <c r="F762" s="18">
        <f>INDEX([1]Proflile65!$H:$H,MATCH([1]ตารางคะแนนV3!$C762,[1]Proflile65!$D:$D,0))</f>
        <v>16</v>
      </c>
      <c r="G762" s="19" t="str">
        <f>INDEX([1]Proflile65!$K:$K,MATCH([1]ตารางคะแนนV3!$C762,[1]Proflile65!$D:$D,0))</f>
        <v>รพช.F3 P15,000-25,000</v>
      </c>
      <c r="H762" s="75">
        <v>17908</v>
      </c>
      <c r="I762" s="76">
        <f>INDEX([1]RiskPlusY2565Q3!L:L,MATCH([1]ตารางคะแนนV3!$C762,[1]RiskPlusY2565Q3!$D:$D,0))</f>
        <v>58692205.789999999</v>
      </c>
      <c r="J762" s="76">
        <f>INDEX([1]RiskPlusY2565Q3!P:P,MATCH([1]ตารางคะแนนV3!$C762,[1]RiskPlusY2565Q3!$D:$D,0))</f>
        <v>-1931431.21</v>
      </c>
      <c r="K762" s="76">
        <f>INDEX([1]RiskPlusY2565Q3!O:O,MATCH([1]ตารางคะแนนV3!$C762,[1]RiskPlusY2565Q3!$D:$D,0))</f>
        <v>41674333.630000003</v>
      </c>
      <c r="L762" s="76">
        <f>INDEX([1]RiskPlusY2565Q3!M:M,MATCH([1]ตารางคะแนนV3!$C762,[1]RiskPlusY2565Q3!$D:$D,0))</f>
        <v>42497809.119999997</v>
      </c>
      <c r="M762" s="29">
        <f>INDEX([1]RiskPlusY2565Q3!N:N,MATCH([1]ตารางคะแนนV3!$C762,[1]RiskPlusY2565Q3!$D:$D,0))</f>
        <v>1</v>
      </c>
      <c r="N762" s="77">
        <f>INDEX([1]PlanfinY2565Q3!M:M,MATCH([1]ตารางคะแนนV3!$C762,[1]PlanfinY2565Q3!$C:$C,0))</f>
        <v>0</v>
      </c>
      <c r="O762" s="78">
        <f>INDEX([1]PlanfinY2565Q3!N:N,MATCH([1]ตารางคะแนนV3!$C762,[1]PlanfinY2565Q3!$C:$C,0))</f>
        <v>0</v>
      </c>
      <c r="P762" s="79">
        <f t="shared" si="176"/>
        <v>0</v>
      </c>
      <c r="Q762" s="80">
        <f>INDEX([1]Ratio!R:R,MATCH([1]ตารางคะแนนV3!$C762,[1]Ratio!$C:$C,0))</f>
        <v>127</v>
      </c>
      <c r="R762" s="81">
        <f>INDEX([1]RiskPlusY2565Q3!$S:$S,MATCH([1]ตารางคะแนนV3!C762,[1]RiskPlusY2565Q3!$D:$D,0))</f>
        <v>1</v>
      </c>
      <c r="S762" s="82">
        <f>INDEX([1]Ratio!$S:$S,MATCH([1]ตารางคะแนนV3!$C762,[1]Ratio!$C:$C,0))</f>
        <v>158</v>
      </c>
      <c r="T762" s="78">
        <f>VLOOKUP($C762,[1]RiskPlusY2565Q3!$D$2:$W$901,17,0)</f>
        <v>0</v>
      </c>
      <c r="U762" s="83">
        <f t="shared" si="177"/>
        <v>0</v>
      </c>
      <c r="V762" s="82">
        <f>INDEX([1]Ratio!$T:$T,MATCH([1]ตารางคะแนนV3!$C762,[1]Ratio!$C:$C,0))</f>
        <v>82</v>
      </c>
      <c r="W762" s="78">
        <f>VLOOKUP($C762,[1]RiskPlusY2565Q3!$D$2:$W$901,18,0)</f>
        <v>0</v>
      </c>
      <c r="X762" s="83">
        <f t="shared" si="178"/>
        <v>0</v>
      </c>
      <c r="Y762" s="82">
        <f>INDEX([1]Ratio!$V:$V,MATCH([1]ตารางคะแนนV3!$C762,[1]Ratio!$C:$C,0))</f>
        <v>51</v>
      </c>
      <c r="Z762" s="81">
        <f>INDEX([1]RiskPlusY2565Q3!$W:$W,MATCH([1]ตารางคะแนนV3!C762,[1]RiskPlusY2565Q3!$D:$D,0))</f>
        <v>1</v>
      </c>
      <c r="AA762" s="84">
        <f t="shared" si="179"/>
        <v>2</v>
      </c>
      <c r="AB762" s="77" t="str">
        <f>INDEX('[1]Quick MethodY2565Q3'!P:P,MATCH([1]ตารางคะแนนV3!$C762,'[1]Quick MethodY2565Q3'!$C:$C,0))</f>
        <v>1</v>
      </c>
      <c r="AC762" s="78" t="str">
        <f>INDEX('[1]Quick MethodY2565Q3'!Q:Q,MATCH([1]ตารางคะแนนV3!$C762,'[1]Quick MethodY2565Q3'!$C:$C,0))</f>
        <v>0</v>
      </c>
      <c r="AD762" s="78">
        <f>INDEX([1]HGRY2565Q3!W:W,MATCH([1]ตารางคะแนนV3!$C762,[1]HGRY2565Q3!$C:$C,0))</f>
        <v>0</v>
      </c>
      <c r="AE762" s="78">
        <f>INDEX([1]HGRY2565Q3!X:X,MATCH([1]ตารางคะแนนV3!$C762,[1]HGRY2565Q3!$C:$C,0))</f>
        <v>0.5</v>
      </c>
      <c r="AF762" s="78">
        <f>INDEX([1]HGRY2565Q3!Y:Y,MATCH([1]ตารางคะแนนV3!$C762,[1]HGRY2565Q3!$C:$C,0))</f>
        <v>0</v>
      </c>
      <c r="AG762" s="78">
        <f>INDEX([1]HGRY2565Q3!Z:Z,MATCH([1]ตารางคะแนนV3!$C762,[1]HGRY2565Q3!$C:$C,0))</f>
        <v>0.5</v>
      </c>
      <c r="AH762" s="85">
        <f t="shared" si="180"/>
        <v>2</v>
      </c>
      <c r="AI762" s="79">
        <f t="shared" si="181"/>
        <v>2</v>
      </c>
      <c r="AJ762" s="86">
        <f>INDEX([1]PointY2565Q3!J:J,MATCH([1]ตารางคะแนนV3!$C762,[1]PointY2565Q3!$C:$C,0))</f>
        <v>1</v>
      </c>
      <c r="AK762" s="87">
        <f>IFERROR(INDEX([1]อัตราการครองเตียง!O:O,MATCH([1]ตารางคะแนนV3!$C762,[1]อัตราการครองเตียง!$C:$C,0)),0)</f>
        <v>1</v>
      </c>
      <c r="AL762" s="88">
        <f>INDEX([1]SumAdjRw!R:R,MATCH([1]ตารางคะแนนV3!$C762,[1]SumAdjRw!$C:$C,0))</f>
        <v>0</v>
      </c>
      <c r="AM762" s="89">
        <f t="shared" si="182"/>
        <v>1</v>
      </c>
      <c r="AN762" s="90">
        <f t="shared" si="183"/>
        <v>4</v>
      </c>
      <c r="AO762" s="91">
        <f t="shared" si="184"/>
        <v>6</v>
      </c>
      <c r="AP762" s="92">
        <f>INDEX([1]RiskPlusY2565Q3!Q:Q,MATCH([1]ตารางคะแนนV3!$C762,[1]RiskPlusY2565Q3!$D:$D,0))</f>
        <v>1</v>
      </c>
      <c r="AQ762" s="92">
        <f>INDEX([1]RiskPlusY2565Q3!R:R,MATCH([1]ตารางคะแนนV3!$C762,[1]RiskPlusY2565Q3!$D:$D,0))</f>
        <v>1</v>
      </c>
      <c r="AR762" s="92">
        <f>INDEX([1]RiskPlusY2565Q3!AB:AB,MATCH([1]ตารางคะแนนV3!$C762,[1]RiskPlusY2565Q3!$D:$D,0))</f>
        <v>1</v>
      </c>
      <c r="AS762" s="93">
        <f t="shared" si="185"/>
        <v>3</v>
      </c>
      <c r="AT762" s="92">
        <f>INDEX([1]RiskPlusY2565Q3!AA:AA,MATCH([1]ตารางคะแนนV3!$C762,[1]RiskPlusY2565Q3!$D:$D,0))</f>
        <v>1</v>
      </c>
      <c r="AU762" s="92">
        <f>INDEX([1]RiskPlusY2565Q3!AC:AC,MATCH([1]ตารางคะแนนV3!$C762,[1]RiskPlusY2565Q3!$D:$D,0))</f>
        <v>0</v>
      </c>
      <c r="AV762" s="94">
        <f t="shared" si="186"/>
        <v>1</v>
      </c>
      <c r="AW762" s="95">
        <f t="shared" si="187"/>
        <v>4</v>
      </c>
      <c r="AX762" s="96">
        <f t="shared" si="188"/>
        <v>10</v>
      </c>
      <c r="AY762" s="18" t="str">
        <f t="shared" si="189"/>
        <v>C</v>
      </c>
      <c r="AZ762" s="18"/>
      <c r="BA762" s="18" t="str">
        <f>INDEX([1]Proflile65!$L:$L,MATCH([1]ตารางคะแนนV3!$C762,[1]Proflile65!$D:$D,0))</f>
        <v>เดิม</v>
      </c>
      <c r="BB762" s="18"/>
      <c r="BC762" s="18"/>
      <c r="BD762" s="28" t="b">
        <f t="shared" si="190"/>
        <v>1</v>
      </c>
      <c r="BE762" s="96">
        <v>10</v>
      </c>
      <c r="BF762" s="18" t="s">
        <v>2072</v>
      </c>
      <c r="BH762" s="17">
        <f t="shared" si="192"/>
        <v>0</v>
      </c>
    </row>
    <row r="763" spans="1:60">
      <c r="A763" s="18" t="s">
        <v>41</v>
      </c>
      <c r="B763" s="17" t="s">
        <v>47</v>
      </c>
      <c r="C763" s="18" t="s">
        <v>1851</v>
      </c>
      <c r="D763" s="17" t="s">
        <v>1852</v>
      </c>
      <c r="E763" s="18" t="str">
        <f>INDEX([1]Proflile65!$F:$F,MATCH([1]ตารางคะแนนV3!$C763,[1]Proflile65!$D:$D,0))</f>
        <v>รพช.</v>
      </c>
      <c r="F763" s="18">
        <f>INDEX([1]Proflile65!$H:$H,MATCH([1]ตารางคะแนนV3!$C763,[1]Proflile65!$D:$D,0))</f>
        <v>36</v>
      </c>
      <c r="G763" s="19" t="str">
        <f>INDEX([1]Proflile65!$K:$K,MATCH([1]ตารางคะแนนV3!$C763,[1]Proflile65!$D:$D,0))</f>
        <v>รพช.F2 P&lt;=30,000</v>
      </c>
      <c r="H763" s="75">
        <v>24666</v>
      </c>
      <c r="I763" s="76">
        <f>INDEX([1]RiskPlusY2565Q3!L:L,MATCH([1]ตารางคะแนนV3!$C763,[1]RiskPlusY2565Q3!$D:$D,0))</f>
        <v>32082721.93</v>
      </c>
      <c r="J763" s="76">
        <f>INDEX([1]RiskPlusY2565Q3!P:P,MATCH([1]ตารางคะแนนV3!$C763,[1]RiskPlusY2565Q3!$D:$D,0))</f>
        <v>-252251.02</v>
      </c>
      <c r="K763" s="76">
        <f>INDEX([1]RiskPlusY2565Q3!O:O,MATCH([1]ตารางคะแนนV3!$C763,[1]RiskPlusY2565Q3!$D:$D,0))</f>
        <v>19991001.890000001</v>
      </c>
      <c r="L763" s="76">
        <f>INDEX([1]RiskPlusY2565Q3!M:M,MATCH([1]ตารางคะแนนV3!$C763,[1]RiskPlusY2565Q3!$D:$D,0))</f>
        <v>15423165.6</v>
      </c>
      <c r="M763" s="29">
        <f>INDEX([1]RiskPlusY2565Q3!N:N,MATCH([1]ตารางคะแนนV3!$C763,[1]RiskPlusY2565Q3!$D:$D,0))</f>
        <v>0</v>
      </c>
      <c r="N763" s="77">
        <f>INDEX([1]PlanfinY2565Q3!M:M,MATCH([1]ตารางคะแนนV3!$C763,[1]PlanfinY2565Q3!$C:$C,0))</f>
        <v>0</v>
      </c>
      <c r="O763" s="78">
        <f>INDEX([1]PlanfinY2565Q3!N:N,MATCH([1]ตารางคะแนนV3!$C763,[1]PlanfinY2565Q3!$C:$C,0))</f>
        <v>1</v>
      </c>
      <c r="P763" s="79">
        <f t="shared" si="176"/>
        <v>1</v>
      </c>
      <c r="Q763" s="80">
        <f>INDEX([1]Ratio!R:R,MATCH([1]ตารางคะแนนV3!$C763,[1]Ratio!$C:$C,0))</f>
        <v>93</v>
      </c>
      <c r="R763" s="81">
        <f>INDEX([1]RiskPlusY2565Q3!$S:$S,MATCH([1]ตารางคะแนนV3!C763,[1]RiskPlusY2565Q3!$D:$D,0))</f>
        <v>0</v>
      </c>
      <c r="S763" s="82">
        <f>INDEX([1]Ratio!$S:$S,MATCH([1]ตารางคะแนนV3!$C763,[1]Ratio!$C:$C,0))</f>
        <v>116</v>
      </c>
      <c r="T763" s="78">
        <f>VLOOKUP($C763,[1]RiskPlusY2565Q3!$D$2:$W$901,17,0)</f>
        <v>0</v>
      </c>
      <c r="U763" s="83">
        <f t="shared" si="177"/>
        <v>0</v>
      </c>
      <c r="V763" s="82">
        <f>INDEX([1]Ratio!$T:$T,MATCH([1]ตารางคะแนนV3!$C763,[1]Ratio!$C:$C,0))</f>
        <v>68</v>
      </c>
      <c r="W763" s="78">
        <f>VLOOKUP($C763,[1]RiskPlusY2565Q3!$D$2:$W$901,18,0)</f>
        <v>0</v>
      </c>
      <c r="X763" s="83">
        <f t="shared" si="178"/>
        <v>0</v>
      </c>
      <c r="Y763" s="82">
        <f>INDEX([1]Ratio!$V:$V,MATCH([1]ตารางคะแนนV3!$C763,[1]Ratio!$C:$C,0))</f>
        <v>51</v>
      </c>
      <c r="Z763" s="81">
        <f>INDEX([1]RiskPlusY2565Q3!$W:$W,MATCH([1]ตารางคะแนนV3!C763,[1]RiskPlusY2565Q3!$D:$D,0))</f>
        <v>1</v>
      </c>
      <c r="AA763" s="84">
        <f t="shared" si="179"/>
        <v>1</v>
      </c>
      <c r="AB763" s="77" t="str">
        <f>INDEX('[1]Quick MethodY2565Q3'!P:P,MATCH([1]ตารางคะแนนV3!$C763,'[1]Quick MethodY2565Q3'!$C:$C,0))</f>
        <v>1</v>
      </c>
      <c r="AC763" s="78" t="str">
        <f>INDEX('[1]Quick MethodY2565Q3'!Q:Q,MATCH([1]ตารางคะแนนV3!$C763,'[1]Quick MethodY2565Q3'!$C:$C,0))</f>
        <v>1</v>
      </c>
      <c r="AD763" s="78">
        <f>INDEX([1]HGRY2565Q3!W:W,MATCH([1]ตารางคะแนนV3!$C763,[1]HGRY2565Q3!$C:$C,0))</f>
        <v>0</v>
      </c>
      <c r="AE763" s="78">
        <f>INDEX([1]HGRY2565Q3!X:X,MATCH([1]ตารางคะแนนV3!$C763,[1]HGRY2565Q3!$C:$C,0))</f>
        <v>0</v>
      </c>
      <c r="AF763" s="78">
        <f>INDEX([1]HGRY2565Q3!Y:Y,MATCH([1]ตารางคะแนนV3!$C763,[1]HGRY2565Q3!$C:$C,0))</f>
        <v>0</v>
      </c>
      <c r="AG763" s="78">
        <f>INDEX([1]HGRY2565Q3!Z:Z,MATCH([1]ตารางคะแนนV3!$C763,[1]HGRY2565Q3!$C:$C,0))</f>
        <v>0</v>
      </c>
      <c r="AH763" s="85">
        <f t="shared" si="180"/>
        <v>2</v>
      </c>
      <c r="AI763" s="79">
        <f t="shared" si="181"/>
        <v>2</v>
      </c>
      <c r="AJ763" s="86">
        <f>INDEX([1]PointY2565Q3!J:J,MATCH([1]ตารางคะแนนV3!$C763,[1]PointY2565Q3!$C:$C,0))</f>
        <v>1</v>
      </c>
      <c r="AK763" s="87">
        <f>IFERROR(INDEX([1]อัตราการครองเตียง!O:O,MATCH([1]ตารางคะแนนV3!$C763,[1]อัตราการครองเตียง!$C:$C,0)),0)</f>
        <v>1</v>
      </c>
      <c r="AL763" s="88">
        <f>INDEX([1]SumAdjRw!R:R,MATCH([1]ตารางคะแนนV3!$C763,[1]SumAdjRw!$C:$C,0))</f>
        <v>1</v>
      </c>
      <c r="AM763" s="89">
        <f t="shared" si="182"/>
        <v>2</v>
      </c>
      <c r="AN763" s="90">
        <f t="shared" si="183"/>
        <v>5</v>
      </c>
      <c r="AO763" s="91">
        <f t="shared" si="184"/>
        <v>7</v>
      </c>
      <c r="AP763" s="92">
        <f>INDEX([1]RiskPlusY2565Q3!Q:Q,MATCH([1]ตารางคะแนนV3!$C763,[1]RiskPlusY2565Q3!$D:$D,0))</f>
        <v>0</v>
      </c>
      <c r="AQ763" s="92">
        <f>INDEX([1]RiskPlusY2565Q3!R:R,MATCH([1]ตารางคะแนนV3!$C763,[1]RiskPlusY2565Q3!$D:$D,0))</f>
        <v>0</v>
      </c>
      <c r="AR763" s="92">
        <f>INDEX([1]RiskPlusY2565Q3!AB:AB,MATCH([1]ตารางคะแนนV3!$C763,[1]RiskPlusY2565Q3!$D:$D,0))</f>
        <v>1</v>
      </c>
      <c r="AS763" s="93">
        <f t="shared" si="185"/>
        <v>1</v>
      </c>
      <c r="AT763" s="92">
        <f>INDEX([1]RiskPlusY2565Q3!AA:AA,MATCH([1]ตารางคะแนนV3!$C763,[1]RiskPlusY2565Q3!$D:$D,0))</f>
        <v>1</v>
      </c>
      <c r="AU763" s="92">
        <f>INDEX([1]RiskPlusY2565Q3!AC:AC,MATCH([1]ตารางคะแนนV3!$C763,[1]RiskPlusY2565Q3!$D:$D,0))</f>
        <v>1</v>
      </c>
      <c r="AV763" s="94">
        <f t="shared" si="186"/>
        <v>2</v>
      </c>
      <c r="AW763" s="95">
        <f t="shared" si="187"/>
        <v>3</v>
      </c>
      <c r="AX763" s="96">
        <f t="shared" si="188"/>
        <v>10</v>
      </c>
      <c r="AY763" s="18" t="str">
        <f t="shared" si="189"/>
        <v>C</v>
      </c>
      <c r="AZ763" s="18"/>
      <c r="BA763" s="18" t="str">
        <f>INDEX([1]Proflile65!$L:$L,MATCH([1]ตารางคะแนนV3!$C763,[1]Proflile65!$D:$D,0))</f>
        <v>เดิม</v>
      </c>
      <c r="BB763" s="18"/>
      <c r="BC763" s="18"/>
      <c r="BD763" s="28" t="b">
        <f t="shared" si="190"/>
        <v>1</v>
      </c>
      <c r="BE763" s="96">
        <v>10</v>
      </c>
      <c r="BF763" s="18" t="s">
        <v>2072</v>
      </c>
      <c r="BH763" s="17">
        <f t="shared" si="192"/>
        <v>0</v>
      </c>
    </row>
    <row r="764" spans="1:60">
      <c r="A764" s="18" t="s">
        <v>41</v>
      </c>
      <c r="B764" s="17" t="s">
        <v>47</v>
      </c>
      <c r="C764" s="18" t="s">
        <v>1853</v>
      </c>
      <c r="D764" s="17" t="s">
        <v>1854</v>
      </c>
      <c r="E764" s="18" t="str">
        <f>INDEX([1]Proflile65!$F:$F,MATCH([1]ตารางคะแนนV3!$C764,[1]Proflile65!$D:$D,0))</f>
        <v>รพช.</v>
      </c>
      <c r="F764" s="18">
        <f>INDEX([1]Proflile65!$H:$H,MATCH([1]ตารางคะแนนV3!$C764,[1]Proflile65!$D:$D,0))</f>
        <v>30</v>
      </c>
      <c r="G764" s="19" t="str">
        <f>INDEX([1]Proflile65!$K:$K,MATCH([1]ตารางคะแนนV3!$C764,[1]Proflile65!$D:$D,0))</f>
        <v>รพช.F2 P&lt;=30,000</v>
      </c>
      <c r="H764" s="75">
        <v>20634</v>
      </c>
      <c r="I764" s="76">
        <f>INDEX([1]RiskPlusY2565Q3!L:L,MATCH([1]ตารางคะแนนV3!$C764,[1]RiskPlusY2565Q3!$D:$D,0))</f>
        <v>28453034.84</v>
      </c>
      <c r="J764" s="76">
        <f>INDEX([1]RiskPlusY2565Q3!P:P,MATCH([1]ตารางคะแนนV3!$C764,[1]RiskPlusY2565Q3!$D:$D,0))</f>
        <v>13153719.890000001</v>
      </c>
      <c r="K764" s="76">
        <f>INDEX([1]RiskPlusY2565Q3!O:O,MATCH([1]ตารางคะแนนV3!$C764,[1]RiskPlusY2565Q3!$D:$D,0))</f>
        <v>25825396.27</v>
      </c>
      <c r="L764" s="76">
        <f>INDEX([1]RiskPlusY2565Q3!M:M,MATCH([1]ตารางคะแนนV3!$C764,[1]RiskPlusY2565Q3!$D:$D,0))</f>
        <v>23515049.550000001</v>
      </c>
      <c r="M764" s="29">
        <f>INDEX([1]RiskPlusY2565Q3!N:N,MATCH([1]ตารางคะแนนV3!$C764,[1]RiskPlusY2565Q3!$D:$D,0))</f>
        <v>0</v>
      </c>
      <c r="N764" s="77">
        <f>INDEX([1]PlanfinY2565Q3!M:M,MATCH([1]ตารางคะแนนV3!$C764,[1]PlanfinY2565Q3!$C:$C,0))</f>
        <v>0</v>
      </c>
      <c r="O764" s="78">
        <f>INDEX([1]PlanfinY2565Q3!N:N,MATCH([1]ตารางคะแนนV3!$C764,[1]PlanfinY2565Q3!$C:$C,0))</f>
        <v>0</v>
      </c>
      <c r="P764" s="79">
        <f t="shared" si="176"/>
        <v>0</v>
      </c>
      <c r="Q764" s="80">
        <f>INDEX([1]Ratio!R:R,MATCH([1]ตารางคะแนนV3!$C764,[1]Ratio!$C:$C,0))</f>
        <v>233</v>
      </c>
      <c r="R764" s="81">
        <f>INDEX([1]RiskPlusY2565Q3!$S:$S,MATCH([1]ตารางคะแนนV3!C764,[1]RiskPlusY2565Q3!$D:$D,0))</f>
        <v>0</v>
      </c>
      <c r="S764" s="82">
        <f>INDEX([1]Ratio!$S:$S,MATCH([1]ตารางคะแนนV3!$C764,[1]Ratio!$C:$C,0))</f>
        <v>179</v>
      </c>
      <c r="T764" s="78">
        <f>VLOOKUP($C764,[1]RiskPlusY2565Q3!$D$2:$W$901,17,0)</f>
        <v>0</v>
      </c>
      <c r="U764" s="83">
        <f t="shared" si="177"/>
        <v>0</v>
      </c>
      <c r="V764" s="82">
        <f>INDEX([1]Ratio!$T:$T,MATCH([1]ตารางคะแนนV3!$C764,[1]Ratio!$C:$C,0))</f>
        <v>106</v>
      </c>
      <c r="W764" s="78">
        <f>VLOOKUP($C764,[1]RiskPlusY2565Q3!$D$2:$W$901,18,0)</f>
        <v>0</v>
      </c>
      <c r="X764" s="83">
        <f t="shared" si="178"/>
        <v>0</v>
      </c>
      <c r="Y764" s="82">
        <f>INDEX([1]Ratio!$V:$V,MATCH([1]ตารางคะแนนV3!$C764,[1]Ratio!$C:$C,0))</f>
        <v>56</v>
      </c>
      <c r="Z764" s="81">
        <f>INDEX([1]RiskPlusY2565Q3!$W:$W,MATCH([1]ตารางคะแนนV3!C764,[1]RiskPlusY2565Q3!$D:$D,0))</f>
        <v>1</v>
      </c>
      <c r="AA764" s="84">
        <f t="shared" si="179"/>
        <v>1</v>
      </c>
      <c r="AB764" s="77" t="str">
        <f>INDEX('[1]Quick MethodY2565Q3'!P:P,MATCH([1]ตารางคะแนนV3!$C764,'[1]Quick MethodY2565Q3'!$C:$C,0))</f>
        <v>1</v>
      </c>
      <c r="AC764" s="78" t="str">
        <f>INDEX('[1]Quick MethodY2565Q3'!Q:Q,MATCH([1]ตารางคะแนนV3!$C764,'[1]Quick MethodY2565Q3'!$C:$C,0))</f>
        <v>1</v>
      </c>
      <c r="AD764" s="78">
        <f>INDEX([1]HGRY2565Q3!W:W,MATCH([1]ตารางคะแนนV3!$C764,[1]HGRY2565Q3!$C:$C,0))</f>
        <v>0.5</v>
      </c>
      <c r="AE764" s="78">
        <f>INDEX([1]HGRY2565Q3!X:X,MATCH([1]ตารางคะแนนV3!$C764,[1]HGRY2565Q3!$C:$C,0))</f>
        <v>0.5</v>
      </c>
      <c r="AF764" s="78">
        <f>INDEX([1]HGRY2565Q3!Y:Y,MATCH([1]ตารางคะแนนV3!$C764,[1]HGRY2565Q3!$C:$C,0))</f>
        <v>0</v>
      </c>
      <c r="AG764" s="78">
        <f>INDEX([1]HGRY2565Q3!Z:Z,MATCH([1]ตารางคะแนนV3!$C764,[1]HGRY2565Q3!$C:$C,0))</f>
        <v>0.5</v>
      </c>
      <c r="AH764" s="85">
        <f t="shared" si="180"/>
        <v>3.5</v>
      </c>
      <c r="AI764" s="79">
        <f t="shared" si="181"/>
        <v>2</v>
      </c>
      <c r="AJ764" s="86">
        <f>INDEX([1]PointY2565Q3!J:J,MATCH([1]ตารางคะแนนV3!$C764,[1]PointY2565Q3!$C:$C,0))</f>
        <v>0</v>
      </c>
      <c r="AK764" s="87">
        <f>IFERROR(INDEX([1]อัตราการครองเตียง!O:O,MATCH([1]ตารางคะแนนV3!$C764,[1]อัตราการครองเตียง!$C:$C,0)),0)</f>
        <v>0</v>
      </c>
      <c r="AL764" s="88">
        <f>INDEX([1]SumAdjRw!R:R,MATCH([1]ตารางคะแนนV3!$C764,[1]SumAdjRw!$C:$C,0))</f>
        <v>1</v>
      </c>
      <c r="AM764" s="89">
        <f t="shared" si="182"/>
        <v>1</v>
      </c>
      <c r="AN764" s="90">
        <f t="shared" si="183"/>
        <v>3</v>
      </c>
      <c r="AO764" s="91">
        <f t="shared" si="184"/>
        <v>4</v>
      </c>
      <c r="AP764" s="92">
        <f>INDEX([1]RiskPlusY2565Q3!Q:Q,MATCH([1]ตารางคะแนนV3!$C764,[1]RiskPlusY2565Q3!$D:$D,0))</f>
        <v>1</v>
      </c>
      <c r="AQ764" s="92">
        <f>INDEX([1]RiskPlusY2565Q3!R:R,MATCH([1]ตารางคะแนนV3!$C764,[1]RiskPlusY2565Q3!$D:$D,0))</f>
        <v>1</v>
      </c>
      <c r="AR764" s="92">
        <f>INDEX([1]RiskPlusY2565Q3!AB:AB,MATCH([1]ตารางคะแนนV3!$C764,[1]RiskPlusY2565Q3!$D:$D,0))</f>
        <v>1</v>
      </c>
      <c r="AS764" s="93">
        <f t="shared" si="185"/>
        <v>3</v>
      </c>
      <c r="AT764" s="92">
        <f>INDEX([1]RiskPlusY2565Q3!AA:AA,MATCH([1]ตารางคะแนนV3!$C764,[1]RiskPlusY2565Q3!$D:$D,0))</f>
        <v>1</v>
      </c>
      <c r="AU764" s="92">
        <f>INDEX([1]RiskPlusY2565Q3!AC:AC,MATCH([1]ตารางคะแนนV3!$C764,[1]RiskPlusY2565Q3!$D:$D,0))</f>
        <v>1</v>
      </c>
      <c r="AV764" s="94">
        <f t="shared" si="186"/>
        <v>2</v>
      </c>
      <c r="AW764" s="95">
        <f t="shared" si="187"/>
        <v>5</v>
      </c>
      <c r="AX764" s="96">
        <f t="shared" si="188"/>
        <v>9</v>
      </c>
      <c r="AY764" s="18" t="str">
        <f t="shared" si="189"/>
        <v>C</v>
      </c>
      <c r="AZ764" s="18"/>
      <c r="BA764" s="18" t="str">
        <f>INDEX([1]Proflile65!$L:$L,MATCH([1]ตารางคะแนนV3!$C764,[1]Proflile65!$D:$D,0))</f>
        <v>เดิม</v>
      </c>
      <c r="BB764" s="18"/>
      <c r="BC764" s="18"/>
      <c r="BD764" s="28" t="b">
        <f t="shared" si="190"/>
        <v>1</v>
      </c>
      <c r="BE764" s="96">
        <v>9</v>
      </c>
      <c r="BF764" s="18" t="s">
        <v>2072</v>
      </c>
      <c r="BH764" s="17">
        <f t="shared" si="192"/>
        <v>0</v>
      </c>
    </row>
    <row r="765" spans="1:60">
      <c r="A765" s="18" t="s">
        <v>41</v>
      </c>
      <c r="B765" s="17" t="s">
        <v>47</v>
      </c>
      <c r="C765" s="18" t="s">
        <v>1855</v>
      </c>
      <c r="D765" s="17" t="s">
        <v>1856</v>
      </c>
      <c r="E765" s="18" t="str">
        <f>INDEX([1]Proflile65!$F:$F,MATCH([1]ตารางคะแนนV3!$C765,[1]Proflile65!$D:$D,0))</f>
        <v>รพช.</v>
      </c>
      <c r="F765" s="18">
        <f>INDEX([1]Proflile65!$H:$H,MATCH([1]ตารางคะแนนV3!$C765,[1]Proflile65!$D:$D,0))</f>
        <v>69</v>
      </c>
      <c r="G765" s="19" t="str">
        <f>INDEX([1]Proflile65!$K:$K,MATCH([1]ตารางคะแนนV3!$C765,[1]Proflile65!$D:$D,0))</f>
        <v>รพช.F1 P50,000-100,000</v>
      </c>
      <c r="H765" s="75">
        <v>59646</v>
      </c>
      <c r="I765" s="76">
        <f>INDEX([1]RiskPlusY2565Q3!L:L,MATCH([1]ตารางคะแนนV3!$C765,[1]RiskPlusY2565Q3!$D:$D,0))</f>
        <v>140419926.38999999</v>
      </c>
      <c r="J765" s="76">
        <f>INDEX([1]RiskPlusY2565Q3!P:P,MATCH([1]ตารางคะแนนV3!$C765,[1]RiskPlusY2565Q3!$D:$D,0))</f>
        <v>21933112.280000001</v>
      </c>
      <c r="K765" s="76">
        <f>INDEX([1]RiskPlusY2565Q3!O:O,MATCH([1]ตารางคะแนนV3!$C765,[1]RiskPlusY2565Q3!$D:$D,0))</f>
        <v>92222083.159999996</v>
      </c>
      <c r="L765" s="76">
        <f>INDEX([1]RiskPlusY2565Q3!M:M,MATCH([1]ตารางคะแนนV3!$C765,[1]RiskPlusY2565Q3!$D:$D,0))</f>
        <v>92143982.939999998</v>
      </c>
      <c r="M765" s="29">
        <f>INDEX([1]RiskPlusY2565Q3!N:N,MATCH([1]ตารางคะแนนV3!$C765,[1]RiskPlusY2565Q3!$D:$D,0))</f>
        <v>0</v>
      </c>
      <c r="N765" s="77">
        <f>INDEX([1]PlanfinY2565Q3!M:M,MATCH([1]ตารางคะแนนV3!$C765,[1]PlanfinY2565Q3!$C:$C,0))</f>
        <v>0</v>
      </c>
      <c r="O765" s="78">
        <f>INDEX([1]PlanfinY2565Q3!N:N,MATCH([1]ตารางคะแนนV3!$C765,[1]PlanfinY2565Q3!$C:$C,0))</f>
        <v>0</v>
      </c>
      <c r="P765" s="79">
        <f t="shared" si="176"/>
        <v>0</v>
      </c>
      <c r="Q765" s="80">
        <f>INDEX([1]Ratio!R:R,MATCH([1]ตารางคะแนนV3!$C765,[1]Ratio!$C:$C,0))</f>
        <v>160</v>
      </c>
      <c r="R765" s="81">
        <f>INDEX([1]RiskPlusY2565Q3!$S:$S,MATCH([1]ตารางคะแนนV3!C765,[1]RiskPlusY2565Q3!$D:$D,0))</f>
        <v>0</v>
      </c>
      <c r="S765" s="82">
        <f>INDEX([1]Ratio!$S:$S,MATCH([1]ตารางคะแนนV3!$C765,[1]Ratio!$C:$C,0))</f>
        <v>278</v>
      </c>
      <c r="T765" s="78">
        <f>VLOOKUP($C765,[1]RiskPlusY2565Q3!$D$2:$W$901,17,0)</f>
        <v>0</v>
      </c>
      <c r="U765" s="83">
        <f t="shared" si="177"/>
        <v>0</v>
      </c>
      <c r="V765" s="82">
        <f>INDEX([1]Ratio!$T:$T,MATCH([1]ตารางคะแนนV3!$C765,[1]Ratio!$C:$C,0))</f>
        <v>227</v>
      </c>
      <c r="W765" s="78">
        <f>VLOOKUP($C765,[1]RiskPlusY2565Q3!$D$2:$W$901,18,0)</f>
        <v>0</v>
      </c>
      <c r="X765" s="83">
        <f t="shared" si="178"/>
        <v>0</v>
      </c>
      <c r="Y765" s="82">
        <f>INDEX([1]Ratio!$V:$V,MATCH([1]ตารางคะแนนV3!$C765,[1]Ratio!$C:$C,0))</f>
        <v>44</v>
      </c>
      <c r="Z765" s="81">
        <f>INDEX([1]RiskPlusY2565Q3!$W:$W,MATCH([1]ตารางคะแนนV3!C765,[1]RiskPlusY2565Q3!$D:$D,0))</f>
        <v>1</v>
      </c>
      <c r="AA765" s="84">
        <f t="shared" si="179"/>
        <v>1</v>
      </c>
      <c r="AB765" s="77" t="str">
        <f>INDEX('[1]Quick MethodY2565Q3'!P:P,MATCH([1]ตารางคะแนนV3!$C765,'[1]Quick MethodY2565Q3'!$C:$C,0))</f>
        <v>1</v>
      </c>
      <c r="AC765" s="78" t="str">
        <f>INDEX('[1]Quick MethodY2565Q3'!Q:Q,MATCH([1]ตารางคะแนนV3!$C765,'[1]Quick MethodY2565Q3'!$C:$C,0))</f>
        <v>1</v>
      </c>
      <c r="AD765" s="78">
        <f>INDEX([1]HGRY2565Q3!W:W,MATCH([1]ตารางคะแนนV3!$C765,[1]HGRY2565Q3!$C:$C,0))</f>
        <v>0.5</v>
      </c>
      <c r="AE765" s="78">
        <f>INDEX([1]HGRY2565Q3!X:X,MATCH([1]ตารางคะแนนV3!$C765,[1]HGRY2565Q3!$C:$C,0))</f>
        <v>0.5</v>
      </c>
      <c r="AF765" s="78">
        <f>INDEX([1]HGRY2565Q3!Y:Y,MATCH([1]ตารางคะแนนV3!$C765,[1]HGRY2565Q3!$C:$C,0))</f>
        <v>0.5</v>
      </c>
      <c r="AG765" s="78">
        <f>INDEX([1]HGRY2565Q3!Z:Z,MATCH([1]ตารางคะแนนV3!$C765,[1]HGRY2565Q3!$C:$C,0))</f>
        <v>0.5</v>
      </c>
      <c r="AH765" s="85">
        <f t="shared" si="180"/>
        <v>4</v>
      </c>
      <c r="AI765" s="79">
        <f t="shared" si="181"/>
        <v>2</v>
      </c>
      <c r="AJ765" s="86">
        <f>INDEX([1]PointY2565Q3!J:J,MATCH([1]ตารางคะแนนV3!$C765,[1]PointY2565Q3!$C:$C,0))</f>
        <v>0</v>
      </c>
      <c r="AK765" s="87">
        <f>IFERROR(INDEX([1]อัตราการครองเตียง!O:O,MATCH([1]ตารางคะแนนV3!$C765,[1]อัตราการครองเตียง!$C:$C,0)),0)</f>
        <v>0</v>
      </c>
      <c r="AL765" s="88">
        <f>INDEX([1]SumAdjRw!R:R,MATCH([1]ตารางคะแนนV3!$C765,[1]SumAdjRw!$C:$C,0))</f>
        <v>0</v>
      </c>
      <c r="AM765" s="89">
        <f t="shared" si="182"/>
        <v>0</v>
      </c>
      <c r="AN765" s="90">
        <f t="shared" si="183"/>
        <v>2</v>
      </c>
      <c r="AO765" s="91">
        <f t="shared" si="184"/>
        <v>3</v>
      </c>
      <c r="AP765" s="92">
        <f>INDEX([1]RiskPlusY2565Q3!Q:Q,MATCH([1]ตารางคะแนนV3!$C765,[1]RiskPlusY2565Q3!$D:$D,0))</f>
        <v>1</v>
      </c>
      <c r="AQ765" s="92">
        <f>INDEX([1]RiskPlusY2565Q3!R:R,MATCH([1]ตารางคะแนนV3!$C765,[1]RiskPlusY2565Q3!$D:$D,0))</f>
        <v>1</v>
      </c>
      <c r="AR765" s="92">
        <f>INDEX([1]RiskPlusY2565Q3!AB:AB,MATCH([1]ตารางคะแนนV3!$C765,[1]RiskPlusY2565Q3!$D:$D,0))</f>
        <v>1</v>
      </c>
      <c r="AS765" s="93">
        <f t="shared" si="185"/>
        <v>3</v>
      </c>
      <c r="AT765" s="92">
        <f>INDEX([1]RiskPlusY2565Q3!AA:AA,MATCH([1]ตารางคะแนนV3!$C765,[1]RiskPlusY2565Q3!$D:$D,0))</f>
        <v>1</v>
      </c>
      <c r="AU765" s="92">
        <f>INDEX([1]RiskPlusY2565Q3!AC:AC,MATCH([1]ตารางคะแนนV3!$C765,[1]RiskPlusY2565Q3!$D:$D,0))</f>
        <v>1</v>
      </c>
      <c r="AV765" s="94">
        <f t="shared" si="186"/>
        <v>2</v>
      </c>
      <c r="AW765" s="95">
        <f t="shared" si="187"/>
        <v>5</v>
      </c>
      <c r="AX765" s="96">
        <f t="shared" si="188"/>
        <v>8</v>
      </c>
      <c r="AY765" s="18" t="str">
        <f t="shared" si="189"/>
        <v>D</v>
      </c>
      <c r="AZ765" s="18"/>
      <c r="BA765" s="18" t="str">
        <f>INDEX([1]Proflile65!$L:$L,MATCH([1]ตารางคะแนนV3!$C765,[1]Proflile65!$D:$D,0))</f>
        <v>เดิม</v>
      </c>
      <c r="BB765" s="18"/>
      <c r="BC765" s="18"/>
      <c r="BD765" s="28" t="b">
        <f t="shared" si="190"/>
        <v>1</v>
      </c>
      <c r="BE765" s="96">
        <v>8</v>
      </c>
      <c r="BF765" s="18" t="s">
        <v>2073</v>
      </c>
      <c r="BH765" s="17">
        <f t="shared" si="192"/>
        <v>0</v>
      </c>
    </row>
    <row r="766" spans="1:60">
      <c r="A766" s="18" t="s">
        <v>41</v>
      </c>
      <c r="B766" s="17" t="s">
        <v>47</v>
      </c>
      <c r="C766" s="18" t="s">
        <v>1857</v>
      </c>
      <c r="D766" s="17" t="s">
        <v>1858</v>
      </c>
      <c r="E766" s="18" t="str">
        <f>INDEX([1]Proflile65!$F:$F,MATCH([1]ตารางคะแนนV3!$C766,[1]Proflile65!$D:$D,0))</f>
        <v>รพช.</v>
      </c>
      <c r="F766" s="18">
        <f>INDEX([1]Proflile65!$H:$H,MATCH([1]ตารางคะแนนV3!$C766,[1]Proflile65!$D:$D,0))</f>
        <v>32</v>
      </c>
      <c r="G766" s="19" t="str">
        <f>INDEX([1]Proflile65!$K:$K,MATCH([1]ตารางคะแนนV3!$C766,[1]Proflile65!$D:$D,0))</f>
        <v>รพช.F2 P&lt;=30,000</v>
      </c>
      <c r="H766" s="75">
        <v>21063</v>
      </c>
      <c r="I766" s="76">
        <f>INDEX([1]RiskPlusY2565Q3!L:L,MATCH([1]ตารางคะแนนV3!$C766,[1]RiskPlusY2565Q3!$D:$D,0))</f>
        <v>85333120.689999998</v>
      </c>
      <c r="J766" s="76">
        <f>INDEX([1]RiskPlusY2565Q3!P:P,MATCH([1]ตารางคะแนนV3!$C766,[1]RiskPlusY2565Q3!$D:$D,0))</f>
        <v>11645893.539999999</v>
      </c>
      <c r="K766" s="76">
        <f>INDEX([1]RiskPlusY2565Q3!O:O,MATCH([1]ตารางคะแนนV3!$C766,[1]RiskPlusY2565Q3!$D:$D,0))</f>
        <v>64488999.850000001</v>
      </c>
      <c r="L766" s="76">
        <f>INDEX([1]RiskPlusY2565Q3!M:M,MATCH([1]ตารางคะแนนV3!$C766,[1]RiskPlusY2565Q3!$D:$D,0))</f>
        <v>63320264.710000001</v>
      </c>
      <c r="M766" s="29">
        <f>INDEX([1]RiskPlusY2565Q3!N:N,MATCH([1]ตารางคะแนนV3!$C766,[1]RiskPlusY2565Q3!$D:$D,0))</f>
        <v>0</v>
      </c>
      <c r="N766" s="77">
        <f>INDEX([1]PlanfinY2565Q3!M:M,MATCH([1]ตารางคะแนนV3!$C766,[1]PlanfinY2565Q3!$C:$C,0))</f>
        <v>0</v>
      </c>
      <c r="O766" s="78">
        <f>INDEX([1]PlanfinY2565Q3!N:N,MATCH([1]ตารางคะแนนV3!$C766,[1]PlanfinY2565Q3!$C:$C,0))</f>
        <v>0</v>
      </c>
      <c r="P766" s="79">
        <f t="shared" si="176"/>
        <v>0</v>
      </c>
      <c r="Q766" s="80">
        <f>INDEX([1]Ratio!R:R,MATCH([1]ตารางคะแนนV3!$C766,[1]Ratio!$C:$C,0))</f>
        <v>240</v>
      </c>
      <c r="R766" s="81">
        <f>INDEX([1]RiskPlusY2565Q3!$S:$S,MATCH([1]ตารางคะแนนV3!C766,[1]RiskPlusY2565Q3!$D:$D,0))</f>
        <v>0</v>
      </c>
      <c r="S766" s="82">
        <f>INDEX([1]Ratio!$S:$S,MATCH([1]ตารางคะแนนV3!$C766,[1]Ratio!$C:$C,0))</f>
        <v>535</v>
      </c>
      <c r="T766" s="78">
        <f>VLOOKUP($C766,[1]RiskPlusY2565Q3!$D$2:$W$901,17,0)</f>
        <v>0</v>
      </c>
      <c r="U766" s="83">
        <f t="shared" si="177"/>
        <v>0</v>
      </c>
      <c r="V766" s="82">
        <f>INDEX([1]Ratio!$T:$T,MATCH([1]ตารางคะแนนV3!$C766,[1]Ratio!$C:$C,0))</f>
        <v>197</v>
      </c>
      <c r="W766" s="78">
        <f>VLOOKUP($C766,[1]RiskPlusY2565Q3!$D$2:$W$901,18,0)</f>
        <v>0</v>
      </c>
      <c r="X766" s="83">
        <f t="shared" si="178"/>
        <v>0</v>
      </c>
      <c r="Y766" s="82">
        <f>INDEX([1]Ratio!$V:$V,MATCH([1]ตารางคะแนนV3!$C766,[1]Ratio!$C:$C,0))</f>
        <v>73</v>
      </c>
      <c r="Z766" s="81">
        <f>INDEX([1]RiskPlusY2565Q3!$W:$W,MATCH([1]ตารางคะแนนV3!C766,[1]RiskPlusY2565Q3!$D:$D,0))</f>
        <v>0</v>
      </c>
      <c r="AA766" s="84">
        <f t="shared" si="179"/>
        <v>0</v>
      </c>
      <c r="AB766" s="77" t="str">
        <f>INDEX('[1]Quick MethodY2565Q3'!P:P,MATCH([1]ตารางคะแนนV3!$C766,'[1]Quick MethodY2565Q3'!$C:$C,0))</f>
        <v>1</v>
      </c>
      <c r="AC766" s="78" t="str">
        <f>INDEX('[1]Quick MethodY2565Q3'!Q:Q,MATCH([1]ตารางคะแนนV3!$C766,'[1]Quick MethodY2565Q3'!$C:$C,0))</f>
        <v>1</v>
      </c>
      <c r="AD766" s="78">
        <f>INDEX([1]HGRY2565Q3!W:W,MATCH([1]ตารางคะแนนV3!$C766,[1]HGRY2565Q3!$C:$C,0))</f>
        <v>0.5</v>
      </c>
      <c r="AE766" s="78">
        <f>INDEX([1]HGRY2565Q3!X:X,MATCH([1]ตารางคะแนนV3!$C766,[1]HGRY2565Q3!$C:$C,0))</f>
        <v>0.5</v>
      </c>
      <c r="AF766" s="78">
        <f>INDEX([1]HGRY2565Q3!Y:Y,MATCH([1]ตารางคะแนนV3!$C766,[1]HGRY2565Q3!$C:$C,0))</f>
        <v>0.5</v>
      </c>
      <c r="AG766" s="78">
        <f>INDEX([1]HGRY2565Q3!Z:Z,MATCH([1]ตารางคะแนนV3!$C766,[1]HGRY2565Q3!$C:$C,0))</f>
        <v>0</v>
      </c>
      <c r="AH766" s="85">
        <f t="shared" si="180"/>
        <v>3.5</v>
      </c>
      <c r="AI766" s="79">
        <f t="shared" si="181"/>
        <v>2</v>
      </c>
      <c r="AJ766" s="86">
        <f>INDEX([1]PointY2565Q3!J:J,MATCH([1]ตารางคะแนนV3!$C766,[1]PointY2565Q3!$C:$C,0))</f>
        <v>0</v>
      </c>
      <c r="AK766" s="87">
        <f>IFERROR(INDEX([1]อัตราการครองเตียง!O:O,MATCH([1]ตารางคะแนนV3!$C766,[1]อัตราการครองเตียง!$C:$C,0)),0)</f>
        <v>0</v>
      </c>
      <c r="AL766" s="88">
        <f>INDEX([1]SumAdjRw!R:R,MATCH([1]ตารางคะแนนV3!$C766,[1]SumAdjRw!$C:$C,0))</f>
        <v>0</v>
      </c>
      <c r="AM766" s="89">
        <f t="shared" si="182"/>
        <v>0</v>
      </c>
      <c r="AN766" s="90">
        <f t="shared" si="183"/>
        <v>2</v>
      </c>
      <c r="AO766" s="91">
        <f t="shared" si="184"/>
        <v>2</v>
      </c>
      <c r="AP766" s="92">
        <f>INDEX([1]RiskPlusY2565Q3!Q:Q,MATCH([1]ตารางคะแนนV3!$C766,[1]RiskPlusY2565Q3!$D:$D,0))</f>
        <v>1</v>
      </c>
      <c r="AQ766" s="92">
        <f>INDEX([1]RiskPlusY2565Q3!R:R,MATCH([1]ตารางคะแนนV3!$C766,[1]RiskPlusY2565Q3!$D:$D,0))</f>
        <v>1</v>
      </c>
      <c r="AR766" s="92">
        <f>INDEX([1]RiskPlusY2565Q3!AB:AB,MATCH([1]ตารางคะแนนV3!$C766,[1]RiskPlusY2565Q3!$D:$D,0))</f>
        <v>1</v>
      </c>
      <c r="AS766" s="93">
        <f t="shared" si="185"/>
        <v>3</v>
      </c>
      <c r="AT766" s="92">
        <f>INDEX([1]RiskPlusY2565Q3!AA:AA,MATCH([1]ตารางคะแนนV3!$C766,[1]RiskPlusY2565Q3!$D:$D,0))</f>
        <v>1</v>
      </c>
      <c r="AU766" s="92">
        <f>INDEX([1]RiskPlusY2565Q3!AC:AC,MATCH([1]ตารางคะแนนV3!$C766,[1]RiskPlusY2565Q3!$D:$D,0))</f>
        <v>1</v>
      </c>
      <c r="AV766" s="94">
        <f t="shared" si="186"/>
        <v>2</v>
      </c>
      <c r="AW766" s="95">
        <f t="shared" si="187"/>
        <v>5</v>
      </c>
      <c r="AX766" s="96">
        <f t="shared" si="188"/>
        <v>7</v>
      </c>
      <c r="AY766" s="18" t="str">
        <f t="shared" si="189"/>
        <v>F</v>
      </c>
      <c r="AZ766" s="18"/>
      <c r="BA766" s="18" t="str">
        <f>INDEX([1]Proflile65!$L:$L,MATCH([1]ตารางคะแนนV3!$C766,[1]Proflile65!$D:$D,0))</f>
        <v>เดิม</v>
      </c>
      <c r="BB766" s="18"/>
      <c r="BC766" s="18"/>
      <c r="BD766" s="28" t="b">
        <f t="shared" si="190"/>
        <v>1</v>
      </c>
      <c r="BE766" s="96">
        <v>7</v>
      </c>
      <c r="BF766" s="18" t="s">
        <v>2074</v>
      </c>
      <c r="BH766" s="17">
        <f t="shared" si="192"/>
        <v>0</v>
      </c>
    </row>
    <row r="767" spans="1:60">
      <c r="A767" s="18" t="s">
        <v>41</v>
      </c>
      <c r="B767" s="17" t="s">
        <v>162</v>
      </c>
      <c r="C767" s="18" t="s">
        <v>1697</v>
      </c>
      <c r="D767" s="17" t="s">
        <v>1698</v>
      </c>
      <c r="E767" s="18" t="str">
        <f>INDEX([1]Proflile65!$F:$F,MATCH([1]ตารางคะแนนV3!$C767,[1]Proflile65!$D:$D,0))</f>
        <v>รพศ.</v>
      </c>
      <c r="F767" s="18">
        <f>INDEX([1]Proflile65!$H:$H,MATCH([1]ตารางคะแนนV3!$C767,[1]Proflile65!$D:$D,0))</f>
        <v>844</v>
      </c>
      <c r="G767" s="19" t="str">
        <f>INDEX([1]Proflile65!$K:$K,MATCH([1]ตารางคะแนนV3!$C767,[1]Proflile65!$D:$D,0))</f>
        <v>รพศ.A B&gt;700to1000</v>
      </c>
      <c r="H767" s="75">
        <v>119170</v>
      </c>
      <c r="I767" s="76">
        <f>INDEX([1]RiskPlusY2565Q3!L:L,MATCH([1]ตารางคะแนนV3!$C767,[1]RiskPlusY2565Q3!$D:$D,0))</f>
        <v>1331114478.9400001</v>
      </c>
      <c r="J767" s="76">
        <f>INDEX([1]RiskPlusY2565Q3!P:P,MATCH([1]ตารางคะแนนV3!$C767,[1]RiskPlusY2565Q3!$D:$D,0))</f>
        <v>186683395.38999999</v>
      </c>
      <c r="K767" s="76">
        <f>INDEX([1]RiskPlusY2565Q3!O:O,MATCH([1]ตารางคะแนนV3!$C767,[1]RiskPlusY2565Q3!$D:$D,0))</f>
        <v>389478856.14999998</v>
      </c>
      <c r="L767" s="76">
        <f>INDEX([1]RiskPlusY2565Q3!M:M,MATCH([1]ตารางคะแนนV3!$C767,[1]RiskPlusY2565Q3!$D:$D,0))</f>
        <v>388265069.48000002</v>
      </c>
      <c r="M767" s="29">
        <f>INDEX([1]RiskPlusY2565Q3!N:N,MATCH([1]ตารางคะแนนV3!$C767,[1]RiskPlusY2565Q3!$D:$D,0))</f>
        <v>0</v>
      </c>
      <c r="N767" s="77">
        <f>INDEX([1]PlanfinY2565Q3!M:M,MATCH([1]ตารางคะแนนV3!$C767,[1]PlanfinY2565Q3!$C:$C,0))</f>
        <v>0</v>
      </c>
      <c r="O767" s="78">
        <f>INDEX([1]PlanfinY2565Q3!N:N,MATCH([1]ตารางคะแนนV3!$C767,[1]PlanfinY2565Q3!$C:$C,0))</f>
        <v>0</v>
      </c>
      <c r="P767" s="79">
        <f t="shared" si="176"/>
        <v>0</v>
      </c>
      <c r="Q767" s="80">
        <f>INDEX([1]Ratio!R:R,MATCH([1]ตารางคะแนนV3!$C767,[1]Ratio!$C:$C,0))</f>
        <v>57</v>
      </c>
      <c r="R767" s="81">
        <f>INDEX([1]RiskPlusY2565Q3!$S:$S,MATCH([1]ตารางคะแนนV3!C767,[1]RiskPlusY2565Q3!$D:$D,0))</f>
        <v>1</v>
      </c>
      <c r="S767" s="82">
        <f>INDEX([1]Ratio!$S:$S,MATCH([1]ตารางคะแนนV3!$C767,[1]Ratio!$C:$C,0))</f>
        <v>180</v>
      </c>
      <c r="T767" s="78">
        <f>VLOOKUP($C767,[1]RiskPlusY2565Q3!$D$2:$W$901,17,0)</f>
        <v>0</v>
      </c>
      <c r="U767" s="83">
        <f t="shared" si="177"/>
        <v>0</v>
      </c>
      <c r="V767" s="82">
        <f>INDEX([1]Ratio!$T:$T,MATCH([1]ตารางคะแนนV3!$C767,[1]Ratio!$C:$C,0))</f>
        <v>92</v>
      </c>
      <c r="W767" s="78">
        <f>VLOOKUP($C767,[1]RiskPlusY2565Q3!$D$2:$W$901,18,0)</f>
        <v>0</v>
      </c>
      <c r="X767" s="83">
        <f t="shared" si="178"/>
        <v>0</v>
      </c>
      <c r="Y767" s="82">
        <f>INDEX([1]Ratio!$V:$V,MATCH([1]ตารางคะแนนV3!$C767,[1]Ratio!$C:$C,0))</f>
        <v>47</v>
      </c>
      <c r="Z767" s="81">
        <f>INDEX([1]RiskPlusY2565Q3!$W:$W,MATCH([1]ตารางคะแนนV3!C767,[1]RiskPlusY2565Q3!$D:$D,0))</f>
        <v>1</v>
      </c>
      <c r="AA767" s="84">
        <f t="shared" si="179"/>
        <v>2</v>
      </c>
      <c r="AB767" s="77" t="str">
        <f>INDEX('[1]Quick MethodY2565Q3'!P:P,MATCH([1]ตารางคะแนนV3!$C767,'[1]Quick MethodY2565Q3'!$C:$C,0))</f>
        <v>1</v>
      </c>
      <c r="AC767" s="78" t="str">
        <f>INDEX('[1]Quick MethodY2565Q3'!Q:Q,MATCH([1]ตารางคะแนนV3!$C767,'[1]Quick MethodY2565Q3'!$C:$C,0))</f>
        <v>0</v>
      </c>
      <c r="AD767" s="78">
        <f>INDEX([1]HGRY2565Q3!W:W,MATCH([1]ตารางคะแนนV3!$C767,[1]HGRY2565Q3!$C:$C,0))</f>
        <v>0</v>
      </c>
      <c r="AE767" s="78">
        <f>INDEX([1]HGRY2565Q3!X:X,MATCH([1]ตารางคะแนนV3!$C767,[1]HGRY2565Q3!$C:$C,0))</f>
        <v>0.5</v>
      </c>
      <c r="AF767" s="78">
        <f>INDEX([1]HGRY2565Q3!Y:Y,MATCH([1]ตารางคะแนนV3!$C767,[1]HGRY2565Q3!$C:$C,0))</f>
        <v>0</v>
      </c>
      <c r="AG767" s="78">
        <f>INDEX([1]HGRY2565Q3!Z:Z,MATCH([1]ตารางคะแนนV3!$C767,[1]HGRY2565Q3!$C:$C,0))</f>
        <v>0</v>
      </c>
      <c r="AH767" s="85">
        <f t="shared" si="180"/>
        <v>1.5</v>
      </c>
      <c r="AI767" s="79">
        <f t="shared" si="181"/>
        <v>1.5</v>
      </c>
      <c r="AJ767" s="86">
        <f>INDEX([1]PointY2565Q3!J:J,MATCH([1]ตารางคะแนนV3!$C767,[1]PointY2565Q3!$C:$C,0))</f>
        <v>1</v>
      </c>
      <c r="AK767" s="87">
        <f>IFERROR(INDEX([1]อัตราการครองเตียง!O:O,MATCH([1]ตารางคะแนนV3!$C767,[1]อัตราการครองเตียง!$C:$C,0)),0)</f>
        <v>1</v>
      </c>
      <c r="AL767" s="88">
        <f>INDEX([1]SumAdjRw!R:R,MATCH([1]ตารางคะแนนV3!$C767,[1]SumAdjRw!$C:$C,0))</f>
        <v>1</v>
      </c>
      <c r="AM767" s="89">
        <f t="shared" si="182"/>
        <v>2</v>
      </c>
      <c r="AN767" s="90">
        <f t="shared" si="183"/>
        <v>4.5</v>
      </c>
      <c r="AO767" s="91">
        <f t="shared" si="184"/>
        <v>6.5</v>
      </c>
      <c r="AP767" s="92">
        <f>INDEX([1]RiskPlusY2565Q3!Q:Q,MATCH([1]ตารางคะแนนV3!$C767,[1]RiskPlusY2565Q3!$D:$D,0))</f>
        <v>0</v>
      </c>
      <c r="AQ767" s="92">
        <f>INDEX([1]RiskPlusY2565Q3!R:R,MATCH([1]ตารางคะแนนV3!$C767,[1]RiskPlusY2565Q3!$D:$D,0))</f>
        <v>0</v>
      </c>
      <c r="AR767" s="92">
        <f>INDEX([1]RiskPlusY2565Q3!AB:AB,MATCH([1]ตารางคะแนนV3!$C767,[1]RiskPlusY2565Q3!$D:$D,0))</f>
        <v>1</v>
      </c>
      <c r="AS767" s="93">
        <f t="shared" si="185"/>
        <v>1</v>
      </c>
      <c r="AT767" s="92">
        <f>INDEX([1]RiskPlusY2565Q3!AA:AA,MATCH([1]ตารางคะแนนV3!$C767,[1]RiskPlusY2565Q3!$D:$D,0))</f>
        <v>1</v>
      </c>
      <c r="AU767" s="92">
        <f>INDEX([1]RiskPlusY2565Q3!AC:AC,MATCH([1]ตารางคะแนนV3!$C767,[1]RiskPlusY2565Q3!$D:$D,0))</f>
        <v>1</v>
      </c>
      <c r="AV767" s="94">
        <f t="shared" si="186"/>
        <v>2</v>
      </c>
      <c r="AW767" s="95">
        <f t="shared" si="187"/>
        <v>3</v>
      </c>
      <c r="AX767" s="96">
        <f t="shared" si="188"/>
        <v>9.5</v>
      </c>
      <c r="AY767" s="18" t="str">
        <f t="shared" si="189"/>
        <v>C</v>
      </c>
      <c r="AZ767" s="18"/>
      <c r="BA767" s="18" t="str">
        <f>INDEX([1]Proflile65!$L:$L,MATCH([1]ตารางคะแนนV3!$C767,[1]Proflile65!$D:$D,0))</f>
        <v>เดิม</v>
      </c>
      <c r="BB767" s="18"/>
      <c r="BC767" s="18"/>
      <c r="BD767" s="28" t="b">
        <f t="shared" si="190"/>
        <v>1</v>
      </c>
      <c r="BE767" s="96">
        <v>9.5</v>
      </c>
      <c r="BF767" s="18" t="s">
        <v>2072</v>
      </c>
      <c r="BH767" s="17">
        <f t="shared" si="192"/>
        <v>0</v>
      </c>
    </row>
    <row r="768" spans="1:60">
      <c r="A768" s="18" t="s">
        <v>41</v>
      </c>
      <c r="B768" s="17" t="s">
        <v>162</v>
      </c>
      <c r="C768" s="18" t="s">
        <v>1699</v>
      </c>
      <c r="D768" s="17" t="s">
        <v>1700</v>
      </c>
      <c r="E768" s="18" t="str">
        <f>INDEX([1]Proflile65!$F:$F,MATCH([1]ตารางคะแนนV3!$C768,[1]Proflile65!$D:$D,0))</f>
        <v>รพช.</v>
      </c>
      <c r="F768" s="18">
        <f>INDEX([1]Proflile65!$H:$H,MATCH([1]ตารางคะแนนV3!$C768,[1]Proflile65!$D:$D,0))</f>
        <v>40</v>
      </c>
      <c r="G768" s="19" t="str">
        <f>INDEX([1]Proflile65!$K:$K,MATCH([1]ตารางคะแนนV3!$C768,[1]Proflile65!$D:$D,0))</f>
        <v>รพช.F2 P30,000-60,000</v>
      </c>
      <c r="H768" s="75">
        <v>30150</v>
      </c>
      <c r="I768" s="76">
        <f>INDEX([1]RiskPlusY2565Q3!L:L,MATCH([1]ตารางคะแนนV3!$C768,[1]RiskPlusY2565Q3!$D:$D,0))</f>
        <v>58257793</v>
      </c>
      <c r="J768" s="76">
        <f>INDEX([1]RiskPlusY2565Q3!P:P,MATCH([1]ตารางคะแนนV3!$C768,[1]RiskPlusY2565Q3!$D:$D,0))</f>
        <v>37620514.140000001</v>
      </c>
      <c r="K768" s="76">
        <f>INDEX([1]RiskPlusY2565Q3!O:O,MATCH([1]ตารางคะแนนV3!$C768,[1]RiskPlusY2565Q3!$D:$D,0))</f>
        <v>54494249.960000001</v>
      </c>
      <c r="L768" s="76">
        <f>INDEX([1]RiskPlusY2565Q3!M:M,MATCH([1]ตารางคะแนนV3!$C768,[1]RiskPlusY2565Q3!$D:$D,0))</f>
        <v>53963890.439999998</v>
      </c>
      <c r="M768" s="29">
        <f>INDEX([1]RiskPlusY2565Q3!N:N,MATCH([1]ตารางคะแนนV3!$C768,[1]RiskPlusY2565Q3!$D:$D,0))</f>
        <v>0</v>
      </c>
      <c r="N768" s="77">
        <f>INDEX([1]PlanfinY2565Q3!M:M,MATCH([1]ตารางคะแนนV3!$C768,[1]PlanfinY2565Q3!$C:$C,0))</f>
        <v>0</v>
      </c>
      <c r="O768" s="78">
        <f>INDEX([1]PlanfinY2565Q3!N:N,MATCH([1]ตารางคะแนนV3!$C768,[1]PlanfinY2565Q3!$C:$C,0))</f>
        <v>1</v>
      </c>
      <c r="P768" s="79">
        <f t="shared" si="176"/>
        <v>1</v>
      </c>
      <c r="Q768" s="80">
        <f>INDEX([1]Ratio!R:R,MATCH([1]ตารางคะแนนV3!$C768,[1]Ratio!$C:$C,0))</f>
        <v>89</v>
      </c>
      <c r="R768" s="81">
        <f>INDEX([1]RiskPlusY2565Q3!$S:$S,MATCH([1]ตารางคะแนนV3!C768,[1]RiskPlusY2565Q3!$D:$D,0))</f>
        <v>1</v>
      </c>
      <c r="S768" s="82">
        <f>INDEX([1]Ratio!$S:$S,MATCH([1]ตารางคะแนนV3!$C768,[1]Ratio!$C:$C,0))</f>
        <v>74</v>
      </c>
      <c r="T768" s="78">
        <f>VLOOKUP($C768,[1]RiskPlusY2565Q3!$D$2:$W$901,17,0)</f>
        <v>0</v>
      </c>
      <c r="U768" s="83">
        <f t="shared" si="177"/>
        <v>0</v>
      </c>
      <c r="V768" s="82">
        <f>INDEX([1]Ratio!$T:$T,MATCH([1]ตารางคะแนนV3!$C768,[1]Ratio!$C:$C,0))</f>
        <v>46</v>
      </c>
      <c r="W768" s="78">
        <f>VLOOKUP($C768,[1]RiskPlusY2565Q3!$D$2:$W$901,18,0)</f>
        <v>1</v>
      </c>
      <c r="X768" s="83">
        <f t="shared" si="178"/>
        <v>0.5</v>
      </c>
      <c r="Y768" s="82">
        <f>INDEX([1]Ratio!$V:$V,MATCH([1]ตารางคะแนนV3!$C768,[1]Ratio!$C:$C,0))</f>
        <v>51</v>
      </c>
      <c r="Z768" s="81">
        <f>INDEX([1]RiskPlusY2565Q3!$W:$W,MATCH([1]ตารางคะแนนV3!C768,[1]RiskPlusY2565Q3!$D:$D,0))</f>
        <v>1</v>
      </c>
      <c r="AA768" s="84">
        <f t="shared" si="179"/>
        <v>2.5</v>
      </c>
      <c r="AB768" s="77" t="str">
        <f>INDEX('[1]Quick MethodY2565Q3'!P:P,MATCH([1]ตารางคะแนนV3!$C768,'[1]Quick MethodY2565Q3'!$C:$C,0))</f>
        <v>1</v>
      </c>
      <c r="AC768" s="78" t="str">
        <f>INDEX('[1]Quick MethodY2565Q3'!Q:Q,MATCH([1]ตารางคะแนนV3!$C768,'[1]Quick MethodY2565Q3'!$C:$C,0))</f>
        <v>1</v>
      </c>
      <c r="AD768" s="78">
        <f>INDEX([1]HGRY2565Q3!W:W,MATCH([1]ตารางคะแนนV3!$C768,[1]HGRY2565Q3!$C:$C,0))</f>
        <v>0.5</v>
      </c>
      <c r="AE768" s="78">
        <f>INDEX([1]HGRY2565Q3!X:X,MATCH([1]ตารางคะแนนV3!$C768,[1]HGRY2565Q3!$C:$C,0))</f>
        <v>0.5</v>
      </c>
      <c r="AF768" s="78">
        <f>INDEX([1]HGRY2565Q3!Y:Y,MATCH([1]ตารางคะแนนV3!$C768,[1]HGRY2565Q3!$C:$C,0))</f>
        <v>0.5</v>
      </c>
      <c r="AG768" s="78">
        <f>INDEX([1]HGRY2565Q3!Z:Z,MATCH([1]ตารางคะแนนV3!$C768,[1]HGRY2565Q3!$C:$C,0))</f>
        <v>0.5</v>
      </c>
      <c r="AH768" s="85">
        <f t="shared" si="180"/>
        <v>4</v>
      </c>
      <c r="AI768" s="79">
        <f t="shared" si="181"/>
        <v>2</v>
      </c>
      <c r="AJ768" s="86">
        <f>INDEX([1]PointY2565Q3!J:J,MATCH([1]ตารางคะแนนV3!$C768,[1]PointY2565Q3!$C:$C,0))</f>
        <v>1</v>
      </c>
      <c r="AK768" s="87">
        <f>IFERROR(INDEX([1]อัตราการครองเตียง!O:O,MATCH([1]ตารางคะแนนV3!$C768,[1]อัตราการครองเตียง!$C:$C,0)),0)</f>
        <v>0</v>
      </c>
      <c r="AL768" s="88">
        <f>INDEX([1]SumAdjRw!R:R,MATCH([1]ตารางคะแนนV3!$C768,[1]SumAdjRw!$C:$C,0))</f>
        <v>0</v>
      </c>
      <c r="AM768" s="89">
        <f t="shared" si="182"/>
        <v>0</v>
      </c>
      <c r="AN768" s="90">
        <f t="shared" si="183"/>
        <v>3</v>
      </c>
      <c r="AO768" s="91">
        <f t="shared" si="184"/>
        <v>6.5</v>
      </c>
      <c r="AP768" s="92">
        <f>INDEX([1]RiskPlusY2565Q3!Q:Q,MATCH([1]ตารางคะแนนV3!$C768,[1]RiskPlusY2565Q3!$D:$D,0))</f>
        <v>1</v>
      </c>
      <c r="AQ768" s="92">
        <f>INDEX([1]RiskPlusY2565Q3!R:R,MATCH([1]ตารางคะแนนV3!$C768,[1]RiskPlusY2565Q3!$D:$D,0))</f>
        <v>1</v>
      </c>
      <c r="AR768" s="92">
        <f>INDEX([1]RiskPlusY2565Q3!AB:AB,MATCH([1]ตารางคะแนนV3!$C768,[1]RiskPlusY2565Q3!$D:$D,0))</f>
        <v>1</v>
      </c>
      <c r="AS768" s="93">
        <f t="shared" si="185"/>
        <v>3</v>
      </c>
      <c r="AT768" s="92">
        <f>INDEX([1]RiskPlusY2565Q3!AA:AA,MATCH([1]ตารางคะแนนV3!$C768,[1]RiskPlusY2565Q3!$D:$D,0))</f>
        <v>1</v>
      </c>
      <c r="AU768" s="92">
        <f>INDEX([1]RiskPlusY2565Q3!AC:AC,MATCH([1]ตารางคะแนนV3!$C768,[1]RiskPlusY2565Q3!$D:$D,0))</f>
        <v>1</v>
      </c>
      <c r="AV768" s="94">
        <f t="shared" si="186"/>
        <v>2</v>
      </c>
      <c r="AW768" s="95">
        <f t="shared" si="187"/>
        <v>5</v>
      </c>
      <c r="AX768" s="96">
        <f t="shared" si="188"/>
        <v>11.5</v>
      </c>
      <c r="AY768" s="18" t="str">
        <f t="shared" si="189"/>
        <v>B</v>
      </c>
      <c r="AZ768" s="18"/>
      <c r="BA768" s="18" t="str">
        <f>INDEX([1]Proflile65!$L:$L,MATCH([1]ตารางคะแนนV3!$C768,[1]Proflile65!$D:$D,0))</f>
        <v>เดิม</v>
      </c>
      <c r="BB768" s="18"/>
      <c r="BC768" s="18"/>
      <c r="BD768" s="28" t="b">
        <f t="shared" si="190"/>
        <v>1</v>
      </c>
      <c r="BE768" s="96">
        <v>11.5</v>
      </c>
      <c r="BF768" s="18" t="s">
        <v>2071</v>
      </c>
      <c r="BH768" s="17">
        <f t="shared" si="192"/>
        <v>150000</v>
      </c>
    </row>
    <row r="769" spans="1:60">
      <c r="A769" s="18" t="s">
        <v>41</v>
      </c>
      <c r="B769" s="17" t="s">
        <v>162</v>
      </c>
      <c r="C769" s="18" t="s">
        <v>1701</v>
      </c>
      <c r="D769" s="17" t="s">
        <v>2088</v>
      </c>
      <c r="E769" s="18" t="str">
        <f>INDEX([1]Proflile65!$F:$F,MATCH([1]ตารางคะแนนV3!$C769,[1]Proflile65!$D:$D,0))</f>
        <v>รพช.</v>
      </c>
      <c r="F769" s="18">
        <f>INDEX([1]Proflile65!$H:$H,MATCH([1]ตารางคะแนนV3!$C769,[1]Proflile65!$D:$D,0))</f>
        <v>62</v>
      </c>
      <c r="G769" s="19" t="str">
        <f>INDEX([1]Proflile65!$K:$K,MATCH([1]ตารางคะแนนV3!$C769,[1]Proflile65!$D:$D,0))</f>
        <v>รพช.F2 P30,000-60,000</v>
      </c>
      <c r="H769" s="75">
        <v>31038</v>
      </c>
      <c r="I769" s="76">
        <f>INDEX([1]RiskPlusY2565Q3!L:L,MATCH([1]ตารางคะแนนV3!$C769,[1]RiskPlusY2565Q3!$D:$D,0))</f>
        <v>64836435.859999999</v>
      </c>
      <c r="J769" s="76">
        <f>INDEX([1]RiskPlusY2565Q3!P:P,MATCH([1]ตารางคะแนนV3!$C769,[1]RiskPlusY2565Q3!$D:$D,0))</f>
        <v>-7157919.6100000003</v>
      </c>
      <c r="K769" s="76">
        <f>INDEX([1]RiskPlusY2565Q3!O:O,MATCH([1]ตารางคะแนนV3!$C769,[1]RiskPlusY2565Q3!$D:$D,0))</f>
        <v>72993661.599999994</v>
      </c>
      <c r="L769" s="76">
        <f>INDEX([1]RiskPlusY2565Q3!M:M,MATCH([1]ตารางคะแนนV3!$C769,[1]RiskPlusY2565Q3!$D:$D,0))</f>
        <v>67791297.450000003</v>
      </c>
      <c r="M769" s="29">
        <f>INDEX([1]RiskPlusY2565Q3!N:N,MATCH([1]ตารางคะแนนV3!$C769,[1]RiskPlusY2565Q3!$D:$D,0))</f>
        <v>1</v>
      </c>
      <c r="N769" s="77">
        <f>INDEX([1]PlanfinY2565Q3!M:M,MATCH([1]ตารางคะแนนV3!$C769,[1]PlanfinY2565Q3!$C:$C,0))</f>
        <v>1</v>
      </c>
      <c r="O769" s="78">
        <f>INDEX([1]PlanfinY2565Q3!N:N,MATCH([1]ตารางคะแนนV3!$C769,[1]PlanfinY2565Q3!$C:$C,0))</f>
        <v>0</v>
      </c>
      <c r="P769" s="79">
        <f t="shared" si="176"/>
        <v>1</v>
      </c>
      <c r="Q769" s="80">
        <f>INDEX([1]Ratio!R:R,MATCH([1]ตารางคะแนนV3!$C769,[1]Ratio!$C:$C,0))</f>
        <v>298</v>
      </c>
      <c r="R769" s="81">
        <f>INDEX([1]RiskPlusY2565Q3!$S:$S,MATCH([1]ตารางคะแนนV3!C769,[1]RiskPlusY2565Q3!$D:$D,0))</f>
        <v>0</v>
      </c>
      <c r="S769" s="82">
        <f>INDEX([1]Ratio!$S:$S,MATCH([1]ตารางคะแนนV3!$C769,[1]Ratio!$C:$C,0))</f>
        <v>115</v>
      </c>
      <c r="T769" s="78">
        <f>VLOOKUP($C769,[1]RiskPlusY2565Q3!$D$2:$W$901,17,0)</f>
        <v>0</v>
      </c>
      <c r="U769" s="83">
        <f t="shared" si="177"/>
        <v>0</v>
      </c>
      <c r="V769" s="82">
        <f>INDEX([1]Ratio!$T:$T,MATCH([1]ตารางคะแนนV3!$C769,[1]Ratio!$C:$C,0))</f>
        <v>107</v>
      </c>
      <c r="W769" s="78">
        <f>VLOOKUP($C769,[1]RiskPlusY2565Q3!$D$2:$W$901,18,0)</f>
        <v>0</v>
      </c>
      <c r="X769" s="83">
        <f t="shared" si="178"/>
        <v>0</v>
      </c>
      <c r="Y769" s="82">
        <f>INDEX([1]Ratio!$V:$V,MATCH([1]ตารางคะแนนV3!$C769,[1]Ratio!$C:$C,0))</f>
        <v>45</v>
      </c>
      <c r="Z769" s="81">
        <f>INDEX([1]RiskPlusY2565Q3!$W:$W,MATCH([1]ตารางคะแนนV3!C769,[1]RiskPlusY2565Q3!$D:$D,0))</f>
        <v>1</v>
      </c>
      <c r="AA769" s="84">
        <f t="shared" si="179"/>
        <v>1</v>
      </c>
      <c r="AB769" s="77" t="str">
        <f>INDEX('[1]Quick MethodY2565Q3'!P:P,MATCH([1]ตารางคะแนนV3!$C769,'[1]Quick MethodY2565Q3'!$C:$C,0))</f>
        <v>1</v>
      </c>
      <c r="AC769" s="78" t="str">
        <f>INDEX('[1]Quick MethodY2565Q3'!Q:Q,MATCH([1]ตารางคะแนนV3!$C769,'[1]Quick MethodY2565Q3'!$C:$C,0))</f>
        <v>1</v>
      </c>
      <c r="AD769" s="78">
        <f>INDEX([1]HGRY2565Q3!W:W,MATCH([1]ตารางคะแนนV3!$C769,[1]HGRY2565Q3!$C:$C,0))</f>
        <v>0</v>
      </c>
      <c r="AE769" s="78">
        <f>INDEX([1]HGRY2565Q3!X:X,MATCH([1]ตารางคะแนนV3!$C769,[1]HGRY2565Q3!$C:$C,0))</f>
        <v>0</v>
      </c>
      <c r="AF769" s="78">
        <f>INDEX([1]HGRY2565Q3!Y:Y,MATCH([1]ตารางคะแนนV3!$C769,[1]HGRY2565Q3!$C:$C,0))</f>
        <v>0</v>
      </c>
      <c r="AG769" s="78">
        <f>INDEX([1]HGRY2565Q3!Z:Z,MATCH([1]ตารางคะแนนV3!$C769,[1]HGRY2565Q3!$C:$C,0))</f>
        <v>0.5</v>
      </c>
      <c r="AH769" s="85">
        <f t="shared" si="180"/>
        <v>2.5</v>
      </c>
      <c r="AI769" s="79">
        <f t="shared" si="181"/>
        <v>2</v>
      </c>
      <c r="AJ769" s="86">
        <f>INDEX([1]PointY2565Q3!J:J,MATCH([1]ตารางคะแนนV3!$C769,[1]PointY2565Q3!$C:$C,0))</f>
        <v>1</v>
      </c>
      <c r="AK769" s="87">
        <f>IFERROR(INDEX([1]อัตราการครองเตียง!O:O,MATCH([1]ตารางคะแนนV3!$C769,[1]อัตราการครองเตียง!$C:$C,0)),0)</f>
        <v>0</v>
      </c>
      <c r="AL769" s="88">
        <f>INDEX([1]SumAdjRw!R:R,MATCH([1]ตารางคะแนนV3!$C769,[1]SumAdjRw!$C:$C,0))</f>
        <v>1</v>
      </c>
      <c r="AM769" s="89">
        <f t="shared" si="182"/>
        <v>1</v>
      </c>
      <c r="AN769" s="90">
        <f t="shared" si="183"/>
        <v>4</v>
      </c>
      <c r="AO769" s="91">
        <f t="shared" si="184"/>
        <v>6</v>
      </c>
      <c r="AP769" s="92">
        <f>INDEX([1]RiskPlusY2565Q3!Q:Q,MATCH([1]ตารางคะแนนV3!$C769,[1]RiskPlusY2565Q3!$D:$D,0))</f>
        <v>1</v>
      </c>
      <c r="AQ769" s="92">
        <f>INDEX([1]RiskPlusY2565Q3!R:R,MATCH([1]ตารางคะแนนV3!$C769,[1]RiskPlusY2565Q3!$D:$D,0))</f>
        <v>1</v>
      </c>
      <c r="AR769" s="92">
        <f>INDEX([1]RiskPlusY2565Q3!AB:AB,MATCH([1]ตารางคะแนนV3!$C769,[1]RiskPlusY2565Q3!$D:$D,0))</f>
        <v>1</v>
      </c>
      <c r="AS769" s="93">
        <f t="shared" si="185"/>
        <v>3</v>
      </c>
      <c r="AT769" s="92">
        <f>INDEX([1]RiskPlusY2565Q3!AA:AA,MATCH([1]ตารางคะแนนV3!$C769,[1]RiskPlusY2565Q3!$D:$D,0))</f>
        <v>1</v>
      </c>
      <c r="AU769" s="92">
        <f>INDEX([1]RiskPlusY2565Q3!AC:AC,MATCH([1]ตารางคะแนนV3!$C769,[1]RiskPlusY2565Q3!$D:$D,0))</f>
        <v>0</v>
      </c>
      <c r="AV769" s="94">
        <f t="shared" si="186"/>
        <v>1</v>
      </c>
      <c r="AW769" s="95">
        <f t="shared" si="187"/>
        <v>4</v>
      </c>
      <c r="AX769" s="96">
        <f t="shared" si="188"/>
        <v>10</v>
      </c>
      <c r="AY769" s="18" t="str">
        <f t="shared" si="189"/>
        <v>C</v>
      </c>
      <c r="AZ769" s="18"/>
      <c r="BA769" s="18" t="str">
        <f>INDEX([1]Proflile65!$L:$L,MATCH([1]ตารางคะแนนV3!$C769,[1]Proflile65!$D:$D,0))</f>
        <v>เดิม</v>
      </c>
      <c r="BB769" s="18"/>
      <c r="BC769" s="18"/>
      <c r="BD769" s="28" t="b">
        <f t="shared" si="190"/>
        <v>1</v>
      </c>
      <c r="BE769" s="96">
        <v>10</v>
      </c>
      <c r="BF769" s="18" t="s">
        <v>2072</v>
      </c>
      <c r="BH769" s="17">
        <f t="shared" si="192"/>
        <v>0</v>
      </c>
    </row>
    <row r="770" spans="1:60">
      <c r="A770" s="18" t="s">
        <v>41</v>
      </c>
      <c r="B770" s="17" t="s">
        <v>162</v>
      </c>
      <c r="C770" s="18" t="s">
        <v>1703</v>
      </c>
      <c r="D770" s="17" t="s">
        <v>1704</v>
      </c>
      <c r="E770" s="18" t="str">
        <f>INDEX([1]Proflile65!$F:$F,MATCH([1]ตารางคะแนนV3!$C770,[1]Proflile65!$D:$D,0))</f>
        <v>รพช.</v>
      </c>
      <c r="F770" s="18">
        <f>INDEX([1]Proflile65!$H:$H,MATCH([1]ตารางคะแนนV3!$C770,[1]Proflile65!$D:$D,0))</f>
        <v>94</v>
      </c>
      <c r="G770" s="19" t="str">
        <f>INDEX([1]Proflile65!$K:$K,MATCH([1]ตารางคะแนนV3!$C770,[1]Proflile65!$D:$D,0))</f>
        <v>รพช.M2 B&lt;=100</v>
      </c>
      <c r="H770" s="75">
        <v>52463</v>
      </c>
      <c r="I770" s="76">
        <f>INDEX([1]RiskPlusY2565Q3!L:L,MATCH([1]ตารางคะแนนV3!$C770,[1]RiskPlusY2565Q3!$D:$D,0))</f>
        <v>151660394.97</v>
      </c>
      <c r="J770" s="76">
        <f>INDEX([1]RiskPlusY2565Q3!P:P,MATCH([1]ตารางคะแนนV3!$C770,[1]RiskPlusY2565Q3!$D:$D,0))</f>
        <v>79450325.540000007</v>
      </c>
      <c r="K770" s="76">
        <f>INDEX([1]RiskPlusY2565Q3!O:O,MATCH([1]ตารางคะแนนV3!$C770,[1]RiskPlusY2565Q3!$D:$D,0))</f>
        <v>155348083.44999999</v>
      </c>
      <c r="L770" s="76">
        <f>INDEX([1]RiskPlusY2565Q3!M:M,MATCH([1]ตารางคะแนนV3!$C770,[1]RiskPlusY2565Q3!$D:$D,0))</f>
        <v>148065697.63</v>
      </c>
      <c r="M770" s="29">
        <f>INDEX([1]RiskPlusY2565Q3!N:N,MATCH([1]ตารางคะแนนV3!$C770,[1]RiskPlusY2565Q3!$D:$D,0))</f>
        <v>0</v>
      </c>
      <c r="N770" s="77">
        <f>INDEX([1]PlanfinY2565Q3!M:M,MATCH([1]ตารางคะแนนV3!$C770,[1]PlanfinY2565Q3!$C:$C,0))</f>
        <v>0</v>
      </c>
      <c r="O770" s="78">
        <f>INDEX([1]PlanfinY2565Q3!N:N,MATCH([1]ตารางคะแนนV3!$C770,[1]PlanfinY2565Q3!$C:$C,0))</f>
        <v>1</v>
      </c>
      <c r="P770" s="79">
        <f t="shared" si="176"/>
        <v>1</v>
      </c>
      <c r="Q770" s="80">
        <f>INDEX([1]Ratio!R:R,MATCH([1]ตารางคะแนนV3!$C770,[1]Ratio!$C:$C,0))</f>
        <v>338</v>
      </c>
      <c r="R770" s="81">
        <f>INDEX([1]RiskPlusY2565Q3!$S:$S,MATCH([1]ตารางคะแนนV3!C770,[1]RiskPlusY2565Q3!$D:$D,0))</f>
        <v>0</v>
      </c>
      <c r="S770" s="82">
        <f>INDEX([1]Ratio!$S:$S,MATCH([1]ตารางคะแนนV3!$C770,[1]Ratio!$C:$C,0))</f>
        <v>159</v>
      </c>
      <c r="T770" s="78">
        <f>VLOOKUP($C770,[1]RiskPlusY2565Q3!$D$2:$W$901,17,0)</f>
        <v>0</v>
      </c>
      <c r="U770" s="83">
        <f t="shared" si="177"/>
        <v>0</v>
      </c>
      <c r="V770" s="82">
        <f>INDEX([1]Ratio!$T:$T,MATCH([1]ตารางคะแนนV3!$C770,[1]Ratio!$C:$C,0))</f>
        <v>41</v>
      </c>
      <c r="W770" s="78">
        <f>VLOOKUP($C770,[1]RiskPlusY2565Q3!$D$2:$W$901,18,0)</f>
        <v>1</v>
      </c>
      <c r="X770" s="83">
        <f t="shared" si="178"/>
        <v>0.5</v>
      </c>
      <c r="Y770" s="82">
        <f>INDEX([1]Ratio!$V:$V,MATCH([1]ตารางคะแนนV3!$C770,[1]Ratio!$C:$C,0))</f>
        <v>63</v>
      </c>
      <c r="Z770" s="81">
        <f>INDEX([1]RiskPlusY2565Q3!$W:$W,MATCH([1]ตารางคะแนนV3!C770,[1]RiskPlusY2565Q3!$D:$D,0))</f>
        <v>0</v>
      </c>
      <c r="AA770" s="84">
        <f t="shared" si="179"/>
        <v>0.5</v>
      </c>
      <c r="AB770" s="77" t="str">
        <f>INDEX('[1]Quick MethodY2565Q3'!P:P,MATCH([1]ตารางคะแนนV3!$C770,'[1]Quick MethodY2565Q3'!$C:$C,0))</f>
        <v>1</v>
      </c>
      <c r="AC770" s="78" t="str">
        <f>INDEX('[1]Quick MethodY2565Q3'!Q:Q,MATCH([1]ตารางคะแนนV3!$C770,'[1]Quick MethodY2565Q3'!$C:$C,0))</f>
        <v>1</v>
      </c>
      <c r="AD770" s="78">
        <f>INDEX([1]HGRY2565Q3!W:W,MATCH([1]ตารางคะแนนV3!$C770,[1]HGRY2565Q3!$C:$C,0))</f>
        <v>0.5</v>
      </c>
      <c r="AE770" s="78">
        <f>INDEX([1]HGRY2565Q3!X:X,MATCH([1]ตารางคะแนนV3!$C770,[1]HGRY2565Q3!$C:$C,0))</f>
        <v>0.5</v>
      </c>
      <c r="AF770" s="78">
        <f>INDEX([1]HGRY2565Q3!Y:Y,MATCH([1]ตารางคะแนนV3!$C770,[1]HGRY2565Q3!$C:$C,0))</f>
        <v>0.5</v>
      </c>
      <c r="AG770" s="78">
        <f>INDEX([1]HGRY2565Q3!Z:Z,MATCH([1]ตารางคะแนนV3!$C770,[1]HGRY2565Q3!$C:$C,0))</f>
        <v>0.5</v>
      </c>
      <c r="AH770" s="85">
        <f t="shared" si="180"/>
        <v>4</v>
      </c>
      <c r="AI770" s="79">
        <f t="shared" si="181"/>
        <v>2</v>
      </c>
      <c r="AJ770" s="86">
        <f>INDEX([1]PointY2565Q3!J:J,MATCH([1]ตารางคะแนนV3!$C770,[1]PointY2565Q3!$C:$C,0))</f>
        <v>1</v>
      </c>
      <c r="AK770" s="87">
        <f>IFERROR(INDEX([1]อัตราการครองเตียง!O:O,MATCH([1]ตารางคะแนนV3!$C770,[1]อัตราการครองเตียง!$C:$C,0)),0)</f>
        <v>0</v>
      </c>
      <c r="AL770" s="88">
        <f>INDEX([1]SumAdjRw!R:R,MATCH([1]ตารางคะแนนV3!$C770,[1]SumAdjRw!$C:$C,0))</f>
        <v>0</v>
      </c>
      <c r="AM770" s="89">
        <f t="shared" si="182"/>
        <v>0</v>
      </c>
      <c r="AN770" s="90">
        <f t="shared" si="183"/>
        <v>3</v>
      </c>
      <c r="AO770" s="91">
        <f t="shared" si="184"/>
        <v>4.5</v>
      </c>
      <c r="AP770" s="92">
        <f>INDEX([1]RiskPlusY2565Q3!Q:Q,MATCH([1]ตารางคะแนนV3!$C770,[1]RiskPlusY2565Q3!$D:$D,0))</f>
        <v>1</v>
      </c>
      <c r="AQ770" s="92">
        <f>INDEX([1]RiskPlusY2565Q3!R:R,MATCH([1]ตารางคะแนนV3!$C770,[1]RiskPlusY2565Q3!$D:$D,0))</f>
        <v>1</v>
      </c>
      <c r="AR770" s="92">
        <f>INDEX([1]RiskPlusY2565Q3!AB:AB,MATCH([1]ตารางคะแนนV3!$C770,[1]RiskPlusY2565Q3!$D:$D,0))</f>
        <v>1</v>
      </c>
      <c r="AS770" s="93">
        <f t="shared" si="185"/>
        <v>3</v>
      </c>
      <c r="AT770" s="92">
        <f>INDEX([1]RiskPlusY2565Q3!AA:AA,MATCH([1]ตารางคะแนนV3!$C770,[1]RiskPlusY2565Q3!$D:$D,0))</f>
        <v>1</v>
      </c>
      <c r="AU770" s="92">
        <f>INDEX([1]RiskPlusY2565Q3!AC:AC,MATCH([1]ตารางคะแนนV3!$C770,[1]RiskPlusY2565Q3!$D:$D,0))</f>
        <v>1</v>
      </c>
      <c r="AV770" s="94">
        <f t="shared" si="186"/>
        <v>2</v>
      </c>
      <c r="AW770" s="95">
        <f t="shared" si="187"/>
        <v>5</v>
      </c>
      <c r="AX770" s="96">
        <f t="shared" si="188"/>
        <v>9.5</v>
      </c>
      <c r="AY770" s="18" t="str">
        <f t="shared" si="189"/>
        <v>C</v>
      </c>
      <c r="AZ770" s="18"/>
      <c r="BA770" s="18" t="str">
        <f>INDEX([1]Proflile65!$L:$L,MATCH([1]ตารางคะแนนV3!$C770,[1]Proflile65!$D:$D,0))</f>
        <v>เดิม</v>
      </c>
      <c r="BB770" s="18"/>
      <c r="BC770" s="18"/>
      <c r="BD770" s="28" t="b">
        <f t="shared" si="190"/>
        <v>1</v>
      </c>
      <c r="BE770" s="96">
        <v>9.5</v>
      </c>
      <c r="BF770" s="18" t="s">
        <v>2072</v>
      </c>
      <c r="BH770" s="17">
        <f t="shared" si="192"/>
        <v>0</v>
      </c>
    </row>
    <row r="771" spans="1:60">
      <c r="A771" s="18" t="s">
        <v>41</v>
      </c>
      <c r="B771" s="17" t="s">
        <v>162</v>
      </c>
      <c r="C771" s="18" t="s">
        <v>1705</v>
      </c>
      <c r="D771" s="17" t="s">
        <v>1706</v>
      </c>
      <c r="E771" s="18" t="str">
        <f>INDEX([1]Proflile65!$F:$F,MATCH([1]ตารางคะแนนV3!$C771,[1]Proflile65!$D:$D,0))</f>
        <v>รพช.</v>
      </c>
      <c r="F771" s="18">
        <f>INDEX([1]Proflile65!$H:$H,MATCH([1]ตารางคะแนนV3!$C771,[1]Proflile65!$D:$D,0))</f>
        <v>33</v>
      </c>
      <c r="G771" s="19" t="str">
        <f>INDEX([1]Proflile65!$K:$K,MATCH([1]ตารางคะแนนV3!$C771,[1]Proflile65!$D:$D,0))</f>
        <v>รพช.F2 P&lt;=30,000</v>
      </c>
      <c r="H771" s="75">
        <v>23003</v>
      </c>
      <c r="I771" s="76">
        <f>INDEX([1]RiskPlusY2565Q3!L:L,MATCH([1]ตารางคะแนนV3!$C771,[1]RiskPlusY2565Q3!$D:$D,0))</f>
        <v>37205129.270000003</v>
      </c>
      <c r="J771" s="76">
        <f>INDEX([1]RiskPlusY2565Q3!P:P,MATCH([1]ตารางคะแนนV3!$C771,[1]RiskPlusY2565Q3!$D:$D,0))</f>
        <v>11533507.869999999</v>
      </c>
      <c r="K771" s="76">
        <f>INDEX([1]RiskPlusY2565Q3!O:O,MATCH([1]ตารางคะแนนV3!$C771,[1]RiskPlusY2565Q3!$D:$D,0))</f>
        <v>35034854.5</v>
      </c>
      <c r="L771" s="76">
        <f>INDEX([1]RiskPlusY2565Q3!M:M,MATCH([1]ตารางคะแนนV3!$C771,[1]RiskPlusY2565Q3!$D:$D,0))</f>
        <v>36489060.280000001</v>
      </c>
      <c r="M771" s="29">
        <f>INDEX([1]RiskPlusY2565Q3!N:N,MATCH([1]ตารางคะแนนV3!$C771,[1]RiskPlusY2565Q3!$D:$D,0))</f>
        <v>0</v>
      </c>
      <c r="N771" s="77">
        <f>INDEX([1]PlanfinY2565Q3!M:M,MATCH([1]ตารางคะแนนV3!$C771,[1]PlanfinY2565Q3!$C:$C,0))</f>
        <v>0</v>
      </c>
      <c r="O771" s="78">
        <f>INDEX([1]PlanfinY2565Q3!N:N,MATCH([1]ตารางคะแนนV3!$C771,[1]PlanfinY2565Q3!$C:$C,0))</f>
        <v>0</v>
      </c>
      <c r="P771" s="79">
        <f t="shared" si="176"/>
        <v>0</v>
      </c>
      <c r="Q771" s="80">
        <f>INDEX([1]Ratio!R:R,MATCH([1]ตารางคะแนนV3!$C771,[1]Ratio!$C:$C,0))</f>
        <v>220</v>
      </c>
      <c r="R771" s="81">
        <f>INDEX([1]RiskPlusY2565Q3!$S:$S,MATCH([1]ตารางคะแนนV3!C771,[1]RiskPlusY2565Q3!$D:$D,0))</f>
        <v>0</v>
      </c>
      <c r="S771" s="82">
        <f>INDEX([1]Ratio!$S:$S,MATCH([1]ตารางคะแนนV3!$C771,[1]Ratio!$C:$C,0))</f>
        <v>2</v>
      </c>
      <c r="T771" s="78">
        <f>VLOOKUP($C771,[1]RiskPlusY2565Q3!$D$2:$W$901,17,0)</f>
        <v>0</v>
      </c>
      <c r="U771" s="83">
        <f t="shared" si="177"/>
        <v>0</v>
      </c>
      <c r="V771" s="82">
        <f>INDEX([1]Ratio!$T:$T,MATCH([1]ตารางคะแนนV3!$C771,[1]Ratio!$C:$C,0))</f>
        <v>51</v>
      </c>
      <c r="W771" s="78">
        <f>VLOOKUP($C771,[1]RiskPlusY2565Q3!$D$2:$W$901,18,0)</f>
        <v>1</v>
      </c>
      <c r="X771" s="83">
        <f t="shared" si="178"/>
        <v>0.5</v>
      </c>
      <c r="Y771" s="82">
        <f>INDEX([1]Ratio!$V:$V,MATCH([1]ตารางคะแนนV3!$C771,[1]Ratio!$C:$C,0))</f>
        <v>76</v>
      </c>
      <c r="Z771" s="81">
        <f>INDEX([1]RiskPlusY2565Q3!$W:$W,MATCH([1]ตารางคะแนนV3!C771,[1]RiskPlusY2565Q3!$D:$D,0))</f>
        <v>0</v>
      </c>
      <c r="AA771" s="84">
        <f t="shared" si="179"/>
        <v>0.5</v>
      </c>
      <c r="AB771" s="77" t="str">
        <f>INDEX('[1]Quick MethodY2565Q3'!P:P,MATCH([1]ตารางคะแนนV3!$C771,'[1]Quick MethodY2565Q3'!$C:$C,0))</f>
        <v>1</v>
      </c>
      <c r="AC771" s="78" t="str">
        <f>INDEX('[1]Quick MethodY2565Q3'!Q:Q,MATCH([1]ตารางคะแนนV3!$C771,'[1]Quick MethodY2565Q3'!$C:$C,0))</f>
        <v>0</v>
      </c>
      <c r="AD771" s="78">
        <f>INDEX([1]HGRY2565Q3!W:W,MATCH([1]ตารางคะแนนV3!$C771,[1]HGRY2565Q3!$C:$C,0))</f>
        <v>0</v>
      </c>
      <c r="AE771" s="78">
        <f>INDEX([1]HGRY2565Q3!X:X,MATCH([1]ตารางคะแนนV3!$C771,[1]HGRY2565Q3!$C:$C,0))</f>
        <v>0.5</v>
      </c>
      <c r="AF771" s="78">
        <f>INDEX([1]HGRY2565Q3!Y:Y,MATCH([1]ตารางคะแนนV3!$C771,[1]HGRY2565Q3!$C:$C,0))</f>
        <v>0.5</v>
      </c>
      <c r="AG771" s="78">
        <f>INDEX([1]HGRY2565Q3!Z:Z,MATCH([1]ตารางคะแนนV3!$C771,[1]HGRY2565Q3!$C:$C,0))</f>
        <v>0.5</v>
      </c>
      <c r="AH771" s="85">
        <f t="shared" si="180"/>
        <v>2.5</v>
      </c>
      <c r="AI771" s="79">
        <f t="shared" si="181"/>
        <v>2</v>
      </c>
      <c r="AJ771" s="86">
        <f>INDEX([1]PointY2565Q3!J:J,MATCH([1]ตารางคะแนนV3!$C771,[1]PointY2565Q3!$C:$C,0))</f>
        <v>1</v>
      </c>
      <c r="AK771" s="87">
        <f>IFERROR(INDEX([1]อัตราการครองเตียง!O:O,MATCH([1]ตารางคะแนนV3!$C771,[1]อัตราการครองเตียง!$C:$C,0)),0)</f>
        <v>0</v>
      </c>
      <c r="AL771" s="88">
        <f>INDEX([1]SumAdjRw!R:R,MATCH([1]ตารางคะแนนV3!$C771,[1]SumAdjRw!$C:$C,0))</f>
        <v>0</v>
      </c>
      <c r="AM771" s="89">
        <f t="shared" si="182"/>
        <v>0</v>
      </c>
      <c r="AN771" s="90">
        <f t="shared" si="183"/>
        <v>3</v>
      </c>
      <c r="AO771" s="91">
        <f t="shared" si="184"/>
        <v>3.5</v>
      </c>
      <c r="AP771" s="92">
        <f>INDEX([1]RiskPlusY2565Q3!Q:Q,MATCH([1]ตารางคะแนนV3!$C771,[1]RiskPlusY2565Q3!$D:$D,0))</f>
        <v>1</v>
      </c>
      <c r="AQ771" s="92">
        <f>INDEX([1]RiskPlusY2565Q3!R:R,MATCH([1]ตารางคะแนนV3!$C771,[1]RiskPlusY2565Q3!$D:$D,0))</f>
        <v>1</v>
      </c>
      <c r="AR771" s="92">
        <f>INDEX([1]RiskPlusY2565Q3!AB:AB,MATCH([1]ตารางคะแนนV3!$C771,[1]RiskPlusY2565Q3!$D:$D,0))</f>
        <v>1</v>
      </c>
      <c r="AS771" s="93">
        <f t="shared" si="185"/>
        <v>3</v>
      </c>
      <c r="AT771" s="92">
        <f>INDEX([1]RiskPlusY2565Q3!AA:AA,MATCH([1]ตารางคะแนนV3!$C771,[1]RiskPlusY2565Q3!$D:$D,0))</f>
        <v>1</v>
      </c>
      <c r="AU771" s="92">
        <f>INDEX([1]RiskPlusY2565Q3!AC:AC,MATCH([1]ตารางคะแนนV3!$C771,[1]RiskPlusY2565Q3!$D:$D,0))</f>
        <v>1</v>
      </c>
      <c r="AV771" s="94">
        <f t="shared" si="186"/>
        <v>2</v>
      </c>
      <c r="AW771" s="95">
        <f t="shared" si="187"/>
        <v>5</v>
      </c>
      <c r="AX771" s="96">
        <f t="shared" si="188"/>
        <v>8.5</v>
      </c>
      <c r="AY771" s="18" t="str">
        <f t="shared" si="189"/>
        <v>D</v>
      </c>
      <c r="AZ771" s="18"/>
      <c r="BA771" s="18" t="str">
        <f>INDEX([1]Proflile65!$L:$L,MATCH([1]ตารางคะแนนV3!$C771,[1]Proflile65!$D:$D,0))</f>
        <v>เดิม</v>
      </c>
      <c r="BB771" s="18"/>
      <c r="BC771" s="18"/>
      <c r="BD771" s="28" t="b">
        <f t="shared" si="190"/>
        <v>1</v>
      </c>
      <c r="BE771" s="96">
        <v>8.5</v>
      </c>
      <c r="BF771" s="18" t="s">
        <v>2073</v>
      </c>
      <c r="BH771" s="17">
        <f t="shared" si="192"/>
        <v>0</v>
      </c>
    </row>
    <row r="772" spans="1:60">
      <c r="A772" s="18" t="s">
        <v>41</v>
      </c>
      <c r="B772" s="17" t="s">
        <v>162</v>
      </c>
      <c r="C772" s="18" t="s">
        <v>1707</v>
      </c>
      <c r="D772" s="17" t="s">
        <v>1708</v>
      </c>
      <c r="E772" s="18" t="str">
        <f>INDEX([1]Proflile65!$F:$F,MATCH([1]ตารางคะแนนV3!$C772,[1]Proflile65!$D:$D,0))</f>
        <v>รพช.</v>
      </c>
      <c r="F772" s="18">
        <f>INDEX([1]Proflile65!$H:$H,MATCH([1]ตารางคะแนนV3!$C772,[1]Proflile65!$D:$D,0))</f>
        <v>59</v>
      </c>
      <c r="G772" s="19" t="str">
        <f>INDEX([1]Proflile65!$K:$K,MATCH([1]ตารางคะแนนV3!$C772,[1]Proflile65!$D:$D,0))</f>
        <v>รพช.F1 P&lt;=50,000</v>
      </c>
      <c r="H772" s="75">
        <v>33255</v>
      </c>
      <c r="I772" s="76">
        <f>INDEX([1]RiskPlusY2565Q3!L:L,MATCH([1]ตารางคะแนนV3!$C772,[1]RiskPlusY2565Q3!$D:$D,0))</f>
        <v>14847198.060000001</v>
      </c>
      <c r="J772" s="76">
        <f>INDEX([1]RiskPlusY2565Q3!P:P,MATCH([1]ตารางคะแนนV3!$C772,[1]RiskPlusY2565Q3!$D:$D,0))</f>
        <v>-5772966.7199999997</v>
      </c>
      <c r="K772" s="76">
        <f>INDEX([1]RiskPlusY2565Q3!O:O,MATCH([1]ตารางคะแนนV3!$C772,[1]RiskPlusY2565Q3!$D:$D,0))</f>
        <v>24677486.43</v>
      </c>
      <c r="L772" s="76">
        <f>INDEX([1]RiskPlusY2565Q3!M:M,MATCH([1]ตารางคะแนนV3!$C772,[1]RiskPlusY2565Q3!$D:$D,0))</f>
        <v>24684284.379999999</v>
      </c>
      <c r="M772" s="29">
        <f>INDEX([1]RiskPlusY2565Q3!N:N,MATCH([1]ตารางคะแนนV3!$C772,[1]RiskPlusY2565Q3!$D:$D,0))</f>
        <v>1</v>
      </c>
      <c r="N772" s="77">
        <f>INDEX([1]PlanfinY2565Q3!M:M,MATCH([1]ตารางคะแนนV3!$C772,[1]PlanfinY2565Q3!$C:$C,0))</f>
        <v>0</v>
      </c>
      <c r="O772" s="78">
        <f>INDEX([1]PlanfinY2565Q3!N:N,MATCH([1]ตารางคะแนนV3!$C772,[1]PlanfinY2565Q3!$C:$C,0))</f>
        <v>0</v>
      </c>
      <c r="P772" s="79">
        <f t="shared" si="176"/>
        <v>0</v>
      </c>
      <c r="Q772" s="80">
        <f>INDEX([1]Ratio!R:R,MATCH([1]ตารางคะแนนV3!$C772,[1]Ratio!$C:$C,0))</f>
        <v>463</v>
      </c>
      <c r="R772" s="81">
        <f>INDEX([1]RiskPlusY2565Q3!$S:$S,MATCH([1]ตารางคะแนนV3!C772,[1]RiskPlusY2565Q3!$D:$D,0))</f>
        <v>0</v>
      </c>
      <c r="S772" s="82">
        <f>INDEX([1]Ratio!$S:$S,MATCH([1]ตารางคะแนนV3!$C772,[1]Ratio!$C:$C,0))</f>
        <v>81</v>
      </c>
      <c r="T772" s="78">
        <f>VLOOKUP($C772,[1]RiskPlusY2565Q3!$D$2:$W$901,17,0)</f>
        <v>0</v>
      </c>
      <c r="U772" s="83">
        <f t="shared" si="177"/>
        <v>0</v>
      </c>
      <c r="V772" s="82">
        <f>INDEX([1]Ratio!$T:$T,MATCH([1]ตารางคะแนนV3!$C772,[1]Ratio!$C:$C,0))</f>
        <v>77</v>
      </c>
      <c r="W772" s="78">
        <f>VLOOKUP($C772,[1]RiskPlusY2565Q3!$D$2:$W$901,18,0)</f>
        <v>0</v>
      </c>
      <c r="X772" s="83">
        <f t="shared" si="178"/>
        <v>0</v>
      </c>
      <c r="Y772" s="82">
        <f>INDEX([1]Ratio!$V:$V,MATCH([1]ตารางคะแนนV3!$C772,[1]Ratio!$C:$C,0))</f>
        <v>94</v>
      </c>
      <c r="Z772" s="81">
        <f>INDEX([1]RiskPlusY2565Q3!$W:$W,MATCH([1]ตารางคะแนนV3!C772,[1]RiskPlusY2565Q3!$D:$D,0))</f>
        <v>0</v>
      </c>
      <c r="AA772" s="84">
        <f t="shared" si="179"/>
        <v>0</v>
      </c>
      <c r="AB772" s="77" t="str">
        <f>INDEX('[1]Quick MethodY2565Q3'!P:P,MATCH([1]ตารางคะแนนV3!$C772,'[1]Quick MethodY2565Q3'!$C:$C,0))</f>
        <v>1</v>
      </c>
      <c r="AC772" s="78" t="str">
        <f>INDEX('[1]Quick MethodY2565Q3'!Q:Q,MATCH([1]ตารางคะแนนV3!$C772,'[1]Quick MethodY2565Q3'!$C:$C,0))</f>
        <v>1</v>
      </c>
      <c r="AD772" s="78">
        <f>INDEX([1]HGRY2565Q3!W:W,MATCH([1]ตารางคะแนนV3!$C772,[1]HGRY2565Q3!$C:$C,0))</f>
        <v>0.5</v>
      </c>
      <c r="AE772" s="78">
        <f>INDEX([1]HGRY2565Q3!X:X,MATCH([1]ตารางคะแนนV3!$C772,[1]HGRY2565Q3!$C:$C,0))</f>
        <v>0.5</v>
      </c>
      <c r="AF772" s="78">
        <f>INDEX([1]HGRY2565Q3!Y:Y,MATCH([1]ตารางคะแนนV3!$C772,[1]HGRY2565Q3!$C:$C,0))</f>
        <v>0.5</v>
      </c>
      <c r="AG772" s="78">
        <f>INDEX([1]HGRY2565Q3!Z:Z,MATCH([1]ตารางคะแนนV3!$C772,[1]HGRY2565Q3!$C:$C,0))</f>
        <v>0.5</v>
      </c>
      <c r="AH772" s="85">
        <f t="shared" si="180"/>
        <v>4</v>
      </c>
      <c r="AI772" s="79">
        <f t="shared" si="181"/>
        <v>2</v>
      </c>
      <c r="AJ772" s="86">
        <f>INDEX([1]PointY2565Q3!J:J,MATCH([1]ตารางคะแนนV3!$C772,[1]PointY2565Q3!$C:$C,0))</f>
        <v>1</v>
      </c>
      <c r="AK772" s="87">
        <f>IFERROR(INDEX([1]อัตราการครองเตียง!O:O,MATCH([1]ตารางคะแนนV3!$C772,[1]อัตราการครองเตียง!$C:$C,0)),0)</f>
        <v>1</v>
      </c>
      <c r="AL772" s="88">
        <f>INDEX([1]SumAdjRw!R:R,MATCH([1]ตารางคะแนนV3!$C772,[1]SumAdjRw!$C:$C,0))</f>
        <v>0</v>
      </c>
      <c r="AM772" s="89">
        <f t="shared" si="182"/>
        <v>1</v>
      </c>
      <c r="AN772" s="90">
        <f t="shared" si="183"/>
        <v>4</v>
      </c>
      <c r="AO772" s="91">
        <f t="shared" si="184"/>
        <v>4</v>
      </c>
      <c r="AP772" s="92">
        <f>INDEX([1]RiskPlusY2565Q3!Q:Q,MATCH([1]ตารางคะแนนV3!$C772,[1]RiskPlusY2565Q3!$D:$D,0))</f>
        <v>0</v>
      </c>
      <c r="AQ772" s="92">
        <f>INDEX([1]RiskPlusY2565Q3!R:R,MATCH([1]ตารางคะแนนV3!$C772,[1]RiskPlusY2565Q3!$D:$D,0))</f>
        <v>1</v>
      </c>
      <c r="AR772" s="92">
        <f>INDEX([1]RiskPlusY2565Q3!AB:AB,MATCH([1]ตารางคะแนนV3!$C772,[1]RiskPlusY2565Q3!$D:$D,0))</f>
        <v>1</v>
      </c>
      <c r="AS772" s="93">
        <f t="shared" si="185"/>
        <v>2</v>
      </c>
      <c r="AT772" s="92">
        <f>INDEX([1]RiskPlusY2565Q3!AA:AA,MATCH([1]ตารางคะแนนV3!$C772,[1]RiskPlusY2565Q3!$D:$D,0))</f>
        <v>1</v>
      </c>
      <c r="AU772" s="92">
        <f>INDEX([1]RiskPlusY2565Q3!AC:AC,MATCH([1]ตารางคะแนนV3!$C772,[1]RiskPlusY2565Q3!$D:$D,0))</f>
        <v>1</v>
      </c>
      <c r="AV772" s="94">
        <f t="shared" si="186"/>
        <v>2</v>
      </c>
      <c r="AW772" s="95">
        <f t="shared" si="187"/>
        <v>4</v>
      </c>
      <c r="AX772" s="96">
        <f t="shared" si="188"/>
        <v>8</v>
      </c>
      <c r="AY772" s="18" t="str">
        <f t="shared" si="189"/>
        <v>D</v>
      </c>
      <c r="AZ772" s="18"/>
      <c r="BA772" s="18" t="str">
        <f>INDEX([1]Proflile65!$L:$L,MATCH([1]ตารางคะแนนV3!$C772,[1]Proflile65!$D:$D,0))</f>
        <v>เดิม</v>
      </c>
      <c r="BB772" s="18"/>
      <c r="BC772" s="18"/>
      <c r="BD772" s="28" t="b">
        <f t="shared" si="190"/>
        <v>1</v>
      </c>
      <c r="BE772" s="96">
        <v>8</v>
      </c>
      <c r="BF772" s="18" t="s">
        <v>2073</v>
      </c>
      <c r="BH772" s="17">
        <f t="shared" si="192"/>
        <v>0</v>
      </c>
    </row>
    <row r="773" spans="1:60">
      <c r="A773" s="18" t="s">
        <v>41</v>
      </c>
      <c r="B773" s="17" t="s">
        <v>162</v>
      </c>
      <c r="C773" s="18" t="s">
        <v>1709</v>
      </c>
      <c r="D773" s="17" t="s">
        <v>1710</v>
      </c>
      <c r="E773" s="18" t="str">
        <f>INDEX([1]Proflile65!$F:$F,MATCH([1]ตารางคะแนนV3!$C773,[1]Proflile65!$D:$D,0))</f>
        <v>รพช.</v>
      </c>
      <c r="F773" s="18">
        <f>INDEX([1]Proflile65!$H:$H,MATCH([1]ตารางคะแนนV3!$C773,[1]Proflile65!$D:$D,0))</f>
        <v>90</v>
      </c>
      <c r="G773" s="19" t="str">
        <f>INDEX([1]Proflile65!$K:$K,MATCH([1]ตารางคะแนนV3!$C773,[1]Proflile65!$D:$D,0))</f>
        <v>รพช.F1 P50,000-100,000</v>
      </c>
      <c r="H773" s="75">
        <v>62901</v>
      </c>
      <c r="I773" s="76">
        <f>INDEX([1]RiskPlusY2565Q3!L:L,MATCH([1]ตารางคะแนนV3!$C773,[1]RiskPlusY2565Q3!$D:$D,0))</f>
        <v>82267398.409999996</v>
      </c>
      <c r="J773" s="76">
        <f>INDEX([1]RiskPlusY2565Q3!P:P,MATCH([1]ตารางคะแนนV3!$C773,[1]RiskPlusY2565Q3!$D:$D,0))</f>
        <v>42596375.039999999</v>
      </c>
      <c r="K773" s="76">
        <f>INDEX([1]RiskPlusY2565Q3!O:O,MATCH([1]ตารางคะแนนV3!$C773,[1]RiskPlusY2565Q3!$D:$D,0))</f>
        <v>47223009.770000003</v>
      </c>
      <c r="L773" s="76">
        <f>INDEX([1]RiskPlusY2565Q3!M:M,MATCH([1]ตารางคะแนนV3!$C773,[1]RiskPlusY2565Q3!$D:$D,0))</f>
        <v>45437831.170000002</v>
      </c>
      <c r="M773" s="29">
        <f>INDEX([1]RiskPlusY2565Q3!N:N,MATCH([1]ตารางคะแนนV3!$C773,[1]RiskPlusY2565Q3!$D:$D,0))</f>
        <v>0</v>
      </c>
      <c r="N773" s="77">
        <f>INDEX([1]PlanfinY2565Q3!M:M,MATCH([1]ตารางคะแนนV3!$C773,[1]PlanfinY2565Q3!$C:$C,0))</f>
        <v>0</v>
      </c>
      <c r="O773" s="78">
        <f>INDEX([1]PlanfinY2565Q3!N:N,MATCH([1]ตารางคะแนนV3!$C773,[1]PlanfinY2565Q3!$C:$C,0))</f>
        <v>0</v>
      </c>
      <c r="P773" s="79">
        <f t="shared" si="176"/>
        <v>0</v>
      </c>
      <c r="Q773" s="80">
        <f>INDEX([1]Ratio!R:R,MATCH([1]ตารางคะแนนV3!$C773,[1]Ratio!$C:$C,0))</f>
        <v>127</v>
      </c>
      <c r="R773" s="81">
        <f>INDEX([1]RiskPlusY2565Q3!$S:$S,MATCH([1]ตารางคะแนนV3!C773,[1]RiskPlusY2565Q3!$D:$D,0))</f>
        <v>0</v>
      </c>
      <c r="S773" s="82">
        <f>INDEX([1]Ratio!$S:$S,MATCH([1]ตารางคะแนนV3!$C773,[1]Ratio!$C:$C,0))</f>
        <v>113</v>
      </c>
      <c r="T773" s="78">
        <f>VLOOKUP($C773,[1]RiskPlusY2565Q3!$D$2:$W$901,17,0)</f>
        <v>0</v>
      </c>
      <c r="U773" s="83">
        <f t="shared" si="177"/>
        <v>0</v>
      </c>
      <c r="V773" s="82">
        <f>INDEX([1]Ratio!$T:$T,MATCH([1]ตารางคะแนนV3!$C773,[1]Ratio!$C:$C,0))</f>
        <v>64</v>
      </c>
      <c r="W773" s="78">
        <f>VLOOKUP($C773,[1]RiskPlusY2565Q3!$D$2:$W$901,18,0)</f>
        <v>0</v>
      </c>
      <c r="X773" s="83">
        <f t="shared" si="178"/>
        <v>0</v>
      </c>
      <c r="Y773" s="82">
        <f>INDEX([1]Ratio!$V:$V,MATCH([1]ตารางคะแนนV3!$C773,[1]Ratio!$C:$C,0))</f>
        <v>54</v>
      </c>
      <c r="Z773" s="81">
        <f>INDEX([1]RiskPlusY2565Q3!$W:$W,MATCH([1]ตารางคะแนนV3!C773,[1]RiskPlusY2565Q3!$D:$D,0))</f>
        <v>1</v>
      </c>
      <c r="AA773" s="84">
        <f t="shared" si="179"/>
        <v>1</v>
      </c>
      <c r="AB773" s="77" t="str">
        <f>INDEX('[1]Quick MethodY2565Q3'!P:P,MATCH([1]ตารางคะแนนV3!$C773,'[1]Quick MethodY2565Q3'!$C:$C,0))</f>
        <v>1</v>
      </c>
      <c r="AC773" s="78" t="str">
        <f>INDEX('[1]Quick MethodY2565Q3'!Q:Q,MATCH([1]ตารางคะแนนV3!$C773,'[1]Quick MethodY2565Q3'!$C:$C,0))</f>
        <v>1</v>
      </c>
      <c r="AD773" s="78">
        <f>INDEX([1]HGRY2565Q3!W:W,MATCH([1]ตารางคะแนนV3!$C773,[1]HGRY2565Q3!$C:$C,0))</f>
        <v>0.5</v>
      </c>
      <c r="AE773" s="78">
        <f>INDEX([1]HGRY2565Q3!X:X,MATCH([1]ตารางคะแนนV3!$C773,[1]HGRY2565Q3!$C:$C,0))</f>
        <v>0.5</v>
      </c>
      <c r="AF773" s="78">
        <f>INDEX([1]HGRY2565Q3!Y:Y,MATCH([1]ตารางคะแนนV3!$C773,[1]HGRY2565Q3!$C:$C,0))</f>
        <v>0.5</v>
      </c>
      <c r="AG773" s="78">
        <f>INDEX([1]HGRY2565Q3!Z:Z,MATCH([1]ตารางคะแนนV3!$C773,[1]HGRY2565Q3!$C:$C,0))</f>
        <v>0.5</v>
      </c>
      <c r="AH773" s="85">
        <f t="shared" si="180"/>
        <v>4</v>
      </c>
      <c r="AI773" s="79">
        <f t="shared" si="181"/>
        <v>2</v>
      </c>
      <c r="AJ773" s="86">
        <f>INDEX([1]PointY2565Q3!J:J,MATCH([1]ตารางคะแนนV3!$C773,[1]PointY2565Q3!$C:$C,0))</f>
        <v>1</v>
      </c>
      <c r="AK773" s="87">
        <f>IFERROR(INDEX([1]อัตราการครองเตียง!O:O,MATCH([1]ตารางคะแนนV3!$C773,[1]อัตราการครองเตียง!$C:$C,0)),0)</f>
        <v>1</v>
      </c>
      <c r="AL773" s="88">
        <f>INDEX([1]SumAdjRw!R:R,MATCH([1]ตารางคะแนนV3!$C773,[1]SumAdjRw!$C:$C,0))</f>
        <v>1</v>
      </c>
      <c r="AM773" s="89">
        <f t="shared" si="182"/>
        <v>2</v>
      </c>
      <c r="AN773" s="90">
        <f t="shared" si="183"/>
        <v>5</v>
      </c>
      <c r="AO773" s="91">
        <f t="shared" si="184"/>
        <v>6</v>
      </c>
      <c r="AP773" s="92">
        <f>INDEX([1]RiskPlusY2565Q3!Q:Q,MATCH([1]ตารางคะแนนV3!$C773,[1]RiskPlusY2565Q3!$D:$D,0))</f>
        <v>0</v>
      </c>
      <c r="AQ773" s="92">
        <f>INDEX([1]RiskPlusY2565Q3!R:R,MATCH([1]ตารางคะแนนV3!$C773,[1]RiskPlusY2565Q3!$D:$D,0))</f>
        <v>1</v>
      </c>
      <c r="AR773" s="92">
        <f>INDEX([1]RiskPlusY2565Q3!AB:AB,MATCH([1]ตารางคะแนนV3!$C773,[1]RiskPlusY2565Q3!$D:$D,0))</f>
        <v>1</v>
      </c>
      <c r="AS773" s="93">
        <f t="shared" si="185"/>
        <v>2</v>
      </c>
      <c r="AT773" s="92">
        <f>INDEX([1]RiskPlusY2565Q3!AA:AA,MATCH([1]ตารางคะแนนV3!$C773,[1]RiskPlusY2565Q3!$D:$D,0))</f>
        <v>1</v>
      </c>
      <c r="AU773" s="92">
        <f>INDEX([1]RiskPlusY2565Q3!AC:AC,MATCH([1]ตารางคะแนนV3!$C773,[1]RiskPlusY2565Q3!$D:$D,0))</f>
        <v>1</v>
      </c>
      <c r="AV773" s="94">
        <f t="shared" si="186"/>
        <v>2</v>
      </c>
      <c r="AW773" s="95">
        <f t="shared" si="187"/>
        <v>4</v>
      </c>
      <c r="AX773" s="96">
        <f t="shared" si="188"/>
        <v>10</v>
      </c>
      <c r="AY773" s="18" t="str">
        <f t="shared" si="189"/>
        <v>C</v>
      </c>
      <c r="AZ773" s="18"/>
      <c r="BA773" s="18" t="str">
        <f>INDEX([1]Proflile65!$L:$L,MATCH([1]ตารางคะแนนV3!$C773,[1]Proflile65!$D:$D,0))</f>
        <v>เดิม</v>
      </c>
      <c r="BB773" s="18"/>
      <c r="BC773" s="18"/>
      <c r="BD773" s="28" t="b">
        <f t="shared" si="190"/>
        <v>1</v>
      </c>
      <c r="BE773" s="96">
        <v>10</v>
      </c>
      <c r="BF773" s="18" t="s">
        <v>2072</v>
      </c>
      <c r="BH773" s="17">
        <f t="shared" si="192"/>
        <v>0</v>
      </c>
    </row>
    <row r="774" spans="1:60">
      <c r="A774" s="18" t="s">
        <v>41</v>
      </c>
      <c r="B774" s="17" t="s">
        <v>162</v>
      </c>
      <c r="C774" s="18" t="s">
        <v>1711</v>
      </c>
      <c r="D774" s="17" t="s">
        <v>1712</v>
      </c>
      <c r="E774" s="18" t="str">
        <f>INDEX([1]Proflile65!$F:$F,MATCH([1]ตารางคะแนนV3!$C774,[1]Proflile65!$D:$D,0))</f>
        <v>รพท.</v>
      </c>
      <c r="F774" s="18">
        <f>INDEX([1]Proflile65!$H:$H,MATCH([1]ตารางคะแนนV3!$C774,[1]Proflile65!$D:$D,0))</f>
        <v>300</v>
      </c>
      <c r="G774" s="19" t="str">
        <f>INDEX([1]Proflile65!$K:$K,MATCH([1]ตารางคะแนนV3!$C774,[1]Proflile65!$D:$D,0))</f>
        <v>รพท.M1 B&gt;200</v>
      </c>
      <c r="H774" s="75">
        <v>101366</v>
      </c>
      <c r="I774" s="76">
        <f>INDEX([1]RiskPlusY2565Q3!L:L,MATCH([1]ตารางคะแนนV3!$C774,[1]RiskPlusY2565Q3!$D:$D,0))</f>
        <v>362946018.60000002</v>
      </c>
      <c r="J774" s="76">
        <f>INDEX([1]RiskPlusY2565Q3!P:P,MATCH([1]ตารางคะแนนV3!$C774,[1]RiskPlusY2565Q3!$D:$D,0))</f>
        <v>255469742.66999999</v>
      </c>
      <c r="K774" s="76">
        <f>INDEX([1]RiskPlusY2565Q3!O:O,MATCH([1]ตารางคะแนนV3!$C774,[1]RiskPlusY2565Q3!$D:$D,0))</f>
        <v>218384339.66</v>
      </c>
      <c r="L774" s="76">
        <f>INDEX([1]RiskPlusY2565Q3!M:M,MATCH([1]ตารางคะแนนV3!$C774,[1]RiskPlusY2565Q3!$D:$D,0))</f>
        <v>192099897.00999999</v>
      </c>
      <c r="M774" s="29">
        <f>INDEX([1]RiskPlusY2565Q3!N:N,MATCH([1]ตารางคะแนนV3!$C774,[1]RiskPlusY2565Q3!$D:$D,0))</f>
        <v>0</v>
      </c>
      <c r="N774" s="77">
        <f>INDEX([1]PlanfinY2565Q3!M:M,MATCH([1]ตารางคะแนนV3!$C774,[1]PlanfinY2565Q3!$C:$C,0))</f>
        <v>0</v>
      </c>
      <c r="O774" s="78">
        <f>INDEX([1]PlanfinY2565Q3!N:N,MATCH([1]ตารางคะแนนV3!$C774,[1]PlanfinY2565Q3!$C:$C,0))</f>
        <v>0</v>
      </c>
      <c r="P774" s="79">
        <f t="shared" si="176"/>
        <v>0</v>
      </c>
      <c r="Q774" s="80">
        <f>INDEX([1]Ratio!R:R,MATCH([1]ตารางคะแนนV3!$C774,[1]Ratio!$C:$C,0))</f>
        <v>134</v>
      </c>
      <c r="R774" s="81">
        <f>INDEX([1]RiskPlusY2565Q3!$S:$S,MATCH([1]ตารางคะแนนV3!C774,[1]RiskPlusY2565Q3!$D:$D,0))</f>
        <v>0</v>
      </c>
      <c r="S774" s="82">
        <f>INDEX([1]Ratio!$S:$S,MATCH([1]ตารางคะแนนV3!$C774,[1]Ratio!$C:$C,0))</f>
        <v>76</v>
      </c>
      <c r="T774" s="78">
        <f>VLOOKUP($C774,[1]RiskPlusY2565Q3!$D$2:$W$901,17,0)</f>
        <v>0</v>
      </c>
      <c r="U774" s="83">
        <f t="shared" si="177"/>
        <v>0</v>
      </c>
      <c r="V774" s="82">
        <f>INDEX([1]Ratio!$T:$T,MATCH([1]ตารางคะแนนV3!$C774,[1]Ratio!$C:$C,0))</f>
        <v>53</v>
      </c>
      <c r="W774" s="78">
        <f>VLOOKUP($C774,[1]RiskPlusY2565Q3!$D$2:$W$901,18,0)</f>
        <v>1</v>
      </c>
      <c r="X774" s="83">
        <f t="shared" si="178"/>
        <v>0.5</v>
      </c>
      <c r="Y774" s="82">
        <f>INDEX([1]Ratio!$V:$V,MATCH([1]ตารางคะแนนV3!$C774,[1]Ratio!$C:$C,0))</f>
        <v>53</v>
      </c>
      <c r="Z774" s="81">
        <f>INDEX([1]RiskPlusY2565Q3!$W:$W,MATCH([1]ตารางคะแนนV3!C774,[1]RiskPlusY2565Q3!$D:$D,0))</f>
        <v>1</v>
      </c>
      <c r="AA774" s="84">
        <f t="shared" si="179"/>
        <v>1.5</v>
      </c>
      <c r="AB774" s="77" t="str">
        <f>INDEX('[1]Quick MethodY2565Q3'!P:P,MATCH([1]ตารางคะแนนV3!$C774,'[1]Quick MethodY2565Q3'!$C:$C,0))</f>
        <v>1</v>
      </c>
      <c r="AC774" s="78" t="str">
        <f>INDEX('[1]Quick MethodY2565Q3'!Q:Q,MATCH([1]ตารางคะแนนV3!$C774,'[1]Quick MethodY2565Q3'!$C:$C,0))</f>
        <v>0</v>
      </c>
      <c r="AD774" s="78">
        <f>INDEX([1]HGRY2565Q3!W:W,MATCH([1]ตารางคะแนนV3!$C774,[1]HGRY2565Q3!$C:$C,0))</f>
        <v>0</v>
      </c>
      <c r="AE774" s="78">
        <f>INDEX([1]HGRY2565Q3!X:X,MATCH([1]ตารางคะแนนV3!$C774,[1]HGRY2565Q3!$C:$C,0))</f>
        <v>0.5</v>
      </c>
      <c r="AF774" s="78">
        <f>INDEX([1]HGRY2565Q3!Y:Y,MATCH([1]ตารางคะแนนV3!$C774,[1]HGRY2565Q3!$C:$C,0))</f>
        <v>0</v>
      </c>
      <c r="AG774" s="78">
        <f>INDEX([1]HGRY2565Q3!Z:Z,MATCH([1]ตารางคะแนนV3!$C774,[1]HGRY2565Q3!$C:$C,0))</f>
        <v>0</v>
      </c>
      <c r="AH774" s="85">
        <f t="shared" si="180"/>
        <v>1.5</v>
      </c>
      <c r="AI774" s="79">
        <f t="shared" si="181"/>
        <v>1.5</v>
      </c>
      <c r="AJ774" s="86">
        <f>INDEX([1]PointY2565Q3!J:J,MATCH([1]ตารางคะแนนV3!$C774,[1]PointY2565Q3!$C:$C,0))</f>
        <v>1</v>
      </c>
      <c r="AK774" s="87">
        <f>IFERROR(INDEX([1]อัตราการครองเตียง!O:O,MATCH([1]ตารางคะแนนV3!$C774,[1]อัตราการครองเตียง!$C:$C,0)),0)</f>
        <v>1</v>
      </c>
      <c r="AL774" s="88">
        <f>INDEX([1]SumAdjRw!R:R,MATCH([1]ตารางคะแนนV3!$C774,[1]SumAdjRw!$C:$C,0))</f>
        <v>0</v>
      </c>
      <c r="AM774" s="89">
        <f t="shared" si="182"/>
        <v>1</v>
      </c>
      <c r="AN774" s="90">
        <f t="shared" si="183"/>
        <v>3.5</v>
      </c>
      <c r="AO774" s="91">
        <f t="shared" si="184"/>
        <v>5</v>
      </c>
      <c r="AP774" s="92">
        <f>INDEX([1]RiskPlusY2565Q3!Q:Q,MATCH([1]ตารางคะแนนV3!$C774,[1]RiskPlusY2565Q3!$D:$D,0))</f>
        <v>1</v>
      </c>
      <c r="AQ774" s="92">
        <f>INDEX([1]RiskPlusY2565Q3!R:R,MATCH([1]ตารางคะแนนV3!$C774,[1]RiskPlusY2565Q3!$D:$D,0))</f>
        <v>1</v>
      </c>
      <c r="AR774" s="92">
        <f>INDEX([1]RiskPlusY2565Q3!AB:AB,MATCH([1]ตารางคะแนนV3!$C774,[1]RiskPlusY2565Q3!$D:$D,0))</f>
        <v>1</v>
      </c>
      <c r="AS774" s="93">
        <f t="shared" si="185"/>
        <v>3</v>
      </c>
      <c r="AT774" s="92">
        <f>INDEX([1]RiskPlusY2565Q3!AA:AA,MATCH([1]ตารางคะแนนV3!$C774,[1]RiskPlusY2565Q3!$D:$D,0))</f>
        <v>1</v>
      </c>
      <c r="AU774" s="92">
        <f>INDEX([1]RiskPlusY2565Q3!AC:AC,MATCH([1]ตารางคะแนนV3!$C774,[1]RiskPlusY2565Q3!$D:$D,0))</f>
        <v>1</v>
      </c>
      <c r="AV774" s="94">
        <f t="shared" si="186"/>
        <v>2</v>
      </c>
      <c r="AW774" s="95">
        <f t="shared" si="187"/>
        <v>5</v>
      </c>
      <c r="AX774" s="96">
        <f t="shared" si="188"/>
        <v>10</v>
      </c>
      <c r="AY774" s="18" t="str">
        <f t="shared" si="189"/>
        <v>C</v>
      </c>
      <c r="AZ774" s="18"/>
      <c r="BA774" s="18" t="str">
        <f>INDEX([1]Proflile65!$L:$L,MATCH([1]ตารางคะแนนV3!$C774,[1]Proflile65!$D:$D,0))</f>
        <v>เดิม</v>
      </c>
      <c r="BB774" s="18"/>
      <c r="BC774" s="18"/>
      <c r="BD774" s="28" t="b">
        <f t="shared" si="190"/>
        <v>1</v>
      </c>
      <c r="BE774" s="96">
        <v>10</v>
      </c>
      <c r="BF774" s="18" t="s">
        <v>2072</v>
      </c>
      <c r="BH774" s="17">
        <f t="shared" si="192"/>
        <v>0</v>
      </c>
    </row>
    <row r="775" spans="1:60">
      <c r="A775" s="18" t="s">
        <v>41</v>
      </c>
      <c r="B775" s="17" t="s">
        <v>162</v>
      </c>
      <c r="C775" s="18" t="s">
        <v>1713</v>
      </c>
      <c r="D775" s="17" t="s">
        <v>1714</v>
      </c>
      <c r="E775" s="18" t="str">
        <f>INDEX([1]Proflile65!$F:$F,MATCH([1]ตารางคะแนนV3!$C775,[1]Proflile65!$D:$D,0))</f>
        <v>รพท.</v>
      </c>
      <c r="F775" s="18">
        <f>INDEX([1]Proflile65!$H:$H,MATCH([1]ตารางคะแนนV3!$C775,[1]Proflile65!$D:$D,0))</f>
        <v>346</v>
      </c>
      <c r="G775" s="19" t="str">
        <f>INDEX([1]Proflile65!$K:$K,MATCH([1]ตารางคะแนนV3!$C775,[1]Proflile65!$D:$D,0))</f>
        <v>รพท.S B&lt;=400</v>
      </c>
      <c r="H775" s="75">
        <v>114726</v>
      </c>
      <c r="I775" s="76">
        <f>INDEX([1]RiskPlusY2565Q3!L:L,MATCH([1]ตารางคะแนนV3!$C775,[1]RiskPlusY2565Q3!$D:$D,0))</f>
        <v>388267084.02999997</v>
      </c>
      <c r="J775" s="76">
        <f>INDEX([1]RiskPlusY2565Q3!P:P,MATCH([1]ตารางคะแนนV3!$C775,[1]RiskPlusY2565Q3!$D:$D,0))</f>
        <v>223918572.62</v>
      </c>
      <c r="K775" s="76">
        <f>INDEX([1]RiskPlusY2565Q3!O:O,MATCH([1]ตารางคะแนนV3!$C775,[1]RiskPlusY2565Q3!$D:$D,0))</f>
        <v>202272163.66</v>
      </c>
      <c r="L775" s="76">
        <f>INDEX([1]RiskPlusY2565Q3!M:M,MATCH([1]ตารางคะแนนV3!$C775,[1]RiskPlusY2565Q3!$D:$D,0))</f>
        <v>164523462.91</v>
      </c>
      <c r="M775" s="29">
        <f>INDEX([1]RiskPlusY2565Q3!N:N,MATCH([1]ตารางคะแนนV3!$C775,[1]RiskPlusY2565Q3!$D:$D,0))</f>
        <v>0</v>
      </c>
      <c r="N775" s="77">
        <f>INDEX([1]PlanfinY2565Q3!M:M,MATCH([1]ตารางคะแนนV3!$C775,[1]PlanfinY2565Q3!$C:$C,0))</f>
        <v>0</v>
      </c>
      <c r="O775" s="78">
        <f>INDEX([1]PlanfinY2565Q3!N:N,MATCH([1]ตารางคะแนนV3!$C775,[1]PlanfinY2565Q3!$C:$C,0))</f>
        <v>1</v>
      </c>
      <c r="P775" s="79">
        <f t="shared" si="176"/>
        <v>1</v>
      </c>
      <c r="Q775" s="80">
        <f>INDEX([1]Ratio!R:R,MATCH([1]ตารางคะแนนV3!$C775,[1]Ratio!$C:$C,0))</f>
        <v>98</v>
      </c>
      <c r="R775" s="81">
        <f>INDEX([1]RiskPlusY2565Q3!$S:$S,MATCH([1]ตารางคะแนนV3!C775,[1]RiskPlusY2565Q3!$D:$D,0))</f>
        <v>0</v>
      </c>
      <c r="S775" s="82">
        <f>INDEX([1]Ratio!$S:$S,MATCH([1]ตารางคะแนนV3!$C775,[1]Ratio!$C:$C,0))</f>
        <v>75</v>
      </c>
      <c r="T775" s="78">
        <f>VLOOKUP($C775,[1]RiskPlusY2565Q3!$D$2:$W$901,17,0)</f>
        <v>0</v>
      </c>
      <c r="U775" s="83">
        <f t="shared" si="177"/>
        <v>0</v>
      </c>
      <c r="V775" s="82">
        <f>INDEX([1]Ratio!$T:$T,MATCH([1]ตารางคะแนนV3!$C775,[1]Ratio!$C:$C,0))</f>
        <v>28</v>
      </c>
      <c r="W775" s="78">
        <f>VLOOKUP($C775,[1]RiskPlusY2565Q3!$D$2:$W$901,18,0)</f>
        <v>1</v>
      </c>
      <c r="X775" s="83">
        <f t="shared" si="178"/>
        <v>0.5</v>
      </c>
      <c r="Y775" s="82">
        <f>INDEX([1]Ratio!$V:$V,MATCH([1]ตารางคะแนนV3!$C775,[1]Ratio!$C:$C,0))</f>
        <v>42</v>
      </c>
      <c r="Z775" s="81">
        <f>INDEX([1]RiskPlusY2565Q3!$W:$W,MATCH([1]ตารางคะแนนV3!C775,[1]RiskPlusY2565Q3!$D:$D,0))</f>
        <v>1</v>
      </c>
      <c r="AA775" s="84">
        <f t="shared" si="179"/>
        <v>1.5</v>
      </c>
      <c r="AB775" s="77" t="str">
        <f>INDEX('[1]Quick MethodY2565Q3'!P:P,MATCH([1]ตารางคะแนนV3!$C775,'[1]Quick MethodY2565Q3'!$C:$C,0))</f>
        <v>1</v>
      </c>
      <c r="AC775" s="78" t="str">
        <f>INDEX('[1]Quick MethodY2565Q3'!Q:Q,MATCH([1]ตารางคะแนนV3!$C775,'[1]Quick MethodY2565Q3'!$C:$C,0))</f>
        <v>1</v>
      </c>
      <c r="AD775" s="78">
        <f>INDEX([1]HGRY2565Q3!W:W,MATCH([1]ตารางคะแนนV3!$C775,[1]HGRY2565Q3!$C:$C,0))</f>
        <v>0.5</v>
      </c>
      <c r="AE775" s="78">
        <f>INDEX([1]HGRY2565Q3!X:X,MATCH([1]ตารางคะแนนV3!$C775,[1]HGRY2565Q3!$C:$C,0))</f>
        <v>0.5</v>
      </c>
      <c r="AF775" s="78">
        <f>INDEX([1]HGRY2565Q3!Y:Y,MATCH([1]ตารางคะแนนV3!$C775,[1]HGRY2565Q3!$C:$C,0))</f>
        <v>0</v>
      </c>
      <c r="AG775" s="78">
        <f>INDEX([1]HGRY2565Q3!Z:Z,MATCH([1]ตารางคะแนนV3!$C775,[1]HGRY2565Q3!$C:$C,0))</f>
        <v>0</v>
      </c>
      <c r="AH775" s="85">
        <f t="shared" si="180"/>
        <v>3</v>
      </c>
      <c r="AI775" s="79">
        <f t="shared" si="181"/>
        <v>2</v>
      </c>
      <c r="AJ775" s="86">
        <f>INDEX([1]PointY2565Q3!J:J,MATCH([1]ตารางคะแนนV3!$C775,[1]PointY2565Q3!$C:$C,0))</f>
        <v>1</v>
      </c>
      <c r="AK775" s="87">
        <f>IFERROR(INDEX([1]อัตราการครองเตียง!O:O,MATCH([1]ตารางคะแนนV3!$C775,[1]อัตราการครองเตียง!$C:$C,0)),0)</f>
        <v>1</v>
      </c>
      <c r="AL775" s="88">
        <f>INDEX([1]SumAdjRw!R:R,MATCH([1]ตารางคะแนนV3!$C775,[1]SumAdjRw!$C:$C,0))</f>
        <v>1</v>
      </c>
      <c r="AM775" s="89">
        <f t="shared" si="182"/>
        <v>2</v>
      </c>
      <c r="AN775" s="90">
        <f t="shared" si="183"/>
        <v>5</v>
      </c>
      <c r="AO775" s="91">
        <f t="shared" si="184"/>
        <v>7.5</v>
      </c>
      <c r="AP775" s="92">
        <f>INDEX([1]RiskPlusY2565Q3!Q:Q,MATCH([1]ตารางคะแนนV3!$C775,[1]RiskPlusY2565Q3!$D:$D,0))</f>
        <v>1</v>
      </c>
      <c r="AQ775" s="92">
        <f>INDEX([1]RiskPlusY2565Q3!R:R,MATCH([1]ตารางคะแนนV3!$C775,[1]RiskPlusY2565Q3!$D:$D,0))</f>
        <v>1</v>
      </c>
      <c r="AR775" s="92">
        <f>INDEX([1]RiskPlusY2565Q3!AB:AB,MATCH([1]ตารางคะแนนV3!$C775,[1]RiskPlusY2565Q3!$D:$D,0))</f>
        <v>1</v>
      </c>
      <c r="AS775" s="93">
        <f t="shared" si="185"/>
        <v>3</v>
      </c>
      <c r="AT775" s="92">
        <f>INDEX([1]RiskPlusY2565Q3!AA:AA,MATCH([1]ตารางคะแนนV3!$C775,[1]RiskPlusY2565Q3!$D:$D,0))</f>
        <v>1</v>
      </c>
      <c r="AU775" s="92">
        <f>INDEX([1]RiskPlusY2565Q3!AC:AC,MATCH([1]ตารางคะแนนV3!$C775,[1]RiskPlusY2565Q3!$D:$D,0))</f>
        <v>1</v>
      </c>
      <c r="AV775" s="94">
        <f t="shared" si="186"/>
        <v>2</v>
      </c>
      <c r="AW775" s="95">
        <f t="shared" si="187"/>
        <v>5</v>
      </c>
      <c r="AX775" s="96">
        <f t="shared" si="188"/>
        <v>12.5</v>
      </c>
      <c r="AY775" s="18" t="str">
        <f t="shared" si="189"/>
        <v>A</v>
      </c>
      <c r="AZ775" s="18"/>
      <c r="BA775" s="18" t="str">
        <f>INDEX([1]Proflile65!$L:$L,MATCH([1]ตารางคะแนนV3!$C775,[1]Proflile65!$D:$D,0))</f>
        <v>เดิม</v>
      </c>
      <c r="BB775" s="18"/>
      <c r="BC775" s="18"/>
      <c r="BD775" s="28" t="b">
        <f t="shared" si="190"/>
        <v>1</v>
      </c>
      <c r="BE775" s="96">
        <v>12.5</v>
      </c>
      <c r="BF775" s="18" t="s">
        <v>2048</v>
      </c>
      <c r="BH775" s="17">
        <f t="shared" si="192"/>
        <v>300000</v>
      </c>
    </row>
    <row r="776" spans="1:60">
      <c r="A776" s="18" t="s">
        <v>41</v>
      </c>
      <c r="B776" s="17" t="s">
        <v>162</v>
      </c>
      <c r="C776" s="18" t="s">
        <v>1715</v>
      </c>
      <c r="D776" s="17" t="s">
        <v>1716</v>
      </c>
      <c r="E776" s="18" t="str">
        <f>INDEX([1]Proflile65!$F:$F,MATCH([1]ตารางคะแนนV3!$C776,[1]Proflile65!$D:$D,0))</f>
        <v>รพช.</v>
      </c>
      <c r="F776" s="18">
        <f>INDEX([1]Proflile65!$H:$H,MATCH([1]ตารางคะแนนV3!$C776,[1]Proflile65!$D:$D,0))</f>
        <v>40</v>
      </c>
      <c r="G776" s="19" t="str">
        <f>INDEX([1]Proflile65!$K:$K,MATCH([1]ตารางคะแนนV3!$C776,[1]Proflile65!$D:$D,0))</f>
        <v>รพช.F2 P&lt;=30,000</v>
      </c>
      <c r="H776" s="75">
        <v>21484</v>
      </c>
      <c r="I776" s="76">
        <f>INDEX([1]RiskPlusY2565Q3!L:L,MATCH([1]ตารางคะแนนV3!$C776,[1]RiskPlusY2565Q3!$D:$D,0))</f>
        <v>48857484.979999997</v>
      </c>
      <c r="J776" s="76">
        <f>INDEX([1]RiskPlusY2565Q3!P:P,MATCH([1]ตารางคะแนนV3!$C776,[1]RiskPlusY2565Q3!$D:$D,0))</f>
        <v>11271642.67</v>
      </c>
      <c r="K776" s="76">
        <f>INDEX([1]RiskPlusY2565Q3!O:O,MATCH([1]ตารางคะแนนV3!$C776,[1]RiskPlusY2565Q3!$D:$D,0))</f>
        <v>49894861.68</v>
      </c>
      <c r="L776" s="76">
        <f>INDEX([1]RiskPlusY2565Q3!M:M,MATCH([1]ตารางคะแนนV3!$C776,[1]RiskPlusY2565Q3!$D:$D,0))</f>
        <v>46673239.200000003</v>
      </c>
      <c r="M776" s="29">
        <f>INDEX([1]RiskPlusY2565Q3!N:N,MATCH([1]ตารางคะแนนV3!$C776,[1]RiskPlusY2565Q3!$D:$D,0))</f>
        <v>0</v>
      </c>
      <c r="N776" s="77">
        <f>INDEX([1]PlanfinY2565Q3!M:M,MATCH([1]ตารางคะแนนV3!$C776,[1]PlanfinY2565Q3!$C:$C,0))</f>
        <v>0</v>
      </c>
      <c r="O776" s="78">
        <f>INDEX([1]PlanfinY2565Q3!N:N,MATCH([1]ตารางคะแนนV3!$C776,[1]PlanfinY2565Q3!$C:$C,0))</f>
        <v>1</v>
      </c>
      <c r="P776" s="79">
        <f t="shared" ref="P776:P839" si="193">SUM(N776+O776)</f>
        <v>1</v>
      </c>
      <c r="Q776" s="80">
        <f>INDEX([1]Ratio!R:R,MATCH([1]ตารางคะแนนV3!$C776,[1]Ratio!$C:$C,0))</f>
        <v>436</v>
      </c>
      <c r="R776" s="81">
        <f>INDEX([1]RiskPlusY2565Q3!$S:$S,MATCH([1]ตารางคะแนนV3!C776,[1]RiskPlusY2565Q3!$D:$D,0))</f>
        <v>0</v>
      </c>
      <c r="S776" s="82">
        <f>INDEX([1]Ratio!$S:$S,MATCH([1]ตารางคะแนนV3!$C776,[1]Ratio!$C:$C,0))</f>
        <v>78</v>
      </c>
      <c r="T776" s="78">
        <f>VLOOKUP($C776,[1]RiskPlusY2565Q3!$D$2:$W$901,17,0)</f>
        <v>0</v>
      </c>
      <c r="U776" s="83">
        <f t="shared" ref="U776:U839" si="194">IF(T776=1,0.5,0)</f>
        <v>0</v>
      </c>
      <c r="V776" s="82">
        <f>INDEX([1]Ratio!$T:$T,MATCH([1]ตารางคะแนนV3!$C776,[1]Ratio!$C:$C,0))</f>
        <v>115</v>
      </c>
      <c r="W776" s="78">
        <f>VLOOKUP($C776,[1]RiskPlusY2565Q3!$D$2:$W$901,18,0)</f>
        <v>0</v>
      </c>
      <c r="X776" s="83">
        <f t="shared" ref="X776:X839" si="195">IF(W776=1,0.5,0)</f>
        <v>0</v>
      </c>
      <c r="Y776" s="82">
        <f>INDEX([1]Ratio!$V:$V,MATCH([1]ตารางคะแนนV3!$C776,[1]Ratio!$C:$C,0))</f>
        <v>69</v>
      </c>
      <c r="Z776" s="81">
        <f>INDEX([1]RiskPlusY2565Q3!$W:$W,MATCH([1]ตารางคะแนนV3!C776,[1]RiskPlusY2565Q3!$D:$D,0))</f>
        <v>0</v>
      </c>
      <c r="AA776" s="84">
        <f t="shared" ref="AA776:AA839" si="196">SUM(R776,U776,X776,Z776)</f>
        <v>0</v>
      </c>
      <c r="AB776" s="77" t="str">
        <f>INDEX('[1]Quick MethodY2565Q3'!P:P,MATCH([1]ตารางคะแนนV3!$C776,'[1]Quick MethodY2565Q3'!$C:$C,0))</f>
        <v>1</v>
      </c>
      <c r="AC776" s="78" t="str">
        <f>INDEX('[1]Quick MethodY2565Q3'!Q:Q,MATCH([1]ตารางคะแนนV3!$C776,'[1]Quick MethodY2565Q3'!$C:$C,0))</f>
        <v>0</v>
      </c>
      <c r="AD776" s="78">
        <f>INDEX([1]HGRY2565Q3!W:W,MATCH([1]ตารางคะแนนV3!$C776,[1]HGRY2565Q3!$C:$C,0))</f>
        <v>0</v>
      </c>
      <c r="AE776" s="78">
        <f>INDEX([1]HGRY2565Q3!X:X,MATCH([1]ตารางคะแนนV3!$C776,[1]HGRY2565Q3!$C:$C,0))</f>
        <v>0.5</v>
      </c>
      <c r="AF776" s="78">
        <f>INDEX([1]HGRY2565Q3!Y:Y,MATCH([1]ตารางคะแนนV3!$C776,[1]HGRY2565Q3!$C:$C,0))</f>
        <v>0</v>
      </c>
      <c r="AG776" s="78">
        <f>INDEX([1]HGRY2565Q3!Z:Z,MATCH([1]ตารางคะแนนV3!$C776,[1]HGRY2565Q3!$C:$C,0))</f>
        <v>0.5</v>
      </c>
      <c r="AH776" s="85">
        <f t="shared" ref="AH776:AH839" si="197">SUM(AB776+AC776+AD776+AE776+AF776+AG776)</f>
        <v>2</v>
      </c>
      <c r="AI776" s="79">
        <f t="shared" ref="AI776:AI839" si="198">IF(AH776&gt;=2,2,AH776)</f>
        <v>2</v>
      </c>
      <c r="AJ776" s="86">
        <f>INDEX([1]PointY2565Q3!J:J,MATCH([1]ตารางคะแนนV3!$C776,[1]PointY2565Q3!$C:$C,0))</f>
        <v>1</v>
      </c>
      <c r="AK776" s="87">
        <f>IFERROR(INDEX([1]อัตราการครองเตียง!O:O,MATCH([1]ตารางคะแนนV3!$C776,[1]อัตราการครองเตียง!$C:$C,0)),0)</f>
        <v>0</v>
      </c>
      <c r="AL776" s="88">
        <f>INDEX([1]SumAdjRw!R:R,MATCH([1]ตารางคะแนนV3!$C776,[1]SumAdjRw!$C:$C,0))</f>
        <v>0</v>
      </c>
      <c r="AM776" s="89">
        <f t="shared" ref="AM776:AM839" si="199">AK776+AL776</f>
        <v>0</v>
      </c>
      <c r="AN776" s="90">
        <f t="shared" ref="AN776:AN839" si="200">SUM(AI776,AJ776,AM776)</f>
        <v>3</v>
      </c>
      <c r="AO776" s="91">
        <f t="shared" ref="AO776:AO839" si="201">SUM(P776,AA776,AN776)</f>
        <v>4</v>
      </c>
      <c r="AP776" s="92">
        <f>INDEX([1]RiskPlusY2565Q3!Q:Q,MATCH([1]ตารางคะแนนV3!$C776,[1]RiskPlusY2565Q3!$D:$D,0))</f>
        <v>1</v>
      </c>
      <c r="AQ776" s="92">
        <f>INDEX([1]RiskPlusY2565Q3!R:R,MATCH([1]ตารางคะแนนV3!$C776,[1]RiskPlusY2565Q3!$D:$D,0))</f>
        <v>1</v>
      </c>
      <c r="AR776" s="92">
        <f>INDEX([1]RiskPlusY2565Q3!AB:AB,MATCH([1]ตารางคะแนนV3!$C776,[1]RiskPlusY2565Q3!$D:$D,0))</f>
        <v>1</v>
      </c>
      <c r="AS776" s="93">
        <f t="shared" ref="AS776:AS839" si="202">SUM(AP776:AR776)</f>
        <v>3</v>
      </c>
      <c r="AT776" s="92">
        <f>INDEX([1]RiskPlusY2565Q3!AA:AA,MATCH([1]ตารางคะแนนV3!$C776,[1]RiskPlusY2565Q3!$D:$D,0))</f>
        <v>1</v>
      </c>
      <c r="AU776" s="92">
        <f>INDEX([1]RiskPlusY2565Q3!AC:AC,MATCH([1]ตารางคะแนนV3!$C776,[1]RiskPlusY2565Q3!$D:$D,0))</f>
        <v>1</v>
      </c>
      <c r="AV776" s="94">
        <f t="shared" ref="AV776:AV839" si="203">SUM(AT776:AU776)</f>
        <v>2</v>
      </c>
      <c r="AW776" s="95">
        <f t="shared" ref="AW776:AW839" si="204">SUM(AV776,AS776)</f>
        <v>5</v>
      </c>
      <c r="AX776" s="96">
        <f t="shared" ref="AX776:AX839" si="205">SUM(AO776,AW776)</f>
        <v>9</v>
      </c>
      <c r="AY776" s="18" t="str">
        <f t="shared" ref="AY776:AY839" si="206">IF(AX776&lt;7.5,"F",IF(AX776&lt;9,"D",IF(AX776&lt;10.5,"C",IF(AX776&lt;12,"B","A"))))</f>
        <v>C</v>
      </c>
      <c r="AZ776" s="18"/>
      <c r="BA776" s="18" t="str">
        <f>INDEX([1]Proflile65!$L:$L,MATCH([1]ตารางคะแนนV3!$C776,[1]Proflile65!$D:$D,0))</f>
        <v>เดิม</v>
      </c>
      <c r="BB776" s="18"/>
      <c r="BC776" s="18"/>
      <c r="BD776" s="28" t="b">
        <f t="shared" ref="BD776:BD839" si="207">AX776=BE776</f>
        <v>1</v>
      </c>
      <c r="BE776" s="96">
        <v>9</v>
      </c>
      <c r="BF776" s="18" t="s">
        <v>2072</v>
      </c>
      <c r="BH776" s="17">
        <f t="shared" si="192"/>
        <v>0</v>
      </c>
    </row>
    <row r="777" spans="1:60">
      <c r="A777" s="18" t="s">
        <v>41</v>
      </c>
      <c r="B777" s="17" t="s">
        <v>162</v>
      </c>
      <c r="C777" s="18" t="s">
        <v>1717</v>
      </c>
      <c r="D777" s="17" t="s">
        <v>1718</v>
      </c>
      <c r="E777" s="18" t="str">
        <f>INDEX([1]Proflile65!$F:$F,MATCH([1]ตารางคะแนนV3!$C777,[1]Proflile65!$D:$D,0))</f>
        <v>รพช.</v>
      </c>
      <c r="F777" s="18">
        <f>INDEX([1]Proflile65!$H:$H,MATCH([1]ตารางคะแนนV3!$C777,[1]Proflile65!$D:$D,0))</f>
        <v>75</v>
      </c>
      <c r="G777" s="19" t="str">
        <f>INDEX([1]Proflile65!$K:$K,MATCH([1]ตารางคะแนนV3!$C777,[1]Proflile65!$D:$D,0))</f>
        <v>รพช.F1 P50,000-100,000</v>
      </c>
      <c r="H777" s="75">
        <v>57956</v>
      </c>
      <c r="I777" s="76">
        <f>INDEX([1]RiskPlusY2565Q3!L:L,MATCH([1]ตารางคะแนนV3!$C777,[1]RiskPlusY2565Q3!$D:$D,0))</f>
        <v>104636768.88</v>
      </c>
      <c r="J777" s="76">
        <f>INDEX([1]RiskPlusY2565Q3!P:P,MATCH([1]ตารางคะแนนV3!$C777,[1]RiskPlusY2565Q3!$D:$D,0))</f>
        <v>9647194.1199999992</v>
      </c>
      <c r="K777" s="76">
        <f>INDEX([1]RiskPlusY2565Q3!O:O,MATCH([1]ตารางคะแนนV3!$C777,[1]RiskPlusY2565Q3!$D:$D,0))</f>
        <v>66178692</v>
      </c>
      <c r="L777" s="76">
        <f>INDEX([1]RiskPlusY2565Q3!M:M,MATCH([1]ตารางคะแนนV3!$C777,[1]RiskPlusY2565Q3!$D:$D,0))</f>
        <v>66203425.509999998</v>
      </c>
      <c r="M777" s="29">
        <f>INDEX([1]RiskPlusY2565Q3!N:N,MATCH([1]ตารางคะแนนV3!$C777,[1]RiskPlusY2565Q3!$D:$D,0))</f>
        <v>0</v>
      </c>
      <c r="N777" s="77">
        <f>INDEX([1]PlanfinY2565Q3!M:M,MATCH([1]ตารางคะแนนV3!$C777,[1]PlanfinY2565Q3!$C:$C,0))</f>
        <v>0</v>
      </c>
      <c r="O777" s="78">
        <f>INDEX([1]PlanfinY2565Q3!N:N,MATCH([1]ตารางคะแนนV3!$C777,[1]PlanfinY2565Q3!$C:$C,0))</f>
        <v>1</v>
      </c>
      <c r="P777" s="79">
        <f t="shared" si="193"/>
        <v>1</v>
      </c>
      <c r="Q777" s="80">
        <f>INDEX([1]Ratio!R:R,MATCH([1]ตารางคะแนนV3!$C777,[1]Ratio!$C:$C,0))</f>
        <v>527</v>
      </c>
      <c r="R777" s="81">
        <f>INDEX([1]RiskPlusY2565Q3!$S:$S,MATCH([1]ตารางคะแนนV3!C777,[1]RiskPlusY2565Q3!$D:$D,0))</f>
        <v>0</v>
      </c>
      <c r="S777" s="82">
        <f>INDEX([1]Ratio!$S:$S,MATCH([1]ตารางคะแนนV3!$C777,[1]Ratio!$C:$C,0))</f>
        <v>294</v>
      </c>
      <c r="T777" s="78">
        <f>VLOOKUP($C777,[1]RiskPlusY2565Q3!$D$2:$W$901,17,0)</f>
        <v>0</v>
      </c>
      <c r="U777" s="83">
        <f t="shared" si="194"/>
        <v>0</v>
      </c>
      <c r="V777" s="82">
        <f>INDEX([1]Ratio!$T:$T,MATCH([1]ตารางคะแนนV3!$C777,[1]Ratio!$C:$C,0))</f>
        <v>157</v>
      </c>
      <c r="W777" s="78">
        <f>VLOOKUP($C777,[1]RiskPlusY2565Q3!$D$2:$W$901,18,0)</f>
        <v>0</v>
      </c>
      <c r="X777" s="83">
        <f t="shared" si="195"/>
        <v>0</v>
      </c>
      <c r="Y777" s="82">
        <f>INDEX([1]Ratio!$V:$V,MATCH([1]ตารางคะแนนV3!$C777,[1]Ratio!$C:$C,0))</f>
        <v>63</v>
      </c>
      <c r="Z777" s="81">
        <f>INDEX([1]RiskPlusY2565Q3!$W:$W,MATCH([1]ตารางคะแนนV3!C777,[1]RiskPlusY2565Q3!$D:$D,0))</f>
        <v>0</v>
      </c>
      <c r="AA777" s="84">
        <f t="shared" si="196"/>
        <v>0</v>
      </c>
      <c r="AB777" s="77" t="str">
        <f>INDEX('[1]Quick MethodY2565Q3'!P:P,MATCH([1]ตารางคะแนนV3!$C777,'[1]Quick MethodY2565Q3'!$C:$C,0))</f>
        <v>1</v>
      </c>
      <c r="AC777" s="78" t="str">
        <f>INDEX('[1]Quick MethodY2565Q3'!Q:Q,MATCH([1]ตารางคะแนนV3!$C777,'[1]Quick MethodY2565Q3'!$C:$C,0))</f>
        <v>1</v>
      </c>
      <c r="AD777" s="78">
        <f>INDEX([1]HGRY2565Q3!W:W,MATCH([1]ตารางคะแนนV3!$C777,[1]HGRY2565Q3!$C:$C,0))</f>
        <v>0.5</v>
      </c>
      <c r="AE777" s="78">
        <f>INDEX([1]HGRY2565Q3!X:X,MATCH([1]ตารางคะแนนV3!$C777,[1]HGRY2565Q3!$C:$C,0))</f>
        <v>0.5</v>
      </c>
      <c r="AF777" s="78">
        <f>INDEX([1]HGRY2565Q3!Y:Y,MATCH([1]ตารางคะแนนV3!$C777,[1]HGRY2565Q3!$C:$C,0))</f>
        <v>0.5</v>
      </c>
      <c r="AG777" s="78">
        <f>INDEX([1]HGRY2565Q3!Z:Z,MATCH([1]ตารางคะแนนV3!$C777,[1]HGRY2565Q3!$C:$C,0))</f>
        <v>0.5</v>
      </c>
      <c r="AH777" s="85">
        <f t="shared" si="197"/>
        <v>4</v>
      </c>
      <c r="AI777" s="79">
        <f t="shared" si="198"/>
        <v>2</v>
      </c>
      <c r="AJ777" s="86">
        <f>INDEX([1]PointY2565Q3!J:J,MATCH([1]ตารางคะแนนV3!$C777,[1]PointY2565Q3!$C:$C,0))</f>
        <v>1</v>
      </c>
      <c r="AK777" s="87">
        <f>IFERROR(INDEX([1]อัตราการครองเตียง!O:O,MATCH([1]ตารางคะแนนV3!$C777,[1]อัตราการครองเตียง!$C:$C,0)),0)</f>
        <v>1</v>
      </c>
      <c r="AL777" s="88">
        <f>INDEX([1]SumAdjRw!R:R,MATCH([1]ตารางคะแนนV3!$C777,[1]SumAdjRw!$C:$C,0))</f>
        <v>0</v>
      </c>
      <c r="AM777" s="89">
        <f t="shared" si="199"/>
        <v>1</v>
      </c>
      <c r="AN777" s="90">
        <f t="shared" si="200"/>
        <v>4</v>
      </c>
      <c r="AO777" s="91">
        <f t="shared" si="201"/>
        <v>5</v>
      </c>
      <c r="AP777" s="92">
        <f>INDEX([1]RiskPlusY2565Q3!Q:Q,MATCH([1]ตารางคะแนนV3!$C777,[1]RiskPlusY2565Q3!$D:$D,0))</f>
        <v>1</v>
      </c>
      <c r="AQ777" s="92">
        <f>INDEX([1]RiskPlusY2565Q3!R:R,MATCH([1]ตารางคะแนนV3!$C777,[1]RiskPlusY2565Q3!$D:$D,0))</f>
        <v>1</v>
      </c>
      <c r="AR777" s="92">
        <f>INDEX([1]RiskPlusY2565Q3!AB:AB,MATCH([1]ตารางคะแนนV3!$C777,[1]RiskPlusY2565Q3!$D:$D,0))</f>
        <v>1</v>
      </c>
      <c r="AS777" s="93">
        <f t="shared" si="202"/>
        <v>3</v>
      </c>
      <c r="AT777" s="92">
        <f>INDEX([1]RiskPlusY2565Q3!AA:AA,MATCH([1]ตารางคะแนนV3!$C777,[1]RiskPlusY2565Q3!$D:$D,0))</f>
        <v>1</v>
      </c>
      <c r="AU777" s="92">
        <f>INDEX([1]RiskPlusY2565Q3!AC:AC,MATCH([1]ตารางคะแนนV3!$C777,[1]RiskPlusY2565Q3!$D:$D,0))</f>
        <v>1</v>
      </c>
      <c r="AV777" s="94">
        <f t="shared" si="203"/>
        <v>2</v>
      </c>
      <c r="AW777" s="95">
        <f t="shared" si="204"/>
        <v>5</v>
      </c>
      <c r="AX777" s="96">
        <f t="shared" si="205"/>
        <v>10</v>
      </c>
      <c r="AY777" s="18" t="str">
        <f t="shared" si="206"/>
        <v>C</v>
      </c>
      <c r="AZ777" s="18"/>
      <c r="BA777" s="18" t="str">
        <f>INDEX([1]Proflile65!$L:$L,MATCH([1]ตารางคะแนนV3!$C777,[1]Proflile65!$D:$D,0))</f>
        <v>เดิม</v>
      </c>
      <c r="BB777" s="18"/>
      <c r="BC777" s="18"/>
      <c r="BD777" s="28" t="b">
        <f t="shared" si="207"/>
        <v>1</v>
      </c>
      <c r="BE777" s="96">
        <v>10</v>
      </c>
      <c r="BF777" s="18" t="s">
        <v>2072</v>
      </c>
      <c r="BH777" s="17">
        <f t="shared" si="192"/>
        <v>0</v>
      </c>
    </row>
    <row r="778" spans="1:60">
      <c r="A778" s="18" t="s">
        <v>41</v>
      </c>
      <c r="B778" s="17" t="s">
        <v>162</v>
      </c>
      <c r="C778" s="18" t="s">
        <v>1719</v>
      </c>
      <c r="D778" s="17" t="s">
        <v>1720</v>
      </c>
      <c r="E778" s="18" t="str">
        <f>INDEX([1]Proflile65!$F:$F,MATCH([1]ตารางคะแนนV3!$C778,[1]Proflile65!$D:$D,0))</f>
        <v>รพช.</v>
      </c>
      <c r="F778" s="18">
        <f>INDEX([1]Proflile65!$H:$H,MATCH([1]ตารางคะแนนV3!$C778,[1]Proflile65!$D:$D,0))</f>
        <v>105</v>
      </c>
      <c r="G778" s="19" t="str">
        <f>INDEX([1]Proflile65!$K:$K,MATCH([1]ตารางคะแนนV3!$C778,[1]Proflile65!$D:$D,0))</f>
        <v>รพช.M2 B&gt;100</v>
      </c>
      <c r="H778" s="75">
        <v>60691</v>
      </c>
      <c r="I778" s="76">
        <f>INDEX([1]RiskPlusY2565Q3!L:L,MATCH([1]ตารางคะแนนV3!$C778,[1]RiskPlusY2565Q3!$D:$D,0))</f>
        <v>137909625.25</v>
      </c>
      <c r="J778" s="76">
        <f>INDEX([1]RiskPlusY2565Q3!P:P,MATCH([1]ตารางคะแนนV3!$C778,[1]RiskPlusY2565Q3!$D:$D,0))</f>
        <v>40623529.119999997</v>
      </c>
      <c r="K778" s="76">
        <f>INDEX([1]RiskPlusY2565Q3!O:O,MATCH([1]ตารางคะแนนV3!$C778,[1]RiskPlusY2565Q3!$D:$D,0))</f>
        <v>97064555.819999993</v>
      </c>
      <c r="L778" s="76">
        <f>INDEX([1]RiskPlusY2565Q3!M:M,MATCH([1]ตารางคะแนนV3!$C778,[1]RiskPlusY2565Q3!$D:$D,0))</f>
        <v>94963273.670000002</v>
      </c>
      <c r="M778" s="29">
        <f>INDEX([1]RiskPlusY2565Q3!N:N,MATCH([1]ตารางคะแนนV3!$C778,[1]RiskPlusY2565Q3!$D:$D,0))</f>
        <v>0</v>
      </c>
      <c r="N778" s="77">
        <f>INDEX([1]PlanfinY2565Q3!M:M,MATCH([1]ตารางคะแนนV3!$C778,[1]PlanfinY2565Q3!$C:$C,0))</f>
        <v>1</v>
      </c>
      <c r="O778" s="78">
        <f>INDEX([1]PlanfinY2565Q3!N:N,MATCH([1]ตารางคะแนนV3!$C778,[1]PlanfinY2565Q3!$C:$C,0))</f>
        <v>1</v>
      </c>
      <c r="P778" s="79">
        <f t="shared" si="193"/>
        <v>2</v>
      </c>
      <c r="Q778" s="80">
        <f>INDEX([1]Ratio!R:R,MATCH([1]ตารางคะแนนV3!$C778,[1]Ratio!$C:$C,0))</f>
        <v>261</v>
      </c>
      <c r="R778" s="81">
        <f>INDEX([1]RiskPlusY2565Q3!$S:$S,MATCH([1]ตารางคะแนนV3!C778,[1]RiskPlusY2565Q3!$D:$D,0))</f>
        <v>0</v>
      </c>
      <c r="S778" s="82">
        <f>INDEX([1]Ratio!$S:$S,MATCH([1]ตารางคะแนนV3!$C778,[1]Ratio!$C:$C,0))</f>
        <v>137</v>
      </c>
      <c r="T778" s="78">
        <f>VLOOKUP($C778,[1]RiskPlusY2565Q3!$D$2:$W$901,17,0)</f>
        <v>0</v>
      </c>
      <c r="U778" s="83">
        <f t="shared" si="194"/>
        <v>0</v>
      </c>
      <c r="V778" s="82">
        <f>INDEX([1]Ratio!$T:$T,MATCH([1]ตารางคะแนนV3!$C778,[1]Ratio!$C:$C,0))</f>
        <v>185</v>
      </c>
      <c r="W778" s="78">
        <f>VLOOKUP($C778,[1]RiskPlusY2565Q3!$D$2:$W$901,18,0)</f>
        <v>0</v>
      </c>
      <c r="X778" s="83">
        <f t="shared" si="195"/>
        <v>0</v>
      </c>
      <c r="Y778" s="82">
        <f>INDEX([1]Ratio!$V:$V,MATCH([1]ตารางคะแนนV3!$C778,[1]Ratio!$C:$C,0))</f>
        <v>31</v>
      </c>
      <c r="Z778" s="81">
        <f>INDEX([1]RiskPlusY2565Q3!$W:$W,MATCH([1]ตารางคะแนนV3!C778,[1]RiskPlusY2565Q3!$D:$D,0))</f>
        <v>1</v>
      </c>
      <c r="AA778" s="84">
        <f t="shared" si="196"/>
        <v>1</v>
      </c>
      <c r="AB778" s="77" t="str">
        <f>INDEX('[1]Quick MethodY2565Q3'!P:P,MATCH([1]ตารางคะแนนV3!$C778,'[1]Quick MethodY2565Q3'!$C:$C,0))</f>
        <v>1</v>
      </c>
      <c r="AC778" s="78" t="str">
        <f>INDEX('[1]Quick MethodY2565Q3'!Q:Q,MATCH([1]ตารางคะแนนV3!$C778,'[1]Quick MethodY2565Q3'!$C:$C,0))</f>
        <v>1</v>
      </c>
      <c r="AD778" s="78">
        <f>INDEX([1]HGRY2565Q3!W:W,MATCH([1]ตารางคะแนนV3!$C778,[1]HGRY2565Q3!$C:$C,0))</f>
        <v>0.5</v>
      </c>
      <c r="AE778" s="78">
        <f>INDEX([1]HGRY2565Q3!X:X,MATCH([1]ตารางคะแนนV3!$C778,[1]HGRY2565Q3!$C:$C,0))</f>
        <v>0.5</v>
      </c>
      <c r="AF778" s="78">
        <f>INDEX([1]HGRY2565Q3!Y:Y,MATCH([1]ตารางคะแนนV3!$C778,[1]HGRY2565Q3!$C:$C,0))</f>
        <v>0</v>
      </c>
      <c r="AG778" s="78">
        <f>INDEX([1]HGRY2565Q3!Z:Z,MATCH([1]ตารางคะแนนV3!$C778,[1]HGRY2565Q3!$C:$C,0))</f>
        <v>0.5</v>
      </c>
      <c r="AH778" s="85">
        <f t="shared" si="197"/>
        <v>3.5</v>
      </c>
      <c r="AI778" s="79">
        <f t="shared" si="198"/>
        <v>2</v>
      </c>
      <c r="AJ778" s="86">
        <f>INDEX([1]PointY2565Q3!J:J,MATCH([1]ตารางคะแนนV3!$C778,[1]PointY2565Q3!$C:$C,0))</f>
        <v>1</v>
      </c>
      <c r="AK778" s="87">
        <f>IFERROR(INDEX([1]อัตราการครองเตียง!O:O,MATCH([1]ตารางคะแนนV3!$C778,[1]อัตราการครองเตียง!$C:$C,0)),0)</f>
        <v>1</v>
      </c>
      <c r="AL778" s="88">
        <f>INDEX([1]SumAdjRw!R:R,MATCH([1]ตารางคะแนนV3!$C778,[1]SumAdjRw!$C:$C,0))</f>
        <v>1</v>
      </c>
      <c r="AM778" s="89">
        <f t="shared" si="199"/>
        <v>2</v>
      </c>
      <c r="AN778" s="90">
        <f t="shared" si="200"/>
        <v>5</v>
      </c>
      <c r="AO778" s="91">
        <f t="shared" si="201"/>
        <v>8</v>
      </c>
      <c r="AP778" s="92">
        <f>INDEX([1]RiskPlusY2565Q3!Q:Q,MATCH([1]ตารางคะแนนV3!$C778,[1]RiskPlusY2565Q3!$D:$D,0))</f>
        <v>1</v>
      </c>
      <c r="AQ778" s="92">
        <f>INDEX([1]RiskPlusY2565Q3!R:R,MATCH([1]ตารางคะแนนV3!$C778,[1]RiskPlusY2565Q3!$D:$D,0))</f>
        <v>1</v>
      </c>
      <c r="AR778" s="92">
        <f>INDEX([1]RiskPlusY2565Q3!AB:AB,MATCH([1]ตารางคะแนนV3!$C778,[1]RiskPlusY2565Q3!$D:$D,0))</f>
        <v>1</v>
      </c>
      <c r="AS778" s="93">
        <f t="shared" si="202"/>
        <v>3</v>
      </c>
      <c r="AT778" s="92">
        <f>INDEX([1]RiskPlusY2565Q3!AA:AA,MATCH([1]ตารางคะแนนV3!$C778,[1]RiskPlusY2565Q3!$D:$D,0))</f>
        <v>1</v>
      </c>
      <c r="AU778" s="92">
        <f>INDEX([1]RiskPlusY2565Q3!AC:AC,MATCH([1]ตารางคะแนนV3!$C778,[1]RiskPlusY2565Q3!$D:$D,0))</f>
        <v>1</v>
      </c>
      <c r="AV778" s="94">
        <f t="shared" si="203"/>
        <v>2</v>
      </c>
      <c r="AW778" s="95">
        <f t="shared" si="204"/>
        <v>5</v>
      </c>
      <c r="AX778" s="96">
        <f t="shared" si="205"/>
        <v>13</v>
      </c>
      <c r="AY778" s="18" t="str">
        <f t="shared" si="206"/>
        <v>A</v>
      </c>
      <c r="AZ778" s="18"/>
      <c r="BA778" s="18" t="str">
        <f>INDEX([1]Proflile65!$L:$L,MATCH([1]ตารางคะแนนV3!$C778,[1]Proflile65!$D:$D,0))</f>
        <v>เดิม</v>
      </c>
      <c r="BB778" s="18"/>
      <c r="BC778" s="18"/>
      <c r="BD778" s="28" t="b">
        <f t="shared" si="207"/>
        <v>1</v>
      </c>
      <c r="BE778" s="96">
        <v>13</v>
      </c>
      <c r="BF778" s="18" t="s">
        <v>2048</v>
      </c>
      <c r="BH778" s="17">
        <f t="shared" si="192"/>
        <v>300000</v>
      </c>
    </row>
    <row r="779" spans="1:60">
      <c r="A779" s="18" t="s">
        <v>41</v>
      </c>
      <c r="B779" s="17" t="s">
        <v>162</v>
      </c>
      <c r="C779" s="18" t="s">
        <v>1721</v>
      </c>
      <c r="D779" s="17" t="s">
        <v>1722</v>
      </c>
      <c r="E779" s="18" t="str">
        <f>INDEX([1]Proflile65!$F:$F,MATCH([1]ตารางคะแนนV3!$C779,[1]Proflile65!$D:$D,0))</f>
        <v>รพช.</v>
      </c>
      <c r="F779" s="18">
        <f>INDEX([1]Proflile65!$H:$H,MATCH([1]ตารางคะแนนV3!$C779,[1]Proflile65!$D:$D,0))</f>
        <v>80</v>
      </c>
      <c r="G779" s="19" t="str">
        <f>INDEX([1]Proflile65!$K:$K,MATCH([1]ตารางคะแนนV3!$C779,[1]Proflile65!$D:$D,0))</f>
        <v>รพช.F1 P50,000-100,000</v>
      </c>
      <c r="H779" s="75">
        <v>64395</v>
      </c>
      <c r="I779" s="76">
        <f>INDEX([1]RiskPlusY2565Q3!L:L,MATCH([1]ตารางคะแนนV3!$C779,[1]RiskPlusY2565Q3!$D:$D,0))</f>
        <v>81101418.689999998</v>
      </c>
      <c r="J779" s="76">
        <f>INDEX([1]RiskPlusY2565Q3!P:P,MATCH([1]ตารางคะแนนV3!$C779,[1]RiskPlusY2565Q3!$D:$D,0))</f>
        <v>51992103.710000001</v>
      </c>
      <c r="K779" s="76">
        <f>INDEX([1]RiskPlusY2565Q3!O:O,MATCH([1]ตารางคะแนนV3!$C779,[1]RiskPlusY2565Q3!$D:$D,0))</f>
        <v>74769272.069999993</v>
      </c>
      <c r="L779" s="76">
        <f>INDEX([1]RiskPlusY2565Q3!M:M,MATCH([1]ตารางคะแนนV3!$C779,[1]RiskPlusY2565Q3!$D:$D,0))</f>
        <v>71369424.280000001</v>
      </c>
      <c r="M779" s="29">
        <f>INDEX([1]RiskPlusY2565Q3!N:N,MATCH([1]ตารางคะแนนV3!$C779,[1]RiskPlusY2565Q3!$D:$D,0))</f>
        <v>0</v>
      </c>
      <c r="N779" s="77">
        <f>INDEX([1]PlanfinY2565Q3!M:M,MATCH([1]ตารางคะแนนV3!$C779,[1]PlanfinY2565Q3!$C:$C,0))</f>
        <v>1</v>
      </c>
      <c r="O779" s="78">
        <f>INDEX([1]PlanfinY2565Q3!N:N,MATCH([1]ตารางคะแนนV3!$C779,[1]PlanfinY2565Q3!$C:$C,0))</f>
        <v>0</v>
      </c>
      <c r="P779" s="79">
        <f t="shared" si="193"/>
        <v>1</v>
      </c>
      <c r="Q779" s="80">
        <f>INDEX([1]Ratio!R:R,MATCH([1]ตารางคะแนนV3!$C779,[1]Ratio!$C:$C,0))</f>
        <v>343</v>
      </c>
      <c r="R779" s="81">
        <f>INDEX([1]RiskPlusY2565Q3!$S:$S,MATCH([1]ตารางคะแนนV3!C779,[1]RiskPlusY2565Q3!$D:$D,0))</f>
        <v>0</v>
      </c>
      <c r="S779" s="82">
        <f>INDEX([1]Ratio!$S:$S,MATCH([1]ตารางคะแนนV3!$C779,[1]Ratio!$C:$C,0))</f>
        <v>15</v>
      </c>
      <c r="T779" s="78">
        <f>VLOOKUP($C779,[1]RiskPlusY2565Q3!$D$2:$W$901,17,0)</f>
        <v>1</v>
      </c>
      <c r="U779" s="83">
        <f t="shared" si="194"/>
        <v>0.5</v>
      </c>
      <c r="V779" s="82">
        <f>INDEX([1]Ratio!$T:$T,MATCH([1]ตารางคะแนนV3!$C779,[1]Ratio!$C:$C,0))</f>
        <v>113</v>
      </c>
      <c r="W779" s="78">
        <f>VLOOKUP($C779,[1]RiskPlusY2565Q3!$D$2:$W$901,18,0)</f>
        <v>0</v>
      </c>
      <c r="X779" s="83">
        <f t="shared" si="195"/>
        <v>0</v>
      </c>
      <c r="Y779" s="82">
        <f>INDEX([1]Ratio!$V:$V,MATCH([1]ตารางคะแนนV3!$C779,[1]Ratio!$C:$C,0))</f>
        <v>88</v>
      </c>
      <c r="Z779" s="81">
        <f>INDEX([1]RiskPlusY2565Q3!$W:$W,MATCH([1]ตารางคะแนนV3!C779,[1]RiskPlusY2565Q3!$D:$D,0))</f>
        <v>0</v>
      </c>
      <c r="AA779" s="84">
        <f t="shared" si="196"/>
        <v>0.5</v>
      </c>
      <c r="AB779" s="77" t="str">
        <f>INDEX('[1]Quick MethodY2565Q3'!P:P,MATCH([1]ตารางคะแนนV3!$C779,'[1]Quick MethodY2565Q3'!$C:$C,0))</f>
        <v>1</v>
      </c>
      <c r="AC779" s="78" t="str">
        <f>INDEX('[1]Quick MethodY2565Q3'!Q:Q,MATCH([1]ตารางคะแนนV3!$C779,'[1]Quick MethodY2565Q3'!$C:$C,0))</f>
        <v>0</v>
      </c>
      <c r="AD779" s="78">
        <f>INDEX([1]HGRY2565Q3!W:W,MATCH([1]ตารางคะแนนV3!$C779,[1]HGRY2565Q3!$C:$C,0))</f>
        <v>0.5</v>
      </c>
      <c r="AE779" s="78">
        <f>INDEX([1]HGRY2565Q3!X:X,MATCH([1]ตารางคะแนนV3!$C779,[1]HGRY2565Q3!$C:$C,0))</f>
        <v>0.5</v>
      </c>
      <c r="AF779" s="78">
        <f>INDEX([1]HGRY2565Q3!Y:Y,MATCH([1]ตารางคะแนนV3!$C779,[1]HGRY2565Q3!$C:$C,0))</f>
        <v>0.5</v>
      </c>
      <c r="AG779" s="78">
        <f>INDEX([1]HGRY2565Q3!Z:Z,MATCH([1]ตารางคะแนนV3!$C779,[1]HGRY2565Q3!$C:$C,0))</f>
        <v>0.5</v>
      </c>
      <c r="AH779" s="85">
        <f t="shared" si="197"/>
        <v>3</v>
      </c>
      <c r="AI779" s="79">
        <f t="shared" si="198"/>
        <v>2</v>
      </c>
      <c r="AJ779" s="86">
        <f>INDEX([1]PointY2565Q3!J:J,MATCH([1]ตารางคะแนนV3!$C779,[1]PointY2565Q3!$C:$C,0))</f>
        <v>0</v>
      </c>
      <c r="AK779" s="87">
        <f>IFERROR(INDEX([1]อัตราการครองเตียง!O:O,MATCH([1]ตารางคะแนนV3!$C779,[1]อัตราการครองเตียง!$C:$C,0)),0)</f>
        <v>1</v>
      </c>
      <c r="AL779" s="88">
        <f>INDEX([1]SumAdjRw!R:R,MATCH([1]ตารางคะแนนV3!$C779,[1]SumAdjRw!$C:$C,0))</f>
        <v>0</v>
      </c>
      <c r="AM779" s="89">
        <f t="shared" si="199"/>
        <v>1</v>
      </c>
      <c r="AN779" s="90">
        <f t="shared" si="200"/>
        <v>3</v>
      </c>
      <c r="AO779" s="91">
        <f t="shared" si="201"/>
        <v>4.5</v>
      </c>
      <c r="AP779" s="92">
        <f>INDEX([1]RiskPlusY2565Q3!Q:Q,MATCH([1]ตารางคะแนนV3!$C779,[1]RiskPlusY2565Q3!$D:$D,0))</f>
        <v>1</v>
      </c>
      <c r="AQ779" s="92">
        <f>INDEX([1]RiskPlusY2565Q3!R:R,MATCH([1]ตารางคะแนนV3!$C779,[1]RiskPlusY2565Q3!$D:$D,0))</f>
        <v>1</v>
      </c>
      <c r="AR779" s="92">
        <f>INDEX([1]RiskPlusY2565Q3!AB:AB,MATCH([1]ตารางคะแนนV3!$C779,[1]RiskPlusY2565Q3!$D:$D,0))</f>
        <v>1</v>
      </c>
      <c r="AS779" s="93">
        <f t="shared" si="202"/>
        <v>3</v>
      </c>
      <c r="AT779" s="92">
        <f>INDEX([1]RiskPlusY2565Q3!AA:AA,MATCH([1]ตารางคะแนนV3!$C779,[1]RiskPlusY2565Q3!$D:$D,0))</f>
        <v>1</v>
      </c>
      <c r="AU779" s="92">
        <f>INDEX([1]RiskPlusY2565Q3!AC:AC,MATCH([1]ตารางคะแนนV3!$C779,[1]RiskPlusY2565Q3!$D:$D,0))</f>
        <v>1</v>
      </c>
      <c r="AV779" s="94">
        <f t="shared" si="203"/>
        <v>2</v>
      </c>
      <c r="AW779" s="95">
        <f t="shared" si="204"/>
        <v>5</v>
      </c>
      <c r="AX779" s="96">
        <f t="shared" si="205"/>
        <v>9.5</v>
      </c>
      <c r="AY779" s="18" t="str">
        <f t="shared" si="206"/>
        <v>C</v>
      </c>
      <c r="AZ779" s="18"/>
      <c r="BA779" s="18" t="str">
        <f>INDEX([1]Proflile65!$L:$L,MATCH([1]ตารางคะแนนV3!$C779,[1]Proflile65!$D:$D,0))</f>
        <v>เดิม</v>
      </c>
      <c r="BB779" s="18"/>
      <c r="BC779" s="18"/>
      <c r="BD779" s="28" t="b">
        <f t="shared" si="207"/>
        <v>1</v>
      </c>
      <c r="BE779" s="96">
        <v>9.5</v>
      </c>
      <c r="BF779" s="18" t="s">
        <v>2072</v>
      </c>
      <c r="BH779" s="17">
        <f t="shared" si="192"/>
        <v>0</v>
      </c>
    </row>
    <row r="780" spans="1:60">
      <c r="A780" s="18" t="s">
        <v>41</v>
      </c>
      <c r="B780" s="17" t="s">
        <v>162</v>
      </c>
      <c r="C780" s="18" t="s">
        <v>1723</v>
      </c>
      <c r="D780" s="17" t="s">
        <v>1724</v>
      </c>
      <c r="E780" s="18" t="str">
        <f>INDEX([1]Proflile65!$F:$F,MATCH([1]ตารางคะแนนV3!$C780,[1]Proflile65!$D:$D,0))</f>
        <v>รพท.</v>
      </c>
      <c r="F780" s="18">
        <f>INDEX([1]Proflile65!$H:$H,MATCH([1]ตารางคะแนนV3!$C780,[1]Proflile65!$D:$D,0))</f>
        <v>450</v>
      </c>
      <c r="G780" s="19" t="str">
        <f>INDEX([1]Proflile65!$K:$K,MATCH([1]ตารางคะแนนV3!$C780,[1]Proflile65!$D:$D,0))</f>
        <v>รพท.M1 B&gt;200</v>
      </c>
      <c r="H780" s="75">
        <v>73958</v>
      </c>
      <c r="I780" s="76">
        <f>INDEX([1]RiskPlusY2565Q3!L:L,MATCH([1]ตารางคะแนนV3!$C780,[1]RiskPlusY2565Q3!$D:$D,0))</f>
        <v>674457734.99000001</v>
      </c>
      <c r="J780" s="76">
        <f>INDEX([1]RiskPlusY2565Q3!P:P,MATCH([1]ตารางคะแนนV3!$C780,[1]RiskPlusY2565Q3!$D:$D,0))</f>
        <v>582136755.60000002</v>
      </c>
      <c r="K780" s="76">
        <f>INDEX([1]RiskPlusY2565Q3!O:O,MATCH([1]ตารางคะแนนV3!$C780,[1]RiskPlusY2565Q3!$D:$D,0))</f>
        <v>430406856.77999997</v>
      </c>
      <c r="L780" s="76">
        <f>INDEX([1]RiskPlusY2565Q3!M:M,MATCH([1]ตารางคะแนนV3!$C780,[1]RiskPlusY2565Q3!$D:$D,0))</f>
        <v>417239029.69</v>
      </c>
      <c r="M780" s="29">
        <f>INDEX([1]RiskPlusY2565Q3!N:N,MATCH([1]ตารางคะแนนV3!$C780,[1]RiskPlusY2565Q3!$D:$D,0))</f>
        <v>0</v>
      </c>
      <c r="N780" s="77">
        <f>INDEX([1]PlanfinY2565Q3!M:M,MATCH([1]ตารางคะแนนV3!$C780,[1]PlanfinY2565Q3!$C:$C,0))</f>
        <v>0</v>
      </c>
      <c r="O780" s="78">
        <f>INDEX([1]PlanfinY2565Q3!N:N,MATCH([1]ตารางคะแนนV3!$C780,[1]PlanfinY2565Q3!$C:$C,0))</f>
        <v>0</v>
      </c>
      <c r="P780" s="79">
        <f t="shared" si="193"/>
        <v>0</v>
      </c>
      <c r="Q780" s="80">
        <f>INDEX([1]Ratio!R:R,MATCH([1]ตารางคะแนนV3!$C780,[1]Ratio!$C:$C,0))</f>
        <v>73</v>
      </c>
      <c r="R780" s="81">
        <f>INDEX([1]RiskPlusY2565Q3!$S:$S,MATCH([1]ตารางคะแนนV3!C780,[1]RiskPlusY2565Q3!$D:$D,0))</f>
        <v>1</v>
      </c>
      <c r="S780" s="82">
        <f>INDEX([1]Ratio!$S:$S,MATCH([1]ตารางคะแนนV3!$C780,[1]Ratio!$C:$C,0))</f>
        <v>247</v>
      </c>
      <c r="T780" s="78">
        <f>VLOOKUP($C780,[1]RiskPlusY2565Q3!$D$2:$W$901,17,0)</f>
        <v>0</v>
      </c>
      <c r="U780" s="83">
        <f t="shared" si="194"/>
        <v>0</v>
      </c>
      <c r="V780" s="82">
        <f>INDEX([1]Ratio!$T:$T,MATCH([1]ตารางคะแนนV3!$C780,[1]Ratio!$C:$C,0))</f>
        <v>42</v>
      </c>
      <c r="W780" s="78">
        <f>VLOOKUP($C780,[1]RiskPlusY2565Q3!$D$2:$W$901,18,0)</f>
        <v>1</v>
      </c>
      <c r="X780" s="83">
        <f t="shared" si="195"/>
        <v>0.5</v>
      </c>
      <c r="Y780" s="82">
        <f>INDEX([1]Ratio!$V:$V,MATCH([1]ตารางคะแนนV3!$C780,[1]Ratio!$C:$C,0))</f>
        <v>28</v>
      </c>
      <c r="Z780" s="81">
        <f>INDEX([1]RiskPlusY2565Q3!$W:$W,MATCH([1]ตารางคะแนนV3!C780,[1]RiskPlusY2565Q3!$D:$D,0))</f>
        <v>1</v>
      </c>
      <c r="AA780" s="84">
        <f t="shared" si="196"/>
        <v>2.5</v>
      </c>
      <c r="AB780" s="77" t="str">
        <f>INDEX('[1]Quick MethodY2565Q3'!P:P,MATCH([1]ตารางคะแนนV3!$C780,'[1]Quick MethodY2565Q3'!$C:$C,0))</f>
        <v>1</v>
      </c>
      <c r="AC780" s="78" t="str">
        <f>INDEX('[1]Quick MethodY2565Q3'!Q:Q,MATCH([1]ตารางคะแนนV3!$C780,'[1]Quick MethodY2565Q3'!$C:$C,0))</f>
        <v>1</v>
      </c>
      <c r="AD780" s="78">
        <f>INDEX([1]HGRY2565Q3!W:W,MATCH([1]ตารางคะแนนV3!$C780,[1]HGRY2565Q3!$C:$C,0))</f>
        <v>0.5</v>
      </c>
      <c r="AE780" s="78">
        <f>INDEX([1]HGRY2565Q3!X:X,MATCH([1]ตารางคะแนนV3!$C780,[1]HGRY2565Q3!$C:$C,0))</f>
        <v>0.5</v>
      </c>
      <c r="AF780" s="78">
        <f>INDEX([1]HGRY2565Q3!Y:Y,MATCH([1]ตารางคะแนนV3!$C780,[1]HGRY2565Q3!$C:$C,0))</f>
        <v>0</v>
      </c>
      <c r="AG780" s="78">
        <f>INDEX([1]HGRY2565Q3!Z:Z,MATCH([1]ตารางคะแนนV3!$C780,[1]HGRY2565Q3!$C:$C,0))</f>
        <v>0.5</v>
      </c>
      <c r="AH780" s="85">
        <f t="shared" si="197"/>
        <v>3.5</v>
      </c>
      <c r="AI780" s="79">
        <f t="shared" si="198"/>
        <v>2</v>
      </c>
      <c r="AJ780" s="86">
        <f>INDEX([1]PointY2565Q3!J:J,MATCH([1]ตารางคะแนนV3!$C780,[1]PointY2565Q3!$C:$C,0))</f>
        <v>1</v>
      </c>
      <c r="AK780" s="87">
        <f>IFERROR(INDEX([1]อัตราการครองเตียง!O:O,MATCH([1]ตารางคะแนนV3!$C780,[1]อัตราการครองเตียง!$C:$C,0)),0)</f>
        <v>1</v>
      </c>
      <c r="AL780" s="88">
        <f>INDEX([1]SumAdjRw!R:R,MATCH([1]ตารางคะแนนV3!$C780,[1]SumAdjRw!$C:$C,0))</f>
        <v>1</v>
      </c>
      <c r="AM780" s="89">
        <f t="shared" si="199"/>
        <v>2</v>
      </c>
      <c r="AN780" s="90">
        <f t="shared" si="200"/>
        <v>5</v>
      </c>
      <c r="AO780" s="91">
        <f t="shared" si="201"/>
        <v>7.5</v>
      </c>
      <c r="AP780" s="92">
        <f>INDEX([1]RiskPlusY2565Q3!Q:Q,MATCH([1]ตารางคะแนนV3!$C780,[1]RiskPlusY2565Q3!$D:$D,0))</f>
        <v>1</v>
      </c>
      <c r="AQ780" s="92">
        <f>INDEX([1]RiskPlusY2565Q3!R:R,MATCH([1]ตารางคะแนนV3!$C780,[1]RiskPlusY2565Q3!$D:$D,0))</f>
        <v>1</v>
      </c>
      <c r="AR780" s="92">
        <f>INDEX([1]RiskPlusY2565Q3!AB:AB,MATCH([1]ตารางคะแนนV3!$C780,[1]RiskPlusY2565Q3!$D:$D,0))</f>
        <v>1</v>
      </c>
      <c r="AS780" s="93">
        <f t="shared" si="202"/>
        <v>3</v>
      </c>
      <c r="AT780" s="92">
        <f>INDEX([1]RiskPlusY2565Q3!AA:AA,MATCH([1]ตารางคะแนนV3!$C780,[1]RiskPlusY2565Q3!$D:$D,0))</f>
        <v>1</v>
      </c>
      <c r="AU780" s="92">
        <f>INDEX([1]RiskPlusY2565Q3!AC:AC,MATCH([1]ตารางคะแนนV3!$C780,[1]RiskPlusY2565Q3!$D:$D,0))</f>
        <v>1</v>
      </c>
      <c r="AV780" s="94">
        <f t="shared" si="203"/>
        <v>2</v>
      </c>
      <c r="AW780" s="95">
        <f t="shared" si="204"/>
        <v>5</v>
      </c>
      <c r="AX780" s="96">
        <f t="shared" si="205"/>
        <v>12.5</v>
      </c>
      <c r="AY780" s="18" t="str">
        <f t="shared" si="206"/>
        <v>A</v>
      </c>
      <c r="AZ780" s="18"/>
      <c r="BA780" s="18" t="str">
        <f>INDEX([1]Proflile65!$L:$L,MATCH([1]ตารางคะแนนV3!$C780,[1]Proflile65!$D:$D,0))</f>
        <v>เดิม</v>
      </c>
      <c r="BB780" s="18"/>
      <c r="BC780" s="18"/>
      <c r="BD780" s="28" t="b">
        <f t="shared" si="207"/>
        <v>1</v>
      </c>
      <c r="BE780" s="96">
        <v>12.5</v>
      </c>
      <c r="BF780" s="18" t="s">
        <v>2048</v>
      </c>
      <c r="BH780" s="17">
        <f t="shared" si="192"/>
        <v>300000</v>
      </c>
    </row>
    <row r="781" spans="1:60">
      <c r="A781" s="18" t="s">
        <v>41</v>
      </c>
      <c r="B781" s="17" t="s">
        <v>162</v>
      </c>
      <c r="C781" s="18" t="s">
        <v>1725</v>
      </c>
      <c r="D781" s="17" t="s">
        <v>1726</v>
      </c>
      <c r="E781" s="18" t="str">
        <f>INDEX([1]Proflile65!$F:$F,MATCH([1]ตารางคะแนนV3!$C781,[1]Proflile65!$D:$D,0))</f>
        <v>รพช.</v>
      </c>
      <c r="F781" s="18">
        <f>INDEX([1]Proflile65!$H:$H,MATCH([1]ตารางคะแนนV3!$C781,[1]Proflile65!$D:$D,0))</f>
        <v>67</v>
      </c>
      <c r="G781" s="19" t="str">
        <f>INDEX([1]Proflile65!$K:$K,MATCH([1]ตารางคะแนนV3!$C781,[1]Proflile65!$D:$D,0))</f>
        <v>รพช.F2 P&lt;=30,000</v>
      </c>
      <c r="H781" s="75">
        <v>24665</v>
      </c>
      <c r="I781" s="76">
        <f>INDEX([1]RiskPlusY2565Q3!L:L,MATCH([1]ตารางคะแนนV3!$C781,[1]RiskPlusY2565Q3!$D:$D,0))</f>
        <v>10740605.189999999</v>
      </c>
      <c r="J781" s="76">
        <f>INDEX([1]RiskPlusY2565Q3!P:P,MATCH([1]ตารางคะแนนV3!$C781,[1]RiskPlusY2565Q3!$D:$D,0))</f>
        <v>-10112763.789999999</v>
      </c>
      <c r="K781" s="76">
        <f>INDEX([1]RiskPlusY2565Q3!O:O,MATCH([1]ตารางคะแนนV3!$C781,[1]RiskPlusY2565Q3!$D:$D,0))</f>
        <v>8357211.9299999997</v>
      </c>
      <c r="L781" s="76">
        <f>INDEX([1]RiskPlusY2565Q3!M:M,MATCH([1]ตารางคะแนนV3!$C781,[1]RiskPlusY2565Q3!$D:$D,0))</f>
        <v>8938888.1899999995</v>
      </c>
      <c r="M781" s="29">
        <f>INDEX([1]RiskPlusY2565Q3!N:N,MATCH([1]ตารางคะแนนV3!$C781,[1]RiskPlusY2565Q3!$D:$D,0))</f>
        <v>2</v>
      </c>
      <c r="N781" s="77">
        <f>INDEX([1]PlanfinY2565Q3!M:M,MATCH([1]ตารางคะแนนV3!$C781,[1]PlanfinY2565Q3!$C:$C,0))</f>
        <v>0</v>
      </c>
      <c r="O781" s="78">
        <f>INDEX([1]PlanfinY2565Q3!N:N,MATCH([1]ตารางคะแนนV3!$C781,[1]PlanfinY2565Q3!$C:$C,0))</f>
        <v>0</v>
      </c>
      <c r="P781" s="79">
        <f t="shared" si="193"/>
        <v>0</v>
      </c>
      <c r="Q781" s="80">
        <f>INDEX([1]Ratio!R:R,MATCH([1]ตารางคะแนนV3!$C781,[1]Ratio!$C:$C,0))</f>
        <v>206</v>
      </c>
      <c r="R781" s="81">
        <f>INDEX([1]RiskPlusY2565Q3!$S:$S,MATCH([1]ตารางคะแนนV3!C781,[1]RiskPlusY2565Q3!$D:$D,0))</f>
        <v>0</v>
      </c>
      <c r="S781" s="82">
        <f>INDEX([1]Ratio!$S:$S,MATCH([1]ตารางคะแนนV3!$C781,[1]Ratio!$C:$C,0))</f>
        <v>162</v>
      </c>
      <c r="T781" s="78">
        <f>VLOOKUP($C781,[1]RiskPlusY2565Q3!$D$2:$W$901,17,0)</f>
        <v>0</v>
      </c>
      <c r="U781" s="83">
        <f t="shared" si="194"/>
        <v>0</v>
      </c>
      <c r="V781" s="82">
        <f>INDEX([1]Ratio!$T:$T,MATCH([1]ตารางคะแนนV3!$C781,[1]Ratio!$C:$C,0))</f>
        <v>81</v>
      </c>
      <c r="W781" s="78">
        <f>VLOOKUP($C781,[1]RiskPlusY2565Q3!$D$2:$W$901,18,0)</f>
        <v>0</v>
      </c>
      <c r="X781" s="83">
        <f t="shared" si="195"/>
        <v>0</v>
      </c>
      <c r="Y781" s="82">
        <f>INDEX([1]Ratio!$V:$V,MATCH([1]ตารางคะแนนV3!$C781,[1]Ratio!$C:$C,0))</f>
        <v>47</v>
      </c>
      <c r="Z781" s="81">
        <f>INDEX([1]RiskPlusY2565Q3!$W:$W,MATCH([1]ตารางคะแนนV3!C781,[1]RiskPlusY2565Q3!$D:$D,0))</f>
        <v>1</v>
      </c>
      <c r="AA781" s="84">
        <f t="shared" si="196"/>
        <v>1</v>
      </c>
      <c r="AB781" s="77" t="str">
        <f>INDEX('[1]Quick MethodY2565Q3'!P:P,MATCH([1]ตารางคะแนนV3!$C781,'[1]Quick MethodY2565Q3'!$C:$C,0))</f>
        <v>1</v>
      </c>
      <c r="AC781" s="78" t="str">
        <f>INDEX('[1]Quick MethodY2565Q3'!Q:Q,MATCH([1]ตารางคะแนนV3!$C781,'[1]Quick MethodY2565Q3'!$C:$C,0))</f>
        <v>1</v>
      </c>
      <c r="AD781" s="78">
        <f>INDEX([1]HGRY2565Q3!W:W,MATCH([1]ตารางคะแนนV3!$C781,[1]HGRY2565Q3!$C:$C,0))</f>
        <v>0</v>
      </c>
      <c r="AE781" s="78">
        <f>INDEX([1]HGRY2565Q3!X:X,MATCH([1]ตารางคะแนนV3!$C781,[1]HGRY2565Q3!$C:$C,0))</f>
        <v>0</v>
      </c>
      <c r="AF781" s="78">
        <f>INDEX([1]HGRY2565Q3!Y:Y,MATCH([1]ตารางคะแนนV3!$C781,[1]HGRY2565Q3!$C:$C,0))</f>
        <v>0</v>
      </c>
      <c r="AG781" s="78">
        <f>INDEX([1]HGRY2565Q3!Z:Z,MATCH([1]ตารางคะแนนV3!$C781,[1]HGRY2565Q3!$C:$C,0))</f>
        <v>0</v>
      </c>
      <c r="AH781" s="85">
        <f t="shared" si="197"/>
        <v>2</v>
      </c>
      <c r="AI781" s="79">
        <f t="shared" si="198"/>
        <v>2</v>
      </c>
      <c r="AJ781" s="86">
        <f>INDEX([1]PointY2565Q3!J:J,MATCH([1]ตารางคะแนนV3!$C781,[1]PointY2565Q3!$C:$C,0))</f>
        <v>1</v>
      </c>
      <c r="AK781" s="87">
        <f>IFERROR(INDEX([1]อัตราการครองเตียง!O:O,MATCH([1]ตารางคะแนนV3!$C781,[1]อัตราการครองเตียง!$C:$C,0)),0)</f>
        <v>0</v>
      </c>
      <c r="AL781" s="88">
        <f>INDEX([1]SumAdjRw!R:R,MATCH([1]ตารางคะแนนV3!$C781,[1]SumAdjRw!$C:$C,0))</f>
        <v>0</v>
      </c>
      <c r="AM781" s="89">
        <f t="shared" si="199"/>
        <v>0</v>
      </c>
      <c r="AN781" s="90">
        <f t="shared" si="200"/>
        <v>3</v>
      </c>
      <c r="AO781" s="91">
        <f t="shared" si="201"/>
        <v>4</v>
      </c>
      <c r="AP781" s="92">
        <f>INDEX([1]RiskPlusY2565Q3!Q:Q,MATCH([1]ตารางคะแนนV3!$C781,[1]RiskPlusY2565Q3!$D:$D,0))</f>
        <v>0</v>
      </c>
      <c r="AQ781" s="92">
        <f>INDEX([1]RiskPlusY2565Q3!R:R,MATCH([1]ตารางคะแนนV3!$C781,[1]RiskPlusY2565Q3!$D:$D,0))</f>
        <v>0</v>
      </c>
      <c r="AR781" s="92">
        <f>INDEX([1]RiskPlusY2565Q3!AB:AB,MATCH([1]ตารางคะแนนV3!$C781,[1]RiskPlusY2565Q3!$D:$D,0))</f>
        <v>1</v>
      </c>
      <c r="AS781" s="93">
        <f t="shared" si="202"/>
        <v>1</v>
      </c>
      <c r="AT781" s="92">
        <f>INDEX([1]RiskPlusY2565Q3!AA:AA,MATCH([1]ตารางคะแนนV3!$C781,[1]RiskPlusY2565Q3!$D:$D,0))</f>
        <v>1</v>
      </c>
      <c r="AU781" s="92">
        <f>INDEX([1]RiskPlusY2565Q3!AC:AC,MATCH([1]ตารางคะแนนV3!$C781,[1]RiskPlusY2565Q3!$D:$D,0))</f>
        <v>0</v>
      </c>
      <c r="AV781" s="94">
        <f t="shared" si="203"/>
        <v>1</v>
      </c>
      <c r="AW781" s="95">
        <f t="shared" si="204"/>
        <v>2</v>
      </c>
      <c r="AX781" s="96">
        <f t="shared" si="205"/>
        <v>6</v>
      </c>
      <c r="AY781" s="18" t="str">
        <f t="shared" si="206"/>
        <v>F</v>
      </c>
      <c r="AZ781" s="18"/>
      <c r="BA781" s="18" t="str">
        <f>INDEX([1]Proflile65!$L:$L,MATCH([1]ตารางคะแนนV3!$C781,[1]Proflile65!$D:$D,0))</f>
        <v>เดิม</v>
      </c>
      <c r="BB781" s="18"/>
      <c r="BC781" s="18"/>
      <c r="BD781" s="28" t="b">
        <f t="shared" si="207"/>
        <v>1</v>
      </c>
      <c r="BE781" s="96">
        <v>6</v>
      </c>
      <c r="BF781" s="18" t="s">
        <v>2074</v>
      </c>
      <c r="BH781" s="17">
        <f t="shared" si="192"/>
        <v>0</v>
      </c>
    </row>
    <row r="782" spans="1:60">
      <c r="A782" s="18" t="s">
        <v>41</v>
      </c>
      <c r="B782" s="17" t="s">
        <v>162</v>
      </c>
      <c r="C782" s="18" t="s">
        <v>1727</v>
      </c>
      <c r="D782" s="17" t="s">
        <v>1728</v>
      </c>
      <c r="E782" s="18" t="str">
        <f>INDEX([1]Proflile65!$F:$F,MATCH([1]ตารางคะแนนV3!$C782,[1]Proflile65!$D:$D,0))</f>
        <v>รพช.</v>
      </c>
      <c r="F782" s="18">
        <f>INDEX([1]Proflile65!$H:$H,MATCH([1]ตารางคะแนนV3!$C782,[1]Proflile65!$D:$D,0))</f>
        <v>68</v>
      </c>
      <c r="G782" s="19" t="str">
        <f>INDEX([1]Proflile65!$K:$K,MATCH([1]ตารางคะแนนV3!$C782,[1]Proflile65!$D:$D,0))</f>
        <v>รพช.F2 P30,000-60,000</v>
      </c>
      <c r="H782" s="75">
        <v>50877</v>
      </c>
      <c r="I782" s="76">
        <f>INDEX([1]RiskPlusY2565Q3!L:L,MATCH([1]ตารางคะแนนV3!$C782,[1]RiskPlusY2565Q3!$D:$D,0))</f>
        <v>67974087.049999997</v>
      </c>
      <c r="J782" s="76">
        <f>INDEX([1]RiskPlusY2565Q3!P:P,MATCH([1]ตารางคะแนนV3!$C782,[1]RiskPlusY2565Q3!$D:$D,0))</f>
        <v>42567726.130000003</v>
      </c>
      <c r="K782" s="76">
        <f>INDEX([1]RiskPlusY2565Q3!O:O,MATCH([1]ตารางคะแนนV3!$C782,[1]RiskPlusY2565Q3!$D:$D,0))</f>
        <v>42089590.18</v>
      </c>
      <c r="L782" s="76">
        <f>INDEX([1]RiskPlusY2565Q3!M:M,MATCH([1]ตารางคะแนนV3!$C782,[1]RiskPlusY2565Q3!$D:$D,0))</f>
        <v>39378696.840000004</v>
      </c>
      <c r="M782" s="29">
        <f>INDEX([1]RiskPlusY2565Q3!N:N,MATCH([1]ตารางคะแนนV3!$C782,[1]RiskPlusY2565Q3!$D:$D,0))</f>
        <v>0</v>
      </c>
      <c r="N782" s="77">
        <f>INDEX([1]PlanfinY2565Q3!M:M,MATCH([1]ตารางคะแนนV3!$C782,[1]PlanfinY2565Q3!$C:$C,0))</f>
        <v>0</v>
      </c>
      <c r="O782" s="78">
        <f>INDEX([1]PlanfinY2565Q3!N:N,MATCH([1]ตารางคะแนนV3!$C782,[1]PlanfinY2565Q3!$C:$C,0))</f>
        <v>1</v>
      </c>
      <c r="P782" s="79">
        <f t="shared" si="193"/>
        <v>1</v>
      </c>
      <c r="Q782" s="80">
        <f>INDEX([1]Ratio!R:R,MATCH([1]ตารางคะแนนV3!$C782,[1]Ratio!$C:$C,0))</f>
        <v>130</v>
      </c>
      <c r="R782" s="81">
        <f>INDEX([1]RiskPlusY2565Q3!$S:$S,MATCH([1]ตารางคะแนนV3!C782,[1]RiskPlusY2565Q3!$D:$D,0))</f>
        <v>0</v>
      </c>
      <c r="S782" s="82">
        <f>INDEX([1]Ratio!$S:$S,MATCH([1]ตารางคะแนนV3!$C782,[1]Ratio!$C:$C,0))</f>
        <v>106</v>
      </c>
      <c r="T782" s="78">
        <f>VLOOKUP($C782,[1]RiskPlusY2565Q3!$D$2:$W$901,17,0)</f>
        <v>0</v>
      </c>
      <c r="U782" s="83">
        <f t="shared" si="194"/>
        <v>0</v>
      </c>
      <c r="V782" s="82">
        <f>INDEX([1]Ratio!$T:$T,MATCH([1]ตารางคะแนนV3!$C782,[1]Ratio!$C:$C,0))</f>
        <v>79</v>
      </c>
      <c r="W782" s="78">
        <f>VLOOKUP($C782,[1]RiskPlusY2565Q3!$D$2:$W$901,18,0)</f>
        <v>0</v>
      </c>
      <c r="X782" s="83">
        <f t="shared" si="195"/>
        <v>0</v>
      </c>
      <c r="Y782" s="82">
        <f>INDEX([1]Ratio!$V:$V,MATCH([1]ตารางคะแนนV3!$C782,[1]Ratio!$C:$C,0))</f>
        <v>67</v>
      </c>
      <c r="Z782" s="81">
        <f>INDEX([1]RiskPlusY2565Q3!$W:$W,MATCH([1]ตารางคะแนนV3!C782,[1]RiskPlusY2565Q3!$D:$D,0))</f>
        <v>0</v>
      </c>
      <c r="AA782" s="84">
        <f t="shared" si="196"/>
        <v>0</v>
      </c>
      <c r="AB782" s="77" t="str">
        <f>INDEX('[1]Quick MethodY2565Q3'!P:P,MATCH([1]ตารางคะแนนV3!$C782,'[1]Quick MethodY2565Q3'!$C:$C,0))</f>
        <v>1</v>
      </c>
      <c r="AC782" s="78" t="str">
        <f>INDEX('[1]Quick MethodY2565Q3'!Q:Q,MATCH([1]ตารางคะแนนV3!$C782,'[1]Quick MethodY2565Q3'!$C:$C,0))</f>
        <v>1</v>
      </c>
      <c r="AD782" s="78">
        <f>INDEX([1]HGRY2565Q3!W:W,MATCH([1]ตารางคะแนนV3!$C782,[1]HGRY2565Q3!$C:$C,0))</f>
        <v>0</v>
      </c>
      <c r="AE782" s="78">
        <f>INDEX([1]HGRY2565Q3!X:X,MATCH([1]ตารางคะแนนV3!$C782,[1]HGRY2565Q3!$C:$C,0))</f>
        <v>0.5</v>
      </c>
      <c r="AF782" s="78">
        <f>INDEX([1]HGRY2565Q3!Y:Y,MATCH([1]ตารางคะแนนV3!$C782,[1]HGRY2565Q3!$C:$C,0))</f>
        <v>0</v>
      </c>
      <c r="AG782" s="78">
        <f>INDEX([1]HGRY2565Q3!Z:Z,MATCH([1]ตารางคะแนนV3!$C782,[1]HGRY2565Q3!$C:$C,0))</f>
        <v>0.5</v>
      </c>
      <c r="AH782" s="85">
        <f t="shared" si="197"/>
        <v>3</v>
      </c>
      <c r="AI782" s="79">
        <f t="shared" si="198"/>
        <v>2</v>
      </c>
      <c r="AJ782" s="86">
        <f>INDEX([1]PointY2565Q3!J:J,MATCH([1]ตารางคะแนนV3!$C782,[1]PointY2565Q3!$C:$C,0))</f>
        <v>1</v>
      </c>
      <c r="AK782" s="87">
        <f>IFERROR(INDEX([1]อัตราการครองเตียง!O:O,MATCH([1]ตารางคะแนนV3!$C782,[1]อัตราการครองเตียง!$C:$C,0)),0)</f>
        <v>0</v>
      </c>
      <c r="AL782" s="88">
        <f>INDEX([1]SumAdjRw!R:R,MATCH([1]ตารางคะแนนV3!$C782,[1]SumAdjRw!$C:$C,0))</f>
        <v>0</v>
      </c>
      <c r="AM782" s="89">
        <f t="shared" si="199"/>
        <v>0</v>
      </c>
      <c r="AN782" s="90">
        <f t="shared" si="200"/>
        <v>3</v>
      </c>
      <c r="AO782" s="91">
        <f t="shared" si="201"/>
        <v>4</v>
      </c>
      <c r="AP782" s="92">
        <f>INDEX([1]RiskPlusY2565Q3!Q:Q,MATCH([1]ตารางคะแนนV3!$C782,[1]RiskPlusY2565Q3!$D:$D,0))</f>
        <v>0</v>
      </c>
      <c r="AQ782" s="92">
        <f>INDEX([1]RiskPlusY2565Q3!R:R,MATCH([1]ตารางคะแนนV3!$C782,[1]RiskPlusY2565Q3!$D:$D,0))</f>
        <v>0</v>
      </c>
      <c r="AR782" s="92">
        <f>INDEX([1]RiskPlusY2565Q3!AB:AB,MATCH([1]ตารางคะแนนV3!$C782,[1]RiskPlusY2565Q3!$D:$D,0))</f>
        <v>1</v>
      </c>
      <c r="AS782" s="93">
        <f t="shared" si="202"/>
        <v>1</v>
      </c>
      <c r="AT782" s="92">
        <f>INDEX([1]RiskPlusY2565Q3!AA:AA,MATCH([1]ตารางคะแนนV3!$C782,[1]RiskPlusY2565Q3!$D:$D,0))</f>
        <v>1</v>
      </c>
      <c r="AU782" s="92">
        <f>INDEX([1]RiskPlusY2565Q3!AC:AC,MATCH([1]ตารางคะแนนV3!$C782,[1]RiskPlusY2565Q3!$D:$D,0))</f>
        <v>1</v>
      </c>
      <c r="AV782" s="94">
        <f t="shared" si="203"/>
        <v>2</v>
      </c>
      <c r="AW782" s="95">
        <f t="shared" si="204"/>
        <v>3</v>
      </c>
      <c r="AX782" s="96">
        <f t="shared" si="205"/>
        <v>7</v>
      </c>
      <c r="AY782" s="18" t="str">
        <f t="shared" si="206"/>
        <v>F</v>
      </c>
      <c r="AZ782" s="18"/>
      <c r="BA782" s="18" t="str">
        <f>INDEX([1]Proflile65!$L:$L,MATCH([1]ตารางคะแนนV3!$C782,[1]Proflile65!$D:$D,0))</f>
        <v>เดิม</v>
      </c>
      <c r="BB782" s="18"/>
      <c r="BC782" s="18"/>
      <c r="BD782" s="28" t="b">
        <f t="shared" si="207"/>
        <v>1</v>
      </c>
      <c r="BE782" s="96">
        <v>7</v>
      </c>
      <c r="BF782" s="18" t="s">
        <v>2074</v>
      </c>
      <c r="BH782" s="17">
        <f t="shared" si="192"/>
        <v>0</v>
      </c>
    </row>
    <row r="783" spans="1:60">
      <c r="A783" s="18" t="s">
        <v>41</v>
      </c>
      <c r="B783" s="17" t="s">
        <v>162</v>
      </c>
      <c r="C783" s="18" t="s">
        <v>1729</v>
      </c>
      <c r="D783" s="17" t="s">
        <v>1730</v>
      </c>
      <c r="E783" s="18" t="str">
        <f>INDEX([1]Proflile65!$F:$F,MATCH([1]ตารางคะแนนV3!$C783,[1]Proflile65!$D:$D,0))</f>
        <v>รพช.</v>
      </c>
      <c r="F783" s="18">
        <f>INDEX([1]Proflile65!$H:$H,MATCH([1]ตารางคะแนนV3!$C783,[1]Proflile65!$D:$D,0))</f>
        <v>40</v>
      </c>
      <c r="G783" s="19" t="str">
        <f>INDEX([1]Proflile65!$K:$K,MATCH([1]ตารางคะแนนV3!$C783,[1]Proflile65!$D:$D,0))</f>
        <v>รพช.F2 P30,000-60,000</v>
      </c>
      <c r="H783" s="75">
        <v>39494</v>
      </c>
      <c r="I783" s="76">
        <f>INDEX([1]RiskPlusY2565Q3!L:L,MATCH([1]ตารางคะแนนV3!$C783,[1]RiskPlusY2565Q3!$D:$D,0))</f>
        <v>60655297.530000001</v>
      </c>
      <c r="J783" s="76">
        <f>INDEX([1]RiskPlusY2565Q3!P:P,MATCH([1]ตารางคะแนนV3!$C783,[1]RiskPlusY2565Q3!$D:$D,0))</f>
        <v>52492355.689999998</v>
      </c>
      <c r="K783" s="76">
        <f>INDEX([1]RiskPlusY2565Q3!O:O,MATCH([1]ตารางคะแนนV3!$C783,[1]RiskPlusY2565Q3!$D:$D,0))</f>
        <v>20692893.719999999</v>
      </c>
      <c r="L783" s="76">
        <f>INDEX([1]RiskPlusY2565Q3!M:M,MATCH([1]ตารางคะแนนV3!$C783,[1]RiskPlusY2565Q3!$D:$D,0))</f>
        <v>18957608.899999999</v>
      </c>
      <c r="M783" s="29">
        <f>INDEX([1]RiskPlusY2565Q3!N:N,MATCH([1]ตารางคะแนนV3!$C783,[1]RiskPlusY2565Q3!$D:$D,0))</f>
        <v>0</v>
      </c>
      <c r="N783" s="77">
        <f>INDEX([1]PlanfinY2565Q3!M:M,MATCH([1]ตารางคะแนนV3!$C783,[1]PlanfinY2565Q3!$C:$C,0))</f>
        <v>0</v>
      </c>
      <c r="O783" s="78">
        <f>INDEX([1]PlanfinY2565Q3!N:N,MATCH([1]ตารางคะแนนV3!$C783,[1]PlanfinY2565Q3!$C:$C,0))</f>
        <v>0</v>
      </c>
      <c r="P783" s="79">
        <f t="shared" si="193"/>
        <v>0</v>
      </c>
      <c r="Q783" s="80">
        <f>INDEX([1]Ratio!R:R,MATCH([1]ตารางคะแนนV3!$C783,[1]Ratio!$C:$C,0))</f>
        <v>294</v>
      </c>
      <c r="R783" s="81">
        <f>INDEX([1]RiskPlusY2565Q3!$S:$S,MATCH([1]ตารางคะแนนV3!C783,[1]RiskPlusY2565Q3!$D:$D,0))</f>
        <v>0</v>
      </c>
      <c r="S783" s="82">
        <f>INDEX([1]Ratio!$S:$S,MATCH([1]ตารางคะแนนV3!$C783,[1]Ratio!$C:$C,0))</f>
        <v>27</v>
      </c>
      <c r="T783" s="78">
        <f>VLOOKUP($C783,[1]RiskPlusY2565Q3!$D$2:$W$901,17,0)</f>
        <v>1</v>
      </c>
      <c r="U783" s="83">
        <f t="shared" si="194"/>
        <v>0.5</v>
      </c>
      <c r="V783" s="82">
        <f>INDEX([1]Ratio!$T:$T,MATCH([1]ตารางคะแนนV3!$C783,[1]Ratio!$C:$C,0))</f>
        <v>64</v>
      </c>
      <c r="W783" s="78">
        <f>VLOOKUP($C783,[1]RiskPlusY2565Q3!$D$2:$W$901,18,0)</f>
        <v>0</v>
      </c>
      <c r="X783" s="83">
        <f t="shared" si="195"/>
        <v>0</v>
      </c>
      <c r="Y783" s="82">
        <f>INDEX([1]Ratio!$V:$V,MATCH([1]ตารางคะแนนV3!$C783,[1]Ratio!$C:$C,0))</f>
        <v>38</v>
      </c>
      <c r="Z783" s="81">
        <f>INDEX([1]RiskPlusY2565Q3!$W:$W,MATCH([1]ตารางคะแนนV3!C783,[1]RiskPlusY2565Q3!$D:$D,0))</f>
        <v>1</v>
      </c>
      <c r="AA783" s="84">
        <f t="shared" si="196"/>
        <v>1.5</v>
      </c>
      <c r="AB783" s="77" t="str">
        <f>INDEX('[1]Quick MethodY2565Q3'!P:P,MATCH([1]ตารางคะแนนV3!$C783,'[1]Quick MethodY2565Q3'!$C:$C,0))</f>
        <v>1</v>
      </c>
      <c r="AC783" s="78" t="str">
        <f>INDEX('[1]Quick MethodY2565Q3'!Q:Q,MATCH([1]ตารางคะแนนV3!$C783,'[1]Quick MethodY2565Q3'!$C:$C,0))</f>
        <v>1</v>
      </c>
      <c r="AD783" s="78">
        <f>INDEX([1]HGRY2565Q3!W:W,MATCH([1]ตารางคะแนนV3!$C783,[1]HGRY2565Q3!$C:$C,0))</f>
        <v>0.5</v>
      </c>
      <c r="AE783" s="78">
        <f>INDEX([1]HGRY2565Q3!X:X,MATCH([1]ตารางคะแนนV3!$C783,[1]HGRY2565Q3!$C:$C,0))</f>
        <v>0</v>
      </c>
      <c r="AF783" s="78">
        <f>INDEX([1]HGRY2565Q3!Y:Y,MATCH([1]ตารางคะแนนV3!$C783,[1]HGRY2565Q3!$C:$C,0))</f>
        <v>0</v>
      </c>
      <c r="AG783" s="78">
        <f>INDEX([1]HGRY2565Q3!Z:Z,MATCH([1]ตารางคะแนนV3!$C783,[1]HGRY2565Q3!$C:$C,0))</f>
        <v>0.5</v>
      </c>
      <c r="AH783" s="85">
        <f t="shared" si="197"/>
        <v>3</v>
      </c>
      <c r="AI783" s="79">
        <f t="shared" si="198"/>
        <v>2</v>
      </c>
      <c r="AJ783" s="86">
        <f>INDEX([1]PointY2565Q3!J:J,MATCH([1]ตารางคะแนนV3!$C783,[1]PointY2565Q3!$C:$C,0))</f>
        <v>1</v>
      </c>
      <c r="AK783" s="87">
        <f>IFERROR(INDEX([1]อัตราการครองเตียง!O:O,MATCH([1]ตารางคะแนนV3!$C783,[1]อัตราการครองเตียง!$C:$C,0)),0)</f>
        <v>1</v>
      </c>
      <c r="AL783" s="88">
        <f>INDEX([1]SumAdjRw!R:R,MATCH([1]ตารางคะแนนV3!$C783,[1]SumAdjRw!$C:$C,0))</f>
        <v>1</v>
      </c>
      <c r="AM783" s="89">
        <f t="shared" si="199"/>
        <v>2</v>
      </c>
      <c r="AN783" s="90">
        <f t="shared" si="200"/>
        <v>5</v>
      </c>
      <c r="AO783" s="91">
        <f t="shared" si="201"/>
        <v>6.5</v>
      </c>
      <c r="AP783" s="92">
        <f>INDEX([1]RiskPlusY2565Q3!Q:Q,MATCH([1]ตารางคะแนนV3!$C783,[1]RiskPlusY2565Q3!$D:$D,0))</f>
        <v>0</v>
      </c>
      <c r="AQ783" s="92">
        <f>INDEX([1]RiskPlusY2565Q3!R:R,MATCH([1]ตารางคะแนนV3!$C783,[1]RiskPlusY2565Q3!$D:$D,0))</f>
        <v>0</v>
      </c>
      <c r="AR783" s="92">
        <f>INDEX([1]RiskPlusY2565Q3!AB:AB,MATCH([1]ตารางคะแนนV3!$C783,[1]RiskPlusY2565Q3!$D:$D,0))</f>
        <v>1</v>
      </c>
      <c r="AS783" s="93">
        <f t="shared" si="202"/>
        <v>1</v>
      </c>
      <c r="AT783" s="92">
        <f>INDEX([1]RiskPlusY2565Q3!AA:AA,MATCH([1]ตารางคะแนนV3!$C783,[1]RiskPlusY2565Q3!$D:$D,0))</f>
        <v>1</v>
      </c>
      <c r="AU783" s="92">
        <f>INDEX([1]RiskPlusY2565Q3!AC:AC,MATCH([1]ตารางคะแนนV3!$C783,[1]RiskPlusY2565Q3!$D:$D,0))</f>
        <v>1</v>
      </c>
      <c r="AV783" s="94">
        <f t="shared" si="203"/>
        <v>2</v>
      </c>
      <c r="AW783" s="95">
        <f t="shared" si="204"/>
        <v>3</v>
      </c>
      <c r="AX783" s="96">
        <f t="shared" si="205"/>
        <v>9.5</v>
      </c>
      <c r="AY783" s="18" t="str">
        <f t="shared" si="206"/>
        <v>C</v>
      </c>
      <c r="AZ783" s="18"/>
      <c r="BA783" s="18" t="str">
        <f>INDEX([1]Proflile65!$L:$L,MATCH([1]ตารางคะแนนV3!$C783,[1]Proflile65!$D:$D,0))</f>
        <v>เดิม</v>
      </c>
      <c r="BB783" s="18"/>
      <c r="BC783" s="18"/>
      <c r="BD783" s="28" t="b">
        <f t="shared" si="207"/>
        <v>1</v>
      </c>
      <c r="BE783" s="96">
        <v>9.5</v>
      </c>
      <c r="BF783" s="18" t="s">
        <v>2072</v>
      </c>
      <c r="BH783" s="17">
        <f t="shared" si="192"/>
        <v>0</v>
      </c>
    </row>
    <row r="784" spans="1:60">
      <c r="A784" s="18" t="s">
        <v>41</v>
      </c>
      <c r="B784" s="17" t="s">
        <v>162</v>
      </c>
      <c r="C784" s="18" t="s">
        <v>1731</v>
      </c>
      <c r="D784" s="17" t="s">
        <v>1732</v>
      </c>
      <c r="E784" s="18" t="str">
        <f>INDEX([1]Proflile65!$F:$F,MATCH([1]ตารางคะแนนV3!$C784,[1]Proflile65!$D:$D,0))</f>
        <v>รพช.</v>
      </c>
      <c r="F784" s="18">
        <f>INDEX([1]Proflile65!$H:$H,MATCH([1]ตารางคะแนนV3!$C784,[1]Proflile65!$D:$D,0))</f>
        <v>23</v>
      </c>
      <c r="G784" s="19" t="str">
        <f>INDEX([1]Proflile65!$K:$K,MATCH([1]ตารางคะแนนV3!$C784,[1]Proflile65!$D:$D,0))</f>
        <v>รพช.F3 P15,000-25,000</v>
      </c>
      <c r="H784" s="75">
        <v>15269</v>
      </c>
      <c r="I784" s="76">
        <f>INDEX([1]RiskPlusY2565Q3!L:L,MATCH([1]ตารางคะแนนV3!$C784,[1]RiskPlusY2565Q3!$D:$D,0))</f>
        <v>16983346.199999999</v>
      </c>
      <c r="J784" s="76">
        <f>INDEX([1]RiskPlusY2565Q3!P:P,MATCH([1]ตารางคะแนนV3!$C784,[1]RiskPlusY2565Q3!$D:$D,0))</f>
        <v>1261815.68</v>
      </c>
      <c r="K784" s="76">
        <f>INDEX([1]RiskPlusY2565Q3!O:O,MATCH([1]ตารางคะแนนV3!$C784,[1]RiskPlusY2565Q3!$D:$D,0))</f>
        <v>15739834.609999999</v>
      </c>
      <c r="L784" s="76">
        <f>INDEX([1]RiskPlusY2565Q3!M:M,MATCH([1]ตารางคะแนนV3!$C784,[1]RiskPlusY2565Q3!$D:$D,0))</f>
        <v>16901983.370000001</v>
      </c>
      <c r="M784" s="29">
        <f>INDEX([1]RiskPlusY2565Q3!N:N,MATCH([1]ตารางคะแนนV3!$C784,[1]RiskPlusY2565Q3!$D:$D,0))</f>
        <v>0</v>
      </c>
      <c r="N784" s="77">
        <f>INDEX([1]PlanfinY2565Q3!M:M,MATCH([1]ตารางคะแนนV3!$C784,[1]PlanfinY2565Q3!$C:$C,0))</f>
        <v>0</v>
      </c>
      <c r="O784" s="78">
        <f>INDEX([1]PlanfinY2565Q3!N:N,MATCH([1]ตารางคะแนนV3!$C784,[1]PlanfinY2565Q3!$C:$C,0))</f>
        <v>0</v>
      </c>
      <c r="P784" s="79">
        <f t="shared" si="193"/>
        <v>0</v>
      </c>
      <c r="Q784" s="80">
        <f>INDEX([1]Ratio!R:R,MATCH([1]ตารางคะแนนV3!$C784,[1]Ratio!$C:$C,0))</f>
        <v>543</v>
      </c>
      <c r="R784" s="81">
        <f>INDEX([1]RiskPlusY2565Q3!$S:$S,MATCH([1]ตารางคะแนนV3!C784,[1]RiskPlusY2565Q3!$D:$D,0))</f>
        <v>0</v>
      </c>
      <c r="S784" s="82">
        <f>INDEX([1]Ratio!$S:$S,MATCH([1]ตารางคะแนนV3!$C784,[1]Ratio!$C:$C,0))</f>
        <v>96</v>
      </c>
      <c r="T784" s="78">
        <f>VLOOKUP($C784,[1]RiskPlusY2565Q3!$D$2:$W$901,17,0)</f>
        <v>0</v>
      </c>
      <c r="U784" s="83">
        <f t="shared" si="194"/>
        <v>0</v>
      </c>
      <c r="V784" s="82">
        <f>INDEX([1]Ratio!$T:$T,MATCH([1]ตารางคะแนนV3!$C784,[1]Ratio!$C:$C,0))</f>
        <v>99</v>
      </c>
      <c r="W784" s="78">
        <f>VLOOKUP($C784,[1]RiskPlusY2565Q3!$D$2:$W$901,18,0)</f>
        <v>0</v>
      </c>
      <c r="X784" s="83">
        <f t="shared" si="195"/>
        <v>0</v>
      </c>
      <c r="Y784" s="82">
        <f>INDEX([1]Ratio!$V:$V,MATCH([1]ตารางคะแนนV3!$C784,[1]Ratio!$C:$C,0))</f>
        <v>81</v>
      </c>
      <c r="Z784" s="81">
        <f>INDEX([1]RiskPlusY2565Q3!$W:$W,MATCH([1]ตารางคะแนนV3!C784,[1]RiskPlusY2565Q3!$D:$D,0))</f>
        <v>0</v>
      </c>
      <c r="AA784" s="84">
        <f t="shared" si="196"/>
        <v>0</v>
      </c>
      <c r="AB784" s="77" t="str">
        <f>INDEX('[1]Quick MethodY2565Q3'!P:P,MATCH([1]ตารางคะแนนV3!$C784,'[1]Quick MethodY2565Q3'!$C:$C,0))</f>
        <v>1</v>
      </c>
      <c r="AC784" s="78" t="str">
        <f>INDEX('[1]Quick MethodY2565Q3'!Q:Q,MATCH([1]ตารางคะแนนV3!$C784,'[1]Quick MethodY2565Q3'!$C:$C,0))</f>
        <v>0</v>
      </c>
      <c r="AD784" s="78">
        <f>INDEX([1]HGRY2565Q3!W:W,MATCH([1]ตารางคะแนนV3!$C784,[1]HGRY2565Q3!$C:$C,0))</f>
        <v>0</v>
      </c>
      <c r="AE784" s="78">
        <f>INDEX([1]HGRY2565Q3!X:X,MATCH([1]ตารางคะแนนV3!$C784,[1]HGRY2565Q3!$C:$C,0))</f>
        <v>0.5</v>
      </c>
      <c r="AF784" s="78">
        <f>INDEX([1]HGRY2565Q3!Y:Y,MATCH([1]ตารางคะแนนV3!$C784,[1]HGRY2565Q3!$C:$C,0))</f>
        <v>0</v>
      </c>
      <c r="AG784" s="78">
        <f>INDEX([1]HGRY2565Q3!Z:Z,MATCH([1]ตารางคะแนนV3!$C784,[1]HGRY2565Q3!$C:$C,0))</f>
        <v>0.5</v>
      </c>
      <c r="AH784" s="85">
        <f t="shared" si="197"/>
        <v>2</v>
      </c>
      <c r="AI784" s="79">
        <f t="shared" si="198"/>
        <v>2</v>
      </c>
      <c r="AJ784" s="86">
        <f>INDEX([1]PointY2565Q3!J:J,MATCH([1]ตารางคะแนนV3!$C784,[1]PointY2565Q3!$C:$C,0))</f>
        <v>1</v>
      </c>
      <c r="AK784" s="87">
        <f>IFERROR(INDEX([1]อัตราการครองเตียง!O:O,MATCH([1]ตารางคะแนนV3!$C784,[1]อัตราการครองเตียง!$C:$C,0)),0)</f>
        <v>0</v>
      </c>
      <c r="AL784" s="88">
        <f>INDEX([1]SumAdjRw!R:R,MATCH([1]ตารางคะแนนV3!$C784,[1]SumAdjRw!$C:$C,0))</f>
        <v>0</v>
      </c>
      <c r="AM784" s="89">
        <f t="shared" si="199"/>
        <v>0</v>
      </c>
      <c r="AN784" s="90">
        <f t="shared" si="200"/>
        <v>3</v>
      </c>
      <c r="AO784" s="91">
        <f t="shared" si="201"/>
        <v>3</v>
      </c>
      <c r="AP784" s="92">
        <f>INDEX([1]RiskPlusY2565Q3!Q:Q,MATCH([1]ตารางคะแนนV3!$C784,[1]RiskPlusY2565Q3!$D:$D,0))</f>
        <v>0</v>
      </c>
      <c r="AQ784" s="92">
        <f>INDEX([1]RiskPlusY2565Q3!R:R,MATCH([1]ตารางคะแนนV3!$C784,[1]RiskPlusY2565Q3!$D:$D,0))</f>
        <v>1</v>
      </c>
      <c r="AR784" s="92">
        <f>INDEX([1]RiskPlusY2565Q3!AB:AB,MATCH([1]ตารางคะแนนV3!$C784,[1]RiskPlusY2565Q3!$D:$D,0))</f>
        <v>1</v>
      </c>
      <c r="AS784" s="93">
        <f t="shared" si="202"/>
        <v>2</v>
      </c>
      <c r="AT784" s="92">
        <f>INDEX([1]RiskPlusY2565Q3!AA:AA,MATCH([1]ตารางคะแนนV3!$C784,[1]RiskPlusY2565Q3!$D:$D,0))</f>
        <v>1</v>
      </c>
      <c r="AU784" s="92">
        <f>INDEX([1]RiskPlusY2565Q3!AC:AC,MATCH([1]ตารางคะแนนV3!$C784,[1]RiskPlusY2565Q3!$D:$D,0))</f>
        <v>1</v>
      </c>
      <c r="AV784" s="94">
        <f t="shared" si="203"/>
        <v>2</v>
      </c>
      <c r="AW784" s="95">
        <f t="shared" si="204"/>
        <v>4</v>
      </c>
      <c r="AX784" s="96">
        <f t="shared" si="205"/>
        <v>7</v>
      </c>
      <c r="AY784" s="18" t="str">
        <f t="shared" si="206"/>
        <v>F</v>
      </c>
      <c r="AZ784" s="18"/>
      <c r="BA784" s="18" t="str">
        <f>INDEX([1]Proflile65!$L:$L,MATCH([1]ตารางคะแนนV3!$C784,[1]Proflile65!$D:$D,0))</f>
        <v>เดิม</v>
      </c>
      <c r="BB784" s="18"/>
      <c r="BC784" s="18"/>
      <c r="BD784" s="28" t="b">
        <f t="shared" si="207"/>
        <v>1</v>
      </c>
      <c r="BE784" s="96">
        <v>7</v>
      </c>
      <c r="BF784" s="18" t="s">
        <v>2074</v>
      </c>
      <c r="BH784" s="17">
        <f t="shared" si="192"/>
        <v>0</v>
      </c>
    </row>
    <row r="785" spans="1:60">
      <c r="A785" s="18" t="s">
        <v>41</v>
      </c>
      <c r="B785" s="17" t="s">
        <v>162</v>
      </c>
      <c r="C785" s="18" t="s">
        <v>1733</v>
      </c>
      <c r="D785" s="17" t="s">
        <v>1734</v>
      </c>
      <c r="E785" s="18" t="str">
        <f>INDEX([1]Proflile65!$F:$F,MATCH([1]ตารางคะแนนV3!$C785,[1]Proflile65!$D:$D,0))</f>
        <v>รพช.</v>
      </c>
      <c r="F785" s="18">
        <f>INDEX([1]Proflile65!$H:$H,MATCH([1]ตารางคะแนนV3!$C785,[1]Proflile65!$D:$D,0))</f>
        <v>35</v>
      </c>
      <c r="G785" s="19" t="str">
        <f>INDEX([1]Proflile65!$K:$K,MATCH([1]ตารางคะแนนV3!$C785,[1]Proflile65!$D:$D,0))</f>
        <v>รพช.F2 P&lt;=30,000</v>
      </c>
      <c r="H785" s="75">
        <v>23658</v>
      </c>
      <c r="I785" s="76">
        <f>INDEX([1]RiskPlusY2565Q3!L:L,MATCH([1]ตารางคะแนนV3!$C785,[1]RiskPlusY2565Q3!$D:$D,0))</f>
        <v>10254153.27</v>
      </c>
      <c r="J785" s="76">
        <f>INDEX([1]RiskPlusY2565Q3!P:P,MATCH([1]ตารางคะแนนV3!$C785,[1]RiskPlusY2565Q3!$D:$D,0))</f>
        <v>2379294.3199999998</v>
      </c>
      <c r="K785" s="76">
        <f>INDEX([1]RiskPlusY2565Q3!O:O,MATCH([1]ตารางคะแนนV3!$C785,[1]RiskPlusY2565Q3!$D:$D,0))</f>
        <v>8123446.6699999999</v>
      </c>
      <c r="L785" s="76">
        <f>INDEX([1]RiskPlusY2565Q3!M:M,MATCH([1]ตารางคะแนนV3!$C785,[1]RiskPlusY2565Q3!$D:$D,0))</f>
        <v>6991403.3300000001</v>
      </c>
      <c r="M785" s="29">
        <f>INDEX([1]RiskPlusY2565Q3!N:N,MATCH([1]ตารางคะแนนV3!$C785,[1]RiskPlusY2565Q3!$D:$D,0))</f>
        <v>0</v>
      </c>
      <c r="N785" s="77">
        <f>INDEX([1]PlanfinY2565Q3!M:M,MATCH([1]ตารางคะแนนV3!$C785,[1]PlanfinY2565Q3!$C:$C,0))</f>
        <v>0</v>
      </c>
      <c r="O785" s="78">
        <f>INDEX([1]PlanfinY2565Q3!N:N,MATCH([1]ตารางคะแนนV3!$C785,[1]PlanfinY2565Q3!$C:$C,0))</f>
        <v>0</v>
      </c>
      <c r="P785" s="79">
        <f t="shared" si="193"/>
        <v>0</v>
      </c>
      <c r="Q785" s="80">
        <f>INDEX([1]Ratio!R:R,MATCH([1]ตารางคะแนนV3!$C785,[1]Ratio!$C:$C,0))</f>
        <v>325</v>
      </c>
      <c r="R785" s="81">
        <f>INDEX([1]RiskPlusY2565Q3!$S:$S,MATCH([1]ตารางคะแนนV3!C785,[1]RiskPlusY2565Q3!$D:$D,0))</f>
        <v>0</v>
      </c>
      <c r="S785" s="82">
        <f>INDEX([1]Ratio!$S:$S,MATCH([1]ตารางคะแนนV3!$C785,[1]Ratio!$C:$C,0))</f>
        <v>70</v>
      </c>
      <c r="T785" s="78">
        <f>VLOOKUP($C785,[1]RiskPlusY2565Q3!$D$2:$W$901,17,0)</f>
        <v>0</v>
      </c>
      <c r="U785" s="83">
        <f t="shared" si="194"/>
        <v>0</v>
      </c>
      <c r="V785" s="82">
        <f>INDEX([1]Ratio!$T:$T,MATCH([1]ตารางคะแนนV3!$C785,[1]Ratio!$C:$C,0))</f>
        <v>86</v>
      </c>
      <c r="W785" s="78">
        <f>VLOOKUP($C785,[1]RiskPlusY2565Q3!$D$2:$W$901,18,0)</f>
        <v>0</v>
      </c>
      <c r="X785" s="83">
        <f t="shared" si="195"/>
        <v>0</v>
      </c>
      <c r="Y785" s="82">
        <f>INDEX([1]Ratio!$V:$V,MATCH([1]ตารางคะแนนV3!$C785,[1]Ratio!$C:$C,0))</f>
        <v>31</v>
      </c>
      <c r="Z785" s="81">
        <f>INDEX([1]RiskPlusY2565Q3!$W:$W,MATCH([1]ตารางคะแนนV3!C785,[1]RiskPlusY2565Q3!$D:$D,0))</f>
        <v>1</v>
      </c>
      <c r="AA785" s="84">
        <f t="shared" si="196"/>
        <v>1</v>
      </c>
      <c r="AB785" s="77" t="str">
        <f>INDEX('[1]Quick MethodY2565Q3'!P:P,MATCH([1]ตารางคะแนนV3!$C785,'[1]Quick MethodY2565Q3'!$C:$C,0))</f>
        <v>1</v>
      </c>
      <c r="AC785" s="78" t="str">
        <f>INDEX('[1]Quick MethodY2565Q3'!Q:Q,MATCH([1]ตารางคะแนนV3!$C785,'[1]Quick MethodY2565Q3'!$C:$C,0))</f>
        <v>1</v>
      </c>
      <c r="AD785" s="78">
        <f>INDEX([1]HGRY2565Q3!W:W,MATCH([1]ตารางคะแนนV3!$C785,[1]HGRY2565Q3!$C:$C,0))</f>
        <v>0.5</v>
      </c>
      <c r="AE785" s="78">
        <f>INDEX([1]HGRY2565Q3!X:X,MATCH([1]ตารางคะแนนV3!$C785,[1]HGRY2565Q3!$C:$C,0))</f>
        <v>0</v>
      </c>
      <c r="AF785" s="78">
        <f>INDEX([1]HGRY2565Q3!Y:Y,MATCH([1]ตารางคะแนนV3!$C785,[1]HGRY2565Q3!$C:$C,0))</f>
        <v>0</v>
      </c>
      <c r="AG785" s="78">
        <f>INDEX([1]HGRY2565Q3!Z:Z,MATCH([1]ตารางคะแนนV3!$C785,[1]HGRY2565Q3!$C:$C,0))</f>
        <v>0.5</v>
      </c>
      <c r="AH785" s="85">
        <f t="shared" si="197"/>
        <v>3</v>
      </c>
      <c r="AI785" s="79">
        <f t="shared" si="198"/>
        <v>2</v>
      </c>
      <c r="AJ785" s="86">
        <f>INDEX([1]PointY2565Q3!J:J,MATCH([1]ตารางคะแนนV3!$C785,[1]PointY2565Q3!$C:$C,0))</f>
        <v>1</v>
      </c>
      <c r="AK785" s="87">
        <f>IFERROR(INDEX([1]อัตราการครองเตียง!O:O,MATCH([1]ตารางคะแนนV3!$C785,[1]อัตราการครองเตียง!$C:$C,0)),0)</f>
        <v>1</v>
      </c>
      <c r="AL785" s="88">
        <f>INDEX([1]SumAdjRw!R:R,MATCH([1]ตารางคะแนนV3!$C785,[1]SumAdjRw!$C:$C,0))</f>
        <v>1</v>
      </c>
      <c r="AM785" s="89">
        <f t="shared" si="199"/>
        <v>2</v>
      </c>
      <c r="AN785" s="90">
        <f t="shared" si="200"/>
        <v>5</v>
      </c>
      <c r="AO785" s="91">
        <f t="shared" si="201"/>
        <v>6</v>
      </c>
      <c r="AP785" s="92">
        <f>INDEX([1]RiskPlusY2565Q3!Q:Q,MATCH([1]ตารางคะแนนV3!$C785,[1]RiskPlusY2565Q3!$D:$D,0))</f>
        <v>0</v>
      </c>
      <c r="AQ785" s="92">
        <f>INDEX([1]RiskPlusY2565Q3!R:R,MATCH([1]ตารางคะแนนV3!$C785,[1]RiskPlusY2565Q3!$D:$D,0))</f>
        <v>0</v>
      </c>
      <c r="AR785" s="92">
        <f>INDEX([1]RiskPlusY2565Q3!AB:AB,MATCH([1]ตารางคะแนนV3!$C785,[1]RiskPlusY2565Q3!$D:$D,0))</f>
        <v>1</v>
      </c>
      <c r="AS785" s="93">
        <f t="shared" si="202"/>
        <v>1</v>
      </c>
      <c r="AT785" s="92">
        <f>INDEX([1]RiskPlusY2565Q3!AA:AA,MATCH([1]ตารางคะแนนV3!$C785,[1]RiskPlusY2565Q3!$D:$D,0))</f>
        <v>1</v>
      </c>
      <c r="AU785" s="92">
        <f>INDEX([1]RiskPlusY2565Q3!AC:AC,MATCH([1]ตารางคะแนนV3!$C785,[1]RiskPlusY2565Q3!$D:$D,0))</f>
        <v>1</v>
      </c>
      <c r="AV785" s="94">
        <f t="shared" si="203"/>
        <v>2</v>
      </c>
      <c r="AW785" s="95">
        <f t="shared" si="204"/>
        <v>3</v>
      </c>
      <c r="AX785" s="96">
        <f t="shared" si="205"/>
        <v>9</v>
      </c>
      <c r="AY785" s="18" t="str">
        <f t="shared" si="206"/>
        <v>C</v>
      </c>
      <c r="AZ785" s="18"/>
      <c r="BA785" s="18" t="str">
        <f>INDEX([1]Proflile65!$L:$L,MATCH([1]ตารางคะแนนV3!$C785,[1]Proflile65!$D:$D,0))</f>
        <v>เดิม</v>
      </c>
      <c r="BB785" s="18"/>
      <c r="BC785" s="18"/>
      <c r="BD785" s="28" t="b">
        <f t="shared" si="207"/>
        <v>1</v>
      </c>
      <c r="BE785" s="96">
        <v>9</v>
      </c>
      <c r="BF785" s="18" t="s">
        <v>2072</v>
      </c>
      <c r="BH785" s="17">
        <f t="shared" si="192"/>
        <v>0</v>
      </c>
    </row>
    <row r="786" spans="1:60">
      <c r="A786" s="18" t="s">
        <v>41</v>
      </c>
      <c r="B786" s="17" t="s">
        <v>162</v>
      </c>
      <c r="C786" s="18" t="s">
        <v>1735</v>
      </c>
      <c r="D786" s="17" t="s">
        <v>318</v>
      </c>
      <c r="E786" s="18" t="str">
        <f>INDEX([1]Proflile65!$F:$F,MATCH([1]ตารางคะแนนV3!$C786,[1]Proflile65!$D:$D,0))</f>
        <v>รพช.</v>
      </c>
      <c r="F786" s="18">
        <f>INDEX([1]Proflile65!$H:$H,MATCH([1]ตารางคะแนนV3!$C786,[1]Proflile65!$D:$D,0))</f>
        <v>32</v>
      </c>
      <c r="G786" s="19" t="str">
        <f>INDEX([1]Proflile65!$K:$K,MATCH([1]ตารางคะแนนV3!$C786,[1]Proflile65!$D:$D,0))</f>
        <v>รพช.F2 P&lt;=30,000</v>
      </c>
      <c r="H786" s="75">
        <v>23905</v>
      </c>
      <c r="I786" s="76">
        <f>INDEX([1]RiskPlusY2565Q3!L:L,MATCH([1]ตารางคะแนนV3!$C786,[1]RiskPlusY2565Q3!$D:$D,0))</f>
        <v>18269077.719999999</v>
      </c>
      <c r="J786" s="76">
        <f>INDEX([1]RiskPlusY2565Q3!P:P,MATCH([1]ตารางคะแนนV3!$C786,[1]RiskPlusY2565Q3!$D:$D,0))</f>
        <v>6218885.1100000003</v>
      </c>
      <c r="K786" s="76">
        <f>INDEX([1]RiskPlusY2565Q3!O:O,MATCH([1]ตารางคะแนนV3!$C786,[1]RiskPlusY2565Q3!$D:$D,0))</f>
        <v>11357947.84</v>
      </c>
      <c r="L786" s="76">
        <f>INDEX([1]RiskPlusY2565Q3!M:M,MATCH([1]ตารางคะแนนV3!$C786,[1]RiskPlusY2565Q3!$D:$D,0))</f>
        <v>11895768.16</v>
      </c>
      <c r="M786" s="29">
        <f>INDEX([1]RiskPlusY2565Q3!N:N,MATCH([1]ตารางคะแนนV3!$C786,[1]RiskPlusY2565Q3!$D:$D,0))</f>
        <v>0</v>
      </c>
      <c r="N786" s="77">
        <f>INDEX([1]PlanfinY2565Q3!M:M,MATCH([1]ตารางคะแนนV3!$C786,[1]PlanfinY2565Q3!$C:$C,0))</f>
        <v>0</v>
      </c>
      <c r="O786" s="78">
        <f>INDEX([1]PlanfinY2565Q3!N:N,MATCH([1]ตารางคะแนนV3!$C786,[1]PlanfinY2565Q3!$C:$C,0))</f>
        <v>1</v>
      </c>
      <c r="P786" s="79">
        <f t="shared" si="193"/>
        <v>1</v>
      </c>
      <c r="Q786" s="80">
        <f>INDEX([1]Ratio!R:R,MATCH([1]ตารางคะแนนV3!$C786,[1]Ratio!$C:$C,0))</f>
        <v>236</v>
      </c>
      <c r="R786" s="81">
        <f>INDEX([1]RiskPlusY2565Q3!$S:$S,MATCH([1]ตารางคะแนนV3!C786,[1]RiskPlusY2565Q3!$D:$D,0))</f>
        <v>0</v>
      </c>
      <c r="S786" s="82">
        <f>INDEX([1]Ratio!$S:$S,MATCH([1]ตารางคะแนนV3!$C786,[1]Ratio!$C:$C,0))</f>
        <v>40</v>
      </c>
      <c r="T786" s="78">
        <f>VLOOKUP($C786,[1]RiskPlusY2565Q3!$D$2:$W$901,17,0)</f>
        <v>1</v>
      </c>
      <c r="U786" s="83">
        <f t="shared" si="194"/>
        <v>0.5</v>
      </c>
      <c r="V786" s="82">
        <f>INDEX([1]Ratio!$T:$T,MATCH([1]ตารางคะแนนV3!$C786,[1]Ratio!$C:$C,0))</f>
        <v>414</v>
      </c>
      <c r="W786" s="78">
        <f>VLOOKUP($C786,[1]RiskPlusY2565Q3!$D$2:$W$901,18,0)</f>
        <v>0</v>
      </c>
      <c r="X786" s="83">
        <f t="shared" si="195"/>
        <v>0</v>
      </c>
      <c r="Y786" s="82">
        <f>INDEX([1]Ratio!$V:$V,MATCH([1]ตารางคะแนนV3!$C786,[1]Ratio!$C:$C,0))</f>
        <v>61</v>
      </c>
      <c r="Z786" s="81">
        <f>INDEX([1]RiskPlusY2565Q3!$W:$W,MATCH([1]ตารางคะแนนV3!C786,[1]RiskPlusY2565Q3!$D:$D,0))</f>
        <v>0</v>
      </c>
      <c r="AA786" s="84">
        <f t="shared" si="196"/>
        <v>0.5</v>
      </c>
      <c r="AB786" s="77" t="str">
        <f>INDEX('[1]Quick MethodY2565Q3'!P:P,MATCH([1]ตารางคะแนนV3!$C786,'[1]Quick MethodY2565Q3'!$C:$C,0))</f>
        <v>1</v>
      </c>
      <c r="AC786" s="78" t="str">
        <f>INDEX('[1]Quick MethodY2565Q3'!Q:Q,MATCH([1]ตารางคะแนนV3!$C786,'[1]Quick MethodY2565Q3'!$C:$C,0))</f>
        <v>1</v>
      </c>
      <c r="AD786" s="78">
        <f>INDEX([1]HGRY2565Q3!W:W,MATCH([1]ตารางคะแนนV3!$C786,[1]HGRY2565Q3!$C:$C,0))</f>
        <v>0.5</v>
      </c>
      <c r="AE786" s="78">
        <f>INDEX([1]HGRY2565Q3!X:X,MATCH([1]ตารางคะแนนV3!$C786,[1]HGRY2565Q3!$C:$C,0))</f>
        <v>0.5</v>
      </c>
      <c r="AF786" s="78">
        <f>INDEX([1]HGRY2565Q3!Y:Y,MATCH([1]ตารางคะแนนV3!$C786,[1]HGRY2565Q3!$C:$C,0))</f>
        <v>0</v>
      </c>
      <c r="AG786" s="78">
        <f>INDEX([1]HGRY2565Q3!Z:Z,MATCH([1]ตารางคะแนนV3!$C786,[1]HGRY2565Q3!$C:$C,0))</f>
        <v>0.5</v>
      </c>
      <c r="AH786" s="85">
        <f t="shared" si="197"/>
        <v>3.5</v>
      </c>
      <c r="AI786" s="79">
        <f t="shared" si="198"/>
        <v>2</v>
      </c>
      <c r="AJ786" s="86">
        <f>INDEX([1]PointY2565Q3!J:J,MATCH([1]ตารางคะแนนV3!$C786,[1]PointY2565Q3!$C:$C,0))</f>
        <v>1</v>
      </c>
      <c r="AK786" s="87">
        <f>IFERROR(INDEX([1]อัตราการครองเตียง!O:O,MATCH([1]ตารางคะแนนV3!$C786,[1]อัตราการครองเตียง!$C:$C,0)),0)</f>
        <v>0</v>
      </c>
      <c r="AL786" s="88">
        <f>INDEX([1]SumAdjRw!R:R,MATCH([1]ตารางคะแนนV3!$C786,[1]SumAdjRw!$C:$C,0))</f>
        <v>0</v>
      </c>
      <c r="AM786" s="89">
        <f t="shared" si="199"/>
        <v>0</v>
      </c>
      <c r="AN786" s="90">
        <f t="shared" si="200"/>
        <v>3</v>
      </c>
      <c r="AO786" s="91">
        <f t="shared" si="201"/>
        <v>4.5</v>
      </c>
      <c r="AP786" s="92">
        <f>INDEX([1]RiskPlusY2565Q3!Q:Q,MATCH([1]ตารางคะแนนV3!$C786,[1]RiskPlusY2565Q3!$D:$D,0))</f>
        <v>0</v>
      </c>
      <c r="AQ786" s="92">
        <f>INDEX([1]RiskPlusY2565Q3!R:R,MATCH([1]ตารางคะแนนV3!$C786,[1]RiskPlusY2565Q3!$D:$D,0))</f>
        <v>0</v>
      </c>
      <c r="AR786" s="92">
        <f>INDEX([1]RiskPlusY2565Q3!AB:AB,MATCH([1]ตารางคะแนนV3!$C786,[1]RiskPlusY2565Q3!$D:$D,0))</f>
        <v>1</v>
      </c>
      <c r="AS786" s="93">
        <f t="shared" si="202"/>
        <v>1</v>
      </c>
      <c r="AT786" s="92">
        <f>INDEX([1]RiskPlusY2565Q3!AA:AA,MATCH([1]ตารางคะแนนV3!$C786,[1]RiskPlusY2565Q3!$D:$D,0))</f>
        <v>1</v>
      </c>
      <c r="AU786" s="92">
        <f>INDEX([1]RiskPlusY2565Q3!AC:AC,MATCH([1]ตารางคะแนนV3!$C786,[1]RiskPlusY2565Q3!$D:$D,0))</f>
        <v>1</v>
      </c>
      <c r="AV786" s="94">
        <f t="shared" si="203"/>
        <v>2</v>
      </c>
      <c r="AW786" s="95">
        <f t="shared" si="204"/>
        <v>3</v>
      </c>
      <c r="AX786" s="96">
        <f t="shared" si="205"/>
        <v>7.5</v>
      </c>
      <c r="AY786" s="18" t="str">
        <f t="shared" si="206"/>
        <v>D</v>
      </c>
      <c r="AZ786" s="18"/>
      <c r="BA786" s="18" t="str">
        <f>INDEX([1]Proflile65!$L:$L,MATCH([1]ตารางคะแนนV3!$C786,[1]Proflile65!$D:$D,0))</f>
        <v>เดิม</v>
      </c>
      <c r="BB786" s="18"/>
      <c r="BC786" s="18"/>
      <c r="BD786" s="28" t="b">
        <f t="shared" si="207"/>
        <v>1</v>
      </c>
      <c r="BE786" s="96">
        <v>7.5</v>
      </c>
      <c r="BF786" s="18" t="s">
        <v>2073</v>
      </c>
      <c r="BH786" s="17">
        <f t="shared" si="192"/>
        <v>0</v>
      </c>
    </row>
    <row r="787" spans="1:60">
      <c r="A787" s="18" t="s">
        <v>41</v>
      </c>
      <c r="B787" s="17" t="s">
        <v>162</v>
      </c>
      <c r="C787" s="18" t="s">
        <v>1736</v>
      </c>
      <c r="D787" s="17" t="s">
        <v>1737</v>
      </c>
      <c r="E787" s="18" t="str">
        <f>INDEX([1]Proflile65!$F:$F,MATCH([1]ตารางคะแนนV3!$C787,[1]Proflile65!$D:$D,0))</f>
        <v>รพช.</v>
      </c>
      <c r="F787" s="18">
        <f>INDEX([1]Proflile65!$H:$H,MATCH([1]ตารางคะแนนV3!$C787,[1]Proflile65!$D:$D,0))</f>
        <v>30</v>
      </c>
      <c r="G787" s="19" t="str">
        <f>INDEX([1]Proflile65!$K:$K,MATCH([1]ตารางคะแนนV3!$C787,[1]Proflile65!$D:$D,0))</f>
        <v>รพช.F2 P&lt;=30,000</v>
      </c>
      <c r="H787" s="75">
        <v>21836</v>
      </c>
      <c r="I787" s="76">
        <f>INDEX([1]RiskPlusY2565Q3!L:L,MATCH([1]ตารางคะแนนV3!$C787,[1]RiskPlusY2565Q3!$D:$D,0))</f>
        <v>34238512.729999997</v>
      </c>
      <c r="J787" s="76">
        <f>INDEX([1]RiskPlusY2565Q3!P:P,MATCH([1]ตารางคะแนนV3!$C787,[1]RiskPlusY2565Q3!$D:$D,0))</f>
        <v>-1452465.92</v>
      </c>
      <c r="K787" s="76">
        <f>INDEX([1]RiskPlusY2565Q3!O:O,MATCH([1]ตารางคะแนนV3!$C787,[1]RiskPlusY2565Q3!$D:$D,0))</f>
        <v>43049045.030000001</v>
      </c>
      <c r="L787" s="76">
        <f>INDEX([1]RiskPlusY2565Q3!M:M,MATCH([1]ตารางคะแนนV3!$C787,[1]RiskPlusY2565Q3!$D:$D,0))</f>
        <v>41265983.689999998</v>
      </c>
      <c r="M787" s="29">
        <f>INDEX([1]RiskPlusY2565Q3!N:N,MATCH([1]ตารางคะแนนV3!$C787,[1]RiskPlusY2565Q3!$D:$D,0))</f>
        <v>0</v>
      </c>
      <c r="N787" s="77">
        <f>INDEX([1]PlanfinY2565Q3!M:M,MATCH([1]ตารางคะแนนV3!$C787,[1]PlanfinY2565Q3!$C:$C,0))</f>
        <v>0</v>
      </c>
      <c r="O787" s="78">
        <f>INDEX([1]PlanfinY2565Q3!N:N,MATCH([1]ตารางคะแนนV3!$C787,[1]PlanfinY2565Q3!$C:$C,0))</f>
        <v>1</v>
      </c>
      <c r="P787" s="79">
        <f t="shared" si="193"/>
        <v>1</v>
      </c>
      <c r="Q787" s="80">
        <f>INDEX([1]Ratio!R:R,MATCH([1]ตารางคะแนนV3!$C787,[1]Ratio!$C:$C,0))</f>
        <v>509</v>
      </c>
      <c r="R787" s="81">
        <f>INDEX([1]RiskPlusY2565Q3!$S:$S,MATCH([1]ตารางคะแนนV3!C787,[1]RiskPlusY2565Q3!$D:$D,0))</f>
        <v>0</v>
      </c>
      <c r="S787" s="82">
        <f>INDEX([1]Ratio!$S:$S,MATCH([1]ตารางคะแนนV3!$C787,[1]Ratio!$C:$C,0))</f>
        <v>122</v>
      </c>
      <c r="T787" s="78">
        <f>VLOOKUP($C787,[1]RiskPlusY2565Q3!$D$2:$W$901,17,0)</f>
        <v>0</v>
      </c>
      <c r="U787" s="83">
        <f t="shared" si="194"/>
        <v>0</v>
      </c>
      <c r="V787" s="82">
        <f>INDEX([1]Ratio!$T:$T,MATCH([1]ตารางคะแนนV3!$C787,[1]Ratio!$C:$C,0))</f>
        <v>559</v>
      </c>
      <c r="W787" s="78">
        <f>VLOOKUP($C787,[1]RiskPlusY2565Q3!$D$2:$W$901,18,0)</f>
        <v>0</v>
      </c>
      <c r="X787" s="83">
        <f t="shared" si="195"/>
        <v>0</v>
      </c>
      <c r="Y787" s="82">
        <f>INDEX([1]Ratio!$V:$V,MATCH([1]ตารางคะแนนV3!$C787,[1]Ratio!$C:$C,0))</f>
        <v>78</v>
      </c>
      <c r="Z787" s="81">
        <f>INDEX([1]RiskPlusY2565Q3!$W:$W,MATCH([1]ตารางคะแนนV3!C787,[1]RiskPlusY2565Q3!$D:$D,0))</f>
        <v>0</v>
      </c>
      <c r="AA787" s="84">
        <f t="shared" si="196"/>
        <v>0</v>
      </c>
      <c r="AB787" s="77" t="str">
        <f>INDEX('[1]Quick MethodY2565Q3'!P:P,MATCH([1]ตารางคะแนนV3!$C787,'[1]Quick MethodY2565Q3'!$C:$C,0))</f>
        <v>1</v>
      </c>
      <c r="AC787" s="78" t="str">
        <f>INDEX('[1]Quick MethodY2565Q3'!Q:Q,MATCH([1]ตารางคะแนนV3!$C787,'[1]Quick MethodY2565Q3'!$C:$C,0))</f>
        <v>1</v>
      </c>
      <c r="AD787" s="78">
        <f>INDEX([1]HGRY2565Q3!W:W,MATCH([1]ตารางคะแนนV3!$C787,[1]HGRY2565Q3!$C:$C,0))</f>
        <v>0.5</v>
      </c>
      <c r="AE787" s="78">
        <f>INDEX([1]HGRY2565Q3!X:X,MATCH([1]ตารางคะแนนV3!$C787,[1]HGRY2565Q3!$C:$C,0))</f>
        <v>0.5</v>
      </c>
      <c r="AF787" s="78">
        <f>INDEX([1]HGRY2565Q3!Y:Y,MATCH([1]ตารางคะแนนV3!$C787,[1]HGRY2565Q3!$C:$C,0))</f>
        <v>0.5</v>
      </c>
      <c r="AG787" s="78">
        <f>INDEX([1]HGRY2565Q3!Z:Z,MATCH([1]ตารางคะแนนV3!$C787,[1]HGRY2565Q3!$C:$C,0))</f>
        <v>0.5</v>
      </c>
      <c r="AH787" s="85">
        <f t="shared" si="197"/>
        <v>4</v>
      </c>
      <c r="AI787" s="79">
        <f t="shared" si="198"/>
        <v>2</v>
      </c>
      <c r="AJ787" s="86">
        <f>INDEX([1]PointY2565Q3!J:J,MATCH([1]ตารางคะแนนV3!$C787,[1]PointY2565Q3!$C:$C,0))</f>
        <v>1</v>
      </c>
      <c r="AK787" s="87">
        <f>IFERROR(INDEX([1]อัตราการครองเตียง!O:O,MATCH([1]ตารางคะแนนV3!$C787,[1]อัตราการครองเตียง!$C:$C,0)),0)</f>
        <v>0</v>
      </c>
      <c r="AL787" s="88">
        <f>INDEX([1]SumAdjRw!R:R,MATCH([1]ตารางคะแนนV3!$C787,[1]SumAdjRw!$C:$C,0))</f>
        <v>0</v>
      </c>
      <c r="AM787" s="89">
        <f t="shared" si="199"/>
        <v>0</v>
      </c>
      <c r="AN787" s="90">
        <f t="shared" si="200"/>
        <v>3</v>
      </c>
      <c r="AO787" s="91">
        <f t="shared" si="201"/>
        <v>4</v>
      </c>
      <c r="AP787" s="92">
        <f>INDEX([1]RiskPlusY2565Q3!Q:Q,MATCH([1]ตารางคะแนนV3!$C787,[1]RiskPlusY2565Q3!$D:$D,0))</f>
        <v>1</v>
      </c>
      <c r="AQ787" s="92">
        <f>INDEX([1]RiskPlusY2565Q3!R:R,MATCH([1]ตารางคะแนนV3!$C787,[1]RiskPlusY2565Q3!$D:$D,0))</f>
        <v>1</v>
      </c>
      <c r="AR787" s="92">
        <f>INDEX([1]RiskPlusY2565Q3!AB:AB,MATCH([1]ตารางคะแนนV3!$C787,[1]RiskPlusY2565Q3!$D:$D,0))</f>
        <v>1</v>
      </c>
      <c r="AS787" s="93">
        <f t="shared" si="202"/>
        <v>3</v>
      </c>
      <c r="AT787" s="92">
        <f>INDEX([1]RiskPlusY2565Q3!AA:AA,MATCH([1]ตารางคะแนนV3!$C787,[1]RiskPlusY2565Q3!$D:$D,0))</f>
        <v>1</v>
      </c>
      <c r="AU787" s="92">
        <f>INDEX([1]RiskPlusY2565Q3!AC:AC,MATCH([1]ตารางคะแนนV3!$C787,[1]RiskPlusY2565Q3!$D:$D,0))</f>
        <v>1</v>
      </c>
      <c r="AV787" s="94">
        <f t="shared" si="203"/>
        <v>2</v>
      </c>
      <c r="AW787" s="95">
        <f t="shared" si="204"/>
        <v>5</v>
      </c>
      <c r="AX787" s="96">
        <f t="shared" si="205"/>
        <v>9</v>
      </c>
      <c r="AY787" s="18" t="str">
        <f t="shared" si="206"/>
        <v>C</v>
      </c>
      <c r="AZ787" s="18"/>
      <c r="BA787" s="18" t="str">
        <f>INDEX([1]Proflile65!$L:$L,MATCH([1]ตารางคะแนนV3!$C787,[1]Proflile65!$D:$D,0))</f>
        <v>เดิม</v>
      </c>
      <c r="BB787" s="18"/>
      <c r="BC787" s="18"/>
      <c r="BD787" s="28" t="b">
        <f t="shared" si="207"/>
        <v>1</v>
      </c>
      <c r="BE787" s="96">
        <v>9</v>
      </c>
      <c r="BF787" s="18" t="s">
        <v>2072</v>
      </c>
      <c r="BH787" s="17">
        <f t="shared" si="192"/>
        <v>0</v>
      </c>
    </row>
    <row r="788" spans="1:60">
      <c r="A788" s="18" t="s">
        <v>41</v>
      </c>
      <c r="B788" s="17" t="s">
        <v>162</v>
      </c>
      <c r="C788" s="18" t="s">
        <v>1738</v>
      </c>
      <c r="D788" s="17" t="s">
        <v>1739</v>
      </c>
      <c r="E788" s="18" t="str">
        <f>INDEX([1]Proflile65!$F:$F,MATCH([1]ตารางคะแนนV3!$C788,[1]Proflile65!$D:$D,0))</f>
        <v>รพช.</v>
      </c>
      <c r="F788" s="18">
        <f>INDEX([1]Proflile65!$H:$H,MATCH([1]ตารางคะแนนV3!$C788,[1]Proflile65!$D:$D,0))</f>
        <v>0</v>
      </c>
      <c r="G788" s="19" t="str">
        <f>INDEX([1]Proflile65!$K:$K,MATCH([1]ตารางคะแนนV3!$C788,[1]Proflile65!$D:$D,0))</f>
        <v>รพช.F3 P15,000-25,000</v>
      </c>
      <c r="H788" s="75">
        <v>22862</v>
      </c>
      <c r="I788" s="76">
        <f>INDEX([1]RiskPlusY2565Q3!L:L,MATCH([1]ตารางคะแนนV3!$C788,[1]RiskPlusY2565Q3!$D:$D,0))</f>
        <v>23694248.600000001</v>
      </c>
      <c r="J788" s="76">
        <f>INDEX([1]RiskPlusY2565Q3!P:P,MATCH([1]ตารางคะแนนV3!$C788,[1]RiskPlusY2565Q3!$D:$D,0))</f>
        <v>18569407.43</v>
      </c>
      <c r="K788" s="76">
        <f>INDEX([1]RiskPlusY2565Q3!O:O,MATCH([1]ตารางคะแนนV3!$C788,[1]RiskPlusY2565Q3!$D:$D,0))</f>
        <v>4406812.37</v>
      </c>
      <c r="L788" s="76">
        <f>INDEX([1]RiskPlusY2565Q3!M:M,MATCH([1]ตารางคะแนนV3!$C788,[1]RiskPlusY2565Q3!$D:$D,0))</f>
        <v>3280466.01</v>
      </c>
      <c r="M788" s="29">
        <f>INDEX([1]RiskPlusY2565Q3!N:N,MATCH([1]ตารางคะแนนV3!$C788,[1]RiskPlusY2565Q3!$D:$D,0))</f>
        <v>0</v>
      </c>
      <c r="N788" s="77">
        <f>INDEX([1]PlanfinY2565Q3!M:M,MATCH([1]ตารางคะแนนV3!$C788,[1]PlanfinY2565Q3!$C:$C,0))</f>
        <v>1</v>
      </c>
      <c r="O788" s="78">
        <f>INDEX([1]PlanfinY2565Q3!N:N,MATCH([1]ตารางคะแนนV3!$C788,[1]PlanfinY2565Q3!$C:$C,0))</f>
        <v>0</v>
      </c>
      <c r="P788" s="79">
        <f t="shared" si="193"/>
        <v>1</v>
      </c>
      <c r="Q788" s="80">
        <f>INDEX([1]Ratio!R:R,MATCH([1]ตารางคะแนนV3!$C788,[1]Ratio!$C:$C,0))</f>
        <v>264</v>
      </c>
      <c r="R788" s="81">
        <f>INDEX([1]RiskPlusY2565Q3!$S:$S,MATCH([1]ตารางคะแนนV3!C788,[1]RiskPlusY2565Q3!$D:$D,0))</f>
        <v>0</v>
      </c>
      <c r="S788" s="82">
        <f>INDEX([1]Ratio!$S:$S,MATCH([1]ตารางคะแนนV3!$C788,[1]Ratio!$C:$C,0))</f>
        <v>80</v>
      </c>
      <c r="T788" s="78">
        <f>VLOOKUP($C788,[1]RiskPlusY2565Q3!$D$2:$W$901,17,0)</f>
        <v>0</v>
      </c>
      <c r="U788" s="83">
        <f t="shared" si="194"/>
        <v>0</v>
      </c>
      <c r="V788" s="82">
        <f>INDEX([1]Ratio!$T:$T,MATCH([1]ตารางคะแนนV3!$C788,[1]Ratio!$C:$C,0))</f>
        <v>87</v>
      </c>
      <c r="W788" s="78">
        <f>VLOOKUP($C788,[1]RiskPlusY2565Q3!$D$2:$W$901,18,0)</f>
        <v>0</v>
      </c>
      <c r="X788" s="83">
        <f t="shared" si="195"/>
        <v>0</v>
      </c>
      <c r="Y788" s="82">
        <f>INDEX([1]Ratio!$V:$V,MATCH([1]ตารางคะแนนV3!$C788,[1]Ratio!$C:$C,0))</f>
        <v>73</v>
      </c>
      <c r="Z788" s="81">
        <f>INDEX([1]RiskPlusY2565Q3!$W:$W,MATCH([1]ตารางคะแนนV3!C788,[1]RiskPlusY2565Q3!$D:$D,0))</f>
        <v>0</v>
      </c>
      <c r="AA788" s="84">
        <f t="shared" si="196"/>
        <v>0</v>
      </c>
      <c r="AB788" s="77" t="str">
        <f>INDEX('[1]Quick MethodY2565Q3'!P:P,MATCH([1]ตารางคะแนนV3!$C788,'[1]Quick MethodY2565Q3'!$C:$C,0))</f>
        <v>1</v>
      </c>
      <c r="AC788" s="78" t="str">
        <f>INDEX('[1]Quick MethodY2565Q3'!Q:Q,MATCH([1]ตารางคะแนนV3!$C788,'[1]Quick MethodY2565Q3'!$C:$C,0))</f>
        <v>1</v>
      </c>
      <c r="AD788" s="78">
        <f>INDEX([1]HGRY2565Q3!W:W,MATCH([1]ตารางคะแนนV3!$C788,[1]HGRY2565Q3!$C:$C,0))</f>
        <v>0.5</v>
      </c>
      <c r="AE788" s="78">
        <f>INDEX([1]HGRY2565Q3!X:X,MATCH([1]ตารางคะแนนV3!$C788,[1]HGRY2565Q3!$C:$C,0))</f>
        <v>0</v>
      </c>
      <c r="AF788" s="78">
        <f>INDEX([1]HGRY2565Q3!Y:Y,MATCH([1]ตารางคะแนนV3!$C788,[1]HGRY2565Q3!$C:$C,0))</f>
        <v>0</v>
      </c>
      <c r="AG788" s="78">
        <f>INDEX([1]HGRY2565Q3!Z:Z,MATCH([1]ตารางคะแนนV3!$C788,[1]HGRY2565Q3!$C:$C,0))</f>
        <v>0.5</v>
      </c>
      <c r="AH788" s="85">
        <f t="shared" si="197"/>
        <v>3</v>
      </c>
      <c r="AI788" s="79">
        <f t="shared" si="198"/>
        <v>2</v>
      </c>
      <c r="AJ788" s="86">
        <f>INDEX([1]PointY2565Q3!J:J,MATCH([1]ตารางคะแนนV3!$C788,[1]PointY2565Q3!$C:$C,0))</f>
        <v>1</v>
      </c>
      <c r="AK788" s="87">
        <f>IFERROR(INDEX([1]อัตราการครองเตียง!O:O,MATCH([1]ตารางคะแนนV3!$C788,[1]อัตราการครองเตียง!$C:$C,0)),0)</f>
        <v>1</v>
      </c>
      <c r="AL788" s="88">
        <f>INDEX([1]SumAdjRw!R:R,MATCH([1]ตารางคะแนนV3!$C788,[1]SumAdjRw!$C:$C,0))</f>
        <v>1</v>
      </c>
      <c r="AM788" s="89">
        <f t="shared" si="199"/>
        <v>2</v>
      </c>
      <c r="AN788" s="90">
        <f t="shared" si="200"/>
        <v>5</v>
      </c>
      <c r="AO788" s="91">
        <f t="shared" si="201"/>
        <v>6</v>
      </c>
      <c r="AP788" s="92">
        <f>INDEX([1]RiskPlusY2565Q3!Q:Q,MATCH([1]ตารางคะแนนV3!$C788,[1]RiskPlusY2565Q3!$D:$D,0))</f>
        <v>0</v>
      </c>
      <c r="AQ788" s="92">
        <f>INDEX([1]RiskPlusY2565Q3!R:R,MATCH([1]ตารางคะแนนV3!$C788,[1]RiskPlusY2565Q3!$D:$D,0))</f>
        <v>0</v>
      </c>
      <c r="AR788" s="92">
        <f>INDEX([1]RiskPlusY2565Q3!AB:AB,MATCH([1]ตารางคะแนนV3!$C788,[1]RiskPlusY2565Q3!$D:$D,0))</f>
        <v>1</v>
      </c>
      <c r="AS788" s="93">
        <f t="shared" si="202"/>
        <v>1</v>
      </c>
      <c r="AT788" s="92">
        <f>INDEX([1]RiskPlusY2565Q3!AA:AA,MATCH([1]ตารางคะแนนV3!$C788,[1]RiskPlusY2565Q3!$D:$D,0))</f>
        <v>1</v>
      </c>
      <c r="AU788" s="92">
        <f>INDEX([1]RiskPlusY2565Q3!AC:AC,MATCH([1]ตารางคะแนนV3!$C788,[1]RiskPlusY2565Q3!$D:$D,0))</f>
        <v>1</v>
      </c>
      <c r="AV788" s="94">
        <f t="shared" si="203"/>
        <v>2</v>
      </c>
      <c r="AW788" s="95">
        <f t="shared" si="204"/>
        <v>3</v>
      </c>
      <c r="AX788" s="96">
        <f t="shared" si="205"/>
        <v>9</v>
      </c>
      <c r="AY788" s="18" t="str">
        <f t="shared" si="206"/>
        <v>C</v>
      </c>
      <c r="AZ788" s="18"/>
      <c r="BA788" s="18" t="str">
        <f>INDEX([1]Proflile65!$L:$L,MATCH([1]ตารางคะแนนV3!$C788,[1]Proflile65!$D:$D,0))</f>
        <v>เดิม</v>
      </c>
      <c r="BB788" s="18"/>
      <c r="BC788" s="18"/>
      <c r="BD788" s="28" t="b">
        <f t="shared" si="207"/>
        <v>1</v>
      </c>
      <c r="BE788" s="96">
        <v>9</v>
      </c>
      <c r="BF788" s="18" t="s">
        <v>2072</v>
      </c>
      <c r="BH788" s="17">
        <f t="shared" si="192"/>
        <v>0</v>
      </c>
    </row>
    <row r="789" spans="1:60">
      <c r="A789" s="18" t="s">
        <v>41</v>
      </c>
      <c r="B789" s="17" t="s">
        <v>162</v>
      </c>
      <c r="C789" s="18" t="s">
        <v>1740</v>
      </c>
      <c r="D789" s="17" t="s">
        <v>1741</v>
      </c>
      <c r="E789" s="18" t="str">
        <f>INDEX([1]Proflile65!$F:$F,MATCH([1]ตารางคะแนนV3!$C789,[1]Proflile65!$D:$D,0))</f>
        <v>รพช.</v>
      </c>
      <c r="F789" s="18">
        <f>INDEX([1]Proflile65!$H:$H,MATCH([1]ตารางคะแนนV3!$C789,[1]Proflile65!$D:$D,0))</f>
        <v>60</v>
      </c>
      <c r="G789" s="19" t="str">
        <f>INDEX([1]Proflile65!$K:$K,MATCH([1]ตารางคะแนนV3!$C789,[1]Proflile65!$D:$D,0))</f>
        <v>รพช.F2 P30,000-60,000</v>
      </c>
      <c r="H789" s="75">
        <v>31958</v>
      </c>
      <c r="I789" s="76">
        <f>INDEX([1]RiskPlusY2565Q3!L:L,MATCH([1]ตารางคะแนนV3!$C789,[1]RiskPlusY2565Q3!$D:$D,0))</f>
        <v>72102311.090000004</v>
      </c>
      <c r="J789" s="76">
        <f>INDEX([1]RiskPlusY2565Q3!P:P,MATCH([1]ตารางคะแนนV3!$C789,[1]RiskPlusY2565Q3!$D:$D,0))</f>
        <v>60476714.479999997</v>
      </c>
      <c r="K789" s="76">
        <f>INDEX([1]RiskPlusY2565Q3!O:O,MATCH([1]ตารางคะแนนV3!$C789,[1]RiskPlusY2565Q3!$D:$D,0))</f>
        <v>26111050.739999998</v>
      </c>
      <c r="L789" s="76">
        <f>INDEX([1]RiskPlusY2565Q3!M:M,MATCH([1]ตารางคะแนนV3!$C789,[1]RiskPlusY2565Q3!$D:$D,0))</f>
        <v>22460031.550000001</v>
      </c>
      <c r="M789" s="29">
        <f>INDEX([1]RiskPlusY2565Q3!N:N,MATCH([1]ตารางคะแนนV3!$C789,[1]RiskPlusY2565Q3!$D:$D,0))</f>
        <v>0</v>
      </c>
      <c r="N789" s="77">
        <f>INDEX([1]PlanfinY2565Q3!M:M,MATCH([1]ตารางคะแนนV3!$C789,[1]PlanfinY2565Q3!$C:$C,0))</f>
        <v>0</v>
      </c>
      <c r="O789" s="78">
        <f>INDEX([1]PlanfinY2565Q3!N:N,MATCH([1]ตารางคะแนนV3!$C789,[1]PlanfinY2565Q3!$C:$C,0))</f>
        <v>1</v>
      </c>
      <c r="P789" s="79">
        <f t="shared" si="193"/>
        <v>1</v>
      </c>
      <c r="Q789" s="80">
        <f>INDEX([1]Ratio!R:R,MATCH([1]ตารางคะแนนV3!$C789,[1]Ratio!$C:$C,0))</f>
        <v>203</v>
      </c>
      <c r="R789" s="81">
        <f>INDEX([1]RiskPlusY2565Q3!$S:$S,MATCH([1]ตารางคะแนนV3!C789,[1]RiskPlusY2565Q3!$D:$D,0))</f>
        <v>0</v>
      </c>
      <c r="S789" s="82">
        <f>INDEX([1]Ratio!$S:$S,MATCH([1]ตารางคะแนนV3!$C789,[1]Ratio!$C:$C,0))</f>
        <v>170</v>
      </c>
      <c r="T789" s="78">
        <f>VLOOKUP($C789,[1]RiskPlusY2565Q3!$D$2:$W$901,17,0)</f>
        <v>0</v>
      </c>
      <c r="U789" s="83">
        <f t="shared" si="194"/>
        <v>0</v>
      </c>
      <c r="V789" s="82">
        <f>INDEX([1]Ratio!$T:$T,MATCH([1]ตารางคะแนนV3!$C789,[1]Ratio!$C:$C,0))</f>
        <v>80</v>
      </c>
      <c r="W789" s="78">
        <f>VLOOKUP($C789,[1]RiskPlusY2565Q3!$D$2:$W$901,18,0)</f>
        <v>0</v>
      </c>
      <c r="X789" s="83">
        <f t="shared" si="195"/>
        <v>0</v>
      </c>
      <c r="Y789" s="82">
        <f>INDEX([1]Ratio!$V:$V,MATCH([1]ตารางคะแนนV3!$C789,[1]Ratio!$C:$C,0))</f>
        <v>83</v>
      </c>
      <c r="Z789" s="81">
        <f>INDEX([1]RiskPlusY2565Q3!$W:$W,MATCH([1]ตารางคะแนนV3!C789,[1]RiskPlusY2565Q3!$D:$D,0))</f>
        <v>0</v>
      </c>
      <c r="AA789" s="84">
        <f t="shared" si="196"/>
        <v>0</v>
      </c>
      <c r="AB789" s="77" t="str">
        <f>INDEX('[1]Quick MethodY2565Q3'!P:P,MATCH([1]ตารางคะแนนV3!$C789,'[1]Quick MethodY2565Q3'!$C:$C,0))</f>
        <v>1</v>
      </c>
      <c r="AC789" s="78" t="str">
        <f>INDEX('[1]Quick MethodY2565Q3'!Q:Q,MATCH([1]ตารางคะแนนV3!$C789,'[1]Quick MethodY2565Q3'!$C:$C,0))</f>
        <v>1</v>
      </c>
      <c r="AD789" s="78">
        <f>INDEX([1]HGRY2565Q3!W:W,MATCH([1]ตารางคะแนนV3!$C789,[1]HGRY2565Q3!$C:$C,0))</f>
        <v>0.5</v>
      </c>
      <c r="AE789" s="78">
        <f>INDEX([1]HGRY2565Q3!X:X,MATCH([1]ตารางคะแนนV3!$C789,[1]HGRY2565Q3!$C:$C,0))</f>
        <v>0.5</v>
      </c>
      <c r="AF789" s="78">
        <f>INDEX([1]HGRY2565Q3!Y:Y,MATCH([1]ตารางคะแนนV3!$C789,[1]HGRY2565Q3!$C:$C,0))</f>
        <v>0</v>
      </c>
      <c r="AG789" s="78">
        <f>INDEX([1]HGRY2565Q3!Z:Z,MATCH([1]ตารางคะแนนV3!$C789,[1]HGRY2565Q3!$C:$C,0))</f>
        <v>0.5</v>
      </c>
      <c r="AH789" s="85">
        <f t="shared" si="197"/>
        <v>3.5</v>
      </c>
      <c r="AI789" s="79">
        <f t="shared" si="198"/>
        <v>2</v>
      </c>
      <c r="AJ789" s="86">
        <f>INDEX([1]PointY2565Q3!J:J,MATCH([1]ตารางคะแนนV3!$C789,[1]PointY2565Q3!$C:$C,0))</f>
        <v>1</v>
      </c>
      <c r="AK789" s="87">
        <f>IFERROR(INDEX([1]อัตราการครองเตียง!O:O,MATCH([1]ตารางคะแนนV3!$C789,[1]อัตราการครองเตียง!$C:$C,0)),0)</f>
        <v>0</v>
      </c>
      <c r="AL789" s="88">
        <f>INDEX([1]SumAdjRw!R:R,MATCH([1]ตารางคะแนนV3!$C789,[1]SumAdjRw!$C:$C,0))</f>
        <v>0</v>
      </c>
      <c r="AM789" s="89">
        <f t="shared" si="199"/>
        <v>0</v>
      </c>
      <c r="AN789" s="90">
        <f t="shared" si="200"/>
        <v>3</v>
      </c>
      <c r="AO789" s="91">
        <f t="shared" si="201"/>
        <v>4</v>
      </c>
      <c r="AP789" s="92">
        <f>INDEX([1]RiskPlusY2565Q3!Q:Q,MATCH([1]ตารางคะแนนV3!$C789,[1]RiskPlusY2565Q3!$D:$D,0))</f>
        <v>1</v>
      </c>
      <c r="AQ789" s="92">
        <f>INDEX([1]RiskPlusY2565Q3!R:R,MATCH([1]ตารางคะแนนV3!$C789,[1]RiskPlusY2565Q3!$D:$D,0))</f>
        <v>0</v>
      </c>
      <c r="AR789" s="92">
        <f>INDEX([1]RiskPlusY2565Q3!AB:AB,MATCH([1]ตารางคะแนนV3!$C789,[1]RiskPlusY2565Q3!$D:$D,0))</f>
        <v>1</v>
      </c>
      <c r="AS789" s="93">
        <f t="shared" si="202"/>
        <v>2</v>
      </c>
      <c r="AT789" s="92">
        <f>INDEX([1]RiskPlusY2565Q3!AA:AA,MATCH([1]ตารางคะแนนV3!$C789,[1]RiskPlusY2565Q3!$D:$D,0))</f>
        <v>1</v>
      </c>
      <c r="AU789" s="92">
        <f>INDEX([1]RiskPlusY2565Q3!AC:AC,MATCH([1]ตารางคะแนนV3!$C789,[1]RiskPlusY2565Q3!$D:$D,0))</f>
        <v>1</v>
      </c>
      <c r="AV789" s="94">
        <f t="shared" si="203"/>
        <v>2</v>
      </c>
      <c r="AW789" s="95">
        <f t="shared" si="204"/>
        <v>4</v>
      </c>
      <c r="AX789" s="96">
        <f t="shared" si="205"/>
        <v>8</v>
      </c>
      <c r="AY789" s="18" t="str">
        <f t="shared" si="206"/>
        <v>D</v>
      </c>
      <c r="AZ789" s="18"/>
      <c r="BA789" s="18" t="str">
        <f>INDEX([1]Proflile65!$L:$L,MATCH([1]ตารางคะแนนV3!$C789,[1]Proflile65!$D:$D,0))</f>
        <v>เดิม</v>
      </c>
      <c r="BB789" s="18"/>
      <c r="BC789" s="18"/>
      <c r="BD789" s="28" t="b">
        <f t="shared" si="207"/>
        <v>1</v>
      </c>
      <c r="BE789" s="96">
        <v>8</v>
      </c>
      <c r="BF789" s="18" t="s">
        <v>2073</v>
      </c>
      <c r="BH789" s="17">
        <f t="shared" si="192"/>
        <v>0</v>
      </c>
    </row>
    <row r="790" spans="1:60">
      <c r="A790" s="18" t="s">
        <v>41</v>
      </c>
      <c r="B790" s="17" t="s">
        <v>45</v>
      </c>
      <c r="C790" s="18" t="s">
        <v>1760</v>
      </c>
      <c r="D790" s="17" t="s">
        <v>1761</v>
      </c>
      <c r="E790" s="18" t="str">
        <f>INDEX([1]Proflile65!$F:$F,MATCH([1]ตารางคะแนนV3!$C790,[1]Proflile65!$D:$D,0))</f>
        <v>รพท.</v>
      </c>
      <c r="F790" s="18">
        <f>INDEX([1]Proflile65!$H:$H,MATCH([1]ตารางคะแนนV3!$C790,[1]Proflile65!$D:$D,0))</f>
        <v>215</v>
      </c>
      <c r="G790" s="19" t="str">
        <f>INDEX([1]Proflile65!$K:$K,MATCH([1]ตารางคะแนนV3!$C790,[1]Proflile65!$D:$D,0))</f>
        <v>รพท.S B&lt;=400</v>
      </c>
      <c r="H790" s="75">
        <v>32806</v>
      </c>
      <c r="I790" s="76">
        <f>INDEX([1]RiskPlusY2565Q3!L:L,MATCH([1]ตารางคะแนนV3!$C790,[1]RiskPlusY2565Q3!$D:$D,0))</f>
        <v>224540784.84</v>
      </c>
      <c r="J790" s="76">
        <f>INDEX([1]RiskPlusY2565Q3!P:P,MATCH([1]ตารางคะแนนV3!$C790,[1]RiskPlusY2565Q3!$D:$D,0))</f>
        <v>-5879086.9100000001</v>
      </c>
      <c r="K790" s="76">
        <f>INDEX([1]RiskPlusY2565Q3!O:O,MATCH([1]ตารางคะแนนV3!$C790,[1]RiskPlusY2565Q3!$D:$D,0))</f>
        <v>185723575.41</v>
      </c>
      <c r="L790" s="76">
        <f>INDEX([1]RiskPlusY2565Q3!M:M,MATCH([1]ตารางคะแนนV3!$C790,[1]RiskPlusY2565Q3!$D:$D,0))</f>
        <v>172802260.47</v>
      </c>
      <c r="M790" s="29">
        <f>INDEX([1]RiskPlusY2565Q3!N:N,MATCH([1]ตารางคะแนนV3!$C790,[1]RiskPlusY2565Q3!$D:$D,0))</f>
        <v>0</v>
      </c>
      <c r="N790" s="77">
        <f>INDEX([1]PlanfinY2565Q3!M:M,MATCH([1]ตารางคะแนนV3!$C790,[1]PlanfinY2565Q3!$C:$C,0))</f>
        <v>0</v>
      </c>
      <c r="O790" s="78">
        <f>INDEX([1]PlanfinY2565Q3!N:N,MATCH([1]ตารางคะแนนV3!$C790,[1]PlanfinY2565Q3!$C:$C,0))</f>
        <v>0</v>
      </c>
      <c r="P790" s="79">
        <f t="shared" si="193"/>
        <v>0</v>
      </c>
      <c r="Q790" s="80">
        <f>INDEX([1]Ratio!R:R,MATCH([1]ตารางคะแนนV3!$C790,[1]Ratio!$C:$C,0))</f>
        <v>221</v>
      </c>
      <c r="R790" s="81">
        <f>INDEX([1]RiskPlusY2565Q3!$S:$S,MATCH([1]ตารางคะแนนV3!C790,[1]RiskPlusY2565Q3!$D:$D,0))</f>
        <v>0</v>
      </c>
      <c r="S790" s="82">
        <f>INDEX([1]Ratio!$S:$S,MATCH([1]ตารางคะแนนV3!$C790,[1]Ratio!$C:$C,0))</f>
        <v>330</v>
      </c>
      <c r="T790" s="78">
        <f>VLOOKUP($C790,[1]RiskPlusY2565Q3!$D$2:$W$901,17,0)</f>
        <v>0</v>
      </c>
      <c r="U790" s="83">
        <f t="shared" si="194"/>
        <v>0</v>
      </c>
      <c r="V790" s="82">
        <f>INDEX([1]Ratio!$T:$T,MATCH([1]ตารางคะแนนV3!$C790,[1]Ratio!$C:$C,0))</f>
        <v>33</v>
      </c>
      <c r="W790" s="78">
        <f>VLOOKUP($C790,[1]RiskPlusY2565Q3!$D$2:$W$901,18,0)</f>
        <v>1</v>
      </c>
      <c r="X790" s="83">
        <f t="shared" si="195"/>
        <v>0.5</v>
      </c>
      <c r="Y790" s="82">
        <f>INDEX([1]Ratio!$V:$V,MATCH([1]ตารางคะแนนV3!$C790,[1]Ratio!$C:$C,0))</f>
        <v>57</v>
      </c>
      <c r="Z790" s="81">
        <f>INDEX([1]RiskPlusY2565Q3!$W:$W,MATCH([1]ตารางคะแนนV3!C790,[1]RiskPlusY2565Q3!$D:$D,0))</f>
        <v>1</v>
      </c>
      <c r="AA790" s="84">
        <f t="shared" si="196"/>
        <v>1.5</v>
      </c>
      <c r="AB790" s="77" t="str">
        <f>INDEX('[1]Quick MethodY2565Q3'!P:P,MATCH([1]ตารางคะแนนV3!$C790,'[1]Quick MethodY2565Q3'!$C:$C,0))</f>
        <v>0</v>
      </c>
      <c r="AC790" s="78" t="str">
        <f>INDEX('[1]Quick MethodY2565Q3'!Q:Q,MATCH([1]ตารางคะแนนV3!$C790,'[1]Quick MethodY2565Q3'!$C:$C,0))</f>
        <v>1</v>
      </c>
      <c r="AD790" s="78">
        <f>INDEX([1]HGRY2565Q3!W:W,MATCH([1]ตารางคะแนนV3!$C790,[1]HGRY2565Q3!$C:$C,0))</f>
        <v>0.5</v>
      </c>
      <c r="AE790" s="78">
        <f>INDEX([1]HGRY2565Q3!X:X,MATCH([1]ตารางคะแนนV3!$C790,[1]HGRY2565Q3!$C:$C,0))</f>
        <v>0.5</v>
      </c>
      <c r="AF790" s="78">
        <f>INDEX([1]HGRY2565Q3!Y:Y,MATCH([1]ตารางคะแนนV3!$C790,[1]HGRY2565Q3!$C:$C,0))</f>
        <v>0.5</v>
      </c>
      <c r="AG790" s="78">
        <f>INDEX([1]HGRY2565Q3!Z:Z,MATCH([1]ตารางคะแนนV3!$C790,[1]HGRY2565Q3!$C:$C,0))</f>
        <v>0.5</v>
      </c>
      <c r="AH790" s="85">
        <f t="shared" si="197"/>
        <v>3</v>
      </c>
      <c r="AI790" s="79">
        <f t="shared" si="198"/>
        <v>2</v>
      </c>
      <c r="AJ790" s="86">
        <f>INDEX([1]PointY2565Q3!J:J,MATCH([1]ตารางคะแนนV3!$C790,[1]PointY2565Q3!$C:$C,0))</f>
        <v>1</v>
      </c>
      <c r="AK790" s="87">
        <f>IFERROR(INDEX([1]อัตราการครองเตียง!O:O,MATCH([1]ตารางคะแนนV3!$C790,[1]อัตราการครองเตียง!$C:$C,0)),0)</f>
        <v>0</v>
      </c>
      <c r="AL790" s="88">
        <f>INDEX([1]SumAdjRw!R:R,MATCH([1]ตารางคะแนนV3!$C790,[1]SumAdjRw!$C:$C,0))</f>
        <v>0</v>
      </c>
      <c r="AM790" s="89">
        <f t="shared" si="199"/>
        <v>0</v>
      </c>
      <c r="AN790" s="90">
        <f t="shared" si="200"/>
        <v>3</v>
      </c>
      <c r="AO790" s="91">
        <f t="shared" si="201"/>
        <v>4.5</v>
      </c>
      <c r="AP790" s="92">
        <f>INDEX([1]RiskPlusY2565Q3!Q:Q,MATCH([1]ตารางคะแนนV3!$C790,[1]RiskPlusY2565Q3!$D:$D,0))</f>
        <v>1</v>
      </c>
      <c r="AQ790" s="92">
        <f>INDEX([1]RiskPlusY2565Q3!R:R,MATCH([1]ตารางคะแนนV3!$C790,[1]RiskPlusY2565Q3!$D:$D,0))</f>
        <v>1</v>
      </c>
      <c r="AR790" s="92">
        <f>INDEX([1]RiskPlusY2565Q3!AB:AB,MATCH([1]ตารางคะแนนV3!$C790,[1]RiskPlusY2565Q3!$D:$D,0))</f>
        <v>1</v>
      </c>
      <c r="AS790" s="93">
        <f t="shared" si="202"/>
        <v>3</v>
      </c>
      <c r="AT790" s="92">
        <f>INDEX([1]RiskPlusY2565Q3!AA:AA,MATCH([1]ตารางคะแนนV3!$C790,[1]RiskPlusY2565Q3!$D:$D,0))</f>
        <v>1</v>
      </c>
      <c r="AU790" s="92">
        <f>INDEX([1]RiskPlusY2565Q3!AC:AC,MATCH([1]ตารางคะแนนV3!$C790,[1]RiskPlusY2565Q3!$D:$D,0))</f>
        <v>1</v>
      </c>
      <c r="AV790" s="94">
        <f t="shared" si="203"/>
        <v>2</v>
      </c>
      <c r="AW790" s="95">
        <f t="shared" si="204"/>
        <v>5</v>
      </c>
      <c r="AX790" s="96">
        <f t="shared" si="205"/>
        <v>9.5</v>
      </c>
      <c r="AY790" s="18" t="str">
        <f t="shared" si="206"/>
        <v>C</v>
      </c>
      <c r="AZ790" s="18"/>
      <c r="BA790" s="18" t="str">
        <f>INDEX([1]Proflile65!$L:$L,MATCH([1]ตารางคะแนนV3!$C790,[1]Proflile65!$D:$D,0))</f>
        <v>เดิม</v>
      </c>
      <c r="BB790" s="18"/>
      <c r="BC790" s="18"/>
      <c r="BD790" s="28" t="b">
        <f t="shared" si="207"/>
        <v>1</v>
      </c>
      <c r="BE790" s="96">
        <v>9.5</v>
      </c>
      <c r="BF790" s="18" t="s">
        <v>2072</v>
      </c>
      <c r="BH790" s="17">
        <f t="shared" si="192"/>
        <v>0</v>
      </c>
    </row>
    <row r="791" spans="1:60">
      <c r="A791" s="18" t="s">
        <v>41</v>
      </c>
      <c r="B791" s="17" t="s">
        <v>45</v>
      </c>
      <c r="C791" s="18" t="s">
        <v>1762</v>
      </c>
      <c r="D791" s="17" t="s">
        <v>1763</v>
      </c>
      <c r="E791" s="18" t="str">
        <f>INDEX([1]Proflile65!$F:$F,MATCH([1]ตารางคะแนนV3!$C791,[1]Proflile65!$D:$D,0))</f>
        <v>รพท.</v>
      </c>
      <c r="F791" s="18">
        <f>INDEX([1]Proflile65!$H:$H,MATCH([1]ตารางคะแนนV3!$C791,[1]Proflile65!$D:$D,0))</f>
        <v>209</v>
      </c>
      <c r="G791" s="19" t="str">
        <f>INDEX([1]Proflile65!$K:$K,MATCH([1]ตารางคะแนนV3!$C791,[1]Proflile65!$D:$D,0))</f>
        <v>รพท.M1 B&gt;200</v>
      </c>
      <c r="H791" s="75">
        <v>31149</v>
      </c>
      <c r="I791" s="76">
        <f>INDEX([1]RiskPlusY2565Q3!L:L,MATCH([1]ตารางคะแนนV3!$C791,[1]RiskPlusY2565Q3!$D:$D,0))</f>
        <v>161664880.78999999</v>
      </c>
      <c r="J791" s="76">
        <f>INDEX([1]RiskPlusY2565Q3!P:P,MATCH([1]ตารางคะแนนV3!$C791,[1]RiskPlusY2565Q3!$D:$D,0))</f>
        <v>15342144.359999999</v>
      </c>
      <c r="K791" s="76">
        <f>INDEX([1]RiskPlusY2565Q3!O:O,MATCH([1]ตารางคะแนนV3!$C791,[1]RiskPlusY2565Q3!$D:$D,0))</f>
        <v>110427334.19</v>
      </c>
      <c r="L791" s="76">
        <f>INDEX([1]RiskPlusY2565Q3!M:M,MATCH([1]ตารางคะแนนV3!$C791,[1]RiskPlusY2565Q3!$D:$D,0))</f>
        <v>123904020.02</v>
      </c>
      <c r="M791" s="29">
        <f>INDEX([1]RiskPlusY2565Q3!N:N,MATCH([1]ตารางคะแนนV3!$C791,[1]RiskPlusY2565Q3!$D:$D,0))</f>
        <v>0</v>
      </c>
      <c r="N791" s="77">
        <f>INDEX([1]PlanfinY2565Q3!M:M,MATCH([1]ตารางคะแนนV3!$C791,[1]PlanfinY2565Q3!$C:$C,0))</f>
        <v>0</v>
      </c>
      <c r="O791" s="78">
        <f>INDEX([1]PlanfinY2565Q3!N:N,MATCH([1]ตารางคะแนนV3!$C791,[1]PlanfinY2565Q3!$C:$C,0))</f>
        <v>1</v>
      </c>
      <c r="P791" s="79">
        <f t="shared" si="193"/>
        <v>1</v>
      </c>
      <c r="Q791" s="80">
        <f>INDEX([1]Ratio!R:R,MATCH([1]ตารางคะแนนV3!$C791,[1]Ratio!$C:$C,0))</f>
        <v>131</v>
      </c>
      <c r="R791" s="81">
        <f>INDEX([1]RiskPlusY2565Q3!$S:$S,MATCH([1]ตารางคะแนนV3!C791,[1]RiskPlusY2565Q3!$D:$D,0))</f>
        <v>0</v>
      </c>
      <c r="S791" s="82">
        <f>INDEX([1]Ratio!$S:$S,MATCH([1]ตารางคะแนนV3!$C791,[1]Ratio!$C:$C,0))</f>
        <v>168</v>
      </c>
      <c r="T791" s="78">
        <f>VLOOKUP($C791,[1]RiskPlusY2565Q3!$D$2:$W$901,17,0)</f>
        <v>0</v>
      </c>
      <c r="U791" s="83">
        <f t="shared" si="194"/>
        <v>0</v>
      </c>
      <c r="V791" s="82">
        <f>INDEX([1]Ratio!$T:$T,MATCH([1]ตารางคะแนนV3!$C791,[1]Ratio!$C:$C,0))</f>
        <v>39</v>
      </c>
      <c r="W791" s="78">
        <f>VLOOKUP($C791,[1]RiskPlusY2565Q3!$D$2:$W$901,18,0)</f>
        <v>1</v>
      </c>
      <c r="X791" s="83">
        <f t="shared" si="195"/>
        <v>0.5</v>
      </c>
      <c r="Y791" s="82">
        <f>INDEX([1]Ratio!$V:$V,MATCH([1]ตารางคะแนนV3!$C791,[1]Ratio!$C:$C,0))</f>
        <v>35</v>
      </c>
      <c r="Z791" s="81">
        <f>INDEX([1]RiskPlusY2565Q3!$W:$W,MATCH([1]ตารางคะแนนV3!C791,[1]RiskPlusY2565Q3!$D:$D,0))</f>
        <v>1</v>
      </c>
      <c r="AA791" s="84">
        <f t="shared" si="196"/>
        <v>1.5</v>
      </c>
      <c r="AB791" s="77" t="str">
        <f>INDEX('[1]Quick MethodY2565Q3'!P:P,MATCH([1]ตารางคะแนนV3!$C791,'[1]Quick MethodY2565Q3'!$C:$C,0))</f>
        <v>1</v>
      </c>
      <c r="AC791" s="78" t="str">
        <f>INDEX('[1]Quick MethodY2565Q3'!Q:Q,MATCH([1]ตารางคะแนนV3!$C791,'[1]Quick MethodY2565Q3'!$C:$C,0))</f>
        <v>1</v>
      </c>
      <c r="AD791" s="78">
        <f>INDEX([1]HGRY2565Q3!W:W,MATCH([1]ตารางคะแนนV3!$C791,[1]HGRY2565Q3!$C:$C,0))</f>
        <v>0.5</v>
      </c>
      <c r="AE791" s="78">
        <f>INDEX([1]HGRY2565Q3!X:X,MATCH([1]ตารางคะแนนV3!$C791,[1]HGRY2565Q3!$C:$C,0))</f>
        <v>0.5</v>
      </c>
      <c r="AF791" s="78">
        <f>INDEX([1]HGRY2565Q3!Y:Y,MATCH([1]ตารางคะแนนV3!$C791,[1]HGRY2565Q3!$C:$C,0))</f>
        <v>0.5</v>
      </c>
      <c r="AG791" s="78">
        <f>INDEX([1]HGRY2565Q3!Z:Z,MATCH([1]ตารางคะแนนV3!$C791,[1]HGRY2565Q3!$C:$C,0))</f>
        <v>0.5</v>
      </c>
      <c r="AH791" s="85">
        <f t="shared" si="197"/>
        <v>4</v>
      </c>
      <c r="AI791" s="79">
        <f t="shared" si="198"/>
        <v>2</v>
      </c>
      <c r="AJ791" s="86">
        <f>INDEX([1]PointY2565Q3!J:J,MATCH([1]ตารางคะแนนV3!$C791,[1]PointY2565Q3!$C:$C,0))</f>
        <v>1</v>
      </c>
      <c r="AK791" s="87">
        <f>IFERROR(INDEX([1]อัตราการครองเตียง!O:O,MATCH([1]ตารางคะแนนV3!$C791,[1]อัตราการครองเตียง!$C:$C,0)),0)</f>
        <v>0</v>
      </c>
      <c r="AL791" s="88">
        <f>INDEX([1]SumAdjRw!R:R,MATCH([1]ตารางคะแนนV3!$C791,[1]SumAdjRw!$C:$C,0))</f>
        <v>0</v>
      </c>
      <c r="AM791" s="89">
        <f t="shared" si="199"/>
        <v>0</v>
      </c>
      <c r="AN791" s="90">
        <f t="shared" si="200"/>
        <v>3</v>
      </c>
      <c r="AO791" s="91">
        <f t="shared" si="201"/>
        <v>5.5</v>
      </c>
      <c r="AP791" s="92">
        <f>INDEX([1]RiskPlusY2565Q3!Q:Q,MATCH([1]ตารางคะแนนV3!$C791,[1]RiskPlusY2565Q3!$D:$D,0))</f>
        <v>0</v>
      </c>
      <c r="AQ791" s="92">
        <f>INDEX([1]RiskPlusY2565Q3!R:R,MATCH([1]ตารางคะแนนV3!$C791,[1]RiskPlusY2565Q3!$D:$D,0))</f>
        <v>1</v>
      </c>
      <c r="AR791" s="92">
        <f>INDEX([1]RiskPlusY2565Q3!AB:AB,MATCH([1]ตารางคะแนนV3!$C791,[1]RiskPlusY2565Q3!$D:$D,0))</f>
        <v>1</v>
      </c>
      <c r="AS791" s="93">
        <f t="shared" si="202"/>
        <v>2</v>
      </c>
      <c r="AT791" s="92">
        <f>INDEX([1]RiskPlusY2565Q3!AA:AA,MATCH([1]ตารางคะแนนV3!$C791,[1]RiskPlusY2565Q3!$D:$D,0))</f>
        <v>1</v>
      </c>
      <c r="AU791" s="92">
        <f>INDEX([1]RiskPlusY2565Q3!AC:AC,MATCH([1]ตารางคะแนนV3!$C791,[1]RiskPlusY2565Q3!$D:$D,0))</f>
        <v>1</v>
      </c>
      <c r="AV791" s="94">
        <f t="shared" si="203"/>
        <v>2</v>
      </c>
      <c r="AW791" s="95">
        <f t="shared" si="204"/>
        <v>4</v>
      </c>
      <c r="AX791" s="96">
        <f t="shared" si="205"/>
        <v>9.5</v>
      </c>
      <c r="AY791" s="18" t="str">
        <f t="shared" si="206"/>
        <v>C</v>
      </c>
      <c r="AZ791" s="18"/>
      <c r="BA791" s="18" t="str">
        <f>INDEX([1]Proflile65!$L:$L,MATCH([1]ตารางคะแนนV3!$C791,[1]Proflile65!$D:$D,0))</f>
        <v>เปลี่ยน</v>
      </c>
      <c r="BB791" s="18"/>
      <c r="BC791" s="18"/>
      <c r="BD791" s="28" t="b">
        <f t="shared" si="207"/>
        <v>1</v>
      </c>
      <c r="BE791" s="96">
        <v>9.5</v>
      </c>
      <c r="BF791" s="18" t="s">
        <v>2072</v>
      </c>
      <c r="BH791" s="17">
        <f t="shared" si="192"/>
        <v>0</v>
      </c>
    </row>
    <row r="792" spans="1:60">
      <c r="A792" s="18" t="s">
        <v>41</v>
      </c>
      <c r="B792" s="17" t="s">
        <v>45</v>
      </c>
      <c r="C792" s="18" t="s">
        <v>1764</v>
      </c>
      <c r="D792" s="17" t="s">
        <v>1765</v>
      </c>
      <c r="E792" s="18" t="str">
        <f>INDEX([1]Proflile65!$F:$F,MATCH([1]ตารางคะแนนV3!$C792,[1]Proflile65!$D:$D,0))</f>
        <v>รพช.</v>
      </c>
      <c r="F792" s="18">
        <f>INDEX([1]Proflile65!$H:$H,MATCH([1]ตารางคะแนนV3!$C792,[1]Proflile65!$D:$D,0))</f>
        <v>30</v>
      </c>
      <c r="G792" s="19" t="str">
        <f>INDEX([1]Proflile65!$K:$K,MATCH([1]ตารางคะแนนV3!$C792,[1]Proflile65!$D:$D,0))</f>
        <v>รพช.F2 P&lt;=30,000</v>
      </c>
      <c r="H792" s="75">
        <v>11589</v>
      </c>
      <c r="I792" s="76">
        <f>INDEX([1]RiskPlusY2565Q3!L:L,MATCH([1]ตารางคะแนนV3!$C792,[1]RiskPlusY2565Q3!$D:$D,0))</f>
        <v>49367793.770000003</v>
      </c>
      <c r="J792" s="76">
        <f>INDEX([1]RiskPlusY2565Q3!P:P,MATCH([1]ตารางคะแนนV3!$C792,[1]RiskPlusY2565Q3!$D:$D,0))</f>
        <v>25790885.609999999</v>
      </c>
      <c r="K792" s="76">
        <f>INDEX([1]RiskPlusY2565Q3!O:O,MATCH([1]ตารางคะแนนV3!$C792,[1]RiskPlusY2565Q3!$D:$D,0))</f>
        <v>25665070.66</v>
      </c>
      <c r="L792" s="76">
        <f>INDEX([1]RiskPlusY2565Q3!M:M,MATCH([1]ตารางคะแนนV3!$C792,[1]RiskPlusY2565Q3!$D:$D,0))</f>
        <v>17907606.890000001</v>
      </c>
      <c r="M792" s="29">
        <f>INDEX([1]RiskPlusY2565Q3!N:N,MATCH([1]ตารางคะแนนV3!$C792,[1]RiskPlusY2565Q3!$D:$D,0))</f>
        <v>0</v>
      </c>
      <c r="N792" s="77">
        <f>INDEX([1]PlanfinY2565Q3!M:M,MATCH([1]ตารางคะแนนV3!$C792,[1]PlanfinY2565Q3!$C:$C,0))</f>
        <v>0</v>
      </c>
      <c r="O792" s="78">
        <f>INDEX([1]PlanfinY2565Q3!N:N,MATCH([1]ตารางคะแนนV3!$C792,[1]PlanfinY2565Q3!$C:$C,0))</f>
        <v>1</v>
      </c>
      <c r="P792" s="79">
        <f t="shared" si="193"/>
        <v>1</v>
      </c>
      <c r="Q792" s="80">
        <f>INDEX([1]Ratio!R:R,MATCH([1]ตารางคะแนนV3!$C792,[1]Ratio!$C:$C,0))</f>
        <v>101</v>
      </c>
      <c r="R792" s="81">
        <f>INDEX([1]RiskPlusY2565Q3!$S:$S,MATCH([1]ตารางคะแนนV3!C792,[1]RiskPlusY2565Q3!$D:$D,0))</f>
        <v>0</v>
      </c>
      <c r="S792" s="82">
        <f>INDEX([1]Ratio!$S:$S,MATCH([1]ตารางคะแนนV3!$C792,[1]Ratio!$C:$C,0))</f>
        <v>116</v>
      </c>
      <c r="T792" s="78">
        <f>VLOOKUP($C792,[1]RiskPlusY2565Q3!$D$2:$W$901,17,0)</f>
        <v>0</v>
      </c>
      <c r="U792" s="83">
        <f t="shared" si="194"/>
        <v>0</v>
      </c>
      <c r="V792" s="82">
        <f>INDEX([1]Ratio!$T:$T,MATCH([1]ตารางคะแนนV3!$C792,[1]Ratio!$C:$C,0))</f>
        <v>125</v>
      </c>
      <c r="W792" s="78">
        <f>VLOOKUP($C792,[1]RiskPlusY2565Q3!$D$2:$W$901,18,0)</f>
        <v>0</v>
      </c>
      <c r="X792" s="83">
        <f t="shared" si="195"/>
        <v>0</v>
      </c>
      <c r="Y792" s="82">
        <f>INDEX([1]Ratio!$V:$V,MATCH([1]ตารางคะแนนV3!$C792,[1]Ratio!$C:$C,0))</f>
        <v>128</v>
      </c>
      <c r="Z792" s="81">
        <f>INDEX([1]RiskPlusY2565Q3!$W:$W,MATCH([1]ตารางคะแนนV3!C792,[1]RiskPlusY2565Q3!$D:$D,0))</f>
        <v>0</v>
      </c>
      <c r="AA792" s="84">
        <f t="shared" si="196"/>
        <v>0</v>
      </c>
      <c r="AB792" s="77" t="str">
        <f>INDEX('[1]Quick MethodY2565Q3'!P:P,MATCH([1]ตารางคะแนนV3!$C792,'[1]Quick MethodY2565Q3'!$C:$C,0))</f>
        <v>0</v>
      </c>
      <c r="AC792" s="78" t="str">
        <f>INDEX('[1]Quick MethodY2565Q3'!Q:Q,MATCH([1]ตารางคะแนนV3!$C792,'[1]Quick MethodY2565Q3'!$C:$C,0))</f>
        <v>0</v>
      </c>
      <c r="AD792" s="78">
        <f>INDEX([1]HGRY2565Q3!W:W,MATCH([1]ตารางคะแนนV3!$C792,[1]HGRY2565Q3!$C:$C,0))</f>
        <v>0.5</v>
      </c>
      <c r="AE792" s="78">
        <f>INDEX([1]HGRY2565Q3!X:X,MATCH([1]ตารางคะแนนV3!$C792,[1]HGRY2565Q3!$C:$C,0))</f>
        <v>0.5</v>
      </c>
      <c r="AF792" s="78">
        <f>INDEX([1]HGRY2565Q3!Y:Y,MATCH([1]ตารางคะแนนV3!$C792,[1]HGRY2565Q3!$C:$C,0))</f>
        <v>0.5</v>
      </c>
      <c r="AG792" s="78">
        <f>INDEX([1]HGRY2565Q3!Z:Z,MATCH([1]ตารางคะแนนV3!$C792,[1]HGRY2565Q3!$C:$C,0))</f>
        <v>0.5</v>
      </c>
      <c r="AH792" s="85">
        <f t="shared" si="197"/>
        <v>2</v>
      </c>
      <c r="AI792" s="79">
        <f t="shared" si="198"/>
        <v>2</v>
      </c>
      <c r="AJ792" s="86">
        <f>INDEX([1]PointY2565Q3!J:J,MATCH([1]ตารางคะแนนV3!$C792,[1]PointY2565Q3!$C:$C,0))</f>
        <v>1</v>
      </c>
      <c r="AK792" s="87">
        <f>IFERROR(INDEX([1]อัตราการครองเตียง!O:O,MATCH([1]ตารางคะแนนV3!$C792,[1]อัตราการครองเตียง!$C:$C,0)),0)</f>
        <v>1</v>
      </c>
      <c r="AL792" s="88">
        <f>INDEX([1]SumAdjRw!R:R,MATCH([1]ตารางคะแนนV3!$C792,[1]SumAdjRw!$C:$C,0))</f>
        <v>1</v>
      </c>
      <c r="AM792" s="89">
        <f t="shared" si="199"/>
        <v>2</v>
      </c>
      <c r="AN792" s="90">
        <f t="shared" si="200"/>
        <v>5</v>
      </c>
      <c r="AO792" s="91">
        <f t="shared" si="201"/>
        <v>6</v>
      </c>
      <c r="AP792" s="92">
        <f>INDEX([1]RiskPlusY2565Q3!Q:Q,MATCH([1]ตารางคะแนนV3!$C792,[1]RiskPlusY2565Q3!$D:$D,0))</f>
        <v>1</v>
      </c>
      <c r="AQ792" s="92">
        <f>INDEX([1]RiskPlusY2565Q3!R:R,MATCH([1]ตารางคะแนนV3!$C792,[1]RiskPlusY2565Q3!$D:$D,0))</f>
        <v>0</v>
      </c>
      <c r="AR792" s="92">
        <f>INDEX([1]RiskPlusY2565Q3!AB:AB,MATCH([1]ตารางคะแนนV3!$C792,[1]RiskPlusY2565Q3!$D:$D,0))</f>
        <v>1</v>
      </c>
      <c r="AS792" s="93">
        <f t="shared" si="202"/>
        <v>2</v>
      </c>
      <c r="AT792" s="92">
        <f>INDEX([1]RiskPlusY2565Q3!AA:AA,MATCH([1]ตารางคะแนนV3!$C792,[1]RiskPlusY2565Q3!$D:$D,0))</f>
        <v>1</v>
      </c>
      <c r="AU792" s="92">
        <f>INDEX([1]RiskPlusY2565Q3!AC:AC,MATCH([1]ตารางคะแนนV3!$C792,[1]RiskPlusY2565Q3!$D:$D,0))</f>
        <v>1</v>
      </c>
      <c r="AV792" s="94">
        <f t="shared" si="203"/>
        <v>2</v>
      </c>
      <c r="AW792" s="95">
        <f t="shared" si="204"/>
        <v>4</v>
      </c>
      <c r="AX792" s="96">
        <f t="shared" si="205"/>
        <v>10</v>
      </c>
      <c r="AY792" s="18" t="str">
        <f t="shared" si="206"/>
        <v>C</v>
      </c>
      <c r="AZ792" s="18"/>
      <c r="BA792" s="18" t="str">
        <f>INDEX([1]Proflile65!$L:$L,MATCH([1]ตารางคะแนนV3!$C792,[1]Proflile65!$D:$D,0))</f>
        <v>เดิม</v>
      </c>
      <c r="BB792" s="18"/>
      <c r="BC792" s="18"/>
      <c r="BD792" s="28" t="b">
        <f t="shared" si="207"/>
        <v>1</v>
      </c>
      <c r="BE792" s="96">
        <v>10</v>
      </c>
      <c r="BF792" s="18" t="s">
        <v>2072</v>
      </c>
      <c r="BH792" s="17">
        <f t="shared" si="192"/>
        <v>0</v>
      </c>
    </row>
    <row r="793" spans="1:60">
      <c r="A793" s="18" t="s">
        <v>41</v>
      </c>
      <c r="B793" s="17" t="s">
        <v>45</v>
      </c>
      <c r="C793" s="18" t="s">
        <v>1766</v>
      </c>
      <c r="D793" s="17" t="s">
        <v>1767</v>
      </c>
      <c r="E793" s="18" t="str">
        <f>INDEX([1]Proflile65!$F:$F,MATCH([1]ตารางคะแนนV3!$C793,[1]Proflile65!$D:$D,0))</f>
        <v>รพช.</v>
      </c>
      <c r="F793" s="18">
        <f>INDEX([1]Proflile65!$H:$H,MATCH([1]ตารางคะแนนV3!$C793,[1]Proflile65!$D:$D,0))</f>
        <v>32</v>
      </c>
      <c r="G793" s="19" t="str">
        <f>INDEX([1]Proflile65!$K:$K,MATCH([1]ตารางคะแนนV3!$C793,[1]Proflile65!$D:$D,0))</f>
        <v>รพช.F2 P&lt;=30,000</v>
      </c>
      <c r="H793" s="75">
        <v>11375</v>
      </c>
      <c r="I793" s="76">
        <f>INDEX([1]RiskPlusY2565Q3!L:L,MATCH([1]ตารางคะแนนV3!$C793,[1]RiskPlusY2565Q3!$D:$D,0))</f>
        <v>16820339.370000001</v>
      </c>
      <c r="J793" s="76">
        <f>INDEX([1]RiskPlusY2565Q3!P:P,MATCH([1]ตารางคะแนนV3!$C793,[1]RiskPlusY2565Q3!$D:$D,0))</f>
        <v>5902158.1500000004</v>
      </c>
      <c r="K793" s="76">
        <f>INDEX([1]RiskPlusY2565Q3!O:O,MATCH([1]ตารางคะแนนV3!$C793,[1]RiskPlusY2565Q3!$D:$D,0))</f>
        <v>11927873.439999999</v>
      </c>
      <c r="L793" s="76">
        <f>INDEX([1]RiskPlusY2565Q3!M:M,MATCH([1]ตารางคะแนนV3!$C793,[1]RiskPlusY2565Q3!$D:$D,0))</f>
        <v>11919587.310000001</v>
      </c>
      <c r="M793" s="29">
        <f>INDEX([1]RiskPlusY2565Q3!N:N,MATCH([1]ตารางคะแนนV3!$C793,[1]RiskPlusY2565Q3!$D:$D,0))</f>
        <v>0</v>
      </c>
      <c r="N793" s="77">
        <f>INDEX([1]PlanfinY2565Q3!M:M,MATCH([1]ตารางคะแนนV3!$C793,[1]PlanfinY2565Q3!$C:$C,0))</f>
        <v>1</v>
      </c>
      <c r="O793" s="78">
        <f>INDEX([1]PlanfinY2565Q3!N:N,MATCH([1]ตารางคะแนนV3!$C793,[1]PlanfinY2565Q3!$C:$C,0))</f>
        <v>1</v>
      </c>
      <c r="P793" s="79">
        <f t="shared" si="193"/>
        <v>2</v>
      </c>
      <c r="Q793" s="80">
        <f>INDEX([1]Ratio!R:R,MATCH([1]ตารางคะแนนV3!$C793,[1]Ratio!$C:$C,0))</f>
        <v>397</v>
      </c>
      <c r="R793" s="81">
        <f>INDEX([1]RiskPlusY2565Q3!$S:$S,MATCH([1]ตารางคะแนนV3!C793,[1]RiskPlusY2565Q3!$D:$D,0))</f>
        <v>0</v>
      </c>
      <c r="S793" s="82">
        <f>INDEX([1]Ratio!$S:$S,MATCH([1]ตารางคะแนนV3!$C793,[1]Ratio!$C:$C,0))</f>
        <v>222</v>
      </c>
      <c r="T793" s="78">
        <f>VLOOKUP($C793,[1]RiskPlusY2565Q3!$D$2:$W$901,17,0)</f>
        <v>0</v>
      </c>
      <c r="U793" s="83">
        <f t="shared" si="194"/>
        <v>0</v>
      </c>
      <c r="V793" s="82">
        <f>INDEX([1]Ratio!$T:$T,MATCH([1]ตารางคะแนนV3!$C793,[1]Ratio!$C:$C,0))</f>
        <v>57</v>
      </c>
      <c r="W793" s="78">
        <f>VLOOKUP($C793,[1]RiskPlusY2565Q3!$D$2:$W$901,18,0)</f>
        <v>1</v>
      </c>
      <c r="X793" s="83">
        <f t="shared" si="195"/>
        <v>0.5</v>
      </c>
      <c r="Y793" s="82">
        <f>INDEX([1]Ratio!$V:$V,MATCH([1]ตารางคะแนนV3!$C793,[1]Ratio!$C:$C,0))</f>
        <v>66</v>
      </c>
      <c r="Z793" s="81">
        <f>INDEX([1]RiskPlusY2565Q3!$W:$W,MATCH([1]ตารางคะแนนV3!C793,[1]RiskPlusY2565Q3!$D:$D,0))</f>
        <v>0</v>
      </c>
      <c r="AA793" s="84">
        <f t="shared" si="196"/>
        <v>0.5</v>
      </c>
      <c r="AB793" s="77" t="str">
        <f>INDEX('[1]Quick MethodY2565Q3'!P:P,MATCH([1]ตารางคะแนนV3!$C793,'[1]Quick MethodY2565Q3'!$C:$C,0))</f>
        <v>0</v>
      </c>
      <c r="AC793" s="78" t="str">
        <f>INDEX('[1]Quick MethodY2565Q3'!Q:Q,MATCH([1]ตารางคะแนนV3!$C793,'[1]Quick MethodY2565Q3'!$C:$C,0))</f>
        <v>1</v>
      </c>
      <c r="AD793" s="78">
        <f>INDEX([1]HGRY2565Q3!W:W,MATCH([1]ตารางคะแนนV3!$C793,[1]HGRY2565Q3!$C:$C,0))</f>
        <v>0.5</v>
      </c>
      <c r="AE793" s="78">
        <f>INDEX([1]HGRY2565Q3!X:X,MATCH([1]ตารางคะแนนV3!$C793,[1]HGRY2565Q3!$C:$C,0))</f>
        <v>0.5</v>
      </c>
      <c r="AF793" s="78">
        <f>INDEX([1]HGRY2565Q3!Y:Y,MATCH([1]ตารางคะแนนV3!$C793,[1]HGRY2565Q3!$C:$C,0))</f>
        <v>0.5</v>
      </c>
      <c r="AG793" s="78">
        <f>INDEX([1]HGRY2565Q3!Z:Z,MATCH([1]ตารางคะแนนV3!$C793,[1]HGRY2565Q3!$C:$C,0))</f>
        <v>0.5</v>
      </c>
      <c r="AH793" s="85">
        <f t="shared" si="197"/>
        <v>3</v>
      </c>
      <c r="AI793" s="79">
        <f t="shared" si="198"/>
        <v>2</v>
      </c>
      <c r="AJ793" s="86">
        <f>INDEX([1]PointY2565Q3!J:J,MATCH([1]ตารางคะแนนV3!$C793,[1]PointY2565Q3!$C:$C,0))</f>
        <v>1</v>
      </c>
      <c r="AK793" s="87">
        <f>IFERROR(INDEX([1]อัตราการครองเตียง!O:O,MATCH([1]ตารางคะแนนV3!$C793,[1]อัตราการครองเตียง!$C:$C,0)),0)</f>
        <v>0</v>
      </c>
      <c r="AL793" s="88">
        <f>INDEX([1]SumAdjRw!R:R,MATCH([1]ตารางคะแนนV3!$C793,[1]SumAdjRw!$C:$C,0))</f>
        <v>0</v>
      </c>
      <c r="AM793" s="89">
        <f t="shared" si="199"/>
        <v>0</v>
      </c>
      <c r="AN793" s="90">
        <f t="shared" si="200"/>
        <v>3</v>
      </c>
      <c r="AO793" s="91">
        <f t="shared" si="201"/>
        <v>5.5</v>
      </c>
      <c r="AP793" s="92">
        <f>INDEX([1]RiskPlusY2565Q3!Q:Q,MATCH([1]ตารางคะแนนV3!$C793,[1]RiskPlusY2565Q3!$D:$D,0))</f>
        <v>0</v>
      </c>
      <c r="AQ793" s="92">
        <f>INDEX([1]RiskPlusY2565Q3!R:R,MATCH([1]ตารางคะแนนV3!$C793,[1]RiskPlusY2565Q3!$D:$D,0))</f>
        <v>0</v>
      </c>
      <c r="AR793" s="92">
        <f>INDEX([1]RiskPlusY2565Q3!AB:AB,MATCH([1]ตารางคะแนนV3!$C793,[1]RiskPlusY2565Q3!$D:$D,0))</f>
        <v>1</v>
      </c>
      <c r="AS793" s="93">
        <f t="shared" si="202"/>
        <v>1</v>
      </c>
      <c r="AT793" s="92">
        <f>INDEX([1]RiskPlusY2565Q3!AA:AA,MATCH([1]ตารางคะแนนV3!$C793,[1]RiskPlusY2565Q3!$D:$D,0))</f>
        <v>1</v>
      </c>
      <c r="AU793" s="92">
        <f>INDEX([1]RiskPlusY2565Q3!AC:AC,MATCH([1]ตารางคะแนนV3!$C793,[1]RiskPlusY2565Q3!$D:$D,0))</f>
        <v>1</v>
      </c>
      <c r="AV793" s="94">
        <f t="shared" si="203"/>
        <v>2</v>
      </c>
      <c r="AW793" s="95">
        <f t="shared" si="204"/>
        <v>3</v>
      </c>
      <c r="AX793" s="96">
        <f t="shared" si="205"/>
        <v>8.5</v>
      </c>
      <c r="AY793" s="18" t="str">
        <f t="shared" si="206"/>
        <v>D</v>
      </c>
      <c r="AZ793" s="18"/>
      <c r="BA793" s="18" t="str">
        <f>INDEX([1]Proflile65!$L:$L,MATCH([1]ตารางคะแนนV3!$C793,[1]Proflile65!$D:$D,0))</f>
        <v>เดิม</v>
      </c>
      <c r="BB793" s="101"/>
      <c r="BC793" s="18"/>
      <c r="BD793" s="28" t="b">
        <f t="shared" si="207"/>
        <v>0</v>
      </c>
      <c r="BE793" s="96">
        <v>7.5</v>
      </c>
      <c r="BF793" s="18" t="s">
        <v>2073</v>
      </c>
      <c r="BH793" s="17">
        <f t="shared" si="192"/>
        <v>0</v>
      </c>
    </row>
    <row r="794" spans="1:60">
      <c r="A794" s="18" t="s">
        <v>41</v>
      </c>
      <c r="B794" s="17" t="s">
        <v>45</v>
      </c>
      <c r="C794" s="18" t="s">
        <v>1768</v>
      </c>
      <c r="D794" s="17" t="s">
        <v>1769</v>
      </c>
      <c r="E794" s="18" t="str">
        <f>INDEX([1]Proflile65!$F:$F,MATCH([1]ตารางคะแนนV3!$C794,[1]Proflile65!$D:$D,0))</f>
        <v>รพช.</v>
      </c>
      <c r="F794" s="18">
        <f>INDEX([1]Proflile65!$H:$H,MATCH([1]ตารางคะแนนV3!$C794,[1]Proflile65!$D:$D,0))</f>
        <v>36</v>
      </c>
      <c r="G794" s="19" t="str">
        <f>INDEX([1]Proflile65!$K:$K,MATCH([1]ตารางคะแนนV3!$C794,[1]Proflile65!$D:$D,0))</f>
        <v>รพช.F2 P30,000-60,000</v>
      </c>
      <c r="H794" s="75">
        <v>33528</v>
      </c>
      <c r="I794" s="76">
        <f>INDEX([1]RiskPlusY2565Q3!L:L,MATCH([1]ตารางคะแนนV3!$C794,[1]RiskPlusY2565Q3!$D:$D,0))</f>
        <v>26334430.41</v>
      </c>
      <c r="J794" s="76">
        <f>INDEX([1]RiskPlusY2565Q3!P:P,MATCH([1]ตารางคะแนนV3!$C794,[1]RiskPlusY2565Q3!$D:$D,0))</f>
        <v>-2305905.04</v>
      </c>
      <c r="K794" s="76">
        <f>INDEX([1]RiskPlusY2565Q3!O:O,MATCH([1]ตารางคะแนนV3!$C794,[1]RiskPlusY2565Q3!$D:$D,0))</f>
        <v>35950028.210000001</v>
      </c>
      <c r="L794" s="76">
        <f>INDEX([1]RiskPlusY2565Q3!M:M,MATCH([1]ตารางคะแนนV3!$C794,[1]RiskPlusY2565Q3!$D:$D,0))</f>
        <v>35387275.170000002</v>
      </c>
      <c r="M794" s="29">
        <f>INDEX([1]RiskPlusY2565Q3!N:N,MATCH([1]ตารางคะแนนV3!$C794,[1]RiskPlusY2565Q3!$D:$D,0))</f>
        <v>0</v>
      </c>
      <c r="N794" s="77">
        <f>INDEX([1]PlanfinY2565Q3!M:M,MATCH([1]ตารางคะแนนV3!$C794,[1]PlanfinY2565Q3!$C:$C,0))</f>
        <v>0</v>
      </c>
      <c r="O794" s="78">
        <f>INDEX([1]PlanfinY2565Q3!N:N,MATCH([1]ตารางคะแนนV3!$C794,[1]PlanfinY2565Q3!$C:$C,0))</f>
        <v>0</v>
      </c>
      <c r="P794" s="79">
        <f t="shared" si="193"/>
        <v>0</v>
      </c>
      <c r="Q794" s="80">
        <f>INDEX([1]Ratio!R:R,MATCH([1]ตารางคะแนนV3!$C794,[1]Ratio!$C:$C,0))</f>
        <v>650</v>
      </c>
      <c r="R794" s="81">
        <f>INDEX([1]RiskPlusY2565Q3!$S:$S,MATCH([1]ตารางคะแนนV3!C794,[1]RiskPlusY2565Q3!$D:$D,0))</f>
        <v>0</v>
      </c>
      <c r="S794" s="82">
        <f>INDEX([1]Ratio!$S:$S,MATCH([1]ตารางคะแนนV3!$C794,[1]Ratio!$C:$C,0))</f>
        <v>385</v>
      </c>
      <c r="T794" s="78">
        <f>VLOOKUP($C794,[1]RiskPlusY2565Q3!$D$2:$W$901,17,0)</f>
        <v>0</v>
      </c>
      <c r="U794" s="83">
        <f t="shared" si="194"/>
        <v>0</v>
      </c>
      <c r="V794" s="82">
        <f>INDEX([1]Ratio!$T:$T,MATCH([1]ตารางคะแนนV3!$C794,[1]Ratio!$C:$C,0))</f>
        <v>96</v>
      </c>
      <c r="W794" s="78">
        <f>VLOOKUP($C794,[1]RiskPlusY2565Q3!$D$2:$W$901,18,0)</f>
        <v>0</v>
      </c>
      <c r="X794" s="83">
        <f t="shared" si="195"/>
        <v>0</v>
      </c>
      <c r="Y794" s="82">
        <f>INDEX([1]Ratio!$V:$V,MATCH([1]ตารางคะแนนV3!$C794,[1]Ratio!$C:$C,0))</f>
        <v>42</v>
      </c>
      <c r="Z794" s="81">
        <f>INDEX([1]RiskPlusY2565Q3!$W:$W,MATCH([1]ตารางคะแนนV3!C794,[1]RiskPlusY2565Q3!$D:$D,0))</f>
        <v>1</v>
      </c>
      <c r="AA794" s="84">
        <f t="shared" si="196"/>
        <v>1</v>
      </c>
      <c r="AB794" s="77" t="str">
        <f>INDEX('[1]Quick MethodY2565Q3'!P:P,MATCH([1]ตารางคะแนนV3!$C794,'[1]Quick MethodY2565Q3'!$C:$C,0))</f>
        <v>1</v>
      </c>
      <c r="AC794" s="78" t="str">
        <f>INDEX('[1]Quick MethodY2565Q3'!Q:Q,MATCH([1]ตารางคะแนนV3!$C794,'[1]Quick MethodY2565Q3'!$C:$C,0))</f>
        <v>1</v>
      </c>
      <c r="AD794" s="78">
        <f>INDEX([1]HGRY2565Q3!W:W,MATCH([1]ตารางคะแนนV3!$C794,[1]HGRY2565Q3!$C:$C,0))</f>
        <v>0.5</v>
      </c>
      <c r="AE794" s="78">
        <f>INDEX([1]HGRY2565Q3!X:X,MATCH([1]ตารางคะแนนV3!$C794,[1]HGRY2565Q3!$C:$C,0))</f>
        <v>0</v>
      </c>
      <c r="AF794" s="78">
        <f>INDEX([1]HGRY2565Q3!Y:Y,MATCH([1]ตารางคะแนนV3!$C794,[1]HGRY2565Q3!$C:$C,0))</f>
        <v>0.5</v>
      </c>
      <c r="AG794" s="78">
        <f>INDEX([1]HGRY2565Q3!Z:Z,MATCH([1]ตารางคะแนนV3!$C794,[1]HGRY2565Q3!$C:$C,0))</f>
        <v>0.5</v>
      </c>
      <c r="AH794" s="85">
        <f t="shared" si="197"/>
        <v>3.5</v>
      </c>
      <c r="AI794" s="79">
        <f t="shared" si="198"/>
        <v>2</v>
      </c>
      <c r="AJ794" s="86">
        <f>INDEX([1]PointY2565Q3!J:J,MATCH([1]ตารางคะแนนV3!$C794,[1]PointY2565Q3!$C:$C,0))</f>
        <v>0</v>
      </c>
      <c r="AK794" s="87">
        <f>IFERROR(INDEX([1]อัตราการครองเตียง!O:O,MATCH([1]ตารางคะแนนV3!$C794,[1]อัตราการครองเตียง!$C:$C,0)),0)</f>
        <v>0</v>
      </c>
      <c r="AL794" s="88">
        <f>INDEX([1]SumAdjRw!R:R,MATCH([1]ตารางคะแนนV3!$C794,[1]SumAdjRw!$C:$C,0))</f>
        <v>1</v>
      </c>
      <c r="AM794" s="89">
        <f t="shared" si="199"/>
        <v>1</v>
      </c>
      <c r="AN794" s="90">
        <f t="shared" si="200"/>
        <v>3</v>
      </c>
      <c r="AO794" s="91">
        <f t="shared" si="201"/>
        <v>4</v>
      </c>
      <c r="AP794" s="92">
        <f>INDEX([1]RiskPlusY2565Q3!Q:Q,MATCH([1]ตารางคะแนนV3!$C794,[1]RiskPlusY2565Q3!$D:$D,0))</f>
        <v>1</v>
      </c>
      <c r="AQ794" s="92">
        <f>INDEX([1]RiskPlusY2565Q3!R:R,MATCH([1]ตารางคะแนนV3!$C794,[1]RiskPlusY2565Q3!$D:$D,0))</f>
        <v>1</v>
      </c>
      <c r="AR794" s="92">
        <f>INDEX([1]RiskPlusY2565Q3!AB:AB,MATCH([1]ตารางคะแนนV3!$C794,[1]RiskPlusY2565Q3!$D:$D,0))</f>
        <v>1</v>
      </c>
      <c r="AS794" s="93">
        <f t="shared" si="202"/>
        <v>3</v>
      </c>
      <c r="AT794" s="92">
        <f>INDEX([1]RiskPlusY2565Q3!AA:AA,MATCH([1]ตารางคะแนนV3!$C794,[1]RiskPlusY2565Q3!$D:$D,0))</f>
        <v>1</v>
      </c>
      <c r="AU794" s="92">
        <f>INDEX([1]RiskPlusY2565Q3!AC:AC,MATCH([1]ตารางคะแนนV3!$C794,[1]RiskPlusY2565Q3!$D:$D,0))</f>
        <v>1</v>
      </c>
      <c r="AV794" s="94">
        <f t="shared" si="203"/>
        <v>2</v>
      </c>
      <c r="AW794" s="95">
        <f t="shared" si="204"/>
        <v>5</v>
      </c>
      <c r="AX794" s="96">
        <f t="shared" si="205"/>
        <v>9</v>
      </c>
      <c r="AY794" s="18" t="str">
        <f t="shared" si="206"/>
        <v>C</v>
      </c>
      <c r="AZ794" s="18"/>
      <c r="BA794" s="18" t="str">
        <f>INDEX([1]Proflile65!$L:$L,MATCH([1]ตารางคะแนนV3!$C794,[1]Proflile65!$D:$D,0))</f>
        <v>เดิม</v>
      </c>
      <c r="BB794" s="18"/>
      <c r="BC794" s="18"/>
      <c r="BD794" s="28" t="b">
        <f t="shared" si="207"/>
        <v>1</v>
      </c>
      <c r="BE794" s="96">
        <v>9</v>
      </c>
      <c r="BF794" s="18" t="s">
        <v>2072</v>
      </c>
      <c r="BH794" s="17">
        <f t="shared" si="192"/>
        <v>0</v>
      </c>
    </row>
    <row r="795" spans="1:60">
      <c r="A795" s="18" t="s">
        <v>41</v>
      </c>
      <c r="B795" s="17" t="s">
        <v>45</v>
      </c>
      <c r="C795" s="18" t="s">
        <v>1770</v>
      </c>
      <c r="D795" s="17" t="s">
        <v>634</v>
      </c>
      <c r="E795" s="18" t="str">
        <f>INDEX([1]Proflile65!$F:$F,MATCH([1]ตารางคะแนนV3!$C795,[1]Proflile65!$D:$D,0))</f>
        <v>รพช.</v>
      </c>
      <c r="F795" s="18">
        <f>INDEX([1]Proflile65!$H:$H,MATCH([1]ตารางคะแนนV3!$C795,[1]Proflile65!$D:$D,0))</f>
        <v>0</v>
      </c>
      <c r="G795" s="19" t="str">
        <f>INDEX([1]Proflile65!$K:$K,MATCH([1]ตารางคะแนนV3!$C795,[1]Proflile65!$D:$D,0))</f>
        <v>รพช.F3 P&lt;=15,000</v>
      </c>
      <c r="H795" s="75">
        <v>8344</v>
      </c>
      <c r="I795" s="76">
        <f>INDEX([1]RiskPlusY2565Q3!L:L,MATCH([1]ตารางคะแนนV3!$C795,[1]RiskPlusY2565Q3!$D:$D,0))</f>
        <v>31455618.309999999</v>
      </c>
      <c r="J795" s="76">
        <f>INDEX([1]RiskPlusY2565Q3!P:P,MATCH([1]ตารางคะแนนV3!$C795,[1]RiskPlusY2565Q3!$D:$D,0))</f>
        <v>8088734.5800000001</v>
      </c>
      <c r="K795" s="76">
        <f>INDEX([1]RiskPlusY2565Q3!O:O,MATCH([1]ตารางคะแนนV3!$C795,[1]RiskPlusY2565Q3!$D:$D,0))</f>
        <v>21461254.48</v>
      </c>
      <c r="L795" s="76">
        <f>INDEX([1]RiskPlusY2565Q3!M:M,MATCH([1]ตารางคะแนนV3!$C795,[1]RiskPlusY2565Q3!$D:$D,0))</f>
        <v>20181965.739999998</v>
      </c>
      <c r="M795" s="29">
        <f>INDEX([1]RiskPlusY2565Q3!N:N,MATCH([1]ตารางคะแนนV3!$C795,[1]RiskPlusY2565Q3!$D:$D,0))</f>
        <v>0</v>
      </c>
      <c r="N795" s="77">
        <f>INDEX([1]PlanfinY2565Q3!M:M,MATCH([1]ตารางคะแนนV3!$C795,[1]PlanfinY2565Q3!$C:$C,0))</f>
        <v>0</v>
      </c>
      <c r="O795" s="78">
        <f>INDEX([1]PlanfinY2565Q3!N:N,MATCH([1]ตารางคะแนนV3!$C795,[1]PlanfinY2565Q3!$C:$C,0))</f>
        <v>0</v>
      </c>
      <c r="P795" s="79">
        <f t="shared" si="193"/>
        <v>0</v>
      </c>
      <c r="Q795" s="80">
        <f>INDEX([1]Ratio!R:R,MATCH([1]ตารางคะแนนV3!$C795,[1]Ratio!$C:$C,0))</f>
        <v>311</v>
      </c>
      <c r="R795" s="81">
        <f>INDEX([1]RiskPlusY2565Q3!$S:$S,MATCH([1]ตารางคะแนนV3!C795,[1]RiskPlusY2565Q3!$D:$D,0))</f>
        <v>0</v>
      </c>
      <c r="S795" s="82">
        <f>INDEX([1]Ratio!$S:$S,MATCH([1]ตารางคะแนนV3!$C795,[1]Ratio!$C:$C,0))</f>
        <v>459</v>
      </c>
      <c r="T795" s="78">
        <f>VLOOKUP($C795,[1]RiskPlusY2565Q3!$D$2:$W$901,17,0)</f>
        <v>0</v>
      </c>
      <c r="U795" s="83">
        <f t="shared" si="194"/>
        <v>0</v>
      </c>
      <c r="V795" s="82">
        <f>INDEX([1]Ratio!$T:$T,MATCH([1]ตารางคะแนนV3!$C795,[1]Ratio!$C:$C,0))</f>
        <v>42</v>
      </c>
      <c r="W795" s="78">
        <f>VLOOKUP($C795,[1]RiskPlusY2565Q3!$D$2:$W$901,18,0)</f>
        <v>1</v>
      </c>
      <c r="X795" s="83">
        <f t="shared" si="195"/>
        <v>0.5</v>
      </c>
      <c r="Y795" s="82">
        <f>INDEX([1]Ratio!$V:$V,MATCH([1]ตารางคะแนนV3!$C795,[1]Ratio!$C:$C,0))</f>
        <v>100</v>
      </c>
      <c r="Z795" s="81">
        <f>INDEX([1]RiskPlusY2565Q3!$W:$W,MATCH([1]ตารางคะแนนV3!C795,[1]RiskPlusY2565Q3!$D:$D,0))</f>
        <v>0</v>
      </c>
      <c r="AA795" s="84">
        <f t="shared" si="196"/>
        <v>0.5</v>
      </c>
      <c r="AB795" s="77" t="str">
        <f>INDEX('[1]Quick MethodY2565Q3'!P:P,MATCH([1]ตารางคะแนนV3!$C795,'[1]Quick MethodY2565Q3'!$C:$C,0))</f>
        <v>0</v>
      </c>
      <c r="AC795" s="78" t="str">
        <f>INDEX('[1]Quick MethodY2565Q3'!Q:Q,MATCH([1]ตารางคะแนนV3!$C795,'[1]Quick MethodY2565Q3'!$C:$C,0))</f>
        <v>1</v>
      </c>
      <c r="AD795" s="78">
        <f>INDEX([1]HGRY2565Q3!W:W,MATCH([1]ตารางคะแนนV3!$C795,[1]HGRY2565Q3!$C:$C,0))</f>
        <v>0.5</v>
      </c>
      <c r="AE795" s="78">
        <f>INDEX([1]HGRY2565Q3!X:X,MATCH([1]ตารางคะแนนV3!$C795,[1]HGRY2565Q3!$C:$C,0))</f>
        <v>0.5</v>
      </c>
      <c r="AF795" s="78">
        <f>INDEX([1]HGRY2565Q3!Y:Y,MATCH([1]ตารางคะแนนV3!$C795,[1]HGRY2565Q3!$C:$C,0))</f>
        <v>0.5</v>
      </c>
      <c r="AG795" s="78">
        <f>INDEX([1]HGRY2565Q3!Z:Z,MATCH([1]ตารางคะแนนV3!$C795,[1]HGRY2565Q3!$C:$C,0))</f>
        <v>0.5</v>
      </c>
      <c r="AH795" s="85">
        <f t="shared" si="197"/>
        <v>3</v>
      </c>
      <c r="AI795" s="79">
        <f t="shared" si="198"/>
        <v>2</v>
      </c>
      <c r="AJ795" s="86">
        <f>INDEX([1]PointY2565Q3!J:J,MATCH([1]ตารางคะแนนV3!$C795,[1]PointY2565Q3!$C:$C,0))</f>
        <v>1</v>
      </c>
      <c r="AK795" s="87">
        <f>IFERROR(INDEX([1]อัตราการครองเตียง!O:O,MATCH([1]ตารางคะแนนV3!$C795,[1]อัตราการครองเตียง!$C:$C,0)),0)</f>
        <v>1</v>
      </c>
      <c r="AL795" s="88">
        <f>INDEX([1]SumAdjRw!R:R,MATCH([1]ตารางคะแนนV3!$C795,[1]SumAdjRw!$C:$C,0))</f>
        <v>1</v>
      </c>
      <c r="AM795" s="89">
        <f t="shared" si="199"/>
        <v>2</v>
      </c>
      <c r="AN795" s="90">
        <f t="shared" si="200"/>
        <v>5</v>
      </c>
      <c r="AO795" s="91">
        <f t="shared" si="201"/>
        <v>5.5</v>
      </c>
      <c r="AP795" s="92">
        <f>INDEX([1]RiskPlusY2565Q3!Q:Q,MATCH([1]ตารางคะแนนV3!$C795,[1]RiskPlusY2565Q3!$D:$D,0))</f>
        <v>1</v>
      </c>
      <c r="AQ795" s="92">
        <f>INDEX([1]RiskPlusY2565Q3!R:R,MATCH([1]ตารางคะแนนV3!$C795,[1]RiskPlusY2565Q3!$D:$D,0))</f>
        <v>1</v>
      </c>
      <c r="AR795" s="92">
        <f>INDEX([1]RiskPlusY2565Q3!AB:AB,MATCH([1]ตารางคะแนนV3!$C795,[1]RiskPlusY2565Q3!$D:$D,0))</f>
        <v>1</v>
      </c>
      <c r="AS795" s="93">
        <f t="shared" si="202"/>
        <v>3</v>
      </c>
      <c r="AT795" s="92">
        <f>INDEX([1]RiskPlusY2565Q3!AA:AA,MATCH([1]ตารางคะแนนV3!$C795,[1]RiskPlusY2565Q3!$D:$D,0))</f>
        <v>1</v>
      </c>
      <c r="AU795" s="92">
        <f>INDEX([1]RiskPlusY2565Q3!AC:AC,MATCH([1]ตารางคะแนนV3!$C795,[1]RiskPlusY2565Q3!$D:$D,0))</f>
        <v>1</v>
      </c>
      <c r="AV795" s="94">
        <f t="shared" si="203"/>
        <v>2</v>
      </c>
      <c r="AW795" s="95">
        <f t="shared" si="204"/>
        <v>5</v>
      </c>
      <c r="AX795" s="96">
        <f t="shared" si="205"/>
        <v>10.5</v>
      </c>
      <c r="AY795" s="18" t="str">
        <f t="shared" si="206"/>
        <v>B</v>
      </c>
      <c r="AZ795" s="18"/>
      <c r="BA795" s="18" t="str">
        <f>INDEX([1]Proflile65!$L:$L,MATCH([1]ตารางคะแนนV3!$C795,[1]Proflile65!$D:$D,0))</f>
        <v>เดิม</v>
      </c>
      <c r="BB795" s="18"/>
      <c r="BC795" s="18"/>
      <c r="BD795" s="28" t="b">
        <f t="shared" si="207"/>
        <v>1</v>
      </c>
      <c r="BE795" s="96">
        <v>10.5</v>
      </c>
      <c r="BF795" s="18" t="s">
        <v>2071</v>
      </c>
      <c r="BH795" s="17">
        <f t="shared" si="192"/>
        <v>150000</v>
      </c>
    </row>
    <row r="796" spans="1:60">
      <c r="A796" s="18" t="s">
        <v>41</v>
      </c>
      <c r="B796" s="17" t="s">
        <v>45</v>
      </c>
      <c r="C796" s="18" t="s">
        <v>1771</v>
      </c>
      <c r="D796" s="17" t="s">
        <v>1772</v>
      </c>
      <c r="E796" s="18" t="str">
        <f>INDEX([1]Proflile65!$F:$F,MATCH([1]ตารางคะแนนV3!$C796,[1]Proflile65!$D:$D,0))</f>
        <v>รพช.</v>
      </c>
      <c r="F796" s="18">
        <f>INDEX([1]Proflile65!$H:$H,MATCH([1]ตารางคะแนนV3!$C796,[1]Proflile65!$D:$D,0))</f>
        <v>36</v>
      </c>
      <c r="G796" s="19" t="str">
        <f>INDEX([1]Proflile65!$K:$K,MATCH([1]ตารางคะแนนV3!$C796,[1]Proflile65!$D:$D,0))</f>
        <v>รพช.F2 P&lt;=30,000</v>
      </c>
      <c r="H796" s="75">
        <v>22948</v>
      </c>
      <c r="I796" s="76">
        <f>INDEX([1]RiskPlusY2565Q3!L:L,MATCH([1]ตารางคะแนนV3!$C796,[1]RiskPlusY2565Q3!$D:$D,0))</f>
        <v>78285124.930000007</v>
      </c>
      <c r="J796" s="76">
        <f>INDEX([1]RiskPlusY2565Q3!P:P,MATCH([1]ตารางคะแนนV3!$C796,[1]RiskPlusY2565Q3!$D:$D,0))</f>
        <v>29101062.699999999</v>
      </c>
      <c r="K796" s="76">
        <f>INDEX([1]RiskPlusY2565Q3!O:O,MATCH([1]ตารางคะแนนV3!$C796,[1]RiskPlusY2565Q3!$D:$D,0))</f>
        <v>42600501.649999999</v>
      </c>
      <c r="L796" s="76">
        <f>INDEX([1]RiskPlusY2565Q3!M:M,MATCH([1]ตารางคะแนนV3!$C796,[1]RiskPlusY2565Q3!$D:$D,0))</f>
        <v>38304273.850000001</v>
      </c>
      <c r="M796" s="29">
        <f>INDEX([1]RiskPlusY2565Q3!N:N,MATCH([1]ตารางคะแนนV3!$C796,[1]RiskPlusY2565Q3!$D:$D,0))</f>
        <v>0</v>
      </c>
      <c r="N796" s="77">
        <f>INDEX([1]PlanfinY2565Q3!M:M,MATCH([1]ตารางคะแนนV3!$C796,[1]PlanfinY2565Q3!$C:$C,0))</f>
        <v>0</v>
      </c>
      <c r="O796" s="78">
        <f>INDEX([1]PlanfinY2565Q3!N:N,MATCH([1]ตารางคะแนนV3!$C796,[1]PlanfinY2565Q3!$C:$C,0))</f>
        <v>0</v>
      </c>
      <c r="P796" s="79">
        <f t="shared" si="193"/>
        <v>0</v>
      </c>
      <c r="Q796" s="80">
        <f>INDEX([1]Ratio!R:R,MATCH([1]ตารางคะแนนV3!$C796,[1]Ratio!$C:$C,0))</f>
        <v>154</v>
      </c>
      <c r="R796" s="81">
        <f>INDEX([1]RiskPlusY2565Q3!$S:$S,MATCH([1]ตารางคะแนนV3!C796,[1]RiskPlusY2565Q3!$D:$D,0))</f>
        <v>0</v>
      </c>
      <c r="S796" s="82">
        <f>INDEX([1]Ratio!$S:$S,MATCH([1]ตารางคะแนนV3!$C796,[1]Ratio!$C:$C,0))</f>
        <v>151</v>
      </c>
      <c r="T796" s="78">
        <f>VLOOKUP($C796,[1]RiskPlusY2565Q3!$D$2:$W$901,17,0)</f>
        <v>0</v>
      </c>
      <c r="U796" s="83">
        <f t="shared" si="194"/>
        <v>0</v>
      </c>
      <c r="V796" s="82">
        <f>INDEX([1]Ratio!$T:$T,MATCH([1]ตารางคะแนนV3!$C796,[1]Ratio!$C:$C,0))</f>
        <v>198</v>
      </c>
      <c r="W796" s="78">
        <f>VLOOKUP($C796,[1]RiskPlusY2565Q3!$D$2:$W$901,18,0)</f>
        <v>0</v>
      </c>
      <c r="X796" s="83">
        <f t="shared" si="195"/>
        <v>0</v>
      </c>
      <c r="Y796" s="82">
        <f>INDEX([1]Ratio!$V:$V,MATCH([1]ตารางคะแนนV3!$C796,[1]Ratio!$C:$C,0))</f>
        <v>104</v>
      </c>
      <c r="Z796" s="81">
        <f>INDEX([1]RiskPlusY2565Q3!$W:$W,MATCH([1]ตารางคะแนนV3!C796,[1]RiskPlusY2565Q3!$D:$D,0))</f>
        <v>0</v>
      </c>
      <c r="AA796" s="84">
        <f t="shared" si="196"/>
        <v>0</v>
      </c>
      <c r="AB796" s="77" t="str">
        <f>INDEX('[1]Quick MethodY2565Q3'!P:P,MATCH([1]ตารางคะแนนV3!$C796,'[1]Quick MethodY2565Q3'!$C:$C,0))</f>
        <v>0</v>
      </c>
      <c r="AC796" s="78" t="str">
        <f>INDEX('[1]Quick MethodY2565Q3'!Q:Q,MATCH([1]ตารางคะแนนV3!$C796,'[1]Quick MethodY2565Q3'!$C:$C,0))</f>
        <v>1</v>
      </c>
      <c r="AD796" s="78">
        <f>INDEX([1]HGRY2565Q3!W:W,MATCH([1]ตารางคะแนนV3!$C796,[1]HGRY2565Q3!$C:$C,0))</f>
        <v>0</v>
      </c>
      <c r="AE796" s="78">
        <f>INDEX([1]HGRY2565Q3!X:X,MATCH([1]ตารางคะแนนV3!$C796,[1]HGRY2565Q3!$C:$C,0))</f>
        <v>0.5</v>
      </c>
      <c r="AF796" s="78">
        <f>INDEX([1]HGRY2565Q3!Y:Y,MATCH([1]ตารางคะแนนV3!$C796,[1]HGRY2565Q3!$C:$C,0))</f>
        <v>0.5</v>
      </c>
      <c r="AG796" s="78">
        <f>INDEX([1]HGRY2565Q3!Z:Z,MATCH([1]ตารางคะแนนV3!$C796,[1]HGRY2565Q3!$C:$C,0))</f>
        <v>0</v>
      </c>
      <c r="AH796" s="85">
        <f t="shared" si="197"/>
        <v>2</v>
      </c>
      <c r="AI796" s="79">
        <f t="shared" si="198"/>
        <v>2</v>
      </c>
      <c r="AJ796" s="86">
        <f>INDEX([1]PointY2565Q3!J:J,MATCH([1]ตารางคะแนนV3!$C796,[1]PointY2565Q3!$C:$C,0))</f>
        <v>1</v>
      </c>
      <c r="AK796" s="87">
        <f>IFERROR(INDEX([1]อัตราการครองเตียง!O:O,MATCH([1]ตารางคะแนนV3!$C796,[1]อัตราการครองเตียง!$C:$C,0)),0)</f>
        <v>0</v>
      </c>
      <c r="AL796" s="88">
        <f>INDEX([1]SumAdjRw!R:R,MATCH([1]ตารางคะแนนV3!$C796,[1]SumAdjRw!$C:$C,0))</f>
        <v>0</v>
      </c>
      <c r="AM796" s="89">
        <f t="shared" si="199"/>
        <v>0</v>
      </c>
      <c r="AN796" s="90">
        <f t="shared" si="200"/>
        <v>3</v>
      </c>
      <c r="AO796" s="91">
        <f t="shared" si="201"/>
        <v>3</v>
      </c>
      <c r="AP796" s="92">
        <f>INDEX([1]RiskPlusY2565Q3!Q:Q,MATCH([1]ตารางคะแนนV3!$C796,[1]RiskPlusY2565Q3!$D:$D,0))</f>
        <v>1</v>
      </c>
      <c r="AQ796" s="92">
        <f>INDEX([1]RiskPlusY2565Q3!R:R,MATCH([1]ตารางคะแนนV3!$C796,[1]RiskPlusY2565Q3!$D:$D,0))</f>
        <v>1</v>
      </c>
      <c r="AR796" s="92">
        <f>INDEX([1]RiskPlusY2565Q3!AB:AB,MATCH([1]ตารางคะแนนV3!$C796,[1]RiskPlusY2565Q3!$D:$D,0))</f>
        <v>1</v>
      </c>
      <c r="AS796" s="93">
        <f t="shared" si="202"/>
        <v>3</v>
      </c>
      <c r="AT796" s="92">
        <f>INDEX([1]RiskPlusY2565Q3!AA:AA,MATCH([1]ตารางคะแนนV3!$C796,[1]RiskPlusY2565Q3!$D:$D,0))</f>
        <v>1</v>
      </c>
      <c r="AU796" s="92">
        <f>INDEX([1]RiskPlusY2565Q3!AC:AC,MATCH([1]ตารางคะแนนV3!$C796,[1]RiskPlusY2565Q3!$D:$D,0))</f>
        <v>1</v>
      </c>
      <c r="AV796" s="94">
        <f t="shared" si="203"/>
        <v>2</v>
      </c>
      <c r="AW796" s="95">
        <f t="shared" si="204"/>
        <v>5</v>
      </c>
      <c r="AX796" s="96">
        <f t="shared" si="205"/>
        <v>8</v>
      </c>
      <c r="AY796" s="18" t="str">
        <f t="shared" si="206"/>
        <v>D</v>
      </c>
      <c r="AZ796" s="18"/>
      <c r="BA796" s="18" t="str">
        <f>INDEX([1]Proflile65!$L:$L,MATCH([1]ตารางคะแนนV3!$C796,[1]Proflile65!$D:$D,0))</f>
        <v>เดิม</v>
      </c>
      <c r="BB796" s="18"/>
      <c r="BC796" s="18"/>
      <c r="BD796" s="28" t="b">
        <f t="shared" si="207"/>
        <v>1</v>
      </c>
      <c r="BE796" s="96">
        <v>8</v>
      </c>
      <c r="BF796" s="18" t="s">
        <v>2073</v>
      </c>
      <c r="BH796" s="17">
        <f t="shared" si="192"/>
        <v>0</v>
      </c>
    </row>
    <row r="797" spans="1:60">
      <c r="A797" s="18" t="s">
        <v>41</v>
      </c>
      <c r="B797" s="17" t="s">
        <v>45</v>
      </c>
      <c r="C797" s="18" t="s">
        <v>1773</v>
      </c>
      <c r="D797" s="17" t="s">
        <v>1774</v>
      </c>
      <c r="E797" s="18" t="str">
        <f>INDEX([1]Proflile65!$F:$F,MATCH([1]ตารางคะแนนV3!$C797,[1]Proflile65!$D:$D,0))</f>
        <v>รพช.</v>
      </c>
      <c r="F797" s="18">
        <f>INDEX([1]Proflile65!$H:$H,MATCH([1]ตารางคะแนนV3!$C797,[1]Proflile65!$D:$D,0))</f>
        <v>30</v>
      </c>
      <c r="G797" s="19" t="str">
        <f>INDEX([1]Proflile65!$K:$K,MATCH([1]ตารางคะแนนV3!$C797,[1]Proflile65!$D:$D,0))</f>
        <v>รพช.F2 P&lt;=30,000</v>
      </c>
      <c r="H797" s="75">
        <v>20529</v>
      </c>
      <c r="I797" s="76">
        <f>INDEX([1]RiskPlusY2565Q3!L:L,MATCH([1]ตารางคะแนนV3!$C797,[1]RiskPlusY2565Q3!$D:$D,0))</f>
        <v>38009362.649999999</v>
      </c>
      <c r="J797" s="76">
        <f>INDEX([1]RiskPlusY2565Q3!P:P,MATCH([1]ตารางคะแนนV3!$C797,[1]RiskPlusY2565Q3!$D:$D,0))</f>
        <v>4472468.21</v>
      </c>
      <c r="K797" s="76">
        <f>INDEX([1]RiskPlusY2565Q3!O:O,MATCH([1]ตารางคะแนนV3!$C797,[1]RiskPlusY2565Q3!$D:$D,0))</f>
        <v>24011494.43</v>
      </c>
      <c r="L797" s="76">
        <f>INDEX([1]RiskPlusY2565Q3!M:M,MATCH([1]ตารางคะแนนV3!$C797,[1]RiskPlusY2565Q3!$D:$D,0))</f>
        <v>24671944.850000001</v>
      </c>
      <c r="M797" s="29">
        <f>INDEX([1]RiskPlusY2565Q3!N:N,MATCH([1]ตารางคะแนนV3!$C797,[1]RiskPlusY2565Q3!$D:$D,0))</f>
        <v>0</v>
      </c>
      <c r="N797" s="77">
        <f>INDEX([1]PlanfinY2565Q3!M:M,MATCH([1]ตารางคะแนนV3!$C797,[1]PlanfinY2565Q3!$C:$C,0))</f>
        <v>0</v>
      </c>
      <c r="O797" s="78">
        <f>INDEX([1]PlanfinY2565Q3!N:N,MATCH([1]ตารางคะแนนV3!$C797,[1]PlanfinY2565Q3!$C:$C,0))</f>
        <v>1</v>
      </c>
      <c r="P797" s="79">
        <f t="shared" si="193"/>
        <v>1</v>
      </c>
      <c r="Q797" s="80">
        <f>INDEX([1]Ratio!R:R,MATCH([1]ตารางคะแนนV3!$C797,[1]Ratio!$C:$C,0))</f>
        <v>419</v>
      </c>
      <c r="R797" s="81">
        <f>INDEX([1]RiskPlusY2565Q3!$S:$S,MATCH([1]ตารางคะแนนV3!C797,[1]RiskPlusY2565Q3!$D:$D,0))</f>
        <v>0</v>
      </c>
      <c r="S797" s="82">
        <f>INDEX([1]Ratio!$S:$S,MATCH([1]ตารางคะแนนV3!$C797,[1]Ratio!$C:$C,0))</f>
        <v>95</v>
      </c>
      <c r="T797" s="78">
        <f>VLOOKUP($C797,[1]RiskPlusY2565Q3!$D$2:$W$901,17,0)</f>
        <v>0</v>
      </c>
      <c r="U797" s="83">
        <f t="shared" si="194"/>
        <v>0</v>
      </c>
      <c r="V797" s="82">
        <f>INDEX([1]Ratio!$T:$T,MATCH([1]ตารางคะแนนV3!$C797,[1]Ratio!$C:$C,0))</f>
        <v>151</v>
      </c>
      <c r="W797" s="78">
        <f>VLOOKUP($C797,[1]RiskPlusY2565Q3!$D$2:$W$901,18,0)</f>
        <v>0</v>
      </c>
      <c r="X797" s="83">
        <f t="shared" si="195"/>
        <v>0</v>
      </c>
      <c r="Y797" s="82">
        <f>INDEX([1]Ratio!$V:$V,MATCH([1]ตารางคะแนนV3!$C797,[1]Ratio!$C:$C,0))</f>
        <v>53</v>
      </c>
      <c r="Z797" s="81">
        <f>INDEX([1]RiskPlusY2565Q3!$W:$W,MATCH([1]ตารางคะแนนV3!C797,[1]RiskPlusY2565Q3!$D:$D,0))</f>
        <v>1</v>
      </c>
      <c r="AA797" s="84">
        <f t="shared" si="196"/>
        <v>1</v>
      </c>
      <c r="AB797" s="77" t="str">
        <f>INDEX('[1]Quick MethodY2565Q3'!P:P,MATCH([1]ตารางคะแนนV3!$C797,'[1]Quick MethodY2565Q3'!$C:$C,0))</f>
        <v>1</v>
      </c>
      <c r="AC797" s="78" t="str">
        <f>INDEX('[1]Quick MethodY2565Q3'!Q:Q,MATCH([1]ตารางคะแนนV3!$C797,'[1]Quick MethodY2565Q3'!$C:$C,0))</f>
        <v>1</v>
      </c>
      <c r="AD797" s="78">
        <f>INDEX([1]HGRY2565Q3!W:W,MATCH([1]ตารางคะแนนV3!$C797,[1]HGRY2565Q3!$C:$C,0))</f>
        <v>0.5</v>
      </c>
      <c r="AE797" s="78">
        <f>INDEX([1]HGRY2565Q3!X:X,MATCH([1]ตารางคะแนนV3!$C797,[1]HGRY2565Q3!$C:$C,0))</f>
        <v>0.5</v>
      </c>
      <c r="AF797" s="78">
        <f>INDEX([1]HGRY2565Q3!Y:Y,MATCH([1]ตารางคะแนนV3!$C797,[1]HGRY2565Q3!$C:$C,0))</f>
        <v>0</v>
      </c>
      <c r="AG797" s="78">
        <f>INDEX([1]HGRY2565Q3!Z:Z,MATCH([1]ตารางคะแนนV3!$C797,[1]HGRY2565Q3!$C:$C,0))</f>
        <v>0.5</v>
      </c>
      <c r="AH797" s="85">
        <f t="shared" si="197"/>
        <v>3.5</v>
      </c>
      <c r="AI797" s="79">
        <f t="shared" si="198"/>
        <v>2</v>
      </c>
      <c r="AJ797" s="86">
        <f>INDEX([1]PointY2565Q3!J:J,MATCH([1]ตารางคะแนนV3!$C797,[1]PointY2565Q3!$C:$C,0))</f>
        <v>1</v>
      </c>
      <c r="AK797" s="87">
        <f>IFERROR(INDEX([1]อัตราการครองเตียง!O:O,MATCH([1]ตารางคะแนนV3!$C797,[1]อัตราการครองเตียง!$C:$C,0)),0)</f>
        <v>1</v>
      </c>
      <c r="AL797" s="88">
        <f>INDEX([1]SumAdjRw!R:R,MATCH([1]ตารางคะแนนV3!$C797,[1]SumAdjRw!$C:$C,0))</f>
        <v>1</v>
      </c>
      <c r="AM797" s="89">
        <f t="shared" si="199"/>
        <v>2</v>
      </c>
      <c r="AN797" s="90">
        <f t="shared" si="200"/>
        <v>5</v>
      </c>
      <c r="AO797" s="91">
        <f t="shared" si="201"/>
        <v>7</v>
      </c>
      <c r="AP797" s="92">
        <f>INDEX([1]RiskPlusY2565Q3!Q:Q,MATCH([1]ตารางคะแนนV3!$C797,[1]RiskPlusY2565Q3!$D:$D,0))</f>
        <v>1</v>
      </c>
      <c r="AQ797" s="92">
        <f>INDEX([1]RiskPlusY2565Q3!R:R,MATCH([1]ตารางคะแนนV3!$C797,[1]RiskPlusY2565Q3!$D:$D,0))</f>
        <v>1</v>
      </c>
      <c r="AR797" s="92">
        <f>INDEX([1]RiskPlusY2565Q3!AB:AB,MATCH([1]ตารางคะแนนV3!$C797,[1]RiskPlusY2565Q3!$D:$D,0))</f>
        <v>1</v>
      </c>
      <c r="AS797" s="93">
        <f t="shared" si="202"/>
        <v>3</v>
      </c>
      <c r="AT797" s="92">
        <f>INDEX([1]RiskPlusY2565Q3!AA:AA,MATCH([1]ตารางคะแนนV3!$C797,[1]RiskPlusY2565Q3!$D:$D,0))</f>
        <v>1</v>
      </c>
      <c r="AU797" s="92">
        <f>INDEX([1]RiskPlusY2565Q3!AC:AC,MATCH([1]ตารางคะแนนV3!$C797,[1]RiskPlusY2565Q3!$D:$D,0))</f>
        <v>1</v>
      </c>
      <c r="AV797" s="94">
        <f t="shared" si="203"/>
        <v>2</v>
      </c>
      <c r="AW797" s="95">
        <f t="shared" si="204"/>
        <v>5</v>
      </c>
      <c r="AX797" s="96">
        <f t="shared" si="205"/>
        <v>12</v>
      </c>
      <c r="AY797" s="18" t="str">
        <f t="shared" si="206"/>
        <v>A</v>
      </c>
      <c r="AZ797" s="18"/>
      <c r="BA797" s="18" t="str">
        <f>INDEX([1]Proflile65!$L:$L,MATCH([1]ตารางคะแนนV3!$C797,[1]Proflile65!$D:$D,0))</f>
        <v>เดิม</v>
      </c>
      <c r="BB797" s="18"/>
      <c r="BC797" s="18"/>
      <c r="BD797" s="28" t="b">
        <f t="shared" si="207"/>
        <v>1</v>
      </c>
      <c r="BE797" s="96">
        <v>12</v>
      </c>
      <c r="BF797" s="18" t="s">
        <v>2048</v>
      </c>
      <c r="BH797" s="17">
        <f t="shared" si="192"/>
        <v>300000</v>
      </c>
    </row>
    <row r="798" spans="1:60">
      <c r="A798" s="18" t="s">
        <v>41</v>
      </c>
      <c r="B798" s="17" t="s">
        <v>45</v>
      </c>
      <c r="C798" s="18" t="s">
        <v>1775</v>
      </c>
      <c r="D798" s="17" t="s">
        <v>1776</v>
      </c>
      <c r="E798" s="18" t="str">
        <f>INDEX([1]Proflile65!$F:$F,MATCH([1]ตารางคะแนนV3!$C798,[1]Proflile65!$D:$D,0))</f>
        <v>รพช.</v>
      </c>
      <c r="F798" s="18">
        <f>INDEX([1]Proflile65!$H:$H,MATCH([1]ตารางคะแนนV3!$C798,[1]Proflile65!$D:$D,0))</f>
        <v>33</v>
      </c>
      <c r="G798" s="19" t="str">
        <f>INDEX([1]Proflile65!$K:$K,MATCH([1]ตารางคะแนนV3!$C798,[1]Proflile65!$D:$D,0))</f>
        <v>รพช.F2 P30,000-60,000</v>
      </c>
      <c r="H798" s="75">
        <v>36479</v>
      </c>
      <c r="I798" s="76">
        <f>INDEX([1]RiskPlusY2565Q3!L:L,MATCH([1]ตารางคะแนนV3!$C798,[1]RiskPlusY2565Q3!$D:$D,0))</f>
        <v>61098255.560000002</v>
      </c>
      <c r="J798" s="76">
        <f>INDEX([1]RiskPlusY2565Q3!P:P,MATCH([1]ตารางคะแนนV3!$C798,[1]RiskPlusY2565Q3!$D:$D,0))</f>
        <v>6325663.2800000003</v>
      </c>
      <c r="K798" s="76">
        <f>INDEX([1]RiskPlusY2565Q3!O:O,MATCH([1]ตารางคะแนนV3!$C798,[1]RiskPlusY2565Q3!$D:$D,0))</f>
        <v>49225088.390000001</v>
      </c>
      <c r="L798" s="76">
        <f>INDEX([1]RiskPlusY2565Q3!M:M,MATCH([1]ตารางคะแนนV3!$C798,[1]RiskPlusY2565Q3!$D:$D,0))</f>
        <v>47815572.289999999</v>
      </c>
      <c r="M798" s="29">
        <f>INDEX([1]RiskPlusY2565Q3!N:N,MATCH([1]ตารางคะแนนV3!$C798,[1]RiskPlusY2565Q3!$D:$D,0))</f>
        <v>0</v>
      </c>
      <c r="N798" s="77">
        <f>INDEX([1]PlanfinY2565Q3!M:M,MATCH([1]ตารางคะแนนV3!$C798,[1]PlanfinY2565Q3!$C:$C,0))</f>
        <v>0</v>
      </c>
      <c r="O798" s="78">
        <f>INDEX([1]PlanfinY2565Q3!N:N,MATCH([1]ตารางคะแนนV3!$C798,[1]PlanfinY2565Q3!$C:$C,0))</f>
        <v>1</v>
      </c>
      <c r="P798" s="79">
        <f t="shared" si="193"/>
        <v>1</v>
      </c>
      <c r="Q798" s="80">
        <f>INDEX([1]Ratio!R:R,MATCH([1]ตารางคะแนนV3!$C798,[1]Ratio!$C:$C,0))</f>
        <v>442</v>
      </c>
      <c r="R798" s="81">
        <f>INDEX([1]RiskPlusY2565Q3!$S:$S,MATCH([1]ตารางคะแนนV3!C798,[1]RiskPlusY2565Q3!$D:$D,0))</f>
        <v>0</v>
      </c>
      <c r="S798" s="82">
        <f>INDEX([1]Ratio!$S:$S,MATCH([1]ตารางคะแนนV3!$C798,[1]Ratio!$C:$C,0))</f>
        <v>190</v>
      </c>
      <c r="T798" s="78">
        <f>VLOOKUP($C798,[1]RiskPlusY2565Q3!$D$2:$W$901,17,0)</f>
        <v>0</v>
      </c>
      <c r="U798" s="83">
        <f t="shared" si="194"/>
        <v>0</v>
      </c>
      <c r="V798" s="82">
        <f>INDEX([1]Ratio!$T:$T,MATCH([1]ตารางคะแนนV3!$C798,[1]Ratio!$C:$C,0))</f>
        <v>119</v>
      </c>
      <c r="W798" s="78">
        <f>VLOOKUP($C798,[1]RiskPlusY2565Q3!$D$2:$W$901,18,0)</f>
        <v>0</v>
      </c>
      <c r="X798" s="83">
        <f t="shared" si="195"/>
        <v>0</v>
      </c>
      <c r="Y798" s="82">
        <f>INDEX([1]Ratio!$V:$V,MATCH([1]ตารางคะแนนV3!$C798,[1]Ratio!$C:$C,0))</f>
        <v>49</v>
      </c>
      <c r="Z798" s="81">
        <f>INDEX([1]RiskPlusY2565Q3!$W:$W,MATCH([1]ตารางคะแนนV3!C798,[1]RiskPlusY2565Q3!$D:$D,0))</f>
        <v>1</v>
      </c>
      <c r="AA798" s="84">
        <f t="shared" si="196"/>
        <v>1</v>
      </c>
      <c r="AB798" s="77" t="str">
        <f>INDEX('[1]Quick MethodY2565Q3'!P:P,MATCH([1]ตารางคะแนนV3!$C798,'[1]Quick MethodY2565Q3'!$C:$C,0))</f>
        <v>1</v>
      </c>
      <c r="AC798" s="78" t="str">
        <f>INDEX('[1]Quick MethodY2565Q3'!Q:Q,MATCH([1]ตารางคะแนนV3!$C798,'[1]Quick MethodY2565Q3'!$C:$C,0))</f>
        <v>1</v>
      </c>
      <c r="AD798" s="78">
        <f>INDEX([1]HGRY2565Q3!W:W,MATCH([1]ตารางคะแนนV3!$C798,[1]HGRY2565Q3!$C:$C,0))</f>
        <v>0.5</v>
      </c>
      <c r="AE798" s="78">
        <f>INDEX([1]HGRY2565Q3!X:X,MATCH([1]ตารางคะแนนV3!$C798,[1]HGRY2565Q3!$C:$C,0))</f>
        <v>0.5</v>
      </c>
      <c r="AF798" s="78">
        <f>INDEX([1]HGRY2565Q3!Y:Y,MATCH([1]ตารางคะแนนV3!$C798,[1]HGRY2565Q3!$C:$C,0))</f>
        <v>0.5</v>
      </c>
      <c r="AG798" s="78">
        <f>INDEX([1]HGRY2565Q3!Z:Z,MATCH([1]ตารางคะแนนV3!$C798,[1]HGRY2565Q3!$C:$C,0))</f>
        <v>0.5</v>
      </c>
      <c r="AH798" s="85">
        <f t="shared" si="197"/>
        <v>4</v>
      </c>
      <c r="AI798" s="79">
        <f t="shared" si="198"/>
        <v>2</v>
      </c>
      <c r="AJ798" s="86">
        <f>INDEX([1]PointY2565Q3!J:J,MATCH([1]ตารางคะแนนV3!$C798,[1]PointY2565Q3!$C:$C,0))</f>
        <v>1</v>
      </c>
      <c r="AK798" s="87">
        <f>IFERROR(INDEX([1]อัตราการครองเตียง!O:O,MATCH([1]ตารางคะแนนV3!$C798,[1]อัตราการครองเตียง!$C:$C,0)),0)</f>
        <v>1</v>
      </c>
      <c r="AL798" s="88">
        <f>INDEX([1]SumAdjRw!R:R,MATCH([1]ตารางคะแนนV3!$C798,[1]SumAdjRw!$C:$C,0))</f>
        <v>1</v>
      </c>
      <c r="AM798" s="89">
        <f t="shared" si="199"/>
        <v>2</v>
      </c>
      <c r="AN798" s="90">
        <f t="shared" si="200"/>
        <v>5</v>
      </c>
      <c r="AO798" s="91">
        <f t="shared" si="201"/>
        <v>7</v>
      </c>
      <c r="AP798" s="92">
        <f>INDEX([1]RiskPlusY2565Q3!Q:Q,MATCH([1]ตารางคะแนนV3!$C798,[1]RiskPlusY2565Q3!$D:$D,0))</f>
        <v>1</v>
      </c>
      <c r="AQ798" s="92">
        <f>INDEX([1]RiskPlusY2565Q3!R:R,MATCH([1]ตารางคะแนนV3!$C798,[1]RiskPlusY2565Q3!$D:$D,0))</f>
        <v>1</v>
      </c>
      <c r="AR798" s="92">
        <f>INDEX([1]RiskPlusY2565Q3!AB:AB,MATCH([1]ตารางคะแนนV3!$C798,[1]RiskPlusY2565Q3!$D:$D,0))</f>
        <v>1</v>
      </c>
      <c r="AS798" s="93">
        <f t="shared" si="202"/>
        <v>3</v>
      </c>
      <c r="AT798" s="92">
        <f>INDEX([1]RiskPlusY2565Q3!AA:AA,MATCH([1]ตารางคะแนนV3!$C798,[1]RiskPlusY2565Q3!$D:$D,0))</f>
        <v>1</v>
      </c>
      <c r="AU798" s="92">
        <f>INDEX([1]RiskPlusY2565Q3!AC:AC,MATCH([1]ตารางคะแนนV3!$C798,[1]RiskPlusY2565Q3!$D:$D,0))</f>
        <v>1</v>
      </c>
      <c r="AV798" s="94">
        <f t="shared" si="203"/>
        <v>2</v>
      </c>
      <c r="AW798" s="95">
        <f t="shared" si="204"/>
        <v>5</v>
      </c>
      <c r="AX798" s="96">
        <f t="shared" si="205"/>
        <v>12</v>
      </c>
      <c r="AY798" s="18" t="str">
        <f t="shared" si="206"/>
        <v>A</v>
      </c>
      <c r="AZ798" s="18"/>
      <c r="BA798" s="18" t="str">
        <f>INDEX([1]Proflile65!$L:$L,MATCH([1]ตารางคะแนนV3!$C798,[1]Proflile65!$D:$D,0))</f>
        <v>เดิม</v>
      </c>
      <c r="BB798" s="18"/>
      <c r="BC798" s="18"/>
      <c r="BD798" s="28" t="b">
        <f t="shared" si="207"/>
        <v>1</v>
      </c>
      <c r="BE798" s="96">
        <v>12</v>
      </c>
      <c r="BF798" s="18" t="s">
        <v>2048</v>
      </c>
      <c r="BH798" s="17">
        <f t="shared" si="192"/>
        <v>300000</v>
      </c>
    </row>
    <row r="799" spans="1:60">
      <c r="A799" s="18" t="s">
        <v>41</v>
      </c>
      <c r="B799" s="17" t="s">
        <v>78</v>
      </c>
      <c r="C799" s="18" t="s">
        <v>1777</v>
      </c>
      <c r="D799" s="17" t="s">
        <v>1778</v>
      </c>
      <c r="E799" s="18" t="str">
        <f>INDEX([1]Proflile65!$F:$F,MATCH([1]ตารางคะแนนV3!$C799,[1]Proflile65!$D:$D,0))</f>
        <v>รพศ.</v>
      </c>
      <c r="F799" s="18">
        <f>INDEX([1]Proflile65!$H:$H,MATCH([1]ตารางคะแนนV3!$C799,[1]Proflile65!$D:$D,0))</f>
        <v>550</v>
      </c>
      <c r="G799" s="19" t="str">
        <f>INDEX([1]Proflile65!$K:$K,MATCH([1]ตารางคะแนนV3!$C799,[1]Proflile65!$D:$D,0))</f>
        <v>รพศ.A B&lt;=700</v>
      </c>
      <c r="H799" s="75">
        <v>125061</v>
      </c>
      <c r="I799" s="76">
        <f>INDEX([1]RiskPlusY2565Q3!L:L,MATCH([1]ตารางคะแนนV3!$C799,[1]RiskPlusY2565Q3!$D:$D,0))</f>
        <v>735392241.99000001</v>
      </c>
      <c r="J799" s="76">
        <f>INDEX([1]RiskPlusY2565Q3!P:P,MATCH([1]ตารางคะแนนV3!$C799,[1]RiskPlusY2565Q3!$D:$D,0))</f>
        <v>231224076.31</v>
      </c>
      <c r="K799" s="76">
        <f>INDEX([1]RiskPlusY2565Q3!O:O,MATCH([1]ตารางคะแนนV3!$C799,[1]RiskPlusY2565Q3!$D:$D,0))</f>
        <v>569717415.55999994</v>
      </c>
      <c r="L799" s="76">
        <f>INDEX([1]RiskPlusY2565Q3!M:M,MATCH([1]ตารางคะแนนV3!$C799,[1]RiskPlusY2565Q3!$D:$D,0))</f>
        <v>528756838.60000002</v>
      </c>
      <c r="M799" s="29">
        <f>INDEX([1]RiskPlusY2565Q3!N:N,MATCH([1]ตารางคะแนนV3!$C799,[1]RiskPlusY2565Q3!$D:$D,0))</f>
        <v>0</v>
      </c>
      <c r="N799" s="77">
        <f>INDEX([1]PlanfinY2565Q3!M:M,MATCH([1]ตารางคะแนนV3!$C799,[1]PlanfinY2565Q3!$C:$C,0))</f>
        <v>0</v>
      </c>
      <c r="O799" s="78">
        <f>INDEX([1]PlanfinY2565Q3!N:N,MATCH([1]ตารางคะแนนV3!$C799,[1]PlanfinY2565Q3!$C:$C,0))</f>
        <v>1</v>
      </c>
      <c r="P799" s="79">
        <f t="shared" si="193"/>
        <v>1</v>
      </c>
      <c r="Q799" s="80">
        <f>INDEX([1]Ratio!R:R,MATCH([1]ตารางคะแนนV3!$C799,[1]Ratio!$C:$C,0))</f>
        <v>118</v>
      </c>
      <c r="R799" s="81">
        <f>INDEX([1]RiskPlusY2565Q3!$S:$S,MATCH([1]ตารางคะแนนV3!C799,[1]RiskPlusY2565Q3!$D:$D,0))</f>
        <v>0</v>
      </c>
      <c r="S799" s="82">
        <f>INDEX([1]Ratio!$S:$S,MATCH([1]ตารางคะแนนV3!$C799,[1]Ratio!$C:$C,0))</f>
        <v>41</v>
      </c>
      <c r="T799" s="78">
        <f>VLOOKUP($C799,[1]RiskPlusY2565Q3!$D$2:$W$901,17,0)</f>
        <v>1</v>
      </c>
      <c r="U799" s="83">
        <f t="shared" si="194"/>
        <v>0.5</v>
      </c>
      <c r="V799" s="82">
        <f>INDEX([1]Ratio!$T:$T,MATCH([1]ตารางคะแนนV3!$C799,[1]Ratio!$C:$C,0))</f>
        <v>54</v>
      </c>
      <c r="W799" s="78">
        <f>VLOOKUP($C799,[1]RiskPlusY2565Q3!$D$2:$W$901,18,0)</f>
        <v>1</v>
      </c>
      <c r="X799" s="83">
        <f t="shared" si="195"/>
        <v>0.5</v>
      </c>
      <c r="Y799" s="82">
        <f>INDEX([1]Ratio!$V:$V,MATCH([1]ตารางคะแนนV3!$C799,[1]Ratio!$C:$C,0))</f>
        <v>20</v>
      </c>
      <c r="Z799" s="81">
        <f>INDEX([1]RiskPlusY2565Q3!$W:$W,MATCH([1]ตารางคะแนนV3!C799,[1]RiskPlusY2565Q3!$D:$D,0))</f>
        <v>1</v>
      </c>
      <c r="AA799" s="84">
        <f t="shared" si="196"/>
        <v>2</v>
      </c>
      <c r="AB799" s="77" t="str">
        <f>INDEX('[1]Quick MethodY2565Q3'!P:P,MATCH([1]ตารางคะแนนV3!$C799,'[1]Quick MethodY2565Q3'!$C:$C,0))</f>
        <v>1</v>
      </c>
      <c r="AC799" s="78" t="str">
        <f>INDEX('[1]Quick MethodY2565Q3'!Q:Q,MATCH([1]ตารางคะแนนV3!$C799,'[1]Quick MethodY2565Q3'!$C:$C,0))</f>
        <v>0</v>
      </c>
      <c r="AD799" s="78">
        <f>INDEX([1]HGRY2565Q3!W:W,MATCH([1]ตารางคะแนนV3!$C799,[1]HGRY2565Q3!$C:$C,0))</f>
        <v>0</v>
      </c>
      <c r="AE799" s="78">
        <f>INDEX([1]HGRY2565Q3!X:X,MATCH([1]ตารางคะแนนV3!$C799,[1]HGRY2565Q3!$C:$C,0))</f>
        <v>0</v>
      </c>
      <c r="AF799" s="78">
        <f>INDEX([1]HGRY2565Q3!Y:Y,MATCH([1]ตารางคะแนนV3!$C799,[1]HGRY2565Q3!$C:$C,0))</f>
        <v>0</v>
      </c>
      <c r="AG799" s="78">
        <f>INDEX([1]HGRY2565Q3!Z:Z,MATCH([1]ตารางคะแนนV3!$C799,[1]HGRY2565Q3!$C:$C,0))</f>
        <v>0</v>
      </c>
      <c r="AH799" s="85">
        <f t="shared" si="197"/>
        <v>1</v>
      </c>
      <c r="AI799" s="79">
        <f t="shared" si="198"/>
        <v>1</v>
      </c>
      <c r="AJ799" s="86">
        <f>INDEX([1]PointY2565Q3!J:J,MATCH([1]ตารางคะแนนV3!$C799,[1]PointY2565Q3!$C:$C,0))</f>
        <v>1</v>
      </c>
      <c r="AK799" s="87">
        <f>IFERROR(INDEX([1]อัตราการครองเตียง!O:O,MATCH([1]ตารางคะแนนV3!$C799,[1]อัตราการครองเตียง!$C:$C,0)),0)</f>
        <v>1</v>
      </c>
      <c r="AL799" s="88">
        <f>INDEX([1]SumAdjRw!R:R,MATCH([1]ตารางคะแนนV3!$C799,[1]SumAdjRw!$C:$C,0))</f>
        <v>1</v>
      </c>
      <c r="AM799" s="89">
        <f t="shared" si="199"/>
        <v>2</v>
      </c>
      <c r="AN799" s="90">
        <f t="shared" si="200"/>
        <v>4</v>
      </c>
      <c r="AO799" s="91">
        <f t="shared" si="201"/>
        <v>7</v>
      </c>
      <c r="AP799" s="92">
        <f>INDEX([1]RiskPlusY2565Q3!Q:Q,MATCH([1]ตารางคะแนนV3!$C799,[1]RiskPlusY2565Q3!$D:$D,0))</f>
        <v>1</v>
      </c>
      <c r="AQ799" s="92">
        <f>INDEX([1]RiskPlusY2565Q3!R:R,MATCH([1]ตารางคะแนนV3!$C799,[1]RiskPlusY2565Q3!$D:$D,0))</f>
        <v>1</v>
      </c>
      <c r="AR799" s="92">
        <f>INDEX([1]RiskPlusY2565Q3!AB:AB,MATCH([1]ตารางคะแนนV3!$C799,[1]RiskPlusY2565Q3!$D:$D,0))</f>
        <v>1</v>
      </c>
      <c r="AS799" s="93">
        <f t="shared" si="202"/>
        <v>3</v>
      </c>
      <c r="AT799" s="92">
        <f>INDEX([1]RiskPlusY2565Q3!AA:AA,MATCH([1]ตารางคะแนนV3!$C799,[1]RiskPlusY2565Q3!$D:$D,0))</f>
        <v>1</v>
      </c>
      <c r="AU799" s="92">
        <f>INDEX([1]RiskPlusY2565Q3!AC:AC,MATCH([1]ตารางคะแนนV3!$C799,[1]RiskPlusY2565Q3!$D:$D,0))</f>
        <v>1</v>
      </c>
      <c r="AV799" s="94">
        <f t="shared" si="203"/>
        <v>2</v>
      </c>
      <c r="AW799" s="95">
        <f t="shared" si="204"/>
        <v>5</v>
      </c>
      <c r="AX799" s="96">
        <f t="shared" si="205"/>
        <v>12</v>
      </c>
      <c r="AY799" s="18" t="str">
        <f t="shared" si="206"/>
        <v>A</v>
      </c>
      <c r="AZ799" s="18"/>
      <c r="BA799" s="18" t="str">
        <f>INDEX([1]Proflile65!$L:$L,MATCH([1]ตารางคะแนนV3!$C799,[1]Proflile65!$D:$D,0))</f>
        <v>เดิม</v>
      </c>
      <c r="BB799" s="18"/>
      <c r="BC799" s="18"/>
      <c r="BD799" s="28" t="b">
        <f t="shared" si="207"/>
        <v>1</v>
      </c>
      <c r="BE799" s="96">
        <v>12</v>
      </c>
      <c r="BF799" s="18" t="s">
        <v>2048</v>
      </c>
      <c r="BH799" s="17">
        <f t="shared" si="192"/>
        <v>300000</v>
      </c>
    </row>
    <row r="800" spans="1:60">
      <c r="A800" s="18" t="s">
        <v>41</v>
      </c>
      <c r="B800" s="17" t="s">
        <v>78</v>
      </c>
      <c r="C800" s="18" t="s">
        <v>1779</v>
      </c>
      <c r="D800" s="17" t="s">
        <v>1780</v>
      </c>
      <c r="E800" s="18" t="str">
        <f>INDEX([1]Proflile65!$F:$F,MATCH([1]ตารางคะแนนV3!$C800,[1]Proflile65!$D:$D,0))</f>
        <v>รพช.</v>
      </c>
      <c r="F800" s="18">
        <f>INDEX([1]Proflile65!$H:$H,MATCH([1]ตารางคะแนนV3!$C800,[1]Proflile65!$D:$D,0))</f>
        <v>60</v>
      </c>
      <c r="G800" s="19" t="str">
        <f>INDEX([1]Proflile65!$K:$K,MATCH([1]ตารางคะแนนV3!$C800,[1]Proflile65!$D:$D,0))</f>
        <v>รพช.M2 B&lt;=100</v>
      </c>
      <c r="H800" s="75">
        <v>36356</v>
      </c>
      <c r="I800" s="76">
        <f>INDEX([1]RiskPlusY2565Q3!L:L,MATCH([1]ตารางคะแนนV3!$C800,[1]RiskPlusY2565Q3!$D:$D,0))</f>
        <v>187429999.87</v>
      </c>
      <c r="J800" s="76">
        <f>INDEX([1]RiskPlusY2565Q3!P:P,MATCH([1]ตารางคะแนนV3!$C800,[1]RiskPlusY2565Q3!$D:$D,0))</f>
        <v>116603617.23999999</v>
      </c>
      <c r="K800" s="76">
        <f>INDEX([1]RiskPlusY2565Q3!O:O,MATCH([1]ตารางคะแนนV3!$C800,[1]RiskPlusY2565Q3!$D:$D,0))</f>
        <v>97498129.329999998</v>
      </c>
      <c r="L800" s="76">
        <f>INDEX([1]RiskPlusY2565Q3!M:M,MATCH([1]ตารางคะแนนV3!$C800,[1]RiskPlusY2565Q3!$D:$D,0))</f>
        <v>76540027.230000004</v>
      </c>
      <c r="M800" s="29">
        <f>INDEX([1]RiskPlusY2565Q3!N:N,MATCH([1]ตารางคะแนนV3!$C800,[1]RiskPlusY2565Q3!$D:$D,0))</f>
        <v>0</v>
      </c>
      <c r="N800" s="77">
        <f>INDEX([1]PlanfinY2565Q3!M:M,MATCH([1]ตารางคะแนนV3!$C800,[1]PlanfinY2565Q3!$C:$C,0))</f>
        <v>1</v>
      </c>
      <c r="O800" s="78">
        <f>INDEX([1]PlanfinY2565Q3!N:N,MATCH([1]ตารางคะแนนV3!$C800,[1]PlanfinY2565Q3!$C:$C,0))</f>
        <v>1</v>
      </c>
      <c r="P800" s="79">
        <f t="shared" si="193"/>
        <v>2</v>
      </c>
      <c r="Q800" s="80">
        <f>INDEX([1]Ratio!R:R,MATCH([1]ตารางคะแนนV3!$C800,[1]Ratio!$C:$C,0))</f>
        <v>235</v>
      </c>
      <c r="R800" s="81">
        <f>INDEX([1]RiskPlusY2565Q3!$S:$S,MATCH([1]ตารางคะแนนV3!C800,[1]RiskPlusY2565Q3!$D:$D,0))</f>
        <v>0</v>
      </c>
      <c r="S800" s="82">
        <f>INDEX([1]Ratio!$S:$S,MATCH([1]ตารางคะแนนV3!$C800,[1]Ratio!$C:$C,0))</f>
        <v>87</v>
      </c>
      <c r="T800" s="78">
        <f>VLOOKUP($C800,[1]RiskPlusY2565Q3!$D$2:$W$901,17,0)</f>
        <v>0</v>
      </c>
      <c r="U800" s="83">
        <f t="shared" si="194"/>
        <v>0</v>
      </c>
      <c r="V800" s="82">
        <f>INDEX([1]Ratio!$T:$T,MATCH([1]ตารางคะแนนV3!$C800,[1]Ratio!$C:$C,0))</f>
        <v>66</v>
      </c>
      <c r="W800" s="78">
        <f>VLOOKUP($C800,[1]RiskPlusY2565Q3!$D$2:$W$901,18,0)</f>
        <v>0</v>
      </c>
      <c r="X800" s="83">
        <f t="shared" si="195"/>
        <v>0</v>
      </c>
      <c r="Y800" s="82">
        <f>INDEX([1]Ratio!$V:$V,MATCH([1]ตารางคะแนนV3!$C800,[1]Ratio!$C:$C,0))</f>
        <v>74</v>
      </c>
      <c r="Z800" s="81">
        <f>INDEX([1]RiskPlusY2565Q3!$W:$W,MATCH([1]ตารางคะแนนV3!C800,[1]RiskPlusY2565Q3!$D:$D,0))</f>
        <v>0</v>
      </c>
      <c r="AA800" s="84">
        <f t="shared" si="196"/>
        <v>0</v>
      </c>
      <c r="AB800" s="77" t="str">
        <f>INDEX('[1]Quick MethodY2565Q3'!P:P,MATCH([1]ตารางคะแนนV3!$C800,'[1]Quick MethodY2565Q3'!$C:$C,0))</f>
        <v>0</v>
      </c>
      <c r="AC800" s="78" t="str">
        <f>INDEX('[1]Quick MethodY2565Q3'!Q:Q,MATCH([1]ตารางคะแนนV3!$C800,'[1]Quick MethodY2565Q3'!$C:$C,0))</f>
        <v>1</v>
      </c>
      <c r="AD800" s="78">
        <f>INDEX([1]HGRY2565Q3!W:W,MATCH([1]ตารางคะแนนV3!$C800,[1]HGRY2565Q3!$C:$C,0))</f>
        <v>0</v>
      </c>
      <c r="AE800" s="78">
        <f>INDEX([1]HGRY2565Q3!X:X,MATCH([1]ตารางคะแนนV3!$C800,[1]HGRY2565Q3!$C:$C,0))</f>
        <v>0.5</v>
      </c>
      <c r="AF800" s="78">
        <f>INDEX([1]HGRY2565Q3!Y:Y,MATCH([1]ตารางคะแนนV3!$C800,[1]HGRY2565Q3!$C:$C,0))</f>
        <v>0.5</v>
      </c>
      <c r="AG800" s="78">
        <f>INDEX([1]HGRY2565Q3!Z:Z,MATCH([1]ตารางคะแนนV3!$C800,[1]HGRY2565Q3!$C:$C,0))</f>
        <v>0.5</v>
      </c>
      <c r="AH800" s="85">
        <f t="shared" si="197"/>
        <v>2.5</v>
      </c>
      <c r="AI800" s="79">
        <f t="shared" si="198"/>
        <v>2</v>
      </c>
      <c r="AJ800" s="86">
        <f>INDEX([1]PointY2565Q3!J:J,MATCH([1]ตารางคะแนนV3!$C800,[1]PointY2565Q3!$C:$C,0))</f>
        <v>1</v>
      </c>
      <c r="AK800" s="87">
        <f>IFERROR(INDEX([1]อัตราการครองเตียง!O:O,MATCH([1]ตารางคะแนนV3!$C800,[1]อัตราการครองเตียง!$C:$C,0)),0)</f>
        <v>1</v>
      </c>
      <c r="AL800" s="88">
        <f>INDEX([1]SumAdjRw!R:R,MATCH([1]ตารางคะแนนV3!$C800,[1]SumAdjRw!$C:$C,0))</f>
        <v>1</v>
      </c>
      <c r="AM800" s="89">
        <f t="shared" si="199"/>
        <v>2</v>
      </c>
      <c r="AN800" s="90">
        <f t="shared" si="200"/>
        <v>5</v>
      </c>
      <c r="AO800" s="91">
        <f t="shared" si="201"/>
        <v>7</v>
      </c>
      <c r="AP800" s="92">
        <f>INDEX([1]RiskPlusY2565Q3!Q:Q,MATCH([1]ตารางคะแนนV3!$C800,[1]RiskPlusY2565Q3!$D:$D,0))</f>
        <v>1</v>
      </c>
      <c r="AQ800" s="92">
        <f>INDEX([1]RiskPlusY2565Q3!R:R,MATCH([1]ตารางคะแนนV3!$C800,[1]RiskPlusY2565Q3!$D:$D,0))</f>
        <v>0</v>
      </c>
      <c r="AR800" s="92">
        <f>INDEX([1]RiskPlusY2565Q3!AB:AB,MATCH([1]ตารางคะแนนV3!$C800,[1]RiskPlusY2565Q3!$D:$D,0))</f>
        <v>1</v>
      </c>
      <c r="AS800" s="93">
        <f t="shared" si="202"/>
        <v>2</v>
      </c>
      <c r="AT800" s="92">
        <f>INDEX([1]RiskPlusY2565Q3!AA:AA,MATCH([1]ตารางคะแนนV3!$C800,[1]RiskPlusY2565Q3!$D:$D,0))</f>
        <v>1</v>
      </c>
      <c r="AU800" s="92">
        <f>INDEX([1]RiskPlusY2565Q3!AC:AC,MATCH([1]ตารางคะแนนV3!$C800,[1]RiskPlusY2565Q3!$D:$D,0))</f>
        <v>1</v>
      </c>
      <c r="AV800" s="94">
        <f t="shared" si="203"/>
        <v>2</v>
      </c>
      <c r="AW800" s="95">
        <f t="shared" si="204"/>
        <v>4</v>
      </c>
      <c r="AX800" s="96">
        <f t="shared" si="205"/>
        <v>11</v>
      </c>
      <c r="AY800" s="18" t="str">
        <f t="shared" si="206"/>
        <v>B</v>
      </c>
      <c r="AZ800" s="18"/>
      <c r="BA800" s="18" t="str">
        <f>INDEX([1]Proflile65!$L:$L,MATCH([1]ตารางคะแนนV3!$C800,[1]Proflile65!$D:$D,0))</f>
        <v>เดิม</v>
      </c>
      <c r="BB800" s="18"/>
      <c r="BC800" s="18"/>
      <c r="BD800" s="28" t="b">
        <f t="shared" si="207"/>
        <v>1</v>
      </c>
      <c r="BE800" s="96">
        <v>11</v>
      </c>
      <c r="BF800" s="18" t="s">
        <v>2071</v>
      </c>
      <c r="BH800" s="17">
        <f t="shared" si="192"/>
        <v>150000</v>
      </c>
    </row>
    <row r="801" spans="1:60">
      <c r="A801" s="18" t="s">
        <v>41</v>
      </c>
      <c r="B801" s="17" t="s">
        <v>78</v>
      </c>
      <c r="C801" s="18" t="s">
        <v>1781</v>
      </c>
      <c r="D801" s="17" t="s">
        <v>1782</v>
      </c>
      <c r="E801" s="18" t="str">
        <f>INDEX([1]Proflile65!$F:$F,MATCH([1]ตารางคะแนนV3!$C801,[1]Proflile65!$D:$D,0))</f>
        <v>รพช.</v>
      </c>
      <c r="F801" s="18">
        <f>INDEX([1]Proflile65!$H:$H,MATCH([1]ตารางคะแนนV3!$C801,[1]Proflile65!$D:$D,0))</f>
        <v>60</v>
      </c>
      <c r="G801" s="19" t="str">
        <f>INDEX([1]Proflile65!$K:$K,MATCH([1]ตารางคะแนนV3!$C801,[1]Proflile65!$D:$D,0))</f>
        <v>รพช.F1 P50,000-100,000</v>
      </c>
      <c r="H801" s="75">
        <v>69349</v>
      </c>
      <c r="I801" s="76">
        <f>INDEX([1]RiskPlusY2565Q3!L:L,MATCH([1]ตารางคะแนนV3!$C801,[1]RiskPlusY2565Q3!$D:$D,0))</f>
        <v>87882487.180000007</v>
      </c>
      <c r="J801" s="76">
        <f>INDEX([1]RiskPlusY2565Q3!P:P,MATCH([1]ตารางคะแนนV3!$C801,[1]RiskPlusY2565Q3!$D:$D,0))</f>
        <v>53067099.450000003</v>
      </c>
      <c r="K801" s="76">
        <f>INDEX([1]RiskPlusY2565Q3!O:O,MATCH([1]ตารางคะแนนV3!$C801,[1]RiskPlusY2565Q3!$D:$D,0))</f>
        <v>73986711.870000005</v>
      </c>
      <c r="L801" s="76">
        <f>INDEX([1]RiskPlusY2565Q3!M:M,MATCH([1]ตารางคะแนนV3!$C801,[1]RiskPlusY2565Q3!$D:$D,0))</f>
        <v>70806101.180000007</v>
      </c>
      <c r="M801" s="29">
        <f>INDEX([1]RiskPlusY2565Q3!N:N,MATCH([1]ตารางคะแนนV3!$C801,[1]RiskPlusY2565Q3!$D:$D,0))</f>
        <v>0</v>
      </c>
      <c r="N801" s="77">
        <f>INDEX([1]PlanfinY2565Q3!M:M,MATCH([1]ตารางคะแนนV3!$C801,[1]PlanfinY2565Q3!$C:$C,0))</f>
        <v>0</v>
      </c>
      <c r="O801" s="78">
        <f>INDEX([1]PlanfinY2565Q3!N:N,MATCH([1]ตารางคะแนนV3!$C801,[1]PlanfinY2565Q3!$C:$C,0))</f>
        <v>1</v>
      </c>
      <c r="P801" s="79">
        <f t="shared" si="193"/>
        <v>1</v>
      </c>
      <c r="Q801" s="80">
        <f>INDEX([1]Ratio!R:R,MATCH([1]ตารางคะแนนV3!$C801,[1]Ratio!$C:$C,0))</f>
        <v>112</v>
      </c>
      <c r="R801" s="81">
        <f>INDEX([1]RiskPlusY2565Q3!$S:$S,MATCH([1]ตารางคะแนนV3!C801,[1]RiskPlusY2565Q3!$D:$D,0))</f>
        <v>0</v>
      </c>
      <c r="S801" s="82">
        <f>INDEX([1]Ratio!$S:$S,MATCH([1]ตารางคะแนนV3!$C801,[1]Ratio!$C:$C,0))</f>
        <v>68</v>
      </c>
      <c r="T801" s="78">
        <f>VLOOKUP($C801,[1]RiskPlusY2565Q3!$D$2:$W$901,17,0)</f>
        <v>0</v>
      </c>
      <c r="U801" s="83">
        <f t="shared" si="194"/>
        <v>0</v>
      </c>
      <c r="V801" s="82">
        <f>INDEX([1]Ratio!$T:$T,MATCH([1]ตารางคะแนนV3!$C801,[1]Ratio!$C:$C,0))</f>
        <v>72</v>
      </c>
      <c r="W801" s="78">
        <f>VLOOKUP($C801,[1]RiskPlusY2565Q3!$D$2:$W$901,18,0)</f>
        <v>0</v>
      </c>
      <c r="X801" s="83">
        <f t="shared" si="195"/>
        <v>0</v>
      </c>
      <c r="Y801" s="82">
        <f>INDEX([1]Ratio!$V:$V,MATCH([1]ตารางคะแนนV3!$C801,[1]Ratio!$C:$C,0))</f>
        <v>33</v>
      </c>
      <c r="Z801" s="81">
        <f>INDEX([1]RiskPlusY2565Q3!$W:$W,MATCH([1]ตารางคะแนนV3!C801,[1]RiskPlusY2565Q3!$D:$D,0))</f>
        <v>1</v>
      </c>
      <c r="AA801" s="84">
        <f t="shared" si="196"/>
        <v>1</v>
      </c>
      <c r="AB801" s="77" t="str">
        <f>INDEX('[1]Quick MethodY2565Q3'!P:P,MATCH([1]ตารางคะแนนV3!$C801,'[1]Quick MethodY2565Q3'!$C:$C,0))</f>
        <v>1</v>
      </c>
      <c r="AC801" s="78" t="str">
        <f>INDEX('[1]Quick MethodY2565Q3'!Q:Q,MATCH([1]ตารางคะแนนV3!$C801,'[1]Quick MethodY2565Q3'!$C:$C,0))</f>
        <v>1</v>
      </c>
      <c r="AD801" s="78">
        <f>INDEX([1]HGRY2565Q3!W:W,MATCH([1]ตารางคะแนนV3!$C801,[1]HGRY2565Q3!$C:$C,0))</f>
        <v>0</v>
      </c>
      <c r="AE801" s="78">
        <f>INDEX([1]HGRY2565Q3!X:X,MATCH([1]ตารางคะแนนV3!$C801,[1]HGRY2565Q3!$C:$C,0))</f>
        <v>0</v>
      </c>
      <c r="AF801" s="78">
        <f>INDEX([1]HGRY2565Q3!Y:Y,MATCH([1]ตารางคะแนนV3!$C801,[1]HGRY2565Q3!$C:$C,0))</f>
        <v>0.5</v>
      </c>
      <c r="AG801" s="78">
        <f>INDEX([1]HGRY2565Q3!Z:Z,MATCH([1]ตารางคะแนนV3!$C801,[1]HGRY2565Q3!$C:$C,0))</f>
        <v>0</v>
      </c>
      <c r="AH801" s="85">
        <f t="shared" si="197"/>
        <v>2.5</v>
      </c>
      <c r="AI801" s="79">
        <f t="shared" si="198"/>
        <v>2</v>
      </c>
      <c r="AJ801" s="86">
        <f>INDEX([1]PointY2565Q3!J:J,MATCH([1]ตารางคะแนนV3!$C801,[1]PointY2565Q3!$C:$C,0))</f>
        <v>1</v>
      </c>
      <c r="AK801" s="87">
        <f>IFERROR(INDEX([1]อัตราการครองเตียง!O:O,MATCH([1]ตารางคะแนนV3!$C801,[1]อัตราการครองเตียง!$C:$C,0)),0)</f>
        <v>1</v>
      </c>
      <c r="AL801" s="88">
        <f>INDEX([1]SumAdjRw!R:R,MATCH([1]ตารางคะแนนV3!$C801,[1]SumAdjRw!$C:$C,0))</f>
        <v>1</v>
      </c>
      <c r="AM801" s="89">
        <f t="shared" si="199"/>
        <v>2</v>
      </c>
      <c r="AN801" s="90">
        <f t="shared" si="200"/>
        <v>5</v>
      </c>
      <c r="AO801" s="91">
        <f t="shared" si="201"/>
        <v>7</v>
      </c>
      <c r="AP801" s="92">
        <f>INDEX([1]RiskPlusY2565Q3!Q:Q,MATCH([1]ตารางคะแนนV3!$C801,[1]RiskPlusY2565Q3!$D:$D,0))</f>
        <v>0</v>
      </c>
      <c r="AQ801" s="92">
        <f>INDEX([1]RiskPlusY2565Q3!R:R,MATCH([1]ตารางคะแนนV3!$C801,[1]RiskPlusY2565Q3!$D:$D,0))</f>
        <v>0</v>
      </c>
      <c r="AR801" s="92">
        <f>INDEX([1]RiskPlusY2565Q3!AB:AB,MATCH([1]ตารางคะแนนV3!$C801,[1]RiskPlusY2565Q3!$D:$D,0))</f>
        <v>1</v>
      </c>
      <c r="AS801" s="93">
        <f t="shared" si="202"/>
        <v>1</v>
      </c>
      <c r="AT801" s="92">
        <f>INDEX([1]RiskPlusY2565Q3!AA:AA,MATCH([1]ตารางคะแนนV3!$C801,[1]RiskPlusY2565Q3!$D:$D,0))</f>
        <v>1</v>
      </c>
      <c r="AU801" s="92">
        <f>INDEX([1]RiskPlusY2565Q3!AC:AC,MATCH([1]ตารางคะแนนV3!$C801,[1]RiskPlusY2565Q3!$D:$D,0))</f>
        <v>1</v>
      </c>
      <c r="AV801" s="94">
        <f t="shared" si="203"/>
        <v>2</v>
      </c>
      <c r="AW801" s="95">
        <f t="shared" si="204"/>
        <v>3</v>
      </c>
      <c r="AX801" s="96">
        <f t="shared" si="205"/>
        <v>10</v>
      </c>
      <c r="AY801" s="18" t="str">
        <f t="shared" si="206"/>
        <v>C</v>
      </c>
      <c r="AZ801" s="18"/>
      <c r="BA801" s="18" t="str">
        <f>INDEX([1]Proflile65!$L:$L,MATCH([1]ตารางคะแนนV3!$C801,[1]Proflile65!$D:$D,0))</f>
        <v>เดิม</v>
      </c>
      <c r="BB801" s="18"/>
      <c r="BC801" s="18"/>
      <c r="BD801" s="28" t="b">
        <f t="shared" si="207"/>
        <v>1</v>
      </c>
      <c r="BE801" s="96">
        <v>10</v>
      </c>
      <c r="BF801" s="18" t="s">
        <v>2072</v>
      </c>
      <c r="BH801" s="17">
        <f t="shared" si="192"/>
        <v>0</v>
      </c>
    </row>
    <row r="802" spans="1:60">
      <c r="A802" s="18" t="s">
        <v>41</v>
      </c>
      <c r="B802" s="17" t="s">
        <v>78</v>
      </c>
      <c r="C802" s="18" t="s">
        <v>1783</v>
      </c>
      <c r="D802" s="17" t="s">
        <v>1784</v>
      </c>
      <c r="E802" s="18" t="str">
        <f>INDEX([1]Proflile65!$F:$F,MATCH([1]ตารางคะแนนV3!$C802,[1]Proflile65!$D:$D,0))</f>
        <v>รพช.</v>
      </c>
      <c r="F802" s="18">
        <f>INDEX([1]Proflile65!$H:$H,MATCH([1]ตารางคะแนนV3!$C802,[1]Proflile65!$D:$D,0))</f>
        <v>30</v>
      </c>
      <c r="G802" s="19" t="str">
        <f>INDEX([1]Proflile65!$K:$K,MATCH([1]ตารางคะแนนV3!$C802,[1]Proflile65!$D:$D,0))</f>
        <v>รพช.F2 P30,000-60,000</v>
      </c>
      <c r="H802" s="75">
        <v>31704</v>
      </c>
      <c r="I802" s="76">
        <f>INDEX([1]RiskPlusY2565Q3!L:L,MATCH([1]ตารางคะแนนV3!$C802,[1]RiskPlusY2565Q3!$D:$D,0))</f>
        <v>105014902.89</v>
      </c>
      <c r="J802" s="76">
        <f>INDEX([1]RiskPlusY2565Q3!P:P,MATCH([1]ตารางคะแนนV3!$C802,[1]RiskPlusY2565Q3!$D:$D,0))</f>
        <v>37984538.25</v>
      </c>
      <c r="K802" s="76">
        <f>INDEX([1]RiskPlusY2565Q3!O:O,MATCH([1]ตารางคะแนนV3!$C802,[1]RiskPlusY2565Q3!$D:$D,0))</f>
        <v>70839705.549999997</v>
      </c>
      <c r="L802" s="76">
        <f>INDEX([1]RiskPlusY2565Q3!M:M,MATCH([1]ตารางคะแนนV3!$C802,[1]RiskPlusY2565Q3!$D:$D,0))</f>
        <v>69215742.299999997</v>
      </c>
      <c r="M802" s="29">
        <f>INDEX([1]RiskPlusY2565Q3!N:N,MATCH([1]ตารางคะแนนV3!$C802,[1]RiskPlusY2565Q3!$D:$D,0))</f>
        <v>0</v>
      </c>
      <c r="N802" s="77">
        <f>INDEX([1]PlanfinY2565Q3!M:M,MATCH([1]ตารางคะแนนV3!$C802,[1]PlanfinY2565Q3!$C:$C,0))</f>
        <v>1</v>
      </c>
      <c r="O802" s="78">
        <f>INDEX([1]PlanfinY2565Q3!N:N,MATCH([1]ตารางคะแนนV3!$C802,[1]PlanfinY2565Q3!$C:$C,0))</f>
        <v>1</v>
      </c>
      <c r="P802" s="79">
        <f t="shared" si="193"/>
        <v>2</v>
      </c>
      <c r="Q802" s="80">
        <f>INDEX([1]Ratio!R:R,MATCH([1]ตารางคะแนนV3!$C802,[1]Ratio!$C:$C,0))</f>
        <v>90</v>
      </c>
      <c r="R802" s="81">
        <f>INDEX([1]RiskPlusY2565Q3!$S:$S,MATCH([1]ตารางคะแนนV3!C802,[1]RiskPlusY2565Q3!$D:$D,0))</f>
        <v>1</v>
      </c>
      <c r="S802" s="82">
        <f>INDEX([1]Ratio!$S:$S,MATCH([1]ตารางคะแนนV3!$C802,[1]Ratio!$C:$C,0))</f>
        <v>79</v>
      </c>
      <c r="T802" s="78">
        <f>VLOOKUP($C802,[1]RiskPlusY2565Q3!$D$2:$W$901,17,0)</f>
        <v>0</v>
      </c>
      <c r="U802" s="83">
        <f t="shared" si="194"/>
        <v>0</v>
      </c>
      <c r="V802" s="82">
        <f>INDEX([1]Ratio!$T:$T,MATCH([1]ตารางคะแนนV3!$C802,[1]Ratio!$C:$C,0))</f>
        <v>57</v>
      </c>
      <c r="W802" s="78">
        <f>VLOOKUP($C802,[1]RiskPlusY2565Q3!$D$2:$W$901,18,0)</f>
        <v>1</v>
      </c>
      <c r="X802" s="83">
        <f t="shared" si="195"/>
        <v>0.5</v>
      </c>
      <c r="Y802" s="82">
        <f>INDEX([1]Ratio!$V:$V,MATCH([1]ตารางคะแนนV3!$C802,[1]Ratio!$C:$C,0))</f>
        <v>72</v>
      </c>
      <c r="Z802" s="81">
        <f>INDEX([1]RiskPlusY2565Q3!$W:$W,MATCH([1]ตารางคะแนนV3!C802,[1]RiskPlusY2565Q3!$D:$D,0))</f>
        <v>0</v>
      </c>
      <c r="AA802" s="84">
        <f t="shared" si="196"/>
        <v>1.5</v>
      </c>
      <c r="AB802" s="77" t="str">
        <f>INDEX('[1]Quick MethodY2565Q3'!P:P,MATCH([1]ตารางคะแนนV3!$C802,'[1]Quick MethodY2565Q3'!$C:$C,0))</f>
        <v>1</v>
      </c>
      <c r="AC802" s="78" t="str">
        <f>INDEX('[1]Quick MethodY2565Q3'!Q:Q,MATCH([1]ตารางคะแนนV3!$C802,'[1]Quick MethodY2565Q3'!$C:$C,0))</f>
        <v>0</v>
      </c>
      <c r="AD802" s="78">
        <f>INDEX([1]HGRY2565Q3!W:W,MATCH([1]ตารางคะแนนV3!$C802,[1]HGRY2565Q3!$C:$C,0))</f>
        <v>0.5</v>
      </c>
      <c r="AE802" s="78">
        <f>INDEX([1]HGRY2565Q3!X:X,MATCH([1]ตารางคะแนนV3!$C802,[1]HGRY2565Q3!$C:$C,0))</f>
        <v>0.5</v>
      </c>
      <c r="AF802" s="78">
        <f>INDEX([1]HGRY2565Q3!Y:Y,MATCH([1]ตารางคะแนนV3!$C802,[1]HGRY2565Q3!$C:$C,0))</f>
        <v>0.5</v>
      </c>
      <c r="AG802" s="78">
        <f>INDEX([1]HGRY2565Q3!Z:Z,MATCH([1]ตารางคะแนนV3!$C802,[1]HGRY2565Q3!$C:$C,0))</f>
        <v>0</v>
      </c>
      <c r="AH802" s="85">
        <f t="shared" si="197"/>
        <v>2.5</v>
      </c>
      <c r="AI802" s="79">
        <f t="shared" si="198"/>
        <v>2</v>
      </c>
      <c r="AJ802" s="86">
        <f>INDEX([1]PointY2565Q3!J:J,MATCH([1]ตารางคะแนนV3!$C802,[1]PointY2565Q3!$C:$C,0))</f>
        <v>1</v>
      </c>
      <c r="AK802" s="87">
        <f>IFERROR(INDEX([1]อัตราการครองเตียง!O:O,MATCH([1]ตารางคะแนนV3!$C802,[1]อัตราการครองเตียง!$C:$C,0)),0)</f>
        <v>1</v>
      </c>
      <c r="AL802" s="88">
        <f>INDEX([1]SumAdjRw!R:R,MATCH([1]ตารางคะแนนV3!$C802,[1]SumAdjRw!$C:$C,0))</f>
        <v>1</v>
      </c>
      <c r="AM802" s="89">
        <f t="shared" si="199"/>
        <v>2</v>
      </c>
      <c r="AN802" s="90">
        <f t="shared" si="200"/>
        <v>5</v>
      </c>
      <c r="AO802" s="91">
        <f t="shared" si="201"/>
        <v>8.5</v>
      </c>
      <c r="AP802" s="92">
        <f>INDEX([1]RiskPlusY2565Q3!Q:Q,MATCH([1]ตารางคะแนนV3!$C802,[1]RiskPlusY2565Q3!$D:$D,0))</f>
        <v>1</v>
      </c>
      <c r="AQ802" s="92">
        <f>INDEX([1]RiskPlusY2565Q3!R:R,MATCH([1]ตารางคะแนนV3!$C802,[1]RiskPlusY2565Q3!$D:$D,0))</f>
        <v>1</v>
      </c>
      <c r="AR802" s="92">
        <f>INDEX([1]RiskPlusY2565Q3!AB:AB,MATCH([1]ตารางคะแนนV3!$C802,[1]RiskPlusY2565Q3!$D:$D,0))</f>
        <v>1</v>
      </c>
      <c r="AS802" s="93">
        <f t="shared" si="202"/>
        <v>3</v>
      </c>
      <c r="AT802" s="92">
        <f>INDEX([1]RiskPlusY2565Q3!AA:AA,MATCH([1]ตารางคะแนนV3!$C802,[1]RiskPlusY2565Q3!$D:$D,0))</f>
        <v>1</v>
      </c>
      <c r="AU802" s="92">
        <f>INDEX([1]RiskPlusY2565Q3!AC:AC,MATCH([1]ตารางคะแนนV3!$C802,[1]RiskPlusY2565Q3!$D:$D,0))</f>
        <v>1</v>
      </c>
      <c r="AV802" s="94">
        <f t="shared" si="203"/>
        <v>2</v>
      </c>
      <c r="AW802" s="95">
        <f t="shared" si="204"/>
        <v>5</v>
      </c>
      <c r="AX802" s="96">
        <f t="shared" si="205"/>
        <v>13.5</v>
      </c>
      <c r="AY802" s="18" t="str">
        <f t="shared" si="206"/>
        <v>A</v>
      </c>
      <c r="AZ802" s="18"/>
      <c r="BA802" s="18" t="str">
        <f>INDEX([1]Proflile65!$L:$L,MATCH([1]ตารางคะแนนV3!$C802,[1]Proflile65!$D:$D,0))</f>
        <v>เดิม</v>
      </c>
      <c r="BB802" s="18"/>
      <c r="BC802" s="18"/>
      <c r="BD802" s="28" t="b">
        <f t="shared" si="207"/>
        <v>1</v>
      </c>
      <c r="BE802" s="96">
        <v>13.5</v>
      </c>
      <c r="BF802" s="18" t="s">
        <v>2048</v>
      </c>
      <c r="BH802" s="17">
        <f t="shared" si="192"/>
        <v>300000</v>
      </c>
    </row>
    <row r="803" spans="1:60">
      <c r="A803" s="18" t="s">
        <v>41</v>
      </c>
      <c r="B803" s="17" t="s">
        <v>80</v>
      </c>
      <c r="C803" s="18" t="s">
        <v>1827</v>
      </c>
      <c r="D803" s="17" t="s">
        <v>1828</v>
      </c>
      <c r="E803" s="18" t="str">
        <f>INDEX([1]Proflile65!$F:$F,MATCH([1]ตารางคะแนนV3!$C803,[1]Proflile65!$D:$D,0))</f>
        <v>รพท.</v>
      </c>
      <c r="F803" s="18">
        <f>INDEX([1]Proflile65!$H:$H,MATCH([1]ตารางคะแนนV3!$C803,[1]Proflile65!$D:$D,0))</f>
        <v>283</v>
      </c>
      <c r="G803" s="19" t="str">
        <f>INDEX([1]Proflile65!$K:$K,MATCH([1]ตารางคะแนนV3!$C803,[1]Proflile65!$D:$D,0))</f>
        <v>รพท.S B&lt;=400</v>
      </c>
      <c r="H803" s="75">
        <v>63609</v>
      </c>
      <c r="I803" s="76">
        <f>INDEX([1]RiskPlusY2565Q3!L:L,MATCH([1]ตารางคะแนนV3!$C803,[1]RiskPlusY2565Q3!$D:$D,0))</f>
        <v>95441003.120000005</v>
      </c>
      <c r="J803" s="76">
        <f>INDEX([1]RiskPlusY2565Q3!P:P,MATCH([1]ตารางคะแนนV3!$C803,[1]RiskPlusY2565Q3!$D:$D,0))</f>
        <v>-28645672.68</v>
      </c>
      <c r="K803" s="76">
        <f>INDEX([1]RiskPlusY2565Q3!O:O,MATCH([1]ตารางคะแนนV3!$C803,[1]RiskPlusY2565Q3!$D:$D,0))</f>
        <v>-17376745.640000001</v>
      </c>
      <c r="L803" s="76">
        <f>INDEX([1]RiskPlusY2565Q3!M:M,MATCH([1]ตารางคะแนนV3!$C803,[1]RiskPlusY2565Q3!$D:$D,0))</f>
        <v>-14728276.449999999</v>
      </c>
      <c r="M803" s="29">
        <f>INDEX([1]RiskPlusY2565Q3!N:N,MATCH([1]ตารางคะแนนV3!$C803,[1]RiskPlusY2565Q3!$D:$D,0))</f>
        <v>1</v>
      </c>
      <c r="N803" s="77">
        <f>INDEX([1]PlanfinY2565Q3!M:M,MATCH([1]ตารางคะแนนV3!$C803,[1]PlanfinY2565Q3!$C:$C,0))</f>
        <v>1</v>
      </c>
      <c r="O803" s="78">
        <f>INDEX([1]PlanfinY2565Q3!N:N,MATCH([1]ตารางคะแนนV3!$C803,[1]PlanfinY2565Q3!$C:$C,0))</f>
        <v>0</v>
      </c>
      <c r="P803" s="79">
        <f t="shared" si="193"/>
        <v>1</v>
      </c>
      <c r="Q803" s="80">
        <f>INDEX([1]Ratio!R:R,MATCH([1]ตารางคะแนนV3!$C803,[1]Ratio!$C:$C,0))</f>
        <v>138</v>
      </c>
      <c r="R803" s="81">
        <f>INDEX([1]RiskPlusY2565Q3!$S:$S,MATCH([1]ตารางคะแนนV3!C803,[1]RiskPlusY2565Q3!$D:$D,0))</f>
        <v>0</v>
      </c>
      <c r="S803" s="82">
        <f>INDEX([1]Ratio!$S:$S,MATCH([1]ตารางคะแนนV3!$C803,[1]Ratio!$C:$C,0))</f>
        <v>86</v>
      </c>
      <c r="T803" s="78">
        <f>VLOOKUP($C803,[1]RiskPlusY2565Q3!$D$2:$W$901,17,0)</f>
        <v>0</v>
      </c>
      <c r="U803" s="83">
        <f t="shared" si="194"/>
        <v>0</v>
      </c>
      <c r="V803" s="82">
        <f>INDEX([1]Ratio!$T:$T,MATCH([1]ตารางคะแนนV3!$C803,[1]Ratio!$C:$C,0))</f>
        <v>63</v>
      </c>
      <c r="W803" s="78">
        <f>VLOOKUP($C803,[1]RiskPlusY2565Q3!$D$2:$W$901,18,0)</f>
        <v>0</v>
      </c>
      <c r="X803" s="83">
        <f t="shared" si="195"/>
        <v>0</v>
      </c>
      <c r="Y803" s="82">
        <f>INDEX([1]Ratio!$V:$V,MATCH([1]ตารางคะแนนV3!$C803,[1]Ratio!$C:$C,0))</f>
        <v>26</v>
      </c>
      <c r="Z803" s="81">
        <f>INDEX([1]RiskPlusY2565Q3!$W:$W,MATCH([1]ตารางคะแนนV3!C803,[1]RiskPlusY2565Q3!$D:$D,0))</f>
        <v>1</v>
      </c>
      <c r="AA803" s="84">
        <f t="shared" si="196"/>
        <v>1</v>
      </c>
      <c r="AB803" s="77" t="str">
        <f>INDEX('[1]Quick MethodY2565Q3'!P:P,MATCH([1]ตารางคะแนนV3!$C803,'[1]Quick MethodY2565Q3'!$C:$C,0))</f>
        <v>1</v>
      </c>
      <c r="AC803" s="78" t="str">
        <f>INDEX('[1]Quick MethodY2565Q3'!Q:Q,MATCH([1]ตารางคะแนนV3!$C803,'[1]Quick MethodY2565Q3'!$C:$C,0))</f>
        <v>0</v>
      </c>
      <c r="AD803" s="78">
        <f>INDEX([1]HGRY2565Q3!W:W,MATCH([1]ตารางคะแนนV3!$C803,[1]HGRY2565Q3!$C:$C,0))</f>
        <v>0</v>
      </c>
      <c r="AE803" s="78">
        <f>INDEX([1]HGRY2565Q3!X:X,MATCH([1]ตารางคะแนนV3!$C803,[1]HGRY2565Q3!$C:$C,0))</f>
        <v>0.5</v>
      </c>
      <c r="AF803" s="78">
        <f>INDEX([1]HGRY2565Q3!Y:Y,MATCH([1]ตารางคะแนนV3!$C803,[1]HGRY2565Q3!$C:$C,0))</f>
        <v>0</v>
      </c>
      <c r="AG803" s="78">
        <f>INDEX([1]HGRY2565Q3!Z:Z,MATCH([1]ตารางคะแนนV3!$C803,[1]HGRY2565Q3!$C:$C,0))</f>
        <v>0</v>
      </c>
      <c r="AH803" s="85">
        <f t="shared" si="197"/>
        <v>1.5</v>
      </c>
      <c r="AI803" s="79">
        <f t="shared" si="198"/>
        <v>1.5</v>
      </c>
      <c r="AJ803" s="86">
        <f>INDEX([1]PointY2565Q3!J:J,MATCH([1]ตารางคะแนนV3!$C803,[1]PointY2565Q3!$C:$C,0))</f>
        <v>1</v>
      </c>
      <c r="AK803" s="87">
        <f>IFERROR(INDEX([1]อัตราการครองเตียง!O:O,MATCH([1]ตารางคะแนนV3!$C803,[1]อัตราการครองเตียง!$C:$C,0)),0)</f>
        <v>0</v>
      </c>
      <c r="AL803" s="88">
        <f>INDEX([1]SumAdjRw!R:R,MATCH([1]ตารางคะแนนV3!$C803,[1]SumAdjRw!$C:$C,0))</f>
        <v>0</v>
      </c>
      <c r="AM803" s="89">
        <f t="shared" si="199"/>
        <v>0</v>
      </c>
      <c r="AN803" s="90">
        <f t="shared" si="200"/>
        <v>2.5</v>
      </c>
      <c r="AO803" s="91">
        <f t="shared" si="201"/>
        <v>4.5</v>
      </c>
      <c r="AP803" s="92">
        <f>INDEX([1]RiskPlusY2565Q3!Q:Q,MATCH([1]ตารางคะแนนV3!$C803,[1]RiskPlusY2565Q3!$D:$D,0))</f>
        <v>0</v>
      </c>
      <c r="AQ803" s="92">
        <f>INDEX([1]RiskPlusY2565Q3!R:R,MATCH([1]ตารางคะแนนV3!$C803,[1]RiskPlusY2565Q3!$D:$D,0))</f>
        <v>0</v>
      </c>
      <c r="AR803" s="92">
        <f>INDEX([1]RiskPlusY2565Q3!AB:AB,MATCH([1]ตารางคะแนนV3!$C803,[1]RiskPlusY2565Q3!$D:$D,0))</f>
        <v>0</v>
      </c>
      <c r="AS803" s="93">
        <f t="shared" si="202"/>
        <v>0</v>
      </c>
      <c r="AT803" s="92">
        <f>INDEX([1]RiskPlusY2565Q3!AA:AA,MATCH([1]ตารางคะแนนV3!$C803,[1]RiskPlusY2565Q3!$D:$D,0))</f>
        <v>1</v>
      </c>
      <c r="AU803" s="92">
        <f>INDEX([1]RiskPlusY2565Q3!AC:AC,MATCH([1]ตารางคะแนนV3!$C803,[1]RiskPlusY2565Q3!$D:$D,0))</f>
        <v>1</v>
      </c>
      <c r="AV803" s="94">
        <f t="shared" si="203"/>
        <v>2</v>
      </c>
      <c r="AW803" s="95">
        <f t="shared" si="204"/>
        <v>2</v>
      </c>
      <c r="AX803" s="96">
        <f t="shared" si="205"/>
        <v>6.5</v>
      </c>
      <c r="AY803" s="18" t="str">
        <f t="shared" si="206"/>
        <v>F</v>
      </c>
      <c r="AZ803" s="18"/>
      <c r="BA803" s="18" t="str">
        <f>INDEX([1]Proflile65!$L:$L,MATCH([1]ตารางคะแนนV3!$C803,[1]Proflile65!$D:$D,0))</f>
        <v>เดิม</v>
      </c>
      <c r="BB803" s="18"/>
      <c r="BC803" s="18"/>
      <c r="BD803" s="28" t="b">
        <f t="shared" si="207"/>
        <v>1</v>
      </c>
      <c r="BE803" s="96">
        <v>6.5</v>
      </c>
      <c r="BF803" s="18" t="s">
        <v>2074</v>
      </c>
      <c r="BH803" s="17">
        <f t="shared" si="192"/>
        <v>0</v>
      </c>
    </row>
    <row r="804" spans="1:60">
      <c r="A804" s="18" t="s">
        <v>41</v>
      </c>
      <c r="B804" s="17" t="s">
        <v>80</v>
      </c>
      <c r="C804" s="18" t="s">
        <v>1829</v>
      </c>
      <c r="D804" s="17" t="s">
        <v>1830</v>
      </c>
      <c r="E804" s="18" t="str">
        <f>INDEX([1]Proflile65!$F:$F,MATCH([1]ตารางคะแนนV3!$C804,[1]Proflile65!$D:$D,0))</f>
        <v>รพช.</v>
      </c>
      <c r="F804" s="18">
        <f>INDEX([1]Proflile65!$H:$H,MATCH([1]ตารางคะแนนV3!$C804,[1]Proflile65!$D:$D,0))</f>
        <v>10</v>
      </c>
      <c r="G804" s="19" t="str">
        <f>INDEX([1]Proflile65!$K:$K,MATCH([1]ตารางคะแนนV3!$C804,[1]Proflile65!$D:$D,0))</f>
        <v>รพช.F3 P&lt;=15,000</v>
      </c>
      <c r="H804" s="75">
        <v>10958</v>
      </c>
      <c r="I804" s="76">
        <f>INDEX([1]RiskPlusY2565Q3!L:L,MATCH([1]ตารางคะแนนV3!$C804,[1]RiskPlusY2565Q3!$D:$D,0))</f>
        <v>22278193.91</v>
      </c>
      <c r="J804" s="76">
        <f>INDEX([1]RiskPlusY2565Q3!P:P,MATCH([1]ตารางคะแนนV3!$C804,[1]RiskPlusY2565Q3!$D:$D,0))</f>
        <v>-3397024.54</v>
      </c>
      <c r="K804" s="76">
        <f>INDEX([1]RiskPlusY2565Q3!O:O,MATCH([1]ตารางคะแนนV3!$C804,[1]RiskPlusY2565Q3!$D:$D,0))</f>
        <v>24130661.719999999</v>
      </c>
      <c r="L804" s="76">
        <f>INDEX([1]RiskPlusY2565Q3!M:M,MATCH([1]ตารางคะแนนV3!$C804,[1]RiskPlusY2565Q3!$D:$D,0))</f>
        <v>22971617.199999999</v>
      </c>
      <c r="M804" s="29">
        <f>INDEX([1]RiskPlusY2565Q3!N:N,MATCH([1]ตารางคะแนนV3!$C804,[1]RiskPlusY2565Q3!$D:$D,0))</f>
        <v>1</v>
      </c>
      <c r="N804" s="77">
        <f>INDEX([1]PlanfinY2565Q3!M:M,MATCH([1]ตารางคะแนนV3!$C804,[1]PlanfinY2565Q3!$C:$C,0))</f>
        <v>0</v>
      </c>
      <c r="O804" s="78">
        <f>INDEX([1]PlanfinY2565Q3!N:N,MATCH([1]ตารางคะแนนV3!$C804,[1]PlanfinY2565Q3!$C:$C,0))</f>
        <v>1</v>
      </c>
      <c r="P804" s="79">
        <f t="shared" si="193"/>
        <v>1</v>
      </c>
      <c r="Q804" s="80">
        <f>INDEX([1]Ratio!R:R,MATCH([1]ตารางคะแนนV3!$C804,[1]Ratio!$C:$C,0))</f>
        <v>152</v>
      </c>
      <c r="R804" s="81">
        <f>INDEX([1]RiskPlusY2565Q3!$S:$S,MATCH([1]ตารางคะแนนV3!C804,[1]RiskPlusY2565Q3!$D:$D,0))</f>
        <v>1</v>
      </c>
      <c r="S804" s="82">
        <f>INDEX([1]Ratio!$S:$S,MATCH([1]ตารางคะแนนV3!$C804,[1]Ratio!$C:$C,0))</f>
        <v>39</v>
      </c>
      <c r="T804" s="78">
        <f>VLOOKUP($C804,[1]RiskPlusY2565Q3!$D$2:$W$901,17,0)</f>
        <v>1</v>
      </c>
      <c r="U804" s="83">
        <f t="shared" si="194"/>
        <v>0.5</v>
      </c>
      <c r="V804" s="82">
        <f>INDEX([1]Ratio!$T:$T,MATCH([1]ตารางคะแนนV3!$C804,[1]Ratio!$C:$C,0))</f>
        <v>65</v>
      </c>
      <c r="W804" s="78">
        <f>VLOOKUP($C804,[1]RiskPlusY2565Q3!$D$2:$W$901,18,0)</f>
        <v>0</v>
      </c>
      <c r="X804" s="83">
        <f t="shared" si="195"/>
        <v>0</v>
      </c>
      <c r="Y804" s="82">
        <f>INDEX([1]Ratio!$V:$V,MATCH([1]ตารางคะแนนV3!$C804,[1]Ratio!$C:$C,0))</f>
        <v>47</v>
      </c>
      <c r="Z804" s="81">
        <f>INDEX([1]RiskPlusY2565Q3!$W:$W,MATCH([1]ตารางคะแนนV3!C804,[1]RiskPlusY2565Q3!$D:$D,0))</f>
        <v>1</v>
      </c>
      <c r="AA804" s="84">
        <f t="shared" si="196"/>
        <v>2.5</v>
      </c>
      <c r="AB804" s="77" t="str">
        <f>INDEX('[1]Quick MethodY2565Q3'!P:P,MATCH([1]ตารางคะแนนV3!$C804,'[1]Quick MethodY2565Q3'!$C:$C,0))</f>
        <v>0</v>
      </c>
      <c r="AC804" s="78" t="str">
        <f>INDEX('[1]Quick MethodY2565Q3'!Q:Q,MATCH([1]ตารางคะแนนV3!$C804,'[1]Quick MethodY2565Q3'!$C:$C,0))</f>
        <v>1</v>
      </c>
      <c r="AD804" s="78">
        <f>INDEX([1]HGRY2565Q3!W:W,MATCH([1]ตารางคะแนนV3!$C804,[1]HGRY2565Q3!$C:$C,0))</f>
        <v>0</v>
      </c>
      <c r="AE804" s="78">
        <f>INDEX([1]HGRY2565Q3!X:X,MATCH([1]ตารางคะแนนV3!$C804,[1]HGRY2565Q3!$C:$C,0))</f>
        <v>0.5</v>
      </c>
      <c r="AF804" s="78">
        <f>INDEX([1]HGRY2565Q3!Y:Y,MATCH([1]ตารางคะแนนV3!$C804,[1]HGRY2565Q3!$C:$C,0))</f>
        <v>0.5</v>
      </c>
      <c r="AG804" s="78">
        <f>INDEX([1]HGRY2565Q3!Z:Z,MATCH([1]ตารางคะแนนV3!$C804,[1]HGRY2565Q3!$C:$C,0))</f>
        <v>0.5</v>
      </c>
      <c r="AH804" s="85">
        <f t="shared" si="197"/>
        <v>2.5</v>
      </c>
      <c r="AI804" s="79">
        <f t="shared" si="198"/>
        <v>2</v>
      </c>
      <c r="AJ804" s="86">
        <f>INDEX([1]PointY2565Q3!J:J,MATCH([1]ตารางคะแนนV3!$C804,[1]PointY2565Q3!$C:$C,0))</f>
        <v>1</v>
      </c>
      <c r="AK804" s="87">
        <f>IFERROR(INDEX([1]อัตราการครองเตียง!O:O,MATCH([1]ตารางคะแนนV3!$C804,[1]อัตราการครองเตียง!$C:$C,0)),0)</f>
        <v>1</v>
      </c>
      <c r="AL804" s="88">
        <f>INDEX([1]SumAdjRw!R:R,MATCH([1]ตารางคะแนนV3!$C804,[1]SumAdjRw!$C:$C,0))</f>
        <v>1</v>
      </c>
      <c r="AM804" s="89">
        <f t="shared" si="199"/>
        <v>2</v>
      </c>
      <c r="AN804" s="90">
        <f t="shared" si="200"/>
        <v>5</v>
      </c>
      <c r="AO804" s="91">
        <f t="shared" si="201"/>
        <v>8.5</v>
      </c>
      <c r="AP804" s="92">
        <f>INDEX([1]RiskPlusY2565Q3!Q:Q,MATCH([1]ตารางคะแนนV3!$C804,[1]RiskPlusY2565Q3!$D:$D,0))</f>
        <v>1</v>
      </c>
      <c r="AQ804" s="92">
        <f>INDEX([1]RiskPlusY2565Q3!R:R,MATCH([1]ตารางคะแนนV3!$C804,[1]RiskPlusY2565Q3!$D:$D,0))</f>
        <v>1</v>
      </c>
      <c r="AR804" s="92">
        <f>INDEX([1]RiskPlusY2565Q3!AB:AB,MATCH([1]ตารางคะแนนV3!$C804,[1]RiskPlusY2565Q3!$D:$D,0))</f>
        <v>1</v>
      </c>
      <c r="AS804" s="93">
        <f t="shared" si="202"/>
        <v>3</v>
      </c>
      <c r="AT804" s="92">
        <f>INDEX([1]RiskPlusY2565Q3!AA:AA,MATCH([1]ตารางคะแนนV3!$C804,[1]RiskPlusY2565Q3!$D:$D,0))</f>
        <v>1</v>
      </c>
      <c r="AU804" s="92">
        <f>INDEX([1]RiskPlusY2565Q3!AC:AC,MATCH([1]ตารางคะแนนV3!$C804,[1]RiskPlusY2565Q3!$D:$D,0))</f>
        <v>0</v>
      </c>
      <c r="AV804" s="94">
        <f t="shared" si="203"/>
        <v>1</v>
      </c>
      <c r="AW804" s="95">
        <f t="shared" si="204"/>
        <v>4</v>
      </c>
      <c r="AX804" s="96">
        <f t="shared" si="205"/>
        <v>12.5</v>
      </c>
      <c r="AY804" s="18" t="str">
        <f t="shared" si="206"/>
        <v>A</v>
      </c>
      <c r="AZ804" s="18"/>
      <c r="BA804" s="18" t="str">
        <f>INDEX([1]Proflile65!$L:$L,MATCH([1]ตารางคะแนนV3!$C804,[1]Proflile65!$D:$D,0))</f>
        <v>เดิม</v>
      </c>
      <c r="BB804" s="18"/>
      <c r="BC804" s="18"/>
      <c r="BD804" s="28" t="b">
        <f t="shared" si="207"/>
        <v>1</v>
      </c>
      <c r="BE804" s="96">
        <v>12.5</v>
      </c>
      <c r="BF804" s="18" t="s">
        <v>2048</v>
      </c>
      <c r="BH804" s="17">
        <f t="shared" si="192"/>
        <v>300000</v>
      </c>
    </row>
    <row r="805" spans="1:60">
      <c r="A805" s="18" t="s">
        <v>41</v>
      </c>
      <c r="B805" s="17" t="s">
        <v>80</v>
      </c>
      <c r="C805" s="18" t="s">
        <v>1831</v>
      </c>
      <c r="D805" s="17" t="s">
        <v>1832</v>
      </c>
      <c r="E805" s="18" t="str">
        <f>INDEX([1]Proflile65!$F:$F,MATCH([1]ตารางคะแนนV3!$C805,[1]Proflile65!$D:$D,0))</f>
        <v>รพช.</v>
      </c>
      <c r="F805" s="18">
        <f>INDEX([1]Proflile65!$H:$H,MATCH([1]ตารางคะแนนV3!$C805,[1]Proflile65!$D:$D,0))</f>
        <v>37</v>
      </c>
      <c r="G805" s="19" t="str">
        <f>INDEX([1]Proflile65!$K:$K,MATCH([1]ตารางคะแนนV3!$C805,[1]Proflile65!$D:$D,0))</f>
        <v>รพช.F2 P&lt;=30,000</v>
      </c>
      <c r="H805" s="75">
        <v>17388</v>
      </c>
      <c r="I805" s="76">
        <f>INDEX([1]RiskPlusY2565Q3!L:L,MATCH([1]ตารางคะแนนV3!$C805,[1]RiskPlusY2565Q3!$D:$D,0))</f>
        <v>48622958.289999999</v>
      </c>
      <c r="J805" s="76">
        <f>INDEX([1]RiskPlusY2565Q3!P:P,MATCH([1]ตารางคะแนนV3!$C805,[1]RiskPlusY2565Q3!$D:$D,0))</f>
        <v>-661416.39</v>
      </c>
      <c r="K805" s="76">
        <f>INDEX([1]RiskPlusY2565Q3!O:O,MATCH([1]ตารางคะแนนV3!$C805,[1]RiskPlusY2565Q3!$D:$D,0))</f>
        <v>38265642.530000001</v>
      </c>
      <c r="L805" s="76">
        <f>INDEX([1]RiskPlusY2565Q3!M:M,MATCH([1]ตารางคะแนนV3!$C805,[1]RiskPlusY2565Q3!$D:$D,0))</f>
        <v>37950279.640000001</v>
      </c>
      <c r="M805" s="29">
        <f>INDEX([1]RiskPlusY2565Q3!N:N,MATCH([1]ตารางคะแนนV3!$C805,[1]RiskPlusY2565Q3!$D:$D,0))</f>
        <v>0</v>
      </c>
      <c r="N805" s="77">
        <f>INDEX([1]PlanfinY2565Q3!M:M,MATCH([1]ตารางคะแนนV3!$C805,[1]PlanfinY2565Q3!$C:$C,0))</f>
        <v>0</v>
      </c>
      <c r="O805" s="78">
        <f>INDEX([1]PlanfinY2565Q3!N:N,MATCH([1]ตารางคะแนนV3!$C805,[1]PlanfinY2565Q3!$C:$C,0))</f>
        <v>1</v>
      </c>
      <c r="P805" s="79">
        <f t="shared" si="193"/>
        <v>1</v>
      </c>
      <c r="Q805" s="80">
        <f>INDEX([1]Ratio!R:R,MATCH([1]ตารางคะแนนV3!$C805,[1]Ratio!$C:$C,0))</f>
        <v>344</v>
      </c>
      <c r="R805" s="81">
        <f>INDEX([1]RiskPlusY2565Q3!$S:$S,MATCH([1]ตารางคะแนนV3!C805,[1]RiskPlusY2565Q3!$D:$D,0))</f>
        <v>0</v>
      </c>
      <c r="S805" s="82">
        <f>INDEX([1]Ratio!$S:$S,MATCH([1]ตารางคะแนนV3!$C805,[1]Ratio!$C:$C,0))</f>
        <v>387</v>
      </c>
      <c r="T805" s="78">
        <f>VLOOKUP($C805,[1]RiskPlusY2565Q3!$D$2:$W$901,17,0)</f>
        <v>0</v>
      </c>
      <c r="U805" s="83">
        <f t="shared" si="194"/>
        <v>0</v>
      </c>
      <c r="V805" s="82">
        <f>INDEX([1]Ratio!$T:$T,MATCH([1]ตารางคะแนนV3!$C805,[1]Ratio!$C:$C,0))</f>
        <v>64</v>
      </c>
      <c r="W805" s="78">
        <f>VLOOKUP($C805,[1]RiskPlusY2565Q3!$D$2:$W$901,18,0)</f>
        <v>0</v>
      </c>
      <c r="X805" s="83">
        <f t="shared" si="195"/>
        <v>0</v>
      </c>
      <c r="Y805" s="82">
        <f>INDEX([1]Ratio!$V:$V,MATCH([1]ตารางคะแนนV3!$C805,[1]Ratio!$C:$C,0))</f>
        <v>35</v>
      </c>
      <c r="Z805" s="81">
        <f>INDEX([1]RiskPlusY2565Q3!$W:$W,MATCH([1]ตารางคะแนนV3!C805,[1]RiskPlusY2565Q3!$D:$D,0))</f>
        <v>1</v>
      </c>
      <c r="AA805" s="84">
        <f t="shared" si="196"/>
        <v>1</v>
      </c>
      <c r="AB805" s="77" t="str">
        <f>INDEX('[1]Quick MethodY2565Q3'!P:P,MATCH([1]ตารางคะแนนV3!$C805,'[1]Quick MethodY2565Q3'!$C:$C,0))</f>
        <v>0</v>
      </c>
      <c r="AC805" s="78" t="str">
        <f>INDEX('[1]Quick MethodY2565Q3'!Q:Q,MATCH([1]ตารางคะแนนV3!$C805,'[1]Quick MethodY2565Q3'!$C:$C,0))</f>
        <v>1</v>
      </c>
      <c r="AD805" s="78">
        <f>INDEX([1]HGRY2565Q3!W:W,MATCH([1]ตารางคะแนนV3!$C805,[1]HGRY2565Q3!$C:$C,0))</f>
        <v>0.5</v>
      </c>
      <c r="AE805" s="78">
        <f>INDEX([1]HGRY2565Q3!X:X,MATCH([1]ตารางคะแนนV3!$C805,[1]HGRY2565Q3!$C:$C,0))</f>
        <v>0.5</v>
      </c>
      <c r="AF805" s="78">
        <f>INDEX([1]HGRY2565Q3!Y:Y,MATCH([1]ตารางคะแนนV3!$C805,[1]HGRY2565Q3!$C:$C,0))</f>
        <v>0.5</v>
      </c>
      <c r="AG805" s="78">
        <f>INDEX([1]HGRY2565Q3!Z:Z,MATCH([1]ตารางคะแนนV3!$C805,[1]HGRY2565Q3!$C:$C,0))</f>
        <v>0.5</v>
      </c>
      <c r="AH805" s="85">
        <f t="shared" si="197"/>
        <v>3</v>
      </c>
      <c r="AI805" s="79">
        <f t="shared" si="198"/>
        <v>2</v>
      </c>
      <c r="AJ805" s="86">
        <f>INDEX([1]PointY2565Q3!J:J,MATCH([1]ตารางคะแนนV3!$C805,[1]PointY2565Q3!$C:$C,0))</f>
        <v>0</v>
      </c>
      <c r="AK805" s="87">
        <f>IFERROR(INDEX([1]อัตราการครองเตียง!O:O,MATCH([1]ตารางคะแนนV3!$C805,[1]อัตราการครองเตียง!$C:$C,0)),0)</f>
        <v>0</v>
      </c>
      <c r="AL805" s="88">
        <f>INDEX([1]SumAdjRw!R:R,MATCH([1]ตารางคะแนนV3!$C805,[1]SumAdjRw!$C:$C,0))</f>
        <v>1</v>
      </c>
      <c r="AM805" s="89">
        <f t="shared" si="199"/>
        <v>1</v>
      </c>
      <c r="AN805" s="90">
        <f t="shared" si="200"/>
        <v>3</v>
      </c>
      <c r="AO805" s="91">
        <f t="shared" si="201"/>
        <v>5</v>
      </c>
      <c r="AP805" s="92">
        <f>INDEX([1]RiskPlusY2565Q3!Q:Q,MATCH([1]ตารางคะแนนV3!$C805,[1]RiskPlusY2565Q3!$D:$D,0))</f>
        <v>1</v>
      </c>
      <c r="AQ805" s="92">
        <f>INDEX([1]RiskPlusY2565Q3!R:R,MATCH([1]ตารางคะแนนV3!$C805,[1]RiskPlusY2565Q3!$D:$D,0))</f>
        <v>1</v>
      </c>
      <c r="AR805" s="92">
        <f>INDEX([1]RiskPlusY2565Q3!AB:AB,MATCH([1]ตารางคะแนนV3!$C805,[1]RiskPlusY2565Q3!$D:$D,0))</f>
        <v>1</v>
      </c>
      <c r="AS805" s="93">
        <f t="shared" si="202"/>
        <v>3</v>
      </c>
      <c r="AT805" s="92">
        <f>INDEX([1]RiskPlusY2565Q3!AA:AA,MATCH([1]ตารางคะแนนV3!$C805,[1]RiskPlusY2565Q3!$D:$D,0))</f>
        <v>1</v>
      </c>
      <c r="AU805" s="92">
        <f>INDEX([1]RiskPlusY2565Q3!AC:AC,MATCH([1]ตารางคะแนนV3!$C805,[1]RiskPlusY2565Q3!$D:$D,0))</f>
        <v>1</v>
      </c>
      <c r="AV805" s="94">
        <f t="shared" si="203"/>
        <v>2</v>
      </c>
      <c r="AW805" s="95">
        <f t="shared" si="204"/>
        <v>5</v>
      </c>
      <c r="AX805" s="96">
        <f t="shared" si="205"/>
        <v>10</v>
      </c>
      <c r="AY805" s="18" t="str">
        <f t="shared" si="206"/>
        <v>C</v>
      </c>
      <c r="AZ805" s="18"/>
      <c r="BA805" s="18" t="str">
        <f>INDEX([1]Proflile65!$L:$L,MATCH([1]ตารางคะแนนV3!$C805,[1]Proflile65!$D:$D,0))</f>
        <v>เดิม</v>
      </c>
      <c r="BB805" s="18"/>
      <c r="BC805" s="18"/>
      <c r="BD805" s="28" t="b">
        <f t="shared" si="207"/>
        <v>1</v>
      </c>
      <c r="BE805" s="96">
        <v>10</v>
      </c>
      <c r="BF805" s="18" t="s">
        <v>2072</v>
      </c>
      <c r="BH805" s="17">
        <f t="shared" si="192"/>
        <v>0</v>
      </c>
    </row>
    <row r="806" spans="1:60">
      <c r="A806" s="18" t="s">
        <v>41</v>
      </c>
      <c r="B806" s="17" t="s">
        <v>80</v>
      </c>
      <c r="C806" s="18" t="s">
        <v>1833</v>
      </c>
      <c r="D806" s="17" t="s">
        <v>1834</v>
      </c>
      <c r="E806" s="18" t="str">
        <f>INDEX([1]Proflile65!$F:$F,MATCH([1]ตารางคะแนนV3!$C806,[1]Proflile65!$D:$D,0))</f>
        <v>รพช.</v>
      </c>
      <c r="F806" s="18">
        <f>INDEX([1]Proflile65!$H:$H,MATCH([1]ตารางคะแนนV3!$C806,[1]Proflile65!$D:$D,0))</f>
        <v>52</v>
      </c>
      <c r="G806" s="19" t="str">
        <f>INDEX([1]Proflile65!$K:$K,MATCH([1]ตารางคะแนนV3!$C806,[1]Proflile65!$D:$D,0))</f>
        <v>รพช.F2 P30,000-60,000</v>
      </c>
      <c r="H806" s="75">
        <v>35412</v>
      </c>
      <c r="I806" s="76">
        <f>INDEX([1]RiskPlusY2565Q3!L:L,MATCH([1]ตารางคะแนนV3!$C806,[1]RiskPlusY2565Q3!$D:$D,0))</f>
        <v>63507793.719999999</v>
      </c>
      <c r="J806" s="76">
        <f>INDEX([1]RiskPlusY2565Q3!P:P,MATCH([1]ตารางคะแนนV3!$C806,[1]RiskPlusY2565Q3!$D:$D,0))</f>
        <v>28054265.550000001</v>
      </c>
      <c r="K806" s="76">
        <f>INDEX([1]RiskPlusY2565Q3!O:O,MATCH([1]ตารางคะแนนV3!$C806,[1]RiskPlusY2565Q3!$D:$D,0))</f>
        <v>37891548.969999999</v>
      </c>
      <c r="L806" s="76">
        <f>INDEX([1]RiskPlusY2565Q3!M:M,MATCH([1]ตารางคะแนนV3!$C806,[1]RiskPlusY2565Q3!$D:$D,0))</f>
        <v>36803046.07</v>
      </c>
      <c r="M806" s="29">
        <f>INDEX([1]RiskPlusY2565Q3!N:N,MATCH([1]ตารางคะแนนV3!$C806,[1]RiskPlusY2565Q3!$D:$D,0))</f>
        <v>0</v>
      </c>
      <c r="N806" s="77">
        <f>INDEX([1]PlanfinY2565Q3!M:M,MATCH([1]ตารางคะแนนV3!$C806,[1]PlanfinY2565Q3!$C:$C,0))</f>
        <v>1</v>
      </c>
      <c r="O806" s="78">
        <f>INDEX([1]PlanfinY2565Q3!N:N,MATCH([1]ตารางคะแนนV3!$C806,[1]PlanfinY2565Q3!$C:$C,0))</f>
        <v>0</v>
      </c>
      <c r="P806" s="79">
        <f t="shared" si="193"/>
        <v>1</v>
      </c>
      <c r="Q806" s="80">
        <f>INDEX([1]Ratio!R:R,MATCH([1]ตารางคะแนนV3!$C806,[1]Ratio!$C:$C,0))</f>
        <v>84</v>
      </c>
      <c r="R806" s="81">
        <f>INDEX([1]RiskPlusY2565Q3!$S:$S,MATCH([1]ตารางคะแนนV3!C806,[1]RiskPlusY2565Q3!$D:$D,0))</f>
        <v>1</v>
      </c>
      <c r="S806" s="82">
        <f>INDEX([1]Ratio!$S:$S,MATCH([1]ตารางคะแนนV3!$C806,[1]Ratio!$C:$C,0))</f>
        <v>151</v>
      </c>
      <c r="T806" s="78">
        <f>VLOOKUP($C806,[1]RiskPlusY2565Q3!$D$2:$W$901,17,0)</f>
        <v>0</v>
      </c>
      <c r="U806" s="83">
        <f t="shared" si="194"/>
        <v>0</v>
      </c>
      <c r="V806" s="82">
        <f>INDEX([1]Ratio!$T:$T,MATCH([1]ตารางคะแนนV3!$C806,[1]Ratio!$C:$C,0))</f>
        <v>16</v>
      </c>
      <c r="W806" s="78">
        <f>VLOOKUP($C806,[1]RiskPlusY2565Q3!$D$2:$W$901,18,0)</f>
        <v>1</v>
      </c>
      <c r="X806" s="83">
        <f t="shared" si="195"/>
        <v>0.5</v>
      </c>
      <c r="Y806" s="82">
        <f>INDEX([1]Ratio!$V:$V,MATCH([1]ตารางคะแนนV3!$C806,[1]Ratio!$C:$C,0))</f>
        <v>58</v>
      </c>
      <c r="Z806" s="81">
        <f>INDEX([1]RiskPlusY2565Q3!$W:$W,MATCH([1]ตารางคะแนนV3!C806,[1]RiskPlusY2565Q3!$D:$D,0))</f>
        <v>1</v>
      </c>
      <c r="AA806" s="84">
        <f t="shared" si="196"/>
        <v>2.5</v>
      </c>
      <c r="AB806" s="77" t="str">
        <f>INDEX('[1]Quick MethodY2565Q3'!P:P,MATCH([1]ตารางคะแนนV3!$C806,'[1]Quick MethodY2565Q3'!$C:$C,0))</f>
        <v>1</v>
      </c>
      <c r="AC806" s="78" t="str">
        <f>INDEX('[1]Quick MethodY2565Q3'!Q:Q,MATCH([1]ตารางคะแนนV3!$C806,'[1]Quick MethodY2565Q3'!$C:$C,0))</f>
        <v>1</v>
      </c>
      <c r="AD806" s="78">
        <f>INDEX([1]HGRY2565Q3!W:W,MATCH([1]ตารางคะแนนV3!$C806,[1]HGRY2565Q3!$C:$C,0))</f>
        <v>0</v>
      </c>
      <c r="AE806" s="78">
        <f>INDEX([1]HGRY2565Q3!X:X,MATCH([1]ตารางคะแนนV3!$C806,[1]HGRY2565Q3!$C:$C,0))</f>
        <v>0.5</v>
      </c>
      <c r="AF806" s="78">
        <f>INDEX([1]HGRY2565Q3!Y:Y,MATCH([1]ตารางคะแนนV3!$C806,[1]HGRY2565Q3!$C:$C,0))</f>
        <v>0.5</v>
      </c>
      <c r="AG806" s="78">
        <f>INDEX([1]HGRY2565Q3!Z:Z,MATCH([1]ตารางคะแนนV3!$C806,[1]HGRY2565Q3!$C:$C,0))</f>
        <v>0.5</v>
      </c>
      <c r="AH806" s="85">
        <f t="shared" si="197"/>
        <v>3.5</v>
      </c>
      <c r="AI806" s="79">
        <f t="shared" si="198"/>
        <v>2</v>
      </c>
      <c r="AJ806" s="86">
        <f>INDEX([1]PointY2565Q3!J:J,MATCH([1]ตารางคะแนนV3!$C806,[1]PointY2565Q3!$C:$C,0))</f>
        <v>0</v>
      </c>
      <c r="AK806" s="87">
        <f>IFERROR(INDEX([1]อัตราการครองเตียง!O:O,MATCH([1]ตารางคะแนนV3!$C806,[1]อัตราการครองเตียง!$C:$C,0)),0)</f>
        <v>0</v>
      </c>
      <c r="AL806" s="88">
        <f>INDEX([1]SumAdjRw!R:R,MATCH([1]ตารางคะแนนV3!$C806,[1]SumAdjRw!$C:$C,0))</f>
        <v>0</v>
      </c>
      <c r="AM806" s="89">
        <f t="shared" si="199"/>
        <v>0</v>
      </c>
      <c r="AN806" s="90">
        <f t="shared" si="200"/>
        <v>2</v>
      </c>
      <c r="AO806" s="91">
        <f t="shared" si="201"/>
        <v>5.5</v>
      </c>
      <c r="AP806" s="92">
        <f>INDEX([1]RiskPlusY2565Q3!Q:Q,MATCH([1]ตารางคะแนนV3!$C806,[1]RiskPlusY2565Q3!$D:$D,0))</f>
        <v>1</v>
      </c>
      <c r="AQ806" s="92">
        <f>INDEX([1]RiskPlusY2565Q3!R:R,MATCH([1]ตารางคะแนนV3!$C806,[1]RiskPlusY2565Q3!$D:$D,0))</f>
        <v>1</v>
      </c>
      <c r="AR806" s="92">
        <f>INDEX([1]RiskPlusY2565Q3!AB:AB,MATCH([1]ตารางคะแนนV3!$C806,[1]RiskPlusY2565Q3!$D:$D,0))</f>
        <v>1</v>
      </c>
      <c r="AS806" s="93">
        <f t="shared" si="202"/>
        <v>3</v>
      </c>
      <c r="AT806" s="92">
        <f>INDEX([1]RiskPlusY2565Q3!AA:AA,MATCH([1]ตารางคะแนนV3!$C806,[1]RiskPlusY2565Q3!$D:$D,0))</f>
        <v>1</v>
      </c>
      <c r="AU806" s="92">
        <f>INDEX([1]RiskPlusY2565Q3!AC:AC,MATCH([1]ตารางคะแนนV3!$C806,[1]RiskPlusY2565Q3!$D:$D,0))</f>
        <v>1</v>
      </c>
      <c r="AV806" s="94">
        <f t="shared" si="203"/>
        <v>2</v>
      </c>
      <c r="AW806" s="95">
        <f t="shared" si="204"/>
        <v>5</v>
      </c>
      <c r="AX806" s="96">
        <f t="shared" si="205"/>
        <v>10.5</v>
      </c>
      <c r="AY806" s="18" t="str">
        <f t="shared" si="206"/>
        <v>B</v>
      </c>
      <c r="AZ806" s="18"/>
      <c r="BA806" s="18" t="str">
        <f>INDEX([1]Proflile65!$L:$L,MATCH([1]ตารางคะแนนV3!$C806,[1]Proflile65!$D:$D,0))</f>
        <v>เดิม</v>
      </c>
      <c r="BB806" s="18"/>
      <c r="BC806" s="18"/>
      <c r="BD806" s="28" t="b">
        <f t="shared" si="207"/>
        <v>1</v>
      </c>
      <c r="BE806" s="96">
        <v>10.5</v>
      </c>
      <c r="BF806" s="18" t="s">
        <v>2071</v>
      </c>
      <c r="BH806" s="17">
        <f t="shared" si="192"/>
        <v>150000</v>
      </c>
    </row>
    <row r="807" spans="1:60">
      <c r="A807" s="18" t="s">
        <v>41</v>
      </c>
      <c r="B807" s="17" t="s">
        <v>80</v>
      </c>
      <c r="C807" s="18" t="s">
        <v>1835</v>
      </c>
      <c r="D807" s="17" t="s">
        <v>1836</v>
      </c>
      <c r="E807" s="18" t="str">
        <f>INDEX([1]Proflile65!$F:$F,MATCH([1]ตารางคะแนนV3!$C807,[1]Proflile65!$D:$D,0))</f>
        <v>รพช.</v>
      </c>
      <c r="F807" s="18">
        <f>INDEX([1]Proflile65!$H:$H,MATCH([1]ตารางคะแนนV3!$C807,[1]Proflile65!$D:$D,0))</f>
        <v>10</v>
      </c>
      <c r="G807" s="19" t="str">
        <f>INDEX([1]Proflile65!$K:$K,MATCH([1]ตารางคะแนนV3!$C807,[1]Proflile65!$D:$D,0))</f>
        <v>รพช.F3 P&lt;=15,000</v>
      </c>
      <c r="H807" s="75">
        <v>11656</v>
      </c>
      <c r="I807" s="76">
        <f>INDEX([1]RiskPlusY2565Q3!L:L,MATCH([1]ตารางคะแนนV3!$C807,[1]RiskPlusY2565Q3!$D:$D,0))</f>
        <v>11470395.66</v>
      </c>
      <c r="J807" s="76">
        <f>INDEX([1]RiskPlusY2565Q3!P:P,MATCH([1]ตารางคะแนนV3!$C807,[1]RiskPlusY2565Q3!$D:$D,0))</f>
        <v>-2843991.12</v>
      </c>
      <c r="K807" s="76">
        <f>INDEX([1]RiskPlusY2565Q3!O:O,MATCH([1]ตารางคะแนนV3!$C807,[1]RiskPlusY2565Q3!$D:$D,0))</f>
        <v>12368149.970000001</v>
      </c>
      <c r="L807" s="76">
        <f>INDEX([1]RiskPlusY2565Q3!M:M,MATCH([1]ตารางคะแนนV3!$C807,[1]RiskPlusY2565Q3!$D:$D,0))</f>
        <v>11701745.279999999</v>
      </c>
      <c r="M807" s="29">
        <f>INDEX([1]RiskPlusY2565Q3!N:N,MATCH([1]ตารางคะแนนV3!$C807,[1]RiskPlusY2565Q3!$D:$D,0))</f>
        <v>1</v>
      </c>
      <c r="N807" s="77">
        <f>INDEX([1]PlanfinY2565Q3!M:M,MATCH([1]ตารางคะแนนV3!$C807,[1]PlanfinY2565Q3!$C:$C,0))</f>
        <v>1</v>
      </c>
      <c r="O807" s="78">
        <f>INDEX([1]PlanfinY2565Q3!N:N,MATCH([1]ตารางคะแนนV3!$C807,[1]PlanfinY2565Q3!$C:$C,0))</f>
        <v>1</v>
      </c>
      <c r="P807" s="79">
        <f t="shared" si="193"/>
        <v>2</v>
      </c>
      <c r="Q807" s="80">
        <f>INDEX([1]Ratio!R:R,MATCH([1]ตารางคะแนนV3!$C807,[1]Ratio!$C:$C,0))</f>
        <v>205</v>
      </c>
      <c r="R807" s="81">
        <f>INDEX([1]RiskPlusY2565Q3!$S:$S,MATCH([1]ตารางคะแนนV3!C807,[1]RiskPlusY2565Q3!$D:$D,0))</f>
        <v>0</v>
      </c>
      <c r="S807" s="82">
        <f>INDEX([1]Ratio!$S:$S,MATCH([1]ตารางคะแนนV3!$C807,[1]Ratio!$C:$C,0))</f>
        <v>60</v>
      </c>
      <c r="T807" s="78">
        <f>VLOOKUP($C807,[1]RiskPlusY2565Q3!$D$2:$W$901,17,0)</f>
        <v>1</v>
      </c>
      <c r="U807" s="83">
        <f t="shared" si="194"/>
        <v>0.5</v>
      </c>
      <c r="V807" s="82">
        <f>INDEX([1]Ratio!$T:$T,MATCH([1]ตารางคะแนนV3!$C807,[1]Ratio!$C:$C,0))</f>
        <v>48</v>
      </c>
      <c r="W807" s="78">
        <f>VLOOKUP($C807,[1]RiskPlusY2565Q3!$D$2:$W$901,18,0)</f>
        <v>1</v>
      </c>
      <c r="X807" s="83">
        <f t="shared" si="195"/>
        <v>0.5</v>
      </c>
      <c r="Y807" s="82">
        <f>INDEX([1]Ratio!$V:$V,MATCH([1]ตารางคะแนนV3!$C807,[1]Ratio!$C:$C,0))</f>
        <v>53</v>
      </c>
      <c r="Z807" s="81">
        <f>INDEX([1]RiskPlusY2565Q3!$W:$W,MATCH([1]ตารางคะแนนV3!C807,[1]RiskPlusY2565Q3!$D:$D,0))</f>
        <v>1</v>
      </c>
      <c r="AA807" s="84">
        <f t="shared" si="196"/>
        <v>2</v>
      </c>
      <c r="AB807" s="77" t="str">
        <f>INDEX('[1]Quick MethodY2565Q3'!P:P,MATCH([1]ตารางคะแนนV3!$C807,'[1]Quick MethodY2565Q3'!$C:$C,0))</f>
        <v>1</v>
      </c>
      <c r="AC807" s="78" t="str">
        <f>INDEX('[1]Quick MethodY2565Q3'!Q:Q,MATCH([1]ตารางคะแนนV3!$C807,'[1]Quick MethodY2565Q3'!$C:$C,0))</f>
        <v>1</v>
      </c>
      <c r="AD807" s="78">
        <f>INDEX([1]HGRY2565Q3!W:W,MATCH([1]ตารางคะแนนV3!$C807,[1]HGRY2565Q3!$C:$C,0))</f>
        <v>0</v>
      </c>
      <c r="AE807" s="78">
        <f>INDEX([1]HGRY2565Q3!X:X,MATCH([1]ตารางคะแนนV3!$C807,[1]HGRY2565Q3!$C:$C,0))</f>
        <v>0.5</v>
      </c>
      <c r="AF807" s="78">
        <f>INDEX([1]HGRY2565Q3!Y:Y,MATCH([1]ตารางคะแนนV3!$C807,[1]HGRY2565Q3!$C:$C,0))</f>
        <v>0</v>
      </c>
      <c r="AG807" s="78">
        <f>INDEX([1]HGRY2565Q3!Z:Z,MATCH([1]ตารางคะแนนV3!$C807,[1]HGRY2565Q3!$C:$C,0))</f>
        <v>0.5</v>
      </c>
      <c r="AH807" s="85">
        <f t="shared" si="197"/>
        <v>3</v>
      </c>
      <c r="AI807" s="79">
        <f t="shared" si="198"/>
        <v>2</v>
      </c>
      <c r="AJ807" s="86">
        <f>INDEX([1]PointY2565Q3!J:J,MATCH([1]ตารางคะแนนV3!$C807,[1]PointY2565Q3!$C:$C,0))</f>
        <v>0</v>
      </c>
      <c r="AK807" s="87">
        <f>IFERROR(INDEX([1]อัตราการครองเตียง!O:O,MATCH([1]ตารางคะแนนV3!$C807,[1]อัตราการครองเตียง!$C:$C,0)),0)</f>
        <v>1</v>
      </c>
      <c r="AL807" s="88">
        <f>INDEX([1]SumAdjRw!R:R,MATCH([1]ตารางคะแนนV3!$C807,[1]SumAdjRw!$C:$C,0))</f>
        <v>1</v>
      </c>
      <c r="AM807" s="89">
        <f t="shared" si="199"/>
        <v>2</v>
      </c>
      <c r="AN807" s="90">
        <f t="shared" si="200"/>
        <v>4</v>
      </c>
      <c r="AO807" s="91">
        <f t="shared" si="201"/>
        <v>8</v>
      </c>
      <c r="AP807" s="92">
        <f>INDEX([1]RiskPlusY2565Q3!Q:Q,MATCH([1]ตารางคะแนนV3!$C807,[1]RiskPlusY2565Q3!$D:$D,0))</f>
        <v>0</v>
      </c>
      <c r="AQ807" s="92">
        <f>INDEX([1]RiskPlusY2565Q3!R:R,MATCH([1]ตารางคะแนนV3!$C807,[1]RiskPlusY2565Q3!$D:$D,0))</f>
        <v>1</v>
      </c>
      <c r="AR807" s="92">
        <f>INDEX([1]RiskPlusY2565Q3!AB:AB,MATCH([1]ตารางคะแนนV3!$C807,[1]RiskPlusY2565Q3!$D:$D,0))</f>
        <v>1</v>
      </c>
      <c r="AS807" s="93">
        <f t="shared" si="202"/>
        <v>2</v>
      </c>
      <c r="AT807" s="92">
        <f>INDEX([1]RiskPlusY2565Q3!AA:AA,MATCH([1]ตารางคะแนนV3!$C807,[1]RiskPlusY2565Q3!$D:$D,0))</f>
        <v>1</v>
      </c>
      <c r="AU807" s="92">
        <f>INDEX([1]RiskPlusY2565Q3!AC:AC,MATCH([1]ตารางคะแนนV3!$C807,[1]RiskPlusY2565Q3!$D:$D,0))</f>
        <v>0</v>
      </c>
      <c r="AV807" s="94">
        <f t="shared" si="203"/>
        <v>1</v>
      </c>
      <c r="AW807" s="95">
        <f t="shared" si="204"/>
        <v>3</v>
      </c>
      <c r="AX807" s="96">
        <f t="shared" si="205"/>
        <v>11</v>
      </c>
      <c r="AY807" s="18" t="str">
        <f t="shared" si="206"/>
        <v>B</v>
      </c>
      <c r="AZ807" s="18"/>
      <c r="BA807" s="18" t="str">
        <f>INDEX([1]Proflile65!$L:$L,MATCH([1]ตารางคะแนนV3!$C807,[1]Proflile65!$D:$D,0))</f>
        <v>เดิม</v>
      </c>
      <c r="BB807" s="18"/>
      <c r="BC807" s="18"/>
      <c r="BD807" s="28" t="b">
        <f t="shared" si="207"/>
        <v>1</v>
      </c>
      <c r="BE807" s="96">
        <v>11</v>
      </c>
      <c r="BF807" s="18" t="s">
        <v>2071</v>
      </c>
      <c r="BH807" s="17">
        <f t="shared" si="192"/>
        <v>150000</v>
      </c>
    </row>
    <row r="808" spans="1:60">
      <c r="A808" s="18" t="s">
        <v>41</v>
      </c>
      <c r="B808" s="17" t="s">
        <v>164</v>
      </c>
      <c r="C808" s="18" t="s">
        <v>1785</v>
      </c>
      <c r="D808" s="17" t="s">
        <v>1786</v>
      </c>
      <c r="E808" s="18" t="str">
        <f>INDEX([1]Proflile65!$F:$F,MATCH([1]ตารางคะแนนV3!$C808,[1]Proflile65!$D:$D,0))</f>
        <v>รพช.</v>
      </c>
      <c r="F808" s="18">
        <f>INDEX([1]Proflile65!$H:$H,MATCH([1]ตารางคะแนนV3!$C808,[1]Proflile65!$D:$D,0))</f>
        <v>10</v>
      </c>
      <c r="G808" s="19" t="str">
        <f>INDEX([1]Proflile65!$K:$K,MATCH([1]ตารางคะแนนV3!$C808,[1]Proflile65!$D:$D,0))</f>
        <v>รพช.F3 P&lt;=15,000</v>
      </c>
      <c r="H808" s="75">
        <v>1094</v>
      </c>
      <c r="I808" s="76">
        <f>INDEX([1]RiskPlusY2565Q3!L:L,MATCH([1]ตารางคะแนนV3!$C808,[1]RiskPlusY2565Q3!$D:$D,0))</f>
        <v>31552823.27</v>
      </c>
      <c r="J808" s="76">
        <f>INDEX([1]RiskPlusY2565Q3!P:P,MATCH([1]ตารางคะแนนV3!$C808,[1]RiskPlusY2565Q3!$D:$D,0))</f>
        <v>6720826.9299999997</v>
      </c>
      <c r="K808" s="76">
        <f>INDEX([1]RiskPlusY2565Q3!O:O,MATCH([1]ตารางคะแนนV3!$C808,[1]RiskPlusY2565Q3!$D:$D,0))</f>
        <v>18530871.609999999</v>
      </c>
      <c r="L808" s="76">
        <f>INDEX([1]RiskPlusY2565Q3!M:M,MATCH([1]ตารางคะแนนV3!$C808,[1]RiskPlusY2565Q3!$D:$D,0))</f>
        <v>15695814.75</v>
      </c>
      <c r="M808" s="29">
        <f>INDEX([1]RiskPlusY2565Q3!N:N,MATCH([1]ตารางคะแนนV3!$C808,[1]RiskPlusY2565Q3!$D:$D,0))</f>
        <v>0</v>
      </c>
      <c r="N808" s="77">
        <f>INDEX([1]PlanfinY2565Q3!M:M,MATCH([1]ตารางคะแนนV3!$C808,[1]PlanfinY2565Q3!$C:$C,0))</f>
        <v>0</v>
      </c>
      <c r="O808" s="78">
        <f>INDEX([1]PlanfinY2565Q3!N:N,MATCH([1]ตารางคะแนนV3!$C808,[1]PlanfinY2565Q3!$C:$C,0))</f>
        <v>1</v>
      </c>
      <c r="P808" s="79">
        <f t="shared" si="193"/>
        <v>1</v>
      </c>
      <c r="Q808" s="80">
        <f>INDEX([1]Ratio!R:R,MATCH([1]ตารางคะแนนV3!$C808,[1]Ratio!$C:$C,0))</f>
        <v>134</v>
      </c>
      <c r="R808" s="81">
        <f>INDEX([1]RiskPlusY2565Q3!$S:$S,MATCH([1]ตารางคะแนนV3!C808,[1]RiskPlusY2565Q3!$D:$D,0))</f>
        <v>0</v>
      </c>
      <c r="S808" s="82">
        <f>INDEX([1]Ratio!$S:$S,MATCH([1]ตารางคะแนนV3!$C808,[1]Ratio!$C:$C,0))</f>
        <v>248</v>
      </c>
      <c r="T808" s="78">
        <f>VLOOKUP($C808,[1]RiskPlusY2565Q3!$D$2:$W$901,17,0)</f>
        <v>0</v>
      </c>
      <c r="U808" s="83">
        <f t="shared" si="194"/>
        <v>0</v>
      </c>
      <c r="V808" s="82">
        <f>INDEX([1]Ratio!$T:$T,MATCH([1]ตารางคะแนนV3!$C808,[1]Ratio!$C:$C,0))</f>
        <v>206</v>
      </c>
      <c r="W808" s="78">
        <f>VLOOKUP($C808,[1]RiskPlusY2565Q3!$D$2:$W$901,18,0)</f>
        <v>0</v>
      </c>
      <c r="X808" s="83">
        <f t="shared" si="195"/>
        <v>0</v>
      </c>
      <c r="Y808" s="82">
        <f>INDEX([1]Ratio!$V:$V,MATCH([1]ตารางคะแนนV3!$C808,[1]Ratio!$C:$C,0))</f>
        <v>236</v>
      </c>
      <c r="Z808" s="81">
        <f>INDEX([1]RiskPlusY2565Q3!$W:$W,MATCH([1]ตารางคะแนนV3!C808,[1]RiskPlusY2565Q3!$D:$D,0))</f>
        <v>0</v>
      </c>
      <c r="AA808" s="84">
        <f t="shared" si="196"/>
        <v>0</v>
      </c>
      <c r="AB808" s="77" t="str">
        <f>INDEX('[1]Quick MethodY2565Q3'!P:P,MATCH([1]ตารางคะแนนV3!$C808,'[1]Quick MethodY2565Q3'!$C:$C,0))</f>
        <v>1</v>
      </c>
      <c r="AC808" s="78" t="str">
        <f>INDEX('[1]Quick MethodY2565Q3'!Q:Q,MATCH([1]ตารางคะแนนV3!$C808,'[1]Quick MethodY2565Q3'!$C:$C,0))</f>
        <v>0</v>
      </c>
      <c r="AD808" s="78">
        <f>INDEX([1]HGRY2565Q3!W:W,MATCH([1]ตารางคะแนนV3!$C808,[1]HGRY2565Q3!$C:$C,0))</f>
        <v>0.5</v>
      </c>
      <c r="AE808" s="78">
        <f>INDEX([1]HGRY2565Q3!X:X,MATCH([1]ตารางคะแนนV3!$C808,[1]HGRY2565Q3!$C:$C,0))</f>
        <v>0.5</v>
      </c>
      <c r="AF808" s="78">
        <f>INDEX([1]HGRY2565Q3!Y:Y,MATCH([1]ตารางคะแนนV3!$C808,[1]HGRY2565Q3!$C:$C,0))</f>
        <v>0.5</v>
      </c>
      <c r="AG808" s="78">
        <f>INDEX([1]HGRY2565Q3!Z:Z,MATCH([1]ตารางคะแนนV3!$C808,[1]HGRY2565Q3!$C:$C,0))</f>
        <v>0.5</v>
      </c>
      <c r="AH808" s="85">
        <f t="shared" si="197"/>
        <v>3</v>
      </c>
      <c r="AI808" s="79">
        <f t="shared" si="198"/>
        <v>2</v>
      </c>
      <c r="AJ808" s="86">
        <f>INDEX([1]PointY2565Q3!J:J,MATCH([1]ตารางคะแนนV3!$C808,[1]PointY2565Q3!$C:$C,0))</f>
        <v>1</v>
      </c>
      <c r="AK808" s="87">
        <f>IFERROR(INDEX([1]อัตราการครองเตียง!O:O,MATCH([1]ตารางคะแนนV3!$C808,[1]อัตราการครองเตียง!$C:$C,0)),0)</f>
        <v>0</v>
      </c>
      <c r="AL808" s="88">
        <f>INDEX([1]SumAdjRw!R:R,MATCH([1]ตารางคะแนนV3!$C808,[1]SumAdjRw!$C:$C,0))</f>
        <v>0</v>
      </c>
      <c r="AM808" s="89">
        <f t="shared" si="199"/>
        <v>0</v>
      </c>
      <c r="AN808" s="90">
        <f t="shared" si="200"/>
        <v>3</v>
      </c>
      <c r="AO808" s="91">
        <f t="shared" si="201"/>
        <v>4</v>
      </c>
      <c r="AP808" s="92">
        <f>INDEX([1]RiskPlusY2565Q3!Q:Q,MATCH([1]ตารางคะแนนV3!$C808,[1]RiskPlusY2565Q3!$D:$D,0))</f>
        <v>1</v>
      </c>
      <c r="AQ808" s="92">
        <f>INDEX([1]RiskPlusY2565Q3!R:R,MATCH([1]ตารางคะแนนV3!$C808,[1]RiskPlusY2565Q3!$D:$D,0))</f>
        <v>1</v>
      </c>
      <c r="AR808" s="92">
        <f>INDEX([1]RiskPlusY2565Q3!AB:AB,MATCH([1]ตารางคะแนนV3!$C808,[1]RiskPlusY2565Q3!$D:$D,0))</f>
        <v>1</v>
      </c>
      <c r="AS808" s="93">
        <f t="shared" si="202"/>
        <v>3</v>
      </c>
      <c r="AT808" s="92">
        <f>INDEX([1]RiskPlusY2565Q3!AA:AA,MATCH([1]ตารางคะแนนV3!$C808,[1]RiskPlusY2565Q3!$D:$D,0))</f>
        <v>1</v>
      </c>
      <c r="AU808" s="92">
        <f>INDEX([1]RiskPlusY2565Q3!AC:AC,MATCH([1]ตารางคะแนนV3!$C808,[1]RiskPlusY2565Q3!$D:$D,0))</f>
        <v>1</v>
      </c>
      <c r="AV808" s="94">
        <f t="shared" si="203"/>
        <v>2</v>
      </c>
      <c r="AW808" s="95">
        <f t="shared" si="204"/>
        <v>5</v>
      </c>
      <c r="AX808" s="96">
        <f t="shared" si="205"/>
        <v>9</v>
      </c>
      <c r="AY808" s="18" t="str">
        <f t="shared" si="206"/>
        <v>C</v>
      </c>
      <c r="AZ808" s="18"/>
      <c r="BA808" s="18" t="str">
        <f>INDEX([1]Proflile65!$L:$L,MATCH([1]ตารางคะแนนV3!$C808,[1]Proflile65!$D:$D,0))</f>
        <v>เดิม</v>
      </c>
      <c r="BB808" s="18"/>
      <c r="BC808" s="18"/>
      <c r="BD808" s="28" t="b">
        <f t="shared" si="207"/>
        <v>1</v>
      </c>
      <c r="BE808" s="96">
        <v>9</v>
      </c>
      <c r="BF808" s="18" t="s">
        <v>2072</v>
      </c>
      <c r="BH808" s="17">
        <f t="shared" si="192"/>
        <v>0</v>
      </c>
    </row>
    <row r="809" spans="1:60">
      <c r="A809" s="18" t="s">
        <v>41</v>
      </c>
      <c r="B809" s="17" t="s">
        <v>164</v>
      </c>
      <c r="C809" s="18" t="s">
        <v>1787</v>
      </c>
      <c r="D809" s="17" t="s">
        <v>1788</v>
      </c>
      <c r="E809" s="18" t="str">
        <f>INDEX([1]Proflile65!$F:$F,MATCH([1]ตารางคะแนนV3!$C809,[1]Proflile65!$D:$D,0))</f>
        <v>รพศ.</v>
      </c>
      <c r="F809" s="18">
        <f>INDEX([1]Proflile65!$H:$H,MATCH([1]ตารางคะแนนV3!$C809,[1]Proflile65!$D:$D,0))</f>
        <v>862</v>
      </c>
      <c r="G809" s="19" t="str">
        <f>INDEX([1]Proflile65!$K:$K,MATCH([1]ตารางคะแนนV3!$C809,[1]Proflile65!$D:$D,0))</f>
        <v>รพศ.A B&gt;700to1000</v>
      </c>
      <c r="H809" s="75">
        <v>137063</v>
      </c>
      <c r="I809" s="76">
        <f>INDEX([1]RiskPlusY2565Q3!L:L,MATCH([1]ตารางคะแนนV3!$C809,[1]RiskPlusY2565Q3!$D:$D,0))</f>
        <v>661926717.10000002</v>
      </c>
      <c r="J809" s="76">
        <f>INDEX([1]RiskPlusY2565Q3!P:P,MATCH([1]ตารางคะแนนV3!$C809,[1]RiskPlusY2565Q3!$D:$D,0))</f>
        <v>85574534.689999998</v>
      </c>
      <c r="K809" s="76">
        <f>INDEX([1]RiskPlusY2565Q3!O:O,MATCH([1]ตารางคะแนนV3!$C809,[1]RiskPlusY2565Q3!$D:$D,0))</f>
        <v>468909806.02999997</v>
      </c>
      <c r="L809" s="76">
        <f>INDEX([1]RiskPlusY2565Q3!M:M,MATCH([1]ตารางคะแนนV3!$C809,[1]RiskPlusY2565Q3!$D:$D,0))</f>
        <v>347483787.73000002</v>
      </c>
      <c r="M809" s="29">
        <f>INDEX([1]RiskPlusY2565Q3!N:N,MATCH([1]ตารางคะแนนV3!$C809,[1]RiskPlusY2565Q3!$D:$D,0))</f>
        <v>0</v>
      </c>
      <c r="N809" s="77">
        <f>INDEX([1]PlanfinY2565Q3!M:M,MATCH([1]ตารางคะแนนV3!$C809,[1]PlanfinY2565Q3!$C:$C,0))</f>
        <v>1</v>
      </c>
      <c r="O809" s="78">
        <f>INDEX([1]PlanfinY2565Q3!N:N,MATCH([1]ตารางคะแนนV3!$C809,[1]PlanfinY2565Q3!$C:$C,0))</f>
        <v>1</v>
      </c>
      <c r="P809" s="79">
        <f t="shared" si="193"/>
        <v>2</v>
      </c>
      <c r="Q809" s="80">
        <f>INDEX([1]Ratio!R:R,MATCH([1]ตารางคะแนนV3!$C809,[1]Ratio!$C:$C,0))</f>
        <v>119</v>
      </c>
      <c r="R809" s="81">
        <f>INDEX([1]RiskPlusY2565Q3!$S:$S,MATCH([1]ตารางคะแนนV3!C809,[1]RiskPlusY2565Q3!$D:$D,0))</f>
        <v>0</v>
      </c>
      <c r="S809" s="82">
        <f>INDEX([1]Ratio!$S:$S,MATCH([1]ตารางคะแนนV3!$C809,[1]Ratio!$C:$C,0))</f>
        <v>71</v>
      </c>
      <c r="T809" s="78">
        <f>VLOOKUP($C809,[1]RiskPlusY2565Q3!$D$2:$W$901,17,0)</f>
        <v>0</v>
      </c>
      <c r="U809" s="83">
        <f t="shared" si="194"/>
        <v>0</v>
      </c>
      <c r="V809" s="82">
        <f>INDEX([1]Ratio!$T:$T,MATCH([1]ตารางคะแนนV3!$C809,[1]Ratio!$C:$C,0))</f>
        <v>51</v>
      </c>
      <c r="W809" s="78">
        <f>VLOOKUP($C809,[1]RiskPlusY2565Q3!$D$2:$W$901,18,0)</f>
        <v>1</v>
      </c>
      <c r="X809" s="83">
        <f t="shared" si="195"/>
        <v>0.5</v>
      </c>
      <c r="Y809" s="82">
        <f>INDEX([1]Ratio!$V:$V,MATCH([1]ตารางคะแนนV3!$C809,[1]Ratio!$C:$C,0))</f>
        <v>24</v>
      </c>
      <c r="Z809" s="81">
        <f>INDEX([1]RiskPlusY2565Q3!$W:$W,MATCH([1]ตารางคะแนนV3!C809,[1]RiskPlusY2565Q3!$D:$D,0))</f>
        <v>1</v>
      </c>
      <c r="AA809" s="84">
        <f t="shared" si="196"/>
        <v>1.5</v>
      </c>
      <c r="AB809" s="77" t="str">
        <f>INDEX('[1]Quick MethodY2565Q3'!P:P,MATCH([1]ตารางคะแนนV3!$C809,'[1]Quick MethodY2565Q3'!$C:$C,0))</f>
        <v>0</v>
      </c>
      <c r="AC809" s="78" t="str">
        <f>INDEX('[1]Quick MethodY2565Q3'!Q:Q,MATCH([1]ตารางคะแนนV3!$C809,'[1]Quick MethodY2565Q3'!$C:$C,0))</f>
        <v>1</v>
      </c>
      <c r="AD809" s="78">
        <f>INDEX([1]HGRY2565Q3!W:W,MATCH([1]ตารางคะแนนV3!$C809,[1]HGRY2565Q3!$C:$C,0))</f>
        <v>0</v>
      </c>
      <c r="AE809" s="78">
        <f>INDEX([1]HGRY2565Q3!X:X,MATCH([1]ตารางคะแนนV3!$C809,[1]HGRY2565Q3!$C:$C,0))</f>
        <v>0</v>
      </c>
      <c r="AF809" s="78">
        <f>INDEX([1]HGRY2565Q3!Y:Y,MATCH([1]ตารางคะแนนV3!$C809,[1]HGRY2565Q3!$C:$C,0))</f>
        <v>0.5</v>
      </c>
      <c r="AG809" s="78">
        <f>INDEX([1]HGRY2565Q3!Z:Z,MATCH([1]ตารางคะแนนV3!$C809,[1]HGRY2565Q3!$C:$C,0))</f>
        <v>0.5</v>
      </c>
      <c r="AH809" s="85">
        <f t="shared" si="197"/>
        <v>2</v>
      </c>
      <c r="AI809" s="79">
        <f t="shared" si="198"/>
        <v>2</v>
      </c>
      <c r="AJ809" s="86">
        <f>INDEX([1]PointY2565Q3!J:J,MATCH([1]ตารางคะแนนV3!$C809,[1]PointY2565Q3!$C:$C,0))</f>
        <v>1</v>
      </c>
      <c r="AK809" s="87">
        <f>IFERROR(INDEX([1]อัตราการครองเตียง!O:O,MATCH([1]ตารางคะแนนV3!$C809,[1]อัตราการครองเตียง!$C:$C,0)),0)</f>
        <v>1</v>
      </c>
      <c r="AL809" s="88">
        <f>INDEX([1]SumAdjRw!R:R,MATCH([1]ตารางคะแนนV3!$C809,[1]SumAdjRw!$C:$C,0))</f>
        <v>1</v>
      </c>
      <c r="AM809" s="89">
        <f t="shared" si="199"/>
        <v>2</v>
      </c>
      <c r="AN809" s="90">
        <f t="shared" si="200"/>
        <v>5</v>
      </c>
      <c r="AO809" s="91">
        <f t="shared" si="201"/>
        <v>8.5</v>
      </c>
      <c r="AP809" s="92">
        <f>INDEX([1]RiskPlusY2565Q3!Q:Q,MATCH([1]ตารางคะแนนV3!$C809,[1]RiskPlusY2565Q3!$D:$D,0))</f>
        <v>0</v>
      </c>
      <c r="AQ809" s="92">
        <f>INDEX([1]RiskPlusY2565Q3!R:R,MATCH([1]ตารางคะแนนV3!$C809,[1]RiskPlusY2565Q3!$D:$D,0))</f>
        <v>0</v>
      </c>
      <c r="AR809" s="92">
        <f>INDEX([1]RiskPlusY2565Q3!AB:AB,MATCH([1]ตารางคะแนนV3!$C809,[1]RiskPlusY2565Q3!$D:$D,0))</f>
        <v>1</v>
      </c>
      <c r="AS809" s="93">
        <f t="shared" si="202"/>
        <v>1</v>
      </c>
      <c r="AT809" s="92">
        <f>INDEX([1]RiskPlusY2565Q3!AA:AA,MATCH([1]ตารางคะแนนV3!$C809,[1]RiskPlusY2565Q3!$D:$D,0))</f>
        <v>1</v>
      </c>
      <c r="AU809" s="92">
        <f>INDEX([1]RiskPlusY2565Q3!AC:AC,MATCH([1]ตารางคะแนนV3!$C809,[1]RiskPlusY2565Q3!$D:$D,0))</f>
        <v>1</v>
      </c>
      <c r="AV809" s="94">
        <f t="shared" si="203"/>
        <v>2</v>
      </c>
      <c r="AW809" s="95">
        <f t="shared" si="204"/>
        <v>3</v>
      </c>
      <c r="AX809" s="96">
        <f t="shared" si="205"/>
        <v>11.5</v>
      </c>
      <c r="AY809" s="18" t="str">
        <f t="shared" si="206"/>
        <v>B</v>
      </c>
      <c r="AZ809" s="18"/>
      <c r="BA809" s="18" t="str">
        <f>INDEX([1]Proflile65!$L:$L,MATCH([1]ตารางคะแนนV3!$C809,[1]Proflile65!$D:$D,0))</f>
        <v>เดิม</v>
      </c>
      <c r="BB809" s="18"/>
      <c r="BC809" s="18"/>
      <c r="BD809" s="28" t="b">
        <f t="shared" si="207"/>
        <v>1</v>
      </c>
      <c r="BE809" s="96">
        <v>11.5</v>
      </c>
      <c r="BF809" s="18" t="s">
        <v>2071</v>
      </c>
      <c r="BH809" s="17">
        <f t="shared" si="192"/>
        <v>150000</v>
      </c>
    </row>
    <row r="810" spans="1:60">
      <c r="A810" s="18" t="s">
        <v>41</v>
      </c>
      <c r="B810" s="17" t="s">
        <v>164</v>
      </c>
      <c r="C810" s="18" t="s">
        <v>1789</v>
      </c>
      <c r="D810" s="17" t="s">
        <v>1790</v>
      </c>
      <c r="E810" s="18" t="str">
        <f>INDEX([1]Proflile65!$F:$F,MATCH([1]ตารางคะแนนV3!$C810,[1]Proflile65!$D:$D,0))</f>
        <v>รพท.</v>
      </c>
      <c r="F810" s="18">
        <f>INDEX([1]Proflile65!$H:$H,MATCH([1]ตารางคะแนนV3!$C810,[1]Proflile65!$D:$D,0))</f>
        <v>160</v>
      </c>
      <c r="G810" s="19" t="str">
        <f>INDEX([1]Proflile65!$K:$K,MATCH([1]ตารางคะแนนV3!$C810,[1]Proflile65!$D:$D,0))</f>
        <v>รพท.M1 B&lt;=200</v>
      </c>
      <c r="H810" s="75">
        <v>61341</v>
      </c>
      <c r="I810" s="76">
        <f>INDEX([1]RiskPlusY2565Q3!L:L,MATCH([1]ตารางคะแนนV3!$C810,[1]RiskPlusY2565Q3!$D:$D,0))</f>
        <v>258802316.59</v>
      </c>
      <c r="J810" s="76">
        <f>INDEX([1]RiskPlusY2565Q3!P:P,MATCH([1]ตารางคะแนนV3!$C810,[1]RiskPlusY2565Q3!$D:$D,0))</f>
        <v>14836421.689999999</v>
      </c>
      <c r="K810" s="76">
        <f>INDEX([1]RiskPlusY2565Q3!O:O,MATCH([1]ตารางคะแนนV3!$C810,[1]RiskPlusY2565Q3!$D:$D,0))</f>
        <v>147794515.00999999</v>
      </c>
      <c r="L810" s="76">
        <f>INDEX([1]RiskPlusY2565Q3!M:M,MATCH([1]ตารางคะแนนV3!$C810,[1]RiskPlusY2565Q3!$D:$D,0))</f>
        <v>135549847.28999999</v>
      </c>
      <c r="M810" s="29">
        <f>INDEX([1]RiskPlusY2565Q3!N:N,MATCH([1]ตารางคะแนนV3!$C810,[1]RiskPlusY2565Q3!$D:$D,0))</f>
        <v>0</v>
      </c>
      <c r="N810" s="77">
        <f>INDEX([1]PlanfinY2565Q3!M:M,MATCH([1]ตารางคะแนนV3!$C810,[1]PlanfinY2565Q3!$C:$C,0))</f>
        <v>0</v>
      </c>
      <c r="O810" s="78">
        <f>INDEX([1]PlanfinY2565Q3!N:N,MATCH([1]ตารางคะแนนV3!$C810,[1]PlanfinY2565Q3!$C:$C,0))</f>
        <v>0</v>
      </c>
      <c r="P810" s="79">
        <f t="shared" si="193"/>
        <v>0</v>
      </c>
      <c r="Q810" s="80">
        <f>INDEX([1]Ratio!R:R,MATCH([1]ตารางคะแนนV3!$C810,[1]Ratio!$C:$C,0))</f>
        <v>42</v>
      </c>
      <c r="R810" s="81">
        <f>INDEX([1]RiskPlusY2565Q3!$S:$S,MATCH([1]ตารางคะแนนV3!C810,[1]RiskPlusY2565Q3!$D:$D,0))</f>
        <v>1</v>
      </c>
      <c r="S810" s="82">
        <f>INDEX([1]Ratio!$S:$S,MATCH([1]ตารางคะแนนV3!$C810,[1]Ratio!$C:$C,0))</f>
        <v>246</v>
      </c>
      <c r="T810" s="78">
        <f>VLOOKUP($C810,[1]RiskPlusY2565Q3!$D$2:$W$901,17,0)</f>
        <v>0</v>
      </c>
      <c r="U810" s="83">
        <f t="shared" si="194"/>
        <v>0</v>
      </c>
      <c r="V810" s="82">
        <f>INDEX([1]Ratio!$T:$T,MATCH([1]ตารางคะแนนV3!$C810,[1]Ratio!$C:$C,0))</f>
        <v>142</v>
      </c>
      <c r="W810" s="78">
        <f>VLOOKUP($C810,[1]RiskPlusY2565Q3!$D$2:$W$901,18,0)</f>
        <v>0</v>
      </c>
      <c r="X810" s="83">
        <f t="shared" si="195"/>
        <v>0</v>
      </c>
      <c r="Y810" s="82">
        <f>INDEX([1]Ratio!$V:$V,MATCH([1]ตารางคะแนนV3!$C810,[1]Ratio!$C:$C,0))</f>
        <v>55</v>
      </c>
      <c r="Z810" s="81">
        <f>INDEX([1]RiskPlusY2565Q3!$W:$W,MATCH([1]ตารางคะแนนV3!C810,[1]RiskPlusY2565Q3!$D:$D,0))</f>
        <v>1</v>
      </c>
      <c r="AA810" s="84">
        <f t="shared" si="196"/>
        <v>2</v>
      </c>
      <c r="AB810" s="77" t="str">
        <f>INDEX('[1]Quick MethodY2565Q3'!P:P,MATCH([1]ตารางคะแนนV3!$C810,'[1]Quick MethodY2565Q3'!$C:$C,0))</f>
        <v>1</v>
      </c>
      <c r="AC810" s="78" t="str">
        <f>INDEX('[1]Quick MethodY2565Q3'!Q:Q,MATCH([1]ตารางคะแนนV3!$C810,'[1]Quick MethodY2565Q3'!$C:$C,0))</f>
        <v>1</v>
      </c>
      <c r="AD810" s="78">
        <f>INDEX([1]HGRY2565Q3!W:W,MATCH([1]ตารางคะแนนV3!$C810,[1]HGRY2565Q3!$C:$C,0))</f>
        <v>0</v>
      </c>
      <c r="AE810" s="78">
        <f>INDEX([1]HGRY2565Q3!X:X,MATCH([1]ตารางคะแนนV3!$C810,[1]HGRY2565Q3!$C:$C,0))</f>
        <v>0.5</v>
      </c>
      <c r="AF810" s="78">
        <f>INDEX([1]HGRY2565Q3!Y:Y,MATCH([1]ตารางคะแนนV3!$C810,[1]HGRY2565Q3!$C:$C,0))</f>
        <v>0</v>
      </c>
      <c r="AG810" s="78">
        <f>INDEX([1]HGRY2565Q3!Z:Z,MATCH([1]ตารางคะแนนV3!$C810,[1]HGRY2565Q3!$C:$C,0))</f>
        <v>0</v>
      </c>
      <c r="AH810" s="85">
        <f t="shared" si="197"/>
        <v>2.5</v>
      </c>
      <c r="AI810" s="79">
        <f t="shared" si="198"/>
        <v>2</v>
      </c>
      <c r="AJ810" s="86">
        <f>INDEX([1]PointY2565Q3!J:J,MATCH([1]ตารางคะแนนV3!$C810,[1]PointY2565Q3!$C:$C,0))</f>
        <v>1</v>
      </c>
      <c r="AK810" s="87">
        <f>IFERROR(INDEX([1]อัตราการครองเตียง!O:O,MATCH([1]ตารางคะแนนV3!$C810,[1]อัตราการครองเตียง!$C:$C,0)),0)</f>
        <v>1</v>
      </c>
      <c r="AL810" s="88">
        <f>INDEX([1]SumAdjRw!R:R,MATCH([1]ตารางคะแนนV3!$C810,[1]SumAdjRw!$C:$C,0))</f>
        <v>1</v>
      </c>
      <c r="AM810" s="89">
        <f t="shared" si="199"/>
        <v>2</v>
      </c>
      <c r="AN810" s="90">
        <f t="shared" si="200"/>
        <v>5</v>
      </c>
      <c r="AO810" s="91">
        <f t="shared" si="201"/>
        <v>7</v>
      </c>
      <c r="AP810" s="92">
        <f>INDEX([1]RiskPlusY2565Q3!Q:Q,MATCH([1]ตารางคะแนนV3!$C810,[1]RiskPlusY2565Q3!$D:$D,0))</f>
        <v>1</v>
      </c>
      <c r="AQ810" s="92">
        <f>INDEX([1]RiskPlusY2565Q3!R:R,MATCH([1]ตารางคะแนนV3!$C810,[1]RiskPlusY2565Q3!$D:$D,0))</f>
        <v>1</v>
      </c>
      <c r="AR810" s="92">
        <f>INDEX([1]RiskPlusY2565Q3!AB:AB,MATCH([1]ตารางคะแนนV3!$C810,[1]RiskPlusY2565Q3!$D:$D,0))</f>
        <v>1</v>
      </c>
      <c r="AS810" s="93">
        <f t="shared" si="202"/>
        <v>3</v>
      </c>
      <c r="AT810" s="92">
        <f>INDEX([1]RiskPlusY2565Q3!AA:AA,MATCH([1]ตารางคะแนนV3!$C810,[1]RiskPlusY2565Q3!$D:$D,0))</f>
        <v>1</v>
      </c>
      <c r="AU810" s="92">
        <f>INDEX([1]RiskPlusY2565Q3!AC:AC,MATCH([1]ตารางคะแนนV3!$C810,[1]RiskPlusY2565Q3!$D:$D,0))</f>
        <v>1</v>
      </c>
      <c r="AV810" s="94">
        <f t="shared" si="203"/>
        <v>2</v>
      </c>
      <c r="AW810" s="95">
        <f t="shared" si="204"/>
        <v>5</v>
      </c>
      <c r="AX810" s="96">
        <f t="shared" si="205"/>
        <v>12</v>
      </c>
      <c r="AY810" s="18" t="str">
        <f t="shared" si="206"/>
        <v>A</v>
      </c>
      <c r="AZ810" s="18"/>
      <c r="BA810" s="18" t="str">
        <f>INDEX([1]Proflile65!$L:$L,MATCH([1]ตารางคะแนนV3!$C810,[1]Proflile65!$D:$D,0))</f>
        <v>เดิม</v>
      </c>
      <c r="BB810" s="18"/>
      <c r="BC810" s="18"/>
      <c r="BD810" s="28" t="b">
        <f t="shared" si="207"/>
        <v>1</v>
      </c>
      <c r="BE810" s="96">
        <v>12</v>
      </c>
      <c r="BF810" s="18" t="s">
        <v>2048</v>
      </c>
      <c r="BH810" s="17">
        <f t="shared" si="192"/>
        <v>300000</v>
      </c>
    </row>
    <row r="811" spans="1:60">
      <c r="A811" s="18" t="s">
        <v>41</v>
      </c>
      <c r="B811" s="17" t="s">
        <v>164</v>
      </c>
      <c r="C811" s="18" t="s">
        <v>1791</v>
      </c>
      <c r="D811" s="17" t="s">
        <v>1792</v>
      </c>
      <c r="E811" s="18" t="str">
        <f>INDEX([1]Proflile65!$F:$F,MATCH([1]ตารางคะแนนV3!$C811,[1]Proflile65!$D:$D,0))</f>
        <v>รพช.</v>
      </c>
      <c r="F811" s="18">
        <f>INDEX([1]Proflile65!$H:$H,MATCH([1]ตารางคะแนนV3!$C811,[1]Proflile65!$D:$D,0))</f>
        <v>150</v>
      </c>
      <c r="G811" s="19" t="str">
        <f>INDEX([1]Proflile65!$K:$K,MATCH([1]ตารางคะแนนV3!$C811,[1]Proflile65!$D:$D,0))</f>
        <v>รพช.M2 B&gt;100</v>
      </c>
      <c r="H811" s="75">
        <v>87175</v>
      </c>
      <c r="I811" s="76">
        <f>INDEX([1]RiskPlusY2565Q3!L:L,MATCH([1]ตารางคะแนนV3!$C811,[1]RiskPlusY2565Q3!$D:$D,0))</f>
        <v>110237180.61</v>
      </c>
      <c r="J811" s="76">
        <f>INDEX([1]RiskPlusY2565Q3!P:P,MATCH([1]ตารางคะแนนV3!$C811,[1]RiskPlusY2565Q3!$D:$D,0))</f>
        <v>-48102850.670000002</v>
      </c>
      <c r="K811" s="76">
        <f>INDEX([1]RiskPlusY2565Q3!O:O,MATCH([1]ตารางคะแนนV3!$C811,[1]RiskPlusY2565Q3!$D:$D,0))</f>
        <v>65919703.270000003</v>
      </c>
      <c r="L811" s="76">
        <f>INDEX([1]RiskPlusY2565Q3!M:M,MATCH([1]ตารางคะแนนV3!$C811,[1]RiskPlusY2565Q3!$D:$D,0))</f>
        <v>62693394.829999998</v>
      </c>
      <c r="M811" s="29">
        <f>INDEX([1]RiskPlusY2565Q3!N:N,MATCH([1]ตารางคะแนนV3!$C811,[1]RiskPlusY2565Q3!$D:$D,0))</f>
        <v>1</v>
      </c>
      <c r="N811" s="77">
        <f>INDEX([1]PlanfinY2565Q3!M:M,MATCH([1]ตารางคะแนนV3!$C811,[1]PlanfinY2565Q3!$C:$C,0))</f>
        <v>0</v>
      </c>
      <c r="O811" s="78">
        <f>INDEX([1]PlanfinY2565Q3!N:N,MATCH([1]ตารางคะแนนV3!$C811,[1]PlanfinY2565Q3!$C:$C,0))</f>
        <v>1</v>
      </c>
      <c r="P811" s="79">
        <f t="shared" si="193"/>
        <v>1</v>
      </c>
      <c r="Q811" s="80">
        <f>INDEX([1]Ratio!R:R,MATCH([1]ตารางคะแนนV3!$C811,[1]Ratio!$C:$C,0))</f>
        <v>247</v>
      </c>
      <c r="R811" s="81">
        <f>INDEX([1]RiskPlusY2565Q3!$S:$S,MATCH([1]ตารางคะแนนV3!C811,[1]RiskPlusY2565Q3!$D:$D,0))</f>
        <v>0</v>
      </c>
      <c r="S811" s="82">
        <f>INDEX([1]Ratio!$S:$S,MATCH([1]ตารางคะแนนV3!$C811,[1]Ratio!$C:$C,0))</f>
        <v>137</v>
      </c>
      <c r="T811" s="78">
        <f>VLOOKUP($C811,[1]RiskPlusY2565Q3!$D$2:$W$901,17,0)</f>
        <v>0</v>
      </c>
      <c r="U811" s="83">
        <f t="shared" si="194"/>
        <v>0</v>
      </c>
      <c r="V811" s="82">
        <f>INDEX([1]Ratio!$T:$T,MATCH([1]ตารางคะแนนV3!$C811,[1]Ratio!$C:$C,0))</f>
        <v>101</v>
      </c>
      <c r="W811" s="78">
        <f>VLOOKUP($C811,[1]RiskPlusY2565Q3!$D$2:$W$901,18,0)</f>
        <v>0</v>
      </c>
      <c r="X811" s="83">
        <f t="shared" si="195"/>
        <v>0</v>
      </c>
      <c r="Y811" s="82">
        <f>INDEX([1]Ratio!$V:$V,MATCH([1]ตารางคะแนนV3!$C811,[1]Ratio!$C:$C,0))</f>
        <v>48</v>
      </c>
      <c r="Z811" s="81">
        <f>INDEX([1]RiskPlusY2565Q3!$W:$W,MATCH([1]ตารางคะแนนV3!C811,[1]RiskPlusY2565Q3!$D:$D,0))</f>
        <v>1</v>
      </c>
      <c r="AA811" s="84">
        <f t="shared" si="196"/>
        <v>1</v>
      </c>
      <c r="AB811" s="77" t="str">
        <f>INDEX('[1]Quick MethodY2565Q3'!P:P,MATCH([1]ตารางคะแนนV3!$C811,'[1]Quick MethodY2565Q3'!$C:$C,0))</f>
        <v>0</v>
      </c>
      <c r="AC811" s="78" t="str">
        <f>INDEX('[1]Quick MethodY2565Q3'!Q:Q,MATCH([1]ตารางคะแนนV3!$C811,'[1]Quick MethodY2565Q3'!$C:$C,0))</f>
        <v>1</v>
      </c>
      <c r="AD811" s="78">
        <f>INDEX([1]HGRY2565Q3!W:W,MATCH([1]ตารางคะแนนV3!$C811,[1]HGRY2565Q3!$C:$C,0))</f>
        <v>0</v>
      </c>
      <c r="AE811" s="78">
        <f>INDEX([1]HGRY2565Q3!X:X,MATCH([1]ตารางคะแนนV3!$C811,[1]HGRY2565Q3!$C:$C,0))</f>
        <v>0.5</v>
      </c>
      <c r="AF811" s="78">
        <f>INDEX([1]HGRY2565Q3!Y:Y,MATCH([1]ตารางคะแนนV3!$C811,[1]HGRY2565Q3!$C:$C,0))</f>
        <v>0</v>
      </c>
      <c r="AG811" s="78">
        <f>INDEX([1]HGRY2565Q3!Z:Z,MATCH([1]ตารางคะแนนV3!$C811,[1]HGRY2565Q3!$C:$C,0))</f>
        <v>0</v>
      </c>
      <c r="AH811" s="85">
        <f t="shared" si="197"/>
        <v>1.5</v>
      </c>
      <c r="AI811" s="79">
        <f t="shared" si="198"/>
        <v>1.5</v>
      </c>
      <c r="AJ811" s="86">
        <f>INDEX([1]PointY2565Q3!J:J,MATCH([1]ตารางคะแนนV3!$C811,[1]PointY2565Q3!$C:$C,0))</f>
        <v>1</v>
      </c>
      <c r="AK811" s="87">
        <f>IFERROR(INDEX([1]อัตราการครองเตียง!O:O,MATCH([1]ตารางคะแนนV3!$C811,[1]อัตราการครองเตียง!$C:$C,0)),0)</f>
        <v>1</v>
      </c>
      <c r="AL811" s="88">
        <f>INDEX([1]SumAdjRw!R:R,MATCH([1]ตารางคะแนนV3!$C811,[1]SumAdjRw!$C:$C,0))</f>
        <v>1</v>
      </c>
      <c r="AM811" s="89">
        <f t="shared" si="199"/>
        <v>2</v>
      </c>
      <c r="AN811" s="90">
        <f t="shared" si="200"/>
        <v>4.5</v>
      </c>
      <c r="AO811" s="91">
        <f t="shared" si="201"/>
        <v>6.5</v>
      </c>
      <c r="AP811" s="92">
        <f>INDEX([1]RiskPlusY2565Q3!Q:Q,MATCH([1]ตารางคะแนนV3!$C811,[1]RiskPlusY2565Q3!$D:$D,0))</f>
        <v>0</v>
      </c>
      <c r="AQ811" s="92">
        <f>INDEX([1]RiskPlusY2565Q3!R:R,MATCH([1]ตารางคะแนนV3!$C811,[1]RiskPlusY2565Q3!$D:$D,0))</f>
        <v>0</v>
      </c>
      <c r="AR811" s="92">
        <f>INDEX([1]RiskPlusY2565Q3!AB:AB,MATCH([1]ตารางคะแนนV3!$C811,[1]RiskPlusY2565Q3!$D:$D,0))</f>
        <v>1</v>
      </c>
      <c r="AS811" s="93">
        <f t="shared" si="202"/>
        <v>1</v>
      </c>
      <c r="AT811" s="92">
        <f>INDEX([1]RiskPlusY2565Q3!AA:AA,MATCH([1]ตารางคะแนนV3!$C811,[1]RiskPlusY2565Q3!$D:$D,0))</f>
        <v>1</v>
      </c>
      <c r="AU811" s="92">
        <f>INDEX([1]RiskPlusY2565Q3!AC:AC,MATCH([1]ตารางคะแนนV3!$C811,[1]RiskPlusY2565Q3!$D:$D,0))</f>
        <v>0</v>
      </c>
      <c r="AV811" s="94">
        <f t="shared" si="203"/>
        <v>1</v>
      </c>
      <c r="AW811" s="95">
        <f t="shared" si="204"/>
        <v>2</v>
      </c>
      <c r="AX811" s="96">
        <f t="shared" si="205"/>
        <v>8.5</v>
      </c>
      <c r="AY811" s="18" t="str">
        <f t="shared" si="206"/>
        <v>D</v>
      </c>
      <c r="AZ811" s="18"/>
      <c r="BA811" s="18" t="str">
        <f>INDEX([1]Proflile65!$L:$L,MATCH([1]ตารางคะแนนV3!$C811,[1]Proflile65!$D:$D,0))</f>
        <v>เดิม</v>
      </c>
      <c r="BB811" s="18"/>
      <c r="BC811" s="18"/>
      <c r="BD811" s="28" t="b">
        <f t="shared" si="207"/>
        <v>1</v>
      </c>
      <c r="BE811" s="96">
        <v>8.5</v>
      </c>
      <c r="BF811" s="18" t="s">
        <v>2073</v>
      </c>
      <c r="BH811" s="17">
        <f t="shared" si="192"/>
        <v>0</v>
      </c>
    </row>
    <row r="812" spans="1:60">
      <c r="A812" s="18" t="s">
        <v>41</v>
      </c>
      <c r="B812" s="17" t="s">
        <v>164</v>
      </c>
      <c r="C812" s="18" t="s">
        <v>1793</v>
      </c>
      <c r="D812" s="17" t="s">
        <v>1794</v>
      </c>
      <c r="E812" s="18" t="str">
        <f>INDEX([1]Proflile65!$F:$F,MATCH([1]ตารางคะแนนV3!$C812,[1]Proflile65!$D:$D,0))</f>
        <v>รพช.</v>
      </c>
      <c r="F812" s="18">
        <f>INDEX([1]Proflile65!$H:$H,MATCH([1]ตารางคะแนนV3!$C812,[1]Proflile65!$D:$D,0))</f>
        <v>30</v>
      </c>
      <c r="G812" s="19" t="str">
        <f>INDEX([1]Proflile65!$K:$K,MATCH([1]ตารางคะแนนV3!$C812,[1]Proflile65!$D:$D,0))</f>
        <v>รพช.F2 P&lt;=30,000</v>
      </c>
      <c r="H812" s="75">
        <v>28524</v>
      </c>
      <c r="I812" s="76">
        <f>INDEX([1]RiskPlusY2565Q3!L:L,MATCH([1]ตารางคะแนนV3!$C812,[1]RiskPlusY2565Q3!$D:$D,0))</f>
        <v>36444848.789999999</v>
      </c>
      <c r="J812" s="76">
        <f>INDEX([1]RiskPlusY2565Q3!P:P,MATCH([1]ตารางคะแนนV3!$C812,[1]RiskPlusY2565Q3!$D:$D,0))</f>
        <v>16035741.460000001</v>
      </c>
      <c r="K812" s="76">
        <f>INDEX([1]RiskPlusY2565Q3!O:O,MATCH([1]ตารางคะแนนV3!$C812,[1]RiskPlusY2565Q3!$D:$D,0))</f>
        <v>18156533.010000002</v>
      </c>
      <c r="L812" s="76">
        <f>INDEX([1]RiskPlusY2565Q3!M:M,MATCH([1]ตารางคะแนนV3!$C812,[1]RiskPlusY2565Q3!$D:$D,0))</f>
        <v>13223948.039999999</v>
      </c>
      <c r="M812" s="29">
        <f>INDEX([1]RiskPlusY2565Q3!N:N,MATCH([1]ตารางคะแนนV3!$C812,[1]RiskPlusY2565Q3!$D:$D,0))</f>
        <v>0</v>
      </c>
      <c r="N812" s="77">
        <f>INDEX([1]PlanfinY2565Q3!M:M,MATCH([1]ตารางคะแนนV3!$C812,[1]PlanfinY2565Q3!$C:$C,0))</f>
        <v>0</v>
      </c>
      <c r="O812" s="78">
        <f>INDEX([1]PlanfinY2565Q3!N:N,MATCH([1]ตารางคะแนนV3!$C812,[1]PlanfinY2565Q3!$C:$C,0))</f>
        <v>1</v>
      </c>
      <c r="P812" s="79">
        <f t="shared" si="193"/>
        <v>1</v>
      </c>
      <c r="Q812" s="80">
        <f>INDEX([1]Ratio!R:R,MATCH([1]ตารางคะแนนV3!$C812,[1]Ratio!$C:$C,0))</f>
        <v>373</v>
      </c>
      <c r="R812" s="81">
        <f>INDEX([1]RiskPlusY2565Q3!$S:$S,MATCH([1]ตารางคะแนนV3!C812,[1]RiskPlusY2565Q3!$D:$D,0))</f>
        <v>0</v>
      </c>
      <c r="S812" s="82">
        <f>INDEX([1]Ratio!$S:$S,MATCH([1]ตารางคะแนนV3!$C812,[1]Ratio!$C:$C,0))</f>
        <v>110</v>
      </c>
      <c r="T812" s="78">
        <f>VLOOKUP($C812,[1]RiskPlusY2565Q3!$D$2:$W$901,17,0)</f>
        <v>0</v>
      </c>
      <c r="U812" s="83">
        <f t="shared" si="194"/>
        <v>0</v>
      </c>
      <c r="V812" s="82">
        <f>INDEX([1]Ratio!$T:$T,MATCH([1]ตารางคะแนนV3!$C812,[1]Ratio!$C:$C,0))</f>
        <v>75</v>
      </c>
      <c r="W812" s="78">
        <f>VLOOKUP($C812,[1]RiskPlusY2565Q3!$D$2:$W$901,18,0)</f>
        <v>0</v>
      </c>
      <c r="X812" s="83">
        <f t="shared" si="195"/>
        <v>0</v>
      </c>
      <c r="Y812" s="82">
        <f>INDEX([1]Ratio!$V:$V,MATCH([1]ตารางคะแนนV3!$C812,[1]Ratio!$C:$C,0))</f>
        <v>42</v>
      </c>
      <c r="Z812" s="81">
        <f>INDEX([1]RiskPlusY2565Q3!$W:$W,MATCH([1]ตารางคะแนนV3!C812,[1]RiskPlusY2565Q3!$D:$D,0))</f>
        <v>1</v>
      </c>
      <c r="AA812" s="84">
        <f t="shared" si="196"/>
        <v>1</v>
      </c>
      <c r="AB812" s="77" t="str">
        <f>INDEX('[1]Quick MethodY2565Q3'!P:P,MATCH([1]ตารางคะแนนV3!$C812,'[1]Quick MethodY2565Q3'!$C:$C,0))</f>
        <v>1</v>
      </c>
      <c r="AC812" s="78" t="str">
        <f>INDEX('[1]Quick MethodY2565Q3'!Q:Q,MATCH([1]ตารางคะแนนV3!$C812,'[1]Quick MethodY2565Q3'!$C:$C,0))</f>
        <v>1</v>
      </c>
      <c r="AD812" s="78">
        <f>INDEX([1]HGRY2565Q3!W:W,MATCH([1]ตารางคะแนนV3!$C812,[1]HGRY2565Q3!$C:$C,0))</f>
        <v>0</v>
      </c>
      <c r="AE812" s="78">
        <f>INDEX([1]HGRY2565Q3!X:X,MATCH([1]ตารางคะแนนV3!$C812,[1]HGRY2565Q3!$C:$C,0))</f>
        <v>0</v>
      </c>
      <c r="AF812" s="78">
        <f>INDEX([1]HGRY2565Q3!Y:Y,MATCH([1]ตารางคะแนนV3!$C812,[1]HGRY2565Q3!$C:$C,0))</f>
        <v>0</v>
      </c>
      <c r="AG812" s="78">
        <f>INDEX([1]HGRY2565Q3!Z:Z,MATCH([1]ตารางคะแนนV3!$C812,[1]HGRY2565Q3!$C:$C,0))</f>
        <v>0</v>
      </c>
      <c r="AH812" s="85">
        <f t="shared" si="197"/>
        <v>2</v>
      </c>
      <c r="AI812" s="79">
        <f t="shared" si="198"/>
        <v>2</v>
      </c>
      <c r="AJ812" s="86">
        <f>INDEX([1]PointY2565Q3!J:J,MATCH([1]ตารางคะแนนV3!$C812,[1]PointY2565Q3!$C:$C,0))</f>
        <v>1</v>
      </c>
      <c r="AK812" s="87">
        <f>IFERROR(INDEX([1]อัตราการครองเตียง!O:O,MATCH([1]ตารางคะแนนV3!$C812,[1]อัตราการครองเตียง!$C:$C,0)),0)</f>
        <v>1</v>
      </c>
      <c r="AL812" s="88">
        <f>INDEX([1]SumAdjRw!R:R,MATCH([1]ตารางคะแนนV3!$C812,[1]SumAdjRw!$C:$C,0))</f>
        <v>0</v>
      </c>
      <c r="AM812" s="89">
        <f t="shared" si="199"/>
        <v>1</v>
      </c>
      <c r="AN812" s="90">
        <f t="shared" si="200"/>
        <v>4</v>
      </c>
      <c r="AO812" s="91">
        <f t="shared" si="201"/>
        <v>6</v>
      </c>
      <c r="AP812" s="92">
        <f>INDEX([1]RiskPlusY2565Q3!Q:Q,MATCH([1]ตารางคะแนนV3!$C812,[1]RiskPlusY2565Q3!$D:$D,0))</f>
        <v>0</v>
      </c>
      <c r="AQ812" s="92">
        <f>INDEX([1]RiskPlusY2565Q3!R:R,MATCH([1]ตารางคะแนนV3!$C812,[1]RiskPlusY2565Q3!$D:$D,0))</f>
        <v>0</v>
      </c>
      <c r="AR812" s="92">
        <f>INDEX([1]RiskPlusY2565Q3!AB:AB,MATCH([1]ตารางคะแนนV3!$C812,[1]RiskPlusY2565Q3!$D:$D,0))</f>
        <v>1</v>
      </c>
      <c r="AS812" s="93">
        <f t="shared" si="202"/>
        <v>1</v>
      </c>
      <c r="AT812" s="92">
        <f>INDEX([1]RiskPlusY2565Q3!AA:AA,MATCH([1]ตารางคะแนนV3!$C812,[1]RiskPlusY2565Q3!$D:$D,0))</f>
        <v>1</v>
      </c>
      <c r="AU812" s="92">
        <f>INDEX([1]RiskPlusY2565Q3!AC:AC,MATCH([1]ตารางคะแนนV3!$C812,[1]RiskPlusY2565Q3!$D:$D,0))</f>
        <v>1</v>
      </c>
      <c r="AV812" s="94">
        <f t="shared" si="203"/>
        <v>2</v>
      </c>
      <c r="AW812" s="95">
        <f t="shared" si="204"/>
        <v>3</v>
      </c>
      <c r="AX812" s="96">
        <f t="shared" si="205"/>
        <v>9</v>
      </c>
      <c r="AY812" s="18" t="str">
        <f t="shared" si="206"/>
        <v>C</v>
      </c>
      <c r="AZ812" s="18"/>
      <c r="BA812" s="18" t="str">
        <f>INDEX([1]Proflile65!$L:$L,MATCH([1]ตารางคะแนนV3!$C812,[1]Proflile65!$D:$D,0))</f>
        <v>เดิม</v>
      </c>
      <c r="BB812" s="18"/>
      <c r="BC812" s="18"/>
      <c r="BD812" s="28" t="b">
        <f t="shared" si="207"/>
        <v>1</v>
      </c>
      <c r="BE812" s="96">
        <v>9</v>
      </c>
      <c r="BF812" s="18" t="s">
        <v>2072</v>
      </c>
      <c r="BH812" s="17">
        <f t="shared" si="192"/>
        <v>0</v>
      </c>
    </row>
    <row r="813" spans="1:60">
      <c r="A813" s="18" t="s">
        <v>41</v>
      </c>
      <c r="B813" s="17" t="s">
        <v>164</v>
      </c>
      <c r="C813" s="18" t="s">
        <v>1795</v>
      </c>
      <c r="D813" s="17" t="s">
        <v>2089</v>
      </c>
      <c r="E813" s="18" t="str">
        <f>INDEX([1]Proflile65!$F:$F,MATCH([1]ตารางคะแนนV3!$C813,[1]Proflile65!$D:$D,0))</f>
        <v>รพช.</v>
      </c>
      <c r="F813" s="18">
        <f>INDEX([1]Proflile65!$H:$H,MATCH([1]ตารางคะแนนV3!$C813,[1]Proflile65!$D:$D,0))</f>
        <v>45</v>
      </c>
      <c r="G813" s="19" t="str">
        <f>INDEX([1]Proflile65!$K:$K,MATCH([1]ตารางคะแนนV3!$C813,[1]Proflile65!$D:$D,0))</f>
        <v>รพช.F2 P&lt;=30,000</v>
      </c>
      <c r="H813" s="75">
        <v>12474</v>
      </c>
      <c r="I813" s="76">
        <f>INDEX([1]RiskPlusY2565Q3!L:L,MATCH([1]ตารางคะแนนV3!$C813,[1]RiskPlusY2565Q3!$D:$D,0))</f>
        <v>133079957.66</v>
      </c>
      <c r="J813" s="76">
        <f>INDEX([1]RiskPlusY2565Q3!P:P,MATCH([1]ตารางคะแนนV3!$C813,[1]RiskPlusY2565Q3!$D:$D,0))</f>
        <v>24148828.609999999</v>
      </c>
      <c r="K813" s="76">
        <f>INDEX([1]RiskPlusY2565Q3!O:O,MATCH([1]ตารางคะแนนV3!$C813,[1]RiskPlusY2565Q3!$D:$D,0))</f>
        <v>118612410.56999999</v>
      </c>
      <c r="L813" s="76">
        <f>INDEX([1]RiskPlusY2565Q3!M:M,MATCH([1]ตารางคะแนนV3!$C813,[1]RiskPlusY2565Q3!$D:$D,0))</f>
        <v>116505530.84999999</v>
      </c>
      <c r="M813" s="29">
        <f>INDEX([1]RiskPlusY2565Q3!N:N,MATCH([1]ตารางคะแนนV3!$C813,[1]RiskPlusY2565Q3!$D:$D,0))</f>
        <v>0</v>
      </c>
      <c r="N813" s="77">
        <f>INDEX([1]PlanfinY2565Q3!M:M,MATCH([1]ตารางคะแนนV3!$C813,[1]PlanfinY2565Q3!$C:$C,0))</f>
        <v>0</v>
      </c>
      <c r="O813" s="78">
        <f>INDEX([1]PlanfinY2565Q3!N:N,MATCH([1]ตารางคะแนนV3!$C813,[1]PlanfinY2565Q3!$C:$C,0))</f>
        <v>0</v>
      </c>
      <c r="P813" s="79">
        <f t="shared" si="193"/>
        <v>0</v>
      </c>
      <c r="Q813" s="80">
        <f>INDEX([1]Ratio!R:R,MATCH([1]ตารางคะแนนV3!$C813,[1]Ratio!$C:$C,0))</f>
        <v>40</v>
      </c>
      <c r="R813" s="81">
        <f>INDEX([1]RiskPlusY2565Q3!$S:$S,MATCH([1]ตารางคะแนนV3!C813,[1]RiskPlusY2565Q3!$D:$D,0))</f>
        <v>1</v>
      </c>
      <c r="S813" s="82">
        <f>INDEX([1]Ratio!$S:$S,MATCH([1]ตารางคะแนนV3!$C813,[1]Ratio!$C:$C,0))</f>
        <v>153</v>
      </c>
      <c r="T813" s="78">
        <f>VLOOKUP($C813,[1]RiskPlusY2565Q3!$D$2:$W$901,17,0)</f>
        <v>0</v>
      </c>
      <c r="U813" s="83">
        <f t="shared" si="194"/>
        <v>0</v>
      </c>
      <c r="V813" s="82">
        <f>INDEX([1]Ratio!$T:$T,MATCH([1]ตารางคะแนนV3!$C813,[1]Ratio!$C:$C,0))</f>
        <v>72</v>
      </c>
      <c r="W813" s="78">
        <f>VLOOKUP($C813,[1]RiskPlusY2565Q3!$D$2:$W$901,18,0)</f>
        <v>0</v>
      </c>
      <c r="X813" s="83">
        <f t="shared" si="195"/>
        <v>0</v>
      </c>
      <c r="Y813" s="82">
        <f>INDEX([1]Ratio!$V:$V,MATCH([1]ตารางคะแนนV3!$C813,[1]Ratio!$C:$C,0))</f>
        <v>35</v>
      </c>
      <c r="Z813" s="81">
        <f>INDEX([1]RiskPlusY2565Q3!$W:$W,MATCH([1]ตารางคะแนนV3!C813,[1]RiskPlusY2565Q3!$D:$D,0))</f>
        <v>1</v>
      </c>
      <c r="AA813" s="84">
        <f t="shared" si="196"/>
        <v>2</v>
      </c>
      <c r="AB813" s="77" t="str">
        <f>INDEX('[1]Quick MethodY2565Q3'!P:P,MATCH([1]ตารางคะแนนV3!$C813,'[1]Quick MethodY2565Q3'!$C:$C,0))</f>
        <v>1</v>
      </c>
      <c r="AC813" s="78" t="str">
        <f>INDEX('[1]Quick MethodY2565Q3'!Q:Q,MATCH([1]ตารางคะแนนV3!$C813,'[1]Quick MethodY2565Q3'!$C:$C,0))</f>
        <v>1</v>
      </c>
      <c r="AD813" s="78">
        <f>INDEX([1]HGRY2565Q3!W:W,MATCH([1]ตารางคะแนนV3!$C813,[1]HGRY2565Q3!$C:$C,0))</f>
        <v>0</v>
      </c>
      <c r="AE813" s="78">
        <f>INDEX([1]HGRY2565Q3!X:X,MATCH([1]ตารางคะแนนV3!$C813,[1]HGRY2565Q3!$C:$C,0))</f>
        <v>0</v>
      </c>
      <c r="AF813" s="78">
        <f>INDEX([1]HGRY2565Q3!Y:Y,MATCH([1]ตารางคะแนนV3!$C813,[1]HGRY2565Q3!$C:$C,0))</f>
        <v>0</v>
      </c>
      <c r="AG813" s="78">
        <f>INDEX([1]HGRY2565Q3!Z:Z,MATCH([1]ตารางคะแนนV3!$C813,[1]HGRY2565Q3!$C:$C,0))</f>
        <v>0</v>
      </c>
      <c r="AH813" s="85">
        <f t="shared" si="197"/>
        <v>2</v>
      </c>
      <c r="AI813" s="79">
        <f t="shared" si="198"/>
        <v>2</v>
      </c>
      <c r="AJ813" s="86">
        <f>INDEX([1]PointY2565Q3!J:J,MATCH([1]ตารางคะแนนV3!$C813,[1]PointY2565Q3!$C:$C,0))</f>
        <v>1</v>
      </c>
      <c r="AK813" s="87">
        <f>IFERROR(INDEX([1]อัตราการครองเตียง!O:O,MATCH([1]ตารางคะแนนV3!$C813,[1]อัตราการครองเตียง!$C:$C,0)),0)</f>
        <v>0</v>
      </c>
      <c r="AL813" s="88">
        <f>INDEX([1]SumAdjRw!R:R,MATCH([1]ตารางคะแนนV3!$C813,[1]SumAdjRw!$C:$C,0))</f>
        <v>1</v>
      </c>
      <c r="AM813" s="89">
        <f t="shared" si="199"/>
        <v>1</v>
      </c>
      <c r="AN813" s="90">
        <f t="shared" si="200"/>
        <v>4</v>
      </c>
      <c r="AO813" s="91">
        <f t="shared" si="201"/>
        <v>6</v>
      </c>
      <c r="AP813" s="92">
        <f>INDEX([1]RiskPlusY2565Q3!Q:Q,MATCH([1]ตารางคะแนนV3!$C813,[1]RiskPlusY2565Q3!$D:$D,0))</f>
        <v>1</v>
      </c>
      <c r="AQ813" s="92">
        <f>INDEX([1]RiskPlusY2565Q3!R:R,MATCH([1]ตารางคะแนนV3!$C813,[1]RiskPlusY2565Q3!$D:$D,0))</f>
        <v>1</v>
      </c>
      <c r="AR813" s="92">
        <f>INDEX([1]RiskPlusY2565Q3!AB:AB,MATCH([1]ตารางคะแนนV3!$C813,[1]RiskPlusY2565Q3!$D:$D,0))</f>
        <v>1</v>
      </c>
      <c r="AS813" s="93">
        <f t="shared" si="202"/>
        <v>3</v>
      </c>
      <c r="AT813" s="92">
        <f>INDEX([1]RiskPlusY2565Q3!AA:AA,MATCH([1]ตารางคะแนนV3!$C813,[1]RiskPlusY2565Q3!$D:$D,0))</f>
        <v>1</v>
      </c>
      <c r="AU813" s="92">
        <f>INDEX([1]RiskPlusY2565Q3!AC:AC,MATCH([1]ตารางคะแนนV3!$C813,[1]RiskPlusY2565Q3!$D:$D,0))</f>
        <v>1</v>
      </c>
      <c r="AV813" s="94">
        <f t="shared" si="203"/>
        <v>2</v>
      </c>
      <c r="AW813" s="95">
        <f t="shared" si="204"/>
        <v>5</v>
      </c>
      <c r="AX813" s="96">
        <f t="shared" si="205"/>
        <v>11</v>
      </c>
      <c r="AY813" s="18" t="str">
        <f t="shared" si="206"/>
        <v>B</v>
      </c>
      <c r="AZ813" s="18"/>
      <c r="BA813" s="18" t="str">
        <f>INDEX([1]Proflile65!$L:$L,MATCH([1]ตารางคะแนนV3!$C813,[1]Proflile65!$D:$D,0))</f>
        <v>เดิม</v>
      </c>
      <c r="BB813" s="18"/>
      <c r="BC813" s="18"/>
      <c r="BD813" s="28" t="b">
        <f t="shared" si="207"/>
        <v>1</v>
      </c>
      <c r="BE813" s="96">
        <v>11</v>
      </c>
      <c r="BF813" s="18" t="s">
        <v>2071</v>
      </c>
      <c r="BH813" s="17">
        <f t="shared" si="192"/>
        <v>150000</v>
      </c>
    </row>
    <row r="814" spans="1:60">
      <c r="A814" s="18" t="s">
        <v>41</v>
      </c>
      <c r="B814" s="17" t="s">
        <v>164</v>
      </c>
      <c r="C814" s="18" t="s">
        <v>1797</v>
      </c>
      <c r="D814" s="17" t="s">
        <v>1798</v>
      </c>
      <c r="E814" s="18" t="str">
        <f>INDEX([1]Proflile65!$F:$F,MATCH([1]ตารางคะแนนV3!$C814,[1]Proflile65!$D:$D,0))</f>
        <v>รพช.</v>
      </c>
      <c r="F814" s="18">
        <f>INDEX([1]Proflile65!$H:$H,MATCH([1]ตารางคะแนนV3!$C814,[1]Proflile65!$D:$D,0))</f>
        <v>60</v>
      </c>
      <c r="G814" s="19" t="str">
        <f>INDEX([1]Proflile65!$K:$K,MATCH([1]ตารางคะแนนV3!$C814,[1]Proflile65!$D:$D,0))</f>
        <v>รพช.M2 B&lt;=100</v>
      </c>
      <c r="H814" s="75">
        <v>44242</v>
      </c>
      <c r="I814" s="76">
        <f>INDEX([1]RiskPlusY2565Q3!L:L,MATCH([1]ตารางคะแนนV3!$C814,[1]RiskPlusY2565Q3!$D:$D,0))</f>
        <v>143984120.46000001</v>
      </c>
      <c r="J814" s="76">
        <f>INDEX([1]RiskPlusY2565Q3!P:P,MATCH([1]ตารางคะแนนV3!$C814,[1]RiskPlusY2565Q3!$D:$D,0))</f>
        <v>39811997.140000001</v>
      </c>
      <c r="K814" s="76">
        <f>INDEX([1]RiskPlusY2565Q3!O:O,MATCH([1]ตารางคะแนนV3!$C814,[1]RiskPlusY2565Q3!$D:$D,0))</f>
        <v>108398113.51000001</v>
      </c>
      <c r="L814" s="76">
        <f>INDEX([1]RiskPlusY2565Q3!M:M,MATCH([1]ตารางคะแนนV3!$C814,[1]RiskPlusY2565Q3!$D:$D,0))</f>
        <v>105394401.45</v>
      </c>
      <c r="M814" s="29">
        <f>INDEX([1]RiskPlusY2565Q3!N:N,MATCH([1]ตารางคะแนนV3!$C814,[1]RiskPlusY2565Q3!$D:$D,0))</f>
        <v>0</v>
      </c>
      <c r="N814" s="77">
        <f>INDEX([1]PlanfinY2565Q3!M:M,MATCH([1]ตารางคะแนนV3!$C814,[1]PlanfinY2565Q3!$C:$C,0))</f>
        <v>0</v>
      </c>
      <c r="O814" s="78">
        <f>INDEX([1]PlanfinY2565Q3!N:N,MATCH([1]ตารางคะแนนV3!$C814,[1]PlanfinY2565Q3!$C:$C,0))</f>
        <v>1</v>
      </c>
      <c r="P814" s="79">
        <f t="shared" si="193"/>
        <v>1</v>
      </c>
      <c r="Q814" s="80">
        <f>INDEX([1]Ratio!R:R,MATCH([1]ตารางคะแนนV3!$C814,[1]Ratio!$C:$C,0))</f>
        <v>247</v>
      </c>
      <c r="R814" s="81">
        <f>INDEX([1]RiskPlusY2565Q3!$S:$S,MATCH([1]ตารางคะแนนV3!C814,[1]RiskPlusY2565Q3!$D:$D,0))</f>
        <v>0</v>
      </c>
      <c r="S814" s="82">
        <f>INDEX([1]Ratio!$S:$S,MATCH([1]ตารางคะแนนV3!$C814,[1]Ratio!$C:$C,0))</f>
        <v>162</v>
      </c>
      <c r="T814" s="78">
        <f>VLOOKUP($C814,[1]RiskPlusY2565Q3!$D$2:$W$901,17,0)</f>
        <v>0</v>
      </c>
      <c r="U814" s="83">
        <f t="shared" si="194"/>
        <v>0</v>
      </c>
      <c r="V814" s="82">
        <f>INDEX([1]Ratio!$T:$T,MATCH([1]ตารางคะแนนV3!$C814,[1]Ratio!$C:$C,0))</f>
        <v>52</v>
      </c>
      <c r="W814" s="78">
        <f>VLOOKUP($C814,[1]RiskPlusY2565Q3!$D$2:$W$901,18,0)</f>
        <v>1</v>
      </c>
      <c r="X814" s="83">
        <f t="shared" si="195"/>
        <v>0.5</v>
      </c>
      <c r="Y814" s="82">
        <f>INDEX([1]Ratio!$V:$V,MATCH([1]ตารางคะแนนV3!$C814,[1]Ratio!$C:$C,0))</f>
        <v>35</v>
      </c>
      <c r="Z814" s="81">
        <f>INDEX([1]RiskPlusY2565Q3!$W:$W,MATCH([1]ตารางคะแนนV3!C814,[1]RiskPlusY2565Q3!$D:$D,0))</f>
        <v>1</v>
      </c>
      <c r="AA814" s="84">
        <f t="shared" si="196"/>
        <v>1.5</v>
      </c>
      <c r="AB814" s="77" t="str">
        <f>INDEX('[1]Quick MethodY2565Q3'!P:P,MATCH([1]ตารางคะแนนV3!$C814,'[1]Quick MethodY2565Q3'!$C:$C,0))</f>
        <v>1</v>
      </c>
      <c r="AC814" s="78" t="str">
        <f>INDEX('[1]Quick MethodY2565Q3'!Q:Q,MATCH([1]ตารางคะแนนV3!$C814,'[1]Quick MethodY2565Q3'!$C:$C,0))</f>
        <v>1</v>
      </c>
      <c r="AD814" s="78">
        <f>INDEX([1]HGRY2565Q3!W:W,MATCH([1]ตารางคะแนนV3!$C814,[1]HGRY2565Q3!$C:$C,0))</f>
        <v>0.5</v>
      </c>
      <c r="AE814" s="78">
        <f>INDEX([1]HGRY2565Q3!X:X,MATCH([1]ตารางคะแนนV3!$C814,[1]HGRY2565Q3!$C:$C,0))</f>
        <v>0.5</v>
      </c>
      <c r="AF814" s="78">
        <f>INDEX([1]HGRY2565Q3!Y:Y,MATCH([1]ตารางคะแนนV3!$C814,[1]HGRY2565Q3!$C:$C,0))</f>
        <v>0.5</v>
      </c>
      <c r="AG814" s="78">
        <f>INDEX([1]HGRY2565Q3!Z:Z,MATCH([1]ตารางคะแนนV3!$C814,[1]HGRY2565Q3!$C:$C,0))</f>
        <v>0.5</v>
      </c>
      <c r="AH814" s="85">
        <f t="shared" si="197"/>
        <v>4</v>
      </c>
      <c r="AI814" s="79">
        <f t="shared" si="198"/>
        <v>2</v>
      </c>
      <c r="AJ814" s="86">
        <f>INDEX([1]PointY2565Q3!J:J,MATCH([1]ตารางคะแนนV3!$C814,[1]PointY2565Q3!$C:$C,0))</f>
        <v>1</v>
      </c>
      <c r="AK814" s="87">
        <f>IFERROR(INDEX([1]อัตราการครองเตียง!O:O,MATCH([1]ตารางคะแนนV3!$C814,[1]อัตราการครองเตียง!$C:$C,0)),0)</f>
        <v>1</v>
      </c>
      <c r="AL814" s="88">
        <f>INDEX([1]SumAdjRw!R:R,MATCH([1]ตารางคะแนนV3!$C814,[1]SumAdjRw!$C:$C,0))</f>
        <v>1</v>
      </c>
      <c r="AM814" s="89">
        <f t="shared" si="199"/>
        <v>2</v>
      </c>
      <c r="AN814" s="90">
        <f t="shared" si="200"/>
        <v>5</v>
      </c>
      <c r="AO814" s="91">
        <f t="shared" si="201"/>
        <v>7.5</v>
      </c>
      <c r="AP814" s="92">
        <f>INDEX([1]RiskPlusY2565Q3!Q:Q,MATCH([1]ตารางคะแนนV3!$C814,[1]RiskPlusY2565Q3!$D:$D,0))</f>
        <v>1</v>
      </c>
      <c r="AQ814" s="92">
        <f>INDEX([1]RiskPlusY2565Q3!R:R,MATCH([1]ตารางคะแนนV3!$C814,[1]RiskPlusY2565Q3!$D:$D,0))</f>
        <v>1</v>
      </c>
      <c r="AR814" s="92">
        <f>INDEX([1]RiskPlusY2565Q3!AB:AB,MATCH([1]ตารางคะแนนV3!$C814,[1]RiskPlusY2565Q3!$D:$D,0))</f>
        <v>1</v>
      </c>
      <c r="AS814" s="93">
        <f t="shared" si="202"/>
        <v>3</v>
      </c>
      <c r="AT814" s="92">
        <f>INDEX([1]RiskPlusY2565Q3!AA:AA,MATCH([1]ตารางคะแนนV3!$C814,[1]RiskPlusY2565Q3!$D:$D,0))</f>
        <v>1</v>
      </c>
      <c r="AU814" s="92">
        <f>INDEX([1]RiskPlusY2565Q3!AC:AC,MATCH([1]ตารางคะแนนV3!$C814,[1]RiskPlusY2565Q3!$D:$D,0))</f>
        <v>1</v>
      </c>
      <c r="AV814" s="94">
        <f t="shared" si="203"/>
        <v>2</v>
      </c>
      <c r="AW814" s="95">
        <f t="shared" si="204"/>
        <v>5</v>
      </c>
      <c r="AX814" s="96">
        <f t="shared" si="205"/>
        <v>12.5</v>
      </c>
      <c r="AY814" s="18" t="str">
        <f t="shared" si="206"/>
        <v>A</v>
      </c>
      <c r="AZ814" s="18"/>
      <c r="BA814" s="18" t="str">
        <f>INDEX([1]Proflile65!$L:$L,MATCH([1]ตารางคะแนนV3!$C814,[1]Proflile65!$D:$D,0))</f>
        <v>เดิม</v>
      </c>
      <c r="BB814" s="18"/>
      <c r="BC814" s="18"/>
      <c r="BD814" s="28" t="b">
        <f t="shared" si="207"/>
        <v>1</v>
      </c>
      <c r="BE814" s="96">
        <v>12.5</v>
      </c>
      <c r="BF814" s="18" t="s">
        <v>2048</v>
      </c>
      <c r="BH814" s="17">
        <f t="shared" ref="BH814:BH877" si="208">IF(AY814=$BH$5,$BI$5,IF(AY814=$BH$6,$BI$6,0))</f>
        <v>300000</v>
      </c>
    </row>
    <row r="815" spans="1:60">
      <c r="A815" s="18" t="s">
        <v>41</v>
      </c>
      <c r="B815" s="17" t="s">
        <v>164</v>
      </c>
      <c r="C815" s="18" t="s">
        <v>1799</v>
      </c>
      <c r="D815" s="17" t="s">
        <v>1800</v>
      </c>
      <c r="E815" s="18" t="str">
        <f>INDEX([1]Proflile65!$F:$F,MATCH([1]ตารางคะแนนV3!$C815,[1]Proflile65!$D:$D,0))</f>
        <v>รพช.</v>
      </c>
      <c r="F815" s="18">
        <f>INDEX([1]Proflile65!$H:$H,MATCH([1]ตารางคะแนนV3!$C815,[1]Proflile65!$D:$D,0))</f>
        <v>45</v>
      </c>
      <c r="G815" s="19" t="str">
        <f>INDEX([1]Proflile65!$K:$K,MATCH([1]ตารางคะแนนV3!$C815,[1]Proflile65!$D:$D,0))</f>
        <v>รพช.F2 P30,000-60,000</v>
      </c>
      <c r="H815" s="75">
        <v>43672</v>
      </c>
      <c r="I815" s="76">
        <f>INDEX([1]RiskPlusY2565Q3!L:L,MATCH([1]ตารางคะแนนV3!$C815,[1]RiskPlusY2565Q3!$D:$D,0))</f>
        <v>68056282.620000005</v>
      </c>
      <c r="J815" s="76">
        <f>INDEX([1]RiskPlusY2565Q3!P:P,MATCH([1]ตารางคะแนนV3!$C815,[1]RiskPlusY2565Q3!$D:$D,0))</f>
        <v>13937814.92</v>
      </c>
      <c r="K815" s="76">
        <f>INDEX([1]RiskPlusY2565Q3!O:O,MATCH([1]ตารางคะแนนV3!$C815,[1]RiskPlusY2565Q3!$D:$D,0))</f>
        <v>47396058.140000001</v>
      </c>
      <c r="L815" s="76">
        <f>INDEX([1]RiskPlusY2565Q3!M:M,MATCH([1]ตารางคะแนนV3!$C815,[1]RiskPlusY2565Q3!$D:$D,0))</f>
        <v>44622997.909999996</v>
      </c>
      <c r="M815" s="29">
        <f>INDEX([1]RiskPlusY2565Q3!N:N,MATCH([1]ตารางคะแนนV3!$C815,[1]RiskPlusY2565Q3!$D:$D,0))</f>
        <v>0</v>
      </c>
      <c r="N815" s="77">
        <f>INDEX([1]PlanfinY2565Q3!M:M,MATCH([1]ตารางคะแนนV3!$C815,[1]PlanfinY2565Q3!$C:$C,0))</f>
        <v>1</v>
      </c>
      <c r="O815" s="78">
        <f>INDEX([1]PlanfinY2565Q3!N:N,MATCH([1]ตารางคะแนนV3!$C815,[1]PlanfinY2565Q3!$C:$C,0))</f>
        <v>1</v>
      </c>
      <c r="P815" s="79">
        <f t="shared" si="193"/>
        <v>2</v>
      </c>
      <c r="Q815" s="80">
        <f>INDEX([1]Ratio!R:R,MATCH([1]ตารางคะแนนV3!$C815,[1]Ratio!$C:$C,0))</f>
        <v>383</v>
      </c>
      <c r="R815" s="81">
        <f>INDEX([1]RiskPlusY2565Q3!$S:$S,MATCH([1]ตารางคะแนนV3!C815,[1]RiskPlusY2565Q3!$D:$D,0))</f>
        <v>0</v>
      </c>
      <c r="S815" s="82">
        <f>INDEX([1]Ratio!$S:$S,MATCH([1]ตารางคะแนนV3!$C815,[1]Ratio!$C:$C,0))</f>
        <v>56</v>
      </c>
      <c r="T815" s="78">
        <f>VLOOKUP($C815,[1]RiskPlusY2565Q3!$D$2:$W$901,17,0)</f>
        <v>1</v>
      </c>
      <c r="U815" s="83">
        <f t="shared" si="194"/>
        <v>0.5</v>
      </c>
      <c r="V815" s="82">
        <f>INDEX([1]Ratio!$T:$T,MATCH([1]ตารางคะแนนV3!$C815,[1]Ratio!$C:$C,0))</f>
        <v>89</v>
      </c>
      <c r="W815" s="78">
        <f>VLOOKUP($C815,[1]RiskPlusY2565Q3!$D$2:$W$901,18,0)</f>
        <v>0</v>
      </c>
      <c r="X815" s="83">
        <f t="shared" si="195"/>
        <v>0</v>
      </c>
      <c r="Y815" s="82">
        <f>INDEX([1]Ratio!$V:$V,MATCH([1]ตารางคะแนนV3!$C815,[1]Ratio!$C:$C,0))</f>
        <v>59</v>
      </c>
      <c r="Z815" s="81">
        <f>INDEX([1]RiskPlusY2565Q3!$W:$W,MATCH([1]ตารางคะแนนV3!C815,[1]RiskPlusY2565Q3!$D:$D,0))</f>
        <v>1</v>
      </c>
      <c r="AA815" s="84">
        <f t="shared" si="196"/>
        <v>1.5</v>
      </c>
      <c r="AB815" s="77" t="str">
        <f>INDEX('[1]Quick MethodY2565Q3'!P:P,MATCH([1]ตารางคะแนนV3!$C815,'[1]Quick MethodY2565Q3'!$C:$C,0))</f>
        <v>1</v>
      </c>
      <c r="AC815" s="78" t="str">
        <f>INDEX('[1]Quick MethodY2565Q3'!Q:Q,MATCH([1]ตารางคะแนนV3!$C815,'[1]Quick MethodY2565Q3'!$C:$C,0))</f>
        <v>1</v>
      </c>
      <c r="AD815" s="78">
        <f>INDEX([1]HGRY2565Q3!W:W,MATCH([1]ตารางคะแนนV3!$C815,[1]HGRY2565Q3!$C:$C,0))</f>
        <v>0.5</v>
      </c>
      <c r="AE815" s="78">
        <f>INDEX([1]HGRY2565Q3!X:X,MATCH([1]ตารางคะแนนV3!$C815,[1]HGRY2565Q3!$C:$C,0))</f>
        <v>0.5</v>
      </c>
      <c r="AF815" s="78">
        <f>INDEX([1]HGRY2565Q3!Y:Y,MATCH([1]ตารางคะแนนV3!$C815,[1]HGRY2565Q3!$C:$C,0))</f>
        <v>0</v>
      </c>
      <c r="AG815" s="78">
        <f>INDEX([1]HGRY2565Q3!Z:Z,MATCH([1]ตารางคะแนนV3!$C815,[1]HGRY2565Q3!$C:$C,0))</f>
        <v>0.5</v>
      </c>
      <c r="AH815" s="85">
        <f t="shared" si="197"/>
        <v>3.5</v>
      </c>
      <c r="AI815" s="79">
        <f t="shared" si="198"/>
        <v>2</v>
      </c>
      <c r="AJ815" s="86">
        <f>INDEX([1]PointY2565Q3!J:J,MATCH([1]ตารางคะแนนV3!$C815,[1]PointY2565Q3!$C:$C,0))</f>
        <v>1</v>
      </c>
      <c r="AK815" s="87">
        <f>IFERROR(INDEX([1]อัตราการครองเตียง!O:O,MATCH([1]ตารางคะแนนV3!$C815,[1]อัตราการครองเตียง!$C:$C,0)),0)</f>
        <v>1</v>
      </c>
      <c r="AL815" s="88">
        <f>INDEX([1]SumAdjRw!R:R,MATCH([1]ตารางคะแนนV3!$C815,[1]SumAdjRw!$C:$C,0))</f>
        <v>1</v>
      </c>
      <c r="AM815" s="89">
        <f t="shared" si="199"/>
        <v>2</v>
      </c>
      <c r="AN815" s="90">
        <f t="shared" si="200"/>
        <v>5</v>
      </c>
      <c r="AO815" s="91">
        <f t="shared" si="201"/>
        <v>8.5</v>
      </c>
      <c r="AP815" s="92">
        <f>INDEX([1]RiskPlusY2565Q3!Q:Q,MATCH([1]ตารางคะแนนV3!$C815,[1]RiskPlusY2565Q3!$D:$D,0))</f>
        <v>1</v>
      </c>
      <c r="AQ815" s="92">
        <f>INDEX([1]RiskPlusY2565Q3!R:R,MATCH([1]ตารางคะแนนV3!$C815,[1]RiskPlusY2565Q3!$D:$D,0))</f>
        <v>1</v>
      </c>
      <c r="AR815" s="92">
        <f>INDEX([1]RiskPlusY2565Q3!AB:AB,MATCH([1]ตารางคะแนนV3!$C815,[1]RiskPlusY2565Q3!$D:$D,0))</f>
        <v>1</v>
      </c>
      <c r="AS815" s="93">
        <f t="shared" si="202"/>
        <v>3</v>
      </c>
      <c r="AT815" s="92">
        <f>INDEX([1]RiskPlusY2565Q3!AA:AA,MATCH([1]ตารางคะแนนV3!$C815,[1]RiskPlusY2565Q3!$D:$D,0))</f>
        <v>1</v>
      </c>
      <c r="AU815" s="92">
        <f>INDEX([1]RiskPlusY2565Q3!AC:AC,MATCH([1]ตารางคะแนนV3!$C815,[1]RiskPlusY2565Q3!$D:$D,0))</f>
        <v>1</v>
      </c>
      <c r="AV815" s="94">
        <f t="shared" si="203"/>
        <v>2</v>
      </c>
      <c r="AW815" s="95">
        <f t="shared" si="204"/>
        <v>5</v>
      </c>
      <c r="AX815" s="96">
        <f t="shared" si="205"/>
        <v>13.5</v>
      </c>
      <c r="AY815" s="18" t="str">
        <f t="shared" si="206"/>
        <v>A</v>
      </c>
      <c r="AZ815" s="18"/>
      <c r="BA815" s="18" t="str">
        <f>INDEX([1]Proflile65!$L:$L,MATCH([1]ตารางคะแนนV3!$C815,[1]Proflile65!$D:$D,0))</f>
        <v>เดิม</v>
      </c>
      <c r="BB815" s="18"/>
      <c r="BC815" s="18"/>
      <c r="BD815" s="28" t="b">
        <f t="shared" si="207"/>
        <v>1</v>
      </c>
      <c r="BE815" s="96">
        <v>13.5</v>
      </c>
      <c r="BF815" s="18" t="s">
        <v>2048</v>
      </c>
      <c r="BH815" s="17">
        <f t="shared" si="208"/>
        <v>300000</v>
      </c>
    </row>
    <row r="816" spans="1:60">
      <c r="A816" s="18" t="s">
        <v>41</v>
      </c>
      <c r="B816" s="17" t="s">
        <v>164</v>
      </c>
      <c r="C816" s="18" t="s">
        <v>1801</v>
      </c>
      <c r="D816" s="17" t="s">
        <v>1802</v>
      </c>
      <c r="E816" s="18" t="str">
        <f>INDEX([1]Proflile65!$F:$F,MATCH([1]ตารางคะแนนV3!$C816,[1]Proflile65!$D:$D,0))</f>
        <v>รพช.</v>
      </c>
      <c r="F816" s="18">
        <f>INDEX([1]Proflile65!$H:$H,MATCH([1]ตารางคะแนนV3!$C816,[1]Proflile65!$D:$D,0))</f>
        <v>35</v>
      </c>
      <c r="G816" s="19" t="str">
        <f>INDEX([1]Proflile65!$K:$K,MATCH([1]ตารางคะแนนV3!$C816,[1]Proflile65!$D:$D,0))</f>
        <v>รพช.F2 P30,000-60,000</v>
      </c>
      <c r="H816" s="75">
        <v>35161</v>
      </c>
      <c r="I816" s="76">
        <f>INDEX([1]RiskPlusY2565Q3!L:L,MATCH([1]ตารางคะแนนV3!$C816,[1]RiskPlusY2565Q3!$D:$D,0))</f>
        <v>21392732.969999999</v>
      </c>
      <c r="J816" s="76">
        <f>INDEX([1]RiskPlusY2565Q3!P:P,MATCH([1]ตารางคะแนนV3!$C816,[1]RiskPlusY2565Q3!$D:$D,0))</f>
        <v>-12081590.789999999</v>
      </c>
      <c r="K816" s="76">
        <f>INDEX([1]RiskPlusY2565Q3!O:O,MATCH([1]ตารางคะแนนV3!$C816,[1]RiskPlusY2565Q3!$D:$D,0))</f>
        <v>10390663.470000001</v>
      </c>
      <c r="L816" s="76">
        <f>INDEX([1]RiskPlusY2565Q3!M:M,MATCH([1]ตารางคะแนนV3!$C816,[1]RiskPlusY2565Q3!$D:$D,0))</f>
        <v>7085633.4199999999</v>
      </c>
      <c r="M816" s="29">
        <f>INDEX([1]RiskPlusY2565Q3!N:N,MATCH([1]ตารางคะแนนV3!$C816,[1]RiskPlusY2565Q3!$D:$D,0))</f>
        <v>1</v>
      </c>
      <c r="N816" s="77">
        <f>INDEX([1]PlanfinY2565Q3!M:M,MATCH([1]ตารางคะแนนV3!$C816,[1]PlanfinY2565Q3!$C:$C,0))</f>
        <v>0</v>
      </c>
      <c r="O816" s="78">
        <f>INDEX([1]PlanfinY2565Q3!N:N,MATCH([1]ตารางคะแนนV3!$C816,[1]PlanfinY2565Q3!$C:$C,0))</f>
        <v>0</v>
      </c>
      <c r="P816" s="79">
        <f t="shared" si="193"/>
        <v>0</v>
      </c>
      <c r="Q816" s="80">
        <f>INDEX([1]Ratio!R:R,MATCH([1]ตารางคะแนนV3!$C816,[1]Ratio!$C:$C,0))</f>
        <v>187</v>
      </c>
      <c r="R816" s="81">
        <f>INDEX([1]RiskPlusY2565Q3!$S:$S,MATCH([1]ตารางคะแนนV3!C816,[1]RiskPlusY2565Q3!$D:$D,0))</f>
        <v>0</v>
      </c>
      <c r="S816" s="82">
        <f>INDEX([1]Ratio!$S:$S,MATCH([1]ตารางคะแนนV3!$C816,[1]Ratio!$C:$C,0))</f>
        <v>69</v>
      </c>
      <c r="T816" s="78">
        <f>VLOOKUP($C816,[1]RiskPlusY2565Q3!$D$2:$W$901,17,0)</f>
        <v>0</v>
      </c>
      <c r="U816" s="83">
        <f t="shared" si="194"/>
        <v>0</v>
      </c>
      <c r="V816" s="82">
        <f>INDEX([1]Ratio!$T:$T,MATCH([1]ตารางคะแนนV3!$C816,[1]Ratio!$C:$C,0))</f>
        <v>44</v>
      </c>
      <c r="W816" s="78">
        <f>VLOOKUP($C816,[1]RiskPlusY2565Q3!$D$2:$W$901,18,0)</f>
        <v>1</v>
      </c>
      <c r="X816" s="83">
        <f t="shared" si="195"/>
        <v>0.5</v>
      </c>
      <c r="Y816" s="82">
        <f>INDEX([1]Ratio!$V:$V,MATCH([1]ตารางคะแนนV3!$C816,[1]Ratio!$C:$C,0))</f>
        <v>36</v>
      </c>
      <c r="Z816" s="81">
        <f>INDEX([1]RiskPlusY2565Q3!$W:$W,MATCH([1]ตารางคะแนนV3!C816,[1]RiskPlusY2565Q3!$D:$D,0))</f>
        <v>1</v>
      </c>
      <c r="AA816" s="84">
        <f t="shared" si="196"/>
        <v>1.5</v>
      </c>
      <c r="AB816" s="77" t="str">
        <f>INDEX('[1]Quick MethodY2565Q3'!P:P,MATCH([1]ตารางคะแนนV3!$C816,'[1]Quick MethodY2565Q3'!$C:$C,0))</f>
        <v>1</v>
      </c>
      <c r="AC816" s="78" t="str">
        <f>INDEX('[1]Quick MethodY2565Q3'!Q:Q,MATCH([1]ตารางคะแนนV3!$C816,'[1]Quick MethodY2565Q3'!$C:$C,0))</f>
        <v>1</v>
      </c>
      <c r="AD816" s="78">
        <f>INDEX([1]HGRY2565Q3!W:W,MATCH([1]ตารางคะแนนV3!$C816,[1]HGRY2565Q3!$C:$C,0))</f>
        <v>0.5</v>
      </c>
      <c r="AE816" s="78">
        <f>INDEX([1]HGRY2565Q3!X:X,MATCH([1]ตารางคะแนนV3!$C816,[1]HGRY2565Q3!$C:$C,0))</f>
        <v>0.5</v>
      </c>
      <c r="AF816" s="78">
        <f>INDEX([1]HGRY2565Q3!Y:Y,MATCH([1]ตารางคะแนนV3!$C816,[1]HGRY2565Q3!$C:$C,0))</f>
        <v>0</v>
      </c>
      <c r="AG816" s="78">
        <f>INDEX([1]HGRY2565Q3!Z:Z,MATCH([1]ตารางคะแนนV3!$C816,[1]HGRY2565Q3!$C:$C,0))</f>
        <v>0</v>
      </c>
      <c r="AH816" s="85">
        <f t="shared" si="197"/>
        <v>3</v>
      </c>
      <c r="AI816" s="79">
        <f t="shared" si="198"/>
        <v>2</v>
      </c>
      <c r="AJ816" s="86">
        <f>INDEX([1]PointY2565Q3!J:J,MATCH([1]ตารางคะแนนV3!$C816,[1]PointY2565Q3!$C:$C,0))</f>
        <v>1</v>
      </c>
      <c r="AK816" s="87">
        <f>IFERROR(INDEX([1]อัตราการครองเตียง!O:O,MATCH([1]ตารางคะแนนV3!$C816,[1]อัตราการครองเตียง!$C:$C,0)),0)</f>
        <v>1</v>
      </c>
      <c r="AL816" s="88">
        <f>INDEX([1]SumAdjRw!R:R,MATCH([1]ตารางคะแนนV3!$C816,[1]SumAdjRw!$C:$C,0))</f>
        <v>1</v>
      </c>
      <c r="AM816" s="89">
        <f t="shared" si="199"/>
        <v>2</v>
      </c>
      <c r="AN816" s="90">
        <f t="shared" si="200"/>
        <v>5</v>
      </c>
      <c r="AO816" s="91">
        <f t="shared" si="201"/>
        <v>6.5</v>
      </c>
      <c r="AP816" s="92">
        <f>INDEX([1]RiskPlusY2565Q3!Q:Q,MATCH([1]ตารางคะแนนV3!$C816,[1]RiskPlusY2565Q3!$D:$D,0))</f>
        <v>0</v>
      </c>
      <c r="AQ816" s="92">
        <f>INDEX([1]RiskPlusY2565Q3!R:R,MATCH([1]ตารางคะแนนV3!$C816,[1]RiskPlusY2565Q3!$D:$D,0))</f>
        <v>0</v>
      </c>
      <c r="AR816" s="92">
        <f>INDEX([1]RiskPlusY2565Q3!AB:AB,MATCH([1]ตารางคะแนนV3!$C816,[1]RiskPlusY2565Q3!$D:$D,0))</f>
        <v>1</v>
      </c>
      <c r="AS816" s="93">
        <f t="shared" si="202"/>
        <v>1</v>
      </c>
      <c r="AT816" s="92">
        <f>INDEX([1]RiskPlusY2565Q3!AA:AA,MATCH([1]ตารางคะแนนV3!$C816,[1]RiskPlusY2565Q3!$D:$D,0))</f>
        <v>1</v>
      </c>
      <c r="AU816" s="92">
        <f>INDEX([1]RiskPlusY2565Q3!AC:AC,MATCH([1]ตารางคะแนนV3!$C816,[1]RiskPlusY2565Q3!$D:$D,0))</f>
        <v>0</v>
      </c>
      <c r="AV816" s="94">
        <f t="shared" si="203"/>
        <v>1</v>
      </c>
      <c r="AW816" s="95">
        <f t="shared" si="204"/>
        <v>2</v>
      </c>
      <c r="AX816" s="96">
        <f t="shared" si="205"/>
        <v>8.5</v>
      </c>
      <c r="AY816" s="18" t="str">
        <f t="shared" si="206"/>
        <v>D</v>
      </c>
      <c r="AZ816" s="18"/>
      <c r="BA816" s="18" t="str">
        <f>INDEX([1]Proflile65!$L:$L,MATCH([1]ตารางคะแนนV3!$C816,[1]Proflile65!$D:$D,0))</f>
        <v>เดิม</v>
      </c>
      <c r="BB816" s="18"/>
      <c r="BC816" s="18"/>
      <c r="BD816" s="28" t="b">
        <f t="shared" si="207"/>
        <v>1</v>
      </c>
      <c r="BE816" s="96">
        <v>8.5</v>
      </c>
      <c r="BF816" s="18" t="s">
        <v>2073</v>
      </c>
      <c r="BH816" s="17">
        <f t="shared" si="208"/>
        <v>0</v>
      </c>
    </row>
    <row r="817" spans="1:60">
      <c r="A817" s="18" t="s">
        <v>41</v>
      </c>
      <c r="B817" s="17" t="s">
        <v>164</v>
      </c>
      <c r="C817" s="18" t="s">
        <v>1803</v>
      </c>
      <c r="D817" s="17" t="s">
        <v>1804</v>
      </c>
      <c r="E817" s="18" t="str">
        <f>INDEX([1]Proflile65!$F:$F,MATCH([1]ตารางคะแนนV3!$C817,[1]Proflile65!$D:$D,0))</f>
        <v>รพช.</v>
      </c>
      <c r="F817" s="18">
        <f>INDEX([1]Proflile65!$H:$H,MATCH([1]ตารางคะแนนV3!$C817,[1]Proflile65!$D:$D,0))</f>
        <v>30</v>
      </c>
      <c r="G817" s="19" t="str">
        <f>INDEX([1]Proflile65!$K:$K,MATCH([1]ตารางคะแนนV3!$C817,[1]Proflile65!$D:$D,0))</f>
        <v>รพช.F2 P&lt;=30,000</v>
      </c>
      <c r="H817" s="75">
        <v>14732</v>
      </c>
      <c r="I817" s="76">
        <f>INDEX([1]RiskPlusY2565Q3!L:L,MATCH([1]ตารางคะแนนV3!$C817,[1]RiskPlusY2565Q3!$D:$D,0))</f>
        <v>36941341.229999997</v>
      </c>
      <c r="J817" s="76">
        <f>INDEX([1]RiskPlusY2565Q3!P:P,MATCH([1]ตารางคะแนนV3!$C817,[1]RiskPlusY2565Q3!$D:$D,0))</f>
        <v>2455567.88</v>
      </c>
      <c r="K817" s="76">
        <f>INDEX([1]RiskPlusY2565Q3!O:O,MATCH([1]ตารางคะแนนV3!$C817,[1]RiskPlusY2565Q3!$D:$D,0))</f>
        <v>48759407.909999996</v>
      </c>
      <c r="L817" s="76">
        <f>INDEX([1]RiskPlusY2565Q3!M:M,MATCH([1]ตารางคะแนนV3!$C817,[1]RiskPlusY2565Q3!$D:$D,0))</f>
        <v>41678197.420000002</v>
      </c>
      <c r="M817" s="29">
        <f>INDEX([1]RiskPlusY2565Q3!N:N,MATCH([1]ตารางคะแนนV3!$C817,[1]RiskPlusY2565Q3!$D:$D,0))</f>
        <v>0</v>
      </c>
      <c r="N817" s="77">
        <f>INDEX([1]PlanfinY2565Q3!M:M,MATCH([1]ตารางคะแนนV3!$C817,[1]PlanfinY2565Q3!$C:$C,0))</f>
        <v>0</v>
      </c>
      <c r="O817" s="78">
        <f>INDEX([1]PlanfinY2565Q3!N:N,MATCH([1]ตารางคะแนนV3!$C817,[1]PlanfinY2565Q3!$C:$C,0))</f>
        <v>1</v>
      </c>
      <c r="P817" s="79">
        <f t="shared" si="193"/>
        <v>1</v>
      </c>
      <c r="Q817" s="80">
        <f>INDEX([1]Ratio!R:R,MATCH([1]ตารางคะแนนV3!$C817,[1]Ratio!$C:$C,0))</f>
        <v>265</v>
      </c>
      <c r="R817" s="81">
        <f>INDEX([1]RiskPlusY2565Q3!$S:$S,MATCH([1]ตารางคะแนนV3!C817,[1]RiskPlusY2565Q3!$D:$D,0))</f>
        <v>0</v>
      </c>
      <c r="S817" s="82">
        <f>INDEX([1]Ratio!$S:$S,MATCH([1]ตารางคะแนนV3!$C817,[1]Ratio!$C:$C,0))</f>
        <v>107</v>
      </c>
      <c r="T817" s="78">
        <f>VLOOKUP($C817,[1]RiskPlusY2565Q3!$D$2:$W$901,17,0)</f>
        <v>0</v>
      </c>
      <c r="U817" s="83">
        <f t="shared" si="194"/>
        <v>0</v>
      </c>
      <c r="V817" s="82">
        <f>INDEX([1]Ratio!$T:$T,MATCH([1]ตารางคะแนนV3!$C817,[1]Ratio!$C:$C,0))</f>
        <v>47</v>
      </c>
      <c r="W817" s="78">
        <f>VLOOKUP($C817,[1]RiskPlusY2565Q3!$D$2:$W$901,18,0)</f>
        <v>1</v>
      </c>
      <c r="X817" s="83">
        <f t="shared" si="195"/>
        <v>0.5</v>
      </c>
      <c r="Y817" s="82">
        <f>INDEX([1]Ratio!$V:$V,MATCH([1]ตารางคะแนนV3!$C817,[1]Ratio!$C:$C,0))</f>
        <v>46</v>
      </c>
      <c r="Z817" s="81">
        <f>INDEX([1]RiskPlusY2565Q3!$W:$W,MATCH([1]ตารางคะแนนV3!C817,[1]RiskPlusY2565Q3!$D:$D,0))</f>
        <v>1</v>
      </c>
      <c r="AA817" s="84">
        <f t="shared" si="196"/>
        <v>1.5</v>
      </c>
      <c r="AB817" s="77" t="str">
        <f>INDEX('[1]Quick MethodY2565Q3'!P:P,MATCH([1]ตารางคะแนนV3!$C817,'[1]Quick MethodY2565Q3'!$C:$C,0))</f>
        <v>1</v>
      </c>
      <c r="AC817" s="78" t="str">
        <f>INDEX('[1]Quick MethodY2565Q3'!Q:Q,MATCH([1]ตารางคะแนนV3!$C817,'[1]Quick MethodY2565Q3'!$C:$C,0))</f>
        <v>1</v>
      </c>
      <c r="AD817" s="78">
        <f>INDEX([1]HGRY2565Q3!W:W,MATCH([1]ตารางคะแนนV3!$C817,[1]HGRY2565Q3!$C:$C,0))</f>
        <v>0</v>
      </c>
      <c r="AE817" s="78">
        <f>INDEX([1]HGRY2565Q3!X:X,MATCH([1]ตารางคะแนนV3!$C817,[1]HGRY2565Q3!$C:$C,0))</f>
        <v>0.5</v>
      </c>
      <c r="AF817" s="78">
        <f>INDEX([1]HGRY2565Q3!Y:Y,MATCH([1]ตารางคะแนนV3!$C817,[1]HGRY2565Q3!$C:$C,0))</f>
        <v>0.5</v>
      </c>
      <c r="AG817" s="78">
        <f>INDEX([1]HGRY2565Q3!Z:Z,MATCH([1]ตารางคะแนนV3!$C817,[1]HGRY2565Q3!$C:$C,0))</f>
        <v>0</v>
      </c>
      <c r="AH817" s="85">
        <f t="shared" si="197"/>
        <v>3</v>
      </c>
      <c r="AI817" s="79">
        <f t="shared" si="198"/>
        <v>2</v>
      </c>
      <c r="AJ817" s="86">
        <f>INDEX([1]PointY2565Q3!J:J,MATCH([1]ตารางคะแนนV3!$C817,[1]PointY2565Q3!$C:$C,0))</f>
        <v>1</v>
      </c>
      <c r="AK817" s="87">
        <f>IFERROR(INDEX([1]อัตราการครองเตียง!O:O,MATCH([1]ตารางคะแนนV3!$C817,[1]อัตราการครองเตียง!$C:$C,0)),0)</f>
        <v>0</v>
      </c>
      <c r="AL817" s="88">
        <f>INDEX([1]SumAdjRw!R:R,MATCH([1]ตารางคะแนนV3!$C817,[1]SumAdjRw!$C:$C,0))</f>
        <v>1</v>
      </c>
      <c r="AM817" s="89">
        <f t="shared" si="199"/>
        <v>1</v>
      </c>
      <c r="AN817" s="90">
        <f t="shared" si="200"/>
        <v>4</v>
      </c>
      <c r="AO817" s="91">
        <f t="shared" si="201"/>
        <v>6.5</v>
      </c>
      <c r="AP817" s="92">
        <f>INDEX([1]RiskPlusY2565Q3!Q:Q,MATCH([1]ตารางคะแนนV3!$C817,[1]RiskPlusY2565Q3!$D:$D,0))</f>
        <v>1</v>
      </c>
      <c r="AQ817" s="92">
        <f>INDEX([1]RiskPlusY2565Q3!R:R,MATCH([1]ตารางคะแนนV3!$C817,[1]RiskPlusY2565Q3!$D:$D,0))</f>
        <v>1</v>
      </c>
      <c r="AR817" s="92">
        <f>INDEX([1]RiskPlusY2565Q3!AB:AB,MATCH([1]ตารางคะแนนV3!$C817,[1]RiskPlusY2565Q3!$D:$D,0))</f>
        <v>1</v>
      </c>
      <c r="AS817" s="93">
        <f t="shared" si="202"/>
        <v>3</v>
      </c>
      <c r="AT817" s="92">
        <f>INDEX([1]RiskPlusY2565Q3!AA:AA,MATCH([1]ตารางคะแนนV3!$C817,[1]RiskPlusY2565Q3!$D:$D,0))</f>
        <v>1</v>
      </c>
      <c r="AU817" s="92">
        <f>INDEX([1]RiskPlusY2565Q3!AC:AC,MATCH([1]ตารางคะแนนV3!$C817,[1]RiskPlusY2565Q3!$D:$D,0))</f>
        <v>1</v>
      </c>
      <c r="AV817" s="94">
        <f t="shared" si="203"/>
        <v>2</v>
      </c>
      <c r="AW817" s="95">
        <f t="shared" si="204"/>
        <v>5</v>
      </c>
      <c r="AX817" s="96">
        <f t="shared" si="205"/>
        <v>11.5</v>
      </c>
      <c r="AY817" s="18" t="str">
        <f t="shared" si="206"/>
        <v>B</v>
      </c>
      <c r="AZ817" s="18"/>
      <c r="BA817" s="18" t="str">
        <f>INDEX([1]Proflile65!$L:$L,MATCH([1]ตารางคะแนนV3!$C817,[1]Proflile65!$D:$D,0))</f>
        <v>เดิม</v>
      </c>
      <c r="BB817" s="18"/>
      <c r="BC817" s="18"/>
      <c r="BD817" s="28" t="b">
        <f t="shared" si="207"/>
        <v>1</v>
      </c>
      <c r="BE817" s="96">
        <v>11.5</v>
      </c>
      <c r="BF817" s="18" t="s">
        <v>2071</v>
      </c>
      <c r="BH817" s="17">
        <f t="shared" si="208"/>
        <v>150000</v>
      </c>
    </row>
    <row r="818" spans="1:60">
      <c r="A818" s="18" t="s">
        <v>41</v>
      </c>
      <c r="B818" s="17" t="s">
        <v>164</v>
      </c>
      <c r="C818" s="18" t="s">
        <v>1805</v>
      </c>
      <c r="D818" s="17" t="s">
        <v>1806</v>
      </c>
      <c r="E818" s="18" t="str">
        <f>INDEX([1]Proflile65!$F:$F,MATCH([1]ตารางคะแนนV3!$C818,[1]Proflile65!$D:$D,0))</f>
        <v>รพช.</v>
      </c>
      <c r="F818" s="18">
        <f>INDEX([1]Proflile65!$H:$H,MATCH([1]ตารางคะแนนV3!$C818,[1]Proflile65!$D:$D,0))</f>
        <v>41</v>
      </c>
      <c r="G818" s="19" t="str">
        <f>INDEX([1]Proflile65!$K:$K,MATCH([1]ตารางคะแนนV3!$C818,[1]Proflile65!$D:$D,0))</f>
        <v>รพช.F2 P30,000-60,000</v>
      </c>
      <c r="H818" s="75">
        <v>31652</v>
      </c>
      <c r="I818" s="76">
        <f>INDEX([1]RiskPlusY2565Q3!L:L,MATCH([1]ตารางคะแนนV3!$C818,[1]RiskPlusY2565Q3!$D:$D,0))</f>
        <v>117631249.55</v>
      </c>
      <c r="J818" s="76">
        <f>INDEX([1]RiskPlusY2565Q3!P:P,MATCH([1]ตารางคะแนนV3!$C818,[1]RiskPlusY2565Q3!$D:$D,0))</f>
        <v>50254143.579999998</v>
      </c>
      <c r="K818" s="76">
        <f>INDEX([1]RiskPlusY2565Q3!O:O,MATCH([1]ตารางคะแนนV3!$C818,[1]RiskPlusY2565Q3!$D:$D,0))</f>
        <v>68906349.459999993</v>
      </c>
      <c r="L818" s="76">
        <f>INDEX([1]RiskPlusY2565Q3!M:M,MATCH([1]ตารางคะแนนV3!$C818,[1]RiskPlusY2565Q3!$D:$D,0))</f>
        <v>67753133.150000006</v>
      </c>
      <c r="M818" s="29">
        <f>INDEX([1]RiskPlusY2565Q3!N:N,MATCH([1]ตารางคะแนนV3!$C818,[1]RiskPlusY2565Q3!$D:$D,0))</f>
        <v>0</v>
      </c>
      <c r="N818" s="77">
        <f>INDEX([1]PlanfinY2565Q3!M:M,MATCH([1]ตารางคะแนนV3!$C818,[1]PlanfinY2565Q3!$C:$C,0))</f>
        <v>0</v>
      </c>
      <c r="O818" s="78">
        <f>INDEX([1]PlanfinY2565Q3!N:N,MATCH([1]ตารางคะแนนV3!$C818,[1]PlanfinY2565Q3!$C:$C,0))</f>
        <v>0</v>
      </c>
      <c r="P818" s="79">
        <f t="shared" si="193"/>
        <v>0</v>
      </c>
      <c r="Q818" s="80">
        <f>INDEX([1]Ratio!R:R,MATCH([1]ตารางคะแนนV3!$C818,[1]Ratio!$C:$C,0))</f>
        <v>70</v>
      </c>
      <c r="R818" s="81">
        <f>INDEX([1]RiskPlusY2565Q3!$S:$S,MATCH([1]ตารางคะแนนV3!C818,[1]RiskPlusY2565Q3!$D:$D,0))</f>
        <v>1</v>
      </c>
      <c r="S818" s="82">
        <f>INDEX([1]Ratio!$S:$S,MATCH([1]ตารางคะแนนV3!$C818,[1]Ratio!$C:$C,0))</f>
        <v>148</v>
      </c>
      <c r="T818" s="78">
        <f>VLOOKUP($C818,[1]RiskPlusY2565Q3!$D$2:$W$901,17,0)</f>
        <v>0</v>
      </c>
      <c r="U818" s="83">
        <f t="shared" si="194"/>
        <v>0</v>
      </c>
      <c r="V818" s="82">
        <f>INDEX([1]Ratio!$T:$T,MATCH([1]ตารางคะแนนV3!$C818,[1]Ratio!$C:$C,0))</f>
        <v>56</v>
      </c>
      <c r="W818" s="78">
        <f>VLOOKUP($C818,[1]RiskPlusY2565Q3!$D$2:$W$901,18,0)</f>
        <v>1</v>
      </c>
      <c r="X818" s="83">
        <f t="shared" si="195"/>
        <v>0.5</v>
      </c>
      <c r="Y818" s="82">
        <f>INDEX([1]Ratio!$V:$V,MATCH([1]ตารางคะแนนV3!$C818,[1]Ratio!$C:$C,0))</f>
        <v>25</v>
      </c>
      <c r="Z818" s="81">
        <f>INDEX([1]RiskPlusY2565Q3!$W:$W,MATCH([1]ตารางคะแนนV3!C818,[1]RiskPlusY2565Q3!$D:$D,0))</f>
        <v>1</v>
      </c>
      <c r="AA818" s="84">
        <f t="shared" si="196"/>
        <v>2.5</v>
      </c>
      <c r="AB818" s="77" t="str">
        <f>INDEX('[1]Quick MethodY2565Q3'!P:P,MATCH([1]ตารางคะแนนV3!$C818,'[1]Quick MethodY2565Q3'!$C:$C,0))</f>
        <v>1</v>
      </c>
      <c r="AC818" s="78" t="str">
        <f>INDEX('[1]Quick MethodY2565Q3'!Q:Q,MATCH([1]ตารางคะแนนV3!$C818,'[1]Quick MethodY2565Q3'!$C:$C,0))</f>
        <v>1</v>
      </c>
      <c r="AD818" s="78">
        <f>INDEX([1]HGRY2565Q3!W:W,MATCH([1]ตารางคะแนนV3!$C818,[1]HGRY2565Q3!$C:$C,0))</f>
        <v>0.5</v>
      </c>
      <c r="AE818" s="78">
        <f>INDEX([1]HGRY2565Q3!X:X,MATCH([1]ตารางคะแนนV3!$C818,[1]HGRY2565Q3!$C:$C,0))</f>
        <v>0</v>
      </c>
      <c r="AF818" s="78">
        <f>INDEX([1]HGRY2565Q3!Y:Y,MATCH([1]ตารางคะแนนV3!$C818,[1]HGRY2565Q3!$C:$C,0))</f>
        <v>0</v>
      </c>
      <c r="AG818" s="78">
        <f>INDEX([1]HGRY2565Q3!Z:Z,MATCH([1]ตารางคะแนนV3!$C818,[1]HGRY2565Q3!$C:$C,0))</f>
        <v>0.5</v>
      </c>
      <c r="AH818" s="85">
        <f t="shared" si="197"/>
        <v>3</v>
      </c>
      <c r="AI818" s="79">
        <f t="shared" si="198"/>
        <v>2</v>
      </c>
      <c r="AJ818" s="86">
        <f>INDEX([1]PointY2565Q3!J:J,MATCH([1]ตารางคะแนนV3!$C818,[1]PointY2565Q3!$C:$C,0))</f>
        <v>1</v>
      </c>
      <c r="AK818" s="87">
        <f>IFERROR(INDEX([1]อัตราการครองเตียง!O:O,MATCH([1]ตารางคะแนนV3!$C818,[1]อัตราการครองเตียง!$C:$C,0)),0)</f>
        <v>1</v>
      </c>
      <c r="AL818" s="88">
        <f>INDEX([1]SumAdjRw!R:R,MATCH([1]ตารางคะแนนV3!$C818,[1]SumAdjRw!$C:$C,0))</f>
        <v>1</v>
      </c>
      <c r="AM818" s="89">
        <f t="shared" si="199"/>
        <v>2</v>
      </c>
      <c r="AN818" s="90">
        <f t="shared" si="200"/>
        <v>5</v>
      </c>
      <c r="AO818" s="91">
        <f t="shared" si="201"/>
        <v>7.5</v>
      </c>
      <c r="AP818" s="92">
        <f>INDEX([1]RiskPlusY2565Q3!Q:Q,MATCH([1]ตารางคะแนนV3!$C818,[1]RiskPlusY2565Q3!$D:$D,0))</f>
        <v>1</v>
      </c>
      <c r="AQ818" s="92">
        <f>INDEX([1]RiskPlusY2565Q3!R:R,MATCH([1]ตารางคะแนนV3!$C818,[1]RiskPlusY2565Q3!$D:$D,0))</f>
        <v>1</v>
      </c>
      <c r="AR818" s="92">
        <f>INDEX([1]RiskPlusY2565Q3!AB:AB,MATCH([1]ตารางคะแนนV3!$C818,[1]RiskPlusY2565Q3!$D:$D,0))</f>
        <v>1</v>
      </c>
      <c r="AS818" s="93">
        <f t="shared" si="202"/>
        <v>3</v>
      </c>
      <c r="AT818" s="92">
        <f>INDEX([1]RiskPlusY2565Q3!AA:AA,MATCH([1]ตารางคะแนนV3!$C818,[1]RiskPlusY2565Q3!$D:$D,0))</f>
        <v>1</v>
      </c>
      <c r="AU818" s="92">
        <f>INDEX([1]RiskPlusY2565Q3!AC:AC,MATCH([1]ตารางคะแนนV3!$C818,[1]RiskPlusY2565Q3!$D:$D,0))</f>
        <v>1</v>
      </c>
      <c r="AV818" s="94">
        <f t="shared" si="203"/>
        <v>2</v>
      </c>
      <c r="AW818" s="95">
        <f t="shared" si="204"/>
        <v>5</v>
      </c>
      <c r="AX818" s="96">
        <f t="shared" si="205"/>
        <v>12.5</v>
      </c>
      <c r="AY818" s="18" t="str">
        <f t="shared" si="206"/>
        <v>A</v>
      </c>
      <c r="AZ818" s="18"/>
      <c r="BA818" s="18" t="str">
        <f>INDEX([1]Proflile65!$L:$L,MATCH([1]ตารางคะแนนV3!$C818,[1]Proflile65!$D:$D,0))</f>
        <v>เดิม</v>
      </c>
      <c r="BB818" s="18"/>
      <c r="BC818" s="18"/>
      <c r="BD818" s="28" t="b">
        <f t="shared" si="207"/>
        <v>1</v>
      </c>
      <c r="BE818" s="96">
        <v>12.5</v>
      </c>
      <c r="BF818" s="18" t="s">
        <v>2048</v>
      </c>
      <c r="BH818" s="17">
        <f t="shared" si="208"/>
        <v>300000</v>
      </c>
    </row>
    <row r="819" spans="1:60">
      <c r="A819" s="18" t="s">
        <v>41</v>
      </c>
      <c r="B819" s="17" t="s">
        <v>164</v>
      </c>
      <c r="C819" s="18" t="s">
        <v>1807</v>
      </c>
      <c r="D819" s="17" t="s">
        <v>1808</v>
      </c>
      <c r="E819" s="18" t="str">
        <f>INDEX([1]Proflile65!$F:$F,MATCH([1]ตารางคะแนนV3!$C819,[1]Proflile65!$D:$D,0))</f>
        <v>รพช.</v>
      </c>
      <c r="F819" s="18">
        <f>INDEX([1]Proflile65!$H:$H,MATCH([1]ตารางคะแนนV3!$C819,[1]Proflile65!$D:$D,0))</f>
        <v>30</v>
      </c>
      <c r="G819" s="19" t="str">
        <f>INDEX([1]Proflile65!$K:$K,MATCH([1]ตารางคะแนนV3!$C819,[1]Proflile65!$D:$D,0))</f>
        <v>รพช.F2 P&lt;=30,000</v>
      </c>
      <c r="H819" s="75">
        <v>26376</v>
      </c>
      <c r="I819" s="76">
        <f>INDEX([1]RiskPlusY2565Q3!L:L,MATCH([1]ตารางคะแนนV3!$C819,[1]RiskPlusY2565Q3!$D:$D,0))</f>
        <v>47504393.710000001</v>
      </c>
      <c r="J819" s="76">
        <f>INDEX([1]RiskPlusY2565Q3!P:P,MATCH([1]ตารางคะแนนV3!$C819,[1]RiskPlusY2565Q3!$D:$D,0))</f>
        <v>-8674653.8300000001</v>
      </c>
      <c r="K819" s="76">
        <f>INDEX([1]RiskPlusY2565Q3!O:O,MATCH([1]ตารางคะแนนV3!$C819,[1]RiskPlusY2565Q3!$D:$D,0))</f>
        <v>38243386.259999998</v>
      </c>
      <c r="L819" s="76">
        <f>INDEX([1]RiskPlusY2565Q3!M:M,MATCH([1]ตารางคะแนนV3!$C819,[1]RiskPlusY2565Q3!$D:$D,0))</f>
        <v>36671521.390000001</v>
      </c>
      <c r="M819" s="29">
        <f>INDEX([1]RiskPlusY2565Q3!N:N,MATCH([1]ตารางคะแนนV3!$C819,[1]RiskPlusY2565Q3!$D:$D,0))</f>
        <v>0</v>
      </c>
      <c r="N819" s="77">
        <f>INDEX([1]PlanfinY2565Q3!M:M,MATCH([1]ตารางคะแนนV3!$C819,[1]PlanfinY2565Q3!$C:$C,0))</f>
        <v>0</v>
      </c>
      <c r="O819" s="78">
        <f>INDEX([1]PlanfinY2565Q3!N:N,MATCH([1]ตารางคะแนนV3!$C819,[1]PlanfinY2565Q3!$C:$C,0))</f>
        <v>1</v>
      </c>
      <c r="P819" s="79">
        <f t="shared" si="193"/>
        <v>1</v>
      </c>
      <c r="Q819" s="80">
        <f>INDEX([1]Ratio!R:R,MATCH([1]ตารางคะแนนV3!$C819,[1]Ratio!$C:$C,0))</f>
        <v>290</v>
      </c>
      <c r="R819" s="81">
        <f>INDEX([1]RiskPlusY2565Q3!$S:$S,MATCH([1]ตารางคะแนนV3!C819,[1]RiskPlusY2565Q3!$D:$D,0))</f>
        <v>0</v>
      </c>
      <c r="S819" s="82">
        <f>INDEX([1]Ratio!$S:$S,MATCH([1]ตารางคะแนนV3!$C819,[1]Ratio!$C:$C,0))</f>
        <v>42</v>
      </c>
      <c r="T819" s="78">
        <f>VLOOKUP($C819,[1]RiskPlusY2565Q3!$D$2:$W$901,17,0)</f>
        <v>1</v>
      </c>
      <c r="U819" s="83">
        <f t="shared" si="194"/>
        <v>0.5</v>
      </c>
      <c r="V819" s="82">
        <f>INDEX([1]Ratio!$T:$T,MATCH([1]ตารางคะแนนV3!$C819,[1]Ratio!$C:$C,0))</f>
        <v>25</v>
      </c>
      <c r="W819" s="78">
        <f>VLOOKUP($C819,[1]RiskPlusY2565Q3!$D$2:$W$901,18,0)</f>
        <v>1</v>
      </c>
      <c r="X819" s="83">
        <f t="shared" si="195"/>
        <v>0.5</v>
      </c>
      <c r="Y819" s="82">
        <f>INDEX([1]Ratio!$V:$V,MATCH([1]ตารางคะแนนV3!$C819,[1]Ratio!$C:$C,0))</f>
        <v>37</v>
      </c>
      <c r="Z819" s="81">
        <f>INDEX([1]RiskPlusY2565Q3!$W:$W,MATCH([1]ตารางคะแนนV3!C819,[1]RiskPlusY2565Q3!$D:$D,0))</f>
        <v>1</v>
      </c>
      <c r="AA819" s="84">
        <f t="shared" si="196"/>
        <v>2</v>
      </c>
      <c r="AB819" s="77" t="str">
        <f>INDEX('[1]Quick MethodY2565Q3'!P:P,MATCH([1]ตารางคะแนนV3!$C819,'[1]Quick MethodY2565Q3'!$C:$C,0))</f>
        <v>1</v>
      </c>
      <c r="AC819" s="78" t="str">
        <f>INDEX('[1]Quick MethodY2565Q3'!Q:Q,MATCH([1]ตารางคะแนนV3!$C819,'[1]Quick MethodY2565Q3'!$C:$C,0))</f>
        <v>1</v>
      </c>
      <c r="AD819" s="78">
        <f>INDEX([1]HGRY2565Q3!W:W,MATCH([1]ตารางคะแนนV3!$C819,[1]HGRY2565Q3!$C:$C,0))</f>
        <v>0</v>
      </c>
      <c r="AE819" s="78">
        <f>INDEX([1]HGRY2565Q3!X:X,MATCH([1]ตารางคะแนนV3!$C819,[1]HGRY2565Q3!$C:$C,0))</f>
        <v>0</v>
      </c>
      <c r="AF819" s="78">
        <f>INDEX([1]HGRY2565Q3!Y:Y,MATCH([1]ตารางคะแนนV3!$C819,[1]HGRY2565Q3!$C:$C,0))</f>
        <v>0</v>
      </c>
      <c r="AG819" s="78">
        <f>INDEX([1]HGRY2565Q3!Z:Z,MATCH([1]ตารางคะแนนV3!$C819,[1]HGRY2565Q3!$C:$C,0))</f>
        <v>0</v>
      </c>
      <c r="AH819" s="85">
        <f t="shared" si="197"/>
        <v>2</v>
      </c>
      <c r="AI819" s="79">
        <f t="shared" si="198"/>
        <v>2</v>
      </c>
      <c r="AJ819" s="86">
        <f>INDEX([1]PointY2565Q3!J:J,MATCH([1]ตารางคะแนนV3!$C819,[1]PointY2565Q3!$C:$C,0))</f>
        <v>1</v>
      </c>
      <c r="AK819" s="87">
        <f>IFERROR(INDEX([1]อัตราการครองเตียง!O:O,MATCH([1]ตารางคะแนนV3!$C819,[1]อัตราการครองเตียง!$C:$C,0)),0)</f>
        <v>1</v>
      </c>
      <c r="AL819" s="88">
        <f>INDEX([1]SumAdjRw!R:R,MATCH([1]ตารางคะแนนV3!$C819,[1]SumAdjRw!$C:$C,0))</f>
        <v>1</v>
      </c>
      <c r="AM819" s="89">
        <f t="shared" si="199"/>
        <v>2</v>
      </c>
      <c r="AN819" s="90">
        <f t="shared" si="200"/>
        <v>5</v>
      </c>
      <c r="AO819" s="91">
        <f t="shared" si="201"/>
        <v>8</v>
      </c>
      <c r="AP819" s="92">
        <f>INDEX([1]RiskPlusY2565Q3!Q:Q,MATCH([1]ตารางคะแนนV3!$C819,[1]RiskPlusY2565Q3!$D:$D,0))</f>
        <v>0</v>
      </c>
      <c r="AQ819" s="92">
        <f>INDEX([1]RiskPlusY2565Q3!R:R,MATCH([1]ตารางคะแนนV3!$C819,[1]RiskPlusY2565Q3!$D:$D,0))</f>
        <v>0</v>
      </c>
      <c r="AR819" s="92">
        <f>INDEX([1]RiskPlusY2565Q3!AB:AB,MATCH([1]ตารางคะแนนV3!$C819,[1]RiskPlusY2565Q3!$D:$D,0))</f>
        <v>1</v>
      </c>
      <c r="AS819" s="93">
        <f t="shared" si="202"/>
        <v>1</v>
      </c>
      <c r="AT819" s="92">
        <f>INDEX([1]RiskPlusY2565Q3!AA:AA,MATCH([1]ตารางคะแนนV3!$C819,[1]RiskPlusY2565Q3!$D:$D,0))</f>
        <v>1</v>
      </c>
      <c r="AU819" s="92">
        <f>INDEX([1]RiskPlusY2565Q3!AC:AC,MATCH([1]ตารางคะแนนV3!$C819,[1]RiskPlusY2565Q3!$D:$D,0))</f>
        <v>1</v>
      </c>
      <c r="AV819" s="94">
        <f t="shared" si="203"/>
        <v>2</v>
      </c>
      <c r="AW819" s="95">
        <f t="shared" si="204"/>
        <v>3</v>
      </c>
      <c r="AX819" s="96">
        <f t="shared" si="205"/>
        <v>11</v>
      </c>
      <c r="AY819" s="18" t="str">
        <f t="shared" si="206"/>
        <v>B</v>
      </c>
      <c r="AZ819" s="18"/>
      <c r="BA819" s="18" t="str">
        <f>INDEX([1]Proflile65!$L:$L,MATCH([1]ตารางคะแนนV3!$C819,[1]Proflile65!$D:$D,0))</f>
        <v>เดิม</v>
      </c>
      <c r="BB819" s="18"/>
      <c r="BC819" s="18"/>
      <c r="BD819" s="28" t="b">
        <f t="shared" si="207"/>
        <v>1</v>
      </c>
      <c r="BE819" s="96">
        <v>11</v>
      </c>
      <c r="BF819" s="18" t="s">
        <v>2071</v>
      </c>
      <c r="BH819" s="17">
        <f t="shared" si="208"/>
        <v>150000</v>
      </c>
    </row>
    <row r="820" spans="1:60">
      <c r="A820" s="18" t="s">
        <v>41</v>
      </c>
      <c r="B820" s="17" t="s">
        <v>164</v>
      </c>
      <c r="C820" s="18" t="s">
        <v>1809</v>
      </c>
      <c r="D820" s="17" t="s">
        <v>1810</v>
      </c>
      <c r="E820" s="18" t="str">
        <f>INDEX([1]Proflile65!$F:$F,MATCH([1]ตารางคะแนนV3!$C820,[1]Proflile65!$D:$D,0))</f>
        <v>รพช.</v>
      </c>
      <c r="F820" s="18">
        <f>INDEX([1]Proflile65!$H:$H,MATCH([1]ตารางคะแนนV3!$C820,[1]Proflile65!$D:$D,0))</f>
        <v>65</v>
      </c>
      <c r="G820" s="19" t="str">
        <f>INDEX([1]Proflile65!$K:$K,MATCH([1]ตารางคะแนนV3!$C820,[1]Proflile65!$D:$D,0))</f>
        <v>รพช.M2 B&lt;=100</v>
      </c>
      <c r="H820" s="75">
        <v>57904</v>
      </c>
      <c r="I820" s="76">
        <f>INDEX([1]RiskPlusY2565Q3!L:L,MATCH([1]ตารางคะแนนV3!$C820,[1]RiskPlusY2565Q3!$D:$D,0))</f>
        <v>198081000.19</v>
      </c>
      <c r="J820" s="76">
        <f>INDEX([1]RiskPlusY2565Q3!P:P,MATCH([1]ตารางคะแนนV3!$C820,[1]RiskPlusY2565Q3!$D:$D,0))</f>
        <v>92844018.109999999</v>
      </c>
      <c r="K820" s="76">
        <f>INDEX([1]RiskPlusY2565Q3!O:O,MATCH([1]ตารางคะแนนV3!$C820,[1]RiskPlusY2565Q3!$D:$D,0))</f>
        <v>150571781.86000001</v>
      </c>
      <c r="L820" s="76">
        <f>INDEX([1]RiskPlusY2565Q3!M:M,MATCH([1]ตารางคะแนนV3!$C820,[1]RiskPlusY2565Q3!$D:$D,0))</f>
        <v>145771458.94999999</v>
      </c>
      <c r="M820" s="29">
        <f>INDEX([1]RiskPlusY2565Q3!N:N,MATCH([1]ตารางคะแนนV3!$C820,[1]RiskPlusY2565Q3!$D:$D,0))</f>
        <v>0</v>
      </c>
      <c r="N820" s="77">
        <f>INDEX([1]PlanfinY2565Q3!M:M,MATCH([1]ตารางคะแนนV3!$C820,[1]PlanfinY2565Q3!$C:$C,0))</f>
        <v>0</v>
      </c>
      <c r="O820" s="78">
        <f>INDEX([1]PlanfinY2565Q3!N:N,MATCH([1]ตารางคะแนนV3!$C820,[1]PlanfinY2565Q3!$C:$C,0))</f>
        <v>0</v>
      </c>
      <c r="P820" s="79">
        <f t="shared" si="193"/>
        <v>0</v>
      </c>
      <c r="Q820" s="80">
        <f>INDEX([1]Ratio!R:R,MATCH([1]ตารางคะแนนV3!$C820,[1]Ratio!$C:$C,0))</f>
        <v>86</v>
      </c>
      <c r="R820" s="81">
        <f>INDEX([1]RiskPlusY2565Q3!$S:$S,MATCH([1]ตารางคะแนนV3!C820,[1]RiskPlusY2565Q3!$D:$D,0))</f>
        <v>1</v>
      </c>
      <c r="S820" s="82">
        <f>INDEX([1]Ratio!$S:$S,MATCH([1]ตารางคะแนนV3!$C820,[1]Ratio!$C:$C,0))</f>
        <v>186</v>
      </c>
      <c r="T820" s="78">
        <f>VLOOKUP($C820,[1]RiskPlusY2565Q3!$D$2:$W$901,17,0)</f>
        <v>0</v>
      </c>
      <c r="U820" s="83">
        <f t="shared" si="194"/>
        <v>0</v>
      </c>
      <c r="V820" s="82">
        <f>INDEX([1]Ratio!$T:$T,MATCH([1]ตารางคะแนนV3!$C820,[1]Ratio!$C:$C,0))</f>
        <v>132</v>
      </c>
      <c r="W820" s="78">
        <f>VLOOKUP($C820,[1]RiskPlusY2565Q3!$D$2:$W$901,18,0)</f>
        <v>0</v>
      </c>
      <c r="X820" s="83">
        <f t="shared" si="195"/>
        <v>0</v>
      </c>
      <c r="Y820" s="82">
        <f>INDEX([1]Ratio!$V:$V,MATCH([1]ตารางคะแนนV3!$C820,[1]Ratio!$C:$C,0))</f>
        <v>19</v>
      </c>
      <c r="Z820" s="81">
        <f>INDEX([1]RiskPlusY2565Q3!$W:$W,MATCH([1]ตารางคะแนนV3!C820,[1]RiskPlusY2565Q3!$D:$D,0))</f>
        <v>1</v>
      </c>
      <c r="AA820" s="84">
        <f t="shared" si="196"/>
        <v>2</v>
      </c>
      <c r="AB820" s="77" t="str">
        <f>INDEX('[1]Quick MethodY2565Q3'!P:P,MATCH([1]ตารางคะแนนV3!$C820,'[1]Quick MethodY2565Q3'!$C:$C,0))</f>
        <v>1</v>
      </c>
      <c r="AC820" s="78" t="str">
        <f>INDEX('[1]Quick MethodY2565Q3'!Q:Q,MATCH([1]ตารางคะแนนV3!$C820,'[1]Quick MethodY2565Q3'!$C:$C,0))</f>
        <v>1</v>
      </c>
      <c r="AD820" s="78">
        <f>INDEX([1]HGRY2565Q3!W:W,MATCH([1]ตารางคะแนนV3!$C820,[1]HGRY2565Q3!$C:$C,0))</f>
        <v>0.5</v>
      </c>
      <c r="AE820" s="78">
        <f>INDEX([1]HGRY2565Q3!X:X,MATCH([1]ตารางคะแนนV3!$C820,[1]HGRY2565Q3!$C:$C,0))</f>
        <v>0.5</v>
      </c>
      <c r="AF820" s="78">
        <f>INDEX([1]HGRY2565Q3!Y:Y,MATCH([1]ตารางคะแนนV3!$C820,[1]HGRY2565Q3!$C:$C,0))</f>
        <v>0</v>
      </c>
      <c r="AG820" s="78">
        <f>INDEX([1]HGRY2565Q3!Z:Z,MATCH([1]ตารางคะแนนV3!$C820,[1]HGRY2565Q3!$C:$C,0))</f>
        <v>0.5</v>
      </c>
      <c r="AH820" s="85">
        <f t="shared" si="197"/>
        <v>3.5</v>
      </c>
      <c r="AI820" s="79">
        <f t="shared" si="198"/>
        <v>2</v>
      </c>
      <c r="AJ820" s="86">
        <f>INDEX([1]PointY2565Q3!J:J,MATCH([1]ตารางคะแนนV3!$C820,[1]PointY2565Q3!$C:$C,0))</f>
        <v>1</v>
      </c>
      <c r="AK820" s="87">
        <f>IFERROR(INDEX([1]อัตราการครองเตียง!O:O,MATCH([1]ตารางคะแนนV3!$C820,[1]อัตราการครองเตียง!$C:$C,0)),0)</f>
        <v>1</v>
      </c>
      <c r="AL820" s="88">
        <f>INDEX([1]SumAdjRw!R:R,MATCH([1]ตารางคะแนนV3!$C820,[1]SumAdjRw!$C:$C,0))</f>
        <v>1</v>
      </c>
      <c r="AM820" s="89">
        <f t="shared" si="199"/>
        <v>2</v>
      </c>
      <c r="AN820" s="90">
        <f t="shared" si="200"/>
        <v>5</v>
      </c>
      <c r="AO820" s="91">
        <f t="shared" si="201"/>
        <v>7</v>
      </c>
      <c r="AP820" s="92">
        <f>INDEX([1]RiskPlusY2565Q3!Q:Q,MATCH([1]ตารางคะแนนV3!$C820,[1]RiskPlusY2565Q3!$D:$D,0))</f>
        <v>1</v>
      </c>
      <c r="AQ820" s="92">
        <f>INDEX([1]RiskPlusY2565Q3!R:R,MATCH([1]ตารางคะแนนV3!$C820,[1]RiskPlusY2565Q3!$D:$D,0))</f>
        <v>1</v>
      </c>
      <c r="AR820" s="92">
        <f>INDEX([1]RiskPlusY2565Q3!AB:AB,MATCH([1]ตารางคะแนนV3!$C820,[1]RiskPlusY2565Q3!$D:$D,0))</f>
        <v>1</v>
      </c>
      <c r="AS820" s="93">
        <f t="shared" si="202"/>
        <v>3</v>
      </c>
      <c r="AT820" s="92">
        <f>INDEX([1]RiskPlusY2565Q3!AA:AA,MATCH([1]ตารางคะแนนV3!$C820,[1]RiskPlusY2565Q3!$D:$D,0))</f>
        <v>1</v>
      </c>
      <c r="AU820" s="92">
        <f>INDEX([1]RiskPlusY2565Q3!AC:AC,MATCH([1]ตารางคะแนนV3!$C820,[1]RiskPlusY2565Q3!$D:$D,0))</f>
        <v>1</v>
      </c>
      <c r="AV820" s="94">
        <f t="shared" si="203"/>
        <v>2</v>
      </c>
      <c r="AW820" s="95">
        <f t="shared" si="204"/>
        <v>5</v>
      </c>
      <c r="AX820" s="96">
        <f t="shared" si="205"/>
        <v>12</v>
      </c>
      <c r="AY820" s="18" t="str">
        <f t="shared" si="206"/>
        <v>A</v>
      </c>
      <c r="AZ820" s="18"/>
      <c r="BA820" s="18" t="str">
        <f>INDEX([1]Proflile65!$L:$L,MATCH([1]ตารางคะแนนV3!$C820,[1]Proflile65!$D:$D,0))</f>
        <v>เดิม</v>
      </c>
      <c r="BB820" s="18"/>
      <c r="BC820" s="18"/>
      <c r="BD820" s="28" t="b">
        <f t="shared" si="207"/>
        <v>1</v>
      </c>
      <c r="BE820" s="96">
        <v>12</v>
      </c>
      <c r="BF820" s="18" t="s">
        <v>2048</v>
      </c>
      <c r="BH820" s="17">
        <f t="shared" si="208"/>
        <v>300000</v>
      </c>
    </row>
    <row r="821" spans="1:60">
      <c r="A821" s="18" t="s">
        <v>41</v>
      </c>
      <c r="B821" s="17" t="s">
        <v>164</v>
      </c>
      <c r="C821" s="18" t="s">
        <v>1811</v>
      </c>
      <c r="D821" s="17" t="s">
        <v>1812</v>
      </c>
      <c r="E821" s="18" t="str">
        <f>INDEX([1]Proflile65!$F:$F,MATCH([1]ตารางคะแนนV3!$C821,[1]Proflile65!$D:$D,0))</f>
        <v>รพช.</v>
      </c>
      <c r="F821" s="18">
        <f>INDEX([1]Proflile65!$H:$H,MATCH([1]ตารางคะแนนV3!$C821,[1]Proflile65!$D:$D,0))</f>
        <v>30</v>
      </c>
      <c r="G821" s="19" t="str">
        <f>INDEX([1]Proflile65!$K:$K,MATCH([1]ตารางคะแนนV3!$C821,[1]Proflile65!$D:$D,0))</f>
        <v>รพช.F2 P&lt;=30,000</v>
      </c>
      <c r="H821" s="75">
        <v>19894</v>
      </c>
      <c r="I821" s="76">
        <f>INDEX([1]RiskPlusY2565Q3!L:L,MATCH([1]ตารางคะแนนV3!$C821,[1]RiskPlusY2565Q3!$D:$D,0))</f>
        <v>58011861.880000003</v>
      </c>
      <c r="J821" s="76">
        <f>INDEX([1]RiskPlusY2565Q3!P:P,MATCH([1]ตารางคะแนนV3!$C821,[1]RiskPlusY2565Q3!$D:$D,0))</f>
        <v>13653834.720000001</v>
      </c>
      <c r="K821" s="76">
        <f>INDEX([1]RiskPlusY2565Q3!O:O,MATCH([1]ตารางคะแนนV3!$C821,[1]RiskPlusY2565Q3!$D:$D,0))</f>
        <v>43534849.060000002</v>
      </c>
      <c r="L821" s="76">
        <f>INDEX([1]RiskPlusY2565Q3!M:M,MATCH([1]ตารางคะแนนV3!$C821,[1]RiskPlusY2565Q3!$D:$D,0))</f>
        <v>40892435.039999999</v>
      </c>
      <c r="M821" s="29">
        <f>INDEX([1]RiskPlusY2565Q3!N:N,MATCH([1]ตารางคะแนนV3!$C821,[1]RiskPlusY2565Q3!$D:$D,0))</f>
        <v>0</v>
      </c>
      <c r="N821" s="77">
        <f>INDEX([1]PlanfinY2565Q3!M:M,MATCH([1]ตารางคะแนนV3!$C821,[1]PlanfinY2565Q3!$C:$C,0))</f>
        <v>0</v>
      </c>
      <c r="O821" s="78">
        <f>INDEX([1]PlanfinY2565Q3!N:N,MATCH([1]ตารางคะแนนV3!$C821,[1]PlanfinY2565Q3!$C:$C,0))</f>
        <v>0</v>
      </c>
      <c r="P821" s="79">
        <f t="shared" si="193"/>
        <v>0</v>
      </c>
      <c r="Q821" s="80">
        <f>INDEX([1]Ratio!R:R,MATCH([1]ตารางคะแนนV3!$C821,[1]Ratio!$C:$C,0))</f>
        <v>104</v>
      </c>
      <c r="R821" s="81">
        <f>INDEX([1]RiskPlusY2565Q3!$S:$S,MATCH([1]ตารางคะแนนV3!C821,[1]RiskPlusY2565Q3!$D:$D,0))</f>
        <v>0</v>
      </c>
      <c r="S821" s="82">
        <f>INDEX([1]Ratio!$S:$S,MATCH([1]ตารางคะแนนV3!$C821,[1]Ratio!$C:$C,0))</f>
        <v>80</v>
      </c>
      <c r="T821" s="78">
        <f>VLOOKUP($C821,[1]RiskPlusY2565Q3!$D$2:$W$901,17,0)</f>
        <v>0</v>
      </c>
      <c r="U821" s="83">
        <f t="shared" si="194"/>
        <v>0</v>
      </c>
      <c r="V821" s="82">
        <f>INDEX([1]Ratio!$T:$T,MATCH([1]ตารางคะแนนV3!$C821,[1]Ratio!$C:$C,0))</f>
        <v>78</v>
      </c>
      <c r="W821" s="78">
        <f>VLOOKUP($C821,[1]RiskPlusY2565Q3!$D$2:$W$901,18,0)</f>
        <v>0</v>
      </c>
      <c r="X821" s="83">
        <f t="shared" si="195"/>
        <v>0</v>
      </c>
      <c r="Y821" s="82">
        <f>INDEX([1]Ratio!$V:$V,MATCH([1]ตารางคะแนนV3!$C821,[1]Ratio!$C:$C,0))</f>
        <v>40</v>
      </c>
      <c r="Z821" s="81">
        <f>INDEX([1]RiskPlusY2565Q3!$W:$W,MATCH([1]ตารางคะแนนV3!C821,[1]RiskPlusY2565Q3!$D:$D,0))</f>
        <v>1</v>
      </c>
      <c r="AA821" s="84">
        <f t="shared" si="196"/>
        <v>1</v>
      </c>
      <c r="AB821" s="77" t="str">
        <f>INDEX('[1]Quick MethodY2565Q3'!P:P,MATCH([1]ตารางคะแนนV3!$C821,'[1]Quick MethodY2565Q3'!$C:$C,0))</f>
        <v>1</v>
      </c>
      <c r="AC821" s="78" t="str">
        <f>INDEX('[1]Quick MethodY2565Q3'!Q:Q,MATCH([1]ตารางคะแนนV3!$C821,'[1]Quick MethodY2565Q3'!$C:$C,0))</f>
        <v>1</v>
      </c>
      <c r="AD821" s="78">
        <f>INDEX([1]HGRY2565Q3!W:W,MATCH([1]ตารางคะแนนV3!$C821,[1]HGRY2565Q3!$C:$C,0))</f>
        <v>0</v>
      </c>
      <c r="AE821" s="78">
        <f>INDEX([1]HGRY2565Q3!X:X,MATCH([1]ตารางคะแนนV3!$C821,[1]HGRY2565Q3!$C:$C,0))</f>
        <v>0</v>
      </c>
      <c r="AF821" s="78">
        <f>INDEX([1]HGRY2565Q3!Y:Y,MATCH([1]ตารางคะแนนV3!$C821,[1]HGRY2565Q3!$C:$C,0))</f>
        <v>0.5</v>
      </c>
      <c r="AG821" s="78">
        <f>INDEX([1]HGRY2565Q3!Z:Z,MATCH([1]ตารางคะแนนV3!$C821,[1]HGRY2565Q3!$C:$C,0))</f>
        <v>0</v>
      </c>
      <c r="AH821" s="85">
        <f t="shared" si="197"/>
        <v>2.5</v>
      </c>
      <c r="AI821" s="79">
        <f t="shared" si="198"/>
        <v>2</v>
      </c>
      <c r="AJ821" s="86">
        <f>INDEX([1]PointY2565Q3!J:J,MATCH([1]ตารางคะแนนV3!$C821,[1]PointY2565Q3!$C:$C,0))</f>
        <v>1</v>
      </c>
      <c r="AK821" s="87">
        <f>IFERROR(INDEX([1]อัตราการครองเตียง!O:O,MATCH([1]ตารางคะแนนV3!$C821,[1]อัตราการครองเตียง!$C:$C,0)),0)</f>
        <v>0</v>
      </c>
      <c r="AL821" s="88">
        <f>INDEX([1]SumAdjRw!R:R,MATCH([1]ตารางคะแนนV3!$C821,[1]SumAdjRw!$C:$C,0))</f>
        <v>1</v>
      </c>
      <c r="AM821" s="89">
        <f t="shared" si="199"/>
        <v>1</v>
      </c>
      <c r="AN821" s="90">
        <f t="shared" si="200"/>
        <v>4</v>
      </c>
      <c r="AO821" s="91">
        <f t="shared" si="201"/>
        <v>5</v>
      </c>
      <c r="AP821" s="92">
        <f>INDEX([1]RiskPlusY2565Q3!Q:Q,MATCH([1]ตารางคะแนนV3!$C821,[1]RiskPlusY2565Q3!$D:$D,0))</f>
        <v>1</v>
      </c>
      <c r="AQ821" s="92">
        <f>INDEX([1]RiskPlusY2565Q3!R:R,MATCH([1]ตารางคะแนนV3!$C821,[1]RiskPlusY2565Q3!$D:$D,0))</f>
        <v>1</v>
      </c>
      <c r="AR821" s="92">
        <f>INDEX([1]RiskPlusY2565Q3!AB:AB,MATCH([1]ตารางคะแนนV3!$C821,[1]RiskPlusY2565Q3!$D:$D,0))</f>
        <v>1</v>
      </c>
      <c r="AS821" s="93">
        <f t="shared" si="202"/>
        <v>3</v>
      </c>
      <c r="AT821" s="92">
        <f>INDEX([1]RiskPlusY2565Q3!AA:AA,MATCH([1]ตารางคะแนนV3!$C821,[1]RiskPlusY2565Q3!$D:$D,0))</f>
        <v>1</v>
      </c>
      <c r="AU821" s="92">
        <f>INDEX([1]RiskPlusY2565Q3!AC:AC,MATCH([1]ตารางคะแนนV3!$C821,[1]RiskPlusY2565Q3!$D:$D,0))</f>
        <v>1</v>
      </c>
      <c r="AV821" s="94">
        <f t="shared" si="203"/>
        <v>2</v>
      </c>
      <c r="AW821" s="95">
        <f t="shared" si="204"/>
        <v>5</v>
      </c>
      <c r="AX821" s="96">
        <f t="shared" si="205"/>
        <v>10</v>
      </c>
      <c r="AY821" s="18" t="str">
        <f t="shared" si="206"/>
        <v>C</v>
      </c>
      <c r="AZ821" s="18"/>
      <c r="BA821" s="18" t="str">
        <f>INDEX([1]Proflile65!$L:$L,MATCH([1]ตารางคะแนนV3!$C821,[1]Proflile65!$D:$D,0))</f>
        <v>เดิม</v>
      </c>
      <c r="BB821" s="18"/>
      <c r="BC821" s="18"/>
      <c r="BD821" s="28" t="b">
        <f t="shared" si="207"/>
        <v>1</v>
      </c>
      <c r="BE821" s="96">
        <v>10</v>
      </c>
      <c r="BF821" s="18" t="s">
        <v>2072</v>
      </c>
      <c r="BH821" s="17">
        <f t="shared" si="208"/>
        <v>0</v>
      </c>
    </row>
    <row r="822" spans="1:60">
      <c r="A822" s="18" t="s">
        <v>41</v>
      </c>
      <c r="B822" s="17" t="s">
        <v>164</v>
      </c>
      <c r="C822" s="18" t="s">
        <v>1813</v>
      </c>
      <c r="D822" s="17" t="s">
        <v>1814</v>
      </c>
      <c r="E822" s="18" t="str">
        <f>INDEX([1]Proflile65!$F:$F,MATCH([1]ตารางคะแนนV3!$C822,[1]Proflile65!$D:$D,0))</f>
        <v>รพช.</v>
      </c>
      <c r="F822" s="18">
        <f>INDEX([1]Proflile65!$H:$H,MATCH([1]ตารางคะแนนV3!$C822,[1]Proflile65!$D:$D,0))</f>
        <v>30</v>
      </c>
      <c r="G822" s="19" t="str">
        <f>INDEX([1]Proflile65!$K:$K,MATCH([1]ตารางคะแนนV3!$C822,[1]Proflile65!$D:$D,0))</f>
        <v>รพช.F2 P30,000-60,000</v>
      </c>
      <c r="H822" s="75">
        <v>42488</v>
      </c>
      <c r="I822" s="76">
        <f>INDEX([1]RiskPlusY2565Q3!L:L,MATCH([1]ตารางคะแนนV3!$C822,[1]RiskPlusY2565Q3!$D:$D,0))</f>
        <v>111706716.84999999</v>
      </c>
      <c r="J822" s="76">
        <f>INDEX([1]RiskPlusY2565Q3!P:P,MATCH([1]ตารางคะแนนV3!$C822,[1]RiskPlusY2565Q3!$D:$D,0))</f>
        <v>-14684157.060000001</v>
      </c>
      <c r="K822" s="76">
        <f>INDEX([1]RiskPlusY2565Q3!O:O,MATCH([1]ตารางคะแนนV3!$C822,[1]RiskPlusY2565Q3!$D:$D,0))</f>
        <v>104765609.87</v>
      </c>
      <c r="L822" s="76">
        <f>INDEX([1]RiskPlusY2565Q3!M:M,MATCH([1]ตารางคะแนนV3!$C822,[1]RiskPlusY2565Q3!$D:$D,0))</f>
        <v>108379459.15000001</v>
      </c>
      <c r="M822" s="29">
        <f>INDEX([1]RiskPlusY2565Q3!N:N,MATCH([1]ตารางคะแนนV3!$C822,[1]RiskPlusY2565Q3!$D:$D,0))</f>
        <v>1</v>
      </c>
      <c r="N822" s="77">
        <f>INDEX([1]PlanfinY2565Q3!M:M,MATCH([1]ตารางคะแนนV3!$C822,[1]PlanfinY2565Q3!$C:$C,0))</f>
        <v>0</v>
      </c>
      <c r="O822" s="78">
        <f>INDEX([1]PlanfinY2565Q3!N:N,MATCH([1]ตารางคะแนนV3!$C822,[1]PlanfinY2565Q3!$C:$C,0))</f>
        <v>0</v>
      </c>
      <c r="P822" s="79">
        <f t="shared" si="193"/>
        <v>0</v>
      </c>
      <c r="Q822" s="80">
        <f>INDEX([1]Ratio!R:R,MATCH([1]ตารางคะแนนV3!$C822,[1]Ratio!$C:$C,0))</f>
        <v>135</v>
      </c>
      <c r="R822" s="81">
        <f>INDEX([1]RiskPlusY2565Q3!$S:$S,MATCH([1]ตารางคะแนนV3!C822,[1]RiskPlusY2565Q3!$D:$D,0))</f>
        <v>1</v>
      </c>
      <c r="S822" s="82">
        <f>INDEX([1]Ratio!$S:$S,MATCH([1]ตารางคะแนนV3!$C822,[1]Ratio!$C:$C,0))</f>
        <v>125</v>
      </c>
      <c r="T822" s="78">
        <f>VLOOKUP($C822,[1]RiskPlusY2565Q3!$D$2:$W$901,17,0)</f>
        <v>0</v>
      </c>
      <c r="U822" s="83">
        <f t="shared" si="194"/>
        <v>0</v>
      </c>
      <c r="V822" s="82">
        <f>INDEX([1]Ratio!$T:$T,MATCH([1]ตารางคะแนนV3!$C822,[1]Ratio!$C:$C,0))</f>
        <v>70</v>
      </c>
      <c r="W822" s="78">
        <f>VLOOKUP($C822,[1]RiskPlusY2565Q3!$D$2:$W$901,18,0)</f>
        <v>0</v>
      </c>
      <c r="X822" s="83">
        <f t="shared" si="195"/>
        <v>0</v>
      </c>
      <c r="Y822" s="82">
        <f>INDEX([1]Ratio!$V:$V,MATCH([1]ตารางคะแนนV3!$C822,[1]Ratio!$C:$C,0))</f>
        <v>35</v>
      </c>
      <c r="Z822" s="81">
        <f>INDEX([1]RiskPlusY2565Q3!$W:$W,MATCH([1]ตารางคะแนนV3!C822,[1]RiskPlusY2565Q3!$D:$D,0))</f>
        <v>1</v>
      </c>
      <c r="AA822" s="84">
        <f t="shared" si="196"/>
        <v>2</v>
      </c>
      <c r="AB822" s="77" t="str">
        <f>INDEX('[1]Quick MethodY2565Q3'!P:P,MATCH([1]ตารางคะแนนV3!$C822,'[1]Quick MethodY2565Q3'!$C:$C,0))</f>
        <v>1</v>
      </c>
      <c r="AC822" s="78" t="str">
        <f>INDEX('[1]Quick MethodY2565Q3'!Q:Q,MATCH([1]ตารางคะแนนV3!$C822,'[1]Quick MethodY2565Q3'!$C:$C,0))</f>
        <v>1</v>
      </c>
      <c r="AD822" s="78">
        <f>INDEX([1]HGRY2565Q3!W:W,MATCH([1]ตารางคะแนนV3!$C822,[1]HGRY2565Q3!$C:$C,0))</f>
        <v>0.5</v>
      </c>
      <c r="AE822" s="78">
        <f>INDEX([1]HGRY2565Q3!X:X,MATCH([1]ตารางคะแนนV3!$C822,[1]HGRY2565Q3!$C:$C,0))</f>
        <v>0.5</v>
      </c>
      <c r="AF822" s="78">
        <f>INDEX([1]HGRY2565Q3!Y:Y,MATCH([1]ตารางคะแนนV3!$C822,[1]HGRY2565Q3!$C:$C,0))</f>
        <v>0</v>
      </c>
      <c r="AG822" s="78">
        <f>INDEX([1]HGRY2565Q3!Z:Z,MATCH([1]ตารางคะแนนV3!$C822,[1]HGRY2565Q3!$C:$C,0))</f>
        <v>0</v>
      </c>
      <c r="AH822" s="85">
        <f t="shared" si="197"/>
        <v>3</v>
      </c>
      <c r="AI822" s="79">
        <f t="shared" si="198"/>
        <v>2</v>
      </c>
      <c r="AJ822" s="86">
        <f>INDEX([1]PointY2565Q3!J:J,MATCH([1]ตารางคะแนนV3!$C822,[1]PointY2565Q3!$C:$C,0))</f>
        <v>1</v>
      </c>
      <c r="AK822" s="87">
        <f>IFERROR(INDEX([1]อัตราการครองเตียง!O:O,MATCH([1]ตารางคะแนนV3!$C822,[1]อัตราการครองเตียง!$C:$C,0)),0)</f>
        <v>0</v>
      </c>
      <c r="AL822" s="88">
        <f>INDEX([1]SumAdjRw!R:R,MATCH([1]ตารางคะแนนV3!$C822,[1]SumAdjRw!$C:$C,0))</f>
        <v>1</v>
      </c>
      <c r="AM822" s="89">
        <f t="shared" si="199"/>
        <v>1</v>
      </c>
      <c r="AN822" s="90">
        <f t="shared" si="200"/>
        <v>4</v>
      </c>
      <c r="AO822" s="91">
        <f t="shared" si="201"/>
        <v>6</v>
      </c>
      <c r="AP822" s="92">
        <f>INDEX([1]RiskPlusY2565Q3!Q:Q,MATCH([1]ตารางคะแนนV3!$C822,[1]RiskPlusY2565Q3!$D:$D,0))</f>
        <v>1</v>
      </c>
      <c r="AQ822" s="92">
        <f>INDEX([1]RiskPlusY2565Q3!R:R,MATCH([1]ตารางคะแนนV3!$C822,[1]RiskPlusY2565Q3!$D:$D,0))</f>
        <v>1</v>
      </c>
      <c r="AR822" s="92">
        <f>INDEX([1]RiskPlusY2565Q3!AB:AB,MATCH([1]ตารางคะแนนV3!$C822,[1]RiskPlusY2565Q3!$D:$D,0))</f>
        <v>1</v>
      </c>
      <c r="AS822" s="93">
        <f t="shared" si="202"/>
        <v>3</v>
      </c>
      <c r="AT822" s="92">
        <f>INDEX([1]RiskPlusY2565Q3!AA:AA,MATCH([1]ตารางคะแนนV3!$C822,[1]RiskPlusY2565Q3!$D:$D,0))</f>
        <v>1</v>
      </c>
      <c r="AU822" s="92">
        <f>INDEX([1]RiskPlusY2565Q3!AC:AC,MATCH([1]ตารางคะแนนV3!$C822,[1]RiskPlusY2565Q3!$D:$D,0))</f>
        <v>0</v>
      </c>
      <c r="AV822" s="94">
        <f t="shared" si="203"/>
        <v>1</v>
      </c>
      <c r="AW822" s="95">
        <f t="shared" si="204"/>
        <v>4</v>
      </c>
      <c r="AX822" s="96">
        <f t="shared" si="205"/>
        <v>10</v>
      </c>
      <c r="AY822" s="18" t="str">
        <f t="shared" si="206"/>
        <v>C</v>
      </c>
      <c r="AZ822" s="18"/>
      <c r="BA822" s="18" t="str">
        <f>INDEX([1]Proflile65!$L:$L,MATCH([1]ตารางคะแนนV3!$C822,[1]Proflile65!$D:$D,0))</f>
        <v>เดิม</v>
      </c>
      <c r="BB822" s="18"/>
      <c r="BC822" s="18"/>
      <c r="BD822" s="28" t="b">
        <f t="shared" si="207"/>
        <v>1</v>
      </c>
      <c r="BE822" s="96">
        <v>10</v>
      </c>
      <c r="BF822" s="18" t="s">
        <v>2072</v>
      </c>
      <c r="BH822" s="17">
        <f t="shared" si="208"/>
        <v>0</v>
      </c>
    </row>
    <row r="823" spans="1:60">
      <c r="A823" s="18" t="s">
        <v>41</v>
      </c>
      <c r="B823" s="17" t="s">
        <v>164</v>
      </c>
      <c r="C823" s="18" t="s">
        <v>1815</v>
      </c>
      <c r="D823" s="17" t="s">
        <v>1816</v>
      </c>
      <c r="E823" s="18" t="str">
        <f>INDEX([1]Proflile65!$F:$F,MATCH([1]ตารางคะแนนV3!$C823,[1]Proflile65!$D:$D,0))</f>
        <v>รพช.</v>
      </c>
      <c r="F823" s="18">
        <f>INDEX([1]Proflile65!$H:$H,MATCH([1]ตารางคะแนนV3!$C823,[1]Proflile65!$D:$D,0))</f>
        <v>60</v>
      </c>
      <c r="G823" s="19" t="str">
        <f>INDEX([1]Proflile65!$K:$K,MATCH([1]ตารางคะแนนV3!$C823,[1]Proflile65!$D:$D,0))</f>
        <v>รพช.F2 P30,000-60,000</v>
      </c>
      <c r="H823" s="75">
        <v>55608</v>
      </c>
      <c r="I823" s="76">
        <f>INDEX([1]RiskPlusY2565Q3!L:L,MATCH([1]ตารางคะแนนV3!$C823,[1]RiskPlusY2565Q3!$D:$D,0))</f>
        <v>75661448.730000004</v>
      </c>
      <c r="J823" s="76">
        <f>INDEX([1]RiskPlusY2565Q3!P:P,MATCH([1]ตารางคะแนนV3!$C823,[1]RiskPlusY2565Q3!$D:$D,0))</f>
        <v>12858619.4</v>
      </c>
      <c r="K823" s="76">
        <f>INDEX([1]RiskPlusY2565Q3!O:O,MATCH([1]ตารางคะแนนV3!$C823,[1]RiskPlusY2565Q3!$D:$D,0))</f>
        <v>53276749.670000002</v>
      </c>
      <c r="L823" s="76">
        <f>INDEX([1]RiskPlusY2565Q3!M:M,MATCH([1]ตารางคะแนนV3!$C823,[1]RiskPlusY2565Q3!$D:$D,0))</f>
        <v>54421311.920000002</v>
      </c>
      <c r="M823" s="29">
        <f>INDEX([1]RiskPlusY2565Q3!N:N,MATCH([1]ตารางคะแนนV3!$C823,[1]RiskPlusY2565Q3!$D:$D,0))</f>
        <v>0</v>
      </c>
      <c r="N823" s="77">
        <f>INDEX([1]PlanfinY2565Q3!M:M,MATCH([1]ตารางคะแนนV3!$C823,[1]PlanfinY2565Q3!$C:$C,0))</f>
        <v>0</v>
      </c>
      <c r="O823" s="78">
        <f>INDEX([1]PlanfinY2565Q3!N:N,MATCH([1]ตารางคะแนนV3!$C823,[1]PlanfinY2565Q3!$C:$C,0))</f>
        <v>1</v>
      </c>
      <c r="P823" s="79">
        <f t="shared" si="193"/>
        <v>1</v>
      </c>
      <c r="Q823" s="80">
        <f>INDEX([1]Ratio!R:R,MATCH([1]ตารางคะแนนV3!$C823,[1]Ratio!$C:$C,0))</f>
        <v>201</v>
      </c>
      <c r="R823" s="81">
        <f>INDEX([1]RiskPlusY2565Q3!$S:$S,MATCH([1]ตารางคะแนนV3!C823,[1]RiskPlusY2565Q3!$D:$D,0))</f>
        <v>0</v>
      </c>
      <c r="S823" s="82">
        <f>INDEX([1]Ratio!$S:$S,MATCH([1]ตารางคะแนนV3!$C823,[1]Ratio!$C:$C,0))</f>
        <v>143</v>
      </c>
      <c r="T823" s="78">
        <f>VLOOKUP($C823,[1]RiskPlusY2565Q3!$D$2:$W$901,17,0)</f>
        <v>0</v>
      </c>
      <c r="U823" s="83">
        <f t="shared" si="194"/>
        <v>0</v>
      </c>
      <c r="V823" s="82">
        <f>INDEX([1]Ratio!$T:$T,MATCH([1]ตารางคะแนนV3!$C823,[1]Ratio!$C:$C,0))</f>
        <v>62</v>
      </c>
      <c r="W823" s="78">
        <f>VLOOKUP($C823,[1]RiskPlusY2565Q3!$D$2:$W$901,18,0)</f>
        <v>0</v>
      </c>
      <c r="X823" s="83">
        <f t="shared" si="195"/>
        <v>0</v>
      </c>
      <c r="Y823" s="82">
        <f>INDEX([1]Ratio!$V:$V,MATCH([1]ตารางคะแนนV3!$C823,[1]Ratio!$C:$C,0))</f>
        <v>39</v>
      </c>
      <c r="Z823" s="81">
        <f>INDEX([1]RiskPlusY2565Q3!$W:$W,MATCH([1]ตารางคะแนนV3!C823,[1]RiskPlusY2565Q3!$D:$D,0))</f>
        <v>1</v>
      </c>
      <c r="AA823" s="84">
        <f t="shared" si="196"/>
        <v>1</v>
      </c>
      <c r="AB823" s="77" t="str">
        <f>INDEX('[1]Quick MethodY2565Q3'!P:P,MATCH([1]ตารางคะแนนV3!$C823,'[1]Quick MethodY2565Q3'!$C:$C,0))</f>
        <v>1</v>
      </c>
      <c r="AC823" s="78" t="str">
        <f>INDEX('[1]Quick MethodY2565Q3'!Q:Q,MATCH([1]ตารางคะแนนV3!$C823,'[1]Quick MethodY2565Q3'!$C:$C,0))</f>
        <v>1</v>
      </c>
      <c r="AD823" s="78">
        <f>INDEX([1]HGRY2565Q3!W:W,MATCH([1]ตารางคะแนนV3!$C823,[1]HGRY2565Q3!$C:$C,0))</f>
        <v>0</v>
      </c>
      <c r="AE823" s="78">
        <f>INDEX([1]HGRY2565Q3!X:X,MATCH([1]ตารางคะแนนV3!$C823,[1]HGRY2565Q3!$C:$C,0))</f>
        <v>0</v>
      </c>
      <c r="AF823" s="78">
        <f>INDEX([1]HGRY2565Q3!Y:Y,MATCH([1]ตารางคะแนนV3!$C823,[1]HGRY2565Q3!$C:$C,0))</f>
        <v>0</v>
      </c>
      <c r="AG823" s="78">
        <f>INDEX([1]HGRY2565Q3!Z:Z,MATCH([1]ตารางคะแนนV3!$C823,[1]HGRY2565Q3!$C:$C,0))</f>
        <v>0</v>
      </c>
      <c r="AH823" s="85">
        <f t="shared" si="197"/>
        <v>2</v>
      </c>
      <c r="AI823" s="79">
        <f t="shared" si="198"/>
        <v>2</v>
      </c>
      <c r="AJ823" s="86">
        <f>INDEX([1]PointY2565Q3!J:J,MATCH([1]ตารางคะแนนV3!$C823,[1]PointY2565Q3!$C:$C,0))</f>
        <v>1</v>
      </c>
      <c r="AK823" s="87">
        <f>IFERROR(INDEX([1]อัตราการครองเตียง!O:O,MATCH([1]ตารางคะแนนV3!$C823,[1]อัตราการครองเตียง!$C:$C,0)),0)</f>
        <v>0</v>
      </c>
      <c r="AL823" s="88">
        <f>INDEX([1]SumAdjRw!R:R,MATCH([1]ตารางคะแนนV3!$C823,[1]SumAdjRw!$C:$C,0))</f>
        <v>1</v>
      </c>
      <c r="AM823" s="89">
        <f t="shared" si="199"/>
        <v>1</v>
      </c>
      <c r="AN823" s="90">
        <f t="shared" si="200"/>
        <v>4</v>
      </c>
      <c r="AO823" s="91">
        <f t="shared" si="201"/>
        <v>6</v>
      </c>
      <c r="AP823" s="92">
        <f>INDEX([1]RiskPlusY2565Q3!Q:Q,MATCH([1]ตารางคะแนนV3!$C823,[1]RiskPlusY2565Q3!$D:$D,0))</f>
        <v>1</v>
      </c>
      <c r="AQ823" s="92">
        <f>INDEX([1]RiskPlusY2565Q3!R:R,MATCH([1]ตารางคะแนนV3!$C823,[1]RiskPlusY2565Q3!$D:$D,0))</f>
        <v>1</v>
      </c>
      <c r="AR823" s="92">
        <f>INDEX([1]RiskPlusY2565Q3!AB:AB,MATCH([1]ตารางคะแนนV3!$C823,[1]RiskPlusY2565Q3!$D:$D,0))</f>
        <v>1</v>
      </c>
      <c r="AS823" s="93">
        <f t="shared" si="202"/>
        <v>3</v>
      </c>
      <c r="AT823" s="92">
        <f>INDEX([1]RiskPlusY2565Q3!AA:AA,MATCH([1]ตารางคะแนนV3!$C823,[1]RiskPlusY2565Q3!$D:$D,0))</f>
        <v>1</v>
      </c>
      <c r="AU823" s="92">
        <f>INDEX([1]RiskPlusY2565Q3!AC:AC,MATCH([1]ตารางคะแนนV3!$C823,[1]RiskPlusY2565Q3!$D:$D,0))</f>
        <v>1</v>
      </c>
      <c r="AV823" s="94">
        <f t="shared" si="203"/>
        <v>2</v>
      </c>
      <c r="AW823" s="95">
        <f t="shared" si="204"/>
        <v>5</v>
      </c>
      <c r="AX823" s="96">
        <f t="shared" si="205"/>
        <v>11</v>
      </c>
      <c r="AY823" s="18" t="str">
        <f t="shared" si="206"/>
        <v>B</v>
      </c>
      <c r="AZ823" s="18"/>
      <c r="BA823" s="18" t="str">
        <f>INDEX([1]Proflile65!$L:$L,MATCH([1]ตารางคะแนนV3!$C823,[1]Proflile65!$D:$D,0))</f>
        <v>เดิม</v>
      </c>
      <c r="BB823" s="18"/>
      <c r="BC823" s="18"/>
      <c r="BD823" s="28" t="b">
        <f t="shared" si="207"/>
        <v>1</v>
      </c>
      <c r="BE823" s="96">
        <v>11</v>
      </c>
      <c r="BF823" s="18" t="s">
        <v>2071</v>
      </c>
      <c r="BH823" s="17">
        <f t="shared" si="208"/>
        <v>150000</v>
      </c>
    </row>
    <row r="824" spans="1:60">
      <c r="A824" s="18" t="s">
        <v>41</v>
      </c>
      <c r="B824" s="17" t="s">
        <v>164</v>
      </c>
      <c r="C824" s="18" t="s">
        <v>1817</v>
      </c>
      <c r="D824" s="17" t="s">
        <v>1818</v>
      </c>
      <c r="E824" s="18" t="str">
        <f>INDEX([1]Proflile65!$F:$F,MATCH([1]ตารางคะแนนV3!$C824,[1]Proflile65!$D:$D,0))</f>
        <v>รพช.</v>
      </c>
      <c r="F824" s="18">
        <f>INDEX([1]Proflile65!$H:$H,MATCH([1]ตารางคะแนนV3!$C824,[1]Proflile65!$D:$D,0))</f>
        <v>60</v>
      </c>
      <c r="G824" s="19" t="str">
        <f>INDEX([1]Proflile65!$K:$K,MATCH([1]ตารางคะแนนV3!$C824,[1]Proflile65!$D:$D,0))</f>
        <v>รพช.F2 P30,000-60,000</v>
      </c>
      <c r="H824" s="75">
        <v>36308</v>
      </c>
      <c r="I824" s="76">
        <f>INDEX([1]RiskPlusY2565Q3!L:L,MATCH([1]ตารางคะแนนV3!$C824,[1]RiskPlusY2565Q3!$D:$D,0))</f>
        <v>113304965.59</v>
      </c>
      <c r="J824" s="76">
        <f>INDEX([1]RiskPlusY2565Q3!P:P,MATCH([1]ตารางคะแนนV3!$C824,[1]RiskPlusY2565Q3!$D:$D,0))</f>
        <v>32433857.07</v>
      </c>
      <c r="K824" s="76">
        <f>INDEX([1]RiskPlusY2565Q3!O:O,MATCH([1]ตารางคะแนนV3!$C824,[1]RiskPlusY2565Q3!$D:$D,0))</f>
        <v>68382302.790000007</v>
      </c>
      <c r="L824" s="76">
        <f>INDEX([1]RiskPlusY2565Q3!M:M,MATCH([1]ตารางคะแนนV3!$C824,[1]RiskPlusY2565Q3!$D:$D,0))</f>
        <v>64242926.270000003</v>
      </c>
      <c r="M824" s="29">
        <f>INDEX([1]RiskPlusY2565Q3!N:N,MATCH([1]ตารางคะแนนV3!$C824,[1]RiskPlusY2565Q3!$D:$D,0))</f>
        <v>0</v>
      </c>
      <c r="N824" s="77">
        <f>INDEX([1]PlanfinY2565Q3!M:M,MATCH([1]ตารางคะแนนV3!$C824,[1]PlanfinY2565Q3!$C:$C,0))</f>
        <v>1</v>
      </c>
      <c r="O824" s="78">
        <f>INDEX([1]PlanfinY2565Q3!N:N,MATCH([1]ตารางคะแนนV3!$C824,[1]PlanfinY2565Q3!$C:$C,0))</f>
        <v>0</v>
      </c>
      <c r="P824" s="79">
        <f t="shared" si="193"/>
        <v>1</v>
      </c>
      <c r="Q824" s="80">
        <f>INDEX([1]Ratio!R:R,MATCH([1]ตารางคะแนนV3!$C824,[1]Ratio!$C:$C,0))</f>
        <v>191</v>
      </c>
      <c r="R824" s="81">
        <f>INDEX([1]RiskPlusY2565Q3!$S:$S,MATCH([1]ตารางคะแนนV3!C824,[1]RiskPlusY2565Q3!$D:$D,0))</f>
        <v>0</v>
      </c>
      <c r="S824" s="82">
        <f>INDEX([1]Ratio!$S:$S,MATCH([1]ตารางคะแนนV3!$C824,[1]Ratio!$C:$C,0))</f>
        <v>60</v>
      </c>
      <c r="T824" s="78">
        <f>VLOOKUP($C824,[1]RiskPlusY2565Q3!$D$2:$W$901,17,0)</f>
        <v>1</v>
      </c>
      <c r="U824" s="83">
        <f t="shared" si="194"/>
        <v>0.5</v>
      </c>
      <c r="V824" s="82">
        <f>INDEX([1]Ratio!$T:$T,MATCH([1]ตารางคะแนนV3!$C824,[1]Ratio!$C:$C,0))</f>
        <v>56</v>
      </c>
      <c r="W824" s="78">
        <f>VLOOKUP($C824,[1]RiskPlusY2565Q3!$D$2:$W$901,18,0)</f>
        <v>1</v>
      </c>
      <c r="X824" s="83">
        <f t="shared" si="195"/>
        <v>0.5</v>
      </c>
      <c r="Y824" s="82">
        <f>INDEX([1]Ratio!$V:$V,MATCH([1]ตารางคะแนนV3!$C824,[1]Ratio!$C:$C,0))</f>
        <v>52</v>
      </c>
      <c r="Z824" s="81">
        <f>INDEX([1]RiskPlusY2565Q3!$W:$W,MATCH([1]ตารางคะแนนV3!C824,[1]RiskPlusY2565Q3!$D:$D,0))</f>
        <v>1</v>
      </c>
      <c r="AA824" s="84">
        <f t="shared" si="196"/>
        <v>2</v>
      </c>
      <c r="AB824" s="77" t="str">
        <f>INDEX('[1]Quick MethodY2565Q3'!P:P,MATCH([1]ตารางคะแนนV3!$C824,'[1]Quick MethodY2565Q3'!$C:$C,0))</f>
        <v>1</v>
      </c>
      <c r="AC824" s="78" t="str">
        <f>INDEX('[1]Quick MethodY2565Q3'!Q:Q,MATCH([1]ตารางคะแนนV3!$C824,'[1]Quick MethodY2565Q3'!$C:$C,0))</f>
        <v>1</v>
      </c>
      <c r="AD824" s="78">
        <f>INDEX([1]HGRY2565Q3!W:W,MATCH([1]ตารางคะแนนV3!$C824,[1]HGRY2565Q3!$C:$C,0))</f>
        <v>0</v>
      </c>
      <c r="AE824" s="78">
        <f>INDEX([1]HGRY2565Q3!X:X,MATCH([1]ตารางคะแนนV3!$C824,[1]HGRY2565Q3!$C:$C,0))</f>
        <v>0.5</v>
      </c>
      <c r="AF824" s="78">
        <f>INDEX([1]HGRY2565Q3!Y:Y,MATCH([1]ตารางคะแนนV3!$C824,[1]HGRY2565Q3!$C:$C,0))</f>
        <v>0</v>
      </c>
      <c r="AG824" s="78">
        <f>INDEX([1]HGRY2565Q3!Z:Z,MATCH([1]ตารางคะแนนV3!$C824,[1]HGRY2565Q3!$C:$C,0))</f>
        <v>0</v>
      </c>
      <c r="AH824" s="85">
        <f t="shared" si="197"/>
        <v>2.5</v>
      </c>
      <c r="AI824" s="79">
        <f t="shared" si="198"/>
        <v>2</v>
      </c>
      <c r="AJ824" s="86">
        <f>INDEX([1]PointY2565Q3!J:J,MATCH([1]ตารางคะแนนV3!$C824,[1]PointY2565Q3!$C:$C,0))</f>
        <v>1</v>
      </c>
      <c r="AK824" s="87">
        <f>IFERROR(INDEX([1]อัตราการครองเตียง!O:O,MATCH([1]ตารางคะแนนV3!$C824,[1]อัตราการครองเตียง!$C:$C,0)),0)</f>
        <v>1</v>
      </c>
      <c r="AL824" s="88">
        <f>INDEX([1]SumAdjRw!R:R,MATCH([1]ตารางคะแนนV3!$C824,[1]SumAdjRw!$C:$C,0))</f>
        <v>1</v>
      </c>
      <c r="AM824" s="89">
        <f t="shared" si="199"/>
        <v>2</v>
      </c>
      <c r="AN824" s="90">
        <f t="shared" si="200"/>
        <v>5</v>
      </c>
      <c r="AO824" s="91">
        <f t="shared" si="201"/>
        <v>8</v>
      </c>
      <c r="AP824" s="92">
        <f>INDEX([1]RiskPlusY2565Q3!Q:Q,MATCH([1]ตารางคะแนนV3!$C824,[1]RiskPlusY2565Q3!$D:$D,0))</f>
        <v>1</v>
      </c>
      <c r="AQ824" s="92">
        <f>INDEX([1]RiskPlusY2565Q3!R:R,MATCH([1]ตารางคะแนนV3!$C824,[1]RiskPlusY2565Q3!$D:$D,0))</f>
        <v>1</v>
      </c>
      <c r="AR824" s="92">
        <f>INDEX([1]RiskPlusY2565Q3!AB:AB,MATCH([1]ตารางคะแนนV3!$C824,[1]RiskPlusY2565Q3!$D:$D,0))</f>
        <v>1</v>
      </c>
      <c r="AS824" s="93">
        <f t="shared" si="202"/>
        <v>3</v>
      </c>
      <c r="AT824" s="92">
        <f>INDEX([1]RiskPlusY2565Q3!AA:AA,MATCH([1]ตารางคะแนนV3!$C824,[1]RiskPlusY2565Q3!$D:$D,0))</f>
        <v>1</v>
      </c>
      <c r="AU824" s="92">
        <f>INDEX([1]RiskPlusY2565Q3!AC:AC,MATCH([1]ตารางคะแนนV3!$C824,[1]RiskPlusY2565Q3!$D:$D,0))</f>
        <v>1</v>
      </c>
      <c r="AV824" s="94">
        <f t="shared" si="203"/>
        <v>2</v>
      </c>
      <c r="AW824" s="95">
        <f t="shared" si="204"/>
        <v>5</v>
      </c>
      <c r="AX824" s="96">
        <f t="shared" si="205"/>
        <v>13</v>
      </c>
      <c r="AY824" s="18" t="str">
        <f t="shared" si="206"/>
        <v>A</v>
      </c>
      <c r="AZ824" s="18"/>
      <c r="BA824" s="18" t="str">
        <f>INDEX([1]Proflile65!$L:$L,MATCH([1]ตารางคะแนนV3!$C824,[1]Proflile65!$D:$D,0))</f>
        <v>เดิม</v>
      </c>
      <c r="BB824" s="18"/>
      <c r="BC824" s="18"/>
      <c r="BD824" s="28" t="b">
        <f t="shared" si="207"/>
        <v>1</v>
      </c>
      <c r="BE824" s="96">
        <v>13</v>
      </c>
      <c r="BF824" s="18" t="s">
        <v>2048</v>
      </c>
      <c r="BH824" s="17">
        <f t="shared" si="208"/>
        <v>300000</v>
      </c>
    </row>
    <row r="825" spans="1:60">
      <c r="A825" s="18" t="s">
        <v>41</v>
      </c>
      <c r="B825" s="17" t="s">
        <v>164</v>
      </c>
      <c r="C825" s="18" t="s">
        <v>1819</v>
      </c>
      <c r="D825" s="17" t="s">
        <v>1820</v>
      </c>
      <c r="E825" s="18" t="str">
        <f>INDEX([1]Proflile65!$F:$F,MATCH([1]ตารางคะแนนV3!$C825,[1]Proflile65!$D:$D,0))</f>
        <v>รพช.</v>
      </c>
      <c r="F825" s="18">
        <f>INDEX([1]Proflile65!$H:$H,MATCH([1]ตารางคะแนนV3!$C825,[1]Proflile65!$D:$D,0))</f>
        <v>30</v>
      </c>
      <c r="G825" s="19" t="str">
        <f>INDEX([1]Proflile65!$K:$K,MATCH([1]ตารางคะแนนV3!$C825,[1]Proflile65!$D:$D,0))</f>
        <v>รพช.F2 P&lt;=30,000</v>
      </c>
      <c r="H825" s="75">
        <v>23867</v>
      </c>
      <c r="I825" s="76">
        <f>INDEX([1]RiskPlusY2565Q3!L:L,MATCH([1]ตารางคะแนนV3!$C825,[1]RiskPlusY2565Q3!$D:$D,0))</f>
        <v>29458729.149999999</v>
      </c>
      <c r="J825" s="76">
        <f>INDEX([1]RiskPlusY2565Q3!P:P,MATCH([1]ตารางคะแนนV3!$C825,[1]RiskPlusY2565Q3!$D:$D,0))</f>
        <v>19219491.010000002</v>
      </c>
      <c r="K825" s="76">
        <f>INDEX([1]RiskPlusY2565Q3!O:O,MATCH([1]ตารางคะแนนV3!$C825,[1]RiskPlusY2565Q3!$D:$D,0))</f>
        <v>18219196.739999998</v>
      </c>
      <c r="L825" s="76">
        <f>INDEX([1]RiskPlusY2565Q3!M:M,MATCH([1]ตารางคะแนนV3!$C825,[1]RiskPlusY2565Q3!$D:$D,0))</f>
        <v>18090414.789999999</v>
      </c>
      <c r="M825" s="29">
        <f>INDEX([1]RiskPlusY2565Q3!N:N,MATCH([1]ตารางคะแนนV3!$C825,[1]RiskPlusY2565Q3!$D:$D,0))</f>
        <v>0</v>
      </c>
      <c r="N825" s="77">
        <f>INDEX([1]PlanfinY2565Q3!M:M,MATCH([1]ตารางคะแนนV3!$C825,[1]PlanfinY2565Q3!$C:$C,0))</f>
        <v>1</v>
      </c>
      <c r="O825" s="78">
        <f>INDEX([1]PlanfinY2565Q3!N:N,MATCH([1]ตารางคะแนนV3!$C825,[1]PlanfinY2565Q3!$C:$C,0))</f>
        <v>1</v>
      </c>
      <c r="P825" s="79">
        <f t="shared" si="193"/>
        <v>2</v>
      </c>
      <c r="Q825" s="80">
        <f>INDEX([1]Ratio!R:R,MATCH([1]ตารางคะแนนV3!$C825,[1]Ratio!$C:$C,0))</f>
        <v>36</v>
      </c>
      <c r="R825" s="81">
        <f>INDEX([1]RiskPlusY2565Q3!$S:$S,MATCH([1]ตารางคะแนนV3!C825,[1]RiskPlusY2565Q3!$D:$D,0))</f>
        <v>1</v>
      </c>
      <c r="S825" s="82">
        <f>INDEX([1]Ratio!$S:$S,MATCH([1]ตารางคะแนนV3!$C825,[1]Ratio!$C:$C,0))</f>
        <v>57</v>
      </c>
      <c r="T825" s="78">
        <f>VLOOKUP($C825,[1]RiskPlusY2565Q3!$D$2:$W$901,17,0)</f>
        <v>1</v>
      </c>
      <c r="U825" s="83">
        <f t="shared" si="194"/>
        <v>0.5</v>
      </c>
      <c r="V825" s="82">
        <f>INDEX([1]Ratio!$T:$T,MATCH([1]ตารางคะแนนV3!$C825,[1]Ratio!$C:$C,0))</f>
        <v>35</v>
      </c>
      <c r="W825" s="78">
        <f>VLOOKUP($C825,[1]RiskPlusY2565Q3!$D$2:$W$901,18,0)</f>
        <v>1</v>
      </c>
      <c r="X825" s="83">
        <f t="shared" si="195"/>
        <v>0.5</v>
      </c>
      <c r="Y825" s="82">
        <f>INDEX([1]Ratio!$V:$V,MATCH([1]ตารางคะแนนV3!$C825,[1]Ratio!$C:$C,0))</f>
        <v>43</v>
      </c>
      <c r="Z825" s="81">
        <f>INDEX([1]RiskPlusY2565Q3!$W:$W,MATCH([1]ตารางคะแนนV3!C825,[1]RiskPlusY2565Q3!$D:$D,0))</f>
        <v>1</v>
      </c>
      <c r="AA825" s="84">
        <f t="shared" si="196"/>
        <v>3</v>
      </c>
      <c r="AB825" s="77" t="str">
        <f>INDEX('[1]Quick MethodY2565Q3'!P:P,MATCH([1]ตารางคะแนนV3!$C825,'[1]Quick MethodY2565Q3'!$C:$C,0))</f>
        <v>1</v>
      </c>
      <c r="AC825" s="78" t="str">
        <f>INDEX('[1]Quick MethodY2565Q3'!Q:Q,MATCH([1]ตารางคะแนนV3!$C825,'[1]Quick MethodY2565Q3'!$C:$C,0))</f>
        <v>1</v>
      </c>
      <c r="AD825" s="78">
        <f>INDEX([1]HGRY2565Q3!W:W,MATCH([1]ตารางคะแนนV3!$C825,[1]HGRY2565Q3!$C:$C,0))</f>
        <v>0</v>
      </c>
      <c r="AE825" s="78">
        <f>INDEX([1]HGRY2565Q3!X:X,MATCH([1]ตารางคะแนนV3!$C825,[1]HGRY2565Q3!$C:$C,0))</f>
        <v>0.5</v>
      </c>
      <c r="AF825" s="78">
        <f>INDEX([1]HGRY2565Q3!Y:Y,MATCH([1]ตารางคะแนนV3!$C825,[1]HGRY2565Q3!$C:$C,0))</f>
        <v>0.5</v>
      </c>
      <c r="AG825" s="78">
        <f>INDEX([1]HGRY2565Q3!Z:Z,MATCH([1]ตารางคะแนนV3!$C825,[1]HGRY2565Q3!$C:$C,0))</f>
        <v>0</v>
      </c>
      <c r="AH825" s="85">
        <f t="shared" si="197"/>
        <v>3</v>
      </c>
      <c r="AI825" s="79">
        <f t="shared" si="198"/>
        <v>2</v>
      </c>
      <c r="AJ825" s="86">
        <f>INDEX([1]PointY2565Q3!J:J,MATCH([1]ตารางคะแนนV3!$C825,[1]PointY2565Q3!$C:$C,0))</f>
        <v>1</v>
      </c>
      <c r="AK825" s="87">
        <f>IFERROR(INDEX([1]อัตราการครองเตียง!O:O,MATCH([1]ตารางคะแนนV3!$C825,[1]อัตราการครองเตียง!$C:$C,0)),0)</f>
        <v>1</v>
      </c>
      <c r="AL825" s="88">
        <f>INDEX([1]SumAdjRw!R:R,MATCH([1]ตารางคะแนนV3!$C825,[1]SumAdjRw!$C:$C,0))</f>
        <v>1</v>
      </c>
      <c r="AM825" s="89">
        <f t="shared" si="199"/>
        <v>2</v>
      </c>
      <c r="AN825" s="90">
        <f t="shared" si="200"/>
        <v>5</v>
      </c>
      <c r="AO825" s="91">
        <f t="shared" si="201"/>
        <v>10</v>
      </c>
      <c r="AP825" s="92">
        <f>INDEX([1]RiskPlusY2565Q3!Q:Q,MATCH([1]ตารางคะแนนV3!$C825,[1]RiskPlusY2565Q3!$D:$D,0))</f>
        <v>0</v>
      </c>
      <c r="AQ825" s="92">
        <f>INDEX([1]RiskPlusY2565Q3!R:R,MATCH([1]ตารางคะแนนV3!$C825,[1]RiskPlusY2565Q3!$D:$D,0))</f>
        <v>1</v>
      </c>
      <c r="AR825" s="92">
        <f>INDEX([1]RiskPlusY2565Q3!AB:AB,MATCH([1]ตารางคะแนนV3!$C825,[1]RiskPlusY2565Q3!$D:$D,0))</f>
        <v>1</v>
      </c>
      <c r="AS825" s="93">
        <f t="shared" si="202"/>
        <v>2</v>
      </c>
      <c r="AT825" s="92">
        <f>INDEX([1]RiskPlusY2565Q3!AA:AA,MATCH([1]ตารางคะแนนV3!$C825,[1]RiskPlusY2565Q3!$D:$D,0))</f>
        <v>1</v>
      </c>
      <c r="AU825" s="92">
        <f>INDEX([1]RiskPlusY2565Q3!AC:AC,MATCH([1]ตารางคะแนนV3!$C825,[1]RiskPlusY2565Q3!$D:$D,0))</f>
        <v>1</v>
      </c>
      <c r="AV825" s="94">
        <f t="shared" si="203"/>
        <v>2</v>
      </c>
      <c r="AW825" s="95">
        <f t="shared" si="204"/>
        <v>4</v>
      </c>
      <c r="AX825" s="96">
        <f t="shared" si="205"/>
        <v>14</v>
      </c>
      <c r="AY825" s="18" t="str">
        <f t="shared" si="206"/>
        <v>A</v>
      </c>
      <c r="AZ825" s="18"/>
      <c r="BA825" s="18" t="str">
        <f>INDEX([1]Proflile65!$L:$L,MATCH([1]ตารางคะแนนV3!$C825,[1]Proflile65!$D:$D,0))</f>
        <v>เดิม</v>
      </c>
      <c r="BB825" s="18"/>
      <c r="BC825" s="18"/>
      <c r="BD825" s="28" t="b">
        <f t="shared" si="207"/>
        <v>1</v>
      </c>
      <c r="BE825" s="96">
        <v>14</v>
      </c>
      <c r="BF825" s="18" t="s">
        <v>2048</v>
      </c>
      <c r="BH825" s="17">
        <f t="shared" si="208"/>
        <v>300000</v>
      </c>
    </row>
    <row r="826" spans="1:60">
      <c r="A826" s="18" t="s">
        <v>41</v>
      </c>
      <c r="B826" s="17" t="s">
        <v>164</v>
      </c>
      <c r="C826" s="18" t="s">
        <v>1821</v>
      </c>
      <c r="D826" s="17" t="s">
        <v>1822</v>
      </c>
      <c r="E826" s="18" t="str">
        <f>INDEX([1]Proflile65!$F:$F,MATCH([1]ตารางคะแนนV3!$C826,[1]Proflile65!$D:$D,0))</f>
        <v>รพช.</v>
      </c>
      <c r="F826" s="18">
        <f>INDEX([1]Proflile65!$H:$H,MATCH([1]ตารางคะแนนV3!$C826,[1]Proflile65!$D:$D,0))</f>
        <v>120</v>
      </c>
      <c r="G826" s="19" t="str">
        <f>INDEX([1]Proflile65!$K:$K,MATCH([1]ตารางคะแนนV3!$C826,[1]Proflile65!$D:$D,0))</f>
        <v>รพช.M2 B&gt;100</v>
      </c>
      <c r="H826" s="75">
        <v>51301</v>
      </c>
      <c r="I826" s="76">
        <f>INDEX([1]RiskPlusY2565Q3!L:L,MATCH([1]ตารางคะแนนV3!$C826,[1]RiskPlusY2565Q3!$D:$D,0))</f>
        <v>49850182.359999999</v>
      </c>
      <c r="J826" s="76">
        <f>INDEX([1]RiskPlusY2565Q3!P:P,MATCH([1]ตารางคะแนนV3!$C826,[1]RiskPlusY2565Q3!$D:$D,0))</f>
        <v>-20155982.699999999</v>
      </c>
      <c r="K826" s="76">
        <f>INDEX([1]RiskPlusY2565Q3!O:O,MATCH([1]ตารางคะแนนV3!$C826,[1]RiskPlusY2565Q3!$D:$D,0))</f>
        <v>45088186.25</v>
      </c>
      <c r="L826" s="76">
        <f>INDEX([1]RiskPlusY2565Q3!M:M,MATCH([1]ตารางคะแนนV3!$C826,[1]RiskPlusY2565Q3!$D:$D,0))</f>
        <v>33473138.59</v>
      </c>
      <c r="M826" s="29">
        <f>INDEX([1]RiskPlusY2565Q3!N:N,MATCH([1]ตารางคะแนนV3!$C826,[1]RiskPlusY2565Q3!$D:$D,0))</f>
        <v>1</v>
      </c>
      <c r="N826" s="77">
        <f>INDEX([1]PlanfinY2565Q3!M:M,MATCH([1]ตารางคะแนนV3!$C826,[1]PlanfinY2565Q3!$C:$C,0))</f>
        <v>0</v>
      </c>
      <c r="O826" s="78">
        <f>INDEX([1]PlanfinY2565Q3!N:N,MATCH([1]ตารางคะแนนV3!$C826,[1]PlanfinY2565Q3!$C:$C,0))</f>
        <v>1</v>
      </c>
      <c r="P826" s="79">
        <f t="shared" si="193"/>
        <v>1</v>
      </c>
      <c r="Q826" s="80">
        <f>INDEX([1]Ratio!R:R,MATCH([1]ตารางคะแนนV3!$C826,[1]Ratio!$C:$C,0))</f>
        <v>377</v>
      </c>
      <c r="R826" s="81">
        <f>INDEX([1]RiskPlusY2565Q3!$S:$S,MATCH([1]ตารางคะแนนV3!C826,[1]RiskPlusY2565Q3!$D:$D,0))</f>
        <v>0</v>
      </c>
      <c r="S826" s="82">
        <f>INDEX([1]Ratio!$S:$S,MATCH([1]ตารางคะแนนV3!$C826,[1]Ratio!$C:$C,0))</f>
        <v>121</v>
      </c>
      <c r="T826" s="78">
        <f>VLOOKUP($C826,[1]RiskPlusY2565Q3!$D$2:$W$901,17,0)</f>
        <v>0</v>
      </c>
      <c r="U826" s="83">
        <f t="shared" si="194"/>
        <v>0</v>
      </c>
      <c r="V826" s="82">
        <f>INDEX([1]Ratio!$T:$T,MATCH([1]ตารางคะแนนV3!$C826,[1]Ratio!$C:$C,0))</f>
        <v>65</v>
      </c>
      <c r="W826" s="78">
        <f>VLOOKUP($C826,[1]RiskPlusY2565Q3!$D$2:$W$901,18,0)</f>
        <v>0</v>
      </c>
      <c r="X826" s="83">
        <f t="shared" si="195"/>
        <v>0</v>
      </c>
      <c r="Y826" s="82">
        <f>INDEX([1]Ratio!$V:$V,MATCH([1]ตารางคะแนนV3!$C826,[1]Ratio!$C:$C,0))</f>
        <v>109</v>
      </c>
      <c r="Z826" s="81">
        <f>INDEX([1]RiskPlusY2565Q3!$W:$W,MATCH([1]ตารางคะแนนV3!C826,[1]RiskPlusY2565Q3!$D:$D,0))</f>
        <v>0</v>
      </c>
      <c r="AA826" s="84">
        <f t="shared" si="196"/>
        <v>0</v>
      </c>
      <c r="AB826" s="77" t="str">
        <f>INDEX('[1]Quick MethodY2565Q3'!P:P,MATCH([1]ตารางคะแนนV3!$C826,'[1]Quick MethodY2565Q3'!$C:$C,0))</f>
        <v>1</v>
      </c>
      <c r="AC826" s="78" t="str">
        <f>INDEX('[1]Quick MethodY2565Q3'!Q:Q,MATCH([1]ตารางคะแนนV3!$C826,'[1]Quick MethodY2565Q3'!$C:$C,0))</f>
        <v>1</v>
      </c>
      <c r="AD826" s="78">
        <f>INDEX([1]HGRY2565Q3!W:W,MATCH([1]ตารางคะแนนV3!$C826,[1]HGRY2565Q3!$C:$C,0))</f>
        <v>0.5</v>
      </c>
      <c r="AE826" s="78">
        <f>INDEX([1]HGRY2565Q3!X:X,MATCH([1]ตารางคะแนนV3!$C826,[1]HGRY2565Q3!$C:$C,0))</f>
        <v>0.5</v>
      </c>
      <c r="AF826" s="78">
        <f>INDEX([1]HGRY2565Q3!Y:Y,MATCH([1]ตารางคะแนนV3!$C826,[1]HGRY2565Q3!$C:$C,0))</f>
        <v>0.5</v>
      </c>
      <c r="AG826" s="78">
        <f>INDEX([1]HGRY2565Q3!Z:Z,MATCH([1]ตารางคะแนนV3!$C826,[1]HGRY2565Q3!$C:$C,0))</f>
        <v>0</v>
      </c>
      <c r="AH826" s="85">
        <f t="shared" si="197"/>
        <v>3.5</v>
      </c>
      <c r="AI826" s="79">
        <f t="shared" si="198"/>
        <v>2</v>
      </c>
      <c r="AJ826" s="86">
        <f>INDEX([1]PointY2565Q3!J:J,MATCH([1]ตารางคะแนนV3!$C826,[1]PointY2565Q3!$C:$C,0))</f>
        <v>1</v>
      </c>
      <c r="AK826" s="87">
        <f>IFERROR(INDEX([1]อัตราการครองเตียง!O:O,MATCH([1]ตารางคะแนนV3!$C826,[1]อัตราการครองเตียง!$C:$C,0)),0)</f>
        <v>1</v>
      </c>
      <c r="AL826" s="88">
        <f>INDEX([1]SumAdjRw!R:R,MATCH([1]ตารางคะแนนV3!$C826,[1]SumAdjRw!$C:$C,0))</f>
        <v>1</v>
      </c>
      <c r="AM826" s="89">
        <f t="shared" si="199"/>
        <v>2</v>
      </c>
      <c r="AN826" s="90">
        <f t="shared" si="200"/>
        <v>5</v>
      </c>
      <c r="AO826" s="91">
        <f t="shared" si="201"/>
        <v>6</v>
      </c>
      <c r="AP826" s="92">
        <f>INDEX([1]RiskPlusY2565Q3!Q:Q,MATCH([1]ตารางคะแนนV3!$C826,[1]RiskPlusY2565Q3!$D:$D,0))</f>
        <v>0</v>
      </c>
      <c r="AQ826" s="92">
        <f>INDEX([1]RiskPlusY2565Q3!R:R,MATCH([1]ตารางคะแนนV3!$C826,[1]RiskPlusY2565Q3!$D:$D,0))</f>
        <v>0</v>
      </c>
      <c r="AR826" s="92">
        <f>INDEX([1]RiskPlusY2565Q3!AB:AB,MATCH([1]ตารางคะแนนV3!$C826,[1]RiskPlusY2565Q3!$D:$D,0))</f>
        <v>1</v>
      </c>
      <c r="AS826" s="93">
        <f t="shared" si="202"/>
        <v>1</v>
      </c>
      <c r="AT826" s="92">
        <f>INDEX([1]RiskPlusY2565Q3!AA:AA,MATCH([1]ตารางคะแนนV3!$C826,[1]RiskPlusY2565Q3!$D:$D,0))</f>
        <v>1</v>
      </c>
      <c r="AU826" s="92">
        <f>INDEX([1]RiskPlusY2565Q3!AC:AC,MATCH([1]ตารางคะแนนV3!$C826,[1]RiskPlusY2565Q3!$D:$D,0))</f>
        <v>0</v>
      </c>
      <c r="AV826" s="94">
        <f t="shared" si="203"/>
        <v>1</v>
      </c>
      <c r="AW826" s="95">
        <f t="shared" si="204"/>
        <v>2</v>
      </c>
      <c r="AX826" s="96">
        <f t="shared" si="205"/>
        <v>8</v>
      </c>
      <c r="AY826" s="18" t="str">
        <f t="shared" si="206"/>
        <v>D</v>
      </c>
      <c r="AZ826" s="18"/>
      <c r="BA826" s="18" t="str">
        <f>INDEX([1]Proflile65!$L:$L,MATCH([1]ตารางคะแนนV3!$C826,[1]Proflile65!$D:$D,0))</f>
        <v>เดิม</v>
      </c>
      <c r="BB826" s="18"/>
      <c r="BC826" s="18"/>
      <c r="BD826" s="28" t="b">
        <f t="shared" si="207"/>
        <v>1</v>
      </c>
      <c r="BE826" s="96">
        <v>8</v>
      </c>
      <c r="BF826" s="18" t="s">
        <v>2073</v>
      </c>
      <c r="BH826" s="17">
        <f t="shared" si="208"/>
        <v>0</v>
      </c>
    </row>
    <row r="827" spans="1:60">
      <c r="A827" s="18" t="s">
        <v>41</v>
      </c>
      <c r="B827" s="17" t="s">
        <v>164</v>
      </c>
      <c r="C827" s="18" t="s">
        <v>1823</v>
      </c>
      <c r="D827" s="17" t="s">
        <v>1824</v>
      </c>
      <c r="E827" s="18" t="str">
        <f>INDEX([1]Proflile65!$F:$F,MATCH([1]ตารางคะแนนV3!$C827,[1]Proflile65!$D:$D,0))</f>
        <v>รพช.</v>
      </c>
      <c r="F827" s="18">
        <f>INDEX([1]Proflile65!$H:$H,MATCH([1]ตารางคะแนนV3!$C827,[1]Proflile65!$D:$D,0))</f>
        <v>30</v>
      </c>
      <c r="G827" s="19" t="str">
        <f>INDEX([1]Proflile65!$K:$K,MATCH([1]ตารางคะแนนV3!$C827,[1]Proflile65!$D:$D,0))</f>
        <v>รพช.F2 P&lt;=30,000</v>
      </c>
      <c r="H827" s="75">
        <v>13661</v>
      </c>
      <c r="I827" s="76">
        <f>INDEX([1]RiskPlusY2565Q3!L:L,MATCH([1]ตารางคะแนนV3!$C827,[1]RiskPlusY2565Q3!$D:$D,0))</f>
        <v>25310474.710000001</v>
      </c>
      <c r="J827" s="76">
        <f>INDEX([1]RiskPlusY2565Q3!P:P,MATCH([1]ตารางคะแนนV3!$C827,[1]RiskPlusY2565Q3!$D:$D,0))</f>
        <v>5632646.1399999997</v>
      </c>
      <c r="K827" s="76">
        <f>INDEX([1]RiskPlusY2565Q3!O:O,MATCH([1]ตารางคะแนนV3!$C827,[1]RiskPlusY2565Q3!$D:$D,0))</f>
        <v>12833993.109999999</v>
      </c>
      <c r="L827" s="76">
        <f>INDEX([1]RiskPlusY2565Q3!M:M,MATCH([1]ตารางคะแนนV3!$C827,[1]RiskPlusY2565Q3!$D:$D,0))</f>
        <v>9746766.8900000006</v>
      </c>
      <c r="M827" s="29">
        <f>INDEX([1]RiskPlusY2565Q3!N:N,MATCH([1]ตารางคะแนนV3!$C827,[1]RiskPlusY2565Q3!$D:$D,0))</f>
        <v>0</v>
      </c>
      <c r="N827" s="77">
        <f>INDEX([1]PlanfinY2565Q3!M:M,MATCH([1]ตารางคะแนนV3!$C827,[1]PlanfinY2565Q3!$C:$C,0))</f>
        <v>0</v>
      </c>
      <c r="O827" s="78">
        <f>INDEX([1]PlanfinY2565Q3!N:N,MATCH([1]ตารางคะแนนV3!$C827,[1]PlanfinY2565Q3!$C:$C,0))</f>
        <v>0</v>
      </c>
      <c r="P827" s="79">
        <f t="shared" si="193"/>
        <v>0</v>
      </c>
      <c r="Q827" s="80">
        <f>INDEX([1]Ratio!R:R,MATCH([1]ตารางคะแนนV3!$C827,[1]Ratio!$C:$C,0))</f>
        <v>142</v>
      </c>
      <c r="R827" s="81">
        <f>INDEX([1]RiskPlusY2565Q3!$S:$S,MATCH([1]ตารางคะแนนV3!C827,[1]RiskPlusY2565Q3!$D:$D,0))</f>
        <v>0</v>
      </c>
      <c r="S827" s="82">
        <f>INDEX([1]Ratio!$S:$S,MATCH([1]ตารางคะแนนV3!$C827,[1]Ratio!$C:$C,0))</f>
        <v>176</v>
      </c>
      <c r="T827" s="78">
        <f>VLOOKUP($C827,[1]RiskPlusY2565Q3!$D$2:$W$901,17,0)</f>
        <v>0</v>
      </c>
      <c r="U827" s="83">
        <f t="shared" si="194"/>
        <v>0</v>
      </c>
      <c r="V827" s="82">
        <f>INDEX([1]Ratio!$T:$T,MATCH([1]ตารางคะแนนV3!$C827,[1]Ratio!$C:$C,0))</f>
        <v>70</v>
      </c>
      <c r="W827" s="78">
        <f>VLOOKUP($C827,[1]RiskPlusY2565Q3!$D$2:$W$901,18,0)</f>
        <v>0</v>
      </c>
      <c r="X827" s="83">
        <f t="shared" si="195"/>
        <v>0</v>
      </c>
      <c r="Y827" s="82">
        <f>INDEX([1]Ratio!$V:$V,MATCH([1]ตารางคะแนนV3!$C827,[1]Ratio!$C:$C,0))</f>
        <v>57</v>
      </c>
      <c r="Z827" s="81">
        <f>INDEX([1]RiskPlusY2565Q3!$W:$W,MATCH([1]ตารางคะแนนV3!C827,[1]RiskPlusY2565Q3!$D:$D,0))</f>
        <v>1</v>
      </c>
      <c r="AA827" s="84">
        <f t="shared" si="196"/>
        <v>1</v>
      </c>
      <c r="AB827" s="77" t="str">
        <f>INDEX('[1]Quick MethodY2565Q3'!P:P,MATCH([1]ตารางคะแนนV3!$C827,'[1]Quick MethodY2565Q3'!$C:$C,0))</f>
        <v>1</v>
      </c>
      <c r="AC827" s="78" t="str">
        <f>INDEX('[1]Quick MethodY2565Q3'!Q:Q,MATCH([1]ตารางคะแนนV3!$C827,'[1]Quick MethodY2565Q3'!$C:$C,0))</f>
        <v>1</v>
      </c>
      <c r="AD827" s="78">
        <f>INDEX([1]HGRY2565Q3!W:W,MATCH([1]ตารางคะแนนV3!$C827,[1]HGRY2565Q3!$C:$C,0))</f>
        <v>0.5</v>
      </c>
      <c r="AE827" s="78">
        <f>INDEX([1]HGRY2565Q3!X:X,MATCH([1]ตารางคะแนนV3!$C827,[1]HGRY2565Q3!$C:$C,0))</f>
        <v>0.5</v>
      </c>
      <c r="AF827" s="78">
        <f>INDEX([1]HGRY2565Q3!Y:Y,MATCH([1]ตารางคะแนนV3!$C827,[1]HGRY2565Q3!$C:$C,0))</f>
        <v>0.5</v>
      </c>
      <c r="AG827" s="78">
        <f>INDEX([1]HGRY2565Q3!Z:Z,MATCH([1]ตารางคะแนนV3!$C827,[1]HGRY2565Q3!$C:$C,0))</f>
        <v>0.5</v>
      </c>
      <c r="AH827" s="85">
        <f t="shared" si="197"/>
        <v>4</v>
      </c>
      <c r="AI827" s="79">
        <f t="shared" si="198"/>
        <v>2</v>
      </c>
      <c r="AJ827" s="86">
        <f>INDEX([1]PointY2565Q3!J:J,MATCH([1]ตารางคะแนนV3!$C827,[1]PointY2565Q3!$C:$C,0))</f>
        <v>1</v>
      </c>
      <c r="AK827" s="87">
        <f>IFERROR(INDEX([1]อัตราการครองเตียง!O:O,MATCH([1]ตารางคะแนนV3!$C827,[1]อัตราการครองเตียง!$C:$C,0)),0)</f>
        <v>0</v>
      </c>
      <c r="AL827" s="88">
        <f>INDEX([1]SumAdjRw!R:R,MATCH([1]ตารางคะแนนV3!$C827,[1]SumAdjRw!$C:$C,0))</f>
        <v>0</v>
      </c>
      <c r="AM827" s="89">
        <f t="shared" si="199"/>
        <v>0</v>
      </c>
      <c r="AN827" s="90">
        <f t="shared" si="200"/>
        <v>3</v>
      </c>
      <c r="AO827" s="91">
        <f t="shared" si="201"/>
        <v>4</v>
      </c>
      <c r="AP827" s="92">
        <f>INDEX([1]RiskPlusY2565Q3!Q:Q,MATCH([1]ตารางคะแนนV3!$C827,[1]RiskPlusY2565Q3!$D:$D,0))</f>
        <v>0</v>
      </c>
      <c r="AQ827" s="92">
        <f>INDEX([1]RiskPlusY2565Q3!R:R,MATCH([1]ตารางคะแนนV3!$C827,[1]RiskPlusY2565Q3!$D:$D,0))</f>
        <v>0</v>
      </c>
      <c r="AR827" s="92">
        <f>INDEX([1]RiskPlusY2565Q3!AB:AB,MATCH([1]ตารางคะแนนV3!$C827,[1]RiskPlusY2565Q3!$D:$D,0))</f>
        <v>1</v>
      </c>
      <c r="AS827" s="93">
        <f t="shared" si="202"/>
        <v>1</v>
      </c>
      <c r="AT827" s="92">
        <f>INDEX([1]RiskPlusY2565Q3!AA:AA,MATCH([1]ตารางคะแนนV3!$C827,[1]RiskPlusY2565Q3!$D:$D,0))</f>
        <v>1</v>
      </c>
      <c r="AU827" s="92">
        <f>INDEX([1]RiskPlusY2565Q3!AC:AC,MATCH([1]ตารางคะแนนV3!$C827,[1]RiskPlusY2565Q3!$D:$D,0))</f>
        <v>1</v>
      </c>
      <c r="AV827" s="94">
        <f t="shared" si="203"/>
        <v>2</v>
      </c>
      <c r="AW827" s="95">
        <f t="shared" si="204"/>
        <v>3</v>
      </c>
      <c r="AX827" s="96">
        <f t="shared" si="205"/>
        <v>7</v>
      </c>
      <c r="AY827" s="18" t="str">
        <f t="shared" si="206"/>
        <v>F</v>
      </c>
      <c r="AZ827" s="18"/>
      <c r="BA827" s="18" t="str">
        <f>INDEX([1]Proflile65!$L:$L,MATCH([1]ตารางคะแนนV3!$C827,[1]Proflile65!$D:$D,0))</f>
        <v>เดิม</v>
      </c>
      <c r="BB827" s="18"/>
      <c r="BC827" s="18"/>
      <c r="BD827" s="28" t="b">
        <f t="shared" si="207"/>
        <v>1</v>
      </c>
      <c r="BE827" s="96">
        <v>7</v>
      </c>
      <c r="BF827" s="18" t="s">
        <v>2074</v>
      </c>
      <c r="BH827" s="17">
        <f t="shared" si="208"/>
        <v>0</v>
      </c>
    </row>
    <row r="828" spans="1:60">
      <c r="A828" s="18" t="s">
        <v>41</v>
      </c>
      <c r="B828" s="17" t="s">
        <v>164</v>
      </c>
      <c r="C828" s="18" t="s">
        <v>1825</v>
      </c>
      <c r="D828" s="17" t="s">
        <v>1826</v>
      </c>
      <c r="E828" s="18" t="str">
        <f>INDEX([1]Proflile65!$F:$F,MATCH([1]ตารางคะแนนV3!$C828,[1]Proflile65!$D:$D,0))</f>
        <v>รพช.</v>
      </c>
      <c r="F828" s="18">
        <f>INDEX([1]Proflile65!$H:$H,MATCH([1]ตารางคะแนนV3!$C828,[1]Proflile65!$D:$D,0))</f>
        <v>120</v>
      </c>
      <c r="G828" s="19" t="str">
        <f>INDEX([1]Proflile65!$K:$K,MATCH([1]ตารางคะแนนV3!$C828,[1]Proflile65!$D:$D,0))</f>
        <v>รพช.M2 B&gt;100</v>
      </c>
      <c r="H828" s="75">
        <v>32515</v>
      </c>
      <c r="I828" s="76">
        <f>INDEX([1]RiskPlusY2565Q3!L:L,MATCH([1]ตารางคะแนนV3!$C828,[1]RiskPlusY2565Q3!$D:$D,0))</f>
        <v>114188973.95999999</v>
      </c>
      <c r="J828" s="76">
        <f>INDEX([1]RiskPlusY2565Q3!P:P,MATCH([1]ตารางคะแนนV3!$C828,[1]RiskPlusY2565Q3!$D:$D,0))</f>
        <v>-13252735.9</v>
      </c>
      <c r="K828" s="76">
        <f>INDEX([1]RiskPlusY2565Q3!O:O,MATCH([1]ตารางคะแนนV3!$C828,[1]RiskPlusY2565Q3!$D:$D,0))</f>
        <v>84050672.129999995</v>
      </c>
      <c r="L828" s="76">
        <f>INDEX([1]RiskPlusY2565Q3!M:M,MATCH([1]ตารางคะแนนV3!$C828,[1]RiskPlusY2565Q3!$D:$D,0))</f>
        <v>83249984.060000002</v>
      </c>
      <c r="M828" s="29">
        <f>INDEX([1]RiskPlusY2565Q3!N:N,MATCH([1]ตารางคะแนนV3!$C828,[1]RiskPlusY2565Q3!$D:$D,0))</f>
        <v>1</v>
      </c>
      <c r="N828" s="77">
        <f>INDEX([1]PlanfinY2565Q3!M:M,MATCH([1]ตารางคะแนนV3!$C828,[1]PlanfinY2565Q3!$C:$C,0))</f>
        <v>0</v>
      </c>
      <c r="O828" s="78">
        <f>INDEX([1]PlanfinY2565Q3!N:N,MATCH([1]ตารางคะแนนV3!$C828,[1]PlanfinY2565Q3!$C:$C,0))</f>
        <v>1</v>
      </c>
      <c r="P828" s="79">
        <f t="shared" si="193"/>
        <v>1</v>
      </c>
      <c r="Q828" s="80">
        <f>INDEX([1]Ratio!R:R,MATCH([1]ตารางคะแนนV3!$C828,[1]Ratio!$C:$C,0))</f>
        <v>193</v>
      </c>
      <c r="R828" s="81">
        <f>INDEX([1]RiskPlusY2565Q3!$S:$S,MATCH([1]ตารางคะแนนV3!C828,[1]RiskPlusY2565Q3!$D:$D,0))</f>
        <v>0</v>
      </c>
      <c r="S828" s="82">
        <f>INDEX([1]Ratio!$S:$S,MATCH([1]ตารางคะแนนV3!$C828,[1]Ratio!$C:$C,0))</f>
        <v>134</v>
      </c>
      <c r="T828" s="78">
        <f>VLOOKUP($C828,[1]RiskPlusY2565Q3!$D$2:$W$901,17,0)</f>
        <v>0</v>
      </c>
      <c r="U828" s="83">
        <f t="shared" si="194"/>
        <v>0</v>
      </c>
      <c r="V828" s="82">
        <f>INDEX([1]Ratio!$T:$T,MATCH([1]ตารางคะแนนV3!$C828,[1]Ratio!$C:$C,0))</f>
        <v>99</v>
      </c>
      <c r="W828" s="78">
        <f>VLOOKUP($C828,[1]RiskPlusY2565Q3!$D$2:$W$901,18,0)</f>
        <v>0</v>
      </c>
      <c r="X828" s="83">
        <f t="shared" si="195"/>
        <v>0</v>
      </c>
      <c r="Y828" s="82">
        <f>INDEX([1]Ratio!$V:$V,MATCH([1]ตารางคะแนนV3!$C828,[1]Ratio!$C:$C,0))</f>
        <v>45</v>
      </c>
      <c r="Z828" s="81">
        <f>INDEX([1]RiskPlusY2565Q3!$W:$W,MATCH([1]ตารางคะแนนV3!C828,[1]RiskPlusY2565Q3!$D:$D,0))</f>
        <v>1</v>
      </c>
      <c r="AA828" s="84">
        <f t="shared" si="196"/>
        <v>1</v>
      </c>
      <c r="AB828" s="77" t="str">
        <f>INDEX('[1]Quick MethodY2565Q3'!P:P,MATCH([1]ตารางคะแนนV3!$C828,'[1]Quick MethodY2565Q3'!$C:$C,0))</f>
        <v>1</v>
      </c>
      <c r="AC828" s="78" t="str">
        <f>INDEX('[1]Quick MethodY2565Q3'!Q:Q,MATCH([1]ตารางคะแนนV3!$C828,'[1]Quick MethodY2565Q3'!$C:$C,0))</f>
        <v>1</v>
      </c>
      <c r="AD828" s="78">
        <f>INDEX([1]HGRY2565Q3!W:W,MATCH([1]ตารางคะแนนV3!$C828,[1]HGRY2565Q3!$C:$C,0))</f>
        <v>0.5</v>
      </c>
      <c r="AE828" s="78">
        <f>INDEX([1]HGRY2565Q3!X:X,MATCH([1]ตารางคะแนนV3!$C828,[1]HGRY2565Q3!$C:$C,0))</f>
        <v>0.5</v>
      </c>
      <c r="AF828" s="78">
        <f>INDEX([1]HGRY2565Q3!Y:Y,MATCH([1]ตารางคะแนนV3!$C828,[1]HGRY2565Q3!$C:$C,0))</f>
        <v>0.5</v>
      </c>
      <c r="AG828" s="78">
        <f>INDEX([1]HGRY2565Q3!Z:Z,MATCH([1]ตารางคะแนนV3!$C828,[1]HGRY2565Q3!$C:$C,0))</f>
        <v>0.5</v>
      </c>
      <c r="AH828" s="85">
        <f t="shared" si="197"/>
        <v>4</v>
      </c>
      <c r="AI828" s="79">
        <f t="shared" si="198"/>
        <v>2</v>
      </c>
      <c r="AJ828" s="86">
        <f>INDEX([1]PointY2565Q3!J:J,MATCH([1]ตารางคะแนนV3!$C828,[1]PointY2565Q3!$C:$C,0))</f>
        <v>1</v>
      </c>
      <c r="AK828" s="87">
        <f>IFERROR(INDEX([1]อัตราการครองเตียง!O:O,MATCH([1]ตารางคะแนนV3!$C828,[1]อัตราการครองเตียง!$C:$C,0)),0)</f>
        <v>0</v>
      </c>
      <c r="AL828" s="88">
        <f>INDEX([1]SumAdjRw!R:R,MATCH([1]ตารางคะแนนV3!$C828,[1]SumAdjRw!$C:$C,0))</f>
        <v>1</v>
      </c>
      <c r="AM828" s="89">
        <f t="shared" si="199"/>
        <v>1</v>
      </c>
      <c r="AN828" s="90">
        <f t="shared" si="200"/>
        <v>4</v>
      </c>
      <c r="AO828" s="91">
        <f t="shared" si="201"/>
        <v>6</v>
      </c>
      <c r="AP828" s="92">
        <f>INDEX([1]RiskPlusY2565Q3!Q:Q,MATCH([1]ตารางคะแนนV3!$C828,[1]RiskPlusY2565Q3!$D:$D,0))</f>
        <v>1</v>
      </c>
      <c r="AQ828" s="92">
        <f>INDEX([1]RiskPlusY2565Q3!R:R,MATCH([1]ตารางคะแนนV3!$C828,[1]RiskPlusY2565Q3!$D:$D,0))</f>
        <v>0</v>
      </c>
      <c r="AR828" s="92">
        <f>INDEX([1]RiskPlusY2565Q3!AB:AB,MATCH([1]ตารางคะแนนV3!$C828,[1]RiskPlusY2565Q3!$D:$D,0))</f>
        <v>1</v>
      </c>
      <c r="AS828" s="93">
        <f t="shared" si="202"/>
        <v>2</v>
      </c>
      <c r="AT828" s="92">
        <f>INDEX([1]RiskPlusY2565Q3!AA:AA,MATCH([1]ตารางคะแนนV3!$C828,[1]RiskPlusY2565Q3!$D:$D,0))</f>
        <v>1</v>
      </c>
      <c r="AU828" s="92">
        <f>INDEX([1]RiskPlusY2565Q3!AC:AC,MATCH([1]ตารางคะแนนV3!$C828,[1]RiskPlusY2565Q3!$D:$D,0))</f>
        <v>0</v>
      </c>
      <c r="AV828" s="94">
        <f t="shared" si="203"/>
        <v>1</v>
      </c>
      <c r="AW828" s="95">
        <f t="shared" si="204"/>
        <v>3</v>
      </c>
      <c r="AX828" s="96">
        <f t="shared" si="205"/>
        <v>9</v>
      </c>
      <c r="AY828" s="18" t="str">
        <f t="shared" si="206"/>
        <v>C</v>
      </c>
      <c r="AZ828" s="18"/>
      <c r="BA828" s="18" t="str">
        <f>INDEX([1]Proflile65!$L:$L,MATCH([1]ตารางคะแนนV3!$C828,[1]Proflile65!$D:$D,0))</f>
        <v>เปลี่ยน</v>
      </c>
      <c r="BB828" s="18"/>
      <c r="BC828" s="18"/>
      <c r="BD828" s="28" t="b">
        <f t="shared" si="207"/>
        <v>1</v>
      </c>
      <c r="BE828" s="96">
        <v>9</v>
      </c>
      <c r="BF828" s="18" t="s">
        <v>2072</v>
      </c>
      <c r="BH828" s="17">
        <f t="shared" si="208"/>
        <v>0</v>
      </c>
    </row>
    <row r="829" spans="1:60">
      <c r="A829" s="18" t="s">
        <v>48</v>
      </c>
      <c r="B829" s="17" t="s">
        <v>126</v>
      </c>
      <c r="C829" s="18" t="s">
        <v>1907</v>
      </c>
      <c r="D829" s="17" t="s">
        <v>1908</v>
      </c>
      <c r="E829" s="18" t="str">
        <f>INDEX([1]Proflile65!$F:$F,MATCH([1]ตารางคะแนนV3!$C829,[1]Proflile65!$D:$D,0))</f>
        <v>รพศ.</v>
      </c>
      <c r="F829" s="18">
        <f>INDEX([1]Proflile65!$H:$H,MATCH([1]ตารางคะแนนV3!$C829,[1]Proflile65!$D:$D,0))</f>
        <v>553</v>
      </c>
      <c r="G829" s="19" t="str">
        <f>INDEX([1]Proflile65!$K:$K,MATCH([1]ตารางคะแนนV3!$C829,[1]Proflile65!$D:$D,0))</f>
        <v>รพศ.A B&lt;=700</v>
      </c>
      <c r="H829" s="75">
        <v>114931</v>
      </c>
      <c r="I829" s="76">
        <f>INDEX([1]RiskPlusY2565Q3!L:L,MATCH([1]ตารางคะแนนV3!$C829,[1]RiskPlusY2565Q3!$D:$D,0))</f>
        <v>853772063.41999996</v>
      </c>
      <c r="J829" s="76">
        <f>INDEX([1]RiskPlusY2565Q3!P:P,MATCH([1]ตารางคะแนนV3!$C829,[1]RiskPlusY2565Q3!$D:$D,0))</f>
        <v>395521289.41000003</v>
      </c>
      <c r="K829" s="76">
        <f>INDEX([1]RiskPlusY2565Q3!O:O,MATCH([1]ตารางคะแนนV3!$C829,[1]RiskPlusY2565Q3!$D:$D,0))</f>
        <v>277276136.47000003</v>
      </c>
      <c r="L829" s="76">
        <f>INDEX([1]RiskPlusY2565Q3!M:M,MATCH([1]ตารางคะแนนV3!$C829,[1]RiskPlusY2565Q3!$D:$D,0))</f>
        <v>333241236.75</v>
      </c>
      <c r="M829" s="29">
        <f>INDEX([1]RiskPlusY2565Q3!N:N,MATCH([1]ตารางคะแนนV3!$C829,[1]RiskPlusY2565Q3!$D:$D,0))</f>
        <v>0</v>
      </c>
      <c r="N829" s="77">
        <f>INDEX([1]PlanfinY2565Q3!M:M,MATCH([1]ตารางคะแนนV3!$C829,[1]PlanfinY2565Q3!$C:$C,0))</f>
        <v>1</v>
      </c>
      <c r="O829" s="78">
        <f>INDEX([1]PlanfinY2565Q3!N:N,MATCH([1]ตารางคะแนนV3!$C829,[1]PlanfinY2565Q3!$C:$C,0))</f>
        <v>0</v>
      </c>
      <c r="P829" s="79">
        <f t="shared" si="193"/>
        <v>1</v>
      </c>
      <c r="Q829" s="80">
        <f>INDEX([1]Ratio!R:R,MATCH([1]ตารางคะแนนV3!$C829,[1]Ratio!$C:$C,0))</f>
        <v>98</v>
      </c>
      <c r="R829" s="81">
        <f>INDEX([1]RiskPlusY2565Q3!$S:$S,MATCH([1]ตารางคะแนนV3!C829,[1]RiskPlusY2565Q3!$D:$D,0))</f>
        <v>0</v>
      </c>
      <c r="S829" s="82">
        <f>INDEX([1]Ratio!$S:$S,MATCH([1]ตารางคะแนนV3!$C829,[1]Ratio!$C:$C,0))</f>
        <v>94</v>
      </c>
      <c r="T829" s="78">
        <f>VLOOKUP($C829,[1]RiskPlusY2565Q3!$D$2:$W$901,17,0)</f>
        <v>0</v>
      </c>
      <c r="U829" s="83">
        <f t="shared" si="194"/>
        <v>0</v>
      </c>
      <c r="V829" s="82">
        <f>INDEX([1]Ratio!$T:$T,MATCH([1]ตารางคะแนนV3!$C829,[1]Ratio!$C:$C,0))</f>
        <v>42</v>
      </c>
      <c r="W829" s="78">
        <f>VLOOKUP($C829,[1]RiskPlusY2565Q3!$D$2:$W$901,18,0)</f>
        <v>1</v>
      </c>
      <c r="X829" s="83">
        <f t="shared" si="195"/>
        <v>0.5</v>
      </c>
      <c r="Y829" s="82">
        <f>INDEX([1]Ratio!$V:$V,MATCH([1]ตารางคะแนนV3!$C829,[1]Ratio!$C:$C,0))</f>
        <v>38</v>
      </c>
      <c r="Z829" s="81">
        <f>INDEX([1]RiskPlusY2565Q3!$W:$W,MATCH([1]ตารางคะแนนV3!C829,[1]RiskPlusY2565Q3!$D:$D,0))</f>
        <v>1</v>
      </c>
      <c r="AA829" s="84">
        <f t="shared" si="196"/>
        <v>1.5</v>
      </c>
      <c r="AB829" s="77" t="str">
        <f>INDEX('[1]Quick MethodY2565Q3'!P:P,MATCH([1]ตารางคะแนนV3!$C829,'[1]Quick MethodY2565Q3'!$C:$C,0))</f>
        <v>1</v>
      </c>
      <c r="AC829" s="78" t="str">
        <f>INDEX('[1]Quick MethodY2565Q3'!Q:Q,MATCH([1]ตารางคะแนนV3!$C829,'[1]Quick MethodY2565Q3'!$C:$C,0))</f>
        <v>1</v>
      </c>
      <c r="AD829" s="78">
        <f>INDEX([1]HGRY2565Q3!W:W,MATCH([1]ตารางคะแนนV3!$C829,[1]HGRY2565Q3!$C:$C,0))</f>
        <v>0.5</v>
      </c>
      <c r="AE829" s="78">
        <f>INDEX([1]HGRY2565Q3!X:X,MATCH([1]ตารางคะแนนV3!$C829,[1]HGRY2565Q3!$C:$C,0))</f>
        <v>0</v>
      </c>
      <c r="AF829" s="78">
        <f>INDEX([1]HGRY2565Q3!Y:Y,MATCH([1]ตารางคะแนนV3!$C829,[1]HGRY2565Q3!$C:$C,0))</f>
        <v>0.5</v>
      </c>
      <c r="AG829" s="78">
        <f>INDEX([1]HGRY2565Q3!Z:Z,MATCH([1]ตารางคะแนนV3!$C829,[1]HGRY2565Q3!$C:$C,0))</f>
        <v>0.5</v>
      </c>
      <c r="AH829" s="85">
        <f t="shared" si="197"/>
        <v>3.5</v>
      </c>
      <c r="AI829" s="79">
        <f t="shared" si="198"/>
        <v>2</v>
      </c>
      <c r="AJ829" s="86">
        <f>INDEX([1]PointY2565Q3!J:J,MATCH([1]ตารางคะแนนV3!$C829,[1]PointY2565Q3!$C:$C,0))</f>
        <v>1</v>
      </c>
      <c r="AK829" s="87">
        <f>IFERROR(INDEX([1]อัตราการครองเตียง!O:O,MATCH([1]ตารางคะแนนV3!$C829,[1]อัตราการครองเตียง!$C:$C,0)),0)</f>
        <v>1</v>
      </c>
      <c r="AL829" s="88">
        <f>INDEX([1]SumAdjRw!R:R,MATCH([1]ตารางคะแนนV3!$C829,[1]SumAdjRw!$C:$C,0))</f>
        <v>1</v>
      </c>
      <c r="AM829" s="89">
        <f t="shared" si="199"/>
        <v>2</v>
      </c>
      <c r="AN829" s="90">
        <f t="shared" si="200"/>
        <v>5</v>
      </c>
      <c r="AO829" s="91">
        <f t="shared" si="201"/>
        <v>7.5</v>
      </c>
      <c r="AP829" s="92">
        <f>INDEX([1]RiskPlusY2565Q3!Q:Q,MATCH([1]ตารางคะแนนV3!$C829,[1]RiskPlusY2565Q3!$D:$D,0))</f>
        <v>0</v>
      </c>
      <c r="AQ829" s="92">
        <f>INDEX([1]RiskPlusY2565Q3!R:R,MATCH([1]ตารางคะแนนV3!$C829,[1]RiskPlusY2565Q3!$D:$D,0))</f>
        <v>0</v>
      </c>
      <c r="AR829" s="92">
        <f>INDEX([1]RiskPlusY2565Q3!AB:AB,MATCH([1]ตารางคะแนนV3!$C829,[1]RiskPlusY2565Q3!$D:$D,0))</f>
        <v>1</v>
      </c>
      <c r="AS829" s="93">
        <f t="shared" si="202"/>
        <v>1</v>
      </c>
      <c r="AT829" s="92">
        <f>INDEX([1]RiskPlusY2565Q3!AA:AA,MATCH([1]ตารางคะแนนV3!$C829,[1]RiskPlusY2565Q3!$D:$D,0))</f>
        <v>1</v>
      </c>
      <c r="AU829" s="92">
        <f>INDEX([1]RiskPlusY2565Q3!AC:AC,MATCH([1]ตารางคะแนนV3!$C829,[1]RiskPlusY2565Q3!$D:$D,0))</f>
        <v>1</v>
      </c>
      <c r="AV829" s="94">
        <f t="shared" si="203"/>
        <v>2</v>
      </c>
      <c r="AW829" s="95">
        <f t="shared" si="204"/>
        <v>3</v>
      </c>
      <c r="AX829" s="96">
        <f t="shared" si="205"/>
        <v>10.5</v>
      </c>
      <c r="AY829" s="18" t="str">
        <f t="shared" si="206"/>
        <v>B</v>
      </c>
      <c r="AZ829" s="18"/>
      <c r="BA829" s="18" t="str">
        <f>INDEX([1]Proflile65!$L:$L,MATCH([1]ตารางคะแนนV3!$C829,[1]Proflile65!$D:$D,0))</f>
        <v>เดิม</v>
      </c>
      <c r="BB829" s="18"/>
      <c r="BC829" s="18"/>
      <c r="BD829" s="28" t="b">
        <f t="shared" si="207"/>
        <v>1</v>
      </c>
      <c r="BE829" s="96">
        <v>10.5</v>
      </c>
      <c r="BF829" s="18" t="s">
        <v>2071</v>
      </c>
      <c r="BH829" s="17">
        <f t="shared" si="208"/>
        <v>150000</v>
      </c>
    </row>
    <row r="830" spans="1:60">
      <c r="A830" s="18" t="s">
        <v>48</v>
      </c>
      <c r="B830" s="17" t="s">
        <v>126</v>
      </c>
      <c r="C830" s="18" t="s">
        <v>1909</v>
      </c>
      <c r="D830" s="17" t="s">
        <v>1910</v>
      </c>
      <c r="E830" s="18" t="str">
        <f>INDEX([1]Proflile65!$F:$F,MATCH([1]ตารางคะแนนV3!$C830,[1]Proflile65!$D:$D,0))</f>
        <v>รพช.</v>
      </c>
      <c r="F830" s="18">
        <f>INDEX([1]Proflile65!$H:$H,MATCH([1]ตารางคะแนนV3!$C830,[1]Proflile65!$D:$D,0))</f>
        <v>95</v>
      </c>
      <c r="G830" s="19" t="str">
        <f>INDEX([1]Proflile65!$K:$K,MATCH([1]ตารางคะแนนV3!$C830,[1]Proflile65!$D:$D,0))</f>
        <v>รพช.F1 P50,000-100,000</v>
      </c>
      <c r="H830" s="75">
        <v>67539</v>
      </c>
      <c r="I830" s="76">
        <f>INDEX([1]RiskPlusY2565Q3!L:L,MATCH([1]ตารางคะแนนV3!$C830,[1]RiskPlusY2565Q3!$D:$D,0))</f>
        <v>120366869.27</v>
      </c>
      <c r="J830" s="76">
        <f>INDEX([1]RiskPlusY2565Q3!P:P,MATCH([1]ตารางคะแนนV3!$C830,[1]RiskPlusY2565Q3!$D:$D,0))</f>
        <v>49839692.859999999</v>
      </c>
      <c r="K830" s="76">
        <f>INDEX([1]RiskPlusY2565Q3!O:O,MATCH([1]ตารางคะแนนV3!$C830,[1]RiskPlusY2565Q3!$D:$D,0))</f>
        <v>99652311.870000005</v>
      </c>
      <c r="L830" s="76">
        <f>INDEX([1]RiskPlusY2565Q3!M:M,MATCH([1]ตารางคะแนนV3!$C830,[1]RiskPlusY2565Q3!$D:$D,0))</f>
        <v>95258418.540000007</v>
      </c>
      <c r="M830" s="29">
        <f>INDEX([1]RiskPlusY2565Q3!N:N,MATCH([1]ตารางคะแนนV3!$C830,[1]RiskPlusY2565Q3!$D:$D,0))</f>
        <v>0</v>
      </c>
      <c r="N830" s="77">
        <f>INDEX([1]PlanfinY2565Q3!M:M,MATCH([1]ตารางคะแนนV3!$C830,[1]PlanfinY2565Q3!$C:$C,0))</f>
        <v>0</v>
      </c>
      <c r="O830" s="78">
        <f>INDEX([1]PlanfinY2565Q3!N:N,MATCH([1]ตารางคะแนนV3!$C830,[1]PlanfinY2565Q3!$C:$C,0))</f>
        <v>1</v>
      </c>
      <c r="P830" s="79">
        <f t="shared" si="193"/>
        <v>1</v>
      </c>
      <c r="Q830" s="80">
        <f>INDEX([1]Ratio!R:R,MATCH([1]ตารางคะแนนV3!$C830,[1]Ratio!$C:$C,0))</f>
        <v>179</v>
      </c>
      <c r="R830" s="81">
        <f>INDEX([1]RiskPlusY2565Q3!$S:$S,MATCH([1]ตารางคะแนนV3!C830,[1]RiskPlusY2565Q3!$D:$D,0))</f>
        <v>0</v>
      </c>
      <c r="S830" s="82">
        <f>INDEX([1]Ratio!$S:$S,MATCH([1]ตารางคะแนนV3!$C830,[1]Ratio!$C:$C,0))</f>
        <v>125</v>
      </c>
      <c r="T830" s="78">
        <f>VLOOKUP($C830,[1]RiskPlusY2565Q3!$D$2:$W$901,17,0)</f>
        <v>0</v>
      </c>
      <c r="U830" s="83">
        <f t="shared" si="194"/>
        <v>0</v>
      </c>
      <c r="V830" s="82">
        <f>INDEX([1]Ratio!$T:$T,MATCH([1]ตารางคะแนนV3!$C830,[1]Ratio!$C:$C,0))</f>
        <v>97</v>
      </c>
      <c r="W830" s="78">
        <f>VLOOKUP($C830,[1]RiskPlusY2565Q3!$D$2:$W$901,18,0)</f>
        <v>0</v>
      </c>
      <c r="X830" s="83">
        <f t="shared" si="195"/>
        <v>0</v>
      </c>
      <c r="Y830" s="82">
        <f>INDEX([1]Ratio!$V:$V,MATCH([1]ตารางคะแนนV3!$C830,[1]Ratio!$C:$C,0))</f>
        <v>57</v>
      </c>
      <c r="Z830" s="81">
        <f>INDEX([1]RiskPlusY2565Q3!$W:$W,MATCH([1]ตารางคะแนนV3!C830,[1]RiskPlusY2565Q3!$D:$D,0))</f>
        <v>1</v>
      </c>
      <c r="AA830" s="84">
        <f t="shared" si="196"/>
        <v>1</v>
      </c>
      <c r="AB830" s="77" t="str">
        <f>INDEX('[1]Quick MethodY2565Q3'!P:P,MATCH([1]ตารางคะแนนV3!$C830,'[1]Quick MethodY2565Q3'!$C:$C,0))</f>
        <v>1</v>
      </c>
      <c r="AC830" s="78" t="str">
        <f>INDEX('[1]Quick MethodY2565Q3'!Q:Q,MATCH([1]ตารางคะแนนV3!$C830,'[1]Quick MethodY2565Q3'!$C:$C,0))</f>
        <v>1</v>
      </c>
      <c r="AD830" s="78">
        <f>INDEX([1]HGRY2565Q3!W:W,MATCH([1]ตารางคะแนนV3!$C830,[1]HGRY2565Q3!$C:$C,0))</f>
        <v>0.5</v>
      </c>
      <c r="AE830" s="78">
        <f>INDEX([1]HGRY2565Q3!X:X,MATCH([1]ตารางคะแนนV3!$C830,[1]HGRY2565Q3!$C:$C,0))</f>
        <v>0</v>
      </c>
      <c r="AF830" s="78">
        <f>INDEX([1]HGRY2565Q3!Y:Y,MATCH([1]ตารางคะแนนV3!$C830,[1]HGRY2565Q3!$C:$C,0))</f>
        <v>0</v>
      </c>
      <c r="AG830" s="78">
        <f>INDEX([1]HGRY2565Q3!Z:Z,MATCH([1]ตารางคะแนนV3!$C830,[1]HGRY2565Q3!$C:$C,0))</f>
        <v>0</v>
      </c>
      <c r="AH830" s="85">
        <f t="shared" si="197"/>
        <v>2.5</v>
      </c>
      <c r="AI830" s="79">
        <f t="shared" si="198"/>
        <v>2</v>
      </c>
      <c r="AJ830" s="86">
        <f>INDEX([1]PointY2565Q3!J:J,MATCH([1]ตารางคะแนนV3!$C830,[1]PointY2565Q3!$C:$C,0))</f>
        <v>1</v>
      </c>
      <c r="AK830" s="87">
        <f>IFERROR(INDEX([1]อัตราการครองเตียง!O:O,MATCH([1]ตารางคะแนนV3!$C830,[1]อัตราการครองเตียง!$C:$C,0)),0)</f>
        <v>1</v>
      </c>
      <c r="AL830" s="88">
        <f>INDEX([1]SumAdjRw!R:R,MATCH([1]ตารางคะแนนV3!$C830,[1]SumAdjRw!$C:$C,0))</f>
        <v>1</v>
      </c>
      <c r="AM830" s="89">
        <f t="shared" si="199"/>
        <v>2</v>
      </c>
      <c r="AN830" s="90">
        <f t="shared" si="200"/>
        <v>5</v>
      </c>
      <c r="AO830" s="91">
        <f t="shared" si="201"/>
        <v>7</v>
      </c>
      <c r="AP830" s="92">
        <f>INDEX([1]RiskPlusY2565Q3!Q:Q,MATCH([1]ตารางคะแนนV3!$C830,[1]RiskPlusY2565Q3!$D:$D,0))</f>
        <v>1</v>
      </c>
      <c r="AQ830" s="92">
        <f>INDEX([1]RiskPlusY2565Q3!R:R,MATCH([1]ตารางคะแนนV3!$C830,[1]RiskPlusY2565Q3!$D:$D,0))</f>
        <v>1</v>
      </c>
      <c r="AR830" s="92">
        <f>INDEX([1]RiskPlusY2565Q3!AB:AB,MATCH([1]ตารางคะแนนV3!$C830,[1]RiskPlusY2565Q3!$D:$D,0))</f>
        <v>1</v>
      </c>
      <c r="AS830" s="93">
        <f t="shared" si="202"/>
        <v>3</v>
      </c>
      <c r="AT830" s="92">
        <f>INDEX([1]RiskPlusY2565Q3!AA:AA,MATCH([1]ตารางคะแนนV3!$C830,[1]RiskPlusY2565Q3!$D:$D,0))</f>
        <v>1</v>
      </c>
      <c r="AU830" s="92">
        <f>INDEX([1]RiskPlusY2565Q3!AC:AC,MATCH([1]ตารางคะแนนV3!$C830,[1]RiskPlusY2565Q3!$D:$D,0))</f>
        <v>1</v>
      </c>
      <c r="AV830" s="94">
        <f t="shared" si="203"/>
        <v>2</v>
      </c>
      <c r="AW830" s="95">
        <f t="shared" si="204"/>
        <v>5</v>
      </c>
      <c r="AX830" s="96">
        <f t="shared" si="205"/>
        <v>12</v>
      </c>
      <c r="AY830" s="18" t="str">
        <f t="shared" si="206"/>
        <v>A</v>
      </c>
      <c r="AZ830" s="18"/>
      <c r="BA830" s="18" t="str">
        <f>INDEX([1]Proflile65!$L:$L,MATCH([1]ตารางคะแนนV3!$C830,[1]Proflile65!$D:$D,0))</f>
        <v>เดิม</v>
      </c>
      <c r="BB830" s="18"/>
      <c r="BC830" s="18"/>
      <c r="BD830" s="28" t="b">
        <f t="shared" si="207"/>
        <v>1</v>
      </c>
      <c r="BE830" s="96">
        <v>12</v>
      </c>
      <c r="BF830" s="18" t="s">
        <v>2048</v>
      </c>
      <c r="BH830" s="17">
        <f t="shared" si="208"/>
        <v>300000</v>
      </c>
    </row>
    <row r="831" spans="1:60">
      <c r="A831" s="18" t="s">
        <v>48</v>
      </c>
      <c r="B831" s="17" t="s">
        <v>126</v>
      </c>
      <c r="C831" s="18" t="s">
        <v>1911</v>
      </c>
      <c r="D831" s="17" t="s">
        <v>1912</v>
      </c>
      <c r="E831" s="18" t="str">
        <f>INDEX([1]Proflile65!$F:$F,MATCH([1]ตารางคะแนนV3!$C831,[1]Proflile65!$D:$D,0))</f>
        <v>รพช.</v>
      </c>
      <c r="F831" s="18">
        <f>INDEX([1]Proflile65!$H:$H,MATCH([1]ตารางคะแนนV3!$C831,[1]Proflile65!$D:$D,0))</f>
        <v>91</v>
      </c>
      <c r="G831" s="19" t="str">
        <f>INDEX([1]Proflile65!$K:$K,MATCH([1]ตารางคะแนนV3!$C831,[1]Proflile65!$D:$D,0))</f>
        <v>รพช.F1 P&lt;=50,000</v>
      </c>
      <c r="H831" s="75">
        <v>49146</v>
      </c>
      <c r="I831" s="76">
        <f>INDEX([1]RiskPlusY2565Q3!L:L,MATCH([1]ตารางคะแนนV3!$C831,[1]RiskPlusY2565Q3!$D:$D,0))</f>
        <v>166107908.80000001</v>
      </c>
      <c r="J831" s="76">
        <f>INDEX([1]RiskPlusY2565Q3!P:P,MATCH([1]ตารางคะแนนV3!$C831,[1]RiskPlusY2565Q3!$D:$D,0))</f>
        <v>96687449.840000004</v>
      </c>
      <c r="K831" s="76">
        <f>INDEX([1]RiskPlusY2565Q3!O:O,MATCH([1]ตารางคะแนนV3!$C831,[1]RiskPlusY2565Q3!$D:$D,0))</f>
        <v>91183889.409999996</v>
      </c>
      <c r="L831" s="76">
        <f>INDEX([1]RiskPlusY2565Q3!M:M,MATCH([1]ตารางคะแนนV3!$C831,[1]RiskPlusY2565Q3!$D:$D,0))</f>
        <v>83820145.120000005</v>
      </c>
      <c r="M831" s="29">
        <f>INDEX([1]RiskPlusY2565Q3!N:N,MATCH([1]ตารางคะแนนV3!$C831,[1]RiskPlusY2565Q3!$D:$D,0))</f>
        <v>0</v>
      </c>
      <c r="N831" s="77">
        <f>INDEX([1]PlanfinY2565Q3!M:M,MATCH([1]ตารางคะแนนV3!$C831,[1]PlanfinY2565Q3!$C:$C,0))</f>
        <v>0</v>
      </c>
      <c r="O831" s="78">
        <f>INDEX([1]PlanfinY2565Q3!N:N,MATCH([1]ตารางคะแนนV3!$C831,[1]PlanfinY2565Q3!$C:$C,0))</f>
        <v>0</v>
      </c>
      <c r="P831" s="79">
        <f t="shared" si="193"/>
        <v>0</v>
      </c>
      <c r="Q831" s="80">
        <f>INDEX([1]Ratio!R:R,MATCH([1]ตารางคะแนนV3!$C831,[1]Ratio!$C:$C,0))</f>
        <v>69</v>
      </c>
      <c r="R831" s="81">
        <f>INDEX([1]RiskPlusY2565Q3!$S:$S,MATCH([1]ตารางคะแนนV3!C831,[1]RiskPlusY2565Q3!$D:$D,0))</f>
        <v>1</v>
      </c>
      <c r="S831" s="82">
        <f>INDEX([1]Ratio!$S:$S,MATCH([1]ตารางคะแนนV3!$C831,[1]Ratio!$C:$C,0))</f>
        <v>63</v>
      </c>
      <c r="T831" s="78">
        <f>VLOOKUP($C831,[1]RiskPlusY2565Q3!$D$2:$W$901,17,0)</f>
        <v>0</v>
      </c>
      <c r="U831" s="83">
        <f t="shared" si="194"/>
        <v>0</v>
      </c>
      <c r="V831" s="82">
        <f>INDEX([1]Ratio!$T:$T,MATCH([1]ตารางคะแนนV3!$C831,[1]Ratio!$C:$C,0))</f>
        <v>89</v>
      </c>
      <c r="W831" s="78">
        <f>VLOOKUP($C831,[1]RiskPlusY2565Q3!$D$2:$W$901,18,0)</f>
        <v>0</v>
      </c>
      <c r="X831" s="83">
        <f t="shared" si="195"/>
        <v>0</v>
      </c>
      <c r="Y831" s="82">
        <f>INDEX([1]Ratio!$V:$V,MATCH([1]ตารางคะแนนV3!$C831,[1]Ratio!$C:$C,0))</f>
        <v>57</v>
      </c>
      <c r="Z831" s="81">
        <f>INDEX([1]RiskPlusY2565Q3!$W:$W,MATCH([1]ตารางคะแนนV3!C831,[1]RiskPlusY2565Q3!$D:$D,0))</f>
        <v>1</v>
      </c>
      <c r="AA831" s="84">
        <f t="shared" si="196"/>
        <v>2</v>
      </c>
      <c r="AB831" s="77" t="str">
        <f>INDEX('[1]Quick MethodY2565Q3'!P:P,MATCH([1]ตารางคะแนนV3!$C831,'[1]Quick MethodY2565Q3'!$C:$C,0))</f>
        <v>1</v>
      </c>
      <c r="AC831" s="78" t="str">
        <f>INDEX('[1]Quick MethodY2565Q3'!Q:Q,MATCH([1]ตารางคะแนนV3!$C831,'[1]Quick MethodY2565Q3'!$C:$C,0))</f>
        <v>1</v>
      </c>
      <c r="AD831" s="78">
        <f>INDEX([1]HGRY2565Q3!W:W,MATCH([1]ตารางคะแนนV3!$C831,[1]HGRY2565Q3!$C:$C,0))</f>
        <v>0</v>
      </c>
      <c r="AE831" s="78">
        <f>INDEX([1]HGRY2565Q3!X:X,MATCH([1]ตารางคะแนนV3!$C831,[1]HGRY2565Q3!$C:$C,0))</f>
        <v>0.5</v>
      </c>
      <c r="AF831" s="78">
        <f>INDEX([1]HGRY2565Q3!Y:Y,MATCH([1]ตารางคะแนนV3!$C831,[1]HGRY2565Q3!$C:$C,0))</f>
        <v>0</v>
      </c>
      <c r="AG831" s="78">
        <f>INDEX([1]HGRY2565Q3!Z:Z,MATCH([1]ตารางคะแนนV3!$C831,[1]HGRY2565Q3!$C:$C,0))</f>
        <v>0</v>
      </c>
      <c r="AH831" s="85">
        <f t="shared" si="197"/>
        <v>2.5</v>
      </c>
      <c r="AI831" s="79">
        <f t="shared" si="198"/>
        <v>2</v>
      </c>
      <c r="AJ831" s="86">
        <f>INDEX([1]PointY2565Q3!J:J,MATCH([1]ตารางคะแนนV3!$C831,[1]PointY2565Q3!$C:$C,0))</f>
        <v>1</v>
      </c>
      <c r="AK831" s="87">
        <f>IFERROR(INDEX([1]อัตราการครองเตียง!O:O,MATCH([1]ตารางคะแนนV3!$C831,[1]อัตราการครองเตียง!$C:$C,0)),0)</f>
        <v>1</v>
      </c>
      <c r="AL831" s="88">
        <f>INDEX([1]SumAdjRw!R:R,MATCH([1]ตารางคะแนนV3!$C831,[1]SumAdjRw!$C:$C,0))</f>
        <v>1</v>
      </c>
      <c r="AM831" s="89">
        <f t="shared" si="199"/>
        <v>2</v>
      </c>
      <c r="AN831" s="90">
        <f t="shared" si="200"/>
        <v>5</v>
      </c>
      <c r="AO831" s="91">
        <f t="shared" si="201"/>
        <v>7</v>
      </c>
      <c r="AP831" s="92">
        <f>INDEX([1]RiskPlusY2565Q3!Q:Q,MATCH([1]ตารางคะแนนV3!$C831,[1]RiskPlusY2565Q3!$D:$D,0))</f>
        <v>1</v>
      </c>
      <c r="AQ831" s="92">
        <f>INDEX([1]RiskPlusY2565Q3!R:R,MATCH([1]ตารางคะแนนV3!$C831,[1]RiskPlusY2565Q3!$D:$D,0))</f>
        <v>1</v>
      </c>
      <c r="AR831" s="92">
        <f>INDEX([1]RiskPlusY2565Q3!AB:AB,MATCH([1]ตารางคะแนนV3!$C831,[1]RiskPlusY2565Q3!$D:$D,0))</f>
        <v>1</v>
      </c>
      <c r="AS831" s="93">
        <f t="shared" si="202"/>
        <v>3</v>
      </c>
      <c r="AT831" s="92">
        <f>INDEX([1]RiskPlusY2565Q3!AA:AA,MATCH([1]ตารางคะแนนV3!$C831,[1]RiskPlusY2565Q3!$D:$D,0))</f>
        <v>1</v>
      </c>
      <c r="AU831" s="92">
        <f>INDEX([1]RiskPlusY2565Q3!AC:AC,MATCH([1]ตารางคะแนนV3!$C831,[1]RiskPlusY2565Q3!$D:$D,0))</f>
        <v>1</v>
      </c>
      <c r="AV831" s="94">
        <f t="shared" si="203"/>
        <v>2</v>
      </c>
      <c r="AW831" s="95">
        <f t="shared" si="204"/>
        <v>5</v>
      </c>
      <c r="AX831" s="96">
        <f t="shared" si="205"/>
        <v>12</v>
      </c>
      <c r="AY831" s="18" t="str">
        <f t="shared" si="206"/>
        <v>A</v>
      </c>
      <c r="AZ831" s="18"/>
      <c r="BA831" s="18" t="str">
        <f>INDEX([1]Proflile65!$L:$L,MATCH([1]ตารางคะแนนV3!$C831,[1]Proflile65!$D:$D,0))</f>
        <v>เดิม</v>
      </c>
      <c r="BB831" s="18"/>
      <c r="BC831" s="18"/>
      <c r="BD831" s="28" t="b">
        <f t="shared" si="207"/>
        <v>1</v>
      </c>
      <c r="BE831" s="96">
        <v>12</v>
      </c>
      <c r="BF831" s="18" t="s">
        <v>2048</v>
      </c>
      <c r="BH831" s="17">
        <f t="shared" si="208"/>
        <v>300000</v>
      </c>
    </row>
    <row r="832" spans="1:60">
      <c r="A832" s="18" t="s">
        <v>48</v>
      </c>
      <c r="B832" s="17" t="s">
        <v>126</v>
      </c>
      <c r="C832" s="18" t="s">
        <v>1913</v>
      </c>
      <c r="D832" s="17" t="s">
        <v>1914</v>
      </c>
      <c r="E832" s="18" t="str">
        <f>INDEX([1]Proflile65!$F:$F,MATCH([1]ตารางคะแนนV3!$C832,[1]Proflile65!$D:$D,0))</f>
        <v>รพช.</v>
      </c>
      <c r="F832" s="18">
        <f>INDEX([1]Proflile65!$H:$H,MATCH([1]ตารางคะแนนV3!$C832,[1]Proflile65!$D:$D,0))</f>
        <v>46</v>
      </c>
      <c r="G832" s="19" t="str">
        <f>INDEX([1]Proflile65!$K:$K,MATCH([1]ตารางคะแนนV3!$C832,[1]Proflile65!$D:$D,0))</f>
        <v>รพช.F2 P30,000-60,000</v>
      </c>
      <c r="H832" s="75">
        <v>51284</v>
      </c>
      <c r="I832" s="76">
        <f>INDEX([1]RiskPlusY2565Q3!L:L,MATCH([1]ตารางคะแนนV3!$C832,[1]RiskPlusY2565Q3!$D:$D,0))</f>
        <v>59720696.899999999</v>
      </c>
      <c r="J832" s="76">
        <f>INDEX([1]RiskPlusY2565Q3!P:P,MATCH([1]ตารางคะแนนV3!$C832,[1]RiskPlusY2565Q3!$D:$D,0))</f>
        <v>8712382.2400000002</v>
      </c>
      <c r="K832" s="76">
        <f>INDEX([1]RiskPlusY2565Q3!O:O,MATCH([1]ตารางคะแนนV3!$C832,[1]RiskPlusY2565Q3!$D:$D,0))</f>
        <v>53864285.090000004</v>
      </c>
      <c r="L832" s="76">
        <f>INDEX([1]RiskPlusY2565Q3!M:M,MATCH([1]ตารางคะแนนV3!$C832,[1]RiskPlusY2565Q3!$D:$D,0))</f>
        <v>49437622.869999997</v>
      </c>
      <c r="M832" s="29">
        <f>INDEX([1]RiskPlusY2565Q3!N:N,MATCH([1]ตารางคะแนนV3!$C832,[1]RiskPlusY2565Q3!$D:$D,0))</f>
        <v>0</v>
      </c>
      <c r="N832" s="77">
        <f>INDEX([1]PlanfinY2565Q3!M:M,MATCH([1]ตารางคะแนนV3!$C832,[1]PlanfinY2565Q3!$C:$C,0))</f>
        <v>0</v>
      </c>
      <c r="O832" s="78">
        <f>INDEX([1]PlanfinY2565Q3!N:N,MATCH([1]ตารางคะแนนV3!$C832,[1]PlanfinY2565Q3!$C:$C,0))</f>
        <v>1</v>
      </c>
      <c r="P832" s="79">
        <f t="shared" si="193"/>
        <v>1</v>
      </c>
      <c r="Q832" s="80">
        <f>INDEX([1]Ratio!R:R,MATCH([1]ตารางคะแนนV3!$C832,[1]Ratio!$C:$C,0))</f>
        <v>149</v>
      </c>
      <c r="R832" s="81">
        <f>INDEX([1]RiskPlusY2565Q3!$S:$S,MATCH([1]ตารางคะแนนV3!C832,[1]RiskPlusY2565Q3!$D:$D,0))</f>
        <v>0</v>
      </c>
      <c r="S832" s="82">
        <f>INDEX([1]Ratio!$S:$S,MATCH([1]ตารางคะแนนV3!$C832,[1]Ratio!$C:$C,0))</f>
        <v>78</v>
      </c>
      <c r="T832" s="78">
        <f>VLOOKUP($C832,[1]RiskPlusY2565Q3!$D$2:$W$901,17,0)</f>
        <v>0</v>
      </c>
      <c r="U832" s="83">
        <f t="shared" si="194"/>
        <v>0</v>
      </c>
      <c r="V832" s="82">
        <f>INDEX([1]Ratio!$T:$T,MATCH([1]ตารางคะแนนV3!$C832,[1]Ratio!$C:$C,0))</f>
        <v>37</v>
      </c>
      <c r="W832" s="78">
        <f>VLOOKUP($C832,[1]RiskPlusY2565Q3!$D$2:$W$901,18,0)</f>
        <v>1</v>
      </c>
      <c r="X832" s="83">
        <f t="shared" si="195"/>
        <v>0.5</v>
      </c>
      <c r="Y832" s="82">
        <f>INDEX([1]Ratio!$V:$V,MATCH([1]ตารางคะแนนV3!$C832,[1]Ratio!$C:$C,0))</f>
        <v>62</v>
      </c>
      <c r="Z832" s="81">
        <f>INDEX([1]RiskPlusY2565Q3!$W:$W,MATCH([1]ตารางคะแนนV3!C832,[1]RiskPlusY2565Q3!$D:$D,0))</f>
        <v>0</v>
      </c>
      <c r="AA832" s="84">
        <f t="shared" si="196"/>
        <v>0.5</v>
      </c>
      <c r="AB832" s="77" t="str">
        <f>INDEX('[1]Quick MethodY2565Q3'!P:P,MATCH([1]ตารางคะแนนV3!$C832,'[1]Quick MethodY2565Q3'!$C:$C,0))</f>
        <v>1</v>
      </c>
      <c r="AC832" s="78" t="str">
        <f>INDEX('[1]Quick MethodY2565Q3'!Q:Q,MATCH([1]ตารางคะแนนV3!$C832,'[1]Quick MethodY2565Q3'!$C:$C,0))</f>
        <v>1</v>
      </c>
      <c r="AD832" s="78">
        <f>INDEX([1]HGRY2565Q3!W:W,MATCH([1]ตารางคะแนนV3!$C832,[1]HGRY2565Q3!$C:$C,0))</f>
        <v>0.5</v>
      </c>
      <c r="AE832" s="78">
        <f>INDEX([1]HGRY2565Q3!X:X,MATCH([1]ตารางคะแนนV3!$C832,[1]HGRY2565Q3!$C:$C,0))</f>
        <v>0.5</v>
      </c>
      <c r="AF832" s="78">
        <f>INDEX([1]HGRY2565Q3!Y:Y,MATCH([1]ตารางคะแนนV3!$C832,[1]HGRY2565Q3!$C:$C,0))</f>
        <v>0</v>
      </c>
      <c r="AG832" s="78">
        <f>INDEX([1]HGRY2565Q3!Z:Z,MATCH([1]ตารางคะแนนV3!$C832,[1]HGRY2565Q3!$C:$C,0))</f>
        <v>0</v>
      </c>
      <c r="AH832" s="85">
        <f t="shared" si="197"/>
        <v>3</v>
      </c>
      <c r="AI832" s="79">
        <f t="shared" si="198"/>
        <v>2</v>
      </c>
      <c r="AJ832" s="86">
        <f>INDEX([1]PointY2565Q3!J:J,MATCH([1]ตารางคะแนนV3!$C832,[1]PointY2565Q3!$C:$C,0))</f>
        <v>1</v>
      </c>
      <c r="AK832" s="87">
        <f>IFERROR(INDEX([1]อัตราการครองเตียง!O:O,MATCH([1]ตารางคะแนนV3!$C832,[1]อัตราการครองเตียง!$C:$C,0)),0)</f>
        <v>1</v>
      </c>
      <c r="AL832" s="88">
        <f>INDEX([1]SumAdjRw!R:R,MATCH([1]ตารางคะแนนV3!$C832,[1]SumAdjRw!$C:$C,0))</f>
        <v>1</v>
      </c>
      <c r="AM832" s="89">
        <f t="shared" si="199"/>
        <v>2</v>
      </c>
      <c r="AN832" s="90">
        <f t="shared" si="200"/>
        <v>5</v>
      </c>
      <c r="AO832" s="91">
        <f t="shared" si="201"/>
        <v>6.5</v>
      </c>
      <c r="AP832" s="92">
        <f>INDEX([1]RiskPlusY2565Q3!Q:Q,MATCH([1]ตารางคะแนนV3!$C832,[1]RiskPlusY2565Q3!$D:$D,0))</f>
        <v>1</v>
      </c>
      <c r="AQ832" s="92">
        <f>INDEX([1]RiskPlusY2565Q3!R:R,MATCH([1]ตารางคะแนนV3!$C832,[1]RiskPlusY2565Q3!$D:$D,0))</f>
        <v>1</v>
      </c>
      <c r="AR832" s="92">
        <f>INDEX([1]RiskPlusY2565Q3!AB:AB,MATCH([1]ตารางคะแนนV3!$C832,[1]RiskPlusY2565Q3!$D:$D,0))</f>
        <v>1</v>
      </c>
      <c r="AS832" s="93">
        <f t="shared" si="202"/>
        <v>3</v>
      </c>
      <c r="AT832" s="92">
        <f>INDEX([1]RiskPlusY2565Q3!AA:AA,MATCH([1]ตารางคะแนนV3!$C832,[1]RiskPlusY2565Q3!$D:$D,0))</f>
        <v>1</v>
      </c>
      <c r="AU832" s="92">
        <f>INDEX([1]RiskPlusY2565Q3!AC:AC,MATCH([1]ตารางคะแนนV3!$C832,[1]RiskPlusY2565Q3!$D:$D,0))</f>
        <v>1</v>
      </c>
      <c r="AV832" s="94">
        <f t="shared" si="203"/>
        <v>2</v>
      </c>
      <c r="AW832" s="95">
        <f t="shared" si="204"/>
        <v>5</v>
      </c>
      <c r="AX832" s="96">
        <f t="shared" si="205"/>
        <v>11.5</v>
      </c>
      <c r="AY832" s="18" t="str">
        <f t="shared" si="206"/>
        <v>B</v>
      </c>
      <c r="AZ832" s="18"/>
      <c r="BA832" s="18" t="str">
        <f>INDEX([1]Proflile65!$L:$L,MATCH([1]ตารางคะแนนV3!$C832,[1]Proflile65!$D:$D,0))</f>
        <v>เดิม</v>
      </c>
      <c r="BB832" s="18"/>
      <c r="BC832" s="18"/>
      <c r="BD832" s="28" t="b">
        <f t="shared" si="207"/>
        <v>1</v>
      </c>
      <c r="BE832" s="96">
        <v>11.5</v>
      </c>
      <c r="BF832" s="18" t="s">
        <v>2071</v>
      </c>
      <c r="BH832" s="17">
        <f t="shared" si="208"/>
        <v>150000</v>
      </c>
    </row>
    <row r="833" spans="1:60">
      <c r="A833" s="18" t="s">
        <v>48</v>
      </c>
      <c r="B833" s="17" t="s">
        <v>126</v>
      </c>
      <c r="C833" s="18" t="s">
        <v>1915</v>
      </c>
      <c r="D833" s="17" t="s">
        <v>1916</v>
      </c>
      <c r="E833" s="18" t="str">
        <f>INDEX([1]Proflile65!$F:$F,MATCH([1]ตารางคะแนนV3!$C833,[1]Proflile65!$D:$D,0))</f>
        <v>รพช.</v>
      </c>
      <c r="F833" s="18">
        <f>INDEX([1]Proflile65!$H:$H,MATCH([1]ตารางคะแนนV3!$C833,[1]Proflile65!$D:$D,0))</f>
        <v>60</v>
      </c>
      <c r="G833" s="19" t="str">
        <f>INDEX([1]Proflile65!$K:$K,MATCH([1]ตารางคะแนนV3!$C833,[1]Proflile65!$D:$D,0))</f>
        <v>รพช.F2 P30,000-60,000</v>
      </c>
      <c r="H833" s="75">
        <v>33089</v>
      </c>
      <c r="I833" s="76">
        <f>INDEX([1]RiskPlusY2565Q3!L:L,MATCH([1]ตารางคะแนนV3!$C833,[1]RiskPlusY2565Q3!$D:$D,0))</f>
        <v>70852499.329999998</v>
      </c>
      <c r="J833" s="76">
        <f>INDEX([1]RiskPlusY2565Q3!P:P,MATCH([1]ตารางคะแนนV3!$C833,[1]RiskPlusY2565Q3!$D:$D,0))</f>
        <v>13292534.74</v>
      </c>
      <c r="K833" s="76">
        <f>INDEX([1]RiskPlusY2565Q3!O:O,MATCH([1]ตารางคะแนนV3!$C833,[1]RiskPlusY2565Q3!$D:$D,0))</f>
        <v>65890997.020000003</v>
      </c>
      <c r="L833" s="76">
        <f>INDEX([1]RiskPlusY2565Q3!M:M,MATCH([1]ตารางคะแนนV3!$C833,[1]RiskPlusY2565Q3!$D:$D,0))</f>
        <v>64879338.060000002</v>
      </c>
      <c r="M833" s="29">
        <f>INDEX([1]RiskPlusY2565Q3!N:N,MATCH([1]ตารางคะแนนV3!$C833,[1]RiskPlusY2565Q3!$D:$D,0))</f>
        <v>0</v>
      </c>
      <c r="N833" s="77">
        <f>INDEX([1]PlanfinY2565Q3!M:M,MATCH([1]ตารางคะแนนV3!$C833,[1]PlanfinY2565Q3!$C:$C,0))</f>
        <v>0</v>
      </c>
      <c r="O833" s="78">
        <f>INDEX([1]PlanfinY2565Q3!N:N,MATCH([1]ตารางคะแนนV3!$C833,[1]PlanfinY2565Q3!$C:$C,0))</f>
        <v>1</v>
      </c>
      <c r="P833" s="79">
        <f t="shared" si="193"/>
        <v>1</v>
      </c>
      <c r="Q833" s="80">
        <f>INDEX([1]Ratio!R:R,MATCH([1]ตารางคะแนนV3!$C833,[1]Ratio!$C:$C,0))</f>
        <v>160</v>
      </c>
      <c r="R833" s="81">
        <f>INDEX([1]RiskPlusY2565Q3!$S:$S,MATCH([1]ตารางคะแนนV3!C833,[1]RiskPlusY2565Q3!$D:$D,0))</f>
        <v>0</v>
      </c>
      <c r="S833" s="82">
        <f>INDEX([1]Ratio!$S:$S,MATCH([1]ตารางคะแนนV3!$C833,[1]Ratio!$C:$C,0))</f>
        <v>49</v>
      </c>
      <c r="T833" s="78">
        <f>VLOOKUP($C833,[1]RiskPlusY2565Q3!$D$2:$W$901,17,0)</f>
        <v>1</v>
      </c>
      <c r="U833" s="83">
        <f t="shared" si="194"/>
        <v>0.5</v>
      </c>
      <c r="V833" s="82">
        <f>INDEX([1]Ratio!$T:$T,MATCH([1]ตารางคะแนนV3!$C833,[1]Ratio!$C:$C,0))</f>
        <v>105</v>
      </c>
      <c r="W833" s="78">
        <f>VLOOKUP($C833,[1]RiskPlusY2565Q3!$D$2:$W$901,18,0)</f>
        <v>0</v>
      </c>
      <c r="X833" s="83">
        <f t="shared" si="195"/>
        <v>0</v>
      </c>
      <c r="Y833" s="82">
        <f>INDEX([1]Ratio!$V:$V,MATCH([1]ตารางคะแนนV3!$C833,[1]Ratio!$C:$C,0))</f>
        <v>57</v>
      </c>
      <c r="Z833" s="81">
        <f>INDEX([1]RiskPlusY2565Q3!$W:$W,MATCH([1]ตารางคะแนนV3!C833,[1]RiskPlusY2565Q3!$D:$D,0))</f>
        <v>1</v>
      </c>
      <c r="AA833" s="84">
        <f t="shared" si="196"/>
        <v>1.5</v>
      </c>
      <c r="AB833" s="77" t="str">
        <f>INDEX('[1]Quick MethodY2565Q3'!P:P,MATCH([1]ตารางคะแนนV3!$C833,'[1]Quick MethodY2565Q3'!$C:$C,0))</f>
        <v>1</v>
      </c>
      <c r="AC833" s="78" t="str">
        <f>INDEX('[1]Quick MethodY2565Q3'!Q:Q,MATCH([1]ตารางคะแนนV3!$C833,'[1]Quick MethodY2565Q3'!$C:$C,0))</f>
        <v>1</v>
      </c>
      <c r="AD833" s="78">
        <f>INDEX([1]HGRY2565Q3!W:W,MATCH([1]ตารางคะแนนV3!$C833,[1]HGRY2565Q3!$C:$C,0))</f>
        <v>0.5</v>
      </c>
      <c r="AE833" s="78">
        <f>INDEX([1]HGRY2565Q3!X:X,MATCH([1]ตารางคะแนนV3!$C833,[1]HGRY2565Q3!$C:$C,0))</f>
        <v>0.5</v>
      </c>
      <c r="AF833" s="78">
        <f>INDEX([1]HGRY2565Q3!Y:Y,MATCH([1]ตารางคะแนนV3!$C833,[1]HGRY2565Q3!$C:$C,0))</f>
        <v>0.5</v>
      </c>
      <c r="AG833" s="78">
        <f>INDEX([1]HGRY2565Q3!Z:Z,MATCH([1]ตารางคะแนนV3!$C833,[1]HGRY2565Q3!$C:$C,0))</f>
        <v>0</v>
      </c>
      <c r="AH833" s="85">
        <f t="shared" si="197"/>
        <v>3.5</v>
      </c>
      <c r="AI833" s="79">
        <f t="shared" si="198"/>
        <v>2</v>
      </c>
      <c r="AJ833" s="86">
        <f>INDEX([1]PointY2565Q3!J:J,MATCH([1]ตารางคะแนนV3!$C833,[1]PointY2565Q3!$C:$C,0))</f>
        <v>1</v>
      </c>
      <c r="AK833" s="87">
        <f>IFERROR(INDEX([1]อัตราการครองเตียง!O:O,MATCH([1]ตารางคะแนนV3!$C833,[1]อัตราการครองเตียง!$C:$C,0)),0)</f>
        <v>0</v>
      </c>
      <c r="AL833" s="88">
        <f>INDEX([1]SumAdjRw!R:R,MATCH([1]ตารางคะแนนV3!$C833,[1]SumAdjRw!$C:$C,0))</f>
        <v>1</v>
      </c>
      <c r="AM833" s="89">
        <f t="shared" si="199"/>
        <v>1</v>
      </c>
      <c r="AN833" s="90">
        <f t="shared" si="200"/>
        <v>4</v>
      </c>
      <c r="AO833" s="91">
        <f t="shared" si="201"/>
        <v>6.5</v>
      </c>
      <c r="AP833" s="92">
        <f>INDEX([1]RiskPlusY2565Q3!Q:Q,MATCH([1]ตารางคะแนนV3!$C833,[1]RiskPlusY2565Q3!$D:$D,0))</f>
        <v>1</v>
      </c>
      <c r="AQ833" s="92">
        <f>INDEX([1]RiskPlusY2565Q3!R:R,MATCH([1]ตารางคะแนนV3!$C833,[1]RiskPlusY2565Q3!$D:$D,0))</f>
        <v>1</v>
      </c>
      <c r="AR833" s="92">
        <f>INDEX([1]RiskPlusY2565Q3!AB:AB,MATCH([1]ตารางคะแนนV3!$C833,[1]RiskPlusY2565Q3!$D:$D,0))</f>
        <v>1</v>
      </c>
      <c r="AS833" s="93">
        <f t="shared" si="202"/>
        <v>3</v>
      </c>
      <c r="AT833" s="92">
        <f>INDEX([1]RiskPlusY2565Q3!AA:AA,MATCH([1]ตารางคะแนนV3!$C833,[1]RiskPlusY2565Q3!$D:$D,0))</f>
        <v>1</v>
      </c>
      <c r="AU833" s="92">
        <f>INDEX([1]RiskPlusY2565Q3!AC:AC,MATCH([1]ตารางคะแนนV3!$C833,[1]RiskPlusY2565Q3!$D:$D,0))</f>
        <v>1</v>
      </c>
      <c r="AV833" s="94">
        <f t="shared" si="203"/>
        <v>2</v>
      </c>
      <c r="AW833" s="95">
        <f t="shared" si="204"/>
        <v>5</v>
      </c>
      <c r="AX833" s="96">
        <f t="shared" si="205"/>
        <v>11.5</v>
      </c>
      <c r="AY833" s="18" t="str">
        <f t="shared" si="206"/>
        <v>B</v>
      </c>
      <c r="AZ833" s="18"/>
      <c r="BA833" s="18" t="str">
        <f>INDEX([1]Proflile65!$L:$L,MATCH([1]ตารางคะแนนV3!$C833,[1]Proflile65!$D:$D,0))</f>
        <v>เดิม</v>
      </c>
      <c r="BB833" s="18"/>
      <c r="BC833" s="18"/>
      <c r="BD833" s="28" t="b">
        <f t="shared" si="207"/>
        <v>1</v>
      </c>
      <c r="BE833" s="96">
        <v>11.5</v>
      </c>
      <c r="BF833" s="18" t="s">
        <v>2071</v>
      </c>
      <c r="BH833" s="17">
        <f t="shared" si="208"/>
        <v>150000</v>
      </c>
    </row>
    <row r="834" spans="1:60">
      <c r="A834" s="18" t="s">
        <v>48</v>
      </c>
      <c r="B834" s="17" t="s">
        <v>126</v>
      </c>
      <c r="C834" s="18" t="s">
        <v>1917</v>
      </c>
      <c r="D834" s="17" t="s">
        <v>1918</v>
      </c>
      <c r="E834" s="18" t="str">
        <f>INDEX([1]Proflile65!$F:$F,MATCH([1]ตารางคะแนนV3!$C834,[1]Proflile65!$D:$D,0))</f>
        <v>รพช.</v>
      </c>
      <c r="F834" s="18">
        <f>INDEX([1]Proflile65!$H:$H,MATCH([1]ตารางคะแนนV3!$C834,[1]Proflile65!$D:$D,0))</f>
        <v>100</v>
      </c>
      <c r="G834" s="19" t="str">
        <f>INDEX([1]Proflile65!$K:$K,MATCH([1]ตารางคะแนนV3!$C834,[1]Proflile65!$D:$D,0))</f>
        <v>รพช.M2 B&lt;=100</v>
      </c>
      <c r="H834" s="75">
        <v>72787</v>
      </c>
      <c r="I834" s="76">
        <f>INDEX([1]RiskPlusY2565Q3!L:L,MATCH([1]ตารางคะแนนV3!$C834,[1]RiskPlusY2565Q3!$D:$D,0))</f>
        <v>51784932.859999999</v>
      </c>
      <c r="J834" s="76">
        <f>INDEX([1]RiskPlusY2565Q3!P:P,MATCH([1]ตารางคะแนนV3!$C834,[1]RiskPlusY2565Q3!$D:$D,0))</f>
        <v>-19980538.73</v>
      </c>
      <c r="K834" s="76">
        <f>INDEX([1]RiskPlusY2565Q3!O:O,MATCH([1]ตารางคะแนนV3!$C834,[1]RiskPlusY2565Q3!$D:$D,0))</f>
        <v>10163527.970000001</v>
      </c>
      <c r="L834" s="76">
        <f>INDEX([1]RiskPlusY2565Q3!M:M,MATCH([1]ตารางคะแนนV3!$C834,[1]RiskPlusY2565Q3!$D:$D,0))</f>
        <v>-31078.58</v>
      </c>
      <c r="M834" s="29">
        <f>INDEX([1]RiskPlusY2565Q3!N:N,MATCH([1]ตารางคะแนนV3!$C834,[1]RiskPlusY2565Q3!$D:$D,0))</f>
        <v>2</v>
      </c>
      <c r="N834" s="77">
        <f>INDEX([1]PlanfinY2565Q3!M:M,MATCH([1]ตารางคะแนนV3!$C834,[1]PlanfinY2565Q3!$C:$C,0))</f>
        <v>0</v>
      </c>
      <c r="O834" s="78">
        <f>INDEX([1]PlanfinY2565Q3!N:N,MATCH([1]ตารางคะแนนV3!$C834,[1]PlanfinY2565Q3!$C:$C,0))</f>
        <v>0</v>
      </c>
      <c r="P834" s="79">
        <f t="shared" si="193"/>
        <v>0</v>
      </c>
      <c r="Q834" s="80">
        <f>INDEX([1]Ratio!R:R,MATCH([1]ตารางคะแนนV3!$C834,[1]Ratio!$C:$C,0))</f>
        <v>269</v>
      </c>
      <c r="R834" s="81">
        <f>INDEX([1]RiskPlusY2565Q3!$S:$S,MATCH([1]ตารางคะแนนV3!C834,[1]RiskPlusY2565Q3!$D:$D,0))</f>
        <v>0</v>
      </c>
      <c r="S834" s="82">
        <f>INDEX([1]Ratio!$S:$S,MATCH([1]ตารางคะแนนV3!$C834,[1]Ratio!$C:$C,0))</f>
        <v>72</v>
      </c>
      <c r="T834" s="78">
        <f>VLOOKUP($C834,[1]RiskPlusY2565Q3!$D$2:$W$901,17,0)</f>
        <v>0</v>
      </c>
      <c r="U834" s="83">
        <f t="shared" si="194"/>
        <v>0</v>
      </c>
      <c r="V834" s="82">
        <f>INDEX([1]Ratio!$T:$T,MATCH([1]ตารางคะแนนV3!$C834,[1]Ratio!$C:$C,0))</f>
        <v>103</v>
      </c>
      <c r="W834" s="78">
        <f>VLOOKUP($C834,[1]RiskPlusY2565Q3!$D$2:$W$901,18,0)</f>
        <v>0</v>
      </c>
      <c r="X834" s="83">
        <f t="shared" si="195"/>
        <v>0</v>
      </c>
      <c r="Y834" s="82">
        <f>INDEX([1]Ratio!$V:$V,MATCH([1]ตารางคะแนนV3!$C834,[1]Ratio!$C:$C,0))</f>
        <v>43</v>
      </c>
      <c r="Z834" s="81">
        <f>INDEX([1]RiskPlusY2565Q3!$W:$W,MATCH([1]ตารางคะแนนV3!C834,[1]RiskPlusY2565Q3!$D:$D,0))</f>
        <v>1</v>
      </c>
      <c r="AA834" s="84">
        <f t="shared" si="196"/>
        <v>1</v>
      </c>
      <c r="AB834" s="77" t="str">
        <f>INDEX('[1]Quick MethodY2565Q3'!P:P,MATCH([1]ตารางคะแนนV3!$C834,'[1]Quick MethodY2565Q3'!$C:$C,0))</f>
        <v>1</v>
      </c>
      <c r="AC834" s="78" t="str">
        <f>INDEX('[1]Quick MethodY2565Q3'!Q:Q,MATCH([1]ตารางคะแนนV3!$C834,'[1]Quick MethodY2565Q3'!$C:$C,0))</f>
        <v>1</v>
      </c>
      <c r="AD834" s="78">
        <f>INDEX([1]HGRY2565Q3!W:W,MATCH([1]ตารางคะแนนV3!$C834,[1]HGRY2565Q3!$C:$C,0))</f>
        <v>0</v>
      </c>
      <c r="AE834" s="78">
        <f>INDEX([1]HGRY2565Q3!X:X,MATCH([1]ตารางคะแนนV3!$C834,[1]HGRY2565Q3!$C:$C,0))</f>
        <v>0</v>
      </c>
      <c r="AF834" s="78">
        <f>INDEX([1]HGRY2565Q3!Y:Y,MATCH([1]ตารางคะแนนV3!$C834,[1]HGRY2565Q3!$C:$C,0))</f>
        <v>0.5</v>
      </c>
      <c r="AG834" s="78">
        <f>INDEX([1]HGRY2565Q3!Z:Z,MATCH([1]ตารางคะแนนV3!$C834,[1]HGRY2565Q3!$C:$C,0))</f>
        <v>0</v>
      </c>
      <c r="AH834" s="85">
        <f t="shared" si="197"/>
        <v>2.5</v>
      </c>
      <c r="AI834" s="79">
        <f t="shared" si="198"/>
        <v>2</v>
      </c>
      <c r="AJ834" s="86">
        <f>INDEX([1]PointY2565Q3!J:J,MATCH([1]ตารางคะแนนV3!$C834,[1]PointY2565Q3!$C:$C,0))</f>
        <v>1</v>
      </c>
      <c r="AK834" s="87">
        <f>IFERROR(INDEX([1]อัตราการครองเตียง!O:O,MATCH([1]ตารางคะแนนV3!$C834,[1]อัตราการครองเตียง!$C:$C,0)),0)</f>
        <v>0</v>
      </c>
      <c r="AL834" s="88">
        <f>INDEX([1]SumAdjRw!R:R,MATCH([1]ตารางคะแนนV3!$C834,[1]SumAdjRw!$C:$C,0))</f>
        <v>1</v>
      </c>
      <c r="AM834" s="89">
        <f t="shared" si="199"/>
        <v>1</v>
      </c>
      <c r="AN834" s="90">
        <f t="shared" si="200"/>
        <v>4</v>
      </c>
      <c r="AO834" s="91">
        <f t="shared" si="201"/>
        <v>5</v>
      </c>
      <c r="AP834" s="92">
        <f>INDEX([1]RiskPlusY2565Q3!Q:Q,MATCH([1]ตารางคะแนนV3!$C834,[1]RiskPlusY2565Q3!$D:$D,0))</f>
        <v>0</v>
      </c>
      <c r="AQ834" s="92">
        <f>INDEX([1]RiskPlusY2565Q3!R:R,MATCH([1]ตารางคะแนนV3!$C834,[1]RiskPlusY2565Q3!$D:$D,0))</f>
        <v>0</v>
      </c>
      <c r="AR834" s="92">
        <f>INDEX([1]RiskPlusY2565Q3!AB:AB,MATCH([1]ตารางคะแนนV3!$C834,[1]RiskPlusY2565Q3!$D:$D,0))</f>
        <v>1</v>
      </c>
      <c r="AS834" s="93">
        <f t="shared" si="202"/>
        <v>1</v>
      </c>
      <c r="AT834" s="92">
        <f>INDEX([1]RiskPlusY2565Q3!AA:AA,MATCH([1]ตารางคะแนนV3!$C834,[1]RiskPlusY2565Q3!$D:$D,0))</f>
        <v>1</v>
      </c>
      <c r="AU834" s="92">
        <f>INDEX([1]RiskPlusY2565Q3!AC:AC,MATCH([1]ตารางคะแนนV3!$C834,[1]RiskPlusY2565Q3!$D:$D,0))</f>
        <v>0</v>
      </c>
      <c r="AV834" s="94">
        <f t="shared" si="203"/>
        <v>1</v>
      </c>
      <c r="AW834" s="95">
        <f t="shared" si="204"/>
        <v>2</v>
      </c>
      <c r="AX834" s="96">
        <f t="shared" si="205"/>
        <v>7</v>
      </c>
      <c r="AY834" s="18" t="str">
        <f t="shared" si="206"/>
        <v>F</v>
      </c>
      <c r="AZ834" s="18"/>
      <c r="BA834" s="18" t="str">
        <f>INDEX([1]Proflile65!$L:$L,MATCH([1]ตารางคะแนนV3!$C834,[1]Proflile65!$D:$D,0))</f>
        <v>เดิม</v>
      </c>
      <c r="BB834" s="18"/>
      <c r="BC834" s="18"/>
      <c r="BD834" s="28" t="b">
        <f t="shared" si="207"/>
        <v>1</v>
      </c>
      <c r="BE834" s="96">
        <v>7</v>
      </c>
      <c r="BF834" s="18" t="s">
        <v>2074</v>
      </c>
      <c r="BH834" s="17">
        <f t="shared" si="208"/>
        <v>0</v>
      </c>
    </row>
    <row r="835" spans="1:60">
      <c r="A835" s="18" t="s">
        <v>48</v>
      </c>
      <c r="B835" s="17" t="s">
        <v>126</v>
      </c>
      <c r="C835" s="18" t="s">
        <v>1919</v>
      </c>
      <c r="D835" s="17" t="s">
        <v>1920</v>
      </c>
      <c r="E835" s="18" t="str">
        <f>INDEX([1]Proflile65!$F:$F,MATCH([1]ตารางคะแนนV3!$C835,[1]Proflile65!$D:$D,0))</f>
        <v>รพช.</v>
      </c>
      <c r="F835" s="18">
        <f>INDEX([1]Proflile65!$H:$H,MATCH([1]ตารางคะแนนV3!$C835,[1]Proflile65!$D:$D,0))</f>
        <v>30</v>
      </c>
      <c r="G835" s="19" t="str">
        <f>INDEX([1]Proflile65!$K:$K,MATCH([1]ตารางคะแนนV3!$C835,[1]Proflile65!$D:$D,0))</f>
        <v>รพช.F2 P30,000-60,000</v>
      </c>
      <c r="H835" s="75">
        <v>34286</v>
      </c>
      <c r="I835" s="76">
        <f>INDEX([1]RiskPlusY2565Q3!L:L,MATCH([1]ตารางคะแนนV3!$C835,[1]RiskPlusY2565Q3!$D:$D,0))</f>
        <v>45912727.18</v>
      </c>
      <c r="J835" s="76">
        <f>INDEX([1]RiskPlusY2565Q3!P:P,MATCH([1]ตารางคะแนนV3!$C835,[1]RiskPlusY2565Q3!$D:$D,0))</f>
        <v>13300514.560000001</v>
      </c>
      <c r="K835" s="76">
        <f>INDEX([1]RiskPlusY2565Q3!O:O,MATCH([1]ตารางคะแนนV3!$C835,[1]RiskPlusY2565Q3!$D:$D,0))</f>
        <v>38172671.799999997</v>
      </c>
      <c r="L835" s="76">
        <f>INDEX([1]RiskPlusY2565Q3!M:M,MATCH([1]ตารางคะแนนV3!$C835,[1]RiskPlusY2565Q3!$D:$D,0))</f>
        <v>38290266.869999997</v>
      </c>
      <c r="M835" s="29">
        <f>INDEX([1]RiskPlusY2565Q3!N:N,MATCH([1]ตารางคะแนนV3!$C835,[1]RiskPlusY2565Q3!$D:$D,0))</f>
        <v>0</v>
      </c>
      <c r="N835" s="77">
        <f>INDEX([1]PlanfinY2565Q3!M:M,MATCH([1]ตารางคะแนนV3!$C835,[1]PlanfinY2565Q3!$C:$C,0))</f>
        <v>0</v>
      </c>
      <c r="O835" s="78">
        <f>INDEX([1]PlanfinY2565Q3!N:N,MATCH([1]ตารางคะแนนV3!$C835,[1]PlanfinY2565Q3!$C:$C,0))</f>
        <v>1</v>
      </c>
      <c r="P835" s="79">
        <f t="shared" si="193"/>
        <v>1</v>
      </c>
      <c r="Q835" s="80">
        <f>INDEX([1]Ratio!R:R,MATCH([1]ตารางคะแนนV3!$C835,[1]Ratio!$C:$C,0))</f>
        <v>280</v>
      </c>
      <c r="R835" s="81">
        <f>INDEX([1]RiskPlusY2565Q3!$S:$S,MATCH([1]ตารางคะแนนV3!C835,[1]RiskPlusY2565Q3!$D:$D,0))</f>
        <v>0</v>
      </c>
      <c r="S835" s="82">
        <f>INDEX([1]Ratio!$S:$S,MATCH([1]ตารางคะแนนV3!$C835,[1]Ratio!$C:$C,0))</f>
        <v>74</v>
      </c>
      <c r="T835" s="78">
        <f>VLOOKUP($C835,[1]RiskPlusY2565Q3!$D$2:$W$901,17,0)</f>
        <v>0</v>
      </c>
      <c r="U835" s="83">
        <f t="shared" si="194"/>
        <v>0</v>
      </c>
      <c r="V835" s="82">
        <f>INDEX([1]Ratio!$T:$T,MATCH([1]ตารางคะแนนV3!$C835,[1]Ratio!$C:$C,0))</f>
        <v>105</v>
      </c>
      <c r="W835" s="78">
        <f>VLOOKUP($C835,[1]RiskPlusY2565Q3!$D$2:$W$901,18,0)</f>
        <v>0</v>
      </c>
      <c r="X835" s="83">
        <f t="shared" si="195"/>
        <v>0</v>
      </c>
      <c r="Y835" s="82">
        <f>INDEX([1]Ratio!$V:$V,MATCH([1]ตารางคะแนนV3!$C835,[1]Ratio!$C:$C,0))</f>
        <v>84</v>
      </c>
      <c r="Z835" s="81">
        <f>INDEX([1]RiskPlusY2565Q3!$W:$W,MATCH([1]ตารางคะแนนV3!C835,[1]RiskPlusY2565Q3!$D:$D,0))</f>
        <v>0</v>
      </c>
      <c r="AA835" s="84">
        <f t="shared" si="196"/>
        <v>0</v>
      </c>
      <c r="AB835" s="77" t="str">
        <f>INDEX('[1]Quick MethodY2565Q3'!P:P,MATCH([1]ตารางคะแนนV3!$C835,'[1]Quick MethodY2565Q3'!$C:$C,0))</f>
        <v>1</v>
      </c>
      <c r="AC835" s="78" t="str">
        <f>INDEX('[1]Quick MethodY2565Q3'!Q:Q,MATCH([1]ตารางคะแนนV3!$C835,'[1]Quick MethodY2565Q3'!$C:$C,0))</f>
        <v>1</v>
      </c>
      <c r="AD835" s="78">
        <f>INDEX([1]HGRY2565Q3!W:W,MATCH([1]ตารางคะแนนV3!$C835,[1]HGRY2565Q3!$C:$C,0))</f>
        <v>0.5</v>
      </c>
      <c r="AE835" s="78">
        <f>INDEX([1]HGRY2565Q3!X:X,MATCH([1]ตารางคะแนนV3!$C835,[1]HGRY2565Q3!$C:$C,0))</f>
        <v>0.5</v>
      </c>
      <c r="AF835" s="78">
        <f>INDEX([1]HGRY2565Q3!Y:Y,MATCH([1]ตารางคะแนนV3!$C835,[1]HGRY2565Q3!$C:$C,0))</f>
        <v>0.5</v>
      </c>
      <c r="AG835" s="78">
        <f>INDEX([1]HGRY2565Q3!Z:Z,MATCH([1]ตารางคะแนนV3!$C835,[1]HGRY2565Q3!$C:$C,0))</f>
        <v>0.5</v>
      </c>
      <c r="AH835" s="85">
        <f t="shared" si="197"/>
        <v>4</v>
      </c>
      <c r="AI835" s="79">
        <f t="shared" si="198"/>
        <v>2</v>
      </c>
      <c r="AJ835" s="86">
        <f>INDEX([1]PointY2565Q3!J:J,MATCH([1]ตารางคะแนนV3!$C835,[1]PointY2565Q3!$C:$C,0))</f>
        <v>1</v>
      </c>
      <c r="AK835" s="87">
        <f>IFERROR(INDEX([1]อัตราการครองเตียง!O:O,MATCH([1]ตารางคะแนนV3!$C835,[1]อัตราการครองเตียง!$C:$C,0)),0)</f>
        <v>0</v>
      </c>
      <c r="AL835" s="88">
        <f>INDEX([1]SumAdjRw!R:R,MATCH([1]ตารางคะแนนV3!$C835,[1]SumAdjRw!$C:$C,0))</f>
        <v>1</v>
      </c>
      <c r="AM835" s="89">
        <f t="shared" si="199"/>
        <v>1</v>
      </c>
      <c r="AN835" s="90">
        <f t="shared" si="200"/>
        <v>4</v>
      </c>
      <c r="AO835" s="91">
        <f t="shared" si="201"/>
        <v>5</v>
      </c>
      <c r="AP835" s="92">
        <f>INDEX([1]RiskPlusY2565Q3!Q:Q,MATCH([1]ตารางคะแนนV3!$C835,[1]RiskPlusY2565Q3!$D:$D,0))</f>
        <v>1</v>
      </c>
      <c r="AQ835" s="92">
        <f>INDEX([1]RiskPlusY2565Q3!R:R,MATCH([1]ตารางคะแนนV3!$C835,[1]RiskPlusY2565Q3!$D:$D,0))</f>
        <v>1</v>
      </c>
      <c r="AR835" s="92">
        <f>INDEX([1]RiskPlusY2565Q3!AB:AB,MATCH([1]ตารางคะแนนV3!$C835,[1]RiskPlusY2565Q3!$D:$D,0))</f>
        <v>1</v>
      </c>
      <c r="AS835" s="93">
        <f t="shared" si="202"/>
        <v>3</v>
      </c>
      <c r="AT835" s="92">
        <f>INDEX([1]RiskPlusY2565Q3!AA:AA,MATCH([1]ตารางคะแนนV3!$C835,[1]RiskPlusY2565Q3!$D:$D,0))</f>
        <v>1</v>
      </c>
      <c r="AU835" s="92">
        <f>INDEX([1]RiskPlusY2565Q3!AC:AC,MATCH([1]ตารางคะแนนV3!$C835,[1]RiskPlusY2565Q3!$D:$D,0))</f>
        <v>1</v>
      </c>
      <c r="AV835" s="94">
        <f t="shared" si="203"/>
        <v>2</v>
      </c>
      <c r="AW835" s="95">
        <f t="shared" si="204"/>
        <v>5</v>
      </c>
      <c r="AX835" s="96">
        <f t="shared" si="205"/>
        <v>10</v>
      </c>
      <c r="AY835" s="18" t="str">
        <f t="shared" si="206"/>
        <v>C</v>
      </c>
      <c r="AZ835" s="18"/>
      <c r="BA835" s="18" t="str">
        <f>INDEX([1]Proflile65!$L:$L,MATCH([1]ตารางคะแนนV3!$C835,[1]Proflile65!$D:$D,0))</f>
        <v>เดิม</v>
      </c>
      <c r="BB835" s="18"/>
      <c r="BC835" s="18"/>
      <c r="BD835" s="28" t="b">
        <f t="shared" si="207"/>
        <v>1</v>
      </c>
      <c r="BE835" s="96">
        <v>10</v>
      </c>
      <c r="BF835" s="18" t="s">
        <v>2072</v>
      </c>
      <c r="BH835" s="17">
        <f t="shared" si="208"/>
        <v>0</v>
      </c>
    </row>
    <row r="836" spans="1:60">
      <c r="A836" s="18" t="s">
        <v>48</v>
      </c>
      <c r="B836" s="17" t="s">
        <v>126</v>
      </c>
      <c r="C836" s="18" t="s">
        <v>1921</v>
      </c>
      <c r="D836" s="17" t="s">
        <v>1922</v>
      </c>
      <c r="E836" s="18" t="str">
        <f>INDEX([1]Proflile65!$F:$F,MATCH([1]ตารางคะแนนV3!$C836,[1]Proflile65!$D:$D,0))</f>
        <v>รพช.</v>
      </c>
      <c r="F836" s="18">
        <f>INDEX([1]Proflile65!$H:$H,MATCH([1]ตารางคะแนนV3!$C836,[1]Proflile65!$D:$D,0))</f>
        <v>63</v>
      </c>
      <c r="G836" s="19" t="str">
        <f>INDEX([1]Proflile65!$K:$K,MATCH([1]ตารางคะแนนV3!$C836,[1]Proflile65!$D:$D,0))</f>
        <v>รพช.F2 P30,000-60,000</v>
      </c>
      <c r="H836" s="75">
        <v>32851</v>
      </c>
      <c r="I836" s="76">
        <f>INDEX([1]RiskPlusY2565Q3!L:L,MATCH([1]ตารางคะแนนV3!$C836,[1]RiskPlusY2565Q3!$D:$D,0))</f>
        <v>29243697.719999999</v>
      </c>
      <c r="J836" s="76">
        <f>INDEX([1]RiskPlusY2565Q3!P:P,MATCH([1]ตารางคะแนนV3!$C836,[1]RiskPlusY2565Q3!$D:$D,0))</f>
        <v>-272055.08</v>
      </c>
      <c r="K836" s="76">
        <f>INDEX([1]RiskPlusY2565Q3!O:O,MATCH([1]ตารางคะแนนV3!$C836,[1]RiskPlusY2565Q3!$D:$D,0))</f>
        <v>22042677.82</v>
      </c>
      <c r="L836" s="76">
        <f>INDEX([1]RiskPlusY2565Q3!M:M,MATCH([1]ตารางคะแนนV3!$C836,[1]RiskPlusY2565Q3!$D:$D,0))</f>
        <v>20229563.640000001</v>
      </c>
      <c r="M836" s="29">
        <f>INDEX([1]RiskPlusY2565Q3!N:N,MATCH([1]ตารางคะแนนV3!$C836,[1]RiskPlusY2565Q3!$D:$D,0))</f>
        <v>0</v>
      </c>
      <c r="N836" s="77">
        <f>INDEX([1]PlanfinY2565Q3!M:M,MATCH([1]ตารางคะแนนV3!$C836,[1]PlanfinY2565Q3!$C:$C,0))</f>
        <v>0</v>
      </c>
      <c r="O836" s="78">
        <f>INDEX([1]PlanfinY2565Q3!N:N,MATCH([1]ตารางคะแนนV3!$C836,[1]PlanfinY2565Q3!$C:$C,0))</f>
        <v>0</v>
      </c>
      <c r="P836" s="79">
        <f t="shared" si="193"/>
        <v>0</v>
      </c>
      <c r="Q836" s="80">
        <f>INDEX([1]Ratio!R:R,MATCH([1]ตารางคะแนนV3!$C836,[1]Ratio!$C:$C,0))</f>
        <v>273</v>
      </c>
      <c r="R836" s="81">
        <f>INDEX([1]RiskPlusY2565Q3!$S:$S,MATCH([1]ตารางคะแนนV3!C836,[1]RiskPlusY2565Q3!$D:$D,0))</f>
        <v>0</v>
      </c>
      <c r="S836" s="82">
        <f>INDEX([1]Ratio!$S:$S,MATCH([1]ตารางคะแนนV3!$C836,[1]Ratio!$C:$C,0))</f>
        <v>39</v>
      </c>
      <c r="T836" s="78">
        <f>VLOOKUP($C836,[1]RiskPlusY2565Q3!$D$2:$W$901,17,0)</f>
        <v>1</v>
      </c>
      <c r="U836" s="83">
        <f t="shared" si="194"/>
        <v>0.5</v>
      </c>
      <c r="V836" s="82">
        <f>INDEX([1]Ratio!$T:$T,MATCH([1]ตารางคะแนนV3!$C836,[1]Ratio!$C:$C,0))</f>
        <v>99</v>
      </c>
      <c r="W836" s="78">
        <f>VLOOKUP($C836,[1]RiskPlusY2565Q3!$D$2:$W$901,18,0)</f>
        <v>0</v>
      </c>
      <c r="X836" s="83">
        <f t="shared" si="195"/>
        <v>0</v>
      </c>
      <c r="Y836" s="82">
        <f>INDEX([1]Ratio!$V:$V,MATCH([1]ตารางคะแนนV3!$C836,[1]Ratio!$C:$C,0))</f>
        <v>69</v>
      </c>
      <c r="Z836" s="81">
        <f>INDEX([1]RiskPlusY2565Q3!$W:$W,MATCH([1]ตารางคะแนนV3!C836,[1]RiskPlusY2565Q3!$D:$D,0))</f>
        <v>0</v>
      </c>
      <c r="AA836" s="84">
        <f t="shared" si="196"/>
        <v>0.5</v>
      </c>
      <c r="AB836" s="77" t="str">
        <f>INDEX('[1]Quick MethodY2565Q3'!P:P,MATCH([1]ตารางคะแนนV3!$C836,'[1]Quick MethodY2565Q3'!$C:$C,0))</f>
        <v>1</v>
      </c>
      <c r="AC836" s="78" t="str">
        <f>INDEX('[1]Quick MethodY2565Q3'!Q:Q,MATCH([1]ตารางคะแนนV3!$C836,'[1]Quick MethodY2565Q3'!$C:$C,0))</f>
        <v>1</v>
      </c>
      <c r="AD836" s="78">
        <f>INDEX([1]HGRY2565Q3!W:W,MATCH([1]ตารางคะแนนV3!$C836,[1]HGRY2565Q3!$C:$C,0))</f>
        <v>0</v>
      </c>
      <c r="AE836" s="78">
        <f>INDEX([1]HGRY2565Q3!X:X,MATCH([1]ตารางคะแนนV3!$C836,[1]HGRY2565Q3!$C:$C,0))</f>
        <v>0.5</v>
      </c>
      <c r="AF836" s="78">
        <f>INDEX([1]HGRY2565Q3!Y:Y,MATCH([1]ตารางคะแนนV3!$C836,[1]HGRY2565Q3!$C:$C,0))</f>
        <v>0.5</v>
      </c>
      <c r="AG836" s="78">
        <f>INDEX([1]HGRY2565Q3!Z:Z,MATCH([1]ตารางคะแนนV3!$C836,[1]HGRY2565Q3!$C:$C,0))</f>
        <v>0</v>
      </c>
      <c r="AH836" s="85">
        <f t="shared" si="197"/>
        <v>3</v>
      </c>
      <c r="AI836" s="79">
        <f t="shared" si="198"/>
        <v>2</v>
      </c>
      <c r="AJ836" s="86">
        <f>INDEX([1]PointY2565Q3!J:J,MATCH([1]ตารางคะแนนV3!$C836,[1]PointY2565Q3!$C:$C,0))</f>
        <v>1</v>
      </c>
      <c r="AK836" s="87">
        <f>IFERROR(INDEX([1]อัตราการครองเตียง!O:O,MATCH([1]ตารางคะแนนV3!$C836,[1]อัตราการครองเตียง!$C:$C,0)),0)</f>
        <v>0</v>
      </c>
      <c r="AL836" s="88">
        <f>INDEX([1]SumAdjRw!R:R,MATCH([1]ตารางคะแนนV3!$C836,[1]SumAdjRw!$C:$C,0))</f>
        <v>0</v>
      </c>
      <c r="AM836" s="89">
        <f t="shared" si="199"/>
        <v>0</v>
      </c>
      <c r="AN836" s="90">
        <f t="shared" si="200"/>
        <v>3</v>
      </c>
      <c r="AO836" s="91">
        <f t="shared" si="201"/>
        <v>3.5</v>
      </c>
      <c r="AP836" s="92">
        <f>INDEX([1]RiskPlusY2565Q3!Q:Q,MATCH([1]ตารางคะแนนV3!$C836,[1]RiskPlusY2565Q3!$D:$D,0))</f>
        <v>0</v>
      </c>
      <c r="AQ836" s="92">
        <f>INDEX([1]RiskPlusY2565Q3!R:R,MATCH([1]ตารางคะแนนV3!$C836,[1]RiskPlusY2565Q3!$D:$D,0))</f>
        <v>0</v>
      </c>
      <c r="AR836" s="92">
        <f>INDEX([1]RiskPlusY2565Q3!AB:AB,MATCH([1]ตารางคะแนนV3!$C836,[1]RiskPlusY2565Q3!$D:$D,0))</f>
        <v>1</v>
      </c>
      <c r="AS836" s="93">
        <f t="shared" si="202"/>
        <v>1</v>
      </c>
      <c r="AT836" s="92">
        <f>INDEX([1]RiskPlusY2565Q3!AA:AA,MATCH([1]ตารางคะแนนV3!$C836,[1]RiskPlusY2565Q3!$D:$D,0))</f>
        <v>1</v>
      </c>
      <c r="AU836" s="92">
        <f>INDEX([1]RiskPlusY2565Q3!AC:AC,MATCH([1]ตารางคะแนนV3!$C836,[1]RiskPlusY2565Q3!$D:$D,0))</f>
        <v>1</v>
      </c>
      <c r="AV836" s="94">
        <f t="shared" si="203"/>
        <v>2</v>
      </c>
      <c r="AW836" s="95">
        <f t="shared" si="204"/>
        <v>3</v>
      </c>
      <c r="AX836" s="96">
        <f t="shared" si="205"/>
        <v>6.5</v>
      </c>
      <c r="AY836" s="18" t="str">
        <f t="shared" si="206"/>
        <v>F</v>
      </c>
      <c r="AZ836" s="18"/>
      <c r="BA836" s="18" t="str">
        <f>INDEX([1]Proflile65!$L:$L,MATCH([1]ตารางคะแนนV3!$C836,[1]Proflile65!$D:$D,0))</f>
        <v>เดิม</v>
      </c>
      <c r="BB836" s="18"/>
      <c r="BC836" s="18"/>
      <c r="BD836" s="28" t="b">
        <f t="shared" si="207"/>
        <v>1</v>
      </c>
      <c r="BE836" s="96">
        <v>6.5</v>
      </c>
      <c r="BF836" s="18" t="s">
        <v>2074</v>
      </c>
      <c r="BH836" s="17">
        <f t="shared" si="208"/>
        <v>0</v>
      </c>
    </row>
    <row r="837" spans="1:60">
      <c r="A837" s="18" t="s">
        <v>48</v>
      </c>
      <c r="B837" s="17" t="s">
        <v>126</v>
      </c>
      <c r="C837" s="18" t="s">
        <v>1923</v>
      </c>
      <c r="D837" s="17" t="s">
        <v>1924</v>
      </c>
      <c r="E837" s="18" t="str">
        <f>INDEX([1]Proflile65!$F:$F,MATCH([1]ตารางคะแนนV3!$C837,[1]Proflile65!$D:$D,0))</f>
        <v>รพช.</v>
      </c>
      <c r="F837" s="18">
        <f>INDEX([1]Proflile65!$H:$H,MATCH([1]ตารางคะแนนV3!$C837,[1]Proflile65!$D:$D,0))</f>
        <v>49</v>
      </c>
      <c r="G837" s="19" t="str">
        <f>INDEX([1]Proflile65!$K:$K,MATCH([1]ตารางคะแนนV3!$C837,[1]Proflile65!$D:$D,0))</f>
        <v>รพช.F2 P&lt;=30,000</v>
      </c>
      <c r="H837" s="75">
        <v>22761</v>
      </c>
      <c r="I837" s="76">
        <f>INDEX([1]RiskPlusY2565Q3!L:L,MATCH([1]ตารางคะแนนV3!$C837,[1]RiskPlusY2565Q3!$D:$D,0))</f>
        <v>5403821.4500000002</v>
      </c>
      <c r="J837" s="76">
        <f>INDEX([1]RiskPlusY2565Q3!P:P,MATCH([1]ตารางคะแนนV3!$C837,[1]RiskPlusY2565Q3!$D:$D,0))</f>
        <v>-6008165.4900000002</v>
      </c>
      <c r="K837" s="76">
        <f>INDEX([1]RiskPlusY2565Q3!O:O,MATCH([1]ตารางคะแนนV3!$C837,[1]RiskPlusY2565Q3!$D:$D,0))</f>
        <v>4802897.79</v>
      </c>
      <c r="L837" s="76">
        <f>INDEX([1]RiskPlusY2565Q3!M:M,MATCH([1]ตารางคะแนนV3!$C837,[1]RiskPlusY2565Q3!$D:$D,0))</f>
        <v>6234595.0999999996</v>
      </c>
      <c r="M837" s="29">
        <f>INDEX([1]RiskPlusY2565Q3!N:N,MATCH([1]ตารางคะแนนV3!$C837,[1]RiskPlusY2565Q3!$D:$D,0))</f>
        <v>2</v>
      </c>
      <c r="N837" s="77">
        <f>INDEX([1]PlanfinY2565Q3!M:M,MATCH([1]ตารางคะแนนV3!$C837,[1]PlanfinY2565Q3!$C:$C,0))</f>
        <v>0</v>
      </c>
      <c r="O837" s="78">
        <f>INDEX([1]PlanfinY2565Q3!N:N,MATCH([1]ตารางคะแนนV3!$C837,[1]PlanfinY2565Q3!$C:$C,0))</f>
        <v>1</v>
      </c>
      <c r="P837" s="79">
        <f t="shared" si="193"/>
        <v>1</v>
      </c>
      <c r="Q837" s="80">
        <f>INDEX([1]Ratio!R:R,MATCH([1]ตารางคะแนนV3!$C837,[1]Ratio!$C:$C,0))</f>
        <v>277</v>
      </c>
      <c r="R837" s="81">
        <f>INDEX([1]RiskPlusY2565Q3!$S:$S,MATCH([1]ตารางคะแนนV3!C837,[1]RiskPlusY2565Q3!$D:$D,0))</f>
        <v>0</v>
      </c>
      <c r="S837" s="82">
        <f>INDEX([1]Ratio!$S:$S,MATCH([1]ตารางคะแนนV3!$C837,[1]Ratio!$C:$C,0))</f>
        <v>24</v>
      </c>
      <c r="T837" s="78">
        <f>VLOOKUP($C837,[1]RiskPlusY2565Q3!$D$2:$W$901,17,0)</f>
        <v>1</v>
      </c>
      <c r="U837" s="83">
        <f t="shared" si="194"/>
        <v>0.5</v>
      </c>
      <c r="V837" s="82">
        <f>INDEX([1]Ratio!$T:$T,MATCH([1]ตารางคะแนนV3!$C837,[1]Ratio!$C:$C,0))</f>
        <v>76</v>
      </c>
      <c r="W837" s="78">
        <f>VLOOKUP($C837,[1]RiskPlusY2565Q3!$D$2:$W$901,18,0)</f>
        <v>0</v>
      </c>
      <c r="X837" s="83">
        <f t="shared" si="195"/>
        <v>0</v>
      </c>
      <c r="Y837" s="82">
        <f>INDEX([1]Ratio!$V:$V,MATCH([1]ตารางคะแนนV3!$C837,[1]Ratio!$C:$C,0))</f>
        <v>51</v>
      </c>
      <c r="Z837" s="81">
        <f>INDEX([1]RiskPlusY2565Q3!$W:$W,MATCH([1]ตารางคะแนนV3!C837,[1]RiskPlusY2565Q3!$D:$D,0))</f>
        <v>1</v>
      </c>
      <c r="AA837" s="84">
        <f t="shared" si="196"/>
        <v>1.5</v>
      </c>
      <c r="AB837" s="77" t="str">
        <f>INDEX('[1]Quick MethodY2565Q3'!P:P,MATCH([1]ตารางคะแนนV3!$C837,'[1]Quick MethodY2565Q3'!$C:$C,0))</f>
        <v>1</v>
      </c>
      <c r="AC837" s="78" t="str">
        <f>INDEX('[1]Quick MethodY2565Q3'!Q:Q,MATCH([1]ตารางคะแนนV3!$C837,'[1]Quick MethodY2565Q3'!$C:$C,0))</f>
        <v>1</v>
      </c>
      <c r="AD837" s="78">
        <f>INDEX([1]HGRY2565Q3!W:W,MATCH([1]ตารางคะแนนV3!$C837,[1]HGRY2565Q3!$C:$C,0))</f>
        <v>0</v>
      </c>
      <c r="AE837" s="78">
        <f>INDEX([1]HGRY2565Q3!X:X,MATCH([1]ตารางคะแนนV3!$C837,[1]HGRY2565Q3!$C:$C,0))</f>
        <v>0</v>
      </c>
      <c r="AF837" s="78">
        <f>INDEX([1]HGRY2565Q3!Y:Y,MATCH([1]ตารางคะแนนV3!$C837,[1]HGRY2565Q3!$C:$C,0))</f>
        <v>0.5</v>
      </c>
      <c r="AG837" s="78">
        <f>INDEX([1]HGRY2565Q3!Z:Z,MATCH([1]ตารางคะแนนV3!$C837,[1]HGRY2565Q3!$C:$C,0))</f>
        <v>0</v>
      </c>
      <c r="AH837" s="85">
        <f t="shared" si="197"/>
        <v>2.5</v>
      </c>
      <c r="AI837" s="79">
        <f t="shared" si="198"/>
        <v>2</v>
      </c>
      <c r="AJ837" s="86">
        <f>INDEX([1]PointY2565Q3!J:J,MATCH([1]ตารางคะแนนV3!$C837,[1]PointY2565Q3!$C:$C,0))</f>
        <v>1</v>
      </c>
      <c r="AK837" s="87">
        <f>IFERROR(INDEX([1]อัตราการครองเตียง!O:O,MATCH([1]ตารางคะแนนV3!$C837,[1]อัตราการครองเตียง!$C:$C,0)),0)</f>
        <v>1</v>
      </c>
      <c r="AL837" s="88">
        <f>INDEX([1]SumAdjRw!R:R,MATCH([1]ตารางคะแนนV3!$C837,[1]SumAdjRw!$C:$C,0))</f>
        <v>1</v>
      </c>
      <c r="AM837" s="89">
        <f t="shared" si="199"/>
        <v>2</v>
      </c>
      <c r="AN837" s="90">
        <f t="shared" si="200"/>
        <v>5</v>
      </c>
      <c r="AO837" s="91">
        <f t="shared" si="201"/>
        <v>7.5</v>
      </c>
      <c r="AP837" s="92">
        <f>INDEX([1]RiskPlusY2565Q3!Q:Q,MATCH([1]ตารางคะแนนV3!$C837,[1]RiskPlusY2565Q3!$D:$D,0))</f>
        <v>0</v>
      </c>
      <c r="AQ837" s="92">
        <f>INDEX([1]RiskPlusY2565Q3!R:R,MATCH([1]ตารางคะแนนV3!$C837,[1]RiskPlusY2565Q3!$D:$D,0))</f>
        <v>0</v>
      </c>
      <c r="AR837" s="92">
        <f>INDEX([1]RiskPlusY2565Q3!AB:AB,MATCH([1]ตารางคะแนนV3!$C837,[1]RiskPlusY2565Q3!$D:$D,0))</f>
        <v>1</v>
      </c>
      <c r="AS837" s="93">
        <f t="shared" si="202"/>
        <v>1</v>
      </c>
      <c r="AT837" s="92">
        <f>INDEX([1]RiskPlusY2565Q3!AA:AA,MATCH([1]ตารางคะแนนV3!$C837,[1]RiskPlusY2565Q3!$D:$D,0))</f>
        <v>1</v>
      </c>
      <c r="AU837" s="92">
        <f>INDEX([1]RiskPlusY2565Q3!AC:AC,MATCH([1]ตารางคะแนนV3!$C837,[1]RiskPlusY2565Q3!$D:$D,0))</f>
        <v>0</v>
      </c>
      <c r="AV837" s="94">
        <f t="shared" si="203"/>
        <v>1</v>
      </c>
      <c r="AW837" s="95">
        <f t="shared" si="204"/>
        <v>2</v>
      </c>
      <c r="AX837" s="96">
        <f t="shared" si="205"/>
        <v>9.5</v>
      </c>
      <c r="AY837" s="18" t="str">
        <f t="shared" si="206"/>
        <v>C</v>
      </c>
      <c r="AZ837" s="18"/>
      <c r="BA837" s="18" t="str">
        <f>INDEX([1]Proflile65!$L:$L,MATCH([1]ตารางคะแนนV3!$C837,[1]Proflile65!$D:$D,0))</f>
        <v>เดิม</v>
      </c>
      <c r="BB837" s="18"/>
      <c r="BC837" s="18"/>
      <c r="BD837" s="28" t="b">
        <f t="shared" si="207"/>
        <v>1</v>
      </c>
      <c r="BE837" s="96">
        <v>9.5</v>
      </c>
      <c r="BF837" s="18" t="s">
        <v>2072</v>
      </c>
      <c r="BH837" s="17">
        <f t="shared" si="208"/>
        <v>0</v>
      </c>
    </row>
    <row r="838" spans="1:60">
      <c r="A838" s="18" t="s">
        <v>48</v>
      </c>
      <c r="B838" s="17" t="s">
        <v>126</v>
      </c>
      <c r="C838" s="18" t="s">
        <v>1925</v>
      </c>
      <c r="D838" s="17" t="s">
        <v>1926</v>
      </c>
      <c r="E838" s="18" t="str">
        <f>INDEX([1]Proflile65!$F:$F,MATCH([1]ตารางคะแนนV3!$C838,[1]Proflile65!$D:$D,0))</f>
        <v>รพช.</v>
      </c>
      <c r="F838" s="18">
        <f>INDEX([1]Proflile65!$H:$H,MATCH([1]ตารางคะแนนV3!$C838,[1]Proflile65!$D:$D,0))</f>
        <v>34</v>
      </c>
      <c r="G838" s="19" t="str">
        <f>INDEX([1]Proflile65!$K:$K,MATCH([1]ตารางคะแนนV3!$C838,[1]Proflile65!$D:$D,0))</f>
        <v>รพช.F2 P&lt;=30,000</v>
      </c>
      <c r="H838" s="75">
        <v>13248</v>
      </c>
      <c r="I838" s="76">
        <f>INDEX([1]RiskPlusY2565Q3!L:L,MATCH([1]ตารางคะแนนV3!$C838,[1]RiskPlusY2565Q3!$D:$D,0))</f>
        <v>15436902.68</v>
      </c>
      <c r="J838" s="76">
        <f>INDEX([1]RiskPlusY2565Q3!P:P,MATCH([1]ตารางคะแนนV3!$C838,[1]RiskPlusY2565Q3!$D:$D,0))</f>
        <v>2905821.64</v>
      </c>
      <c r="K838" s="76">
        <f>INDEX([1]RiskPlusY2565Q3!O:O,MATCH([1]ตารางคะแนนV3!$C838,[1]RiskPlusY2565Q3!$D:$D,0))</f>
        <v>7918115.5300000003</v>
      </c>
      <c r="L838" s="76">
        <f>INDEX([1]RiskPlusY2565Q3!M:M,MATCH([1]ตารางคะแนนV3!$C838,[1]RiskPlusY2565Q3!$D:$D,0))</f>
        <v>3754254.99</v>
      </c>
      <c r="M838" s="29">
        <f>INDEX([1]RiskPlusY2565Q3!N:N,MATCH([1]ตารางคะแนนV3!$C838,[1]RiskPlusY2565Q3!$D:$D,0))</f>
        <v>0</v>
      </c>
      <c r="N838" s="77">
        <f>INDEX([1]PlanfinY2565Q3!M:M,MATCH([1]ตารางคะแนนV3!$C838,[1]PlanfinY2565Q3!$C:$C,0))</f>
        <v>0</v>
      </c>
      <c r="O838" s="78">
        <f>INDEX([1]PlanfinY2565Q3!N:N,MATCH([1]ตารางคะแนนV3!$C838,[1]PlanfinY2565Q3!$C:$C,0))</f>
        <v>1</v>
      </c>
      <c r="P838" s="79">
        <f t="shared" si="193"/>
        <v>1</v>
      </c>
      <c r="Q838" s="80">
        <f>INDEX([1]Ratio!R:R,MATCH([1]ตารางคะแนนV3!$C838,[1]Ratio!$C:$C,0))</f>
        <v>227</v>
      </c>
      <c r="R838" s="81">
        <f>INDEX([1]RiskPlusY2565Q3!$S:$S,MATCH([1]ตารางคะแนนV3!C838,[1]RiskPlusY2565Q3!$D:$D,0))</f>
        <v>0</v>
      </c>
      <c r="S838" s="82">
        <f>INDEX([1]Ratio!$S:$S,MATCH([1]ตารางคะแนนV3!$C838,[1]Ratio!$C:$C,0))</f>
        <v>25</v>
      </c>
      <c r="T838" s="78">
        <f>VLOOKUP($C838,[1]RiskPlusY2565Q3!$D$2:$W$901,17,0)</f>
        <v>1</v>
      </c>
      <c r="U838" s="83">
        <f t="shared" si="194"/>
        <v>0.5</v>
      </c>
      <c r="V838" s="82">
        <f>INDEX([1]Ratio!$T:$T,MATCH([1]ตารางคะแนนV3!$C838,[1]Ratio!$C:$C,0))</f>
        <v>55</v>
      </c>
      <c r="W838" s="78">
        <f>VLOOKUP($C838,[1]RiskPlusY2565Q3!$D$2:$W$901,18,0)</f>
        <v>1</v>
      </c>
      <c r="X838" s="83">
        <f t="shared" si="195"/>
        <v>0.5</v>
      </c>
      <c r="Y838" s="82">
        <f>INDEX([1]Ratio!$V:$V,MATCH([1]ตารางคะแนนV3!$C838,[1]Ratio!$C:$C,0))</f>
        <v>66</v>
      </c>
      <c r="Z838" s="81">
        <f>INDEX([1]RiskPlusY2565Q3!$W:$W,MATCH([1]ตารางคะแนนV3!C838,[1]RiskPlusY2565Q3!$D:$D,0))</f>
        <v>0</v>
      </c>
      <c r="AA838" s="84">
        <f t="shared" si="196"/>
        <v>1</v>
      </c>
      <c r="AB838" s="77" t="str">
        <f>INDEX('[1]Quick MethodY2565Q3'!P:P,MATCH([1]ตารางคะแนนV3!$C838,'[1]Quick MethodY2565Q3'!$C:$C,0))</f>
        <v>1</v>
      </c>
      <c r="AC838" s="78" t="str">
        <f>INDEX('[1]Quick MethodY2565Q3'!Q:Q,MATCH([1]ตารางคะแนนV3!$C838,'[1]Quick MethodY2565Q3'!$C:$C,0))</f>
        <v>1</v>
      </c>
      <c r="AD838" s="78">
        <f>INDEX([1]HGRY2565Q3!W:W,MATCH([1]ตารางคะแนนV3!$C838,[1]HGRY2565Q3!$C:$C,0))</f>
        <v>0.5</v>
      </c>
      <c r="AE838" s="78">
        <f>INDEX([1]HGRY2565Q3!X:X,MATCH([1]ตารางคะแนนV3!$C838,[1]HGRY2565Q3!$C:$C,0))</f>
        <v>0.5</v>
      </c>
      <c r="AF838" s="78">
        <f>INDEX([1]HGRY2565Q3!Y:Y,MATCH([1]ตารางคะแนนV3!$C838,[1]HGRY2565Q3!$C:$C,0))</f>
        <v>0.5</v>
      </c>
      <c r="AG838" s="78">
        <f>INDEX([1]HGRY2565Q3!Z:Z,MATCH([1]ตารางคะแนนV3!$C838,[1]HGRY2565Q3!$C:$C,0))</f>
        <v>0.5</v>
      </c>
      <c r="AH838" s="85">
        <f t="shared" si="197"/>
        <v>4</v>
      </c>
      <c r="AI838" s="79">
        <f t="shared" si="198"/>
        <v>2</v>
      </c>
      <c r="AJ838" s="86">
        <f>INDEX([1]PointY2565Q3!J:J,MATCH([1]ตารางคะแนนV3!$C838,[1]PointY2565Q3!$C:$C,0))</f>
        <v>1</v>
      </c>
      <c r="AK838" s="87">
        <f>IFERROR(INDEX([1]อัตราการครองเตียง!O:O,MATCH([1]ตารางคะแนนV3!$C838,[1]อัตราการครองเตียง!$C:$C,0)),0)</f>
        <v>0</v>
      </c>
      <c r="AL838" s="88">
        <f>INDEX([1]SumAdjRw!R:R,MATCH([1]ตารางคะแนนV3!$C838,[1]SumAdjRw!$C:$C,0))</f>
        <v>0</v>
      </c>
      <c r="AM838" s="89">
        <f t="shared" si="199"/>
        <v>0</v>
      </c>
      <c r="AN838" s="90">
        <f t="shared" si="200"/>
        <v>3</v>
      </c>
      <c r="AO838" s="91">
        <f t="shared" si="201"/>
        <v>5</v>
      </c>
      <c r="AP838" s="92">
        <f>INDEX([1]RiskPlusY2565Q3!Q:Q,MATCH([1]ตารางคะแนนV3!$C838,[1]RiskPlusY2565Q3!$D:$D,0))</f>
        <v>0</v>
      </c>
      <c r="AQ838" s="92">
        <f>INDEX([1]RiskPlusY2565Q3!R:R,MATCH([1]ตารางคะแนนV3!$C838,[1]RiskPlusY2565Q3!$D:$D,0))</f>
        <v>0</v>
      </c>
      <c r="AR838" s="92">
        <f>INDEX([1]RiskPlusY2565Q3!AB:AB,MATCH([1]ตารางคะแนนV3!$C838,[1]RiskPlusY2565Q3!$D:$D,0))</f>
        <v>1</v>
      </c>
      <c r="AS838" s="93">
        <f t="shared" si="202"/>
        <v>1</v>
      </c>
      <c r="AT838" s="92">
        <f>INDEX([1]RiskPlusY2565Q3!AA:AA,MATCH([1]ตารางคะแนนV3!$C838,[1]RiskPlusY2565Q3!$D:$D,0))</f>
        <v>1</v>
      </c>
      <c r="AU838" s="92">
        <f>INDEX([1]RiskPlusY2565Q3!AC:AC,MATCH([1]ตารางคะแนนV3!$C838,[1]RiskPlusY2565Q3!$D:$D,0))</f>
        <v>1</v>
      </c>
      <c r="AV838" s="94">
        <f t="shared" si="203"/>
        <v>2</v>
      </c>
      <c r="AW838" s="95">
        <f t="shared" si="204"/>
        <v>3</v>
      </c>
      <c r="AX838" s="96">
        <f t="shared" si="205"/>
        <v>8</v>
      </c>
      <c r="AY838" s="18" t="str">
        <f t="shared" si="206"/>
        <v>D</v>
      </c>
      <c r="AZ838" s="18"/>
      <c r="BA838" s="18" t="str">
        <f>INDEX([1]Proflile65!$L:$L,MATCH([1]ตารางคะแนนV3!$C838,[1]Proflile65!$D:$D,0))</f>
        <v>เดิม</v>
      </c>
      <c r="BB838" s="18"/>
      <c r="BC838" s="18"/>
      <c r="BD838" s="28" t="b">
        <f t="shared" si="207"/>
        <v>1</v>
      </c>
      <c r="BE838" s="96">
        <v>8</v>
      </c>
      <c r="BF838" s="18" t="s">
        <v>2073</v>
      </c>
      <c r="BH838" s="17">
        <f t="shared" si="208"/>
        <v>0</v>
      </c>
    </row>
    <row r="839" spans="1:60">
      <c r="A839" s="18" t="s">
        <v>48</v>
      </c>
      <c r="B839" s="17" t="s">
        <v>130</v>
      </c>
      <c r="C839" s="18" t="s">
        <v>1989</v>
      </c>
      <c r="D839" s="17" t="s">
        <v>1990</v>
      </c>
      <c r="E839" s="18" t="str">
        <f>INDEX([1]Proflile65!$F:$F,MATCH([1]ตารางคะแนนV3!$C839,[1]Proflile65!$D:$D,0))</f>
        <v>รพท.</v>
      </c>
      <c r="F839" s="18">
        <f>INDEX([1]Proflile65!$H:$H,MATCH([1]ตารางคะแนนV3!$C839,[1]Proflile65!$D:$D,0))</f>
        <v>407</v>
      </c>
      <c r="G839" s="19" t="str">
        <f>INDEX([1]Proflile65!$K:$K,MATCH([1]ตารางคะแนนV3!$C839,[1]Proflile65!$D:$D,0))</f>
        <v>รพท.S B&gt;400</v>
      </c>
      <c r="H839" s="75">
        <v>100931</v>
      </c>
      <c r="I839" s="76">
        <f>INDEX([1]RiskPlusY2565Q3!L:L,MATCH([1]ตารางคะแนนV3!$C839,[1]RiskPlusY2565Q3!$D:$D,0))</f>
        <v>456115452.08999997</v>
      </c>
      <c r="J839" s="76">
        <f>INDEX([1]RiskPlusY2565Q3!P:P,MATCH([1]ตารางคะแนนV3!$C839,[1]RiskPlusY2565Q3!$D:$D,0))</f>
        <v>245024490.68000001</v>
      </c>
      <c r="K839" s="76">
        <f>INDEX([1]RiskPlusY2565Q3!O:O,MATCH([1]ตารางคะแนนV3!$C839,[1]RiskPlusY2565Q3!$D:$D,0))</f>
        <v>172984341.84999999</v>
      </c>
      <c r="L839" s="76">
        <f>INDEX([1]RiskPlusY2565Q3!M:M,MATCH([1]ตารางคะแนนV3!$C839,[1]RiskPlusY2565Q3!$D:$D,0))</f>
        <v>90879342.989999995</v>
      </c>
      <c r="M839" s="29">
        <f>INDEX([1]RiskPlusY2565Q3!N:N,MATCH([1]ตารางคะแนนV3!$C839,[1]RiskPlusY2565Q3!$D:$D,0))</f>
        <v>0</v>
      </c>
      <c r="N839" s="77">
        <f>INDEX([1]PlanfinY2565Q3!M:M,MATCH([1]ตารางคะแนนV3!$C839,[1]PlanfinY2565Q3!$C:$C,0))</f>
        <v>1</v>
      </c>
      <c r="O839" s="78">
        <f>INDEX([1]PlanfinY2565Q3!N:N,MATCH([1]ตารางคะแนนV3!$C839,[1]PlanfinY2565Q3!$C:$C,0))</f>
        <v>1</v>
      </c>
      <c r="P839" s="79">
        <f t="shared" si="193"/>
        <v>2</v>
      </c>
      <c r="Q839" s="80">
        <f>INDEX([1]Ratio!R:R,MATCH([1]ตารางคะแนนV3!$C839,[1]Ratio!$C:$C,0))</f>
        <v>55</v>
      </c>
      <c r="R839" s="81">
        <f>INDEX([1]RiskPlusY2565Q3!$S:$S,MATCH([1]ตารางคะแนนV3!C839,[1]RiskPlusY2565Q3!$D:$D,0))</f>
        <v>1</v>
      </c>
      <c r="S839" s="82">
        <f>INDEX([1]Ratio!$S:$S,MATCH([1]ตารางคะแนนV3!$C839,[1]Ratio!$C:$C,0))</f>
        <v>32</v>
      </c>
      <c r="T839" s="78">
        <f>VLOOKUP($C839,[1]RiskPlusY2565Q3!$D$2:$W$901,17,0)</f>
        <v>1</v>
      </c>
      <c r="U839" s="83">
        <f t="shared" si="194"/>
        <v>0.5</v>
      </c>
      <c r="V839" s="82">
        <f>INDEX([1]Ratio!$T:$T,MATCH([1]ตารางคะแนนV3!$C839,[1]Ratio!$C:$C,0))</f>
        <v>17</v>
      </c>
      <c r="W839" s="78">
        <f>VLOOKUP($C839,[1]RiskPlusY2565Q3!$D$2:$W$901,18,0)</f>
        <v>1</v>
      </c>
      <c r="X839" s="83">
        <f t="shared" si="195"/>
        <v>0.5</v>
      </c>
      <c r="Y839" s="82">
        <f>INDEX([1]Ratio!$V:$V,MATCH([1]ตารางคะแนนV3!$C839,[1]Ratio!$C:$C,0))</f>
        <v>41</v>
      </c>
      <c r="Z839" s="81">
        <f>INDEX([1]RiskPlusY2565Q3!$W:$W,MATCH([1]ตารางคะแนนV3!C839,[1]RiskPlusY2565Q3!$D:$D,0))</f>
        <v>1</v>
      </c>
      <c r="AA839" s="84">
        <f t="shared" si="196"/>
        <v>3</v>
      </c>
      <c r="AB839" s="77" t="str">
        <f>INDEX('[1]Quick MethodY2565Q3'!P:P,MATCH([1]ตารางคะแนนV3!$C839,'[1]Quick MethodY2565Q3'!$C:$C,0))</f>
        <v>0</v>
      </c>
      <c r="AC839" s="78" t="str">
        <f>INDEX('[1]Quick MethodY2565Q3'!Q:Q,MATCH([1]ตารางคะแนนV3!$C839,'[1]Quick MethodY2565Q3'!$C:$C,0))</f>
        <v>0</v>
      </c>
      <c r="AD839" s="78">
        <f>INDEX([1]HGRY2565Q3!W:W,MATCH([1]ตารางคะแนนV3!$C839,[1]HGRY2565Q3!$C:$C,0))</f>
        <v>0</v>
      </c>
      <c r="AE839" s="78">
        <f>INDEX([1]HGRY2565Q3!X:X,MATCH([1]ตารางคะแนนV3!$C839,[1]HGRY2565Q3!$C:$C,0))</f>
        <v>0.5</v>
      </c>
      <c r="AF839" s="78">
        <f>INDEX([1]HGRY2565Q3!Y:Y,MATCH([1]ตารางคะแนนV3!$C839,[1]HGRY2565Q3!$C:$C,0))</f>
        <v>0.5</v>
      </c>
      <c r="AG839" s="78">
        <f>INDEX([1]HGRY2565Q3!Z:Z,MATCH([1]ตารางคะแนนV3!$C839,[1]HGRY2565Q3!$C:$C,0))</f>
        <v>0.5</v>
      </c>
      <c r="AH839" s="85">
        <f t="shared" si="197"/>
        <v>1.5</v>
      </c>
      <c r="AI839" s="79">
        <f t="shared" si="198"/>
        <v>1.5</v>
      </c>
      <c r="AJ839" s="86">
        <f>INDEX([1]PointY2565Q3!J:J,MATCH([1]ตารางคะแนนV3!$C839,[1]PointY2565Q3!$C:$C,0))</f>
        <v>0</v>
      </c>
      <c r="AK839" s="87">
        <f>IFERROR(INDEX([1]อัตราการครองเตียง!O:O,MATCH([1]ตารางคะแนนV3!$C839,[1]อัตราการครองเตียง!$C:$C,0)),0)</f>
        <v>1</v>
      </c>
      <c r="AL839" s="88">
        <f>INDEX([1]SumAdjRw!R:R,MATCH([1]ตารางคะแนนV3!$C839,[1]SumAdjRw!$C:$C,0))</f>
        <v>0</v>
      </c>
      <c r="AM839" s="89">
        <f t="shared" si="199"/>
        <v>1</v>
      </c>
      <c r="AN839" s="90">
        <f t="shared" si="200"/>
        <v>2.5</v>
      </c>
      <c r="AO839" s="91">
        <f t="shared" si="201"/>
        <v>7.5</v>
      </c>
      <c r="AP839" s="92">
        <f>INDEX([1]RiskPlusY2565Q3!Q:Q,MATCH([1]ตารางคะแนนV3!$C839,[1]RiskPlusY2565Q3!$D:$D,0))</f>
        <v>0</v>
      </c>
      <c r="AQ839" s="92">
        <f>INDEX([1]RiskPlusY2565Q3!R:R,MATCH([1]ตารางคะแนนV3!$C839,[1]RiskPlusY2565Q3!$D:$D,0))</f>
        <v>0</v>
      </c>
      <c r="AR839" s="92">
        <f>INDEX([1]RiskPlusY2565Q3!AB:AB,MATCH([1]ตารางคะแนนV3!$C839,[1]RiskPlusY2565Q3!$D:$D,0))</f>
        <v>1</v>
      </c>
      <c r="AS839" s="93">
        <f t="shared" si="202"/>
        <v>1</v>
      </c>
      <c r="AT839" s="92">
        <f>INDEX([1]RiskPlusY2565Q3!AA:AA,MATCH([1]ตารางคะแนนV3!$C839,[1]RiskPlusY2565Q3!$D:$D,0))</f>
        <v>1</v>
      </c>
      <c r="AU839" s="92">
        <f>INDEX([1]RiskPlusY2565Q3!AC:AC,MATCH([1]ตารางคะแนนV3!$C839,[1]RiskPlusY2565Q3!$D:$D,0))</f>
        <v>1</v>
      </c>
      <c r="AV839" s="94">
        <f t="shared" si="203"/>
        <v>2</v>
      </c>
      <c r="AW839" s="95">
        <f t="shared" si="204"/>
        <v>3</v>
      </c>
      <c r="AX839" s="96">
        <f t="shared" si="205"/>
        <v>10.5</v>
      </c>
      <c r="AY839" s="18" t="str">
        <f t="shared" si="206"/>
        <v>B</v>
      </c>
      <c r="AZ839" s="18"/>
      <c r="BA839" s="18" t="str">
        <f>INDEX([1]Proflile65!$L:$L,MATCH([1]ตารางคะแนนV3!$C839,[1]Proflile65!$D:$D,0))</f>
        <v>เดิม</v>
      </c>
      <c r="BB839" s="18"/>
      <c r="BC839" s="18"/>
      <c r="BD839" s="28" t="b">
        <f t="shared" si="207"/>
        <v>1</v>
      </c>
      <c r="BE839" s="96">
        <v>10.5</v>
      </c>
      <c r="BF839" s="18" t="s">
        <v>2071</v>
      </c>
      <c r="BH839" s="17">
        <f t="shared" si="208"/>
        <v>150000</v>
      </c>
    </row>
    <row r="840" spans="1:60">
      <c r="A840" s="18" t="s">
        <v>48</v>
      </c>
      <c r="B840" s="17" t="s">
        <v>130</v>
      </c>
      <c r="C840" s="18" t="s">
        <v>1991</v>
      </c>
      <c r="D840" s="17" t="s">
        <v>1992</v>
      </c>
      <c r="E840" s="18" t="str">
        <f>INDEX([1]Proflile65!$F:$F,MATCH([1]ตารางคะแนนV3!$C840,[1]Proflile65!$D:$D,0))</f>
        <v>รพท.</v>
      </c>
      <c r="F840" s="18">
        <f>INDEX([1]Proflile65!$H:$H,MATCH([1]ตารางคะแนนV3!$C840,[1]Proflile65!$D:$D,0))</f>
        <v>212</v>
      </c>
      <c r="G840" s="19" t="str">
        <f>INDEX([1]Proflile65!$K:$K,MATCH([1]ตารางคะแนนV3!$C840,[1]Proflile65!$D:$D,0))</f>
        <v>รพท.M1 B&gt;200</v>
      </c>
      <c r="H840" s="75">
        <v>69553</v>
      </c>
      <c r="I840" s="76">
        <f>INDEX([1]RiskPlusY2565Q3!L:L,MATCH([1]ตารางคะแนนV3!$C840,[1]RiskPlusY2565Q3!$D:$D,0))</f>
        <v>348677490.36000001</v>
      </c>
      <c r="J840" s="76">
        <f>INDEX([1]RiskPlusY2565Q3!P:P,MATCH([1]ตารางคะแนนV3!$C840,[1]RiskPlusY2565Q3!$D:$D,0))</f>
        <v>236929892.13</v>
      </c>
      <c r="K840" s="76">
        <f>INDEX([1]RiskPlusY2565Q3!O:O,MATCH([1]ตารางคะแนนV3!$C840,[1]RiskPlusY2565Q3!$D:$D,0))</f>
        <v>186378937.59999999</v>
      </c>
      <c r="L840" s="76">
        <f>INDEX([1]RiskPlusY2565Q3!M:M,MATCH([1]ตารางคะแนนV3!$C840,[1]RiskPlusY2565Q3!$D:$D,0))</f>
        <v>147393349.88</v>
      </c>
      <c r="M840" s="29">
        <f>INDEX([1]RiskPlusY2565Q3!N:N,MATCH([1]ตารางคะแนนV3!$C840,[1]RiskPlusY2565Q3!$D:$D,0))</f>
        <v>0</v>
      </c>
      <c r="N840" s="77">
        <f>INDEX([1]PlanfinY2565Q3!M:M,MATCH([1]ตารางคะแนนV3!$C840,[1]PlanfinY2565Q3!$C:$C,0))</f>
        <v>0</v>
      </c>
      <c r="O840" s="78">
        <f>INDEX([1]PlanfinY2565Q3!N:N,MATCH([1]ตารางคะแนนV3!$C840,[1]PlanfinY2565Q3!$C:$C,0))</f>
        <v>1</v>
      </c>
      <c r="P840" s="79">
        <f t="shared" ref="P840:P902" si="209">SUM(N840+O840)</f>
        <v>1</v>
      </c>
      <c r="Q840" s="80">
        <f>INDEX([1]Ratio!R:R,MATCH([1]ตารางคะแนนV3!$C840,[1]Ratio!$C:$C,0))</f>
        <v>34</v>
      </c>
      <c r="R840" s="81">
        <f>INDEX([1]RiskPlusY2565Q3!$S:$S,MATCH([1]ตารางคะแนนV3!C840,[1]RiskPlusY2565Q3!$D:$D,0))</f>
        <v>1</v>
      </c>
      <c r="S840" s="82">
        <f>INDEX([1]Ratio!$S:$S,MATCH([1]ตารางคะแนนV3!$C840,[1]Ratio!$C:$C,0))</f>
        <v>143</v>
      </c>
      <c r="T840" s="78">
        <f>VLOOKUP($C840,[1]RiskPlusY2565Q3!$D$2:$W$901,17,0)</f>
        <v>0</v>
      </c>
      <c r="U840" s="83">
        <f t="shared" ref="U840:U903" si="210">IF(T840=1,0.5,0)</f>
        <v>0</v>
      </c>
      <c r="V840" s="82">
        <f>INDEX([1]Ratio!$T:$T,MATCH([1]ตารางคะแนนV3!$C840,[1]Ratio!$C:$C,0))</f>
        <v>141</v>
      </c>
      <c r="W840" s="78">
        <f>VLOOKUP($C840,[1]RiskPlusY2565Q3!$D$2:$W$901,18,0)</f>
        <v>0</v>
      </c>
      <c r="X840" s="83">
        <f t="shared" ref="X840:X903" si="211">IF(W840=1,0.5,0)</f>
        <v>0</v>
      </c>
      <c r="Y840" s="82">
        <f>INDEX([1]Ratio!$V:$V,MATCH([1]ตารางคะแนนV3!$C840,[1]Ratio!$C:$C,0))</f>
        <v>56</v>
      </c>
      <c r="Z840" s="81">
        <f>INDEX([1]RiskPlusY2565Q3!$W:$W,MATCH([1]ตารางคะแนนV3!C840,[1]RiskPlusY2565Q3!$D:$D,0))</f>
        <v>1</v>
      </c>
      <c r="AA840" s="84">
        <f t="shared" ref="AA840:AA903" si="212">SUM(R840,U840,X840,Z840)</f>
        <v>2</v>
      </c>
      <c r="AB840" s="77" t="str">
        <f>INDEX('[1]Quick MethodY2565Q3'!P:P,MATCH([1]ตารางคะแนนV3!$C840,'[1]Quick MethodY2565Q3'!$C:$C,0))</f>
        <v>1</v>
      </c>
      <c r="AC840" s="78" t="str">
        <f>INDEX('[1]Quick MethodY2565Q3'!Q:Q,MATCH([1]ตารางคะแนนV3!$C840,'[1]Quick MethodY2565Q3'!$C:$C,0))</f>
        <v>0</v>
      </c>
      <c r="AD840" s="78">
        <f>INDEX([1]HGRY2565Q3!W:W,MATCH([1]ตารางคะแนนV3!$C840,[1]HGRY2565Q3!$C:$C,0))</f>
        <v>0</v>
      </c>
      <c r="AE840" s="78">
        <f>INDEX([1]HGRY2565Q3!X:X,MATCH([1]ตารางคะแนนV3!$C840,[1]HGRY2565Q3!$C:$C,0))</f>
        <v>0.5</v>
      </c>
      <c r="AF840" s="78">
        <f>INDEX([1]HGRY2565Q3!Y:Y,MATCH([1]ตารางคะแนนV3!$C840,[1]HGRY2565Q3!$C:$C,0))</f>
        <v>0.5</v>
      </c>
      <c r="AG840" s="78">
        <f>INDEX([1]HGRY2565Q3!Z:Z,MATCH([1]ตารางคะแนนV3!$C840,[1]HGRY2565Q3!$C:$C,0))</f>
        <v>0.5</v>
      </c>
      <c r="AH840" s="85">
        <f t="shared" ref="AH840:AH903" si="213">SUM(AB840+AC840+AD840+AE840+AF840+AG840)</f>
        <v>2.5</v>
      </c>
      <c r="AI840" s="79">
        <f t="shared" ref="AI840:AI901" si="214">IF(AH840&gt;=2,2,AH840)</f>
        <v>2</v>
      </c>
      <c r="AJ840" s="86">
        <f>INDEX([1]PointY2565Q3!J:J,MATCH([1]ตารางคะแนนV3!$C840,[1]PointY2565Q3!$C:$C,0))</f>
        <v>1</v>
      </c>
      <c r="AK840" s="87">
        <f>IFERROR(INDEX([1]อัตราการครองเตียง!O:O,MATCH([1]ตารางคะแนนV3!$C840,[1]อัตราการครองเตียง!$C:$C,0)),0)</f>
        <v>1</v>
      </c>
      <c r="AL840" s="88">
        <f>INDEX([1]SumAdjRw!R:R,MATCH([1]ตารางคะแนนV3!$C840,[1]SumAdjRw!$C:$C,0))</f>
        <v>0</v>
      </c>
      <c r="AM840" s="89">
        <f t="shared" ref="AM840:AM903" si="215">AK840+AL840</f>
        <v>1</v>
      </c>
      <c r="AN840" s="90">
        <f t="shared" ref="AN840:AN903" si="216">SUM(AI840,AJ840,AM840)</f>
        <v>4</v>
      </c>
      <c r="AO840" s="91">
        <f t="shared" ref="AO840:AO903" si="217">SUM(P840,AA840,AN840)</f>
        <v>7</v>
      </c>
      <c r="AP840" s="92">
        <f>INDEX([1]RiskPlusY2565Q3!Q:Q,MATCH([1]ตารางคะแนนV3!$C840,[1]RiskPlusY2565Q3!$D:$D,0))</f>
        <v>1</v>
      </c>
      <c r="AQ840" s="92">
        <f>INDEX([1]RiskPlusY2565Q3!R:R,MATCH([1]ตารางคะแนนV3!$C840,[1]RiskPlusY2565Q3!$D:$D,0))</f>
        <v>1</v>
      </c>
      <c r="AR840" s="92">
        <f>INDEX([1]RiskPlusY2565Q3!AB:AB,MATCH([1]ตารางคะแนนV3!$C840,[1]RiskPlusY2565Q3!$D:$D,0))</f>
        <v>1</v>
      </c>
      <c r="AS840" s="93">
        <f t="shared" ref="AS840:AS903" si="218">SUM(AP840:AR840)</f>
        <v>3</v>
      </c>
      <c r="AT840" s="92">
        <f>INDEX([1]RiskPlusY2565Q3!AA:AA,MATCH([1]ตารางคะแนนV3!$C840,[1]RiskPlusY2565Q3!$D:$D,0))</f>
        <v>1</v>
      </c>
      <c r="AU840" s="92">
        <f>INDEX([1]RiskPlusY2565Q3!AC:AC,MATCH([1]ตารางคะแนนV3!$C840,[1]RiskPlusY2565Q3!$D:$D,0))</f>
        <v>1</v>
      </c>
      <c r="AV840" s="94">
        <f t="shared" ref="AV840:AV903" si="219">SUM(AT840:AU840)</f>
        <v>2</v>
      </c>
      <c r="AW840" s="95">
        <f t="shared" ref="AW840:AW903" si="220">SUM(AV840,AS840)</f>
        <v>5</v>
      </c>
      <c r="AX840" s="96">
        <f t="shared" ref="AX840:AX903" si="221">SUM(AO840,AW840)</f>
        <v>12</v>
      </c>
      <c r="AY840" s="18" t="str">
        <f t="shared" ref="AY840:AY903" si="222">IF(AX840&lt;7.5,"F",IF(AX840&lt;9,"D",IF(AX840&lt;10.5,"C",IF(AX840&lt;12,"B","A"))))</f>
        <v>A</v>
      </c>
      <c r="AZ840" s="18"/>
      <c r="BA840" s="18" t="str">
        <f>INDEX([1]Proflile65!$L:$L,MATCH([1]ตารางคะแนนV3!$C840,[1]Proflile65!$D:$D,0))</f>
        <v>เดิม</v>
      </c>
      <c r="BB840" s="18"/>
      <c r="BC840" s="18"/>
      <c r="BD840" s="28" t="b">
        <f t="shared" ref="BD840:BD903" si="223">AX840=BE840</f>
        <v>1</v>
      </c>
      <c r="BE840" s="96">
        <v>12</v>
      </c>
      <c r="BF840" s="18" t="s">
        <v>2048</v>
      </c>
      <c r="BH840" s="17">
        <f t="shared" si="208"/>
        <v>300000</v>
      </c>
    </row>
    <row r="841" spans="1:60">
      <c r="A841" s="18" t="s">
        <v>48</v>
      </c>
      <c r="B841" s="17" t="s">
        <v>130</v>
      </c>
      <c r="C841" s="18" t="s">
        <v>1993</v>
      </c>
      <c r="D841" s="17" t="s">
        <v>1994</v>
      </c>
      <c r="E841" s="18" t="str">
        <f>INDEX([1]Proflile65!$F:$F,MATCH([1]ตารางคะแนนV3!$C841,[1]Proflile65!$D:$D,0))</f>
        <v>รพช.</v>
      </c>
      <c r="F841" s="18">
        <f>INDEX([1]Proflile65!$H:$H,MATCH([1]ตารางคะแนนV3!$C841,[1]Proflile65!$D:$D,0))</f>
        <v>107</v>
      </c>
      <c r="G841" s="19" t="str">
        <f>INDEX([1]Proflile65!$K:$K,MATCH([1]ตารางคะแนนV3!$C841,[1]Proflile65!$D:$D,0))</f>
        <v>รพช.F1 P50,000-100,000</v>
      </c>
      <c r="H841" s="75">
        <v>63638</v>
      </c>
      <c r="I841" s="76">
        <f>INDEX([1]RiskPlusY2565Q3!L:L,MATCH([1]ตารางคะแนนV3!$C841,[1]RiskPlusY2565Q3!$D:$D,0))</f>
        <v>103481411.51000001</v>
      </c>
      <c r="J841" s="76">
        <f>INDEX([1]RiskPlusY2565Q3!P:P,MATCH([1]ตารางคะแนนV3!$C841,[1]RiskPlusY2565Q3!$D:$D,0))</f>
        <v>77954845.909999996</v>
      </c>
      <c r="K841" s="76">
        <f>INDEX([1]RiskPlusY2565Q3!O:O,MATCH([1]ตารางคะแนนV3!$C841,[1]RiskPlusY2565Q3!$D:$D,0))</f>
        <v>65183463.079999998</v>
      </c>
      <c r="L841" s="76">
        <f>INDEX([1]RiskPlusY2565Q3!M:M,MATCH([1]ตารางคะแนนV3!$C841,[1]RiskPlusY2565Q3!$D:$D,0))</f>
        <v>58420399.729999997</v>
      </c>
      <c r="M841" s="29">
        <f>INDEX([1]RiskPlusY2565Q3!N:N,MATCH([1]ตารางคะแนนV3!$C841,[1]RiskPlusY2565Q3!$D:$D,0))</f>
        <v>0</v>
      </c>
      <c r="N841" s="77">
        <f>INDEX([1]PlanfinY2565Q3!M:M,MATCH([1]ตารางคะแนนV3!$C841,[1]PlanfinY2565Q3!$C:$C,0))</f>
        <v>1</v>
      </c>
      <c r="O841" s="78">
        <f>INDEX([1]PlanfinY2565Q3!N:N,MATCH([1]ตารางคะแนนV3!$C841,[1]PlanfinY2565Q3!$C:$C,0))</f>
        <v>1</v>
      </c>
      <c r="P841" s="79">
        <f t="shared" si="209"/>
        <v>2</v>
      </c>
      <c r="Q841" s="80">
        <f>INDEX([1]Ratio!R:R,MATCH([1]ตารางคะแนนV3!$C841,[1]Ratio!$C:$C,0))</f>
        <v>141</v>
      </c>
      <c r="R841" s="81">
        <f>INDEX([1]RiskPlusY2565Q3!$S:$S,MATCH([1]ตารางคะแนนV3!C841,[1]RiskPlusY2565Q3!$D:$D,0))</f>
        <v>0</v>
      </c>
      <c r="S841" s="82">
        <f>INDEX([1]Ratio!$S:$S,MATCH([1]ตารางคะแนนV3!$C841,[1]Ratio!$C:$C,0))</f>
        <v>33</v>
      </c>
      <c r="T841" s="78">
        <f>VLOOKUP($C841,[1]RiskPlusY2565Q3!$D$2:$W$901,17,0)</f>
        <v>1</v>
      </c>
      <c r="U841" s="83">
        <f t="shared" si="210"/>
        <v>0.5</v>
      </c>
      <c r="V841" s="82">
        <f>INDEX([1]Ratio!$T:$T,MATCH([1]ตารางคะแนนV3!$C841,[1]Ratio!$C:$C,0))</f>
        <v>93</v>
      </c>
      <c r="W841" s="78">
        <f>VLOOKUP($C841,[1]RiskPlusY2565Q3!$D$2:$W$901,18,0)</f>
        <v>0</v>
      </c>
      <c r="X841" s="83">
        <f t="shared" si="211"/>
        <v>0</v>
      </c>
      <c r="Y841" s="82">
        <f>INDEX([1]Ratio!$V:$V,MATCH([1]ตารางคะแนนV3!$C841,[1]Ratio!$C:$C,0))</f>
        <v>59</v>
      </c>
      <c r="Z841" s="81">
        <f>INDEX([1]RiskPlusY2565Q3!$W:$W,MATCH([1]ตารางคะแนนV3!C841,[1]RiskPlusY2565Q3!$D:$D,0))</f>
        <v>1</v>
      </c>
      <c r="AA841" s="84">
        <f t="shared" si="212"/>
        <v>1.5</v>
      </c>
      <c r="AB841" s="77" t="str">
        <f>INDEX('[1]Quick MethodY2565Q3'!P:P,MATCH([1]ตารางคะแนนV3!$C841,'[1]Quick MethodY2565Q3'!$C:$C,0))</f>
        <v>0</v>
      </c>
      <c r="AC841" s="78" t="str">
        <f>INDEX('[1]Quick MethodY2565Q3'!Q:Q,MATCH([1]ตารางคะแนนV3!$C841,'[1]Quick MethodY2565Q3'!$C:$C,0))</f>
        <v>0</v>
      </c>
      <c r="AD841" s="78">
        <f>INDEX([1]HGRY2565Q3!W:W,MATCH([1]ตารางคะแนนV3!$C841,[1]HGRY2565Q3!$C:$C,0))</f>
        <v>0</v>
      </c>
      <c r="AE841" s="78">
        <f>INDEX([1]HGRY2565Q3!X:X,MATCH([1]ตารางคะแนนV3!$C841,[1]HGRY2565Q3!$C:$C,0))</f>
        <v>0.5</v>
      </c>
      <c r="AF841" s="78">
        <f>INDEX([1]HGRY2565Q3!Y:Y,MATCH([1]ตารางคะแนนV3!$C841,[1]HGRY2565Q3!$C:$C,0))</f>
        <v>0</v>
      </c>
      <c r="AG841" s="78">
        <f>INDEX([1]HGRY2565Q3!Z:Z,MATCH([1]ตารางคะแนนV3!$C841,[1]HGRY2565Q3!$C:$C,0))</f>
        <v>0.5</v>
      </c>
      <c r="AH841" s="85">
        <f t="shared" si="213"/>
        <v>1</v>
      </c>
      <c r="AI841" s="79">
        <f t="shared" si="214"/>
        <v>1</v>
      </c>
      <c r="AJ841" s="86">
        <f>INDEX([1]PointY2565Q3!J:J,MATCH([1]ตารางคะแนนV3!$C841,[1]PointY2565Q3!$C:$C,0))</f>
        <v>1</v>
      </c>
      <c r="AK841" s="87">
        <f>IFERROR(INDEX([1]อัตราการครองเตียง!O:O,MATCH([1]ตารางคะแนนV3!$C841,[1]อัตราการครองเตียง!$C:$C,0)),0)</f>
        <v>0</v>
      </c>
      <c r="AL841" s="88">
        <f>INDEX([1]SumAdjRw!R:R,MATCH([1]ตารางคะแนนV3!$C841,[1]SumAdjRw!$C:$C,0))</f>
        <v>0</v>
      </c>
      <c r="AM841" s="89">
        <f t="shared" si="215"/>
        <v>0</v>
      </c>
      <c r="AN841" s="90">
        <f t="shared" si="216"/>
        <v>2</v>
      </c>
      <c r="AO841" s="91">
        <f t="shared" si="217"/>
        <v>5.5</v>
      </c>
      <c r="AP841" s="92">
        <f>INDEX([1]RiskPlusY2565Q3!Q:Q,MATCH([1]ตารางคะแนนV3!$C841,[1]RiskPlusY2565Q3!$D:$D,0))</f>
        <v>0</v>
      </c>
      <c r="AQ841" s="92">
        <f>INDEX([1]RiskPlusY2565Q3!R:R,MATCH([1]ตารางคะแนนV3!$C841,[1]RiskPlusY2565Q3!$D:$D,0))</f>
        <v>0</v>
      </c>
      <c r="AR841" s="92">
        <f>INDEX([1]RiskPlusY2565Q3!AB:AB,MATCH([1]ตารางคะแนนV3!$C841,[1]RiskPlusY2565Q3!$D:$D,0))</f>
        <v>1</v>
      </c>
      <c r="AS841" s="93">
        <f t="shared" si="218"/>
        <v>1</v>
      </c>
      <c r="AT841" s="92">
        <f>INDEX([1]RiskPlusY2565Q3!AA:AA,MATCH([1]ตารางคะแนนV3!$C841,[1]RiskPlusY2565Q3!$D:$D,0))</f>
        <v>1</v>
      </c>
      <c r="AU841" s="92">
        <f>INDEX([1]RiskPlusY2565Q3!AC:AC,MATCH([1]ตารางคะแนนV3!$C841,[1]RiskPlusY2565Q3!$D:$D,0))</f>
        <v>1</v>
      </c>
      <c r="AV841" s="94">
        <f t="shared" si="219"/>
        <v>2</v>
      </c>
      <c r="AW841" s="95">
        <f t="shared" si="220"/>
        <v>3</v>
      </c>
      <c r="AX841" s="96">
        <f t="shared" si="221"/>
        <v>8.5</v>
      </c>
      <c r="AY841" s="18" t="str">
        <f t="shared" si="222"/>
        <v>D</v>
      </c>
      <c r="AZ841" s="18"/>
      <c r="BA841" s="18" t="str">
        <f>INDEX([1]Proflile65!$L:$L,MATCH([1]ตารางคะแนนV3!$C841,[1]Proflile65!$D:$D,0))</f>
        <v>เดิม</v>
      </c>
      <c r="BB841" s="18"/>
      <c r="BC841" s="18"/>
      <c r="BD841" s="28" t="b">
        <f t="shared" si="223"/>
        <v>1</v>
      </c>
      <c r="BE841" s="96">
        <v>8.5</v>
      </c>
      <c r="BF841" s="18" t="s">
        <v>2073</v>
      </c>
      <c r="BH841" s="17">
        <f t="shared" si="208"/>
        <v>0</v>
      </c>
    </row>
    <row r="842" spans="1:60">
      <c r="A842" s="18" t="s">
        <v>48</v>
      </c>
      <c r="B842" s="17" t="s">
        <v>130</v>
      </c>
      <c r="C842" s="18" t="s">
        <v>1995</v>
      </c>
      <c r="D842" s="17" t="s">
        <v>1996</v>
      </c>
      <c r="E842" s="18" t="str">
        <f>INDEX([1]Proflile65!$F:$F,MATCH([1]ตารางคะแนนV3!$C842,[1]Proflile65!$D:$D,0))</f>
        <v>รพช.</v>
      </c>
      <c r="F842" s="18">
        <f>INDEX([1]Proflile65!$H:$H,MATCH([1]ตารางคะแนนV3!$C842,[1]Proflile65!$D:$D,0))</f>
        <v>68</v>
      </c>
      <c r="G842" s="19" t="str">
        <f>INDEX([1]Proflile65!$K:$K,MATCH([1]ตารางคะแนนV3!$C842,[1]Proflile65!$D:$D,0))</f>
        <v>รพช.F2 P30,000-60,000</v>
      </c>
      <c r="H842" s="75">
        <v>47653</v>
      </c>
      <c r="I842" s="76">
        <f>INDEX([1]RiskPlusY2565Q3!L:L,MATCH([1]ตารางคะแนนV3!$C842,[1]RiskPlusY2565Q3!$D:$D,0))</f>
        <v>73618860.439999998</v>
      </c>
      <c r="J842" s="76">
        <f>INDEX([1]RiskPlusY2565Q3!P:P,MATCH([1]ตารางคะแนนV3!$C842,[1]RiskPlusY2565Q3!$D:$D,0))</f>
        <v>55247741.049999997</v>
      </c>
      <c r="K842" s="76">
        <f>INDEX([1]RiskPlusY2565Q3!O:O,MATCH([1]ตารางคะแนนV3!$C842,[1]RiskPlusY2565Q3!$D:$D,0))</f>
        <v>52347107.020000003</v>
      </c>
      <c r="L842" s="76">
        <f>INDEX([1]RiskPlusY2565Q3!M:M,MATCH([1]ตารางคะแนนV3!$C842,[1]RiskPlusY2565Q3!$D:$D,0))</f>
        <v>47238491.490000002</v>
      </c>
      <c r="M842" s="29">
        <f>INDEX([1]RiskPlusY2565Q3!N:N,MATCH([1]ตารางคะแนนV3!$C842,[1]RiskPlusY2565Q3!$D:$D,0))</f>
        <v>0</v>
      </c>
      <c r="N842" s="77">
        <f>INDEX([1]PlanfinY2565Q3!M:M,MATCH([1]ตารางคะแนนV3!$C842,[1]PlanfinY2565Q3!$C:$C,0))</f>
        <v>1</v>
      </c>
      <c r="O842" s="78">
        <f>INDEX([1]PlanfinY2565Q3!N:N,MATCH([1]ตารางคะแนนV3!$C842,[1]PlanfinY2565Q3!$C:$C,0))</f>
        <v>1</v>
      </c>
      <c r="P842" s="79">
        <f t="shared" si="209"/>
        <v>2</v>
      </c>
      <c r="Q842" s="80">
        <f>INDEX([1]Ratio!R:R,MATCH([1]ตารางคะแนนV3!$C842,[1]Ratio!$C:$C,0))</f>
        <v>165</v>
      </c>
      <c r="R842" s="81">
        <f>INDEX([1]RiskPlusY2565Q3!$S:$S,MATCH([1]ตารางคะแนนV3!C842,[1]RiskPlusY2565Q3!$D:$D,0))</f>
        <v>0</v>
      </c>
      <c r="S842" s="82">
        <f>INDEX([1]Ratio!$S:$S,MATCH([1]ตารางคะแนนV3!$C842,[1]Ratio!$C:$C,0))</f>
        <v>25</v>
      </c>
      <c r="T842" s="78">
        <f>VLOOKUP($C842,[1]RiskPlusY2565Q3!$D$2:$W$901,17,0)</f>
        <v>1</v>
      </c>
      <c r="U842" s="83">
        <f t="shared" si="210"/>
        <v>0.5</v>
      </c>
      <c r="V842" s="82">
        <f>INDEX([1]Ratio!$T:$T,MATCH([1]ตารางคะแนนV3!$C842,[1]Ratio!$C:$C,0))</f>
        <v>79</v>
      </c>
      <c r="W842" s="78">
        <f>VLOOKUP($C842,[1]RiskPlusY2565Q3!$D$2:$W$901,18,0)</f>
        <v>0</v>
      </c>
      <c r="X842" s="83">
        <f t="shared" si="211"/>
        <v>0</v>
      </c>
      <c r="Y842" s="82">
        <f>INDEX([1]Ratio!$V:$V,MATCH([1]ตารางคะแนนV3!$C842,[1]Ratio!$C:$C,0))</f>
        <v>55</v>
      </c>
      <c r="Z842" s="81">
        <f>INDEX([1]RiskPlusY2565Q3!$W:$W,MATCH([1]ตารางคะแนนV3!C842,[1]RiskPlusY2565Q3!$D:$D,0))</f>
        <v>1</v>
      </c>
      <c r="AA842" s="84">
        <f t="shared" si="212"/>
        <v>1.5</v>
      </c>
      <c r="AB842" s="77" t="str">
        <f>INDEX('[1]Quick MethodY2565Q3'!P:P,MATCH([1]ตารางคะแนนV3!$C842,'[1]Quick MethodY2565Q3'!$C:$C,0))</f>
        <v>1</v>
      </c>
      <c r="AC842" s="78" t="str">
        <f>INDEX('[1]Quick MethodY2565Q3'!Q:Q,MATCH([1]ตารางคะแนนV3!$C842,'[1]Quick MethodY2565Q3'!$C:$C,0))</f>
        <v>1</v>
      </c>
      <c r="AD842" s="78">
        <f>INDEX([1]HGRY2565Q3!W:W,MATCH([1]ตารางคะแนนV3!$C842,[1]HGRY2565Q3!$C:$C,0))</f>
        <v>0</v>
      </c>
      <c r="AE842" s="78">
        <f>INDEX([1]HGRY2565Q3!X:X,MATCH([1]ตารางคะแนนV3!$C842,[1]HGRY2565Q3!$C:$C,0))</f>
        <v>0.5</v>
      </c>
      <c r="AF842" s="78">
        <f>INDEX([1]HGRY2565Q3!Y:Y,MATCH([1]ตารางคะแนนV3!$C842,[1]HGRY2565Q3!$C:$C,0))</f>
        <v>0</v>
      </c>
      <c r="AG842" s="78">
        <f>INDEX([1]HGRY2565Q3!Z:Z,MATCH([1]ตารางคะแนนV3!$C842,[1]HGRY2565Q3!$C:$C,0))</f>
        <v>0.5</v>
      </c>
      <c r="AH842" s="85">
        <f t="shared" si="213"/>
        <v>3</v>
      </c>
      <c r="AI842" s="79">
        <f t="shared" si="214"/>
        <v>2</v>
      </c>
      <c r="AJ842" s="86">
        <f>INDEX([1]PointY2565Q3!J:J,MATCH([1]ตารางคะแนนV3!$C842,[1]PointY2565Q3!$C:$C,0))</f>
        <v>1</v>
      </c>
      <c r="AK842" s="87">
        <f>IFERROR(INDEX([1]อัตราการครองเตียง!O:O,MATCH([1]ตารางคะแนนV3!$C842,[1]อัตราการครองเตียง!$C:$C,0)),0)</f>
        <v>0</v>
      </c>
      <c r="AL842" s="88">
        <f>INDEX([1]SumAdjRw!R:R,MATCH([1]ตารางคะแนนV3!$C842,[1]SumAdjRw!$C:$C,0))</f>
        <v>1</v>
      </c>
      <c r="AM842" s="89">
        <f t="shared" si="215"/>
        <v>1</v>
      </c>
      <c r="AN842" s="90">
        <f t="shared" si="216"/>
        <v>4</v>
      </c>
      <c r="AO842" s="91">
        <f t="shared" si="217"/>
        <v>7.5</v>
      </c>
      <c r="AP842" s="92">
        <f>INDEX([1]RiskPlusY2565Q3!Q:Q,MATCH([1]ตารางคะแนนV3!$C842,[1]RiskPlusY2565Q3!$D:$D,0))</f>
        <v>1</v>
      </c>
      <c r="AQ842" s="92">
        <f>INDEX([1]RiskPlusY2565Q3!R:R,MATCH([1]ตารางคะแนนV3!$C842,[1]RiskPlusY2565Q3!$D:$D,0))</f>
        <v>1</v>
      </c>
      <c r="AR842" s="92">
        <f>INDEX([1]RiskPlusY2565Q3!AB:AB,MATCH([1]ตารางคะแนนV3!$C842,[1]RiskPlusY2565Q3!$D:$D,0))</f>
        <v>1</v>
      </c>
      <c r="AS842" s="93">
        <f t="shared" si="218"/>
        <v>3</v>
      </c>
      <c r="AT842" s="92">
        <f>INDEX([1]RiskPlusY2565Q3!AA:AA,MATCH([1]ตารางคะแนนV3!$C842,[1]RiskPlusY2565Q3!$D:$D,0))</f>
        <v>1</v>
      </c>
      <c r="AU842" s="92">
        <f>INDEX([1]RiskPlusY2565Q3!AC:AC,MATCH([1]ตารางคะแนนV3!$C842,[1]RiskPlusY2565Q3!$D:$D,0))</f>
        <v>1</v>
      </c>
      <c r="AV842" s="94">
        <f t="shared" si="219"/>
        <v>2</v>
      </c>
      <c r="AW842" s="95">
        <f t="shared" si="220"/>
        <v>5</v>
      </c>
      <c r="AX842" s="96">
        <f t="shared" si="221"/>
        <v>12.5</v>
      </c>
      <c r="AY842" s="18" t="str">
        <f t="shared" si="222"/>
        <v>A</v>
      </c>
      <c r="AZ842" s="18"/>
      <c r="BA842" s="18" t="str">
        <f>INDEX([1]Proflile65!$L:$L,MATCH([1]ตารางคะแนนV3!$C842,[1]Proflile65!$D:$D,0))</f>
        <v>เดิม</v>
      </c>
      <c r="BB842" s="18"/>
      <c r="BC842" s="18"/>
      <c r="BD842" s="28" t="b">
        <f t="shared" si="223"/>
        <v>1</v>
      </c>
      <c r="BE842" s="96">
        <v>12.5</v>
      </c>
      <c r="BF842" s="18" t="s">
        <v>2048</v>
      </c>
      <c r="BH842" s="17">
        <f t="shared" si="208"/>
        <v>300000</v>
      </c>
    </row>
    <row r="843" spans="1:60">
      <c r="A843" s="18" t="s">
        <v>48</v>
      </c>
      <c r="B843" s="17" t="s">
        <v>130</v>
      </c>
      <c r="C843" s="18" t="s">
        <v>1997</v>
      </c>
      <c r="D843" s="17" t="s">
        <v>1998</v>
      </c>
      <c r="E843" s="18" t="str">
        <f>INDEX([1]Proflile65!$F:$F,MATCH([1]ตารางคะแนนV3!$C843,[1]Proflile65!$D:$D,0))</f>
        <v>รพช.</v>
      </c>
      <c r="F843" s="18">
        <f>INDEX([1]Proflile65!$H:$H,MATCH([1]ตารางคะแนนV3!$C843,[1]Proflile65!$D:$D,0))</f>
        <v>120</v>
      </c>
      <c r="G843" s="19" t="str">
        <f>INDEX([1]Proflile65!$K:$K,MATCH([1]ตารางคะแนนV3!$C843,[1]Proflile65!$D:$D,0))</f>
        <v>รพช.F1 P50,000-100,000</v>
      </c>
      <c r="H843" s="75">
        <v>79898</v>
      </c>
      <c r="I843" s="76">
        <f>INDEX([1]RiskPlusY2565Q3!L:L,MATCH([1]ตารางคะแนนV3!$C843,[1]RiskPlusY2565Q3!$D:$D,0))</f>
        <v>238441572</v>
      </c>
      <c r="J843" s="76">
        <f>INDEX([1]RiskPlusY2565Q3!P:P,MATCH([1]ตารางคะแนนV3!$C843,[1]RiskPlusY2565Q3!$D:$D,0))</f>
        <v>203363127.44999999</v>
      </c>
      <c r="K843" s="76">
        <f>INDEX([1]RiskPlusY2565Q3!O:O,MATCH([1]ตารางคะแนนV3!$C843,[1]RiskPlusY2565Q3!$D:$D,0))</f>
        <v>128741712.97</v>
      </c>
      <c r="L843" s="76">
        <f>INDEX([1]RiskPlusY2565Q3!M:M,MATCH([1]ตารางคะแนนV3!$C843,[1]RiskPlusY2565Q3!$D:$D,0))</f>
        <v>122610611.26000001</v>
      </c>
      <c r="M843" s="29">
        <f>INDEX([1]RiskPlusY2565Q3!N:N,MATCH([1]ตารางคะแนนV3!$C843,[1]RiskPlusY2565Q3!$D:$D,0))</f>
        <v>0</v>
      </c>
      <c r="N843" s="77">
        <f>INDEX([1]PlanfinY2565Q3!M:M,MATCH([1]ตารางคะแนนV3!$C843,[1]PlanfinY2565Q3!$C:$C,0))</f>
        <v>0</v>
      </c>
      <c r="O843" s="78">
        <f>INDEX([1]PlanfinY2565Q3!N:N,MATCH([1]ตารางคะแนนV3!$C843,[1]PlanfinY2565Q3!$C:$C,0))</f>
        <v>0</v>
      </c>
      <c r="P843" s="79">
        <f t="shared" si="209"/>
        <v>0</v>
      </c>
      <c r="Q843" s="80">
        <f>INDEX([1]Ratio!R:R,MATCH([1]ตารางคะแนนV3!$C843,[1]Ratio!$C:$C,0))</f>
        <v>64</v>
      </c>
      <c r="R843" s="81">
        <f>INDEX([1]RiskPlusY2565Q3!$S:$S,MATCH([1]ตารางคะแนนV3!C843,[1]RiskPlusY2565Q3!$D:$D,0))</f>
        <v>1</v>
      </c>
      <c r="S843" s="82">
        <f>INDEX([1]Ratio!$S:$S,MATCH([1]ตารางคะแนนV3!$C843,[1]Ratio!$C:$C,0))</f>
        <v>33</v>
      </c>
      <c r="T843" s="78">
        <f>VLOOKUP($C843,[1]RiskPlusY2565Q3!$D$2:$W$901,17,0)</f>
        <v>1</v>
      </c>
      <c r="U843" s="83">
        <f t="shared" si="210"/>
        <v>0.5</v>
      </c>
      <c r="V843" s="82">
        <f>INDEX([1]Ratio!$T:$T,MATCH([1]ตารางคะแนนV3!$C843,[1]Ratio!$C:$C,0))</f>
        <v>58</v>
      </c>
      <c r="W843" s="78">
        <f>VLOOKUP($C843,[1]RiskPlusY2565Q3!$D$2:$W$901,18,0)</f>
        <v>1</v>
      </c>
      <c r="X843" s="83">
        <f t="shared" si="211"/>
        <v>0.5</v>
      </c>
      <c r="Y843" s="82">
        <f>INDEX([1]Ratio!$V:$V,MATCH([1]ตารางคะแนนV3!$C843,[1]Ratio!$C:$C,0))</f>
        <v>25</v>
      </c>
      <c r="Z843" s="81">
        <f>INDEX([1]RiskPlusY2565Q3!$W:$W,MATCH([1]ตารางคะแนนV3!C843,[1]RiskPlusY2565Q3!$D:$D,0))</f>
        <v>1</v>
      </c>
      <c r="AA843" s="84">
        <f t="shared" si="212"/>
        <v>3</v>
      </c>
      <c r="AB843" s="77" t="str">
        <f>INDEX('[1]Quick MethodY2565Q3'!P:P,MATCH([1]ตารางคะแนนV3!$C843,'[1]Quick MethodY2565Q3'!$C:$C,0))</f>
        <v>1</v>
      </c>
      <c r="AC843" s="78" t="str">
        <f>INDEX('[1]Quick MethodY2565Q3'!Q:Q,MATCH([1]ตารางคะแนนV3!$C843,'[1]Quick MethodY2565Q3'!$C:$C,0))</f>
        <v>1</v>
      </c>
      <c r="AD843" s="78">
        <f>INDEX([1]HGRY2565Q3!W:W,MATCH([1]ตารางคะแนนV3!$C843,[1]HGRY2565Q3!$C:$C,0))</f>
        <v>0</v>
      </c>
      <c r="AE843" s="78">
        <f>INDEX([1]HGRY2565Q3!X:X,MATCH([1]ตารางคะแนนV3!$C843,[1]HGRY2565Q3!$C:$C,0))</f>
        <v>0.5</v>
      </c>
      <c r="AF843" s="78">
        <f>INDEX([1]HGRY2565Q3!Y:Y,MATCH([1]ตารางคะแนนV3!$C843,[1]HGRY2565Q3!$C:$C,0))</f>
        <v>0</v>
      </c>
      <c r="AG843" s="78">
        <f>INDEX([1]HGRY2565Q3!Z:Z,MATCH([1]ตารางคะแนนV3!$C843,[1]HGRY2565Q3!$C:$C,0))</f>
        <v>0</v>
      </c>
      <c r="AH843" s="85">
        <f t="shared" si="213"/>
        <v>2.5</v>
      </c>
      <c r="AI843" s="79">
        <f t="shared" si="214"/>
        <v>2</v>
      </c>
      <c r="AJ843" s="86">
        <f>INDEX([1]PointY2565Q3!J:J,MATCH([1]ตารางคะแนนV3!$C843,[1]PointY2565Q3!$C:$C,0))</f>
        <v>1</v>
      </c>
      <c r="AK843" s="87">
        <f>IFERROR(INDEX([1]อัตราการครองเตียง!O:O,MATCH([1]ตารางคะแนนV3!$C843,[1]อัตราการครองเตียง!$C:$C,0)),0)</f>
        <v>1</v>
      </c>
      <c r="AL843" s="88">
        <f>INDEX([1]SumAdjRw!R:R,MATCH([1]ตารางคะแนนV3!$C843,[1]SumAdjRw!$C:$C,0))</f>
        <v>1</v>
      </c>
      <c r="AM843" s="89">
        <f t="shared" si="215"/>
        <v>2</v>
      </c>
      <c r="AN843" s="90">
        <f t="shared" si="216"/>
        <v>5</v>
      </c>
      <c r="AO843" s="91">
        <f t="shared" si="217"/>
        <v>8</v>
      </c>
      <c r="AP843" s="92">
        <f>INDEX([1]RiskPlusY2565Q3!Q:Q,MATCH([1]ตารางคะแนนV3!$C843,[1]RiskPlusY2565Q3!$D:$D,0))</f>
        <v>1</v>
      </c>
      <c r="AQ843" s="92">
        <f>INDEX([1]RiskPlusY2565Q3!R:R,MATCH([1]ตารางคะแนนV3!$C843,[1]RiskPlusY2565Q3!$D:$D,0))</f>
        <v>1</v>
      </c>
      <c r="AR843" s="92">
        <f>INDEX([1]RiskPlusY2565Q3!AB:AB,MATCH([1]ตารางคะแนนV3!$C843,[1]RiskPlusY2565Q3!$D:$D,0))</f>
        <v>1</v>
      </c>
      <c r="AS843" s="93">
        <f t="shared" si="218"/>
        <v>3</v>
      </c>
      <c r="AT843" s="92">
        <f>INDEX([1]RiskPlusY2565Q3!AA:AA,MATCH([1]ตารางคะแนนV3!$C843,[1]RiskPlusY2565Q3!$D:$D,0))</f>
        <v>1</v>
      </c>
      <c r="AU843" s="92">
        <f>INDEX([1]RiskPlusY2565Q3!AC:AC,MATCH([1]ตารางคะแนนV3!$C843,[1]RiskPlusY2565Q3!$D:$D,0))</f>
        <v>1</v>
      </c>
      <c r="AV843" s="94">
        <f t="shared" si="219"/>
        <v>2</v>
      </c>
      <c r="AW843" s="95">
        <f t="shared" si="220"/>
        <v>5</v>
      </c>
      <c r="AX843" s="96">
        <f t="shared" si="221"/>
        <v>13</v>
      </c>
      <c r="AY843" s="18" t="str">
        <f t="shared" si="222"/>
        <v>A</v>
      </c>
      <c r="AZ843" s="18"/>
      <c r="BA843" s="18" t="str">
        <f>INDEX([1]Proflile65!$L:$L,MATCH([1]ตารางคะแนนV3!$C843,[1]Proflile65!$D:$D,0))</f>
        <v>เดิม</v>
      </c>
      <c r="BB843" s="18"/>
      <c r="BC843" s="18"/>
      <c r="BD843" s="28" t="b">
        <f t="shared" si="223"/>
        <v>1</v>
      </c>
      <c r="BE843" s="96">
        <v>13</v>
      </c>
      <c r="BF843" s="18" t="s">
        <v>2048</v>
      </c>
      <c r="BH843" s="17">
        <f t="shared" si="208"/>
        <v>300000</v>
      </c>
    </row>
    <row r="844" spans="1:60">
      <c r="A844" s="18" t="s">
        <v>48</v>
      </c>
      <c r="B844" s="17" t="s">
        <v>130</v>
      </c>
      <c r="C844" s="18" t="s">
        <v>1999</v>
      </c>
      <c r="D844" s="17" t="s">
        <v>2000</v>
      </c>
      <c r="E844" s="18" t="str">
        <f>INDEX([1]Proflile65!$F:$F,MATCH([1]ตารางคะแนนV3!$C844,[1]Proflile65!$D:$D,0))</f>
        <v>รพช.</v>
      </c>
      <c r="F844" s="18">
        <f>INDEX([1]Proflile65!$H:$H,MATCH([1]ตารางคะแนนV3!$C844,[1]Proflile65!$D:$D,0))</f>
        <v>82</v>
      </c>
      <c r="G844" s="19" t="str">
        <f>INDEX([1]Proflile65!$K:$K,MATCH([1]ตารางคะแนนV3!$C844,[1]Proflile65!$D:$D,0))</f>
        <v>รพช.F2 P60,000-90,000</v>
      </c>
      <c r="H844" s="75">
        <v>65558</v>
      </c>
      <c r="I844" s="76">
        <f>INDEX([1]RiskPlusY2565Q3!L:L,MATCH([1]ตารางคะแนนV3!$C844,[1]RiskPlusY2565Q3!$D:$D,0))</f>
        <v>122652021.31</v>
      </c>
      <c r="J844" s="76">
        <f>INDEX([1]RiskPlusY2565Q3!P:P,MATCH([1]ตารางคะแนนV3!$C844,[1]RiskPlusY2565Q3!$D:$D,0))</f>
        <v>80545626.159999996</v>
      </c>
      <c r="K844" s="76">
        <f>INDEX([1]RiskPlusY2565Q3!O:O,MATCH([1]ตารางคะแนนV3!$C844,[1]RiskPlusY2565Q3!$D:$D,0))</f>
        <v>63125044.039999999</v>
      </c>
      <c r="L844" s="76">
        <f>INDEX([1]RiskPlusY2565Q3!M:M,MATCH([1]ตารางคะแนนV3!$C844,[1]RiskPlusY2565Q3!$D:$D,0))</f>
        <v>61391065.780000001</v>
      </c>
      <c r="M844" s="29">
        <f>INDEX([1]RiskPlusY2565Q3!N:N,MATCH([1]ตารางคะแนนV3!$C844,[1]RiskPlusY2565Q3!$D:$D,0))</f>
        <v>0</v>
      </c>
      <c r="N844" s="77">
        <f>INDEX([1]PlanfinY2565Q3!M:M,MATCH([1]ตารางคะแนนV3!$C844,[1]PlanfinY2565Q3!$C:$C,0))</f>
        <v>0</v>
      </c>
      <c r="O844" s="78">
        <f>INDEX([1]PlanfinY2565Q3!N:N,MATCH([1]ตารางคะแนนV3!$C844,[1]PlanfinY2565Q3!$C:$C,0))</f>
        <v>0</v>
      </c>
      <c r="P844" s="79">
        <f t="shared" si="209"/>
        <v>0</v>
      </c>
      <c r="Q844" s="80">
        <f>INDEX([1]Ratio!R:R,MATCH([1]ตารางคะแนนV3!$C844,[1]Ratio!$C:$C,0))</f>
        <v>104</v>
      </c>
      <c r="R844" s="81">
        <f>INDEX([1]RiskPlusY2565Q3!$S:$S,MATCH([1]ตารางคะแนนV3!C844,[1]RiskPlusY2565Q3!$D:$D,0))</f>
        <v>0</v>
      </c>
      <c r="S844" s="82">
        <f>INDEX([1]Ratio!$S:$S,MATCH([1]ตารางคะแนนV3!$C844,[1]Ratio!$C:$C,0))</f>
        <v>15</v>
      </c>
      <c r="T844" s="78">
        <f>VLOOKUP($C844,[1]RiskPlusY2565Q3!$D$2:$W$901,17,0)</f>
        <v>1</v>
      </c>
      <c r="U844" s="83">
        <f t="shared" si="210"/>
        <v>0.5</v>
      </c>
      <c r="V844" s="82">
        <f>INDEX([1]Ratio!$T:$T,MATCH([1]ตารางคะแนนV3!$C844,[1]Ratio!$C:$C,0))</f>
        <v>103</v>
      </c>
      <c r="W844" s="78">
        <f>VLOOKUP($C844,[1]RiskPlusY2565Q3!$D$2:$W$901,18,0)</f>
        <v>0</v>
      </c>
      <c r="X844" s="83">
        <f t="shared" si="211"/>
        <v>0</v>
      </c>
      <c r="Y844" s="82">
        <f>INDEX([1]Ratio!$V:$V,MATCH([1]ตารางคะแนนV3!$C844,[1]Ratio!$C:$C,0))</f>
        <v>67</v>
      </c>
      <c r="Z844" s="81">
        <f>INDEX([1]RiskPlusY2565Q3!$W:$W,MATCH([1]ตารางคะแนนV3!C844,[1]RiskPlusY2565Q3!$D:$D,0))</f>
        <v>0</v>
      </c>
      <c r="AA844" s="84">
        <f t="shared" si="212"/>
        <v>0.5</v>
      </c>
      <c r="AB844" s="77" t="str">
        <f>INDEX('[1]Quick MethodY2565Q3'!P:P,MATCH([1]ตารางคะแนนV3!$C844,'[1]Quick MethodY2565Q3'!$C:$C,0))</f>
        <v>0</v>
      </c>
      <c r="AC844" s="78" t="str">
        <f>INDEX('[1]Quick MethodY2565Q3'!Q:Q,MATCH([1]ตารางคะแนนV3!$C844,'[1]Quick MethodY2565Q3'!$C:$C,0))</f>
        <v>1</v>
      </c>
      <c r="AD844" s="78">
        <f>INDEX([1]HGRY2565Q3!W:W,MATCH([1]ตารางคะแนนV3!$C844,[1]HGRY2565Q3!$C:$C,0))</f>
        <v>0</v>
      </c>
      <c r="AE844" s="78">
        <f>INDEX([1]HGRY2565Q3!X:X,MATCH([1]ตารางคะแนนV3!$C844,[1]HGRY2565Q3!$C:$C,0))</f>
        <v>0.5</v>
      </c>
      <c r="AF844" s="78">
        <f>INDEX([1]HGRY2565Q3!Y:Y,MATCH([1]ตารางคะแนนV3!$C844,[1]HGRY2565Q3!$C:$C,0))</f>
        <v>0.5</v>
      </c>
      <c r="AG844" s="78">
        <f>INDEX([1]HGRY2565Q3!Z:Z,MATCH([1]ตารางคะแนนV3!$C844,[1]HGRY2565Q3!$C:$C,0))</f>
        <v>0.5</v>
      </c>
      <c r="AH844" s="85">
        <f t="shared" si="213"/>
        <v>2.5</v>
      </c>
      <c r="AI844" s="79">
        <f t="shared" si="214"/>
        <v>2</v>
      </c>
      <c r="AJ844" s="86">
        <f>INDEX([1]PointY2565Q3!J:J,MATCH([1]ตารางคะแนนV3!$C844,[1]PointY2565Q3!$C:$C,0))</f>
        <v>1</v>
      </c>
      <c r="AK844" s="87">
        <f>IFERROR(INDEX([1]อัตราการครองเตียง!O:O,MATCH([1]ตารางคะแนนV3!$C844,[1]อัตราการครองเตียง!$C:$C,0)),0)</f>
        <v>0</v>
      </c>
      <c r="AL844" s="88">
        <f>INDEX([1]SumAdjRw!R:R,MATCH([1]ตารางคะแนนV3!$C844,[1]SumAdjRw!$C:$C,0))</f>
        <v>0</v>
      </c>
      <c r="AM844" s="89">
        <f t="shared" si="215"/>
        <v>0</v>
      </c>
      <c r="AN844" s="90">
        <f t="shared" si="216"/>
        <v>3</v>
      </c>
      <c r="AO844" s="91">
        <f t="shared" si="217"/>
        <v>3.5</v>
      </c>
      <c r="AP844" s="92">
        <f>INDEX([1]RiskPlusY2565Q3!Q:Q,MATCH([1]ตารางคะแนนV3!$C844,[1]RiskPlusY2565Q3!$D:$D,0))</f>
        <v>0</v>
      </c>
      <c r="AQ844" s="92">
        <f>INDEX([1]RiskPlusY2565Q3!R:R,MATCH([1]ตารางคะแนนV3!$C844,[1]RiskPlusY2565Q3!$D:$D,0))</f>
        <v>0</v>
      </c>
      <c r="AR844" s="92">
        <f>INDEX([1]RiskPlusY2565Q3!AB:AB,MATCH([1]ตารางคะแนนV3!$C844,[1]RiskPlusY2565Q3!$D:$D,0))</f>
        <v>1</v>
      </c>
      <c r="AS844" s="93">
        <f t="shared" si="218"/>
        <v>1</v>
      </c>
      <c r="AT844" s="92">
        <f>INDEX([1]RiskPlusY2565Q3!AA:AA,MATCH([1]ตารางคะแนนV3!$C844,[1]RiskPlusY2565Q3!$D:$D,0))</f>
        <v>1</v>
      </c>
      <c r="AU844" s="92">
        <f>INDEX([1]RiskPlusY2565Q3!AC:AC,MATCH([1]ตารางคะแนนV3!$C844,[1]RiskPlusY2565Q3!$D:$D,0))</f>
        <v>1</v>
      </c>
      <c r="AV844" s="94">
        <f t="shared" si="219"/>
        <v>2</v>
      </c>
      <c r="AW844" s="95">
        <f t="shared" si="220"/>
        <v>3</v>
      </c>
      <c r="AX844" s="96">
        <f t="shared" si="221"/>
        <v>6.5</v>
      </c>
      <c r="AY844" s="18" t="str">
        <f t="shared" si="222"/>
        <v>F</v>
      </c>
      <c r="AZ844" s="18"/>
      <c r="BA844" s="18" t="str">
        <f>INDEX([1]Proflile65!$L:$L,MATCH([1]ตารางคะแนนV3!$C844,[1]Proflile65!$D:$D,0))</f>
        <v>เดิม</v>
      </c>
      <c r="BB844" s="18"/>
      <c r="BC844" s="18"/>
      <c r="BD844" s="28" t="b">
        <f t="shared" si="223"/>
        <v>1</v>
      </c>
      <c r="BE844" s="96">
        <v>6.5</v>
      </c>
      <c r="BF844" s="18" t="s">
        <v>2074</v>
      </c>
      <c r="BH844" s="17">
        <f t="shared" si="208"/>
        <v>0</v>
      </c>
    </row>
    <row r="845" spans="1:60">
      <c r="A845" s="18" t="s">
        <v>48</v>
      </c>
      <c r="B845" s="17" t="s">
        <v>130</v>
      </c>
      <c r="C845" s="18" t="s">
        <v>2001</v>
      </c>
      <c r="D845" s="17" t="s">
        <v>2002</v>
      </c>
      <c r="E845" s="18" t="str">
        <f>INDEX([1]Proflile65!$F:$F,MATCH([1]ตารางคะแนนV3!$C845,[1]Proflile65!$D:$D,0))</f>
        <v>รพช.</v>
      </c>
      <c r="F845" s="18">
        <f>INDEX([1]Proflile65!$H:$H,MATCH([1]ตารางคะแนนV3!$C845,[1]Proflile65!$D:$D,0))</f>
        <v>42</v>
      </c>
      <c r="G845" s="19" t="str">
        <f>INDEX([1]Proflile65!$K:$K,MATCH([1]ตารางคะแนนV3!$C845,[1]Proflile65!$D:$D,0))</f>
        <v>รพช.F2 P30,000-60,000</v>
      </c>
      <c r="H845" s="75">
        <v>35435</v>
      </c>
      <c r="I845" s="76">
        <f>INDEX([1]RiskPlusY2565Q3!L:L,MATCH([1]ตารางคะแนนV3!$C845,[1]RiskPlusY2565Q3!$D:$D,0))</f>
        <v>41632207.32</v>
      </c>
      <c r="J845" s="76">
        <f>INDEX([1]RiskPlusY2565Q3!P:P,MATCH([1]ตารางคะแนนV3!$C845,[1]RiskPlusY2565Q3!$D:$D,0))</f>
        <v>28824772.239999998</v>
      </c>
      <c r="K845" s="76">
        <f>INDEX([1]RiskPlusY2565Q3!O:O,MATCH([1]ตารางคะแนนV3!$C845,[1]RiskPlusY2565Q3!$D:$D,0))</f>
        <v>26648513.41</v>
      </c>
      <c r="L845" s="76">
        <f>INDEX([1]RiskPlusY2565Q3!M:M,MATCH([1]ตารางคะแนนV3!$C845,[1]RiskPlusY2565Q3!$D:$D,0))</f>
        <v>24269372.800000001</v>
      </c>
      <c r="M845" s="29">
        <f>INDEX([1]RiskPlusY2565Q3!N:N,MATCH([1]ตารางคะแนนV3!$C845,[1]RiskPlusY2565Q3!$D:$D,0))</f>
        <v>0</v>
      </c>
      <c r="N845" s="77">
        <f>INDEX([1]PlanfinY2565Q3!M:M,MATCH([1]ตารางคะแนนV3!$C845,[1]PlanfinY2565Q3!$C:$C,0))</f>
        <v>0</v>
      </c>
      <c r="O845" s="78">
        <f>INDEX([1]PlanfinY2565Q3!N:N,MATCH([1]ตารางคะแนนV3!$C845,[1]PlanfinY2565Q3!$C:$C,0))</f>
        <v>1</v>
      </c>
      <c r="P845" s="79">
        <f t="shared" si="209"/>
        <v>1</v>
      </c>
      <c r="Q845" s="80">
        <f>INDEX([1]Ratio!R:R,MATCH([1]ตารางคะแนนV3!$C845,[1]Ratio!$C:$C,0))</f>
        <v>184</v>
      </c>
      <c r="R845" s="81">
        <f>INDEX([1]RiskPlusY2565Q3!$S:$S,MATCH([1]ตารางคะแนนV3!C845,[1]RiskPlusY2565Q3!$D:$D,0))</f>
        <v>0</v>
      </c>
      <c r="S845" s="82">
        <f>INDEX([1]Ratio!$S:$S,MATCH([1]ตารางคะแนนV3!$C845,[1]Ratio!$C:$C,0))</f>
        <v>23</v>
      </c>
      <c r="T845" s="78">
        <f>VLOOKUP($C845,[1]RiskPlusY2565Q3!$D$2:$W$901,17,0)</f>
        <v>1</v>
      </c>
      <c r="U845" s="83">
        <f t="shared" si="210"/>
        <v>0.5</v>
      </c>
      <c r="V845" s="82">
        <f>INDEX([1]Ratio!$T:$T,MATCH([1]ตารางคะแนนV3!$C845,[1]Ratio!$C:$C,0))</f>
        <v>66</v>
      </c>
      <c r="W845" s="78">
        <f>VLOOKUP($C845,[1]RiskPlusY2565Q3!$D$2:$W$901,18,0)</f>
        <v>0</v>
      </c>
      <c r="X845" s="83">
        <f t="shared" si="211"/>
        <v>0</v>
      </c>
      <c r="Y845" s="82">
        <f>INDEX([1]Ratio!$V:$V,MATCH([1]ตารางคะแนนV3!$C845,[1]Ratio!$C:$C,0))</f>
        <v>58</v>
      </c>
      <c r="Z845" s="81">
        <f>INDEX([1]RiskPlusY2565Q3!$W:$W,MATCH([1]ตารางคะแนนV3!C845,[1]RiskPlusY2565Q3!$D:$D,0))</f>
        <v>1</v>
      </c>
      <c r="AA845" s="84">
        <f t="shared" si="212"/>
        <v>1.5</v>
      </c>
      <c r="AB845" s="77" t="str">
        <f>INDEX('[1]Quick MethodY2565Q3'!P:P,MATCH([1]ตารางคะแนนV3!$C845,'[1]Quick MethodY2565Q3'!$C:$C,0))</f>
        <v>1</v>
      </c>
      <c r="AC845" s="78" t="str">
        <f>INDEX('[1]Quick MethodY2565Q3'!Q:Q,MATCH([1]ตารางคะแนนV3!$C845,'[1]Quick MethodY2565Q3'!$C:$C,0))</f>
        <v>1</v>
      </c>
      <c r="AD845" s="78">
        <f>INDEX([1]HGRY2565Q3!W:W,MATCH([1]ตารางคะแนนV3!$C845,[1]HGRY2565Q3!$C:$C,0))</f>
        <v>0</v>
      </c>
      <c r="AE845" s="78">
        <f>INDEX([1]HGRY2565Q3!X:X,MATCH([1]ตารางคะแนนV3!$C845,[1]HGRY2565Q3!$C:$C,0))</f>
        <v>0.5</v>
      </c>
      <c r="AF845" s="78">
        <f>INDEX([1]HGRY2565Q3!Y:Y,MATCH([1]ตารางคะแนนV3!$C845,[1]HGRY2565Q3!$C:$C,0))</f>
        <v>0.5</v>
      </c>
      <c r="AG845" s="78">
        <f>INDEX([1]HGRY2565Q3!Z:Z,MATCH([1]ตารางคะแนนV3!$C845,[1]HGRY2565Q3!$C:$C,0))</f>
        <v>0.5</v>
      </c>
      <c r="AH845" s="85">
        <f t="shared" si="213"/>
        <v>3.5</v>
      </c>
      <c r="AI845" s="79">
        <f t="shared" si="214"/>
        <v>2</v>
      </c>
      <c r="AJ845" s="86">
        <f>INDEX([1]PointY2565Q3!J:J,MATCH([1]ตารางคะแนนV3!$C845,[1]PointY2565Q3!$C:$C,0))</f>
        <v>1</v>
      </c>
      <c r="AK845" s="87">
        <f>IFERROR(INDEX([1]อัตราการครองเตียง!O:O,MATCH([1]ตารางคะแนนV3!$C845,[1]อัตราการครองเตียง!$C:$C,0)),0)</f>
        <v>1</v>
      </c>
      <c r="AL845" s="88">
        <f>INDEX([1]SumAdjRw!R:R,MATCH([1]ตารางคะแนนV3!$C845,[1]SumAdjRw!$C:$C,0))</f>
        <v>1</v>
      </c>
      <c r="AM845" s="89">
        <f t="shared" si="215"/>
        <v>2</v>
      </c>
      <c r="AN845" s="90">
        <f t="shared" si="216"/>
        <v>5</v>
      </c>
      <c r="AO845" s="91">
        <f t="shared" si="217"/>
        <v>7.5</v>
      </c>
      <c r="AP845" s="92">
        <f>INDEX([1]RiskPlusY2565Q3!Q:Q,MATCH([1]ตารางคะแนนV3!$C845,[1]RiskPlusY2565Q3!$D:$D,0))</f>
        <v>0</v>
      </c>
      <c r="AQ845" s="92">
        <f>INDEX([1]RiskPlusY2565Q3!R:R,MATCH([1]ตารางคะแนนV3!$C845,[1]RiskPlusY2565Q3!$D:$D,0))</f>
        <v>0</v>
      </c>
      <c r="AR845" s="92">
        <f>INDEX([1]RiskPlusY2565Q3!AB:AB,MATCH([1]ตารางคะแนนV3!$C845,[1]RiskPlusY2565Q3!$D:$D,0))</f>
        <v>1</v>
      </c>
      <c r="AS845" s="93">
        <f t="shared" si="218"/>
        <v>1</v>
      </c>
      <c r="AT845" s="92">
        <f>INDEX([1]RiskPlusY2565Q3!AA:AA,MATCH([1]ตารางคะแนนV3!$C845,[1]RiskPlusY2565Q3!$D:$D,0))</f>
        <v>1</v>
      </c>
      <c r="AU845" s="92">
        <f>INDEX([1]RiskPlusY2565Q3!AC:AC,MATCH([1]ตารางคะแนนV3!$C845,[1]RiskPlusY2565Q3!$D:$D,0))</f>
        <v>1</v>
      </c>
      <c r="AV845" s="94">
        <f t="shared" si="219"/>
        <v>2</v>
      </c>
      <c r="AW845" s="95">
        <f t="shared" si="220"/>
        <v>3</v>
      </c>
      <c r="AX845" s="96">
        <f t="shared" si="221"/>
        <v>10.5</v>
      </c>
      <c r="AY845" s="18" t="str">
        <f t="shared" si="222"/>
        <v>B</v>
      </c>
      <c r="AZ845" s="18"/>
      <c r="BA845" s="18" t="str">
        <f>INDEX([1]Proflile65!$L:$L,MATCH([1]ตารางคะแนนV3!$C845,[1]Proflile65!$D:$D,0))</f>
        <v>เดิม</v>
      </c>
      <c r="BB845" s="18"/>
      <c r="BC845" s="18"/>
      <c r="BD845" s="28" t="b">
        <f t="shared" si="223"/>
        <v>1</v>
      </c>
      <c r="BE845" s="96">
        <v>10.5</v>
      </c>
      <c r="BF845" s="18" t="s">
        <v>2071</v>
      </c>
      <c r="BH845" s="17">
        <f t="shared" si="208"/>
        <v>150000</v>
      </c>
    </row>
    <row r="846" spans="1:60">
      <c r="A846" s="18" t="s">
        <v>48</v>
      </c>
      <c r="B846" s="17" t="s">
        <v>130</v>
      </c>
      <c r="C846" s="18" t="s">
        <v>2003</v>
      </c>
      <c r="D846" s="17" t="s">
        <v>2004</v>
      </c>
      <c r="E846" s="18" t="str">
        <f>INDEX([1]Proflile65!$F:$F,MATCH([1]ตารางคะแนนV3!$C846,[1]Proflile65!$D:$D,0))</f>
        <v>รพช.</v>
      </c>
      <c r="F846" s="18">
        <f>INDEX([1]Proflile65!$H:$H,MATCH([1]ตารางคะแนนV3!$C846,[1]Proflile65!$D:$D,0))</f>
        <v>60</v>
      </c>
      <c r="G846" s="19" t="str">
        <f>INDEX([1]Proflile65!$K:$K,MATCH([1]ตารางคะแนนV3!$C846,[1]Proflile65!$D:$D,0))</f>
        <v>รพช.F2 P30,000-60,000</v>
      </c>
      <c r="H846" s="75">
        <v>46832</v>
      </c>
      <c r="I846" s="76">
        <f>INDEX([1]RiskPlusY2565Q3!L:L,MATCH([1]ตารางคะแนนV3!$C846,[1]RiskPlusY2565Q3!$D:$D,0))</f>
        <v>42555297.579999998</v>
      </c>
      <c r="J846" s="76">
        <f>INDEX([1]RiskPlusY2565Q3!P:P,MATCH([1]ตารางคะแนนV3!$C846,[1]RiskPlusY2565Q3!$D:$D,0))</f>
        <v>29953523.23</v>
      </c>
      <c r="K846" s="76">
        <f>INDEX([1]RiskPlusY2565Q3!O:O,MATCH([1]ตารางคะแนนV3!$C846,[1]RiskPlusY2565Q3!$D:$D,0))</f>
        <v>32217366.5</v>
      </c>
      <c r="L846" s="76">
        <f>INDEX([1]RiskPlusY2565Q3!M:M,MATCH([1]ตารางคะแนนV3!$C846,[1]RiskPlusY2565Q3!$D:$D,0))</f>
        <v>30222080.07</v>
      </c>
      <c r="M846" s="29">
        <f>INDEX([1]RiskPlusY2565Q3!N:N,MATCH([1]ตารางคะแนนV3!$C846,[1]RiskPlusY2565Q3!$D:$D,0))</f>
        <v>0</v>
      </c>
      <c r="N846" s="77">
        <f>INDEX([1]PlanfinY2565Q3!M:M,MATCH([1]ตารางคะแนนV3!$C846,[1]PlanfinY2565Q3!$C:$C,0))</f>
        <v>0</v>
      </c>
      <c r="O846" s="78">
        <f>INDEX([1]PlanfinY2565Q3!N:N,MATCH([1]ตารางคะแนนV3!$C846,[1]PlanfinY2565Q3!$C:$C,0))</f>
        <v>1</v>
      </c>
      <c r="P846" s="79">
        <f t="shared" si="209"/>
        <v>1</v>
      </c>
      <c r="Q846" s="80">
        <f>INDEX([1]Ratio!R:R,MATCH([1]ตารางคะแนนV3!$C846,[1]Ratio!$C:$C,0))</f>
        <v>180</v>
      </c>
      <c r="R846" s="81">
        <f>INDEX([1]RiskPlusY2565Q3!$S:$S,MATCH([1]ตารางคะแนนV3!C846,[1]RiskPlusY2565Q3!$D:$D,0))</f>
        <v>0</v>
      </c>
      <c r="S846" s="82">
        <f>INDEX([1]Ratio!$S:$S,MATCH([1]ตารางคะแนนV3!$C846,[1]Ratio!$C:$C,0))</f>
        <v>40</v>
      </c>
      <c r="T846" s="78">
        <f>VLOOKUP($C846,[1]RiskPlusY2565Q3!$D$2:$W$901,17,0)</f>
        <v>1</v>
      </c>
      <c r="U846" s="83">
        <f t="shared" si="210"/>
        <v>0.5</v>
      </c>
      <c r="V846" s="82">
        <f>INDEX([1]Ratio!$T:$T,MATCH([1]ตารางคะแนนV3!$C846,[1]Ratio!$C:$C,0))</f>
        <v>56</v>
      </c>
      <c r="W846" s="78">
        <f>VLOOKUP($C846,[1]RiskPlusY2565Q3!$D$2:$W$901,18,0)</f>
        <v>1</v>
      </c>
      <c r="X846" s="83">
        <f t="shared" si="211"/>
        <v>0.5</v>
      </c>
      <c r="Y846" s="82">
        <f>INDEX([1]Ratio!$V:$V,MATCH([1]ตารางคะแนนV3!$C846,[1]Ratio!$C:$C,0))</f>
        <v>56</v>
      </c>
      <c r="Z846" s="81">
        <f>INDEX([1]RiskPlusY2565Q3!$W:$W,MATCH([1]ตารางคะแนนV3!C846,[1]RiskPlusY2565Q3!$D:$D,0))</f>
        <v>1</v>
      </c>
      <c r="AA846" s="84">
        <f t="shared" si="212"/>
        <v>2</v>
      </c>
      <c r="AB846" s="77" t="str">
        <f>INDEX('[1]Quick MethodY2565Q3'!P:P,MATCH([1]ตารางคะแนนV3!$C846,'[1]Quick MethodY2565Q3'!$C:$C,0))</f>
        <v>0</v>
      </c>
      <c r="AC846" s="78" t="str">
        <f>INDEX('[1]Quick MethodY2565Q3'!Q:Q,MATCH([1]ตารางคะแนนV3!$C846,'[1]Quick MethodY2565Q3'!$C:$C,0))</f>
        <v>0</v>
      </c>
      <c r="AD846" s="78">
        <f>INDEX([1]HGRY2565Q3!W:W,MATCH([1]ตารางคะแนนV3!$C846,[1]HGRY2565Q3!$C:$C,0))</f>
        <v>0</v>
      </c>
      <c r="AE846" s="78">
        <f>INDEX([1]HGRY2565Q3!X:X,MATCH([1]ตารางคะแนนV3!$C846,[1]HGRY2565Q3!$C:$C,0))</f>
        <v>0.5</v>
      </c>
      <c r="AF846" s="78">
        <f>INDEX([1]HGRY2565Q3!Y:Y,MATCH([1]ตารางคะแนนV3!$C846,[1]HGRY2565Q3!$C:$C,0))</f>
        <v>0</v>
      </c>
      <c r="AG846" s="78">
        <f>INDEX([1]HGRY2565Q3!Z:Z,MATCH([1]ตารางคะแนนV3!$C846,[1]HGRY2565Q3!$C:$C,0))</f>
        <v>0.5</v>
      </c>
      <c r="AH846" s="85">
        <f t="shared" si="213"/>
        <v>1</v>
      </c>
      <c r="AI846" s="79">
        <f t="shared" si="214"/>
        <v>1</v>
      </c>
      <c r="AJ846" s="86">
        <f>INDEX([1]PointY2565Q3!J:J,MATCH([1]ตารางคะแนนV3!$C846,[1]PointY2565Q3!$C:$C,0))</f>
        <v>1</v>
      </c>
      <c r="AK846" s="87">
        <f>IFERROR(INDEX([1]อัตราการครองเตียง!O:O,MATCH([1]ตารางคะแนนV3!$C846,[1]อัตราการครองเตียง!$C:$C,0)),0)</f>
        <v>0</v>
      </c>
      <c r="AL846" s="88">
        <f>INDEX([1]SumAdjRw!R:R,MATCH([1]ตารางคะแนนV3!$C846,[1]SumAdjRw!$C:$C,0))</f>
        <v>0</v>
      </c>
      <c r="AM846" s="89">
        <f t="shared" si="215"/>
        <v>0</v>
      </c>
      <c r="AN846" s="90">
        <f t="shared" si="216"/>
        <v>2</v>
      </c>
      <c r="AO846" s="91">
        <f t="shared" si="217"/>
        <v>5</v>
      </c>
      <c r="AP846" s="92">
        <f>INDEX([1]RiskPlusY2565Q3!Q:Q,MATCH([1]ตารางคะแนนV3!$C846,[1]RiskPlusY2565Q3!$D:$D,0))</f>
        <v>0</v>
      </c>
      <c r="AQ846" s="92">
        <f>INDEX([1]RiskPlusY2565Q3!R:R,MATCH([1]ตารางคะแนนV3!$C846,[1]RiskPlusY2565Q3!$D:$D,0))</f>
        <v>1</v>
      </c>
      <c r="AR846" s="92">
        <f>INDEX([1]RiskPlusY2565Q3!AB:AB,MATCH([1]ตารางคะแนนV3!$C846,[1]RiskPlusY2565Q3!$D:$D,0))</f>
        <v>1</v>
      </c>
      <c r="AS846" s="93">
        <f t="shared" si="218"/>
        <v>2</v>
      </c>
      <c r="AT846" s="92">
        <f>INDEX([1]RiskPlusY2565Q3!AA:AA,MATCH([1]ตารางคะแนนV3!$C846,[1]RiskPlusY2565Q3!$D:$D,0))</f>
        <v>1</v>
      </c>
      <c r="AU846" s="92">
        <f>INDEX([1]RiskPlusY2565Q3!AC:AC,MATCH([1]ตารางคะแนนV3!$C846,[1]RiskPlusY2565Q3!$D:$D,0))</f>
        <v>1</v>
      </c>
      <c r="AV846" s="94">
        <f t="shared" si="219"/>
        <v>2</v>
      </c>
      <c r="AW846" s="95">
        <f t="shared" si="220"/>
        <v>4</v>
      </c>
      <c r="AX846" s="96">
        <f t="shared" si="221"/>
        <v>9</v>
      </c>
      <c r="AY846" s="18" t="str">
        <f t="shared" si="222"/>
        <v>C</v>
      </c>
      <c r="AZ846" s="18"/>
      <c r="BA846" s="18" t="str">
        <f>INDEX([1]Proflile65!$L:$L,MATCH([1]ตารางคะแนนV3!$C846,[1]Proflile65!$D:$D,0))</f>
        <v>เดิม</v>
      </c>
      <c r="BB846" s="18"/>
      <c r="BC846" s="18"/>
      <c r="BD846" s="28" t="b">
        <f t="shared" si="223"/>
        <v>1</v>
      </c>
      <c r="BE846" s="96">
        <v>9</v>
      </c>
      <c r="BF846" s="18" t="s">
        <v>2072</v>
      </c>
      <c r="BH846" s="17">
        <f t="shared" si="208"/>
        <v>0</v>
      </c>
    </row>
    <row r="847" spans="1:60">
      <c r="A847" s="18" t="s">
        <v>48</v>
      </c>
      <c r="B847" s="17" t="s">
        <v>130</v>
      </c>
      <c r="C847" s="18" t="s">
        <v>2005</v>
      </c>
      <c r="D847" s="17" t="s">
        <v>2006</v>
      </c>
      <c r="E847" s="18" t="str">
        <f>INDEX([1]Proflile65!$F:$F,MATCH([1]ตารางคะแนนV3!$C847,[1]Proflile65!$D:$D,0))</f>
        <v>รพช.</v>
      </c>
      <c r="F847" s="18">
        <f>INDEX([1]Proflile65!$H:$H,MATCH([1]ตารางคะแนนV3!$C847,[1]Proflile65!$D:$D,0))</f>
        <v>35</v>
      </c>
      <c r="G847" s="19" t="str">
        <f>INDEX([1]Proflile65!$K:$K,MATCH([1]ตารางคะแนนV3!$C847,[1]Proflile65!$D:$D,0))</f>
        <v>รพช.F2 P&lt;=30,000</v>
      </c>
      <c r="H847" s="75">
        <v>22660</v>
      </c>
      <c r="I847" s="76">
        <f>INDEX([1]RiskPlusY2565Q3!L:L,MATCH([1]ตารางคะแนนV3!$C847,[1]RiskPlusY2565Q3!$D:$D,0))</f>
        <v>93969268.719999999</v>
      </c>
      <c r="J847" s="76">
        <f>INDEX([1]RiskPlusY2565Q3!P:P,MATCH([1]ตารางคะแนนV3!$C847,[1]RiskPlusY2565Q3!$D:$D,0))</f>
        <v>46814289.359999999</v>
      </c>
      <c r="K847" s="76">
        <f>INDEX([1]RiskPlusY2565Q3!O:O,MATCH([1]ตารางคะแนนV3!$C847,[1]RiskPlusY2565Q3!$D:$D,0))</f>
        <v>50159590</v>
      </c>
      <c r="L847" s="76">
        <f>INDEX([1]RiskPlusY2565Q3!M:M,MATCH([1]ตารางคะแนนV3!$C847,[1]RiskPlusY2565Q3!$D:$D,0))</f>
        <v>43714022.990000002</v>
      </c>
      <c r="M847" s="29">
        <f>INDEX([1]RiskPlusY2565Q3!N:N,MATCH([1]ตารางคะแนนV3!$C847,[1]RiskPlusY2565Q3!$D:$D,0))</f>
        <v>0</v>
      </c>
      <c r="N847" s="77">
        <f>INDEX([1]PlanfinY2565Q3!M:M,MATCH([1]ตารางคะแนนV3!$C847,[1]PlanfinY2565Q3!$C:$C,0))</f>
        <v>0</v>
      </c>
      <c r="O847" s="78">
        <f>INDEX([1]PlanfinY2565Q3!N:N,MATCH([1]ตารางคะแนนV3!$C847,[1]PlanfinY2565Q3!$C:$C,0))</f>
        <v>1</v>
      </c>
      <c r="P847" s="79">
        <f t="shared" si="209"/>
        <v>1</v>
      </c>
      <c r="Q847" s="80">
        <f>INDEX([1]Ratio!R:R,MATCH([1]ตารางคะแนนV3!$C847,[1]Ratio!$C:$C,0))</f>
        <v>99</v>
      </c>
      <c r="R847" s="81">
        <f>INDEX([1]RiskPlusY2565Q3!$S:$S,MATCH([1]ตารางคะแนนV3!C847,[1]RiskPlusY2565Q3!$D:$D,0))</f>
        <v>0</v>
      </c>
      <c r="S847" s="82">
        <f>INDEX([1]Ratio!$S:$S,MATCH([1]ตารางคะแนนV3!$C847,[1]Ratio!$C:$C,0))</f>
        <v>261</v>
      </c>
      <c r="T847" s="78">
        <f>VLOOKUP($C847,[1]RiskPlusY2565Q3!$D$2:$W$901,17,0)</f>
        <v>0</v>
      </c>
      <c r="U847" s="83">
        <f t="shared" si="210"/>
        <v>0</v>
      </c>
      <c r="V847" s="82">
        <f>INDEX([1]Ratio!$T:$T,MATCH([1]ตารางคะแนนV3!$C847,[1]Ratio!$C:$C,0))</f>
        <v>61</v>
      </c>
      <c r="W847" s="78">
        <f>VLOOKUP($C847,[1]RiskPlusY2565Q3!$D$2:$W$901,18,0)</f>
        <v>0</v>
      </c>
      <c r="X847" s="83">
        <f t="shared" si="211"/>
        <v>0</v>
      </c>
      <c r="Y847" s="82">
        <f>INDEX([1]Ratio!$V:$V,MATCH([1]ตารางคะแนนV3!$C847,[1]Ratio!$C:$C,0))</f>
        <v>118</v>
      </c>
      <c r="Z847" s="81">
        <f>INDEX([1]RiskPlusY2565Q3!$W:$W,MATCH([1]ตารางคะแนนV3!C847,[1]RiskPlusY2565Q3!$D:$D,0))</f>
        <v>0</v>
      </c>
      <c r="AA847" s="84">
        <f t="shared" si="212"/>
        <v>0</v>
      </c>
      <c r="AB847" s="77" t="str">
        <f>INDEX('[1]Quick MethodY2565Q3'!P:P,MATCH([1]ตารางคะแนนV3!$C847,'[1]Quick MethodY2565Q3'!$C:$C,0))</f>
        <v>1</v>
      </c>
      <c r="AC847" s="78" t="str">
        <f>INDEX('[1]Quick MethodY2565Q3'!Q:Q,MATCH([1]ตารางคะแนนV3!$C847,'[1]Quick MethodY2565Q3'!$C:$C,0))</f>
        <v>0</v>
      </c>
      <c r="AD847" s="78">
        <f>INDEX([1]HGRY2565Q3!W:W,MATCH([1]ตารางคะแนนV3!$C847,[1]HGRY2565Q3!$C:$C,0))</f>
        <v>0</v>
      </c>
      <c r="AE847" s="78">
        <f>INDEX([1]HGRY2565Q3!X:X,MATCH([1]ตารางคะแนนV3!$C847,[1]HGRY2565Q3!$C:$C,0))</f>
        <v>0.5</v>
      </c>
      <c r="AF847" s="78">
        <f>INDEX([1]HGRY2565Q3!Y:Y,MATCH([1]ตารางคะแนนV3!$C847,[1]HGRY2565Q3!$C:$C,0))</f>
        <v>0.5</v>
      </c>
      <c r="AG847" s="78">
        <f>INDEX([1]HGRY2565Q3!Z:Z,MATCH([1]ตารางคะแนนV3!$C847,[1]HGRY2565Q3!$C:$C,0))</f>
        <v>0.5</v>
      </c>
      <c r="AH847" s="85">
        <f t="shared" si="213"/>
        <v>2.5</v>
      </c>
      <c r="AI847" s="79">
        <f t="shared" si="214"/>
        <v>2</v>
      </c>
      <c r="AJ847" s="86">
        <f>INDEX([1]PointY2565Q3!J:J,MATCH([1]ตารางคะแนนV3!$C847,[1]PointY2565Q3!$C:$C,0))</f>
        <v>1</v>
      </c>
      <c r="AK847" s="87">
        <f>IFERROR(INDEX([1]อัตราการครองเตียง!O:O,MATCH([1]ตารางคะแนนV3!$C847,[1]อัตราการครองเตียง!$C:$C,0)),0)</f>
        <v>0</v>
      </c>
      <c r="AL847" s="88">
        <f>INDEX([1]SumAdjRw!R:R,MATCH([1]ตารางคะแนนV3!$C847,[1]SumAdjRw!$C:$C,0))</f>
        <v>1</v>
      </c>
      <c r="AM847" s="89">
        <f t="shared" si="215"/>
        <v>1</v>
      </c>
      <c r="AN847" s="90">
        <f t="shared" si="216"/>
        <v>4</v>
      </c>
      <c r="AO847" s="91">
        <f t="shared" si="217"/>
        <v>5</v>
      </c>
      <c r="AP847" s="92">
        <f>INDEX([1]RiskPlusY2565Q3!Q:Q,MATCH([1]ตารางคะแนนV3!$C847,[1]RiskPlusY2565Q3!$D:$D,0))</f>
        <v>1</v>
      </c>
      <c r="AQ847" s="92">
        <f>INDEX([1]RiskPlusY2565Q3!R:R,MATCH([1]ตารางคะแนนV3!$C847,[1]RiskPlusY2565Q3!$D:$D,0))</f>
        <v>1</v>
      </c>
      <c r="AR847" s="92">
        <f>INDEX([1]RiskPlusY2565Q3!AB:AB,MATCH([1]ตารางคะแนนV3!$C847,[1]RiskPlusY2565Q3!$D:$D,0))</f>
        <v>1</v>
      </c>
      <c r="AS847" s="93">
        <f t="shared" si="218"/>
        <v>3</v>
      </c>
      <c r="AT847" s="92">
        <f>INDEX([1]RiskPlusY2565Q3!AA:AA,MATCH([1]ตารางคะแนนV3!$C847,[1]RiskPlusY2565Q3!$D:$D,0))</f>
        <v>1</v>
      </c>
      <c r="AU847" s="92">
        <f>INDEX([1]RiskPlusY2565Q3!AC:AC,MATCH([1]ตารางคะแนนV3!$C847,[1]RiskPlusY2565Q3!$D:$D,0))</f>
        <v>1</v>
      </c>
      <c r="AV847" s="94">
        <f t="shared" si="219"/>
        <v>2</v>
      </c>
      <c r="AW847" s="95">
        <f t="shared" si="220"/>
        <v>5</v>
      </c>
      <c r="AX847" s="96">
        <f t="shared" si="221"/>
        <v>10</v>
      </c>
      <c r="AY847" s="18" t="str">
        <f t="shared" si="222"/>
        <v>C</v>
      </c>
      <c r="AZ847" s="18"/>
      <c r="BA847" s="18" t="str">
        <f>INDEX([1]Proflile65!$L:$L,MATCH([1]ตารางคะแนนV3!$C847,[1]Proflile65!$D:$D,0))</f>
        <v>เดิม</v>
      </c>
      <c r="BB847" s="18"/>
      <c r="BC847" s="18"/>
      <c r="BD847" s="28" t="b">
        <f t="shared" si="223"/>
        <v>1</v>
      </c>
      <c r="BE847" s="96">
        <v>10</v>
      </c>
      <c r="BF847" s="18" t="s">
        <v>2072</v>
      </c>
      <c r="BH847" s="17">
        <f t="shared" si="208"/>
        <v>0</v>
      </c>
    </row>
    <row r="848" spans="1:60">
      <c r="A848" s="18" t="s">
        <v>48</v>
      </c>
      <c r="B848" s="17" t="s">
        <v>130</v>
      </c>
      <c r="C848" s="18" t="s">
        <v>2007</v>
      </c>
      <c r="D848" s="17" t="s">
        <v>2008</v>
      </c>
      <c r="E848" s="18" t="str">
        <f>INDEX([1]Proflile65!$F:$F,MATCH([1]ตารางคะแนนV3!$C848,[1]Proflile65!$D:$D,0))</f>
        <v>รพช.</v>
      </c>
      <c r="F848" s="18">
        <f>INDEX([1]Proflile65!$H:$H,MATCH([1]ตารางคะแนนV3!$C848,[1]Proflile65!$D:$D,0))</f>
        <v>42</v>
      </c>
      <c r="G848" s="19" t="str">
        <f>INDEX([1]Proflile65!$K:$K,MATCH([1]ตารางคะแนนV3!$C848,[1]Proflile65!$D:$D,0))</f>
        <v>รพช.F2 P30,000-60,000</v>
      </c>
      <c r="H848" s="75">
        <v>49645</v>
      </c>
      <c r="I848" s="76">
        <f>INDEX([1]RiskPlusY2565Q3!L:L,MATCH([1]ตารางคะแนนV3!$C848,[1]RiskPlusY2565Q3!$D:$D,0))</f>
        <v>59036429.5</v>
      </c>
      <c r="J848" s="76">
        <f>INDEX([1]RiskPlusY2565Q3!P:P,MATCH([1]ตารางคะแนนV3!$C848,[1]RiskPlusY2565Q3!$D:$D,0))</f>
        <v>41436716.659999996</v>
      </c>
      <c r="K848" s="76">
        <f>INDEX([1]RiskPlusY2565Q3!O:O,MATCH([1]ตารางคะแนนV3!$C848,[1]RiskPlusY2565Q3!$D:$D,0))</f>
        <v>50091254.590000004</v>
      </c>
      <c r="L848" s="76">
        <f>INDEX([1]RiskPlusY2565Q3!M:M,MATCH([1]ตารางคะแนนV3!$C848,[1]RiskPlusY2565Q3!$D:$D,0))</f>
        <v>53403614.869999997</v>
      </c>
      <c r="M848" s="29">
        <f>INDEX([1]RiskPlusY2565Q3!N:N,MATCH([1]ตารางคะแนนV3!$C848,[1]RiskPlusY2565Q3!$D:$D,0))</f>
        <v>0</v>
      </c>
      <c r="N848" s="77">
        <f>INDEX([1]PlanfinY2565Q3!M:M,MATCH([1]ตารางคะแนนV3!$C848,[1]PlanfinY2565Q3!$C:$C,0))</f>
        <v>1</v>
      </c>
      <c r="O848" s="78">
        <f>INDEX([1]PlanfinY2565Q3!N:N,MATCH([1]ตารางคะแนนV3!$C848,[1]PlanfinY2565Q3!$C:$C,0))</f>
        <v>1</v>
      </c>
      <c r="P848" s="79">
        <f t="shared" si="209"/>
        <v>2</v>
      </c>
      <c r="Q848" s="80">
        <f>INDEX([1]Ratio!R:R,MATCH([1]ตารางคะแนนV3!$C848,[1]Ratio!$C:$C,0))</f>
        <v>213</v>
      </c>
      <c r="R848" s="81">
        <f>INDEX([1]RiskPlusY2565Q3!$S:$S,MATCH([1]ตารางคะแนนV3!C848,[1]RiskPlusY2565Q3!$D:$D,0))</f>
        <v>0</v>
      </c>
      <c r="S848" s="82">
        <f>INDEX([1]Ratio!$S:$S,MATCH([1]ตารางคะแนนV3!$C848,[1]Ratio!$C:$C,0))</f>
        <v>81</v>
      </c>
      <c r="T848" s="78">
        <f>VLOOKUP($C848,[1]RiskPlusY2565Q3!$D$2:$W$901,17,0)</f>
        <v>0</v>
      </c>
      <c r="U848" s="83">
        <f t="shared" si="210"/>
        <v>0</v>
      </c>
      <c r="V848" s="82">
        <f>INDEX([1]Ratio!$T:$T,MATCH([1]ตารางคะแนนV3!$C848,[1]Ratio!$C:$C,0))</f>
        <v>70</v>
      </c>
      <c r="W848" s="78">
        <f>VLOOKUP($C848,[1]RiskPlusY2565Q3!$D$2:$W$901,18,0)</f>
        <v>0</v>
      </c>
      <c r="X848" s="83">
        <f t="shared" si="211"/>
        <v>0</v>
      </c>
      <c r="Y848" s="82">
        <f>INDEX([1]Ratio!$V:$V,MATCH([1]ตารางคะแนนV3!$C848,[1]Ratio!$C:$C,0))</f>
        <v>42</v>
      </c>
      <c r="Z848" s="81">
        <f>INDEX([1]RiskPlusY2565Q3!$W:$W,MATCH([1]ตารางคะแนนV3!C848,[1]RiskPlusY2565Q3!$D:$D,0))</f>
        <v>1</v>
      </c>
      <c r="AA848" s="84">
        <f t="shared" si="212"/>
        <v>1</v>
      </c>
      <c r="AB848" s="77" t="str">
        <f>INDEX('[1]Quick MethodY2565Q3'!P:P,MATCH([1]ตารางคะแนนV3!$C848,'[1]Quick MethodY2565Q3'!$C:$C,0))</f>
        <v>1</v>
      </c>
      <c r="AC848" s="78" t="str">
        <f>INDEX('[1]Quick MethodY2565Q3'!Q:Q,MATCH([1]ตารางคะแนนV3!$C848,'[1]Quick MethodY2565Q3'!$C:$C,0))</f>
        <v>0</v>
      </c>
      <c r="AD848" s="78">
        <f>INDEX([1]HGRY2565Q3!W:W,MATCH([1]ตารางคะแนนV3!$C848,[1]HGRY2565Q3!$C:$C,0))</f>
        <v>0</v>
      </c>
      <c r="AE848" s="78">
        <f>INDEX([1]HGRY2565Q3!X:X,MATCH([1]ตารางคะแนนV3!$C848,[1]HGRY2565Q3!$C:$C,0))</f>
        <v>0.5</v>
      </c>
      <c r="AF848" s="78">
        <f>INDEX([1]HGRY2565Q3!Y:Y,MATCH([1]ตารางคะแนนV3!$C848,[1]HGRY2565Q3!$C:$C,0))</f>
        <v>0</v>
      </c>
      <c r="AG848" s="78">
        <f>INDEX([1]HGRY2565Q3!Z:Z,MATCH([1]ตารางคะแนนV3!$C848,[1]HGRY2565Q3!$C:$C,0))</f>
        <v>0</v>
      </c>
      <c r="AH848" s="85">
        <f t="shared" si="213"/>
        <v>1.5</v>
      </c>
      <c r="AI848" s="79">
        <f t="shared" si="214"/>
        <v>1.5</v>
      </c>
      <c r="AJ848" s="86">
        <f>INDEX([1]PointY2565Q3!J:J,MATCH([1]ตารางคะแนนV3!$C848,[1]PointY2565Q3!$C:$C,0))</f>
        <v>1</v>
      </c>
      <c r="AK848" s="87">
        <f>IFERROR(INDEX([1]อัตราการครองเตียง!O:O,MATCH([1]ตารางคะแนนV3!$C848,[1]อัตราการครองเตียง!$C:$C,0)),0)</f>
        <v>1</v>
      </c>
      <c r="AL848" s="88">
        <f>INDEX([1]SumAdjRw!R:R,MATCH([1]ตารางคะแนนV3!$C848,[1]SumAdjRw!$C:$C,0))</f>
        <v>1</v>
      </c>
      <c r="AM848" s="89">
        <f t="shared" si="215"/>
        <v>2</v>
      </c>
      <c r="AN848" s="90">
        <f t="shared" si="216"/>
        <v>4.5</v>
      </c>
      <c r="AO848" s="91">
        <f t="shared" si="217"/>
        <v>7.5</v>
      </c>
      <c r="AP848" s="92">
        <f>INDEX([1]RiskPlusY2565Q3!Q:Q,MATCH([1]ตารางคะแนนV3!$C848,[1]RiskPlusY2565Q3!$D:$D,0))</f>
        <v>1</v>
      </c>
      <c r="AQ848" s="92">
        <f>INDEX([1]RiskPlusY2565Q3!R:R,MATCH([1]ตารางคะแนนV3!$C848,[1]RiskPlusY2565Q3!$D:$D,0))</f>
        <v>1</v>
      </c>
      <c r="AR848" s="92">
        <f>INDEX([1]RiskPlusY2565Q3!AB:AB,MATCH([1]ตารางคะแนนV3!$C848,[1]RiskPlusY2565Q3!$D:$D,0))</f>
        <v>1</v>
      </c>
      <c r="AS848" s="93">
        <f t="shared" si="218"/>
        <v>3</v>
      </c>
      <c r="AT848" s="92">
        <f>INDEX([1]RiskPlusY2565Q3!AA:AA,MATCH([1]ตารางคะแนนV3!$C848,[1]RiskPlusY2565Q3!$D:$D,0))</f>
        <v>1</v>
      </c>
      <c r="AU848" s="92">
        <f>INDEX([1]RiskPlusY2565Q3!AC:AC,MATCH([1]ตารางคะแนนV3!$C848,[1]RiskPlusY2565Q3!$D:$D,0))</f>
        <v>1</v>
      </c>
      <c r="AV848" s="94">
        <f t="shared" si="219"/>
        <v>2</v>
      </c>
      <c r="AW848" s="95">
        <f t="shared" si="220"/>
        <v>5</v>
      </c>
      <c r="AX848" s="96">
        <f t="shared" si="221"/>
        <v>12.5</v>
      </c>
      <c r="AY848" s="18" t="str">
        <f t="shared" si="222"/>
        <v>A</v>
      </c>
      <c r="AZ848" s="18"/>
      <c r="BA848" s="18" t="str">
        <f>INDEX([1]Proflile65!$L:$L,MATCH([1]ตารางคะแนนV3!$C848,[1]Proflile65!$D:$D,0))</f>
        <v>เดิม</v>
      </c>
      <c r="BB848" s="18"/>
      <c r="BC848" s="18"/>
      <c r="BD848" s="28" t="b">
        <f t="shared" si="223"/>
        <v>1</v>
      </c>
      <c r="BE848" s="96">
        <v>12.5</v>
      </c>
      <c r="BF848" s="18" t="s">
        <v>2048</v>
      </c>
      <c r="BH848" s="17">
        <f t="shared" si="208"/>
        <v>300000</v>
      </c>
    </row>
    <row r="849" spans="1:60">
      <c r="A849" s="18" t="s">
        <v>48</v>
      </c>
      <c r="B849" s="17" t="s">
        <v>130</v>
      </c>
      <c r="C849" s="18" t="s">
        <v>2009</v>
      </c>
      <c r="D849" s="17" t="s">
        <v>2010</v>
      </c>
      <c r="E849" s="18" t="str">
        <f>INDEX([1]Proflile65!$F:$F,MATCH([1]ตารางคะแนนV3!$C849,[1]Proflile65!$D:$D,0))</f>
        <v>รพช.</v>
      </c>
      <c r="F849" s="18">
        <f>INDEX([1]Proflile65!$H:$H,MATCH([1]ตารางคะแนนV3!$C849,[1]Proflile65!$D:$D,0))</f>
        <v>72</v>
      </c>
      <c r="G849" s="19" t="str">
        <f>INDEX([1]Proflile65!$K:$K,MATCH([1]ตารางคะแนนV3!$C849,[1]Proflile65!$D:$D,0))</f>
        <v>รพช.F2 P30,000-60,000</v>
      </c>
      <c r="H849" s="75">
        <v>35122</v>
      </c>
      <c r="I849" s="76">
        <f>INDEX([1]RiskPlusY2565Q3!L:L,MATCH([1]ตารางคะแนนV3!$C849,[1]RiskPlusY2565Q3!$D:$D,0))</f>
        <v>72614916.590000004</v>
      </c>
      <c r="J849" s="76">
        <f>INDEX([1]RiskPlusY2565Q3!P:P,MATCH([1]ตารางคะแนนV3!$C849,[1]RiskPlusY2565Q3!$D:$D,0))</f>
        <v>31630603.940000001</v>
      </c>
      <c r="K849" s="76">
        <f>INDEX([1]RiskPlusY2565Q3!O:O,MATCH([1]ตารางคะแนนV3!$C849,[1]RiskPlusY2565Q3!$D:$D,0))</f>
        <v>64082576.490000002</v>
      </c>
      <c r="L849" s="76">
        <f>INDEX([1]RiskPlusY2565Q3!M:M,MATCH([1]ตารางคะแนนV3!$C849,[1]RiskPlusY2565Q3!$D:$D,0))</f>
        <v>58675231.039999999</v>
      </c>
      <c r="M849" s="29">
        <f>INDEX([1]RiskPlusY2565Q3!N:N,MATCH([1]ตารางคะแนนV3!$C849,[1]RiskPlusY2565Q3!$D:$D,0))</f>
        <v>0</v>
      </c>
      <c r="N849" s="77">
        <f>INDEX([1]PlanfinY2565Q3!M:M,MATCH([1]ตารางคะแนนV3!$C849,[1]PlanfinY2565Q3!$C:$C,0))</f>
        <v>0</v>
      </c>
      <c r="O849" s="78">
        <f>INDEX([1]PlanfinY2565Q3!N:N,MATCH([1]ตารางคะแนนV3!$C849,[1]PlanfinY2565Q3!$C:$C,0))</f>
        <v>0</v>
      </c>
      <c r="P849" s="79">
        <f t="shared" si="209"/>
        <v>0</v>
      </c>
      <c r="Q849" s="80">
        <f>INDEX([1]Ratio!R:R,MATCH([1]ตารางคะแนนV3!$C849,[1]Ratio!$C:$C,0))</f>
        <v>121</v>
      </c>
      <c r="R849" s="81">
        <f>INDEX([1]RiskPlusY2565Q3!$S:$S,MATCH([1]ตารางคะแนนV3!C849,[1]RiskPlusY2565Q3!$D:$D,0))</f>
        <v>0</v>
      </c>
      <c r="S849" s="82">
        <f>INDEX([1]Ratio!$S:$S,MATCH([1]ตารางคะแนนV3!$C849,[1]Ratio!$C:$C,0))</f>
        <v>91</v>
      </c>
      <c r="T849" s="78">
        <f>VLOOKUP($C849,[1]RiskPlusY2565Q3!$D$2:$W$901,17,0)</f>
        <v>0</v>
      </c>
      <c r="U849" s="83">
        <f t="shared" si="210"/>
        <v>0</v>
      </c>
      <c r="V849" s="82">
        <f>INDEX([1]Ratio!$T:$T,MATCH([1]ตารางคะแนนV3!$C849,[1]Ratio!$C:$C,0))</f>
        <v>38</v>
      </c>
      <c r="W849" s="78">
        <f>VLOOKUP($C849,[1]RiskPlusY2565Q3!$D$2:$W$901,18,0)</f>
        <v>1</v>
      </c>
      <c r="X849" s="83">
        <f t="shared" si="211"/>
        <v>0.5</v>
      </c>
      <c r="Y849" s="82">
        <f>INDEX([1]Ratio!$V:$V,MATCH([1]ตารางคะแนนV3!$C849,[1]Ratio!$C:$C,0))</f>
        <v>95</v>
      </c>
      <c r="Z849" s="81">
        <f>INDEX([1]RiskPlusY2565Q3!$W:$W,MATCH([1]ตารางคะแนนV3!C849,[1]RiskPlusY2565Q3!$D:$D,0))</f>
        <v>0</v>
      </c>
      <c r="AA849" s="84">
        <f t="shared" si="212"/>
        <v>0.5</v>
      </c>
      <c r="AB849" s="77" t="str">
        <f>INDEX('[1]Quick MethodY2565Q3'!P:P,MATCH([1]ตารางคะแนนV3!$C849,'[1]Quick MethodY2565Q3'!$C:$C,0))</f>
        <v>1</v>
      </c>
      <c r="AC849" s="78" t="str">
        <f>INDEX('[1]Quick MethodY2565Q3'!Q:Q,MATCH([1]ตารางคะแนนV3!$C849,'[1]Quick MethodY2565Q3'!$C:$C,0))</f>
        <v>0</v>
      </c>
      <c r="AD849" s="78">
        <f>INDEX([1]HGRY2565Q3!W:W,MATCH([1]ตารางคะแนนV3!$C849,[1]HGRY2565Q3!$C:$C,0))</f>
        <v>0</v>
      </c>
      <c r="AE849" s="78">
        <f>INDEX([1]HGRY2565Q3!X:X,MATCH([1]ตารางคะแนนV3!$C849,[1]HGRY2565Q3!$C:$C,0))</f>
        <v>0.5</v>
      </c>
      <c r="AF849" s="78">
        <f>INDEX([1]HGRY2565Q3!Y:Y,MATCH([1]ตารางคะแนนV3!$C849,[1]HGRY2565Q3!$C:$C,0))</f>
        <v>0.5</v>
      </c>
      <c r="AG849" s="78">
        <f>INDEX([1]HGRY2565Q3!Z:Z,MATCH([1]ตารางคะแนนV3!$C849,[1]HGRY2565Q3!$C:$C,0))</f>
        <v>0.5</v>
      </c>
      <c r="AH849" s="85">
        <f t="shared" si="213"/>
        <v>2.5</v>
      </c>
      <c r="AI849" s="79">
        <f t="shared" si="214"/>
        <v>2</v>
      </c>
      <c r="AJ849" s="86">
        <f>INDEX([1]PointY2565Q3!J:J,MATCH([1]ตารางคะแนนV3!$C849,[1]PointY2565Q3!$C:$C,0))</f>
        <v>1</v>
      </c>
      <c r="AK849" s="87">
        <f>IFERROR(INDEX([1]อัตราการครองเตียง!O:O,MATCH([1]ตารางคะแนนV3!$C849,[1]อัตราการครองเตียง!$C:$C,0)),0)</f>
        <v>0</v>
      </c>
      <c r="AL849" s="88">
        <f>INDEX([1]SumAdjRw!R:R,MATCH([1]ตารางคะแนนV3!$C849,[1]SumAdjRw!$C:$C,0))</f>
        <v>0</v>
      </c>
      <c r="AM849" s="89">
        <f t="shared" si="215"/>
        <v>0</v>
      </c>
      <c r="AN849" s="90">
        <f t="shared" si="216"/>
        <v>3</v>
      </c>
      <c r="AO849" s="91">
        <f t="shared" si="217"/>
        <v>3.5</v>
      </c>
      <c r="AP849" s="92">
        <f>INDEX([1]RiskPlusY2565Q3!Q:Q,MATCH([1]ตารางคะแนนV3!$C849,[1]RiskPlusY2565Q3!$D:$D,0))</f>
        <v>1</v>
      </c>
      <c r="AQ849" s="92">
        <f>INDEX([1]RiskPlusY2565Q3!R:R,MATCH([1]ตารางคะแนนV3!$C849,[1]RiskPlusY2565Q3!$D:$D,0))</f>
        <v>1</v>
      </c>
      <c r="AR849" s="92">
        <f>INDEX([1]RiskPlusY2565Q3!AB:AB,MATCH([1]ตารางคะแนนV3!$C849,[1]RiskPlusY2565Q3!$D:$D,0))</f>
        <v>1</v>
      </c>
      <c r="AS849" s="93">
        <f t="shared" si="218"/>
        <v>3</v>
      </c>
      <c r="AT849" s="92">
        <f>INDEX([1]RiskPlusY2565Q3!AA:AA,MATCH([1]ตารางคะแนนV3!$C849,[1]RiskPlusY2565Q3!$D:$D,0))</f>
        <v>1</v>
      </c>
      <c r="AU849" s="92">
        <f>INDEX([1]RiskPlusY2565Q3!AC:AC,MATCH([1]ตารางคะแนนV3!$C849,[1]RiskPlusY2565Q3!$D:$D,0))</f>
        <v>1</v>
      </c>
      <c r="AV849" s="94">
        <f t="shared" si="219"/>
        <v>2</v>
      </c>
      <c r="AW849" s="95">
        <f t="shared" si="220"/>
        <v>5</v>
      </c>
      <c r="AX849" s="96">
        <f t="shared" si="221"/>
        <v>8.5</v>
      </c>
      <c r="AY849" s="18" t="str">
        <f t="shared" si="222"/>
        <v>D</v>
      </c>
      <c r="AZ849" s="18"/>
      <c r="BA849" s="18" t="str">
        <f>INDEX([1]Proflile65!$L:$L,MATCH([1]ตารางคะแนนV3!$C849,[1]Proflile65!$D:$D,0))</f>
        <v>เดิม</v>
      </c>
      <c r="BB849" s="18"/>
      <c r="BC849" s="18"/>
      <c r="BD849" s="28" t="b">
        <f t="shared" si="223"/>
        <v>1</v>
      </c>
      <c r="BE849" s="96">
        <v>8.5</v>
      </c>
      <c r="BF849" s="18" t="s">
        <v>2073</v>
      </c>
      <c r="BH849" s="17">
        <f t="shared" si="208"/>
        <v>0</v>
      </c>
    </row>
    <row r="850" spans="1:60">
      <c r="A850" s="18" t="s">
        <v>48</v>
      </c>
      <c r="B850" s="17" t="s">
        <v>130</v>
      </c>
      <c r="C850" s="18" t="s">
        <v>2011</v>
      </c>
      <c r="D850" s="17" t="s">
        <v>2012</v>
      </c>
      <c r="E850" s="18" t="str">
        <f>INDEX([1]Proflile65!$F:$F,MATCH([1]ตารางคะแนนV3!$C850,[1]Proflile65!$D:$D,0))</f>
        <v>รพช.</v>
      </c>
      <c r="F850" s="18">
        <f>INDEX([1]Proflile65!$H:$H,MATCH([1]ตารางคะแนนV3!$C850,[1]Proflile65!$D:$D,0))</f>
        <v>34</v>
      </c>
      <c r="G850" s="19" t="str">
        <f>INDEX([1]Proflile65!$K:$K,MATCH([1]ตารางคะแนนV3!$C850,[1]Proflile65!$D:$D,0))</f>
        <v>รพช.F2 P30,000-60,000</v>
      </c>
      <c r="H850" s="75">
        <v>36259</v>
      </c>
      <c r="I850" s="76">
        <f>INDEX([1]RiskPlusY2565Q3!L:L,MATCH([1]ตารางคะแนนV3!$C850,[1]RiskPlusY2565Q3!$D:$D,0))</f>
        <v>58772902.109999999</v>
      </c>
      <c r="J850" s="76">
        <f>INDEX([1]RiskPlusY2565Q3!P:P,MATCH([1]ตารางคะแนนV3!$C850,[1]RiskPlusY2565Q3!$D:$D,0))</f>
        <v>49273309.659999996</v>
      </c>
      <c r="K850" s="76">
        <f>INDEX([1]RiskPlusY2565Q3!O:O,MATCH([1]ตารางคะแนนV3!$C850,[1]RiskPlusY2565Q3!$D:$D,0))</f>
        <v>51460926.770000003</v>
      </c>
      <c r="L850" s="76">
        <f>INDEX([1]RiskPlusY2565Q3!M:M,MATCH([1]ตารางคะแนนV3!$C850,[1]RiskPlusY2565Q3!$D:$D,0))</f>
        <v>46129833.82</v>
      </c>
      <c r="M850" s="29">
        <f>INDEX([1]RiskPlusY2565Q3!N:N,MATCH([1]ตารางคะแนนV3!$C850,[1]RiskPlusY2565Q3!$D:$D,0))</f>
        <v>0</v>
      </c>
      <c r="N850" s="77">
        <f>INDEX([1]PlanfinY2565Q3!M:M,MATCH([1]ตารางคะแนนV3!$C850,[1]PlanfinY2565Q3!$C:$C,0))</f>
        <v>0</v>
      </c>
      <c r="O850" s="78">
        <f>INDEX([1]PlanfinY2565Q3!N:N,MATCH([1]ตารางคะแนนV3!$C850,[1]PlanfinY2565Q3!$C:$C,0))</f>
        <v>0</v>
      </c>
      <c r="P850" s="79">
        <f t="shared" si="209"/>
        <v>0</v>
      </c>
      <c r="Q850" s="80">
        <f>INDEX([1]Ratio!R:R,MATCH([1]ตารางคะแนนV3!$C850,[1]Ratio!$C:$C,0))</f>
        <v>90</v>
      </c>
      <c r="R850" s="81">
        <f>INDEX([1]RiskPlusY2565Q3!$S:$S,MATCH([1]ตารางคะแนนV3!C850,[1]RiskPlusY2565Q3!$D:$D,0))</f>
        <v>1</v>
      </c>
      <c r="S850" s="82">
        <f>INDEX([1]Ratio!$S:$S,MATCH([1]ตารางคะแนนV3!$C850,[1]Ratio!$C:$C,0))</f>
        <v>12</v>
      </c>
      <c r="T850" s="78">
        <f>VLOOKUP($C850,[1]RiskPlusY2565Q3!$D$2:$W$901,17,0)</f>
        <v>1</v>
      </c>
      <c r="U850" s="83">
        <f t="shared" si="210"/>
        <v>0.5</v>
      </c>
      <c r="V850" s="82">
        <f>INDEX([1]Ratio!$T:$T,MATCH([1]ตารางคะแนนV3!$C850,[1]Ratio!$C:$C,0))</f>
        <v>46</v>
      </c>
      <c r="W850" s="78">
        <f>VLOOKUP($C850,[1]RiskPlusY2565Q3!$D$2:$W$901,18,0)</f>
        <v>1</v>
      </c>
      <c r="X850" s="83">
        <f t="shared" si="211"/>
        <v>0.5</v>
      </c>
      <c r="Y850" s="82">
        <f>INDEX([1]Ratio!$V:$V,MATCH([1]ตารางคะแนนV3!$C850,[1]Ratio!$C:$C,0))</f>
        <v>80</v>
      </c>
      <c r="Z850" s="81">
        <f>INDEX([1]RiskPlusY2565Q3!$W:$W,MATCH([1]ตารางคะแนนV3!C850,[1]RiskPlusY2565Q3!$D:$D,0))</f>
        <v>0</v>
      </c>
      <c r="AA850" s="84">
        <f t="shared" si="212"/>
        <v>2</v>
      </c>
      <c r="AB850" s="77" t="str">
        <f>INDEX('[1]Quick MethodY2565Q3'!P:P,MATCH([1]ตารางคะแนนV3!$C850,'[1]Quick MethodY2565Q3'!$C:$C,0))</f>
        <v>1</v>
      </c>
      <c r="AC850" s="78" t="str">
        <f>INDEX('[1]Quick MethodY2565Q3'!Q:Q,MATCH([1]ตารางคะแนนV3!$C850,'[1]Quick MethodY2565Q3'!$C:$C,0))</f>
        <v>0</v>
      </c>
      <c r="AD850" s="78">
        <f>INDEX([1]HGRY2565Q3!W:W,MATCH([1]ตารางคะแนนV3!$C850,[1]HGRY2565Q3!$C:$C,0))</f>
        <v>0</v>
      </c>
      <c r="AE850" s="78">
        <f>INDEX([1]HGRY2565Q3!X:X,MATCH([1]ตารางคะแนนV3!$C850,[1]HGRY2565Q3!$C:$C,0))</f>
        <v>0.5</v>
      </c>
      <c r="AF850" s="78">
        <f>INDEX([1]HGRY2565Q3!Y:Y,MATCH([1]ตารางคะแนนV3!$C850,[1]HGRY2565Q3!$C:$C,0))</f>
        <v>0.5</v>
      </c>
      <c r="AG850" s="78">
        <f>INDEX([1]HGRY2565Q3!Z:Z,MATCH([1]ตารางคะแนนV3!$C850,[1]HGRY2565Q3!$C:$C,0))</f>
        <v>0.5</v>
      </c>
      <c r="AH850" s="85">
        <f t="shared" si="213"/>
        <v>2.5</v>
      </c>
      <c r="AI850" s="79">
        <f t="shared" si="214"/>
        <v>2</v>
      </c>
      <c r="AJ850" s="86">
        <f>INDEX([1]PointY2565Q3!J:J,MATCH([1]ตารางคะแนนV3!$C850,[1]PointY2565Q3!$C:$C,0))</f>
        <v>1</v>
      </c>
      <c r="AK850" s="87">
        <f>IFERROR(INDEX([1]อัตราการครองเตียง!O:O,MATCH([1]ตารางคะแนนV3!$C850,[1]อัตราการครองเตียง!$C:$C,0)),0)</f>
        <v>1</v>
      </c>
      <c r="AL850" s="88">
        <f>INDEX([1]SumAdjRw!R:R,MATCH([1]ตารางคะแนนV3!$C850,[1]SumAdjRw!$C:$C,0))</f>
        <v>1</v>
      </c>
      <c r="AM850" s="89">
        <f t="shared" si="215"/>
        <v>2</v>
      </c>
      <c r="AN850" s="90">
        <f t="shared" si="216"/>
        <v>5</v>
      </c>
      <c r="AO850" s="91">
        <f t="shared" si="217"/>
        <v>7</v>
      </c>
      <c r="AP850" s="92">
        <f>INDEX([1]RiskPlusY2565Q3!Q:Q,MATCH([1]ตารางคะแนนV3!$C850,[1]RiskPlusY2565Q3!$D:$D,0))</f>
        <v>1</v>
      </c>
      <c r="AQ850" s="92">
        <f>INDEX([1]RiskPlusY2565Q3!R:R,MATCH([1]ตารางคะแนนV3!$C850,[1]RiskPlusY2565Q3!$D:$D,0))</f>
        <v>1</v>
      </c>
      <c r="AR850" s="92">
        <f>INDEX([1]RiskPlusY2565Q3!AB:AB,MATCH([1]ตารางคะแนนV3!$C850,[1]RiskPlusY2565Q3!$D:$D,0))</f>
        <v>1</v>
      </c>
      <c r="AS850" s="93">
        <f t="shared" si="218"/>
        <v>3</v>
      </c>
      <c r="AT850" s="92">
        <f>INDEX([1]RiskPlusY2565Q3!AA:AA,MATCH([1]ตารางคะแนนV3!$C850,[1]RiskPlusY2565Q3!$D:$D,0))</f>
        <v>1</v>
      </c>
      <c r="AU850" s="92">
        <f>INDEX([1]RiskPlusY2565Q3!AC:AC,MATCH([1]ตารางคะแนนV3!$C850,[1]RiskPlusY2565Q3!$D:$D,0))</f>
        <v>1</v>
      </c>
      <c r="AV850" s="94">
        <f t="shared" si="219"/>
        <v>2</v>
      </c>
      <c r="AW850" s="95">
        <f t="shared" si="220"/>
        <v>5</v>
      </c>
      <c r="AX850" s="96">
        <f t="shared" si="221"/>
        <v>12</v>
      </c>
      <c r="AY850" s="18" t="str">
        <f t="shared" si="222"/>
        <v>A</v>
      </c>
      <c r="AZ850" s="18"/>
      <c r="BA850" s="18" t="str">
        <f>INDEX([1]Proflile65!$L:$L,MATCH([1]ตารางคะแนนV3!$C850,[1]Proflile65!$D:$D,0))</f>
        <v>เดิม</v>
      </c>
      <c r="BB850" s="18"/>
      <c r="BC850" s="18"/>
      <c r="BD850" s="28" t="b">
        <f t="shared" si="223"/>
        <v>1</v>
      </c>
      <c r="BE850" s="96">
        <v>12</v>
      </c>
      <c r="BF850" s="18" t="s">
        <v>2048</v>
      </c>
      <c r="BH850" s="17">
        <f t="shared" si="208"/>
        <v>300000</v>
      </c>
    </row>
    <row r="851" spans="1:60">
      <c r="A851" s="18" t="s">
        <v>48</v>
      </c>
      <c r="B851" s="17" t="s">
        <v>130</v>
      </c>
      <c r="C851" s="18" t="s">
        <v>2013</v>
      </c>
      <c r="D851" s="17" t="s">
        <v>2014</v>
      </c>
      <c r="E851" s="18" t="str">
        <f>INDEX([1]Proflile65!$F:$F,MATCH([1]ตารางคะแนนV3!$C851,[1]Proflile65!$D:$D,0))</f>
        <v>รพช.</v>
      </c>
      <c r="F851" s="18">
        <f>INDEX([1]Proflile65!$H:$H,MATCH([1]ตารางคะแนนV3!$C851,[1]Proflile65!$D:$D,0))</f>
        <v>60</v>
      </c>
      <c r="G851" s="19" t="str">
        <f>INDEX([1]Proflile65!$K:$K,MATCH([1]ตารางคะแนนV3!$C851,[1]Proflile65!$D:$D,0))</f>
        <v>รพช.F2 P30,000-60,000</v>
      </c>
      <c r="H851" s="75">
        <v>39367</v>
      </c>
      <c r="I851" s="76">
        <f>INDEX([1]RiskPlusY2565Q3!L:L,MATCH([1]ตารางคะแนนV3!$C851,[1]RiskPlusY2565Q3!$D:$D,0))</f>
        <v>66633204.810000002</v>
      </c>
      <c r="J851" s="76">
        <f>INDEX([1]RiskPlusY2565Q3!P:P,MATCH([1]ตารางคะแนนV3!$C851,[1]RiskPlusY2565Q3!$D:$D,0))</f>
        <v>37202355.810000002</v>
      </c>
      <c r="K851" s="76">
        <f>INDEX([1]RiskPlusY2565Q3!O:O,MATCH([1]ตารางคะแนนV3!$C851,[1]RiskPlusY2565Q3!$D:$D,0))</f>
        <v>59618107.93</v>
      </c>
      <c r="L851" s="76">
        <f>INDEX([1]RiskPlusY2565Q3!M:M,MATCH([1]ตารางคะแนนV3!$C851,[1]RiskPlusY2565Q3!$D:$D,0))</f>
        <v>48887472.25</v>
      </c>
      <c r="M851" s="29">
        <f>INDEX([1]RiskPlusY2565Q3!N:N,MATCH([1]ตารางคะแนนV3!$C851,[1]RiskPlusY2565Q3!$D:$D,0))</f>
        <v>0</v>
      </c>
      <c r="N851" s="77">
        <f>INDEX([1]PlanfinY2565Q3!M:M,MATCH([1]ตารางคะแนนV3!$C851,[1]PlanfinY2565Q3!$C:$C,0))</f>
        <v>0</v>
      </c>
      <c r="O851" s="78">
        <f>INDEX([1]PlanfinY2565Q3!N:N,MATCH([1]ตารางคะแนนV3!$C851,[1]PlanfinY2565Q3!$C:$C,0))</f>
        <v>0</v>
      </c>
      <c r="P851" s="79">
        <f t="shared" si="209"/>
        <v>0</v>
      </c>
      <c r="Q851" s="80">
        <f>INDEX([1]Ratio!R:R,MATCH([1]ตารางคะแนนV3!$C851,[1]Ratio!$C:$C,0))</f>
        <v>181</v>
      </c>
      <c r="R851" s="81">
        <f>INDEX([1]RiskPlusY2565Q3!$S:$S,MATCH([1]ตารางคะแนนV3!C851,[1]RiskPlusY2565Q3!$D:$D,0))</f>
        <v>0</v>
      </c>
      <c r="S851" s="82">
        <f>INDEX([1]Ratio!$S:$S,MATCH([1]ตารางคะแนนV3!$C851,[1]Ratio!$C:$C,0))</f>
        <v>28</v>
      </c>
      <c r="T851" s="78">
        <f>VLOOKUP($C851,[1]RiskPlusY2565Q3!$D$2:$W$901,17,0)</f>
        <v>1</v>
      </c>
      <c r="U851" s="83">
        <f t="shared" si="210"/>
        <v>0.5</v>
      </c>
      <c r="V851" s="82">
        <f>INDEX([1]Ratio!$T:$T,MATCH([1]ตารางคะแนนV3!$C851,[1]Ratio!$C:$C,0))</f>
        <v>34</v>
      </c>
      <c r="W851" s="78">
        <f>VLOOKUP($C851,[1]RiskPlusY2565Q3!$D$2:$W$901,18,0)</f>
        <v>1</v>
      </c>
      <c r="X851" s="83">
        <f t="shared" si="211"/>
        <v>0.5</v>
      </c>
      <c r="Y851" s="82">
        <f>INDEX([1]Ratio!$V:$V,MATCH([1]ตารางคะแนนV3!$C851,[1]Ratio!$C:$C,0))</f>
        <v>60</v>
      </c>
      <c r="Z851" s="81">
        <f>INDEX([1]RiskPlusY2565Q3!$W:$W,MATCH([1]ตารางคะแนนV3!C851,[1]RiskPlusY2565Q3!$D:$D,0))</f>
        <v>1</v>
      </c>
      <c r="AA851" s="84">
        <f t="shared" si="212"/>
        <v>2</v>
      </c>
      <c r="AB851" s="77" t="str">
        <f>INDEX('[1]Quick MethodY2565Q3'!P:P,MATCH([1]ตารางคะแนนV3!$C851,'[1]Quick MethodY2565Q3'!$C:$C,0))</f>
        <v>0</v>
      </c>
      <c r="AC851" s="78" t="str">
        <f>INDEX('[1]Quick MethodY2565Q3'!Q:Q,MATCH([1]ตารางคะแนนV3!$C851,'[1]Quick MethodY2565Q3'!$C:$C,0))</f>
        <v>0</v>
      </c>
      <c r="AD851" s="78">
        <f>INDEX([1]HGRY2565Q3!W:W,MATCH([1]ตารางคะแนนV3!$C851,[1]HGRY2565Q3!$C:$C,0))</f>
        <v>0</v>
      </c>
      <c r="AE851" s="78">
        <f>INDEX([1]HGRY2565Q3!X:X,MATCH([1]ตารางคะแนนV3!$C851,[1]HGRY2565Q3!$C:$C,0))</f>
        <v>0.5</v>
      </c>
      <c r="AF851" s="78">
        <f>INDEX([1]HGRY2565Q3!Y:Y,MATCH([1]ตารางคะแนนV3!$C851,[1]HGRY2565Q3!$C:$C,0))</f>
        <v>0</v>
      </c>
      <c r="AG851" s="78">
        <f>INDEX([1]HGRY2565Q3!Z:Z,MATCH([1]ตารางคะแนนV3!$C851,[1]HGRY2565Q3!$C:$C,0))</f>
        <v>0.5</v>
      </c>
      <c r="AH851" s="85">
        <f t="shared" si="213"/>
        <v>1</v>
      </c>
      <c r="AI851" s="79">
        <f t="shared" si="214"/>
        <v>1</v>
      </c>
      <c r="AJ851" s="86">
        <f>INDEX([1]PointY2565Q3!J:J,MATCH([1]ตารางคะแนนV3!$C851,[1]PointY2565Q3!$C:$C,0))</f>
        <v>1</v>
      </c>
      <c r="AK851" s="87">
        <f>IFERROR(INDEX([1]อัตราการครองเตียง!O:O,MATCH([1]ตารางคะแนนV3!$C851,[1]อัตราการครองเตียง!$C:$C,0)),0)</f>
        <v>1</v>
      </c>
      <c r="AL851" s="88">
        <f>INDEX([1]SumAdjRw!R:R,MATCH([1]ตารางคะแนนV3!$C851,[1]SumAdjRw!$C:$C,0))</f>
        <v>0</v>
      </c>
      <c r="AM851" s="89">
        <f t="shared" si="215"/>
        <v>1</v>
      </c>
      <c r="AN851" s="90">
        <f t="shared" si="216"/>
        <v>3</v>
      </c>
      <c r="AO851" s="91">
        <f t="shared" si="217"/>
        <v>5</v>
      </c>
      <c r="AP851" s="92">
        <f>INDEX([1]RiskPlusY2565Q3!Q:Q,MATCH([1]ตารางคะแนนV3!$C851,[1]RiskPlusY2565Q3!$D:$D,0))</f>
        <v>1</v>
      </c>
      <c r="AQ851" s="92">
        <f>INDEX([1]RiskPlusY2565Q3!R:R,MATCH([1]ตารางคะแนนV3!$C851,[1]RiskPlusY2565Q3!$D:$D,0))</f>
        <v>0</v>
      </c>
      <c r="AR851" s="92">
        <f>INDEX([1]RiskPlusY2565Q3!AB:AB,MATCH([1]ตารางคะแนนV3!$C851,[1]RiskPlusY2565Q3!$D:$D,0))</f>
        <v>1</v>
      </c>
      <c r="AS851" s="93">
        <f t="shared" si="218"/>
        <v>2</v>
      </c>
      <c r="AT851" s="92">
        <f>INDEX([1]RiskPlusY2565Q3!AA:AA,MATCH([1]ตารางคะแนนV3!$C851,[1]RiskPlusY2565Q3!$D:$D,0))</f>
        <v>1</v>
      </c>
      <c r="AU851" s="92">
        <f>INDEX([1]RiskPlusY2565Q3!AC:AC,MATCH([1]ตารางคะแนนV3!$C851,[1]RiskPlusY2565Q3!$D:$D,0))</f>
        <v>1</v>
      </c>
      <c r="AV851" s="94">
        <f t="shared" si="219"/>
        <v>2</v>
      </c>
      <c r="AW851" s="95">
        <f t="shared" si="220"/>
        <v>4</v>
      </c>
      <c r="AX851" s="96">
        <f t="shared" si="221"/>
        <v>9</v>
      </c>
      <c r="AY851" s="18" t="str">
        <f t="shared" si="222"/>
        <v>C</v>
      </c>
      <c r="AZ851" s="18"/>
      <c r="BA851" s="18" t="str">
        <f>INDEX([1]Proflile65!$L:$L,MATCH([1]ตารางคะแนนV3!$C851,[1]Proflile65!$D:$D,0))</f>
        <v>เดิม</v>
      </c>
      <c r="BB851" s="18"/>
      <c r="BC851" s="18"/>
      <c r="BD851" s="28" t="b">
        <f t="shared" si="223"/>
        <v>1</v>
      </c>
      <c r="BE851" s="96">
        <v>9</v>
      </c>
      <c r="BF851" s="18" t="s">
        <v>2072</v>
      </c>
      <c r="BH851" s="17">
        <f t="shared" si="208"/>
        <v>0</v>
      </c>
    </row>
    <row r="852" spans="1:60">
      <c r="A852" s="18" t="s">
        <v>48</v>
      </c>
      <c r="B852" s="17" t="s">
        <v>128</v>
      </c>
      <c r="C852" s="18" t="s">
        <v>1949</v>
      </c>
      <c r="D852" s="17" t="s">
        <v>1950</v>
      </c>
      <c r="E852" s="18" t="str">
        <f>INDEX([1]Proflile65!$F:$F,MATCH([1]ตารางคะแนนV3!$C852,[1]Proflile65!$D:$D,0))</f>
        <v>รพท.</v>
      </c>
      <c r="F852" s="18">
        <f>INDEX([1]Proflile65!$H:$H,MATCH([1]ตารางคะแนนV3!$C852,[1]Proflile65!$D:$D,0))</f>
        <v>504</v>
      </c>
      <c r="G852" s="19" t="str">
        <f>INDEX([1]Proflile65!$K:$K,MATCH([1]ตารางคะแนนV3!$C852,[1]Proflile65!$D:$D,0))</f>
        <v>รพท.S B&gt;400</v>
      </c>
      <c r="H852" s="75">
        <v>115576</v>
      </c>
      <c r="I852" s="76">
        <f>INDEX([1]RiskPlusY2565Q3!L:L,MATCH([1]ตารางคะแนนV3!$C852,[1]RiskPlusY2565Q3!$D:$D,0))</f>
        <v>988494361.98000002</v>
      </c>
      <c r="J852" s="76">
        <f>INDEX([1]RiskPlusY2565Q3!P:P,MATCH([1]ตารางคะแนนV3!$C852,[1]RiskPlusY2565Q3!$D:$D,0))</f>
        <v>605161875.36000001</v>
      </c>
      <c r="K852" s="76">
        <f>INDEX([1]RiskPlusY2565Q3!O:O,MATCH([1]ตารางคะแนนV3!$C852,[1]RiskPlusY2565Q3!$D:$D,0))</f>
        <v>395030091.82999998</v>
      </c>
      <c r="L852" s="76">
        <f>INDEX([1]RiskPlusY2565Q3!M:M,MATCH([1]ตารางคะแนนV3!$C852,[1]RiskPlusY2565Q3!$D:$D,0))</f>
        <v>352593125.54000002</v>
      </c>
      <c r="M852" s="29">
        <f>INDEX([1]RiskPlusY2565Q3!N:N,MATCH([1]ตารางคะแนนV3!$C852,[1]RiskPlusY2565Q3!$D:$D,0))</f>
        <v>0</v>
      </c>
      <c r="N852" s="77">
        <f>INDEX([1]PlanfinY2565Q3!M:M,MATCH([1]ตารางคะแนนV3!$C852,[1]PlanfinY2565Q3!$C:$C,0))</f>
        <v>1</v>
      </c>
      <c r="O852" s="78">
        <f>INDEX([1]PlanfinY2565Q3!N:N,MATCH([1]ตารางคะแนนV3!$C852,[1]PlanfinY2565Q3!$C:$C,0))</f>
        <v>0</v>
      </c>
      <c r="P852" s="79">
        <f t="shared" si="209"/>
        <v>1</v>
      </c>
      <c r="Q852" s="80">
        <f>INDEX([1]Ratio!R:R,MATCH([1]ตารางคะแนนV3!$C852,[1]Ratio!$C:$C,0))</f>
        <v>205</v>
      </c>
      <c r="R852" s="81">
        <f>INDEX([1]RiskPlusY2565Q3!$S:$S,MATCH([1]ตารางคะแนนV3!C852,[1]RiskPlusY2565Q3!$D:$D,0))</f>
        <v>0</v>
      </c>
      <c r="S852" s="82">
        <f>INDEX([1]Ratio!$S:$S,MATCH([1]ตารางคะแนนV3!$C852,[1]Ratio!$C:$C,0))</f>
        <v>116</v>
      </c>
      <c r="T852" s="78">
        <f>VLOOKUP($C852,[1]RiskPlusY2565Q3!$D$2:$W$901,17,0)</f>
        <v>0</v>
      </c>
      <c r="U852" s="83">
        <f t="shared" si="210"/>
        <v>0</v>
      </c>
      <c r="V852" s="82">
        <f>INDEX([1]Ratio!$T:$T,MATCH([1]ตารางคะแนนV3!$C852,[1]Ratio!$C:$C,0))</f>
        <v>54</v>
      </c>
      <c r="W852" s="78">
        <f>VLOOKUP($C852,[1]RiskPlusY2565Q3!$D$2:$W$901,18,0)</f>
        <v>1</v>
      </c>
      <c r="X852" s="83">
        <f t="shared" si="211"/>
        <v>0.5</v>
      </c>
      <c r="Y852" s="82">
        <f>INDEX([1]Ratio!$V:$V,MATCH([1]ตารางคะแนนV3!$C852,[1]Ratio!$C:$C,0))</f>
        <v>56</v>
      </c>
      <c r="Z852" s="81">
        <f>INDEX([1]RiskPlusY2565Q3!$W:$W,MATCH([1]ตารางคะแนนV3!C852,[1]RiskPlusY2565Q3!$D:$D,0))</f>
        <v>1</v>
      </c>
      <c r="AA852" s="84">
        <f t="shared" si="212"/>
        <v>1.5</v>
      </c>
      <c r="AB852" s="77" t="str">
        <f>INDEX('[1]Quick MethodY2565Q3'!P:P,MATCH([1]ตารางคะแนนV3!$C852,'[1]Quick MethodY2565Q3'!$C:$C,0))</f>
        <v>1</v>
      </c>
      <c r="AC852" s="78" t="str">
        <f>INDEX('[1]Quick MethodY2565Q3'!Q:Q,MATCH([1]ตารางคะแนนV3!$C852,'[1]Quick MethodY2565Q3'!$C:$C,0))</f>
        <v>0</v>
      </c>
      <c r="AD852" s="78">
        <f>INDEX([1]HGRY2565Q3!W:W,MATCH([1]ตารางคะแนนV3!$C852,[1]HGRY2565Q3!$C:$C,0))</f>
        <v>0</v>
      </c>
      <c r="AE852" s="78">
        <f>INDEX([1]HGRY2565Q3!X:X,MATCH([1]ตารางคะแนนV3!$C852,[1]HGRY2565Q3!$C:$C,0))</f>
        <v>0.5</v>
      </c>
      <c r="AF852" s="78">
        <f>INDEX([1]HGRY2565Q3!Y:Y,MATCH([1]ตารางคะแนนV3!$C852,[1]HGRY2565Q3!$C:$C,0))</f>
        <v>0</v>
      </c>
      <c r="AG852" s="78">
        <f>INDEX([1]HGRY2565Q3!Z:Z,MATCH([1]ตารางคะแนนV3!$C852,[1]HGRY2565Q3!$C:$C,0))</f>
        <v>0.5</v>
      </c>
      <c r="AH852" s="85">
        <f t="shared" si="213"/>
        <v>2</v>
      </c>
      <c r="AI852" s="79">
        <f t="shared" si="214"/>
        <v>2</v>
      </c>
      <c r="AJ852" s="86">
        <f>INDEX([1]PointY2565Q3!J:J,MATCH([1]ตารางคะแนนV3!$C852,[1]PointY2565Q3!$C:$C,0))</f>
        <v>1</v>
      </c>
      <c r="AK852" s="87">
        <f>IFERROR(INDEX([1]อัตราการครองเตียง!O:O,MATCH([1]ตารางคะแนนV3!$C852,[1]อัตราการครองเตียง!$C:$C,0)),0)</f>
        <v>1</v>
      </c>
      <c r="AL852" s="88">
        <f>INDEX([1]SumAdjRw!R:R,MATCH([1]ตารางคะแนนV3!$C852,[1]SumAdjRw!$C:$C,0))</f>
        <v>0</v>
      </c>
      <c r="AM852" s="89">
        <f t="shared" si="215"/>
        <v>1</v>
      </c>
      <c r="AN852" s="90">
        <f t="shared" si="216"/>
        <v>4</v>
      </c>
      <c r="AO852" s="91">
        <f t="shared" si="217"/>
        <v>6.5</v>
      </c>
      <c r="AP852" s="92">
        <f>INDEX([1]RiskPlusY2565Q3!Q:Q,MATCH([1]ตารางคะแนนV3!$C852,[1]RiskPlusY2565Q3!$D:$D,0))</f>
        <v>1</v>
      </c>
      <c r="AQ852" s="92">
        <f>INDEX([1]RiskPlusY2565Q3!R:R,MATCH([1]ตารางคะแนนV3!$C852,[1]RiskPlusY2565Q3!$D:$D,0))</f>
        <v>1</v>
      </c>
      <c r="AR852" s="92">
        <f>INDEX([1]RiskPlusY2565Q3!AB:AB,MATCH([1]ตารางคะแนนV3!$C852,[1]RiskPlusY2565Q3!$D:$D,0))</f>
        <v>1</v>
      </c>
      <c r="AS852" s="93">
        <f t="shared" si="218"/>
        <v>3</v>
      </c>
      <c r="AT852" s="92">
        <f>INDEX([1]RiskPlusY2565Q3!AA:AA,MATCH([1]ตารางคะแนนV3!$C852,[1]RiskPlusY2565Q3!$D:$D,0))</f>
        <v>1</v>
      </c>
      <c r="AU852" s="92">
        <f>INDEX([1]RiskPlusY2565Q3!AC:AC,MATCH([1]ตารางคะแนนV3!$C852,[1]RiskPlusY2565Q3!$D:$D,0))</f>
        <v>1</v>
      </c>
      <c r="AV852" s="94">
        <f t="shared" si="219"/>
        <v>2</v>
      </c>
      <c r="AW852" s="95">
        <f t="shared" si="220"/>
        <v>5</v>
      </c>
      <c r="AX852" s="96">
        <f t="shared" si="221"/>
        <v>11.5</v>
      </c>
      <c r="AY852" s="18" t="str">
        <f t="shared" si="222"/>
        <v>B</v>
      </c>
      <c r="AZ852" s="18"/>
      <c r="BA852" s="18" t="str">
        <f>INDEX([1]Proflile65!$L:$L,MATCH([1]ตารางคะแนนV3!$C852,[1]Proflile65!$D:$D,0))</f>
        <v>เดิม</v>
      </c>
      <c r="BB852" s="18"/>
      <c r="BC852" s="18"/>
      <c r="BD852" s="28" t="b">
        <f t="shared" si="223"/>
        <v>1</v>
      </c>
      <c r="BE852" s="96">
        <v>11.5</v>
      </c>
      <c r="BF852" s="18" t="s">
        <v>2071</v>
      </c>
      <c r="BH852" s="17">
        <f t="shared" si="208"/>
        <v>150000</v>
      </c>
    </row>
    <row r="853" spans="1:60">
      <c r="A853" s="18" t="s">
        <v>48</v>
      </c>
      <c r="B853" s="17" t="s">
        <v>128</v>
      </c>
      <c r="C853" s="18" t="s">
        <v>1951</v>
      </c>
      <c r="D853" s="17" t="s">
        <v>1952</v>
      </c>
      <c r="E853" s="18" t="str">
        <f>INDEX([1]Proflile65!$F:$F,MATCH([1]ตารางคะแนนV3!$C853,[1]Proflile65!$D:$D,0))</f>
        <v>รพช.</v>
      </c>
      <c r="F853" s="18">
        <f>INDEX([1]Proflile65!$H:$H,MATCH([1]ตารางคะแนนV3!$C853,[1]Proflile65!$D:$D,0))</f>
        <v>104</v>
      </c>
      <c r="G853" s="19" t="str">
        <f>INDEX([1]Proflile65!$K:$K,MATCH([1]ตารางคะแนนV3!$C853,[1]Proflile65!$D:$D,0))</f>
        <v>รพช.F1 P50,000-100,000</v>
      </c>
      <c r="H853" s="75">
        <v>54310</v>
      </c>
      <c r="I853" s="76">
        <f>INDEX([1]RiskPlusY2565Q3!L:L,MATCH([1]ตารางคะแนนV3!$C853,[1]RiskPlusY2565Q3!$D:$D,0))</f>
        <v>143254946.16999999</v>
      </c>
      <c r="J853" s="76">
        <f>INDEX([1]RiskPlusY2565Q3!P:P,MATCH([1]ตารางคะแนนV3!$C853,[1]RiskPlusY2565Q3!$D:$D,0))</f>
        <v>49677611.509999998</v>
      </c>
      <c r="K853" s="76">
        <f>INDEX([1]RiskPlusY2565Q3!O:O,MATCH([1]ตารางคะแนนV3!$C853,[1]RiskPlusY2565Q3!$D:$D,0))</f>
        <v>114275312.23</v>
      </c>
      <c r="L853" s="76">
        <f>INDEX([1]RiskPlusY2565Q3!M:M,MATCH([1]ตารางคะแนนV3!$C853,[1]RiskPlusY2565Q3!$D:$D,0))</f>
        <v>110768016.61</v>
      </c>
      <c r="M853" s="29">
        <f>INDEX([1]RiskPlusY2565Q3!N:N,MATCH([1]ตารางคะแนนV3!$C853,[1]RiskPlusY2565Q3!$D:$D,0))</f>
        <v>0</v>
      </c>
      <c r="N853" s="77">
        <f>INDEX([1]PlanfinY2565Q3!M:M,MATCH([1]ตารางคะแนนV3!$C853,[1]PlanfinY2565Q3!$C:$C,0))</f>
        <v>0</v>
      </c>
      <c r="O853" s="78">
        <f>INDEX([1]PlanfinY2565Q3!N:N,MATCH([1]ตารางคะแนนV3!$C853,[1]PlanfinY2565Q3!$C:$C,0))</f>
        <v>1</v>
      </c>
      <c r="P853" s="79">
        <f t="shared" si="209"/>
        <v>1</v>
      </c>
      <c r="Q853" s="80">
        <f>INDEX([1]Ratio!R:R,MATCH([1]ตารางคะแนนV3!$C853,[1]Ratio!$C:$C,0))</f>
        <v>121</v>
      </c>
      <c r="R853" s="81">
        <f>INDEX([1]RiskPlusY2565Q3!$S:$S,MATCH([1]ตารางคะแนนV3!C853,[1]RiskPlusY2565Q3!$D:$D,0))</f>
        <v>0</v>
      </c>
      <c r="S853" s="82">
        <f>INDEX([1]Ratio!$S:$S,MATCH([1]ตารางคะแนนV3!$C853,[1]Ratio!$C:$C,0))</f>
        <v>86</v>
      </c>
      <c r="T853" s="78">
        <f>VLOOKUP($C853,[1]RiskPlusY2565Q3!$D$2:$W$901,17,0)</f>
        <v>0</v>
      </c>
      <c r="U853" s="83">
        <f t="shared" si="210"/>
        <v>0</v>
      </c>
      <c r="V853" s="82">
        <f>INDEX([1]Ratio!$T:$T,MATCH([1]ตารางคะแนนV3!$C853,[1]Ratio!$C:$C,0))</f>
        <v>147</v>
      </c>
      <c r="W853" s="78">
        <f>VLOOKUP($C853,[1]RiskPlusY2565Q3!$D$2:$W$901,18,0)</f>
        <v>0</v>
      </c>
      <c r="X853" s="83">
        <f t="shared" si="211"/>
        <v>0</v>
      </c>
      <c r="Y853" s="82">
        <f>INDEX([1]Ratio!$V:$V,MATCH([1]ตารางคะแนนV3!$C853,[1]Ratio!$C:$C,0))</f>
        <v>34</v>
      </c>
      <c r="Z853" s="81">
        <f>INDEX([1]RiskPlusY2565Q3!$W:$W,MATCH([1]ตารางคะแนนV3!C853,[1]RiskPlusY2565Q3!$D:$D,0))</f>
        <v>1</v>
      </c>
      <c r="AA853" s="84">
        <f t="shared" si="212"/>
        <v>1</v>
      </c>
      <c r="AB853" s="77" t="str">
        <f>INDEX('[1]Quick MethodY2565Q3'!P:P,MATCH([1]ตารางคะแนนV3!$C853,'[1]Quick MethodY2565Q3'!$C:$C,0))</f>
        <v>1</v>
      </c>
      <c r="AC853" s="78" t="str">
        <f>INDEX('[1]Quick MethodY2565Q3'!Q:Q,MATCH([1]ตารางคะแนนV3!$C853,'[1]Quick MethodY2565Q3'!$C:$C,0))</f>
        <v>1</v>
      </c>
      <c r="AD853" s="78">
        <f>INDEX([1]HGRY2565Q3!W:W,MATCH([1]ตารางคะแนนV3!$C853,[1]HGRY2565Q3!$C:$C,0))</f>
        <v>0</v>
      </c>
      <c r="AE853" s="78">
        <f>INDEX([1]HGRY2565Q3!X:X,MATCH([1]ตารางคะแนนV3!$C853,[1]HGRY2565Q3!$C:$C,0))</f>
        <v>0.5</v>
      </c>
      <c r="AF853" s="78">
        <f>INDEX([1]HGRY2565Q3!Y:Y,MATCH([1]ตารางคะแนนV3!$C853,[1]HGRY2565Q3!$C:$C,0))</f>
        <v>0</v>
      </c>
      <c r="AG853" s="78">
        <f>INDEX([1]HGRY2565Q3!Z:Z,MATCH([1]ตารางคะแนนV3!$C853,[1]HGRY2565Q3!$C:$C,0))</f>
        <v>0.5</v>
      </c>
      <c r="AH853" s="85">
        <f t="shared" si="213"/>
        <v>3</v>
      </c>
      <c r="AI853" s="79">
        <f t="shared" si="214"/>
        <v>2</v>
      </c>
      <c r="AJ853" s="86">
        <f>INDEX([1]PointY2565Q3!J:J,MATCH([1]ตารางคะแนนV3!$C853,[1]PointY2565Q3!$C:$C,0))</f>
        <v>1</v>
      </c>
      <c r="AK853" s="87">
        <f>IFERROR(INDEX([1]อัตราการครองเตียง!O:O,MATCH([1]ตารางคะแนนV3!$C853,[1]อัตราการครองเตียง!$C:$C,0)),0)</f>
        <v>0</v>
      </c>
      <c r="AL853" s="88">
        <f>INDEX([1]SumAdjRw!R:R,MATCH([1]ตารางคะแนนV3!$C853,[1]SumAdjRw!$C:$C,0))</f>
        <v>1</v>
      </c>
      <c r="AM853" s="89">
        <f t="shared" si="215"/>
        <v>1</v>
      </c>
      <c r="AN853" s="90">
        <f t="shared" si="216"/>
        <v>4</v>
      </c>
      <c r="AO853" s="91">
        <f t="shared" si="217"/>
        <v>6</v>
      </c>
      <c r="AP853" s="92">
        <f>INDEX([1]RiskPlusY2565Q3!Q:Q,MATCH([1]ตารางคะแนนV3!$C853,[1]RiskPlusY2565Q3!$D:$D,0))</f>
        <v>1</v>
      </c>
      <c r="AQ853" s="92">
        <f>INDEX([1]RiskPlusY2565Q3!R:R,MATCH([1]ตารางคะแนนV3!$C853,[1]RiskPlusY2565Q3!$D:$D,0))</f>
        <v>1</v>
      </c>
      <c r="AR853" s="92">
        <f>INDEX([1]RiskPlusY2565Q3!AB:AB,MATCH([1]ตารางคะแนนV3!$C853,[1]RiskPlusY2565Q3!$D:$D,0))</f>
        <v>1</v>
      </c>
      <c r="AS853" s="93">
        <f t="shared" si="218"/>
        <v>3</v>
      </c>
      <c r="AT853" s="92">
        <f>INDEX([1]RiskPlusY2565Q3!AA:AA,MATCH([1]ตารางคะแนนV3!$C853,[1]RiskPlusY2565Q3!$D:$D,0))</f>
        <v>1</v>
      </c>
      <c r="AU853" s="92">
        <f>INDEX([1]RiskPlusY2565Q3!AC:AC,MATCH([1]ตารางคะแนนV3!$C853,[1]RiskPlusY2565Q3!$D:$D,0))</f>
        <v>1</v>
      </c>
      <c r="AV853" s="94">
        <f t="shared" si="219"/>
        <v>2</v>
      </c>
      <c r="AW853" s="95">
        <f t="shared" si="220"/>
        <v>5</v>
      </c>
      <c r="AX853" s="96">
        <f t="shared" si="221"/>
        <v>11</v>
      </c>
      <c r="AY853" s="18" t="str">
        <f t="shared" si="222"/>
        <v>B</v>
      </c>
      <c r="AZ853" s="18"/>
      <c r="BA853" s="18" t="str">
        <f>INDEX([1]Proflile65!$L:$L,MATCH([1]ตารางคะแนนV3!$C853,[1]Proflile65!$D:$D,0))</f>
        <v>เดิม</v>
      </c>
      <c r="BB853" s="18"/>
      <c r="BC853" s="18"/>
      <c r="BD853" s="28" t="b">
        <f t="shared" si="223"/>
        <v>1</v>
      </c>
      <c r="BE853" s="96">
        <v>11</v>
      </c>
      <c r="BF853" s="18" t="s">
        <v>2071</v>
      </c>
      <c r="BH853" s="17">
        <f t="shared" si="208"/>
        <v>150000</v>
      </c>
    </row>
    <row r="854" spans="1:60">
      <c r="A854" s="18" t="s">
        <v>48</v>
      </c>
      <c r="B854" s="17" t="s">
        <v>128</v>
      </c>
      <c r="C854" s="18" t="s">
        <v>1953</v>
      </c>
      <c r="D854" s="17" t="s">
        <v>1954</v>
      </c>
      <c r="E854" s="18" t="str">
        <f>INDEX([1]Proflile65!$F:$F,MATCH([1]ตารางคะแนนV3!$C854,[1]Proflile65!$D:$D,0))</f>
        <v>รพช.</v>
      </c>
      <c r="F854" s="18">
        <f>INDEX([1]Proflile65!$H:$H,MATCH([1]ตารางคะแนนV3!$C854,[1]Proflile65!$D:$D,0))</f>
        <v>46</v>
      </c>
      <c r="G854" s="19" t="str">
        <f>INDEX([1]Proflile65!$K:$K,MATCH([1]ตารางคะแนนV3!$C854,[1]Proflile65!$D:$D,0))</f>
        <v>รพช.F2 P60,000-90,000</v>
      </c>
      <c r="H854" s="75">
        <v>64373</v>
      </c>
      <c r="I854" s="76">
        <f>INDEX([1]RiskPlusY2565Q3!L:L,MATCH([1]ตารางคะแนนV3!$C854,[1]RiskPlusY2565Q3!$D:$D,0))</f>
        <v>134401200.24000001</v>
      </c>
      <c r="J854" s="76">
        <f>INDEX([1]RiskPlusY2565Q3!P:P,MATCH([1]ตารางคะแนนV3!$C854,[1]RiskPlusY2565Q3!$D:$D,0))</f>
        <v>116327603.43000001</v>
      </c>
      <c r="K854" s="76">
        <f>INDEX([1]RiskPlusY2565Q3!O:O,MATCH([1]ตารางคะแนนV3!$C854,[1]RiskPlusY2565Q3!$D:$D,0))</f>
        <v>79054334.159999996</v>
      </c>
      <c r="L854" s="76">
        <f>INDEX([1]RiskPlusY2565Q3!M:M,MATCH([1]ตารางคะแนนV3!$C854,[1]RiskPlusY2565Q3!$D:$D,0))</f>
        <v>77482565.469999999</v>
      </c>
      <c r="M854" s="29">
        <f>INDEX([1]RiskPlusY2565Q3!N:N,MATCH([1]ตารางคะแนนV3!$C854,[1]RiskPlusY2565Q3!$D:$D,0))</f>
        <v>0</v>
      </c>
      <c r="N854" s="77">
        <f>INDEX([1]PlanfinY2565Q3!M:M,MATCH([1]ตารางคะแนนV3!$C854,[1]PlanfinY2565Q3!$C:$C,0))</f>
        <v>0</v>
      </c>
      <c r="O854" s="78">
        <f>INDEX([1]PlanfinY2565Q3!N:N,MATCH([1]ตารางคะแนนV3!$C854,[1]PlanfinY2565Q3!$C:$C,0))</f>
        <v>1</v>
      </c>
      <c r="P854" s="79">
        <f t="shared" si="209"/>
        <v>1</v>
      </c>
      <c r="Q854" s="80">
        <f>INDEX([1]Ratio!R:R,MATCH([1]ตารางคะแนนV3!$C854,[1]Ratio!$C:$C,0))</f>
        <v>174</v>
      </c>
      <c r="R854" s="81">
        <f>INDEX([1]RiskPlusY2565Q3!$S:$S,MATCH([1]ตารางคะแนนV3!C854,[1]RiskPlusY2565Q3!$D:$D,0))</f>
        <v>0</v>
      </c>
      <c r="S854" s="82">
        <f>INDEX([1]Ratio!$S:$S,MATCH([1]ตารางคะแนนV3!$C854,[1]Ratio!$C:$C,0))</f>
        <v>353</v>
      </c>
      <c r="T854" s="78">
        <f>VLOOKUP($C854,[1]RiskPlusY2565Q3!$D$2:$W$901,17,0)</f>
        <v>0</v>
      </c>
      <c r="U854" s="83">
        <f t="shared" si="210"/>
        <v>0</v>
      </c>
      <c r="V854" s="82">
        <f>INDEX([1]Ratio!$T:$T,MATCH([1]ตารางคะแนนV3!$C854,[1]Ratio!$C:$C,0))</f>
        <v>27</v>
      </c>
      <c r="W854" s="78">
        <f>VLOOKUP($C854,[1]RiskPlusY2565Q3!$D$2:$W$901,18,0)</f>
        <v>1</v>
      </c>
      <c r="X854" s="83">
        <f t="shared" si="211"/>
        <v>0.5</v>
      </c>
      <c r="Y854" s="82">
        <f>INDEX([1]Ratio!$V:$V,MATCH([1]ตารางคะแนนV3!$C854,[1]Ratio!$C:$C,0))</f>
        <v>74</v>
      </c>
      <c r="Z854" s="81">
        <f>INDEX([1]RiskPlusY2565Q3!$W:$W,MATCH([1]ตารางคะแนนV3!C854,[1]RiskPlusY2565Q3!$D:$D,0))</f>
        <v>0</v>
      </c>
      <c r="AA854" s="84">
        <f t="shared" si="212"/>
        <v>0.5</v>
      </c>
      <c r="AB854" s="77" t="str">
        <f>INDEX('[1]Quick MethodY2565Q3'!P:P,MATCH([1]ตารางคะแนนV3!$C854,'[1]Quick MethodY2565Q3'!$C:$C,0))</f>
        <v>1</v>
      </c>
      <c r="AC854" s="78" t="str">
        <f>INDEX('[1]Quick MethodY2565Q3'!Q:Q,MATCH([1]ตารางคะแนนV3!$C854,'[1]Quick MethodY2565Q3'!$C:$C,0))</f>
        <v>0</v>
      </c>
      <c r="AD854" s="78">
        <f>INDEX([1]HGRY2565Q3!W:W,MATCH([1]ตารางคะแนนV3!$C854,[1]HGRY2565Q3!$C:$C,0))</f>
        <v>0.5</v>
      </c>
      <c r="AE854" s="78">
        <f>INDEX([1]HGRY2565Q3!X:X,MATCH([1]ตารางคะแนนV3!$C854,[1]HGRY2565Q3!$C:$C,0))</f>
        <v>0.5</v>
      </c>
      <c r="AF854" s="78">
        <f>INDEX([1]HGRY2565Q3!Y:Y,MATCH([1]ตารางคะแนนV3!$C854,[1]HGRY2565Q3!$C:$C,0))</f>
        <v>0.5</v>
      </c>
      <c r="AG854" s="78">
        <f>INDEX([1]HGRY2565Q3!Z:Z,MATCH([1]ตารางคะแนนV3!$C854,[1]HGRY2565Q3!$C:$C,0))</f>
        <v>0</v>
      </c>
      <c r="AH854" s="85">
        <f t="shared" si="213"/>
        <v>2.5</v>
      </c>
      <c r="AI854" s="79">
        <f t="shared" si="214"/>
        <v>2</v>
      </c>
      <c r="AJ854" s="86">
        <f>INDEX([1]PointY2565Q3!J:J,MATCH([1]ตารางคะแนนV3!$C854,[1]PointY2565Q3!$C:$C,0))</f>
        <v>1</v>
      </c>
      <c r="AK854" s="87">
        <f>IFERROR(INDEX([1]อัตราการครองเตียง!O:O,MATCH([1]ตารางคะแนนV3!$C854,[1]อัตราการครองเตียง!$C:$C,0)),0)</f>
        <v>1</v>
      </c>
      <c r="AL854" s="88">
        <f>INDEX([1]SumAdjRw!R:R,MATCH([1]ตารางคะแนนV3!$C854,[1]SumAdjRw!$C:$C,0))</f>
        <v>1</v>
      </c>
      <c r="AM854" s="89">
        <f t="shared" si="215"/>
        <v>2</v>
      </c>
      <c r="AN854" s="90">
        <f t="shared" si="216"/>
        <v>5</v>
      </c>
      <c r="AO854" s="91">
        <f t="shared" si="217"/>
        <v>6.5</v>
      </c>
      <c r="AP854" s="92">
        <f>INDEX([1]RiskPlusY2565Q3!Q:Q,MATCH([1]ตารางคะแนนV3!$C854,[1]RiskPlusY2565Q3!$D:$D,0))</f>
        <v>1</v>
      </c>
      <c r="AQ854" s="92">
        <f>INDEX([1]RiskPlusY2565Q3!R:R,MATCH([1]ตารางคะแนนV3!$C854,[1]RiskPlusY2565Q3!$D:$D,0))</f>
        <v>1</v>
      </c>
      <c r="AR854" s="92">
        <f>INDEX([1]RiskPlusY2565Q3!AB:AB,MATCH([1]ตารางคะแนนV3!$C854,[1]RiskPlusY2565Q3!$D:$D,0))</f>
        <v>1</v>
      </c>
      <c r="AS854" s="93">
        <f t="shared" si="218"/>
        <v>3</v>
      </c>
      <c r="AT854" s="92">
        <f>INDEX([1]RiskPlusY2565Q3!AA:AA,MATCH([1]ตารางคะแนนV3!$C854,[1]RiskPlusY2565Q3!$D:$D,0))</f>
        <v>1</v>
      </c>
      <c r="AU854" s="92">
        <f>INDEX([1]RiskPlusY2565Q3!AC:AC,MATCH([1]ตารางคะแนนV3!$C854,[1]RiskPlusY2565Q3!$D:$D,0))</f>
        <v>1</v>
      </c>
      <c r="AV854" s="94">
        <f t="shared" si="219"/>
        <v>2</v>
      </c>
      <c r="AW854" s="95">
        <f t="shared" si="220"/>
        <v>5</v>
      </c>
      <c r="AX854" s="96">
        <f t="shared" si="221"/>
        <v>11.5</v>
      </c>
      <c r="AY854" s="18" t="str">
        <f t="shared" si="222"/>
        <v>B</v>
      </c>
      <c r="AZ854" s="18"/>
      <c r="BA854" s="18" t="str">
        <f>INDEX([1]Proflile65!$L:$L,MATCH([1]ตารางคะแนนV3!$C854,[1]Proflile65!$D:$D,0))</f>
        <v>เดิม</v>
      </c>
      <c r="BB854" s="18"/>
      <c r="BC854" s="18"/>
      <c r="BD854" s="28" t="b">
        <f t="shared" si="223"/>
        <v>1</v>
      </c>
      <c r="BE854" s="96">
        <v>11.5</v>
      </c>
      <c r="BF854" s="18" t="s">
        <v>2071</v>
      </c>
      <c r="BH854" s="17">
        <f t="shared" si="208"/>
        <v>150000</v>
      </c>
    </row>
    <row r="855" spans="1:60">
      <c r="A855" s="18" t="s">
        <v>48</v>
      </c>
      <c r="B855" s="17" t="s">
        <v>128</v>
      </c>
      <c r="C855" s="18" t="s">
        <v>1955</v>
      </c>
      <c r="D855" s="17" t="s">
        <v>1956</v>
      </c>
      <c r="E855" s="18" t="str">
        <f>INDEX([1]Proflile65!$F:$F,MATCH([1]ตารางคะแนนV3!$C855,[1]Proflile65!$D:$D,0))</f>
        <v>รพช.</v>
      </c>
      <c r="F855" s="18">
        <f>INDEX([1]Proflile65!$H:$H,MATCH([1]ตารางคะแนนV3!$C855,[1]Proflile65!$D:$D,0))</f>
        <v>39</v>
      </c>
      <c r="G855" s="19" t="str">
        <f>INDEX([1]Proflile65!$K:$K,MATCH([1]ตารางคะแนนV3!$C855,[1]Proflile65!$D:$D,0))</f>
        <v>รพช.F2 P30,000-60,000</v>
      </c>
      <c r="H855" s="75">
        <v>39800</v>
      </c>
      <c r="I855" s="76">
        <f>INDEX([1]RiskPlusY2565Q3!L:L,MATCH([1]ตารางคะแนนV3!$C855,[1]RiskPlusY2565Q3!$D:$D,0))</f>
        <v>66442163.460000001</v>
      </c>
      <c r="J855" s="76">
        <f>INDEX([1]RiskPlusY2565Q3!P:P,MATCH([1]ตารางคะแนนV3!$C855,[1]RiskPlusY2565Q3!$D:$D,0))</f>
        <v>47842567.759999998</v>
      </c>
      <c r="K855" s="76">
        <f>INDEX([1]RiskPlusY2565Q3!O:O,MATCH([1]ตารางคะแนนV3!$C855,[1]RiskPlusY2565Q3!$D:$D,0))</f>
        <v>54939698.729999997</v>
      </c>
      <c r="L855" s="76">
        <f>INDEX([1]RiskPlusY2565Q3!M:M,MATCH([1]ตารางคะแนนV3!$C855,[1]RiskPlusY2565Q3!$D:$D,0))</f>
        <v>52981993.07</v>
      </c>
      <c r="M855" s="29">
        <f>INDEX([1]RiskPlusY2565Q3!N:N,MATCH([1]ตารางคะแนนV3!$C855,[1]RiskPlusY2565Q3!$D:$D,0))</f>
        <v>0</v>
      </c>
      <c r="N855" s="77">
        <f>INDEX([1]PlanfinY2565Q3!M:M,MATCH([1]ตารางคะแนนV3!$C855,[1]PlanfinY2565Q3!$C:$C,0))</f>
        <v>0</v>
      </c>
      <c r="O855" s="78">
        <f>INDEX([1]PlanfinY2565Q3!N:N,MATCH([1]ตารางคะแนนV3!$C855,[1]PlanfinY2565Q3!$C:$C,0))</f>
        <v>1</v>
      </c>
      <c r="P855" s="79">
        <f t="shared" si="209"/>
        <v>1</v>
      </c>
      <c r="Q855" s="80">
        <f>INDEX([1]Ratio!R:R,MATCH([1]ตารางคะแนนV3!$C855,[1]Ratio!$C:$C,0))</f>
        <v>151</v>
      </c>
      <c r="R855" s="81">
        <f>INDEX([1]RiskPlusY2565Q3!$S:$S,MATCH([1]ตารางคะแนนV3!C855,[1]RiskPlusY2565Q3!$D:$D,0))</f>
        <v>0</v>
      </c>
      <c r="S855" s="82">
        <f>INDEX([1]Ratio!$S:$S,MATCH([1]ตารางคะแนนV3!$C855,[1]Ratio!$C:$C,0))</f>
        <v>91</v>
      </c>
      <c r="T855" s="78">
        <f>VLOOKUP($C855,[1]RiskPlusY2565Q3!$D$2:$W$901,17,0)</f>
        <v>0</v>
      </c>
      <c r="U855" s="83">
        <f t="shared" si="210"/>
        <v>0</v>
      </c>
      <c r="V855" s="82">
        <f>INDEX([1]Ratio!$T:$T,MATCH([1]ตารางคะแนนV3!$C855,[1]Ratio!$C:$C,0))</f>
        <v>54</v>
      </c>
      <c r="W855" s="78">
        <f>VLOOKUP($C855,[1]RiskPlusY2565Q3!$D$2:$W$901,18,0)</f>
        <v>1</v>
      </c>
      <c r="X855" s="83">
        <f t="shared" si="211"/>
        <v>0.5</v>
      </c>
      <c r="Y855" s="82">
        <f>INDEX([1]Ratio!$V:$V,MATCH([1]ตารางคะแนนV3!$C855,[1]Ratio!$C:$C,0))</f>
        <v>56</v>
      </c>
      <c r="Z855" s="81">
        <f>INDEX([1]RiskPlusY2565Q3!$W:$W,MATCH([1]ตารางคะแนนV3!C855,[1]RiskPlusY2565Q3!$D:$D,0))</f>
        <v>1</v>
      </c>
      <c r="AA855" s="84">
        <f t="shared" si="212"/>
        <v>1.5</v>
      </c>
      <c r="AB855" s="77" t="str">
        <f>INDEX('[1]Quick MethodY2565Q3'!P:P,MATCH([1]ตารางคะแนนV3!$C855,'[1]Quick MethodY2565Q3'!$C:$C,0))</f>
        <v>1</v>
      </c>
      <c r="AC855" s="78" t="str">
        <f>INDEX('[1]Quick MethodY2565Q3'!Q:Q,MATCH([1]ตารางคะแนนV3!$C855,'[1]Quick MethodY2565Q3'!$C:$C,0))</f>
        <v>0</v>
      </c>
      <c r="AD855" s="78">
        <f>INDEX([1]HGRY2565Q3!W:W,MATCH([1]ตารางคะแนนV3!$C855,[1]HGRY2565Q3!$C:$C,0))</f>
        <v>0</v>
      </c>
      <c r="AE855" s="78">
        <f>INDEX([1]HGRY2565Q3!X:X,MATCH([1]ตารางคะแนนV3!$C855,[1]HGRY2565Q3!$C:$C,0))</f>
        <v>0.5</v>
      </c>
      <c r="AF855" s="78">
        <f>INDEX([1]HGRY2565Q3!Y:Y,MATCH([1]ตารางคะแนนV3!$C855,[1]HGRY2565Q3!$C:$C,0))</f>
        <v>0.5</v>
      </c>
      <c r="AG855" s="78">
        <f>INDEX([1]HGRY2565Q3!Z:Z,MATCH([1]ตารางคะแนนV3!$C855,[1]HGRY2565Q3!$C:$C,0))</f>
        <v>0.5</v>
      </c>
      <c r="AH855" s="85">
        <f t="shared" si="213"/>
        <v>2.5</v>
      </c>
      <c r="AI855" s="79">
        <f t="shared" si="214"/>
        <v>2</v>
      </c>
      <c r="AJ855" s="86">
        <f>INDEX([1]PointY2565Q3!J:J,MATCH([1]ตารางคะแนนV3!$C855,[1]PointY2565Q3!$C:$C,0))</f>
        <v>1</v>
      </c>
      <c r="AK855" s="87">
        <f>IFERROR(INDEX([1]อัตราการครองเตียง!O:O,MATCH([1]ตารางคะแนนV3!$C855,[1]อัตราการครองเตียง!$C:$C,0)),0)</f>
        <v>0</v>
      </c>
      <c r="AL855" s="88">
        <f>INDEX([1]SumAdjRw!R:R,MATCH([1]ตารางคะแนนV3!$C855,[1]SumAdjRw!$C:$C,0))</f>
        <v>1</v>
      </c>
      <c r="AM855" s="89">
        <f t="shared" si="215"/>
        <v>1</v>
      </c>
      <c r="AN855" s="90">
        <f t="shared" si="216"/>
        <v>4</v>
      </c>
      <c r="AO855" s="91">
        <f t="shared" si="217"/>
        <v>6.5</v>
      </c>
      <c r="AP855" s="92">
        <f>INDEX([1]RiskPlusY2565Q3!Q:Q,MATCH([1]ตารางคะแนนV3!$C855,[1]RiskPlusY2565Q3!$D:$D,0))</f>
        <v>1</v>
      </c>
      <c r="AQ855" s="92">
        <f>INDEX([1]RiskPlusY2565Q3!R:R,MATCH([1]ตารางคะแนนV3!$C855,[1]RiskPlusY2565Q3!$D:$D,0))</f>
        <v>1</v>
      </c>
      <c r="AR855" s="92">
        <f>INDEX([1]RiskPlusY2565Q3!AB:AB,MATCH([1]ตารางคะแนนV3!$C855,[1]RiskPlusY2565Q3!$D:$D,0))</f>
        <v>1</v>
      </c>
      <c r="AS855" s="93">
        <f t="shared" si="218"/>
        <v>3</v>
      </c>
      <c r="AT855" s="92">
        <f>INDEX([1]RiskPlusY2565Q3!AA:AA,MATCH([1]ตารางคะแนนV3!$C855,[1]RiskPlusY2565Q3!$D:$D,0))</f>
        <v>1</v>
      </c>
      <c r="AU855" s="92">
        <f>INDEX([1]RiskPlusY2565Q3!AC:AC,MATCH([1]ตารางคะแนนV3!$C855,[1]RiskPlusY2565Q3!$D:$D,0))</f>
        <v>1</v>
      </c>
      <c r="AV855" s="94">
        <f t="shared" si="219"/>
        <v>2</v>
      </c>
      <c r="AW855" s="95">
        <f t="shared" si="220"/>
        <v>5</v>
      </c>
      <c r="AX855" s="96">
        <f t="shared" si="221"/>
        <v>11.5</v>
      </c>
      <c r="AY855" s="18" t="str">
        <f t="shared" si="222"/>
        <v>B</v>
      </c>
      <c r="AZ855" s="18"/>
      <c r="BA855" s="18" t="str">
        <f>INDEX([1]Proflile65!$L:$L,MATCH([1]ตารางคะแนนV3!$C855,[1]Proflile65!$D:$D,0))</f>
        <v>เดิม</v>
      </c>
      <c r="BB855" s="18"/>
      <c r="BC855" s="18"/>
      <c r="BD855" s="28" t="b">
        <f t="shared" si="223"/>
        <v>1</v>
      </c>
      <c r="BE855" s="96">
        <v>11.5</v>
      </c>
      <c r="BF855" s="18" t="s">
        <v>2071</v>
      </c>
      <c r="BH855" s="17">
        <f t="shared" si="208"/>
        <v>150000</v>
      </c>
    </row>
    <row r="856" spans="1:60">
      <c r="A856" s="18" t="s">
        <v>48</v>
      </c>
      <c r="B856" s="17" t="s">
        <v>128</v>
      </c>
      <c r="C856" s="18" t="s">
        <v>1957</v>
      </c>
      <c r="D856" s="17" t="s">
        <v>1958</v>
      </c>
      <c r="E856" s="18" t="str">
        <f>INDEX([1]Proflile65!$F:$F,MATCH([1]ตารางคะแนนV3!$C856,[1]Proflile65!$D:$D,0))</f>
        <v>รพช.</v>
      </c>
      <c r="F856" s="18">
        <f>INDEX([1]Proflile65!$H:$H,MATCH([1]ตารางคะแนนV3!$C856,[1]Proflile65!$D:$D,0))</f>
        <v>42</v>
      </c>
      <c r="G856" s="19" t="str">
        <f>INDEX([1]Proflile65!$K:$K,MATCH([1]ตารางคะแนนV3!$C856,[1]Proflile65!$D:$D,0))</f>
        <v>รพช.F2 P30,000-60,000</v>
      </c>
      <c r="H856" s="75">
        <v>54128</v>
      </c>
      <c r="I856" s="76">
        <f>INDEX([1]RiskPlusY2565Q3!L:L,MATCH([1]ตารางคะแนนV3!$C856,[1]RiskPlusY2565Q3!$D:$D,0))</f>
        <v>112591426.63</v>
      </c>
      <c r="J856" s="76">
        <f>INDEX([1]RiskPlusY2565Q3!P:P,MATCH([1]ตารางคะแนนV3!$C856,[1]RiskPlusY2565Q3!$D:$D,0))</f>
        <v>54389177.170000002</v>
      </c>
      <c r="K856" s="76">
        <f>INDEX([1]RiskPlusY2565Q3!O:O,MATCH([1]ตารางคะแนนV3!$C856,[1]RiskPlusY2565Q3!$D:$D,0))</f>
        <v>94625570.609999999</v>
      </c>
      <c r="L856" s="76">
        <f>INDEX([1]RiskPlusY2565Q3!M:M,MATCH([1]ตารางคะแนนV3!$C856,[1]RiskPlusY2565Q3!$D:$D,0))</f>
        <v>91889635.760000005</v>
      </c>
      <c r="M856" s="29">
        <f>INDEX([1]RiskPlusY2565Q3!N:N,MATCH([1]ตารางคะแนนV3!$C856,[1]RiskPlusY2565Q3!$D:$D,0))</f>
        <v>0</v>
      </c>
      <c r="N856" s="77">
        <f>INDEX([1]PlanfinY2565Q3!M:M,MATCH([1]ตารางคะแนนV3!$C856,[1]PlanfinY2565Q3!$C:$C,0))</f>
        <v>0</v>
      </c>
      <c r="O856" s="78">
        <f>INDEX([1]PlanfinY2565Q3!N:N,MATCH([1]ตารางคะแนนV3!$C856,[1]PlanfinY2565Q3!$C:$C,0))</f>
        <v>1</v>
      </c>
      <c r="P856" s="79">
        <f t="shared" si="209"/>
        <v>1</v>
      </c>
      <c r="Q856" s="80">
        <f>INDEX([1]Ratio!R:R,MATCH([1]ตารางคะแนนV3!$C856,[1]Ratio!$C:$C,0))</f>
        <v>208</v>
      </c>
      <c r="R856" s="81">
        <f>INDEX([1]RiskPlusY2565Q3!$S:$S,MATCH([1]ตารางคะแนนV3!C856,[1]RiskPlusY2565Q3!$D:$D,0))</f>
        <v>0</v>
      </c>
      <c r="S856" s="82">
        <f>INDEX([1]Ratio!$S:$S,MATCH([1]ตารางคะแนนV3!$C856,[1]Ratio!$C:$C,0))</f>
        <v>41</v>
      </c>
      <c r="T856" s="78">
        <f>VLOOKUP($C856,[1]RiskPlusY2565Q3!$D$2:$W$901,17,0)</f>
        <v>1</v>
      </c>
      <c r="U856" s="83">
        <f t="shared" si="210"/>
        <v>0.5</v>
      </c>
      <c r="V856" s="82">
        <f>INDEX([1]Ratio!$T:$T,MATCH([1]ตารางคะแนนV3!$C856,[1]Ratio!$C:$C,0))</f>
        <v>24</v>
      </c>
      <c r="W856" s="78">
        <f>VLOOKUP($C856,[1]RiskPlusY2565Q3!$D$2:$W$901,18,0)</f>
        <v>1</v>
      </c>
      <c r="X856" s="83">
        <f t="shared" si="211"/>
        <v>0.5</v>
      </c>
      <c r="Y856" s="82">
        <f>INDEX([1]Ratio!$V:$V,MATCH([1]ตารางคะแนนV3!$C856,[1]Ratio!$C:$C,0))</f>
        <v>65</v>
      </c>
      <c r="Z856" s="81">
        <f>INDEX([1]RiskPlusY2565Q3!$W:$W,MATCH([1]ตารางคะแนนV3!C856,[1]RiskPlusY2565Q3!$D:$D,0))</f>
        <v>0</v>
      </c>
      <c r="AA856" s="84">
        <f t="shared" si="212"/>
        <v>1</v>
      </c>
      <c r="AB856" s="77" t="str">
        <f>INDEX('[1]Quick MethodY2565Q3'!P:P,MATCH([1]ตารางคะแนนV3!$C856,'[1]Quick MethodY2565Q3'!$C:$C,0))</f>
        <v>1</v>
      </c>
      <c r="AC856" s="78" t="str">
        <f>INDEX('[1]Quick MethodY2565Q3'!Q:Q,MATCH([1]ตารางคะแนนV3!$C856,'[1]Quick MethodY2565Q3'!$C:$C,0))</f>
        <v>1</v>
      </c>
      <c r="AD856" s="78">
        <f>INDEX([1]HGRY2565Q3!W:W,MATCH([1]ตารางคะแนนV3!$C856,[1]HGRY2565Q3!$C:$C,0))</f>
        <v>0</v>
      </c>
      <c r="AE856" s="78">
        <f>INDEX([1]HGRY2565Q3!X:X,MATCH([1]ตารางคะแนนV3!$C856,[1]HGRY2565Q3!$C:$C,0))</f>
        <v>0.5</v>
      </c>
      <c r="AF856" s="78">
        <f>INDEX([1]HGRY2565Q3!Y:Y,MATCH([1]ตารางคะแนนV3!$C856,[1]HGRY2565Q3!$C:$C,0))</f>
        <v>0</v>
      </c>
      <c r="AG856" s="78">
        <f>INDEX([1]HGRY2565Q3!Z:Z,MATCH([1]ตารางคะแนนV3!$C856,[1]HGRY2565Q3!$C:$C,0))</f>
        <v>0.5</v>
      </c>
      <c r="AH856" s="85">
        <f t="shared" si="213"/>
        <v>3</v>
      </c>
      <c r="AI856" s="79">
        <f t="shared" si="214"/>
        <v>2</v>
      </c>
      <c r="AJ856" s="86">
        <f>INDEX([1]PointY2565Q3!J:J,MATCH([1]ตารางคะแนนV3!$C856,[1]PointY2565Q3!$C:$C,0))</f>
        <v>1</v>
      </c>
      <c r="AK856" s="87">
        <f>IFERROR(INDEX([1]อัตราการครองเตียง!O:O,MATCH([1]ตารางคะแนนV3!$C856,[1]อัตราการครองเตียง!$C:$C,0)),0)</f>
        <v>1</v>
      </c>
      <c r="AL856" s="88">
        <f>INDEX([1]SumAdjRw!R:R,MATCH([1]ตารางคะแนนV3!$C856,[1]SumAdjRw!$C:$C,0))</f>
        <v>1</v>
      </c>
      <c r="AM856" s="89">
        <f t="shared" si="215"/>
        <v>2</v>
      </c>
      <c r="AN856" s="90">
        <f t="shared" si="216"/>
        <v>5</v>
      </c>
      <c r="AO856" s="91">
        <f t="shared" si="217"/>
        <v>7</v>
      </c>
      <c r="AP856" s="92">
        <f>INDEX([1]RiskPlusY2565Q3!Q:Q,MATCH([1]ตารางคะแนนV3!$C856,[1]RiskPlusY2565Q3!$D:$D,0))</f>
        <v>1</v>
      </c>
      <c r="AQ856" s="92">
        <f>INDEX([1]RiskPlusY2565Q3!R:R,MATCH([1]ตารางคะแนนV3!$C856,[1]RiskPlusY2565Q3!$D:$D,0))</f>
        <v>1</v>
      </c>
      <c r="AR856" s="92">
        <f>INDEX([1]RiskPlusY2565Q3!AB:AB,MATCH([1]ตารางคะแนนV3!$C856,[1]RiskPlusY2565Q3!$D:$D,0))</f>
        <v>1</v>
      </c>
      <c r="AS856" s="93">
        <f t="shared" si="218"/>
        <v>3</v>
      </c>
      <c r="AT856" s="92">
        <f>INDEX([1]RiskPlusY2565Q3!AA:AA,MATCH([1]ตารางคะแนนV3!$C856,[1]RiskPlusY2565Q3!$D:$D,0))</f>
        <v>1</v>
      </c>
      <c r="AU856" s="92">
        <f>INDEX([1]RiskPlusY2565Q3!AC:AC,MATCH([1]ตารางคะแนนV3!$C856,[1]RiskPlusY2565Q3!$D:$D,0))</f>
        <v>1</v>
      </c>
      <c r="AV856" s="94">
        <f t="shared" si="219"/>
        <v>2</v>
      </c>
      <c r="AW856" s="95">
        <f t="shared" si="220"/>
        <v>5</v>
      </c>
      <c r="AX856" s="96">
        <f t="shared" si="221"/>
        <v>12</v>
      </c>
      <c r="AY856" s="18" t="str">
        <f t="shared" si="222"/>
        <v>A</v>
      </c>
      <c r="AZ856" s="18"/>
      <c r="BA856" s="18" t="str">
        <f>INDEX([1]Proflile65!$L:$L,MATCH([1]ตารางคะแนนV3!$C856,[1]Proflile65!$D:$D,0))</f>
        <v>เดิม</v>
      </c>
      <c r="BB856" s="18"/>
      <c r="BC856" s="18"/>
      <c r="BD856" s="28" t="b">
        <f t="shared" si="223"/>
        <v>1</v>
      </c>
      <c r="BE856" s="96">
        <v>12</v>
      </c>
      <c r="BF856" s="18" t="s">
        <v>2048</v>
      </c>
      <c r="BH856" s="17">
        <f t="shared" si="208"/>
        <v>300000</v>
      </c>
    </row>
    <row r="857" spans="1:60">
      <c r="A857" s="18" t="s">
        <v>48</v>
      </c>
      <c r="B857" s="17" t="s">
        <v>128</v>
      </c>
      <c r="C857" s="18" t="s">
        <v>1959</v>
      </c>
      <c r="D857" s="17" t="s">
        <v>1960</v>
      </c>
      <c r="E857" s="18" t="str">
        <f>INDEX([1]Proflile65!$F:$F,MATCH([1]ตารางคะแนนV3!$C857,[1]Proflile65!$D:$D,0))</f>
        <v>รพช.</v>
      </c>
      <c r="F857" s="18">
        <f>INDEX([1]Proflile65!$H:$H,MATCH([1]ตารางคะแนนV3!$C857,[1]Proflile65!$D:$D,0))</f>
        <v>36</v>
      </c>
      <c r="G857" s="19" t="str">
        <f>INDEX([1]Proflile65!$K:$K,MATCH([1]ตารางคะแนนV3!$C857,[1]Proflile65!$D:$D,0))</f>
        <v>รพช.F2 P&lt;=30,000</v>
      </c>
      <c r="H857" s="75">
        <v>22471</v>
      </c>
      <c r="I857" s="76">
        <f>INDEX([1]RiskPlusY2565Q3!L:L,MATCH([1]ตารางคะแนนV3!$C857,[1]RiskPlusY2565Q3!$D:$D,0))</f>
        <v>87951750.010000005</v>
      </c>
      <c r="J857" s="76">
        <f>INDEX([1]RiskPlusY2565Q3!P:P,MATCH([1]ตารางคะแนนV3!$C857,[1]RiskPlusY2565Q3!$D:$D,0))</f>
        <v>61808633.740000002</v>
      </c>
      <c r="K857" s="76">
        <f>INDEX([1]RiskPlusY2565Q3!O:O,MATCH([1]ตารางคะแนนV3!$C857,[1]RiskPlusY2565Q3!$D:$D,0))</f>
        <v>72618314.219999999</v>
      </c>
      <c r="L857" s="76">
        <f>INDEX([1]RiskPlusY2565Q3!M:M,MATCH([1]ตารางคะแนนV3!$C857,[1]RiskPlusY2565Q3!$D:$D,0))</f>
        <v>69329483.799999997</v>
      </c>
      <c r="M857" s="29">
        <f>INDEX([1]RiskPlusY2565Q3!N:N,MATCH([1]ตารางคะแนนV3!$C857,[1]RiskPlusY2565Q3!$D:$D,0))</f>
        <v>0</v>
      </c>
      <c r="N857" s="77">
        <f>INDEX([1]PlanfinY2565Q3!M:M,MATCH([1]ตารางคะแนนV3!$C857,[1]PlanfinY2565Q3!$C:$C,0))</f>
        <v>0</v>
      </c>
      <c r="O857" s="78">
        <f>INDEX([1]PlanfinY2565Q3!N:N,MATCH([1]ตารางคะแนนV3!$C857,[1]PlanfinY2565Q3!$C:$C,0))</f>
        <v>0</v>
      </c>
      <c r="P857" s="79">
        <f t="shared" si="209"/>
        <v>0</v>
      </c>
      <c r="Q857" s="80">
        <f>INDEX([1]Ratio!R:R,MATCH([1]ตารางคะแนนV3!$C857,[1]Ratio!$C:$C,0))</f>
        <v>157</v>
      </c>
      <c r="R857" s="81">
        <f>INDEX([1]RiskPlusY2565Q3!$S:$S,MATCH([1]ตารางคะแนนV3!C857,[1]RiskPlusY2565Q3!$D:$D,0))</f>
        <v>0</v>
      </c>
      <c r="S857" s="82">
        <f>INDEX([1]Ratio!$S:$S,MATCH([1]ตารางคะแนนV3!$C857,[1]Ratio!$C:$C,0))</f>
        <v>82</v>
      </c>
      <c r="T857" s="78">
        <f>VLOOKUP($C857,[1]RiskPlusY2565Q3!$D$2:$W$901,17,0)</f>
        <v>0</v>
      </c>
      <c r="U857" s="83">
        <f t="shared" si="210"/>
        <v>0</v>
      </c>
      <c r="V857" s="82">
        <f>INDEX([1]Ratio!$T:$T,MATCH([1]ตารางคะแนนV3!$C857,[1]Ratio!$C:$C,0))</f>
        <v>41</v>
      </c>
      <c r="W857" s="78">
        <f>VLOOKUP($C857,[1]RiskPlusY2565Q3!$D$2:$W$901,18,0)</f>
        <v>1</v>
      </c>
      <c r="X857" s="83">
        <f t="shared" si="211"/>
        <v>0.5</v>
      </c>
      <c r="Y857" s="82">
        <f>INDEX([1]Ratio!$V:$V,MATCH([1]ตารางคะแนนV3!$C857,[1]Ratio!$C:$C,0))</f>
        <v>32</v>
      </c>
      <c r="Z857" s="81">
        <f>INDEX([1]RiskPlusY2565Q3!$W:$W,MATCH([1]ตารางคะแนนV3!C857,[1]RiskPlusY2565Q3!$D:$D,0))</f>
        <v>1</v>
      </c>
      <c r="AA857" s="84">
        <f t="shared" si="212"/>
        <v>1.5</v>
      </c>
      <c r="AB857" s="77" t="str">
        <f>INDEX('[1]Quick MethodY2565Q3'!P:P,MATCH([1]ตารางคะแนนV3!$C857,'[1]Quick MethodY2565Q3'!$C:$C,0))</f>
        <v>1</v>
      </c>
      <c r="AC857" s="78" t="str">
        <f>INDEX('[1]Quick MethodY2565Q3'!Q:Q,MATCH([1]ตารางคะแนนV3!$C857,'[1]Quick MethodY2565Q3'!$C:$C,0))</f>
        <v>1</v>
      </c>
      <c r="AD857" s="78">
        <f>INDEX([1]HGRY2565Q3!W:W,MATCH([1]ตารางคะแนนV3!$C857,[1]HGRY2565Q3!$C:$C,0))</f>
        <v>0</v>
      </c>
      <c r="AE857" s="78">
        <f>INDEX([1]HGRY2565Q3!X:X,MATCH([1]ตารางคะแนนV3!$C857,[1]HGRY2565Q3!$C:$C,0))</f>
        <v>0.5</v>
      </c>
      <c r="AF857" s="78">
        <f>INDEX([1]HGRY2565Q3!Y:Y,MATCH([1]ตารางคะแนนV3!$C857,[1]HGRY2565Q3!$C:$C,0))</f>
        <v>0</v>
      </c>
      <c r="AG857" s="78">
        <f>INDEX([1]HGRY2565Q3!Z:Z,MATCH([1]ตารางคะแนนV3!$C857,[1]HGRY2565Q3!$C:$C,0))</f>
        <v>0.5</v>
      </c>
      <c r="AH857" s="85">
        <f t="shared" si="213"/>
        <v>3</v>
      </c>
      <c r="AI857" s="79">
        <f t="shared" si="214"/>
        <v>2</v>
      </c>
      <c r="AJ857" s="86">
        <f>INDEX([1]PointY2565Q3!J:J,MATCH([1]ตารางคะแนนV3!$C857,[1]PointY2565Q3!$C:$C,0))</f>
        <v>1</v>
      </c>
      <c r="AK857" s="87">
        <f>IFERROR(INDEX([1]อัตราการครองเตียง!O:O,MATCH([1]ตารางคะแนนV3!$C857,[1]อัตราการครองเตียง!$C:$C,0)),0)</f>
        <v>1</v>
      </c>
      <c r="AL857" s="88">
        <f>INDEX([1]SumAdjRw!R:R,MATCH([1]ตารางคะแนนV3!$C857,[1]SumAdjRw!$C:$C,0))</f>
        <v>1</v>
      </c>
      <c r="AM857" s="89">
        <f t="shared" si="215"/>
        <v>2</v>
      </c>
      <c r="AN857" s="90">
        <f t="shared" si="216"/>
        <v>5</v>
      </c>
      <c r="AO857" s="91">
        <f t="shared" si="217"/>
        <v>6.5</v>
      </c>
      <c r="AP857" s="92">
        <f>INDEX([1]RiskPlusY2565Q3!Q:Q,MATCH([1]ตารางคะแนนV3!$C857,[1]RiskPlusY2565Q3!$D:$D,0))</f>
        <v>1</v>
      </c>
      <c r="AQ857" s="92">
        <f>INDEX([1]RiskPlusY2565Q3!R:R,MATCH([1]ตารางคะแนนV3!$C857,[1]RiskPlusY2565Q3!$D:$D,0))</f>
        <v>1</v>
      </c>
      <c r="AR857" s="92">
        <f>INDEX([1]RiskPlusY2565Q3!AB:AB,MATCH([1]ตารางคะแนนV3!$C857,[1]RiskPlusY2565Q3!$D:$D,0))</f>
        <v>1</v>
      </c>
      <c r="AS857" s="93">
        <f t="shared" si="218"/>
        <v>3</v>
      </c>
      <c r="AT857" s="92">
        <f>INDEX([1]RiskPlusY2565Q3!AA:AA,MATCH([1]ตารางคะแนนV3!$C857,[1]RiskPlusY2565Q3!$D:$D,0))</f>
        <v>1</v>
      </c>
      <c r="AU857" s="92">
        <f>INDEX([1]RiskPlusY2565Q3!AC:AC,MATCH([1]ตารางคะแนนV3!$C857,[1]RiskPlusY2565Q3!$D:$D,0))</f>
        <v>1</v>
      </c>
      <c r="AV857" s="94">
        <f t="shared" si="219"/>
        <v>2</v>
      </c>
      <c r="AW857" s="95">
        <f t="shared" si="220"/>
        <v>5</v>
      </c>
      <c r="AX857" s="96">
        <f t="shared" si="221"/>
        <v>11.5</v>
      </c>
      <c r="AY857" s="18" t="str">
        <f t="shared" si="222"/>
        <v>B</v>
      </c>
      <c r="AZ857" s="18"/>
      <c r="BA857" s="18" t="str">
        <f>INDEX([1]Proflile65!$L:$L,MATCH([1]ตารางคะแนนV3!$C857,[1]Proflile65!$D:$D,0))</f>
        <v>เดิม</v>
      </c>
      <c r="BB857" s="18"/>
      <c r="BC857" s="18"/>
      <c r="BD857" s="28" t="b">
        <f t="shared" si="223"/>
        <v>1</v>
      </c>
      <c r="BE857" s="96">
        <v>11.5</v>
      </c>
      <c r="BF857" s="18" t="s">
        <v>2071</v>
      </c>
      <c r="BH857" s="17">
        <f t="shared" si="208"/>
        <v>150000</v>
      </c>
    </row>
    <row r="858" spans="1:60">
      <c r="A858" s="18" t="s">
        <v>48</v>
      </c>
      <c r="B858" s="17" t="s">
        <v>128</v>
      </c>
      <c r="C858" s="18" t="s">
        <v>1961</v>
      </c>
      <c r="D858" s="17" t="s">
        <v>1962</v>
      </c>
      <c r="E858" s="18" t="str">
        <f>INDEX([1]Proflile65!$F:$F,MATCH([1]ตารางคะแนนV3!$C858,[1]Proflile65!$D:$D,0))</f>
        <v>รพช.</v>
      </c>
      <c r="F858" s="18">
        <f>INDEX([1]Proflile65!$H:$H,MATCH([1]ตารางคะแนนV3!$C858,[1]Proflile65!$D:$D,0))</f>
        <v>34</v>
      </c>
      <c r="G858" s="19" t="str">
        <f>INDEX([1]Proflile65!$K:$K,MATCH([1]ตารางคะแนนV3!$C858,[1]Proflile65!$D:$D,0))</f>
        <v>รพช.F2 P&lt;=30,000</v>
      </c>
      <c r="H858" s="75">
        <v>10982</v>
      </c>
      <c r="I858" s="76">
        <f>INDEX([1]RiskPlusY2565Q3!L:L,MATCH([1]ตารางคะแนนV3!$C858,[1]RiskPlusY2565Q3!$D:$D,0))</f>
        <v>46352202.880000003</v>
      </c>
      <c r="J858" s="76">
        <f>INDEX([1]RiskPlusY2565Q3!P:P,MATCH([1]ตารางคะแนนV3!$C858,[1]RiskPlusY2565Q3!$D:$D,0))</f>
        <v>38936659.299999997</v>
      </c>
      <c r="K858" s="76">
        <f>INDEX([1]RiskPlusY2565Q3!O:O,MATCH([1]ตารางคะแนนV3!$C858,[1]RiskPlusY2565Q3!$D:$D,0))</f>
        <v>20890223.93</v>
      </c>
      <c r="L858" s="76">
        <f>INDEX([1]RiskPlusY2565Q3!M:M,MATCH([1]ตารางคะแนนV3!$C858,[1]RiskPlusY2565Q3!$D:$D,0))</f>
        <v>20387843.140000001</v>
      </c>
      <c r="M858" s="29">
        <f>INDEX([1]RiskPlusY2565Q3!N:N,MATCH([1]ตารางคะแนนV3!$C858,[1]RiskPlusY2565Q3!$D:$D,0))</f>
        <v>0</v>
      </c>
      <c r="N858" s="77">
        <f>INDEX([1]PlanfinY2565Q3!M:M,MATCH([1]ตารางคะแนนV3!$C858,[1]PlanfinY2565Q3!$C:$C,0))</f>
        <v>0</v>
      </c>
      <c r="O858" s="78">
        <f>INDEX([1]PlanfinY2565Q3!N:N,MATCH([1]ตารางคะแนนV3!$C858,[1]PlanfinY2565Q3!$C:$C,0))</f>
        <v>1</v>
      </c>
      <c r="P858" s="79">
        <f t="shared" si="209"/>
        <v>1</v>
      </c>
      <c r="Q858" s="80">
        <f>INDEX([1]Ratio!R:R,MATCH([1]ตารางคะแนนV3!$C858,[1]Ratio!$C:$C,0))</f>
        <v>187</v>
      </c>
      <c r="R858" s="81">
        <f>INDEX([1]RiskPlusY2565Q3!$S:$S,MATCH([1]ตารางคะแนนV3!C858,[1]RiskPlusY2565Q3!$D:$D,0))</f>
        <v>0</v>
      </c>
      <c r="S858" s="82">
        <f>INDEX([1]Ratio!$S:$S,MATCH([1]ตารางคะแนนV3!$C858,[1]Ratio!$C:$C,0))</f>
        <v>119</v>
      </c>
      <c r="T858" s="78">
        <f>VLOOKUP($C858,[1]RiskPlusY2565Q3!$D$2:$W$901,17,0)</f>
        <v>0</v>
      </c>
      <c r="U858" s="83">
        <f t="shared" si="210"/>
        <v>0</v>
      </c>
      <c r="V858" s="82">
        <f>INDEX([1]Ratio!$T:$T,MATCH([1]ตารางคะแนนV3!$C858,[1]Ratio!$C:$C,0))</f>
        <v>99</v>
      </c>
      <c r="W858" s="78">
        <f>VLOOKUP($C858,[1]RiskPlusY2565Q3!$D$2:$W$901,18,0)</f>
        <v>0</v>
      </c>
      <c r="X858" s="83">
        <f t="shared" si="211"/>
        <v>0</v>
      </c>
      <c r="Y858" s="82">
        <f>INDEX([1]Ratio!$V:$V,MATCH([1]ตารางคะแนนV3!$C858,[1]Ratio!$C:$C,0))</f>
        <v>65</v>
      </c>
      <c r="Z858" s="81">
        <f>INDEX([1]RiskPlusY2565Q3!$W:$W,MATCH([1]ตารางคะแนนV3!C858,[1]RiskPlusY2565Q3!$D:$D,0))</f>
        <v>0</v>
      </c>
      <c r="AA858" s="84">
        <f t="shared" si="212"/>
        <v>0</v>
      </c>
      <c r="AB858" s="77" t="str">
        <f>INDEX('[1]Quick MethodY2565Q3'!P:P,MATCH([1]ตารางคะแนนV3!$C858,'[1]Quick MethodY2565Q3'!$C:$C,0))</f>
        <v>1</v>
      </c>
      <c r="AC858" s="78" t="str">
        <f>INDEX('[1]Quick MethodY2565Q3'!Q:Q,MATCH([1]ตารางคะแนนV3!$C858,'[1]Quick MethodY2565Q3'!$C:$C,0))</f>
        <v>0</v>
      </c>
      <c r="AD858" s="78">
        <f>INDEX([1]HGRY2565Q3!W:W,MATCH([1]ตารางคะแนนV3!$C858,[1]HGRY2565Q3!$C:$C,0))</f>
        <v>0</v>
      </c>
      <c r="AE858" s="78">
        <f>INDEX([1]HGRY2565Q3!X:X,MATCH([1]ตารางคะแนนV3!$C858,[1]HGRY2565Q3!$C:$C,0))</f>
        <v>0.5</v>
      </c>
      <c r="AF858" s="78">
        <f>INDEX([1]HGRY2565Q3!Y:Y,MATCH([1]ตารางคะแนนV3!$C858,[1]HGRY2565Q3!$C:$C,0))</f>
        <v>0.5</v>
      </c>
      <c r="AG858" s="78">
        <f>INDEX([1]HGRY2565Q3!Z:Z,MATCH([1]ตารางคะแนนV3!$C858,[1]HGRY2565Q3!$C:$C,0))</f>
        <v>0.5</v>
      </c>
      <c r="AH858" s="85">
        <f t="shared" si="213"/>
        <v>2.5</v>
      </c>
      <c r="AI858" s="79">
        <f t="shared" si="214"/>
        <v>2</v>
      </c>
      <c r="AJ858" s="86">
        <f>INDEX([1]PointY2565Q3!J:J,MATCH([1]ตารางคะแนนV3!$C858,[1]PointY2565Q3!$C:$C,0))</f>
        <v>1</v>
      </c>
      <c r="AK858" s="87">
        <f>IFERROR(INDEX([1]อัตราการครองเตียง!O:O,MATCH([1]ตารางคะแนนV3!$C858,[1]อัตราการครองเตียง!$C:$C,0)),0)</f>
        <v>1</v>
      </c>
      <c r="AL858" s="88">
        <f>INDEX([1]SumAdjRw!R:R,MATCH([1]ตารางคะแนนV3!$C858,[1]SumAdjRw!$C:$C,0))</f>
        <v>1</v>
      </c>
      <c r="AM858" s="89">
        <f t="shared" si="215"/>
        <v>2</v>
      </c>
      <c r="AN858" s="90">
        <f t="shared" si="216"/>
        <v>5</v>
      </c>
      <c r="AO858" s="91">
        <f t="shared" si="217"/>
        <v>6</v>
      </c>
      <c r="AP858" s="92">
        <f>INDEX([1]RiskPlusY2565Q3!Q:Q,MATCH([1]ตารางคะแนนV3!$C858,[1]RiskPlusY2565Q3!$D:$D,0))</f>
        <v>0</v>
      </c>
      <c r="AQ858" s="92">
        <f>INDEX([1]RiskPlusY2565Q3!R:R,MATCH([1]ตารางคะแนนV3!$C858,[1]RiskPlusY2565Q3!$D:$D,0))</f>
        <v>0</v>
      </c>
      <c r="AR858" s="92">
        <f>INDEX([1]RiskPlusY2565Q3!AB:AB,MATCH([1]ตารางคะแนนV3!$C858,[1]RiskPlusY2565Q3!$D:$D,0))</f>
        <v>1</v>
      </c>
      <c r="AS858" s="93">
        <f t="shared" si="218"/>
        <v>1</v>
      </c>
      <c r="AT858" s="92">
        <f>INDEX([1]RiskPlusY2565Q3!AA:AA,MATCH([1]ตารางคะแนนV3!$C858,[1]RiskPlusY2565Q3!$D:$D,0))</f>
        <v>1</v>
      </c>
      <c r="AU858" s="92">
        <f>INDEX([1]RiskPlusY2565Q3!AC:AC,MATCH([1]ตารางคะแนนV3!$C858,[1]RiskPlusY2565Q3!$D:$D,0))</f>
        <v>1</v>
      </c>
      <c r="AV858" s="94">
        <f t="shared" si="219"/>
        <v>2</v>
      </c>
      <c r="AW858" s="95">
        <f t="shared" si="220"/>
        <v>3</v>
      </c>
      <c r="AX858" s="96">
        <f t="shared" si="221"/>
        <v>9</v>
      </c>
      <c r="AY858" s="18" t="str">
        <f t="shared" si="222"/>
        <v>C</v>
      </c>
      <c r="AZ858" s="18"/>
      <c r="BA858" s="18" t="str">
        <f>INDEX([1]Proflile65!$L:$L,MATCH([1]ตารางคะแนนV3!$C858,[1]Proflile65!$D:$D,0))</f>
        <v>เดิม</v>
      </c>
      <c r="BB858" s="18"/>
      <c r="BC858" s="18"/>
      <c r="BD858" s="28" t="b">
        <f t="shared" si="223"/>
        <v>1</v>
      </c>
      <c r="BE858" s="96">
        <v>9</v>
      </c>
      <c r="BF858" s="18" t="s">
        <v>2072</v>
      </c>
      <c r="BH858" s="17">
        <f t="shared" si="208"/>
        <v>0</v>
      </c>
    </row>
    <row r="859" spans="1:60">
      <c r="A859" s="18" t="s">
        <v>48</v>
      </c>
      <c r="B859" s="17" t="s">
        <v>128</v>
      </c>
      <c r="C859" s="18" t="s">
        <v>1963</v>
      </c>
      <c r="D859" s="17" t="s">
        <v>1964</v>
      </c>
      <c r="E859" s="18" t="str">
        <f>INDEX([1]Proflile65!$F:$F,MATCH([1]ตารางคะแนนV3!$C859,[1]Proflile65!$D:$D,0))</f>
        <v>รพช.</v>
      </c>
      <c r="F859" s="18">
        <f>INDEX([1]Proflile65!$H:$H,MATCH([1]ตารางคะแนนV3!$C859,[1]Proflile65!$D:$D,0))</f>
        <v>72</v>
      </c>
      <c r="G859" s="19" t="str">
        <f>INDEX([1]Proflile65!$K:$K,MATCH([1]ตารางคะแนนV3!$C859,[1]Proflile65!$D:$D,0))</f>
        <v>รพช.F2 P60,000-90,000</v>
      </c>
      <c r="H859" s="75">
        <v>78145</v>
      </c>
      <c r="I859" s="76">
        <f>INDEX([1]RiskPlusY2565Q3!L:L,MATCH([1]ตารางคะแนนV3!$C859,[1]RiskPlusY2565Q3!$D:$D,0))</f>
        <v>164021204</v>
      </c>
      <c r="J859" s="76">
        <f>INDEX([1]RiskPlusY2565Q3!P:P,MATCH([1]ตารางคะแนนV3!$C859,[1]RiskPlusY2565Q3!$D:$D,0))</f>
        <v>144801609.28999999</v>
      </c>
      <c r="K859" s="76">
        <f>INDEX([1]RiskPlusY2565Q3!O:O,MATCH([1]ตารางคะแนนV3!$C859,[1]RiskPlusY2565Q3!$D:$D,0))</f>
        <v>121215101.61</v>
      </c>
      <c r="L859" s="76">
        <f>INDEX([1]RiskPlusY2565Q3!M:M,MATCH([1]ตารางคะแนนV3!$C859,[1]RiskPlusY2565Q3!$D:$D,0))</f>
        <v>116325614.04000001</v>
      </c>
      <c r="M859" s="29">
        <f>INDEX([1]RiskPlusY2565Q3!N:N,MATCH([1]ตารางคะแนนV3!$C859,[1]RiskPlusY2565Q3!$D:$D,0))</f>
        <v>0</v>
      </c>
      <c r="N859" s="77">
        <f>INDEX([1]PlanfinY2565Q3!M:M,MATCH([1]ตารางคะแนนV3!$C859,[1]PlanfinY2565Q3!$C:$C,0))</f>
        <v>0</v>
      </c>
      <c r="O859" s="78">
        <f>INDEX([1]PlanfinY2565Q3!N:N,MATCH([1]ตารางคะแนนV3!$C859,[1]PlanfinY2565Q3!$C:$C,0))</f>
        <v>1</v>
      </c>
      <c r="P859" s="79">
        <f t="shared" si="209"/>
        <v>1</v>
      </c>
      <c r="Q859" s="80">
        <f>INDEX([1]Ratio!R:R,MATCH([1]ตารางคะแนนV3!$C859,[1]Ratio!$C:$C,0))</f>
        <v>145</v>
      </c>
      <c r="R859" s="81">
        <f>INDEX([1]RiskPlusY2565Q3!$S:$S,MATCH([1]ตารางคะแนนV3!C859,[1]RiskPlusY2565Q3!$D:$D,0))</f>
        <v>0</v>
      </c>
      <c r="S859" s="82">
        <f>INDEX([1]Ratio!$S:$S,MATCH([1]ตารางคะแนนV3!$C859,[1]Ratio!$C:$C,0))</f>
        <v>40</v>
      </c>
      <c r="T859" s="78">
        <f>VLOOKUP($C859,[1]RiskPlusY2565Q3!$D$2:$W$901,17,0)</f>
        <v>1</v>
      </c>
      <c r="U859" s="83">
        <f t="shared" si="210"/>
        <v>0.5</v>
      </c>
      <c r="V859" s="82">
        <f>INDEX([1]Ratio!$T:$T,MATCH([1]ตารางคะแนนV3!$C859,[1]Ratio!$C:$C,0))</f>
        <v>24</v>
      </c>
      <c r="W859" s="78">
        <f>VLOOKUP($C859,[1]RiskPlusY2565Q3!$D$2:$W$901,18,0)</f>
        <v>1</v>
      </c>
      <c r="X859" s="83">
        <f t="shared" si="211"/>
        <v>0.5</v>
      </c>
      <c r="Y859" s="82">
        <f>INDEX([1]Ratio!$V:$V,MATCH([1]ตารางคะแนนV3!$C859,[1]Ratio!$C:$C,0))</f>
        <v>64</v>
      </c>
      <c r="Z859" s="81">
        <f>INDEX([1]RiskPlusY2565Q3!$W:$W,MATCH([1]ตารางคะแนนV3!C859,[1]RiskPlusY2565Q3!$D:$D,0))</f>
        <v>0</v>
      </c>
      <c r="AA859" s="84">
        <f t="shared" si="212"/>
        <v>1</v>
      </c>
      <c r="AB859" s="77" t="str">
        <f>INDEX('[1]Quick MethodY2565Q3'!P:P,MATCH([1]ตารางคะแนนV3!$C859,'[1]Quick MethodY2565Q3'!$C:$C,0))</f>
        <v>1</v>
      </c>
      <c r="AC859" s="78" t="str">
        <f>INDEX('[1]Quick MethodY2565Q3'!Q:Q,MATCH([1]ตารางคะแนนV3!$C859,'[1]Quick MethodY2565Q3'!$C:$C,0))</f>
        <v>1</v>
      </c>
      <c r="AD859" s="78">
        <f>INDEX([1]HGRY2565Q3!W:W,MATCH([1]ตารางคะแนนV3!$C859,[1]HGRY2565Q3!$C:$C,0))</f>
        <v>0</v>
      </c>
      <c r="AE859" s="78">
        <f>INDEX([1]HGRY2565Q3!X:X,MATCH([1]ตารางคะแนนV3!$C859,[1]HGRY2565Q3!$C:$C,0))</f>
        <v>0.5</v>
      </c>
      <c r="AF859" s="78">
        <f>INDEX([1]HGRY2565Q3!Y:Y,MATCH([1]ตารางคะแนนV3!$C859,[1]HGRY2565Q3!$C:$C,0))</f>
        <v>0</v>
      </c>
      <c r="AG859" s="78">
        <f>INDEX([1]HGRY2565Q3!Z:Z,MATCH([1]ตารางคะแนนV3!$C859,[1]HGRY2565Q3!$C:$C,0))</f>
        <v>0.5</v>
      </c>
      <c r="AH859" s="85">
        <f t="shared" si="213"/>
        <v>3</v>
      </c>
      <c r="AI859" s="79">
        <f t="shared" si="214"/>
        <v>2</v>
      </c>
      <c r="AJ859" s="86">
        <f>INDEX([1]PointY2565Q3!J:J,MATCH([1]ตารางคะแนนV3!$C859,[1]PointY2565Q3!$C:$C,0))</f>
        <v>1</v>
      </c>
      <c r="AK859" s="87">
        <f>IFERROR(INDEX([1]อัตราการครองเตียง!O:O,MATCH([1]ตารางคะแนนV3!$C859,[1]อัตราการครองเตียง!$C:$C,0)),0)</f>
        <v>1</v>
      </c>
      <c r="AL859" s="88">
        <f>INDEX([1]SumAdjRw!R:R,MATCH([1]ตารางคะแนนV3!$C859,[1]SumAdjRw!$C:$C,0))</f>
        <v>1</v>
      </c>
      <c r="AM859" s="89">
        <f t="shared" si="215"/>
        <v>2</v>
      </c>
      <c r="AN859" s="90">
        <f t="shared" si="216"/>
        <v>5</v>
      </c>
      <c r="AO859" s="91">
        <f t="shared" si="217"/>
        <v>7</v>
      </c>
      <c r="AP859" s="92">
        <f>INDEX([1]RiskPlusY2565Q3!Q:Q,MATCH([1]ตารางคะแนนV3!$C859,[1]RiskPlusY2565Q3!$D:$D,0))</f>
        <v>1</v>
      </c>
      <c r="AQ859" s="92">
        <f>INDEX([1]RiskPlusY2565Q3!R:R,MATCH([1]ตารางคะแนนV3!$C859,[1]RiskPlusY2565Q3!$D:$D,0))</f>
        <v>1</v>
      </c>
      <c r="AR859" s="92">
        <f>INDEX([1]RiskPlusY2565Q3!AB:AB,MATCH([1]ตารางคะแนนV3!$C859,[1]RiskPlusY2565Q3!$D:$D,0))</f>
        <v>1</v>
      </c>
      <c r="AS859" s="93">
        <f t="shared" si="218"/>
        <v>3</v>
      </c>
      <c r="AT859" s="92">
        <f>INDEX([1]RiskPlusY2565Q3!AA:AA,MATCH([1]ตารางคะแนนV3!$C859,[1]RiskPlusY2565Q3!$D:$D,0))</f>
        <v>1</v>
      </c>
      <c r="AU859" s="92">
        <f>INDEX([1]RiskPlusY2565Q3!AC:AC,MATCH([1]ตารางคะแนนV3!$C859,[1]RiskPlusY2565Q3!$D:$D,0))</f>
        <v>1</v>
      </c>
      <c r="AV859" s="94">
        <f t="shared" si="219"/>
        <v>2</v>
      </c>
      <c r="AW859" s="95">
        <f t="shared" si="220"/>
        <v>5</v>
      </c>
      <c r="AX859" s="96">
        <f t="shared" si="221"/>
        <v>12</v>
      </c>
      <c r="AY859" s="18" t="str">
        <f t="shared" si="222"/>
        <v>A</v>
      </c>
      <c r="AZ859" s="18"/>
      <c r="BA859" s="18" t="str">
        <f>INDEX([1]Proflile65!$L:$L,MATCH([1]ตารางคะแนนV3!$C859,[1]Proflile65!$D:$D,0))</f>
        <v>เดิม</v>
      </c>
      <c r="BB859" s="18"/>
      <c r="BC859" s="18"/>
      <c r="BD859" s="28" t="b">
        <f t="shared" si="223"/>
        <v>1</v>
      </c>
      <c r="BE859" s="96">
        <v>12</v>
      </c>
      <c r="BF859" s="18" t="s">
        <v>2048</v>
      </c>
      <c r="BH859" s="17">
        <f t="shared" si="208"/>
        <v>300000</v>
      </c>
    </row>
    <row r="860" spans="1:60">
      <c r="A860" s="18" t="s">
        <v>48</v>
      </c>
      <c r="B860" s="17" t="s">
        <v>128</v>
      </c>
      <c r="C860" s="18" t="s">
        <v>1965</v>
      </c>
      <c r="D860" s="17" t="s">
        <v>1966</v>
      </c>
      <c r="E860" s="18" t="str">
        <f>INDEX([1]Proflile65!$F:$F,MATCH([1]ตารางคะแนนV3!$C860,[1]Proflile65!$D:$D,0))</f>
        <v>รพช.</v>
      </c>
      <c r="F860" s="18">
        <f>INDEX([1]Proflile65!$H:$H,MATCH([1]ตารางคะแนนV3!$C860,[1]Proflile65!$D:$D,0))</f>
        <v>73</v>
      </c>
      <c r="G860" s="19" t="str">
        <f>INDEX([1]Proflile65!$K:$K,MATCH([1]ตารางคะแนนV3!$C860,[1]Proflile65!$D:$D,0))</f>
        <v>รพช.F2 P60,000-90,000</v>
      </c>
      <c r="H860" s="75">
        <v>79609</v>
      </c>
      <c r="I860" s="76">
        <f>INDEX([1]RiskPlusY2565Q3!L:L,MATCH([1]ตารางคะแนนV3!$C860,[1]RiskPlusY2565Q3!$D:$D,0))</f>
        <v>123566492.08</v>
      </c>
      <c r="J860" s="76">
        <f>INDEX([1]RiskPlusY2565Q3!P:P,MATCH([1]ตารางคะแนนV3!$C860,[1]RiskPlusY2565Q3!$D:$D,0))</f>
        <v>68359068.400000006</v>
      </c>
      <c r="K860" s="76">
        <f>INDEX([1]RiskPlusY2565Q3!O:O,MATCH([1]ตารางคะแนนV3!$C860,[1]RiskPlusY2565Q3!$D:$D,0))</f>
        <v>83473532.310000002</v>
      </c>
      <c r="L860" s="76">
        <f>INDEX([1]RiskPlusY2565Q3!M:M,MATCH([1]ตารางคะแนนV3!$C860,[1]RiskPlusY2565Q3!$D:$D,0))</f>
        <v>77957967</v>
      </c>
      <c r="M860" s="29">
        <f>INDEX([1]RiskPlusY2565Q3!N:N,MATCH([1]ตารางคะแนนV3!$C860,[1]RiskPlusY2565Q3!$D:$D,0))</f>
        <v>0</v>
      </c>
      <c r="N860" s="77">
        <f>INDEX([1]PlanfinY2565Q3!M:M,MATCH([1]ตารางคะแนนV3!$C860,[1]PlanfinY2565Q3!$C:$C,0))</f>
        <v>0</v>
      </c>
      <c r="O860" s="78">
        <f>INDEX([1]PlanfinY2565Q3!N:N,MATCH([1]ตารางคะแนนV3!$C860,[1]PlanfinY2565Q3!$C:$C,0))</f>
        <v>0</v>
      </c>
      <c r="P860" s="79">
        <f t="shared" si="209"/>
        <v>0</v>
      </c>
      <c r="Q860" s="80">
        <f>INDEX([1]Ratio!R:R,MATCH([1]ตารางคะแนนV3!$C860,[1]Ratio!$C:$C,0))</f>
        <v>135</v>
      </c>
      <c r="R860" s="81">
        <f>INDEX([1]RiskPlusY2565Q3!$S:$S,MATCH([1]ตารางคะแนนV3!C860,[1]RiskPlusY2565Q3!$D:$D,0))</f>
        <v>0</v>
      </c>
      <c r="S860" s="82">
        <f>INDEX([1]Ratio!$S:$S,MATCH([1]ตารางคะแนนV3!$C860,[1]Ratio!$C:$C,0))</f>
        <v>1000</v>
      </c>
      <c r="T860" s="78">
        <f>VLOOKUP($C860,[1]RiskPlusY2565Q3!$D$2:$W$901,17,0)</f>
        <v>0</v>
      </c>
      <c r="U860" s="83">
        <f t="shared" si="210"/>
        <v>0</v>
      </c>
      <c r="V860" s="82">
        <f>INDEX([1]Ratio!$T:$T,MATCH([1]ตารางคะแนนV3!$C860,[1]Ratio!$C:$C,0))</f>
        <v>73</v>
      </c>
      <c r="W860" s="78">
        <f>VLOOKUP($C860,[1]RiskPlusY2565Q3!$D$2:$W$901,18,0)</f>
        <v>0</v>
      </c>
      <c r="X860" s="83">
        <f t="shared" si="211"/>
        <v>0</v>
      </c>
      <c r="Y860" s="82">
        <f>INDEX([1]Ratio!$V:$V,MATCH([1]ตารางคะแนนV3!$C860,[1]Ratio!$C:$C,0))</f>
        <v>107</v>
      </c>
      <c r="Z860" s="81">
        <f>INDEX([1]RiskPlusY2565Q3!$W:$W,MATCH([1]ตารางคะแนนV3!C860,[1]RiskPlusY2565Q3!$D:$D,0))</f>
        <v>0</v>
      </c>
      <c r="AA860" s="84">
        <f t="shared" si="212"/>
        <v>0</v>
      </c>
      <c r="AB860" s="77" t="str">
        <f>INDEX('[1]Quick MethodY2565Q3'!P:P,MATCH([1]ตารางคะแนนV3!$C860,'[1]Quick MethodY2565Q3'!$C:$C,0))</f>
        <v>0</v>
      </c>
      <c r="AC860" s="78" t="str">
        <f>INDEX('[1]Quick MethodY2565Q3'!Q:Q,MATCH([1]ตารางคะแนนV3!$C860,'[1]Quick MethodY2565Q3'!$C:$C,0))</f>
        <v>1</v>
      </c>
      <c r="AD860" s="78">
        <f>INDEX([1]HGRY2565Q3!W:W,MATCH([1]ตารางคะแนนV3!$C860,[1]HGRY2565Q3!$C:$C,0))</f>
        <v>0</v>
      </c>
      <c r="AE860" s="78">
        <f>INDEX([1]HGRY2565Q3!X:X,MATCH([1]ตารางคะแนนV3!$C860,[1]HGRY2565Q3!$C:$C,0))</f>
        <v>0.5</v>
      </c>
      <c r="AF860" s="78">
        <f>INDEX([1]HGRY2565Q3!Y:Y,MATCH([1]ตารางคะแนนV3!$C860,[1]HGRY2565Q3!$C:$C,0))</f>
        <v>0.5</v>
      </c>
      <c r="AG860" s="78">
        <f>INDEX([1]HGRY2565Q3!Z:Z,MATCH([1]ตารางคะแนนV3!$C860,[1]HGRY2565Q3!$C:$C,0))</f>
        <v>0</v>
      </c>
      <c r="AH860" s="85">
        <f t="shared" si="213"/>
        <v>2</v>
      </c>
      <c r="AI860" s="79">
        <f t="shared" si="214"/>
        <v>2</v>
      </c>
      <c r="AJ860" s="86">
        <f>INDEX([1]PointY2565Q3!J:J,MATCH([1]ตารางคะแนนV3!$C860,[1]PointY2565Q3!$C:$C,0))</f>
        <v>1</v>
      </c>
      <c r="AK860" s="87">
        <f>IFERROR(INDEX([1]อัตราการครองเตียง!O:O,MATCH([1]ตารางคะแนนV3!$C860,[1]อัตราการครองเตียง!$C:$C,0)),0)</f>
        <v>1</v>
      </c>
      <c r="AL860" s="88">
        <f>INDEX([1]SumAdjRw!R:R,MATCH([1]ตารางคะแนนV3!$C860,[1]SumAdjRw!$C:$C,0))</f>
        <v>1</v>
      </c>
      <c r="AM860" s="89">
        <f t="shared" si="215"/>
        <v>2</v>
      </c>
      <c r="AN860" s="90">
        <f t="shared" si="216"/>
        <v>5</v>
      </c>
      <c r="AO860" s="91">
        <f t="shared" si="217"/>
        <v>5</v>
      </c>
      <c r="AP860" s="92">
        <f>INDEX([1]RiskPlusY2565Q3!Q:Q,MATCH([1]ตารางคะแนนV3!$C860,[1]RiskPlusY2565Q3!$D:$D,0))</f>
        <v>1</v>
      </c>
      <c r="AQ860" s="92">
        <f>INDEX([1]RiskPlusY2565Q3!R:R,MATCH([1]ตารางคะแนนV3!$C860,[1]RiskPlusY2565Q3!$D:$D,0))</f>
        <v>1</v>
      </c>
      <c r="AR860" s="92">
        <f>INDEX([1]RiskPlusY2565Q3!AB:AB,MATCH([1]ตารางคะแนนV3!$C860,[1]RiskPlusY2565Q3!$D:$D,0))</f>
        <v>1</v>
      </c>
      <c r="AS860" s="93">
        <f t="shared" si="218"/>
        <v>3</v>
      </c>
      <c r="AT860" s="92">
        <f>INDEX([1]RiskPlusY2565Q3!AA:AA,MATCH([1]ตารางคะแนนV3!$C860,[1]RiskPlusY2565Q3!$D:$D,0))</f>
        <v>1</v>
      </c>
      <c r="AU860" s="92">
        <f>INDEX([1]RiskPlusY2565Q3!AC:AC,MATCH([1]ตารางคะแนนV3!$C860,[1]RiskPlusY2565Q3!$D:$D,0))</f>
        <v>1</v>
      </c>
      <c r="AV860" s="94">
        <f t="shared" si="219"/>
        <v>2</v>
      </c>
      <c r="AW860" s="95">
        <f t="shared" si="220"/>
        <v>5</v>
      </c>
      <c r="AX860" s="96">
        <f t="shared" si="221"/>
        <v>10</v>
      </c>
      <c r="AY860" s="18" t="str">
        <f t="shared" si="222"/>
        <v>C</v>
      </c>
      <c r="AZ860" s="18"/>
      <c r="BA860" s="18" t="str">
        <f>INDEX([1]Proflile65!$L:$L,MATCH([1]ตารางคะแนนV3!$C860,[1]Proflile65!$D:$D,0))</f>
        <v>เดิม</v>
      </c>
      <c r="BB860" s="18"/>
      <c r="BC860" s="18"/>
      <c r="BD860" s="28" t="b">
        <f t="shared" si="223"/>
        <v>1</v>
      </c>
      <c r="BE860" s="96">
        <v>10</v>
      </c>
      <c r="BF860" s="18" t="s">
        <v>2072</v>
      </c>
      <c r="BH860" s="17">
        <f t="shared" si="208"/>
        <v>0</v>
      </c>
    </row>
    <row r="861" spans="1:60">
      <c r="A861" s="18" t="s">
        <v>48</v>
      </c>
      <c r="B861" s="17" t="s">
        <v>128</v>
      </c>
      <c r="C861" s="18" t="s">
        <v>1967</v>
      </c>
      <c r="D861" s="17" t="s">
        <v>1968</v>
      </c>
      <c r="E861" s="18" t="str">
        <f>INDEX([1]Proflile65!$F:$F,MATCH([1]ตารางคะแนนV3!$C861,[1]Proflile65!$D:$D,0))</f>
        <v>รพช.</v>
      </c>
      <c r="F861" s="18">
        <f>INDEX([1]Proflile65!$H:$H,MATCH([1]ตารางคะแนนV3!$C861,[1]Proflile65!$D:$D,0))</f>
        <v>34</v>
      </c>
      <c r="G861" s="19" t="str">
        <f>INDEX([1]Proflile65!$K:$K,MATCH([1]ตารางคะแนนV3!$C861,[1]Proflile65!$D:$D,0))</f>
        <v>รพช.F2 P&lt;=30,000</v>
      </c>
      <c r="H861" s="75">
        <v>15920</v>
      </c>
      <c r="I861" s="76">
        <f>INDEX([1]RiskPlusY2565Q3!L:L,MATCH([1]ตารางคะแนนV3!$C861,[1]RiskPlusY2565Q3!$D:$D,0))</f>
        <v>40150613.200000003</v>
      </c>
      <c r="J861" s="76">
        <f>INDEX([1]RiskPlusY2565Q3!P:P,MATCH([1]ตารางคะแนนV3!$C861,[1]RiskPlusY2565Q3!$D:$D,0))</f>
        <v>31493346.5</v>
      </c>
      <c r="K861" s="76">
        <f>INDEX([1]RiskPlusY2565Q3!O:O,MATCH([1]ตารางคะแนนV3!$C861,[1]RiskPlusY2565Q3!$D:$D,0))</f>
        <v>23734148.350000001</v>
      </c>
      <c r="L861" s="76">
        <f>INDEX([1]RiskPlusY2565Q3!M:M,MATCH([1]ตารางคะแนนV3!$C861,[1]RiskPlusY2565Q3!$D:$D,0))</f>
        <v>20494637.079999998</v>
      </c>
      <c r="M861" s="29">
        <f>INDEX([1]RiskPlusY2565Q3!N:N,MATCH([1]ตารางคะแนนV3!$C861,[1]RiskPlusY2565Q3!$D:$D,0))</f>
        <v>0</v>
      </c>
      <c r="N861" s="77">
        <f>INDEX([1]PlanfinY2565Q3!M:M,MATCH([1]ตารางคะแนนV3!$C861,[1]PlanfinY2565Q3!$C:$C,0))</f>
        <v>0</v>
      </c>
      <c r="O861" s="78">
        <f>INDEX([1]PlanfinY2565Q3!N:N,MATCH([1]ตารางคะแนนV3!$C861,[1]PlanfinY2565Q3!$C:$C,0))</f>
        <v>1</v>
      </c>
      <c r="P861" s="79">
        <f t="shared" si="209"/>
        <v>1</v>
      </c>
      <c r="Q861" s="80">
        <f>INDEX([1]Ratio!R:R,MATCH([1]ตารางคะแนนV3!$C861,[1]Ratio!$C:$C,0))</f>
        <v>191</v>
      </c>
      <c r="R861" s="81">
        <f>INDEX([1]RiskPlusY2565Q3!$S:$S,MATCH([1]ตารางคะแนนV3!C861,[1]RiskPlusY2565Q3!$D:$D,0))</f>
        <v>0</v>
      </c>
      <c r="S861" s="82">
        <f>INDEX([1]Ratio!$S:$S,MATCH([1]ตารางคะแนนV3!$C861,[1]Ratio!$C:$C,0))</f>
        <v>48</v>
      </c>
      <c r="T861" s="78">
        <f>VLOOKUP($C861,[1]RiskPlusY2565Q3!$D$2:$W$901,17,0)</f>
        <v>1</v>
      </c>
      <c r="U861" s="83">
        <f t="shared" si="210"/>
        <v>0.5</v>
      </c>
      <c r="V861" s="82">
        <f>INDEX([1]Ratio!$T:$T,MATCH([1]ตารางคะแนนV3!$C861,[1]Ratio!$C:$C,0))</f>
        <v>15</v>
      </c>
      <c r="W861" s="78">
        <f>VLOOKUP($C861,[1]RiskPlusY2565Q3!$D$2:$W$901,18,0)</f>
        <v>1</v>
      </c>
      <c r="X861" s="83">
        <f t="shared" si="211"/>
        <v>0.5</v>
      </c>
      <c r="Y861" s="82">
        <f>INDEX([1]Ratio!$V:$V,MATCH([1]ตารางคะแนนV3!$C861,[1]Ratio!$C:$C,0))</f>
        <v>70</v>
      </c>
      <c r="Z861" s="81">
        <f>INDEX([1]RiskPlusY2565Q3!$W:$W,MATCH([1]ตารางคะแนนV3!C861,[1]RiskPlusY2565Q3!$D:$D,0))</f>
        <v>0</v>
      </c>
      <c r="AA861" s="84">
        <f t="shared" si="212"/>
        <v>1</v>
      </c>
      <c r="AB861" s="77" t="str">
        <f>INDEX('[1]Quick MethodY2565Q3'!P:P,MATCH([1]ตารางคะแนนV3!$C861,'[1]Quick MethodY2565Q3'!$C:$C,0))</f>
        <v>0</v>
      </c>
      <c r="AC861" s="78" t="str">
        <f>INDEX('[1]Quick MethodY2565Q3'!Q:Q,MATCH([1]ตารางคะแนนV3!$C861,'[1]Quick MethodY2565Q3'!$C:$C,0))</f>
        <v>1</v>
      </c>
      <c r="AD861" s="78">
        <f>INDEX([1]HGRY2565Q3!W:W,MATCH([1]ตารางคะแนนV3!$C861,[1]HGRY2565Q3!$C:$C,0))</f>
        <v>0</v>
      </c>
      <c r="AE861" s="78">
        <f>INDEX([1]HGRY2565Q3!X:X,MATCH([1]ตารางคะแนนV3!$C861,[1]HGRY2565Q3!$C:$C,0))</f>
        <v>0.5</v>
      </c>
      <c r="AF861" s="78">
        <f>INDEX([1]HGRY2565Q3!Y:Y,MATCH([1]ตารางคะแนนV3!$C861,[1]HGRY2565Q3!$C:$C,0))</f>
        <v>0.5</v>
      </c>
      <c r="AG861" s="78">
        <f>INDEX([1]HGRY2565Q3!Z:Z,MATCH([1]ตารางคะแนนV3!$C861,[1]HGRY2565Q3!$C:$C,0))</f>
        <v>0.5</v>
      </c>
      <c r="AH861" s="85">
        <f t="shared" si="213"/>
        <v>2.5</v>
      </c>
      <c r="AI861" s="79">
        <f t="shared" si="214"/>
        <v>2</v>
      </c>
      <c r="AJ861" s="86">
        <f>INDEX([1]PointY2565Q3!J:J,MATCH([1]ตารางคะแนนV3!$C861,[1]PointY2565Q3!$C:$C,0))</f>
        <v>1</v>
      </c>
      <c r="AK861" s="87">
        <f>IFERROR(INDEX([1]อัตราการครองเตียง!O:O,MATCH([1]ตารางคะแนนV3!$C861,[1]อัตราการครองเตียง!$C:$C,0)),0)</f>
        <v>0</v>
      </c>
      <c r="AL861" s="88">
        <f>INDEX([1]SumAdjRw!R:R,MATCH([1]ตารางคะแนนV3!$C861,[1]SumAdjRw!$C:$C,0))</f>
        <v>1</v>
      </c>
      <c r="AM861" s="89">
        <f t="shared" si="215"/>
        <v>1</v>
      </c>
      <c r="AN861" s="90">
        <f t="shared" si="216"/>
        <v>4</v>
      </c>
      <c r="AO861" s="91">
        <f t="shared" si="217"/>
        <v>6</v>
      </c>
      <c r="AP861" s="92">
        <f>INDEX([1]RiskPlusY2565Q3!Q:Q,MATCH([1]ตารางคะแนนV3!$C861,[1]RiskPlusY2565Q3!$D:$D,0))</f>
        <v>0</v>
      </c>
      <c r="AQ861" s="92">
        <f>INDEX([1]RiskPlusY2565Q3!R:R,MATCH([1]ตารางคะแนนV3!$C861,[1]RiskPlusY2565Q3!$D:$D,0))</f>
        <v>0</v>
      </c>
      <c r="AR861" s="92">
        <f>INDEX([1]RiskPlusY2565Q3!AB:AB,MATCH([1]ตารางคะแนนV3!$C861,[1]RiskPlusY2565Q3!$D:$D,0))</f>
        <v>1</v>
      </c>
      <c r="AS861" s="93">
        <f t="shared" si="218"/>
        <v>1</v>
      </c>
      <c r="AT861" s="92">
        <f>INDEX([1]RiskPlusY2565Q3!AA:AA,MATCH([1]ตารางคะแนนV3!$C861,[1]RiskPlusY2565Q3!$D:$D,0))</f>
        <v>1</v>
      </c>
      <c r="AU861" s="92">
        <f>INDEX([1]RiskPlusY2565Q3!AC:AC,MATCH([1]ตารางคะแนนV3!$C861,[1]RiskPlusY2565Q3!$D:$D,0))</f>
        <v>1</v>
      </c>
      <c r="AV861" s="94">
        <f t="shared" si="219"/>
        <v>2</v>
      </c>
      <c r="AW861" s="95">
        <f t="shared" si="220"/>
        <v>3</v>
      </c>
      <c r="AX861" s="96">
        <f t="shared" si="221"/>
        <v>9</v>
      </c>
      <c r="AY861" s="18" t="str">
        <f t="shared" si="222"/>
        <v>C</v>
      </c>
      <c r="AZ861" s="18"/>
      <c r="BA861" s="18" t="str">
        <f>INDEX([1]Proflile65!$L:$L,MATCH([1]ตารางคะแนนV3!$C861,[1]Proflile65!$D:$D,0))</f>
        <v>เดิม</v>
      </c>
      <c r="BB861" s="18"/>
      <c r="BC861" s="18"/>
      <c r="BD861" s="28" t="b">
        <f t="shared" si="223"/>
        <v>1</v>
      </c>
      <c r="BE861" s="96">
        <v>9</v>
      </c>
      <c r="BF861" s="18" t="s">
        <v>2072</v>
      </c>
      <c r="BH861" s="17">
        <f t="shared" si="208"/>
        <v>0</v>
      </c>
    </row>
    <row r="862" spans="1:60">
      <c r="A862" s="18" t="s">
        <v>48</v>
      </c>
      <c r="B862" s="17" t="s">
        <v>128</v>
      </c>
      <c r="C862" s="18" t="s">
        <v>1969</v>
      </c>
      <c r="D862" s="17" t="s">
        <v>1970</v>
      </c>
      <c r="E862" s="18" t="str">
        <f>INDEX([1]Proflile65!$F:$F,MATCH([1]ตารางคะแนนV3!$C862,[1]Proflile65!$D:$D,0))</f>
        <v>รพช.</v>
      </c>
      <c r="F862" s="18">
        <f>INDEX([1]Proflile65!$H:$H,MATCH([1]ตารางคะแนนV3!$C862,[1]Proflile65!$D:$D,0))</f>
        <v>114</v>
      </c>
      <c r="G862" s="19" t="str">
        <f>INDEX([1]Proflile65!$K:$K,MATCH([1]ตารางคะแนนV3!$C862,[1]Proflile65!$D:$D,0))</f>
        <v>รพช.M2 B&gt;100</v>
      </c>
      <c r="H862" s="75">
        <v>60657</v>
      </c>
      <c r="I862" s="76">
        <f>INDEX([1]RiskPlusY2565Q3!L:L,MATCH([1]ตารางคะแนนV3!$C862,[1]RiskPlusY2565Q3!$D:$D,0))</f>
        <v>229599495.50999999</v>
      </c>
      <c r="J862" s="76">
        <f>INDEX([1]RiskPlusY2565Q3!P:P,MATCH([1]ตารางคะแนนV3!$C862,[1]RiskPlusY2565Q3!$D:$D,0))</f>
        <v>190992571.78999999</v>
      </c>
      <c r="K862" s="76">
        <f>INDEX([1]RiskPlusY2565Q3!O:O,MATCH([1]ตารางคะแนนV3!$C862,[1]RiskPlusY2565Q3!$D:$D,0))</f>
        <v>168993217.40000001</v>
      </c>
      <c r="L862" s="76">
        <f>INDEX([1]RiskPlusY2565Q3!M:M,MATCH([1]ตารางคะแนนV3!$C862,[1]RiskPlusY2565Q3!$D:$D,0))</f>
        <v>159168562.06999999</v>
      </c>
      <c r="M862" s="29">
        <f>INDEX([1]RiskPlusY2565Q3!N:N,MATCH([1]ตารางคะแนนV3!$C862,[1]RiskPlusY2565Q3!$D:$D,0))</f>
        <v>0</v>
      </c>
      <c r="N862" s="77">
        <f>INDEX([1]PlanfinY2565Q3!M:M,MATCH([1]ตารางคะแนนV3!$C862,[1]PlanfinY2565Q3!$C:$C,0))</f>
        <v>0</v>
      </c>
      <c r="O862" s="78">
        <f>INDEX([1]PlanfinY2565Q3!N:N,MATCH([1]ตารางคะแนนV3!$C862,[1]PlanfinY2565Q3!$C:$C,0))</f>
        <v>1</v>
      </c>
      <c r="P862" s="79">
        <f t="shared" si="209"/>
        <v>1</v>
      </c>
      <c r="Q862" s="80">
        <f>INDEX([1]Ratio!R:R,MATCH([1]ตารางคะแนนV3!$C862,[1]Ratio!$C:$C,0))</f>
        <v>240</v>
      </c>
      <c r="R862" s="81">
        <f>INDEX([1]RiskPlusY2565Q3!$S:$S,MATCH([1]ตารางคะแนนV3!C862,[1]RiskPlusY2565Q3!$D:$D,0))</f>
        <v>0</v>
      </c>
      <c r="S862" s="82">
        <f>INDEX([1]Ratio!$S:$S,MATCH([1]ตารางคะแนนV3!$C862,[1]Ratio!$C:$C,0))</f>
        <v>85</v>
      </c>
      <c r="T862" s="78">
        <f>VLOOKUP($C862,[1]RiskPlusY2565Q3!$D$2:$W$901,17,0)</f>
        <v>0</v>
      </c>
      <c r="U862" s="83">
        <f t="shared" si="210"/>
        <v>0</v>
      </c>
      <c r="V862" s="82">
        <f>INDEX([1]Ratio!$T:$T,MATCH([1]ตารางคะแนนV3!$C862,[1]Ratio!$C:$C,0))</f>
        <v>81</v>
      </c>
      <c r="W862" s="78">
        <f>VLOOKUP($C862,[1]RiskPlusY2565Q3!$D$2:$W$901,18,0)</f>
        <v>0</v>
      </c>
      <c r="X862" s="83">
        <f t="shared" si="211"/>
        <v>0</v>
      </c>
      <c r="Y862" s="82">
        <f>INDEX([1]Ratio!$V:$V,MATCH([1]ตารางคะแนนV3!$C862,[1]Ratio!$C:$C,0))</f>
        <v>44</v>
      </c>
      <c r="Z862" s="81">
        <f>INDEX([1]RiskPlusY2565Q3!$W:$W,MATCH([1]ตารางคะแนนV3!C862,[1]RiskPlusY2565Q3!$D:$D,0))</f>
        <v>1</v>
      </c>
      <c r="AA862" s="84">
        <f t="shared" si="212"/>
        <v>1</v>
      </c>
      <c r="AB862" s="77" t="str">
        <f>INDEX('[1]Quick MethodY2565Q3'!P:P,MATCH([1]ตารางคะแนนV3!$C862,'[1]Quick MethodY2565Q3'!$C:$C,0))</f>
        <v>1</v>
      </c>
      <c r="AC862" s="78" t="str">
        <f>INDEX('[1]Quick MethodY2565Q3'!Q:Q,MATCH([1]ตารางคะแนนV3!$C862,'[1]Quick MethodY2565Q3'!$C:$C,0))</f>
        <v>1</v>
      </c>
      <c r="AD862" s="78">
        <f>INDEX([1]HGRY2565Q3!W:W,MATCH([1]ตารางคะแนนV3!$C862,[1]HGRY2565Q3!$C:$C,0))</f>
        <v>0.5</v>
      </c>
      <c r="AE862" s="78">
        <f>INDEX([1]HGRY2565Q3!X:X,MATCH([1]ตารางคะแนนV3!$C862,[1]HGRY2565Q3!$C:$C,0))</f>
        <v>0.5</v>
      </c>
      <c r="AF862" s="78">
        <f>INDEX([1]HGRY2565Q3!Y:Y,MATCH([1]ตารางคะแนนV3!$C862,[1]HGRY2565Q3!$C:$C,0))</f>
        <v>0.5</v>
      </c>
      <c r="AG862" s="78">
        <f>INDEX([1]HGRY2565Q3!Z:Z,MATCH([1]ตารางคะแนนV3!$C862,[1]HGRY2565Q3!$C:$C,0))</f>
        <v>0.5</v>
      </c>
      <c r="AH862" s="85">
        <f t="shared" si="213"/>
        <v>4</v>
      </c>
      <c r="AI862" s="79">
        <f t="shared" si="214"/>
        <v>2</v>
      </c>
      <c r="AJ862" s="86">
        <f>INDEX([1]PointY2565Q3!J:J,MATCH([1]ตารางคะแนนV3!$C862,[1]PointY2565Q3!$C:$C,0))</f>
        <v>1</v>
      </c>
      <c r="AK862" s="87">
        <f>IFERROR(INDEX([1]อัตราการครองเตียง!O:O,MATCH([1]ตารางคะแนนV3!$C862,[1]อัตราการครองเตียง!$C:$C,0)),0)</f>
        <v>1</v>
      </c>
      <c r="AL862" s="88">
        <f>INDEX([1]SumAdjRw!R:R,MATCH([1]ตารางคะแนนV3!$C862,[1]SumAdjRw!$C:$C,0))</f>
        <v>1</v>
      </c>
      <c r="AM862" s="89">
        <f t="shared" si="215"/>
        <v>2</v>
      </c>
      <c r="AN862" s="90">
        <f t="shared" si="216"/>
        <v>5</v>
      </c>
      <c r="AO862" s="91">
        <f t="shared" si="217"/>
        <v>7</v>
      </c>
      <c r="AP862" s="92">
        <f>INDEX([1]RiskPlusY2565Q3!Q:Q,MATCH([1]ตารางคะแนนV3!$C862,[1]RiskPlusY2565Q3!$D:$D,0))</f>
        <v>1</v>
      </c>
      <c r="AQ862" s="92">
        <f>INDEX([1]RiskPlusY2565Q3!R:R,MATCH([1]ตารางคะแนนV3!$C862,[1]RiskPlusY2565Q3!$D:$D,0))</f>
        <v>1</v>
      </c>
      <c r="AR862" s="92">
        <f>INDEX([1]RiskPlusY2565Q3!AB:AB,MATCH([1]ตารางคะแนนV3!$C862,[1]RiskPlusY2565Q3!$D:$D,0))</f>
        <v>1</v>
      </c>
      <c r="AS862" s="93">
        <f t="shared" si="218"/>
        <v>3</v>
      </c>
      <c r="AT862" s="92">
        <f>INDEX([1]RiskPlusY2565Q3!AA:AA,MATCH([1]ตารางคะแนนV3!$C862,[1]RiskPlusY2565Q3!$D:$D,0))</f>
        <v>1</v>
      </c>
      <c r="AU862" s="92">
        <f>INDEX([1]RiskPlusY2565Q3!AC:AC,MATCH([1]ตารางคะแนนV3!$C862,[1]RiskPlusY2565Q3!$D:$D,0))</f>
        <v>1</v>
      </c>
      <c r="AV862" s="94">
        <f t="shared" si="219"/>
        <v>2</v>
      </c>
      <c r="AW862" s="95">
        <f t="shared" si="220"/>
        <v>5</v>
      </c>
      <c r="AX862" s="96">
        <f t="shared" si="221"/>
        <v>12</v>
      </c>
      <c r="AY862" s="18" t="str">
        <f t="shared" si="222"/>
        <v>A</v>
      </c>
      <c r="AZ862" s="18"/>
      <c r="BA862" s="18" t="str">
        <f>INDEX([1]Proflile65!$L:$L,MATCH([1]ตารางคะแนนV3!$C862,[1]Proflile65!$D:$D,0))</f>
        <v>เดิม</v>
      </c>
      <c r="BB862" s="18"/>
      <c r="BC862" s="18"/>
      <c r="BD862" s="28" t="b">
        <f t="shared" si="223"/>
        <v>1</v>
      </c>
      <c r="BE862" s="96">
        <v>12</v>
      </c>
      <c r="BF862" s="18" t="s">
        <v>2048</v>
      </c>
      <c r="BH862" s="17">
        <f t="shared" si="208"/>
        <v>300000</v>
      </c>
    </row>
    <row r="863" spans="1:60">
      <c r="A863" s="18" t="s">
        <v>48</v>
      </c>
      <c r="B863" s="17" t="s">
        <v>128</v>
      </c>
      <c r="C863" s="18" t="s">
        <v>1971</v>
      </c>
      <c r="D863" s="17" t="s">
        <v>1972</v>
      </c>
      <c r="E863" s="18" t="str">
        <f>INDEX([1]Proflile65!$F:$F,MATCH([1]ตารางคะแนนV3!$C863,[1]Proflile65!$D:$D,0))</f>
        <v>รพช.</v>
      </c>
      <c r="F863" s="18">
        <f>INDEX([1]Proflile65!$H:$H,MATCH([1]ตารางคะแนนV3!$C863,[1]Proflile65!$D:$D,0))</f>
        <v>37</v>
      </c>
      <c r="G863" s="19" t="str">
        <f>INDEX([1]Proflile65!$K:$K,MATCH([1]ตารางคะแนนV3!$C863,[1]Proflile65!$D:$D,0))</f>
        <v>รพช.F2 P&lt;=30,000</v>
      </c>
      <c r="H863" s="75">
        <v>16628</v>
      </c>
      <c r="I863" s="76">
        <f>INDEX([1]RiskPlusY2565Q3!L:L,MATCH([1]ตารางคะแนนV3!$C863,[1]RiskPlusY2565Q3!$D:$D,0))</f>
        <v>103433508.02</v>
      </c>
      <c r="J863" s="76">
        <f>INDEX([1]RiskPlusY2565Q3!P:P,MATCH([1]ตารางคะแนนV3!$C863,[1]RiskPlusY2565Q3!$D:$D,0))</f>
        <v>53754722.850000001</v>
      </c>
      <c r="K863" s="76">
        <f>INDEX([1]RiskPlusY2565Q3!O:O,MATCH([1]ตารางคะแนนV3!$C863,[1]RiskPlusY2565Q3!$D:$D,0))</f>
        <v>60464205.350000001</v>
      </c>
      <c r="L863" s="76">
        <f>INDEX([1]RiskPlusY2565Q3!M:M,MATCH([1]ตารางคะแนนV3!$C863,[1]RiskPlusY2565Q3!$D:$D,0))</f>
        <v>56977241.75</v>
      </c>
      <c r="M863" s="29">
        <f>INDEX([1]RiskPlusY2565Q3!N:N,MATCH([1]ตารางคะแนนV3!$C863,[1]RiskPlusY2565Q3!$D:$D,0))</f>
        <v>0</v>
      </c>
      <c r="N863" s="77">
        <f>INDEX([1]PlanfinY2565Q3!M:M,MATCH([1]ตารางคะแนนV3!$C863,[1]PlanfinY2565Q3!$C:$C,0))</f>
        <v>0</v>
      </c>
      <c r="O863" s="78">
        <f>INDEX([1]PlanfinY2565Q3!N:N,MATCH([1]ตารางคะแนนV3!$C863,[1]PlanfinY2565Q3!$C:$C,0))</f>
        <v>0</v>
      </c>
      <c r="P863" s="79">
        <f t="shared" si="209"/>
        <v>0</v>
      </c>
      <c r="Q863" s="80">
        <f>INDEX([1]Ratio!R:R,MATCH([1]ตารางคะแนนV3!$C863,[1]Ratio!$C:$C,0))</f>
        <v>118</v>
      </c>
      <c r="R863" s="81">
        <f>INDEX([1]RiskPlusY2565Q3!$S:$S,MATCH([1]ตารางคะแนนV3!C863,[1]RiskPlusY2565Q3!$D:$D,0))</f>
        <v>0</v>
      </c>
      <c r="S863" s="82">
        <f>INDEX([1]Ratio!$S:$S,MATCH([1]ตารางคะแนนV3!$C863,[1]Ratio!$C:$C,0))</f>
        <v>154</v>
      </c>
      <c r="T863" s="78">
        <f>VLOOKUP($C863,[1]RiskPlusY2565Q3!$D$2:$W$901,17,0)</f>
        <v>0</v>
      </c>
      <c r="U863" s="83">
        <f t="shared" si="210"/>
        <v>0</v>
      </c>
      <c r="V863" s="82">
        <f>INDEX([1]Ratio!$T:$T,MATCH([1]ตารางคะแนนV3!$C863,[1]Ratio!$C:$C,0))</f>
        <v>89</v>
      </c>
      <c r="W863" s="78">
        <f>VLOOKUP($C863,[1]RiskPlusY2565Q3!$D$2:$W$901,18,0)</f>
        <v>0</v>
      </c>
      <c r="X863" s="83">
        <f t="shared" si="211"/>
        <v>0</v>
      </c>
      <c r="Y863" s="82">
        <f>INDEX([1]Ratio!$V:$V,MATCH([1]ตารางคะแนนV3!$C863,[1]Ratio!$C:$C,0))</f>
        <v>65</v>
      </c>
      <c r="Z863" s="81">
        <f>INDEX([1]RiskPlusY2565Q3!$W:$W,MATCH([1]ตารางคะแนนV3!C863,[1]RiskPlusY2565Q3!$D:$D,0))</f>
        <v>0</v>
      </c>
      <c r="AA863" s="84">
        <f t="shared" si="212"/>
        <v>0</v>
      </c>
      <c r="AB863" s="77" t="str">
        <f>INDEX('[1]Quick MethodY2565Q3'!P:P,MATCH([1]ตารางคะแนนV3!$C863,'[1]Quick MethodY2565Q3'!$C:$C,0))</f>
        <v>1</v>
      </c>
      <c r="AC863" s="78" t="str">
        <f>INDEX('[1]Quick MethodY2565Q3'!Q:Q,MATCH([1]ตารางคะแนนV3!$C863,'[1]Quick MethodY2565Q3'!$C:$C,0))</f>
        <v>1</v>
      </c>
      <c r="AD863" s="78">
        <f>INDEX([1]HGRY2565Q3!W:W,MATCH([1]ตารางคะแนนV3!$C863,[1]HGRY2565Q3!$C:$C,0))</f>
        <v>0</v>
      </c>
      <c r="AE863" s="78">
        <f>INDEX([1]HGRY2565Q3!X:X,MATCH([1]ตารางคะแนนV3!$C863,[1]HGRY2565Q3!$C:$C,0))</f>
        <v>0.5</v>
      </c>
      <c r="AF863" s="78">
        <f>INDEX([1]HGRY2565Q3!Y:Y,MATCH([1]ตารางคะแนนV3!$C863,[1]HGRY2565Q3!$C:$C,0))</f>
        <v>0</v>
      </c>
      <c r="AG863" s="78">
        <f>INDEX([1]HGRY2565Q3!Z:Z,MATCH([1]ตารางคะแนนV3!$C863,[1]HGRY2565Q3!$C:$C,0))</f>
        <v>0.5</v>
      </c>
      <c r="AH863" s="85">
        <f t="shared" si="213"/>
        <v>3</v>
      </c>
      <c r="AI863" s="79">
        <f t="shared" si="214"/>
        <v>2</v>
      </c>
      <c r="AJ863" s="86">
        <f>INDEX([1]PointY2565Q3!J:J,MATCH([1]ตารางคะแนนV3!$C863,[1]PointY2565Q3!$C:$C,0))</f>
        <v>1</v>
      </c>
      <c r="AK863" s="87">
        <f>IFERROR(INDEX([1]อัตราการครองเตียง!O:O,MATCH([1]ตารางคะแนนV3!$C863,[1]อัตราการครองเตียง!$C:$C,0)),0)</f>
        <v>1</v>
      </c>
      <c r="AL863" s="88">
        <f>INDEX([1]SumAdjRw!R:R,MATCH([1]ตารางคะแนนV3!$C863,[1]SumAdjRw!$C:$C,0))</f>
        <v>1</v>
      </c>
      <c r="AM863" s="89">
        <f t="shared" si="215"/>
        <v>2</v>
      </c>
      <c r="AN863" s="90">
        <f t="shared" si="216"/>
        <v>5</v>
      </c>
      <c r="AO863" s="91">
        <f t="shared" si="217"/>
        <v>5</v>
      </c>
      <c r="AP863" s="92">
        <f>INDEX([1]RiskPlusY2565Q3!Q:Q,MATCH([1]ตารางคะแนนV3!$C863,[1]RiskPlusY2565Q3!$D:$D,0))</f>
        <v>1</v>
      </c>
      <c r="AQ863" s="92">
        <f>INDEX([1]RiskPlusY2565Q3!R:R,MATCH([1]ตารางคะแนนV3!$C863,[1]RiskPlusY2565Q3!$D:$D,0))</f>
        <v>1</v>
      </c>
      <c r="AR863" s="92">
        <f>INDEX([1]RiskPlusY2565Q3!AB:AB,MATCH([1]ตารางคะแนนV3!$C863,[1]RiskPlusY2565Q3!$D:$D,0))</f>
        <v>1</v>
      </c>
      <c r="AS863" s="93">
        <f t="shared" si="218"/>
        <v>3</v>
      </c>
      <c r="AT863" s="92">
        <f>INDEX([1]RiskPlusY2565Q3!AA:AA,MATCH([1]ตารางคะแนนV3!$C863,[1]RiskPlusY2565Q3!$D:$D,0))</f>
        <v>1</v>
      </c>
      <c r="AU863" s="92">
        <f>INDEX([1]RiskPlusY2565Q3!AC:AC,MATCH([1]ตารางคะแนนV3!$C863,[1]RiskPlusY2565Q3!$D:$D,0))</f>
        <v>1</v>
      </c>
      <c r="AV863" s="94">
        <f t="shared" si="219"/>
        <v>2</v>
      </c>
      <c r="AW863" s="95">
        <f t="shared" si="220"/>
        <v>5</v>
      </c>
      <c r="AX863" s="96">
        <f t="shared" si="221"/>
        <v>10</v>
      </c>
      <c r="AY863" s="18" t="str">
        <f t="shared" si="222"/>
        <v>C</v>
      </c>
      <c r="AZ863" s="18"/>
      <c r="BA863" s="18" t="str">
        <f>INDEX([1]Proflile65!$L:$L,MATCH([1]ตารางคะแนนV3!$C863,[1]Proflile65!$D:$D,0))</f>
        <v>เดิม</v>
      </c>
      <c r="BB863" s="18"/>
      <c r="BC863" s="18"/>
      <c r="BD863" s="28" t="b">
        <f t="shared" si="223"/>
        <v>1</v>
      </c>
      <c r="BE863" s="96">
        <v>10</v>
      </c>
      <c r="BF863" s="18" t="s">
        <v>2072</v>
      </c>
      <c r="BH863" s="17">
        <f t="shared" si="208"/>
        <v>0</v>
      </c>
    </row>
    <row r="864" spans="1:60">
      <c r="A864" s="18" t="s">
        <v>48</v>
      </c>
      <c r="B864" s="17" t="s">
        <v>82</v>
      </c>
      <c r="C864" s="18" t="s">
        <v>1927</v>
      </c>
      <c r="D864" s="17" t="s">
        <v>1928</v>
      </c>
      <c r="E864" s="18" t="str">
        <f>INDEX([1]Proflile65!$F:$F,MATCH([1]ตารางคะแนนV3!$C864,[1]Proflile65!$D:$D,0))</f>
        <v>รพท.</v>
      </c>
      <c r="F864" s="18">
        <f>INDEX([1]Proflile65!$H:$H,MATCH([1]ตารางคะแนนV3!$C864,[1]Proflile65!$D:$D,0))</f>
        <v>450</v>
      </c>
      <c r="G864" s="19" t="str">
        <f>INDEX([1]Proflile65!$K:$K,MATCH([1]ตารางคะแนนV3!$C864,[1]Proflile65!$D:$D,0))</f>
        <v>รพท.S B&gt;400</v>
      </c>
      <c r="H864" s="75">
        <v>81077</v>
      </c>
      <c r="I864" s="76">
        <f>INDEX([1]RiskPlusY2565Q3!L:L,MATCH([1]ตารางคะแนนV3!$C864,[1]RiskPlusY2565Q3!$D:$D,0))</f>
        <v>724807437.65999997</v>
      </c>
      <c r="J864" s="76">
        <f>INDEX([1]RiskPlusY2565Q3!P:P,MATCH([1]ตารางคะแนนV3!$C864,[1]RiskPlusY2565Q3!$D:$D,0))</f>
        <v>454269480.94</v>
      </c>
      <c r="K864" s="76">
        <f>INDEX([1]RiskPlusY2565Q3!O:O,MATCH([1]ตารางคะแนนV3!$C864,[1]RiskPlusY2565Q3!$D:$D,0))</f>
        <v>341092191.44999999</v>
      </c>
      <c r="L864" s="76">
        <f>INDEX([1]RiskPlusY2565Q3!M:M,MATCH([1]ตารางคะแนนV3!$C864,[1]RiskPlusY2565Q3!$D:$D,0))</f>
        <v>288104064.89999998</v>
      </c>
      <c r="M864" s="29">
        <f>INDEX([1]RiskPlusY2565Q3!N:N,MATCH([1]ตารางคะแนนV3!$C864,[1]RiskPlusY2565Q3!$D:$D,0))</f>
        <v>0</v>
      </c>
      <c r="N864" s="77">
        <f>INDEX([1]PlanfinY2565Q3!M:M,MATCH([1]ตารางคะแนนV3!$C864,[1]PlanfinY2565Q3!$C:$C,0))</f>
        <v>0</v>
      </c>
      <c r="O864" s="78">
        <f>INDEX([1]PlanfinY2565Q3!N:N,MATCH([1]ตารางคะแนนV3!$C864,[1]PlanfinY2565Q3!$C:$C,0))</f>
        <v>1</v>
      </c>
      <c r="P864" s="79">
        <f>SUM(N864+O864)</f>
        <v>1</v>
      </c>
      <c r="Q864" s="80">
        <f>INDEX([1]Ratio!R:R,MATCH([1]ตารางคะแนนV3!$C864,[1]Ratio!$C:$C,0))</f>
        <v>41</v>
      </c>
      <c r="R864" s="81">
        <f>INDEX([1]RiskPlusY2565Q3!$S:$S,MATCH([1]ตารางคะแนนV3!C864,[1]RiskPlusY2565Q3!$D:$D,0))</f>
        <v>1</v>
      </c>
      <c r="S864" s="82">
        <f>INDEX([1]Ratio!$S:$S,MATCH([1]ตารางคะแนนV3!$C864,[1]Ratio!$C:$C,0))</f>
        <v>43</v>
      </c>
      <c r="T864" s="78">
        <f>VLOOKUP($C864,[1]RiskPlusY2565Q3!$D$2:$W$901,17,0)</f>
        <v>1</v>
      </c>
      <c r="U864" s="83">
        <f>IF(T864=1,0.5,0)</f>
        <v>0.5</v>
      </c>
      <c r="V864" s="82">
        <f>INDEX([1]Ratio!$T:$T,MATCH([1]ตารางคะแนนV3!$C864,[1]Ratio!$C:$C,0))</f>
        <v>46</v>
      </c>
      <c r="W864" s="78">
        <f>VLOOKUP($C864,[1]RiskPlusY2565Q3!$D$2:$W$901,18,0)</f>
        <v>1</v>
      </c>
      <c r="X864" s="83">
        <f t="shared" si="211"/>
        <v>0.5</v>
      </c>
      <c r="Y864" s="82">
        <f>INDEX([1]Ratio!$V:$V,MATCH([1]ตารางคะแนนV3!$C864,[1]Ratio!$C:$C,0))</f>
        <v>21</v>
      </c>
      <c r="Z864" s="81">
        <f>INDEX([1]RiskPlusY2565Q3!$W:$W,MATCH([1]ตารางคะแนนV3!C864,[1]RiskPlusY2565Q3!$D:$D,0))</f>
        <v>1</v>
      </c>
      <c r="AA864" s="84">
        <f>SUM(R864,U864,X864,Z864)</f>
        <v>3</v>
      </c>
      <c r="AB864" s="77" t="str">
        <f>INDEX('[1]Quick MethodY2565Q3'!P:P,MATCH([1]ตารางคะแนนV3!$C864,'[1]Quick MethodY2565Q3'!$C:$C,0))</f>
        <v>0</v>
      </c>
      <c r="AC864" s="78" t="str">
        <f>INDEX('[1]Quick MethodY2565Q3'!Q:Q,MATCH([1]ตารางคะแนนV3!$C864,'[1]Quick MethodY2565Q3'!$C:$C,0))</f>
        <v>1</v>
      </c>
      <c r="AD864" s="78">
        <f>INDEX([1]HGRY2565Q3!W:W,MATCH([1]ตารางคะแนนV3!$C864,[1]HGRY2565Q3!$C:$C,0))</f>
        <v>0</v>
      </c>
      <c r="AE864" s="78">
        <f>INDEX([1]HGRY2565Q3!X:X,MATCH([1]ตารางคะแนนV3!$C864,[1]HGRY2565Q3!$C:$C,0))</f>
        <v>0</v>
      </c>
      <c r="AF864" s="78">
        <f>INDEX([1]HGRY2565Q3!Y:Y,MATCH([1]ตารางคะแนนV3!$C864,[1]HGRY2565Q3!$C:$C,0))</f>
        <v>0.5</v>
      </c>
      <c r="AG864" s="78">
        <f>INDEX([1]HGRY2565Q3!Z:Z,MATCH([1]ตารางคะแนนV3!$C864,[1]HGRY2565Q3!$C:$C,0))</f>
        <v>0.5</v>
      </c>
      <c r="AH864" s="85">
        <f t="shared" si="213"/>
        <v>2</v>
      </c>
      <c r="AI864" s="79">
        <f>IF(AH864&gt;=2,2,AH864)</f>
        <v>2</v>
      </c>
      <c r="AJ864" s="86">
        <f>INDEX([1]PointY2565Q3!J:J,MATCH([1]ตารางคะแนนV3!$C864,[1]PointY2565Q3!$C:$C,0))</f>
        <v>1</v>
      </c>
      <c r="AK864" s="87">
        <f>IFERROR(INDEX([1]อัตราการครองเตียง!O:O,MATCH([1]ตารางคะแนนV3!$C864,[1]อัตราการครองเตียง!$C:$C,0)),0)</f>
        <v>1</v>
      </c>
      <c r="AL864" s="88">
        <f>INDEX([1]SumAdjRw!R:R,MATCH([1]ตารางคะแนนV3!$C864,[1]SumAdjRw!$C:$C,0))</f>
        <v>1</v>
      </c>
      <c r="AM864" s="89">
        <f t="shared" si="215"/>
        <v>2</v>
      </c>
      <c r="AN864" s="90">
        <f t="shared" si="216"/>
        <v>5</v>
      </c>
      <c r="AO864" s="91">
        <f t="shared" si="217"/>
        <v>9</v>
      </c>
      <c r="AP864" s="92">
        <f>INDEX([1]RiskPlusY2565Q3!Q:Q,MATCH([1]ตารางคะแนนV3!$C864,[1]RiskPlusY2565Q3!$D:$D,0))</f>
        <v>1</v>
      </c>
      <c r="AQ864" s="92">
        <f>INDEX([1]RiskPlusY2565Q3!R:R,MATCH([1]ตารางคะแนนV3!$C864,[1]RiskPlusY2565Q3!$D:$D,0))</f>
        <v>0</v>
      </c>
      <c r="AR864" s="92">
        <f>INDEX([1]RiskPlusY2565Q3!AB:AB,MATCH([1]ตารางคะแนนV3!$C864,[1]RiskPlusY2565Q3!$D:$D,0))</f>
        <v>1</v>
      </c>
      <c r="AS864" s="93">
        <f>SUM(AP864:AR864)</f>
        <v>2</v>
      </c>
      <c r="AT864" s="92">
        <f>INDEX([1]RiskPlusY2565Q3!AA:AA,MATCH([1]ตารางคะแนนV3!$C864,[1]RiskPlusY2565Q3!$D:$D,0))</f>
        <v>1</v>
      </c>
      <c r="AU864" s="92">
        <f>INDEX([1]RiskPlusY2565Q3!AC:AC,MATCH([1]ตารางคะแนนV3!$C864,[1]RiskPlusY2565Q3!$D:$D,0))</f>
        <v>1</v>
      </c>
      <c r="AV864" s="94">
        <f t="shared" si="219"/>
        <v>2</v>
      </c>
      <c r="AW864" s="95">
        <f t="shared" si="220"/>
        <v>4</v>
      </c>
      <c r="AX864" s="96">
        <f t="shared" si="221"/>
        <v>13</v>
      </c>
      <c r="AY864" s="18" t="str">
        <f>IF(AX864&lt;7.5,"F",IF(AX864&lt;9,"D",IF(AX864&lt;10.5,"C",IF(AX864&lt;12,"B","A"))))</f>
        <v>A</v>
      </c>
      <c r="AZ864" s="18"/>
      <c r="BA864" s="18" t="str">
        <f>INDEX([1]Proflile65!$L:$L,MATCH([1]ตารางคะแนนV3!$C864,[1]Proflile65!$D:$D,0))</f>
        <v>เดิม</v>
      </c>
      <c r="BB864" s="18"/>
      <c r="BC864" s="18"/>
      <c r="BD864" s="28" t="b">
        <f t="shared" si="223"/>
        <v>1</v>
      </c>
      <c r="BE864" s="96">
        <v>13</v>
      </c>
      <c r="BF864" s="18" t="s">
        <v>2048</v>
      </c>
      <c r="BH864" s="17">
        <f t="shared" si="208"/>
        <v>300000</v>
      </c>
    </row>
    <row r="865" spans="1:60">
      <c r="A865" s="18" t="s">
        <v>48</v>
      </c>
      <c r="B865" s="17" t="s">
        <v>82</v>
      </c>
      <c r="C865" s="18" t="s">
        <v>1929</v>
      </c>
      <c r="D865" s="17" t="s">
        <v>1930</v>
      </c>
      <c r="E865" s="18" t="str">
        <f>INDEX([1]Proflile65!$F:$F,MATCH([1]ตารางคะแนนV3!$C865,[1]Proflile65!$D:$D,0))</f>
        <v>รพช.</v>
      </c>
      <c r="F865" s="18">
        <f>INDEX([1]Proflile65!$H:$H,MATCH([1]ตารางคะแนนV3!$C865,[1]Proflile65!$D:$D,0))</f>
        <v>30</v>
      </c>
      <c r="G865" s="19" t="str">
        <f>INDEX([1]Proflile65!$K:$K,MATCH([1]ตารางคะแนนV3!$C865,[1]Proflile65!$D:$D,0))</f>
        <v>รพช.F2 P&lt;=30,000</v>
      </c>
      <c r="H865" s="75">
        <v>28424</v>
      </c>
      <c r="I865" s="76">
        <f>INDEX([1]RiskPlusY2565Q3!L:L,MATCH([1]ตารางคะแนนV3!$C865,[1]RiskPlusY2565Q3!$D:$D,0))</f>
        <v>230088987.59999999</v>
      </c>
      <c r="J865" s="76">
        <f>INDEX([1]RiskPlusY2565Q3!P:P,MATCH([1]ตารางคะแนนV3!$C865,[1]RiskPlusY2565Q3!$D:$D,0))</f>
        <v>105573834.25</v>
      </c>
      <c r="K865" s="76">
        <f>INDEX([1]RiskPlusY2565Q3!O:O,MATCH([1]ตารางคะแนนV3!$C865,[1]RiskPlusY2565Q3!$D:$D,0))</f>
        <v>180177786.97999999</v>
      </c>
      <c r="L865" s="76">
        <f>INDEX([1]RiskPlusY2565Q3!M:M,MATCH([1]ตารางคะแนนV3!$C865,[1]RiskPlusY2565Q3!$D:$D,0))</f>
        <v>176822658.75999999</v>
      </c>
      <c r="M865" s="29">
        <f>INDEX([1]RiskPlusY2565Q3!N:N,MATCH([1]ตารางคะแนนV3!$C865,[1]RiskPlusY2565Q3!$D:$D,0))</f>
        <v>0</v>
      </c>
      <c r="N865" s="77">
        <f>INDEX([1]PlanfinY2565Q3!M:M,MATCH([1]ตารางคะแนนV3!$C865,[1]PlanfinY2565Q3!$C:$C,0))</f>
        <v>0</v>
      </c>
      <c r="O865" s="78">
        <f>INDEX([1]PlanfinY2565Q3!N:N,MATCH([1]ตารางคะแนนV3!$C865,[1]PlanfinY2565Q3!$C:$C,0))</f>
        <v>1</v>
      </c>
      <c r="P865" s="79">
        <f t="shared" si="209"/>
        <v>1</v>
      </c>
      <c r="Q865" s="80">
        <f>INDEX([1]Ratio!R:R,MATCH([1]ตารางคะแนนV3!$C865,[1]Ratio!$C:$C,0))</f>
        <v>184</v>
      </c>
      <c r="R865" s="81">
        <f>INDEX([1]RiskPlusY2565Q3!$S:$S,MATCH([1]ตารางคะแนนV3!C865,[1]RiskPlusY2565Q3!$D:$D,0))</f>
        <v>0</v>
      </c>
      <c r="S865" s="82">
        <f>INDEX([1]Ratio!$S:$S,MATCH([1]ตารางคะแนนV3!$C865,[1]Ratio!$C:$C,0))</f>
        <v>22</v>
      </c>
      <c r="T865" s="78">
        <f>VLOOKUP($C865,[1]RiskPlusY2565Q3!$D$2:$W$901,17,0)</f>
        <v>1</v>
      </c>
      <c r="U865" s="83">
        <f t="shared" si="210"/>
        <v>0.5</v>
      </c>
      <c r="V865" s="82">
        <f>INDEX([1]Ratio!$T:$T,MATCH([1]ตารางคะแนนV3!$C865,[1]Ratio!$C:$C,0))</f>
        <v>71</v>
      </c>
      <c r="W865" s="78">
        <f>VLOOKUP($C865,[1]RiskPlusY2565Q3!$D$2:$W$901,18,0)</f>
        <v>0</v>
      </c>
      <c r="X865" s="83">
        <f t="shared" si="211"/>
        <v>0</v>
      </c>
      <c r="Y865" s="82">
        <f>INDEX([1]Ratio!$V:$V,MATCH([1]ตารางคะแนนV3!$C865,[1]Ratio!$C:$C,0))</f>
        <v>38</v>
      </c>
      <c r="Z865" s="81">
        <f>INDEX([1]RiskPlusY2565Q3!$W:$W,MATCH([1]ตารางคะแนนV3!C865,[1]RiskPlusY2565Q3!$D:$D,0))</f>
        <v>1</v>
      </c>
      <c r="AA865" s="84">
        <f t="shared" si="212"/>
        <v>1.5</v>
      </c>
      <c r="AB865" s="77" t="str">
        <f>INDEX('[1]Quick MethodY2565Q3'!P:P,MATCH([1]ตารางคะแนนV3!$C865,'[1]Quick MethodY2565Q3'!$C:$C,0))</f>
        <v>1</v>
      </c>
      <c r="AC865" s="78" t="str">
        <f>INDEX('[1]Quick MethodY2565Q3'!Q:Q,MATCH([1]ตารางคะแนนV3!$C865,'[1]Quick MethodY2565Q3'!$C:$C,0))</f>
        <v>1</v>
      </c>
      <c r="AD865" s="78">
        <f>INDEX([1]HGRY2565Q3!W:W,MATCH([1]ตารางคะแนนV3!$C865,[1]HGRY2565Q3!$C:$C,0))</f>
        <v>0</v>
      </c>
      <c r="AE865" s="78">
        <f>INDEX([1]HGRY2565Q3!X:X,MATCH([1]ตารางคะแนนV3!$C865,[1]HGRY2565Q3!$C:$C,0))</f>
        <v>0</v>
      </c>
      <c r="AF865" s="78">
        <f>INDEX([1]HGRY2565Q3!Y:Y,MATCH([1]ตารางคะแนนV3!$C865,[1]HGRY2565Q3!$C:$C,0))</f>
        <v>0</v>
      </c>
      <c r="AG865" s="78">
        <f>INDEX([1]HGRY2565Q3!Z:Z,MATCH([1]ตารางคะแนนV3!$C865,[1]HGRY2565Q3!$C:$C,0))</f>
        <v>0</v>
      </c>
      <c r="AH865" s="85">
        <f t="shared" si="213"/>
        <v>2</v>
      </c>
      <c r="AI865" s="79">
        <f t="shared" si="214"/>
        <v>2</v>
      </c>
      <c r="AJ865" s="86">
        <f>INDEX([1]PointY2565Q3!J:J,MATCH([1]ตารางคะแนนV3!$C865,[1]PointY2565Q3!$C:$C,0))</f>
        <v>1</v>
      </c>
      <c r="AK865" s="87">
        <f>IFERROR(INDEX([1]อัตราการครองเตียง!O:O,MATCH([1]ตารางคะแนนV3!$C865,[1]อัตราการครองเตียง!$C:$C,0)),0)</f>
        <v>1</v>
      </c>
      <c r="AL865" s="88">
        <f>INDEX([1]SumAdjRw!R:R,MATCH([1]ตารางคะแนนV3!$C865,[1]SumAdjRw!$C:$C,0))</f>
        <v>1</v>
      </c>
      <c r="AM865" s="89">
        <f t="shared" si="215"/>
        <v>2</v>
      </c>
      <c r="AN865" s="90">
        <f t="shared" si="216"/>
        <v>5</v>
      </c>
      <c r="AO865" s="91">
        <f t="shared" si="217"/>
        <v>7.5</v>
      </c>
      <c r="AP865" s="92">
        <f>INDEX([1]RiskPlusY2565Q3!Q:Q,MATCH([1]ตารางคะแนนV3!$C865,[1]RiskPlusY2565Q3!$D:$D,0))</f>
        <v>1</v>
      </c>
      <c r="AQ865" s="92">
        <f>INDEX([1]RiskPlusY2565Q3!R:R,MATCH([1]ตารางคะแนนV3!$C865,[1]RiskPlusY2565Q3!$D:$D,0))</f>
        <v>1</v>
      </c>
      <c r="AR865" s="92">
        <f>INDEX([1]RiskPlusY2565Q3!AB:AB,MATCH([1]ตารางคะแนนV3!$C865,[1]RiskPlusY2565Q3!$D:$D,0))</f>
        <v>1</v>
      </c>
      <c r="AS865" s="93">
        <f t="shared" si="218"/>
        <v>3</v>
      </c>
      <c r="AT865" s="92">
        <f>INDEX([1]RiskPlusY2565Q3!AA:AA,MATCH([1]ตารางคะแนนV3!$C865,[1]RiskPlusY2565Q3!$D:$D,0))</f>
        <v>1</v>
      </c>
      <c r="AU865" s="92">
        <f>INDEX([1]RiskPlusY2565Q3!AC:AC,MATCH([1]ตารางคะแนนV3!$C865,[1]RiskPlusY2565Q3!$D:$D,0))</f>
        <v>1</v>
      </c>
      <c r="AV865" s="94">
        <f t="shared" si="219"/>
        <v>2</v>
      </c>
      <c r="AW865" s="95">
        <f t="shared" si="220"/>
        <v>5</v>
      </c>
      <c r="AX865" s="96">
        <f t="shared" si="221"/>
        <v>12.5</v>
      </c>
      <c r="AY865" s="18" t="str">
        <f t="shared" si="222"/>
        <v>A</v>
      </c>
      <c r="AZ865" s="18"/>
      <c r="BA865" s="18" t="str">
        <f>INDEX([1]Proflile65!$L:$L,MATCH([1]ตารางคะแนนV3!$C865,[1]Proflile65!$D:$D,0))</f>
        <v>เดิม</v>
      </c>
      <c r="BB865" s="18"/>
      <c r="BC865" s="18"/>
      <c r="BD865" s="28" t="b">
        <f t="shared" si="223"/>
        <v>1</v>
      </c>
      <c r="BE865" s="96">
        <v>12.5</v>
      </c>
      <c r="BF865" s="18" t="s">
        <v>2048</v>
      </c>
      <c r="BH865" s="17">
        <f t="shared" si="208"/>
        <v>300000</v>
      </c>
    </row>
    <row r="866" spans="1:60">
      <c r="A866" s="18" t="s">
        <v>48</v>
      </c>
      <c r="B866" s="17" t="s">
        <v>82</v>
      </c>
      <c r="C866" s="18" t="s">
        <v>1931</v>
      </c>
      <c r="D866" s="17" t="s">
        <v>1932</v>
      </c>
      <c r="E866" s="18" t="str">
        <f>INDEX([1]Proflile65!$F:$F,MATCH([1]ตารางคะแนนV3!$C866,[1]Proflile65!$D:$D,0))</f>
        <v>รพช.</v>
      </c>
      <c r="F866" s="18">
        <f>INDEX([1]Proflile65!$H:$H,MATCH([1]ตารางคะแนนV3!$C866,[1]Proflile65!$D:$D,0))</f>
        <v>44</v>
      </c>
      <c r="G866" s="19" t="str">
        <f>INDEX([1]Proflile65!$K:$K,MATCH([1]ตารางคะแนนV3!$C866,[1]Proflile65!$D:$D,0))</f>
        <v>รพช.F2 P30,000-60,000</v>
      </c>
      <c r="H866" s="75">
        <v>31955</v>
      </c>
      <c r="I866" s="76">
        <f>INDEX([1]RiskPlusY2565Q3!L:L,MATCH([1]ตารางคะแนนV3!$C866,[1]RiskPlusY2565Q3!$D:$D,0))</f>
        <v>141958912.40000001</v>
      </c>
      <c r="J866" s="76">
        <f>INDEX([1]RiskPlusY2565Q3!P:P,MATCH([1]ตารางคะแนนV3!$C866,[1]RiskPlusY2565Q3!$D:$D,0))</f>
        <v>23220647.640000001</v>
      </c>
      <c r="K866" s="76">
        <f>INDEX([1]RiskPlusY2565Q3!O:O,MATCH([1]ตารางคะแนนV3!$C866,[1]RiskPlusY2565Q3!$D:$D,0))</f>
        <v>132028232.23999999</v>
      </c>
      <c r="L866" s="76">
        <f>INDEX([1]RiskPlusY2565Q3!M:M,MATCH([1]ตารางคะแนนV3!$C866,[1]RiskPlusY2565Q3!$D:$D,0))</f>
        <v>143018172.66999999</v>
      </c>
      <c r="M866" s="29">
        <f>INDEX([1]RiskPlusY2565Q3!N:N,MATCH([1]ตารางคะแนนV3!$C866,[1]RiskPlusY2565Q3!$D:$D,0))</f>
        <v>0</v>
      </c>
      <c r="N866" s="77">
        <f>INDEX([1]PlanfinY2565Q3!M:M,MATCH([1]ตารางคะแนนV3!$C866,[1]PlanfinY2565Q3!$C:$C,0))</f>
        <v>0</v>
      </c>
      <c r="O866" s="78">
        <f>INDEX([1]PlanfinY2565Q3!N:N,MATCH([1]ตารางคะแนนV3!$C866,[1]PlanfinY2565Q3!$C:$C,0))</f>
        <v>0</v>
      </c>
      <c r="P866" s="79">
        <f t="shared" si="209"/>
        <v>0</v>
      </c>
      <c r="Q866" s="80">
        <f>INDEX([1]Ratio!R:R,MATCH([1]ตารางคะแนนV3!$C866,[1]Ratio!$C:$C,0))</f>
        <v>209</v>
      </c>
      <c r="R866" s="81">
        <f>INDEX([1]RiskPlusY2565Q3!$S:$S,MATCH([1]ตารางคะแนนV3!C866,[1]RiskPlusY2565Q3!$D:$D,0))</f>
        <v>0</v>
      </c>
      <c r="S866" s="82">
        <f>INDEX([1]Ratio!$S:$S,MATCH([1]ตารางคะแนนV3!$C866,[1]Ratio!$C:$C,0))</f>
        <v>115</v>
      </c>
      <c r="T866" s="78">
        <f>VLOOKUP($C866,[1]RiskPlusY2565Q3!$D$2:$W$901,17,0)</f>
        <v>0</v>
      </c>
      <c r="U866" s="83">
        <f t="shared" si="210"/>
        <v>0</v>
      </c>
      <c r="V866" s="82">
        <f>INDEX([1]Ratio!$T:$T,MATCH([1]ตารางคะแนนV3!$C866,[1]Ratio!$C:$C,0))</f>
        <v>95</v>
      </c>
      <c r="W866" s="78">
        <f>VLOOKUP($C866,[1]RiskPlusY2565Q3!$D$2:$W$901,18,0)</f>
        <v>0</v>
      </c>
      <c r="X866" s="83">
        <f t="shared" si="211"/>
        <v>0</v>
      </c>
      <c r="Y866" s="82">
        <f>INDEX([1]Ratio!$V:$V,MATCH([1]ตารางคะแนนV3!$C866,[1]Ratio!$C:$C,0))</f>
        <v>42</v>
      </c>
      <c r="Z866" s="81">
        <f>INDEX([1]RiskPlusY2565Q3!$W:$W,MATCH([1]ตารางคะแนนV3!C866,[1]RiskPlusY2565Q3!$D:$D,0))</f>
        <v>1</v>
      </c>
      <c r="AA866" s="84">
        <f t="shared" si="212"/>
        <v>1</v>
      </c>
      <c r="AB866" s="77" t="str">
        <f>INDEX('[1]Quick MethodY2565Q3'!P:P,MATCH([1]ตารางคะแนนV3!$C866,'[1]Quick MethodY2565Q3'!$C:$C,0))</f>
        <v>1</v>
      </c>
      <c r="AC866" s="78" t="str">
        <f>INDEX('[1]Quick MethodY2565Q3'!Q:Q,MATCH([1]ตารางคะแนนV3!$C866,'[1]Quick MethodY2565Q3'!$C:$C,0))</f>
        <v>0</v>
      </c>
      <c r="AD866" s="78">
        <f>INDEX([1]HGRY2565Q3!W:W,MATCH([1]ตารางคะแนนV3!$C866,[1]HGRY2565Q3!$C:$C,0))</f>
        <v>0.5</v>
      </c>
      <c r="AE866" s="78">
        <f>INDEX([1]HGRY2565Q3!X:X,MATCH([1]ตารางคะแนนV3!$C866,[1]HGRY2565Q3!$C:$C,0))</f>
        <v>0</v>
      </c>
      <c r="AF866" s="78">
        <f>INDEX([1]HGRY2565Q3!Y:Y,MATCH([1]ตารางคะแนนV3!$C866,[1]HGRY2565Q3!$C:$C,0))</f>
        <v>0.5</v>
      </c>
      <c r="AG866" s="78">
        <f>INDEX([1]HGRY2565Q3!Z:Z,MATCH([1]ตารางคะแนนV3!$C866,[1]HGRY2565Q3!$C:$C,0))</f>
        <v>0.5</v>
      </c>
      <c r="AH866" s="85">
        <f t="shared" si="213"/>
        <v>2.5</v>
      </c>
      <c r="AI866" s="79">
        <f t="shared" si="214"/>
        <v>2</v>
      </c>
      <c r="AJ866" s="86">
        <f>INDEX([1]PointY2565Q3!J:J,MATCH([1]ตารางคะแนนV3!$C866,[1]PointY2565Q3!$C:$C,0))</f>
        <v>1</v>
      </c>
      <c r="AK866" s="87">
        <f>IFERROR(INDEX([1]อัตราการครองเตียง!O:O,MATCH([1]ตารางคะแนนV3!$C866,[1]อัตราการครองเตียง!$C:$C,0)),0)</f>
        <v>0</v>
      </c>
      <c r="AL866" s="88">
        <f>INDEX([1]SumAdjRw!R:R,MATCH([1]ตารางคะแนนV3!$C866,[1]SumAdjRw!$C:$C,0))</f>
        <v>0</v>
      </c>
      <c r="AM866" s="89">
        <f t="shared" si="215"/>
        <v>0</v>
      </c>
      <c r="AN866" s="90">
        <f t="shared" si="216"/>
        <v>3</v>
      </c>
      <c r="AO866" s="91">
        <f t="shared" si="217"/>
        <v>4</v>
      </c>
      <c r="AP866" s="92">
        <f>INDEX([1]RiskPlusY2565Q3!Q:Q,MATCH([1]ตารางคะแนนV3!$C866,[1]RiskPlusY2565Q3!$D:$D,0))</f>
        <v>1</v>
      </c>
      <c r="AQ866" s="92">
        <f>INDEX([1]RiskPlusY2565Q3!R:R,MATCH([1]ตารางคะแนนV3!$C866,[1]RiskPlusY2565Q3!$D:$D,0))</f>
        <v>1</v>
      </c>
      <c r="AR866" s="92">
        <f>INDEX([1]RiskPlusY2565Q3!AB:AB,MATCH([1]ตารางคะแนนV3!$C866,[1]RiskPlusY2565Q3!$D:$D,0))</f>
        <v>1</v>
      </c>
      <c r="AS866" s="93">
        <f t="shared" si="218"/>
        <v>3</v>
      </c>
      <c r="AT866" s="92">
        <f>INDEX([1]RiskPlusY2565Q3!AA:AA,MATCH([1]ตารางคะแนนV3!$C866,[1]RiskPlusY2565Q3!$D:$D,0))</f>
        <v>1</v>
      </c>
      <c r="AU866" s="92">
        <f>INDEX([1]RiskPlusY2565Q3!AC:AC,MATCH([1]ตารางคะแนนV3!$C866,[1]RiskPlusY2565Q3!$D:$D,0))</f>
        <v>1</v>
      </c>
      <c r="AV866" s="94">
        <f t="shared" si="219"/>
        <v>2</v>
      </c>
      <c r="AW866" s="95">
        <f t="shared" si="220"/>
        <v>5</v>
      </c>
      <c r="AX866" s="96">
        <f t="shared" si="221"/>
        <v>9</v>
      </c>
      <c r="AY866" s="18" t="str">
        <f t="shared" si="222"/>
        <v>C</v>
      </c>
      <c r="AZ866" s="18"/>
      <c r="BA866" s="18" t="str">
        <f>INDEX([1]Proflile65!$L:$L,MATCH([1]ตารางคะแนนV3!$C866,[1]Proflile65!$D:$D,0))</f>
        <v>เดิม</v>
      </c>
      <c r="BB866" s="18"/>
      <c r="BC866" s="18"/>
      <c r="BD866" s="28" t="b">
        <f t="shared" si="223"/>
        <v>1</v>
      </c>
      <c r="BE866" s="96">
        <v>9</v>
      </c>
      <c r="BF866" s="18" t="s">
        <v>2072</v>
      </c>
      <c r="BH866" s="17">
        <f t="shared" si="208"/>
        <v>0</v>
      </c>
    </row>
    <row r="867" spans="1:60">
      <c r="A867" s="18" t="s">
        <v>48</v>
      </c>
      <c r="B867" s="17" t="s">
        <v>82</v>
      </c>
      <c r="C867" s="18" t="s">
        <v>1933</v>
      </c>
      <c r="D867" s="17" t="s">
        <v>1934</v>
      </c>
      <c r="E867" s="18" t="str">
        <f>INDEX([1]Proflile65!$F:$F,MATCH([1]ตารางคะแนนV3!$C867,[1]Proflile65!$D:$D,0))</f>
        <v>รพช.</v>
      </c>
      <c r="F867" s="18">
        <f>INDEX([1]Proflile65!$H:$H,MATCH([1]ตารางคะแนนV3!$C867,[1]Proflile65!$D:$D,0))</f>
        <v>32</v>
      </c>
      <c r="G867" s="19" t="str">
        <f>INDEX([1]Proflile65!$K:$K,MATCH([1]ตารางคะแนนV3!$C867,[1]Proflile65!$D:$D,0))</f>
        <v>รพช.F1 P&lt;=50,000</v>
      </c>
      <c r="H867" s="75">
        <v>24294</v>
      </c>
      <c r="I867" s="76">
        <f>INDEX([1]RiskPlusY2565Q3!L:L,MATCH([1]ตารางคะแนนV3!$C867,[1]RiskPlusY2565Q3!$D:$D,0))</f>
        <v>85331355.769999996</v>
      </c>
      <c r="J867" s="76">
        <f>INDEX([1]RiskPlusY2565Q3!P:P,MATCH([1]ตารางคะแนนV3!$C867,[1]RiskPlusY2565Q3!$D:$D,0))</f>
        <v>59373178.369999997</v>
      </c>
      <c r="K867" s="76">
        <f>INDEX([1]RiskPlusY2565Q3!O:O,MATCH([1]ตารางคะแนนV3!$C867,[1]RiskPlusY2565Q3!$D:$D,0))</f>
        <v>45575364.539999999</v>
      </c>
      <c r="L867" s="76">
        <f>INDEX([1]RiskPlusY2565Q3!M:M,MATCH([1]ตารางคะแนนV3!$C867,[1]RiskPlusY2565Q3!$D:$D,0))</f>
        <v>44017018.939999998</v>
      </c>
      <c r="M867" s="29">
        <f>INDEX([1]RiskPlusY2565Q3!N:N,MATCH([1]ตารางคะแนนV3!$C867,[1]RiskPlusY2565Q3!$D:$D,0))</f>
        <v>0</v>
      </c>
      <c r="N867" s="77">
        <f>INDEX([1]PlanfinY2565Q3!M:M,MATCH([1]ตารางคะแนนV3!$C867,[1]PlanfinY2565Q3!$C:$C,0))</f>
        <v>0</v>
      </c>
      <c r="O867" s="78">
        <f>INDEX([1]PlanfinY2565Q3!N:N,MATCH([1]ตารางคะแนนV3!$C867,[1]PlanfinY2565Q3!$C:$C,0))</f>
        <v>0</v>
      </c>
      <c r="P867" s="79">
        <f t="shared" si="209"/>
        <v>0</v>
      </c>
      <c r="Q867" s="80">
        <f>INDEX([1]Ratio!R:R,MATCH([1]ตารางคะแนนV3!$C867,[1]Ratio!$C:$C,0))</f>
        <v>281</v>
      </c>
      <c r="R867" s="81">
        <f>INDEX([1]RiskPlusY2565Q3!$S:$S,MATCH([1]ตารางคะแนนV3!C867,[1]RiskPlusY2565Q3!$D:$D,0))</f>
        <v>0</v>
      </c>
      <c r="S867" s="82">
        <f>INDEX([1]Ratio!$S:$S,MATCH([1]ตารางคะแนนV3!$C867,[1]Ratio!$C:$C,0))</f>
        <v>109</v>
      </c>
      <c r="T867" s="78">
        <f>VLOOKUP($C867,[1]RiskPlusY2565Q3!$D$2:$W$901,17,0)</f>
        <v>0</v>
      </c>
      <c r="U867" s="83">
        <f t="shared" si="210"/>
        <v>0</v>
      </c>
      <c r="V867" s="82">
        <f>INDEX([1]Ratio!$T:$T,MATCH([1]ตารางคะแนนV3!$C867,[1]Ratio!$C:$C,0))</f>
        <v>112</v>
      </c>
      <c r="W867" s="78">
        <f>VLOOKUP($C867,[1]RiskPlusY2565Q3!$D$2:$W$901,18,0)</f>
        <v>0</v>
      </c>
      <c r="X867" s="83">
        <f t="shared" si="211"/>
        <v>0</v>
      </c>
      <c r="Y867" s="82">
        <f>INDEX([1]Ratio!$V:$V,MATCH([1]ตารางคะแนนV3!$C867,[1]Ratio!$C:$C,0))</f>
        <v>55</v>
      </c>
      <c r="Z867" s="81">
        <f>INDEX([1]RiskPlusY2565Q3!$W:$W,MATCH([1]ตารางคะแนนV3!C867,[1]RiskPlusY2565Q3!$D:$D,0))</f>
        <v>1</v>
      </c>
      <c r="AA867" s="84">
        <f t="shared" si="212"/>
        <v>1</v>
      </c>
      <c r="AB867" s="77" t="str">
        <f>INDEX('[1]Quick MethodY2565Q3'!P:P,MATCH([1]ตารางคะแนนV3!$C867,'[1]Quick MethodY2565Q3'!$C:$C,0))</f>
        <v>1</v>
      </c>
      <c r="AC867" s="78" t="str">
        <f>INDEX('[1]Quick MethodY2565Q3'!Q:Q,MATCH([1]ตารางคะแนนV3!$C867,'[1]Quick MethodY2565Q3'!$C:$C,0))</f>
        <v>1</v>
      </c>
      <c r="AD867" s="78">
        <f>INDEX([1]HGRY2565Q3!W:W,MATCH([1]ตารางคะแนนV3!$C867,[1]HGRY2565Q3!$C:$C,0))</f>
        <v>0.5</v>
      </c>
      <c r="AE867" s="78">
        <f>INDEX([1]HGRY2565Q3!X:X,MATCH([1]ตารางคะแนนV3!$C867,[1]HGRY2565Q3!$C:$C,0))</f>
        <v>0.5</v>
      </c>
      <c r="AF867" s="78">
        <f>INDEX([1]HGRY2565Q3!Y:Y,MATCH([1]ตารางคะแนนV3!$C867,[1]HGRY2565Q3!$C:$C,0))</f>
        <v>0.5</v>
      </c>
      <c r="AG867" s="78">
        <f>INDEX([1]HGRY2565Q3!Z:Z,MATCH([1]ตารางคะแนนV3!$C867,[1]HGRY2565Q3!$C:$C,0))</f>
        <v>0.5</v>
      </c>
      <c r="AH867" s="85">
        <f t="shared" si="213"/>
        <v>4</v>
      </c>
      <c r="AI867" s="79">
        <f t="shared" si="214"/>
        <v>2</v>
      </c>
      <c r="AJ867" s="86">
        <f>INDEX([1]PointY2565Q3!J:J,MATCH([1]ตารางคะแนนV3!$C867,[1]PointY2565Q3!$C:$C,0))</f>
        <v>1</v>
      </c>
      <c r="AK867" s="87">
        <f>IFERROR(INDEX([1]อัตราการครองเตียง!O:O,MATCH([1]ตารางคะแนนV3!$C867,[1]อัตราการครองเตียง!$C:$C,0)),0)</f>
        <v>1</v>
      </c>
      <c r="AL867" s="88">
        <f>INDEX([1]SumAdjRw!R:R,MATCH([1]ตารางคะแนนV3!$C867,[1]SumAdjRw!$C:$C,0))</f>
        <v>1</v>
      </c>
      <c r="AM867" s="89">
        <f t="shared" si="215"/>
        <v>2</v>
      </c>
      <c r="AN867" s="90">
        <f t="shared" si="216"/>
        <v>5</v>
      </c>
      <c r="AO867" s="91">
        <f t="shared" si="217"/>
        <v>6</v>
      </c>
      <c r="AP867" s="92">
        <f>INDEX([1]RiskPlusY2565Q3!Q:Q,MATCH([1]ตารางคะแนนV3!$C867,[1]RiskPlusY2565Q3!$D:$D,0))</f>
        <v>1</v>
      </c>
      <c r="AQ867" s="92">
        <f>INDEX([1]RiskPlusY2565Q3!R:R,MATCH([1]ตารางคะแนนV3!$C867,[1]RiskPlusY2565Q3!$D:$D,0))</f>
        <v>1</v>
      </c>
      <c r="AR867" s="92">
        <f>INDEX([1]RiskPlusY2565Q3!AB:AB,MATCH([1]ตารางคะแนนV3!$C867,[1]RiskPlusY2565Q3!$D:$D,0))</f>
        <v>1</v>
      </c>
      <c r="AS867" s="93">
        <f t="shared" si="218"/>
        <v>3</v>
      </c>
      <c r="AT867" s="92">
        <f>INDEX([1]RiskPlusY2565Q3!AA:AA,MATCH([1]ตารางคะแนนV3!$C867,[1]RiskPlusY2565Q3!$D:$D,0))</f>
        <v>1</v>
      </c>
      <c r="AU867" s="92">
        <f>INDEX([1]RiskPlusY2565Q3!AC:AC,MATCH([1]ตารางคะแนนV3!$C867,[1]RiskPlusY2565Q3!$D:$D,0))</f>
        <v>1</v>
      </c>
      <c r="AV867" s="94">
        <f t="shared" si="219"/>
        <v>2</v>
      </c>
      <c r="AW867" s="95">
        <f t="shared" si="220"/>
        <v>5</v>
      </c>
      <c r="AX867" s="96">
        <f t="shared" si="221"/>
        <v>11</v>
      </c>
      <c r="AY867" s="18" t="str">
        <f t="shared" si="222"/>
        <v>B</v>
      </c>
      <c r="AZ867" s="18"/>
      <c r="BA867" s="18" t="str">
        <f>INDEX([1]Proflile65!$L:$L,MATCH([1]ตารางคะแนนV3!$C867,[1]Proflile65!$D:$D,0))</f>
        <v>เดิม</v>
      </c>
      <c r="BB867" s="18"/>
      <c r="BC867" s="18"/>
      <c r="BD867" s="28" t="b">
        <f t="shared" si="223"/>
        <v>1</v>
      </c>
      <c r="BE867" s="96">
        <v>11</v>
      </c>
      <c r="BF867" s="18" t="s">
        <v>2071</v>
      </c>
      <c r="BH867" s="17">
        <f t="shared" si="208"/>
        <v>150000</v>
      </c>
    </row>
    <row r="868" spans="1:60">
      <c r="A868" s="18" t="s">
        <v>48</v>
      </c>
      <c r="B868" s="17" t="s">
        <v>82</v>
      </c>
      <c r="C868" s="18" t="s">
        <v>1935</v>
      </c>
      <c r="D868" s="17" t="s">
        <v>1936</v>
      </c>
      <c r="E868" s="18" t="str">
        <f>INDEX([1]Proflile65!$F:$F,MATCH([1]ตารางคะแนนV3!$C868,[1]Proflile65!$D:$D,0))</f>
        <v>รพช.</v>
      </c>
      <c r="F868" s="18">
        <f>INDEX([1]Proflile65!$H:$H,MATCH([1]ตารางคะแนนV3!$C868,[1]Proflile65!$D:$D,0))</f>
        <v>90</v>
      </c>
      <c r="G868" s="19" t="str">
        <f>INDEX([1]Proflile65!$K:$K,MATCH([1]ตารางคะแนนV3!$C868,[1]Proflile65!$D:$D,0))</f>
        <v>รพช.M2 B&lt;=100</v>
      </c>
      <c r="H868" s="75">
        <v>58009</v>
      </c>
      <c r="I868" s="76">
        <f>INDEX([1]RiskPlusY2565Q3!L:L,MATCH([1]ตารางคะแนนV3!$C868,[1]RiskPlusY2565Q3!$D:$D,0))</f>
        <v>321142777.97000003</v>
      </c>
      <c r="J868" s="76">
        <f>INDEX([1]RiskPlusY2565Q3!P:P,MATCH([1]ตารางคะแนนV3!$C868,[1]RiskPlusY2565Q3!$D:$D,0))</f>
        <v>91802919</v>
      </c>
      <c r="K868" s="76">
        <f>INDEX([1]RiskPlusY2565Q3!O:O,MATCH([1]ตารางคะแนนV3!$C868,[1]RiskPlusY2565Q3!$D:$D,0))</f>
        <v>225612305.77000001</v>
      </c>
      <c r="L868" s="76">
        <f>INDEX([1]RiskPlusY2565Q3!M:M,MATCH([1]ตารางคะแนนV3!$C868,[1]RiskPlusY2565Q3!$D:$D,0))</f>
        <v>217289015.88</v>
      </c>
      <c r="M868" s="29">
        <f>INDEX([1]RiskPlusY2565Q3!N:N,MATCH([1]ตารางคะแนนV3!$C868,[1]RiskPlusY2565Q3!$D:$D,0))</f>
        <v>0</v>
      </c>
      <c r="N868" s="77">
        <f>INDEX([1]PlanfinY2565Q3!M:M,MATCH([1]ตารางคะแนนV3!$C868,[1]PlanfinY2565Q3!$C:$C,0))</f>
        <v>0</v>
      </c>
      <c r="O868" s="78">
        <f>INDEX([1]PlanfinY2565Q3!N:N,MATCH([1]ตารางคะแนนV3!$C868,[1]PlanfinY2565Q3!$C:$C,0))</f>
        <v>0</v>
      </c>
      <c r="P868" s="79">
        <f t="shared" si="209"/>
        <v>0</v>
      </c>
      <c r="Q868" s="80">
        <f>INDEX([1]Ratio!R:R,MATCH([1]ตารางคะแนนV3!$C868,[1]Ratio!$C:$C,0))</f>
        <v>115</v>
      </c>
      <c r="R868" s="81">
        <f>INDEX([1]RiskPlusY2565Q3!$S:$S,MATCH([1]ตารางคะแนนV3!C868,[1]RiskPlusY2565Q3!$D:$D,0))</f>
        <v>0</v>
      </c>
      <c r="S868" s="82">
        <f>INDEX([1]Ratio!$S:$S,MATCH([1]ตารางคะแนนV3!$C868,[1]Ratio!$C:$C,0))</f>
        <v>80</v>
      </c>
      <c r="T868" s="78">
        <f>VLOOKUP($C868,[1]RiskPlusY2565Q3!$D$2:$W$901,17,0)</f>
        <v>0</v>
      </c>
      <c r="U868" s="83">
        <f t="shared" si="210"/>
        <v>0</v>
      </c>
      <c r="V868" s="82">
        <f>INDEX([1]Ratio!$T:$T,MATCH([1]ตารางคะแนนV3!$C868,[1]Ratio!$C:$C,0))</f>
        <v>48</v>
      </c>
      <c r="W868" s="78">
        <f>VLOOKUP($C868,[1]RiskPlusY2565Q3!$D$2:$W$901,18,0)</f>
        <v>1</v>
      </c>
      <c r="X868" s="83">
        <f t="shared" si="211"/>
        <v>0.5</v>
      </c>
      <c r="Y868" s="82">
        <f>INDEX([1]Ratio!$V:$V,MATCH([1]ตารางคะแนนV3!$C868,[1]Ratio!$C:$C,0))</f>
        <v>46</v>
      </c>
      <c r="Z868" s="81">
        <f>INDEX([1]RiskPlusY2565Q3!$W:$W,MATCH([1]ตารางคะแนนV3!C868,[1]RiskPlusY2565Q3!$D:$D,0))</f>
        <v>1</v>
      </c>
      <c r="AA868" s="84">
        <f t="shared" si="212"/>
        <v>1.5</v>
      </c>
      <c r="AB868" s="77" t="str">
        <f>INDEX('[1]Quick MethodY2565Q3'!P:P,MATCH([1]ตารางคะแนนV3!$C868,'[1]Quick MethodY2565Q3'!$C:$C,0))</f>
        <v>0</v>
      </c>
      <c r="AC868" s="78" t="str">
        <f>INDEX('[1]Quick MethodY2565Q3'!Q:Q,MATCH([1]ตารางคะแนนV3!$C868,'[1]Quick MethodY2565Q3'!$C:$C,0))</f>
        <v>1</v>
      </c>
      <c r="AD868" s="78">
        <f>INDEX([1]HGRY2565Q3!W:W,MATCH([1]ตารางคะแนนV3!$C868,[1]HGRY2565Q3!$C:$C,0))</f>
        <v>0</v>
      </c>
      <c r="AE868" s="78">
        <f>INDEX([1]HGRY2565Q3!X:X,MATCH([1]ตารางคะแนนV3!$C868,[1]HGRY2565Q3!$C:$C,0))</f>
        <v>0</v>
      </c>
      <c r="AF868" s="78">
        <f>INDEX([1]HGRY2565Q3!Y:Y,MATCH([1]ตารางคะแนนV3!$C868,[1]HGRY2565Q3!$C:$C,0))</f>
        <v>0</v>
      </c>
      <c r="AG868" s="78">
        <f>INDEX([1]HGRY2565Q3!Z:Z,MATCH([1]ตารางคะแนนV3!$C868,[1]HGRY2565Q3!$C:$C,0))</f>
        <v>0</v>
      </c>
      <c r="AH868" s="85">
        <f t="shared" si="213"/>
        <v>1</v>
      </c>
      <c r="AI868" s="79">
        <f t="shared" si="214"/>
        <v>1</v>
      </c>
      <c r="AJ868" s="86">
        <f>INDEX([1]PointY2565Q3!J:J,MATCH([1]ตารางคะแนนV3!$C868,[1]PointY2565Q3!$C:$C,0))</f>
        <v>1</v>
      </c>
      <c r="AK868" s="87">
        <f>IFERROR(INDEX([1]อัตราการครองเตียง!O:O,MATCH([1]ตารางคะแนนV3!$C868,[1]อัตราการครองเตียง!$C:$C,0)),0)</f>
        <v>1</v>
      </c>
      <c r="AL868" s="88">
        <f>INDEX([1]SumAdjRw!R:R,MATCH([1]ตารางคะแนนV3!$C868,[1]SumAdjRw!$C:$C,0))</f>
        <v>0</v>
      </c>
      <c r="AM868" s="89">
        <f t="shared" si="215"/>
        <v>1</v>
      </c>
      <c r="AN868" s="90">
        <f t="shared" si="216"/>
        <v>3</v>
      </c>
      <c r="AO868" s="91">
        <f t="shared" si="217"/>
        <v>4.5</v>
      </c>
      <c r="AP868" s="92">
        <f>INDEX([1]RiskPlusY2565Q3!Q:Q,MATCH([1]ตารางคะแนนV3!$C868,[1]RiskPlusY2565Q3!$D:$D,0))</f>
        <v>1</v>
      </c>
      <c r="AQ868" s="92">
        <f>INDEX([1]RiskPlusY2565Q3!R:R,MATCH([1]ตารางคะแนนV3!$C868,[1]RiskPlusY2565Q3!$D:$D,0))</f>
        <v>1</v>
      </c>
      <c r="AR868" s="92">
        <f>INDEX([1]RiskPlusY2565Q3!AB:AB,MATCH([1]ตารางคะแนนV3!$C868,[1]RiskPlusY2565Q3!$D:$D,0))</f>
        <v>1</v>
      </c>
      <c r="AS868" s="93">
        <f t="shared" si="218"/>
        <v>3</v>
      </c>
      <c r="AT868" s="92">
        <f>INDEX([1]RiskPlusY2565Q3!AA:AA,MATCH([1]ตารางคะแนนV3!$C868,[1]RiskPlusY2565Q3!$D:$D,0))</f>
        <v>1</v>
      </c>
      <c r="AU868" s="92">
        <f>INDEX([1]RiskPlusY2565Q3!AC:AC,MATCH([1]ตารางคะแนนV3!$C868,[1]RiskPlusY2565Q3!$D:$D,0))</f>
        <v>1</v>
      </c>
      <c r="AV868" s="94">
        <f t="shared" si="219"/>
        <v>2</v>
      </c>
      <c r="AW868" s="95">
        <f t="shared" si="220"/>
        <v>5</v>
      </c>
      <c r="AX868" s="96">
        <f t="shared" si="221"/>
        <v>9.5</v>
      </c>
      <c r="AY868" s="18" t="str">
        <f t="shared" si="222"/>
        <v>C</v>
      </c>
      <c r="AZ868" s="18"/>
      <c r="BA868" s="18" t="str">
        <f>INDEX([1]Proflile65!$L:$L,MATCH([1]ตารางคะแนนV3!$C868,[1]Proflile65!$D:$D,0))</f>
        <v>เดิม</v>
      </c>
      <c r="BB868" s="18"/>
      <c r="BC868" s="18"/>
      <c r="BD868" s="28" t="b">
        <f t="shared" si="223"/>
        <v>1</v>
      </c>
      <c r="BE868" s="96">
        <v>9.5</v>
      </c>
      <c r="BF868" s="18" t="s">
        <v>2072</v>
      </c>
      <c r="BH868" s="17">
        <f t="shared" si="208"/>
        <v>0</v>
      </c>
    </row>
    <row r="869" spans="1:60">
      <c r="A869" s="18" t="s">
        <v>48</v>
      </c>
      <c r="B869" s="17" t="s">
        <v>82</v>
      </c>
      <c r="C869" s="18" t="s">
        <v>1937</v>
      </c>
      <c r="D869" s="17" t="s">
        <v>1938</v>
      </c>
      <c r="E869" s="18" t="str">
        <f>INDEX([1]Proflile65!$F:$F,MATCH([1]ตารางคะแนนV3!$C869,[1]Proflile65!$D:$D,0))</f>
        <v>รพช.</v>
      </c>
      <c r="F869" s="18">
        <f>INDEX([1]Proflile65!$H:$H,MATCH([1]ตารางคะแนนV3!$C869,[1]Proflile65!$D:$D,0))</f>
        <v>30</v>
      </c>
      <c r="G869" s="19" t="str">
        <f>INDEX([1]Proflile65!$K:$K,MATCH([1]ตารางคะแนนV3!$C869,[1]Proflile65!$D:$D,0))</f>
        <v>รพช.F2 P30,000-60,000</v>
      </c>
      <c r="H869" s="75">
        <v>35438</v>
      </c>
      <c r="I869" s="76">
        <f>INDEX([1]RiskPlusY2565Q3!L:L,MATCH([1]ตารางคะแนนV3!$C869,[1]RiskPlusY2565Q3!$D:$D,0))</f>
        <v>108542023.8</v>
      </c>
      <c r="J869" s="76">
        <f>INDEX([1]RiskPlusY2565Q3!P:P,MATCH([1]ตารางคะแนนV3!$C869,[1]RiskPlusY2565Q3!$D:$D,0))</f>
        <v>29029824.870000001</v>
      </c>
      <c r="K869" s="76">
        <f>INDEX([1]RiskPlusY2565Q3!O:O,MATCH([1]ตารางคะแนนV3!$C869,[1]RiskPlusY2565Q3!$D:$D,0))</f>
        <v>99674043.25</v>
      </c>
      <c r="L869" s="76">
        <f>INDEX([1]RiskPlusY2565Q3!M:M,MATCH([1]ตารางคะแนนV3!$C869,[1]RiskPlusY2565Q3!$D:$D,0))</f>
        <v>99130663.879999995</v>
      </c>
      <c r="M869" s="29">
        <f>INDEX([1]RiskPlusY2565Q3!N:N,MATCH([1]ตารางคะแนนV3!$C869,[1]RiskPlusY2565Q3!$D:$D,0))</f>
        <v>0</v>
      </c>
      <c r="N869" s="77">
        <f>INDEX([1]PlanfinY2565Q3!M:M,MATCH([1]ตารางคะแนนV3!$C869,[1]PlanfinY2565Q3!$C:$C,0))</f>
        <v>0</v>
      </c>
      <c r="O869" s="78">
        <f>INDEX([1]PlanfinY2565Q3!N:N,MATCH([1]ตารางคะแนนV3!$C869,[1]PlanfinY2565Q3!$C:$C,0))</f>
        <v>0</v>
      </c>
      <c r="P869" s="79">
        <f t="shared" si="209"/>
        <v>0</v>
      </c>
      <c r="Q869" s="80">
        <f>INDEX([1]Ratio!R:R,MATCH([1]ตารางคะแนนV3!$C869,[1]Ratio!$C:$C,0))</f>
        <v>259</v>
      </c>
      <c r="R869" s="81">
        <f>INDEX([1]RiskPlusY2565Q3!$S:$S,MATCH([1]ตารางคะแนนV3!C869,[1]RiskPlusY2565Q3!$D:$D,0))</f>
        <v>0</v>
      </c>
      <c r="S869" s="82">
        <f>INDEX([1]Ratio!$S:$S,MATCH([1]ตารางคะแนนV3!$C869,[1]Ratio!$C:$C,0))</f>
        <v>45</v>
      </c>
      <c r="T869" s="78">
        <f>VLOOKUP($C869,[1]RiskPlusY2565Q3!$D$2:$W$901,17,0)</f>
        <v>1</v>
      </c>
      <c r="U869" s="83">
        <f t="shared" si="210"/>
        <v>0.5</v>
      </c>
      <c r="V869" s="82">
        <f>INDEX([1]Ratio!$T:$T,MATCH([1]ตารางคะแนนV3!$C869,[1]Ratio!$C:$C,0))</f>
        <v>32</v>
      </c>
      <c r="W869" s="78">
        <f>VLOOKUP($C869,[1]RiskPlusY2565Q3!$D$2:$W$901,18,0)</f>
        <v>1</v>
      </c>
      <c r="X869" s="83">
        <f t="shared" si="211"/>
        <v>0.5</v>
      </c>
      <c r="Y869" s="82">
        <f>INDEX([1]Ratio!$V:$V,MATCH([1]ตารางคะแนนV3!$C869,[1]Ratio!$C:$C,0))</f>
        <v>45</v>
      </c>
      <c r="Z869" s="81">
        <f>INDEX([1]RiskPlusY2565Q3!$W:$W,MATCH([1]ตารางคะแนนV3!C869,[1]RiskPlusY2565Q3!$D:$D,0))</f>
        <v>1</v>
      </c>
      <c r="AA869" s="84">
        <f t="shared" si="212"/>
        <v>2</v>
      </c>
      <c r="AB869" s="77" t="str">
        <f>INDEX('[1]Quick MethodY2565Q3'!P:P,MATCH([1]ตารางคะแนนV3!$C869,'[1]Quick MethodY2565Q3'!$C:$C,0))</f>
        <v>1</v>
      </c>
      <c r="AC869" s="78" t="str">
        <f>INDEX('[1]Quick MethodY2565Q3'!Q:Q,MATCH([1]ตารางคะแนนV3!$C869,'[1]Quick MethodY2565Q3'!$C:$C,0))</f>
        <v>1</v>
      </c>
      <c r="AD869" s="78">
        <f>INDEX([1]HGRY2565Q3!W:W,MATCH([1]ตารางคะแนนV3!$C869,[1]HGRY2565Q3!$C:$C,0))</f>
        <v>0.5</v>
      </c>
      <c r="AE869" s="78">
        <f>INDEX([1]HGRY2565Q3!X:X,MATCH([1]ตารางคะแนนV3!$C869,[1]HGRY2565Q3!$C:$C,0))</f>
        <v>0.5</v>
      </c>
      <c r="AF869" s="78">
        <f>INDEX([1]HGRY2565Q3!Y:Y,MATCH([1]ตารางคะแนนV3!$C869,[1]HGRY2565Q3!$C:$C,0))</f>
        <v>0.5</v>
      </c>
      <c r="AG869" s="78">
        <f>INDEX([1]HGRY2565Q3!Z:Z,MATCH([1]ตารางคะแนนV3!$C869,[1]HGRY2565Q3!$C:$C,0))</f>
        <v>0.5</v>
      </c>
      <c r="AH869" s="85">
        <f t="shared" si="213"/>
        <v>4</v>
      </c>
      <c r="AI869" s="79">
        <f t="shared" si="214"/>
        <v>2</v>
      </c>
      <c r="AJ869" s="86">
        <f>INDEX([1]PointY2565Q3!J:J,MATCH([1]ตารางคะแนนV3!$C869,[1]PointY2565Q3!$C:$C,0))</f>
        <v>1</v>
      </c>
      <c r="AK869" s="87">
        <f>IFERROR(INDEX([1]อัตราการครองเตียง!O:O,MATCH([1]ตารางคะแนนV3!$C869,[1]อัตราการครองเตียง!$C:$C,0)),0)</f>
        <v>1</v>
      </c>
      <c r="AL869" s="88">
        <f>INDEX([1]SumAdjRw!R:R,MATCH([1]ตารางคะแนนV3!$C869,[1]SumAdjRw!$C:$C,0))</f>
        <v>1</v>
      </c>
      <c r="AM869" s="89">
        <f t="shared" si="215"/>
        <v>2</v>
      </c>
      <c r="AN869" s="90">
        <f t="shared" si="216"/>
        <v>5</v>
      </c>
      <c r="AO869" s="91">
        <f t="shared" si="217"/>
        <v>7</v>
      </c>
      <c r="AP869" s="92">
        <f>INDEX([1]RiskPlusY2565Q3!Q:Q,MATCH([1]ตารางคะแนนV3!$C869,[1]RiskPlusY2565Q3!$D:$D,0))</f>
        <v>1</v>
      </c>
      <c r="AQ869" s="92">
        <f>INDEX([1]RiskPlusY2565Q3!R:R,MATCH([1]ตารางคะแนนV3!$C869,[1]RiskPlusY2565Q3!$D:$D,0))</f>
        <v>1</v>
      </c>
      <c r="AR869" s="92">
        <f>INDEX([1]RiskPlusY2565Q3!AB:AB,MATCH([1]ตารางคะแนนV3!$C869,[1]RiskPlusY2565Q3!$D:$D,0))</f>
        <v>1</v>
      </c>
      <c r="AS869" s="93">
        <f t="shared" si="218"/>
        <v>3</v>
      </c>
      <c r="AT869" s="92">
        <f>INDEX([1]RiskPlusY2565Q3!AA:AA,MATCH([1]ตารางคะแนนV3!$C869,[1]RiskPlusY2565Q3!$D:$D,0))</f>
        <v>1</v>
      </c>
      <c r="AU869" s="92">
        <f>INDEX([1]RiskPlusY2565Q3!AC:AC,MATCH([1]ตารางคะแนนV3!$C869,[1]RiskPlusY2565Q3!$D:$D,0))</f>
        <v>1</v>
      </c>
      <c r="AV869" s="94">
        <f t="shared" si="219"/>
        <v>2</v>
      </c>
      <c r="AW869" s="95">
        <f t="shared" si="220"/>
        <v>5</v>
      </c>
      <c r="AX869" s="96">
        <f t="shared" si="221"/>
        <v>12</v>
      </c>
      <c r="AY869" s="18" t="str">
        <f t="shared" si="222"/>
        <v>A</v>
      </c>
      <c r="AZ869" s="18"/>
      <c r="BA869" s="18" t="str">
        <f>INDEX([1]Proflile65!$L:$L,MATCH([1]ตารางคะแนนV3!$C869,[1]Proflile65!$D:$D,0))</f>
        <v>เดิม</v>
      </c>
      <c r="BB869" s="18"/>
      <c r="BC869" s="18"/>
      <c r="BD869" s="28" t="b">
        <f t="shared" si="223"/>
        <v>1</v>
      </c>
      <c r="BE869" s="96">
        <v>12</v>
      </c>
      <c r="BF869" s="18" t="s">
        <v>2048</v>
      </c>
      <c r="BH869" s="17">
        <f t="shared" si="208"/>
        <v>300000</v>
      </c>
    </row>
    <row r="870" spans="1:60">
      <c r="A870" s="18" t="s">
        <v>48</v>
      </c>
      <c r="B870" s="17" t="s">
        <v>82</v>
      </c>
      <c r="C870" s="18" t="s">
        <v>1939</v>
      </c>
      <c r="D870" s="17" t="s">
        <v>1940</v>
      </c>
      <c r="E870" s="18" t="str">
        <f>INDEX([1]Proflile65!$F:$F,MATCH([1]ตารางคะแนนV3!$C870,[1]Proflile65!$D:$D,0))</f>
        <v>รพช.</v>
      </c>
      <c r="F870" s="18">
        <f>INDEX([1]Proflile65!$H:$H,MATCH([1]ตารางคะแนนV3!$C870,[1]Proflile65!$D:$D,0))</f>
        <v>30</v>
      </c>
      <c r="G870" s="19" t="str">
        <f>INDEX([1]Proflile65!$K:$K,MATCH([1]ตารางคะแนนV3!$C870,[1]Proflile65!$D:$D,0))</f>
        <v>รพช.F2 P&lt;=30,000</v>
      </c>
      <c r="H870" s="75">
        <v>13095</v>
      </c>
      <c r="I870" s="76">
        <f>INDEX([1]RiskPlusY2565Q3!L:L,MATCH([1]ตารางคะแนนV3!$C870,[1]RiskPlusY2565Q3!$D:$D,0))</f>
        <v>77546457.480000004</v>
      </c>
      <c r="J870" s="76">
        <f>INDEX([1]RiskPlusY2565Q3!P:P,MATCH([1]ตารางคะแนนV3!$C870,[1]RiskPlusY2565Q3!$D:$D,0))</f>
        <v>39725396.340000004</v>
      </c>
      <c r="K870" s="76">
        <f>INDEX([1]RiskPlusY2565Q3!O:O,MATCH([1]ตารางคะแนนV3!$C870,[1]RiskPlusY2565Q3!$D:$D,0))</f>
        <v>58446076.840000004</v>
      </c>
      <c r="L870" s="76">
        <f>INDEX([1]RiskPlusY2565Q3!M:M,MATCH([1]ตารางคะแนนV3!$C870,[1]RiskPlusY2565Q3!$D:$D,0))</f>
        <v>57359634.079999998</v>
      </c>
      <c r="M870" s="29">
        <f>INDEX([1]RiskPlusY2565Q3!N:N,MATCH([1]ตารางคะแนนV3!$C870,[1]RiskPlusY2565Q3!$D:$D,0))</f>
        <v>0</v>
      </c>
      <c r="N870" s="77">
        <f>INDEX([1]PlanfinY2565Q3!M:M,MATCH([1]ตารางคะแนนV3!$C870,[1]PlanfinY2565Q3!$C:$C,0))</f>
        <v>0</v>
      </c>
      <c r="O870" s="78">
        <f>INDEX([1]PlanfinY2565Q3!N:N,MATCH([1]ตารางคะแนนV3!$C870,[1]PlanfinY2565Q3!$C:$C,0))</f>
        <v>0</v>
      </c>
      <c r="P870" s="79">
        <f t="shared" si="209"/>
        <v>0</v>
      </c>
      <c r="Q870" s="80">
        <f>INDEX([1]Ratio!R:R,MATCH([1]ตารางคะแนนV3!$C870,[1]Ratio!$C:$C,0))</f>
        <v>88</v>
      </c>
      <c r="R870" s="81">
        <f>INDEX([1]RiskPlusY2565Q3!$S:$S,MATCH([1]ตารางคะแนนV3!C870,[1]RiskPlusY2565Q3!$D:$D,0))</f>
        <v>1</v>
      </c>
      <c r="S870" s="82">
        <f>INDEX([1]Ratio!$S:$S,MATCH([1]ตารางคะแนนV3!$C870,[1]Ratio!$C:$C,0))</f>
        <v>206</v>
      </c>
      <c r="T870" s="78">
        <f>VLOOKUP($C870,[1]RiskPlusY2565Q3!$D$2:$W$901,17,0)</f>
        <v>0</v>
      </c>
      <c r="U870" s="83">
        <f t="shared" si="210"/>
        <v>0</v>
      </c>
      <c r="V870" s="82">
        <f>INDEX([1]Ratio!$T:$T,MATCH([1]ตารางคะแนนV3!$C870,[1]Ratio!$C:$C,0))</f>
        <v>60</v>
      </c>
      <c r="W870" s="78">
        <f>VLOOKUP($C870,[1]RiskPlusY2565Q3!$D$2:$W$901,18,0)</f>
        <v>1</v>
      </c>
      <c r="X870" s="83">
        <f t="shared" si="211"/>
        <v>0.5</v>
      </c>
      <c r="Y870" s="82">
        <f>INDEX([1]Ratio!$V:$V,MATCH([1]ตารางคะแนนV3!$C870,[1]Ratio!$C:$C,0))</f>
        <v>21</v>
      </c>
      <c r="Z870" s="81">
        <f>INDEX([1]RiskPlusY2565Q3!$W:$W,MATCH([1]ตารางคะแนนV3!C870,[1]RiskPlusY2565Q3!$D:$D,0))</f>
        <v>1</v>
      </c>
      <c r="AA870" s="84">
        <f t="shared" si="212"/>
        <v>2.5</v>
      </c>
      <c r="AB870" s="77" t="str">
        <f>INDEX('[1]Quick MethodY2565Q3'!P:P,MATCH([1]ตารางคะแนนV3!$C870,'[1]Quick MethodY2565Q3'!$C:$C,0))</f>
        <v>0</v>
      </c>
      <c r="AC870" s="78" t="str">
        <f>INDEX('[1]Quick MethodY2565Q3'!Q:Q,MATCH([1]ตารางคะแนนV3!$C870,'[1]Quick MethodY2565Q3'!$C:$C,0))</f>
        <v>0</v>
      </c>
      <c r="AD870" s="78">
        <f>INDEX([1]HGRY2565Q3!W:W,MATCH([1]ตารางคะแนนV3!$C870,[1]HGRY2565Q3!$C:$C,0))</f>
        <v>0</v>
      </c>
      <c r="AE870" s="78">
        <f>INDEX([1]HGRY2565Q3!X:X,MATCH([1]ตารางคะแนนV3!$C870,[1]HGRY2565Q3!$C:$C,0))</f>
        <v>0</v>
      </c>
      <c r="AF870" s="78">
        <f>INDEX([1]HGRY2565Q3!Y:Y,MATCH([1]ตารางคะแนนV3!$C870,[1]HGRY2565Q3!$C:$C,0))</f>
        <v>0.5</v>
      </c>
      <c r="AG870" s="78">
        <f>INDEX([1]HGRY2565Q3!Z:Z,MATCH([1]ตารางคะแนนV3!$C870,[1]HGRY2565Q3!$C:$C,0))</f>
        <v>0.5</v>
      </c>
      <c r="AH870" s="85">
        <f t="shared" si="213"/>
        <v>1</v>
      </c>
      <c r="AI870" s="79">
        <f t="shared" si="214"/>
        <v>1</v>
      </c>
      <c r="AJ870" s="86">
        <f>INDEX([1]PointY2565Q3!J:J,MATCH([1]ตารางคะแนนV3!$C870,[1]PointY2565Q3!$C:$C,0))</f>
        <v>1</v>
      </c>
      <c r="AK870" s="87">
        <f>IFERROR(INDEX([1]อัตราการครองเตียง!O:O,MATCH([1]ตารางคะแนนV3!$C870,[1]อัตราการครองเตียง!$C:$C,0)),0)</f>
        <v>1</v>
      </c>
      <c r="AL870" s="88">
        <f>INDEX([1]SumAdjRw!R:R,MATCH([1]ตารางคะแนนV3!$C870,[1]SumAdjRw!$C:$C,0))</f>
        <v>1</v>
      </c>
      <c r="AM870" s="89">
        <f t="shared" si="215"/>
        <v>2</v>
      </c>
      <c r="AN870" s="90">
        <f t="shared" si="216"/>
        <v>4</v>
      </c>
      <c r="AO870" s="91">
        <f t="shared" si="217"/>
        <v>6.5</v>
      </c>
      <c r="AP870" s="92">
        <f>INDEX([1]RiskPlusY2565Q3!Q:Q,MATCH([1]ตารางคะแนนV3!$C870,[1]RiskPlusY2565Q3!$D:$D,0))</f>
        <v>1</v>
      </c>
      <c r="AQ870" s="92">
        <f>INDEX([1]RiskPlusY2565Q3!R:R,MATCH([1]ตารางคะแนนV3!$C870,[1]RiskPlusY2565Q3!$D:$D,0))</f>
        <v>1</v>
      </c>
      <c r="AR870" s="92">
        <f>INDEX([1]RiskPlusY2565Q3!AB:AB,MATCH([1]ตารางคะแนนV3!$C870,[1]RiskPlusY2565Q3!$D:$D,0))</f>
        <v>1</v>
      </c>
      <c r="AS870" s="93">
        <f t="shared" si="218"/>
        <v>3</v>
      </c>
      <c r="AT870" s="92">
        <f>INDEX([1]RiskPlusY2565Q3!AA:AA,MATCH([1]ตารางคะแนนV3!$C870,[1]RiskPlusY2565Q3!$D:$D,0))</f>
        <v>1</v>
      </c>
      <c r="AU870" s="92">
        <f>INDEX([1]RiskPlusY2565Q3!AC:AC,MATCH([1]ตารางคะแนนV3!$C870,[1]RiskPlusY2565Q3!$D:$D,0))</f>
        <v>1</v>
      </c>
      <c r="AV870" s="94">
        <f t="shared" si="219"/>
        <v>2</v>
      </c>
      <c r="AW870" s="95">
        <f t="shared" si="220"/>
        <v>5</v>
      </c>
      <c r="AX870" s="96">
        <f t="shared" si="221"/>
        <v>11.5</v>
      </c>
      <c r="AY870" s="18" t="str">
        <f t="shared" si="222"/>
        <v>B</v>
      </c>
      <c r="AZ870" s="18"/>
      <c r="BA870" s="18" t="str">
        <f>INDEX([1]Proflile65!$L:$L,MATCH([1]ตารางคะแนนV3!$C870,[1]Proflile65!$D:$D,0))</f>
        <v>เดิม</v>
      </c>
      <c r="BB870" s="18"/>
      <c r="BC870" s="18"/>
      <c r="BD870" s="28" t="b">
        <f t="shared" si="223"/>
        <v>1</v>
      </c>
      <c r="BE870" s="96">
        <v>11.5</v>
      </c>
      <c r="BF870" s="18" t="s">
        <v>2071</v>
      </c>
      <c r="BH870" s="17">
        <f t="shared" si="208"/>
        <v>150000</v>
      </c>
    </row>
    <row r="871" spans="1:60">
      <c r="A871" s="18" t="s">
        <v>48</v>
      </c>
      <c r="B871" s="17" t="s">
        <v>82</v>
      </c>
      <c r="C871" s="18" t="s">
        <v>1941</v>
      </c>
      <c r="D871" s="17" t="s">
        <v>1942</v>
      </c>
      <c r="E871" s="18" t="str">
        <f>INDEX([1]Proflile65!$F:$F,MATCH([1]ตารางคะแนนV3!$C871,[1]Proflile65!$D:$D,0))</f>
        <v>รพช.</v>
      </c>
      <c r="F871" s="18">
        <f>INDEX([1]Proflile65!$H:$H,MATCH([1]ตารางคะแนนV3!$C871,[1]Proflile65!$D:$D,0))</f>
        <v>31</v>
      </c>
      <c r="G871" s="19" t="str">
        <f>INDEX([1]Proflile65!$K:$K,MATCH([1]ตารางคะแนนV3!$C871,[1]Proflile65!$D:$D,0))</f>
        <v>รพช.F2 P30,000-60,000</v>
      </c>
      <c r="H871" s="75">
        <v>35908</v>
      </c>
      <c r="I871" s="76">
        <f>INDEX([1]RiskPlusY2565Q3!L:L,MATCH([1]ตารางคะแนนV3!$C871,[1]RiskPlusY2565Q3!$D:$D,0))</f>
        <v>59102808.200000003</v>
      </c>
      <c r="J871" s="76">
        <f>INDEX([1]RiskPlusY2565Q3!P:P,MATCH([1]ตารางคะแนนV3!$C871,[1]RiskPlusY2565Q3!$D:$D,0))</f>
        <v>48147401.579999998</v>
      </c>
      <c r="K871" s="76">
        <f>INDEX([1]RiskPlusY2565Q3!O:O,MATCH([1]ตารางคะแนนV3!$C871,[1]RiskPlusY2565Q3!$D:$D,0))</f>
        <v>52504254.939999998</v>
      </c>
      <c r="L871" s="76">
        <f>INDEX([1]RiskPlusY2565Q3!M:M,MATCH([1]ตารางคะแนนV3!$C871,[1]RiskPlusY2565Q3!$D:$D,0))</f>
        <v>51200833.780000001</v>
      </c>
      <c r="M871" s="29">
        <f>INDEX([1]RiskPlusY2565Q3!N:N,MATCH([1]ตารางคะแนนV3!$C871,[1]RiskPlusY2565Q3!$D:$D,0))</f>
        <v>0</v>
      </c>
      <c r="N871" s="77">
        <f>INDEX([1]PlanfinY2565Q3!M:M,MATCH([1]ตารางคะแนนV3!$C871,[1]PlanfinY2565Q3!$C:$C,0))</f>
        <v>0</v>
      </c>
      <c r="O871" s="78">
        <f>INDEX([1]PlanfinY2565Q3!N:N,MATCH([1]ตารางคะแนนV3!$C871,[1]PlanfinY2565Q3!$C:$C,0))</f>
        <v>1</v>
      </c>
      <c r="P871" s="79">
        <f t="shared" si="209"/>
        <v>1</v>
      </c>
      <c r="Q871" s="80">
        <f>INDEX([1]Ratio!R:R,MATCH([1]ตารางคะแนนV3!$C871,[1]Ratio!$C:$C,0))</f>
        <v>195</v>
      </c>
      <c r="R871" s="81">
        <f>INDEX([1]RiskPlusY2565Q3!$S:$S,MATCH([1]ตารางคะแนนV3!C871,[1]RiskPlusY2565Q3!$D:$D,0))</f>
        <v>0</v>
      </c>
      <c r="S871" s="82">
        <f>INDEX([1]Ratio!$S:$S,MATCH([1]ตารางคะแนนV3!$C871,[1]Ratio!$C:$C,0))</f>
        <v>66</v>
      </c>
      <c r="T871" s="78">
        <f>VLOOKUP($C871,[1]RiskPlusY2565Q3!$D$2:$W$901,17,0)</f>
        <v>0</v>
      </c>
      <c r="U871" s="83">
        <f t="shared" si="210"/>
        <v>0</v>
      </c>
      <c r="V871" s="82">
        <f>INDEX([1]Ratio!$T:$T,MATCH([1]ตารางคะแนนV3!$C871,[1]Ratio!$C:$C,0))</f>
        <v>49</v>
      </c>
      <c r="W871" s="78">
        <f>VLOOKUP($C871,[1]RiskPlusY2565Q3!$D$2:$W$901,18,0)</f>
        <v>1</v>
      </c>
      <c r="X871" s="83">
        <f t="shared" si="211"/>
        <v>0.5</v>
      </c>
      <c r="Y871" s="82">
        <f>INDEX([1]Ratio!$V:$V,MATCH([1]ตารางคะแนนV3!$C871,[1]Ratio!$C:$C,0))</f>
        <v>55</v>
      </c>
      <c r="Z871" s="81">
        <f>INDEX([1]RiskPlusY2565Q3!$W:$W,MATCH([1]ตารางคะแนนV3!C871,[1]RiskPlusY2565Q3!$D:$D,0))</f>
        <v>1</v>
      </c>
      <c r="AA871" s="84">
        <f t="shared" si="212"/>
        <v>1.5</v>
      </c>
      <c r="AB871" s="77" t="str">
        <f>INDEX('[1]Quick MethodY2565Q3'!P:P,MATCH([1]ตารางคะแนนV3!$C871,'[1]Quick MethodY2565Q3'!$C:$C,0))</f>
        <v>1</v>
      </c>
      <c r="AC871" s="78" t="str">
        <f>INDEX('[1]Quick MethodY2565Q3'!Q:Q,MATCH([1]ตารางคะแนนV3!$C871,'[1]Quick MethodY2565Q3'!$C:$C,0))</f>
        <v>0</v>
      </c>
      <c r="AD871" s="78">
        <f>INDEX([1]HGRY2565Q3!W:W,MATCH([1]ตารางคะแนนV3!$C871,[1]HGRY2565Q3!$C:$C,0))</f>
        <v>0.5</v>
      </c>
      <c r="AE871" s="78">
        <f>INDEX([1]HGRY2565Q3!X:X,MATCH([1]ตารางคะแนนV3!$C871,[1]HGRY2565Q3!$C:$C,0))</f>
        <v>0.5</v>
      </c>
      <c r="AF871" s="78">
        <f>INDEX([1]HGRY2565Q3!Y:Y,MATCH([1]ตารางคะแนนV3!$C871,[1]HGRY2565Q3!$C:$C,0))</f>
        <v>0.5</v>
      </c>
      <c r="AG871" s="78">
        <f>INDEX([1]HGRY2565Q3!Z:Z,MATCH([1]ตารางคะแนนV3!$C871,[1]HGRY2565Q3!$C:$C,0))</f>
        <v>0.5</v>
      </c>
      <c r="AH871" s="85">
        <f t="shared" si="213"/>
        <v>3</v>
      </c>
      <c r="AI871" s="79">
        <f t="shared" si="214"/>
        <v>2</v>
      </c>
      <c r="AJ871" s="86">
        <f>INDEX([1]PointY2565Q3!J:J,MATCH([1]ตารางคะแนนV3!$C871,[1]PointY2565Q3!$C:$C,0))</f>
        <v>1</v>
      </c>
      <c r="AK871" s="87">
        <f>IFERROR(INDEX([1]อัตราการครองเตียง!O:O,MATCH([1]ตารางคะแนนV3!$C871,[1]อัตราการครองเตียง!$C:$C,0)),0)</f>
        <v>1</v>
      </c>
      <c r="AL871" s="88">
        <f>INDEX([1]SumAdjRw!R:R,MATCH([1]ตารางคะแนนV3!$C871,[1]SumAdjRw!$C:$C,0))</f>
        <v>0</v>
      </c>
      <c r="AM871" s="89">
        <f t="shared" si="215"/>
        <v>1</v>
      </c>
      <c r="AN871" s="90">
        <f t="shared" si="216"/>
        <v>4</v>
      </c>
      <c r="AO871" s="91">
        <f t="shared" si="217"/>
        <v>6.5</v>
      </c>
      <c r="AP871" s="92">
        <f>INDEX([1]RiskPlusY2565Q3!Q:Q,MATCH([1]ตารางคะแนนV3!$C871,[1]RiskPlusY2565Q3!$D:$D,0))</f>
        <v>1</v>
      </c>
      <c r="AQ871" s="92">
        <f>INDEX([1]RiskPlusY2565Q3!R:R,MATCH([1]ตารางคะแนนV3!$C871,[1]RiskPlusY2565Q3!$D:$D,0))</f>
        <v>1</v>
      </c>
      <c r="AR871" s="92">
        <f>INDEX([1]RiskPlusY2565Q3!AB:AB,MATCH([1]ตารางคะแนนV3!$C871,[1]RiskPlusY2565Q3!$D:$D,0))</f>
        <v>1</v>
      </c>
      <c r="AS871" s="93">
        <f t="shared" si="218"/>
        <v>3</v>
      </c>
      <c r="AT871" s="92">
        <f>INDEX([1]RiskPlusY2565Q3!AA:AA,MATCH([1]ตารางคะแนนV3!$C871,[1]RiskPlusY2565Q3!$D:$D,0))</f>
        <v>1</v>
      </c>
      <c r="AU871" s="92">
        <f>INDEX([1]RiskPlusY2565Q3!AC:AC,MATCH([1]ตารางคะแนนV3!$C871,[1]RiskPlusY2565Q3!$D:$D,0))</f>
        <v>1</v>
      </c>
      <c r="AV871" s="94">
        <f t="shared" si="219"/>
        <v>2</v>
      </c>
      <c r="AW871" s="95">
        <f t="shared" si="220"/>
        <v>5</v>
      </c>
      <c r="AX871" s="96">
        <f t="shared" si="221"/>
        <v>11.5</v>
      </c>
      <c r="AY871" s="18" t="str">
        <f t="shared" si="222"/>
        <v>B</v>
      </c>
      <c r="AZ871" s="18"/>
      <c r="BA871" s="18" t="str">
        <f>INDEX([1]Proflile65!$L:$L,MATCH([1]ตารางคะแนนV3!$C871,[1]Proflile65!$D:$D,0))</f>
        <v>เดิม</v>
      </c>
      <c r="BB871" s="18"/>
      <c r="BC871" s="18"/>
      <c r="BD871" s="28" t="b">
        <f t="shared" si="223"/>
        <v>1</v>
      </c>
      <c r="BE871" s="96">
        <v>11.5</v>
      </c>
      <c r="BF871" s="18" t="s">
        <v>2071</v>
      </c>
      <c r="BH871" s="17">
        <f t="shared" si="208"/>
        <v>150000</v>
      </c>
    </row>
    <row r="872" spans="1:60">
      <c r="A872" s="18" t="s">
        <v>48</v>
      </c>
      <c r="B872" s="17" t="s">
        <v>82</v>
      </c>
      <c r="C872" s="18" t="s">
        <v>1943</v>
      </c>
      <c r="D872" s="17" t="s">
        <v>1944</v>
      </c>
      <c r="E872" s="18" t="str">
        <f>INDEX([1]Proflile65!$F:$F,MATCH([1]ตารางคะแนนV3!$C872,[1]Proflile65!$D:$D,0))</f>
        <v>รพช.</v>
      </c>
      <c r="F872" s="18">
        <f>INDEX([1]Proflile65!$H:$H,MATCH([1]ตารางคะแนนV3!$C872,[1]Proflile65!$D:$D,0))</f>
        <v>30</v>
      </c>
      <c r="G872" s="19" t="str">
        <f>INDEX([1]Proflile65!$K:$K,MATCH([1]ตารางคะแนนV3!$C872,[1]Proflile65!$D:$D,0))</f>
        <v>รพช.F2 P&lt;=30,000</v>
      </c>
      <c r="H872" s="75">
        <v>19409</v>
      </c>
      <c r="I872" s="76">
        <f>INDEX([1]RiskPlusY2565Q3!L:L,MATCH([1]ตารางคะแนนV3!$C872,[1]RiskPlusY2565Q3!$D:$D,0))</f>
        <v>44704227.920000002</v>
      </c>
      <c r="J872" s="76">
        <f>INDEX([1]RiskPlusY2565Q3!P:P,MATCH([1]ตารางคะแนนV3!$C872,[1]RiskPlusY2565Q3!$D:$D,0))</f>
        <v>20965017.25</v>
      </c>
      <c r="K872" s="76">
        <f>INDEX([1]RiskPlusY2565Q3!O:O,MATCH([1]ตารางคะแนนV3!$C872,[1]RiskPlusY2565Q3!$D:$D,0))</f>
        <v>30432787.280000001</v>
      </c>
      <c r="L872" s="76">
        <f>INDEX([1]RiskPlusY2565Q3!M:M,MATCH([1]ตารางคะแนนV3!$C872,[1]RiskPlusY2565Q3!$D:$D,0))</f>
        <v>29069743.890000001</v>
      </c>
      <c r="M872" s="29">
        <f>INDEX([1]RiskPlusY2565Q3!N:N,MATCH([1]ตารางคะแนนV3!$C872,[1]RiskPlusY2565Q3!$D:$D,0))</f>
        <v>0</v>
      </c>
      <c r="N872" s="77">
        <f>INDEX([1]PlanfinY2565Q3!M:M,MATCH([1]ตารางคะแนนV3!$C872,[1]PlanfinY2565Q3!$C:$C,0))</f>
        <v>0</v>
      </c>
      <c r="O872" s="78">
        <f>INDEX([1]PlanfinY2565Q3!N:N,MATCH([1]ตารางคะแนนV3!$C872,[1]PlanfinY2565Q3!$C:$C,0))</f>
        <v>1</v>
      </c>
      <c r="P872" s="79">
        <f t="shared" si="209"/>
        <v>1</v>
      </c>
      <c r="Q872" s="80">
        <f>INDEX([1]Ratio!R:R,MATCH([1]ตารางคะแนนV3!$C872,[1]Ratio!$C:$C,0))</f>
        <v>163</v>
      </c>
      <c r="R872" s="81">
        <f>INDEX([1]RiskPlusY2565Q3!$S:$S,MATCH([1]ตารางคะแนนV3!C872,[1]RiskPlusY2565Q3!$D:$D,0))</f>
        <v>0</v>
      </c>
      <c r="S872" s="82">
        <f>INDEX([1]Ratio!$S:$S,MATCH([1]ตารางคะแนนV3!$C872,[1]Ratio!$C:$C,0))</f>
        <v>65</v>
      </c>
      <c r="T872" s="78">
        <f>VLOOKUP($C872,[1]RiskPlusY2565Q3!$D$2:$W$901,17,0)</f>
        <v>0</v>
      </c>
      <c r="U872" s="83">
        <f t="shared" si="210"/>
        <v>0</v>
      </c>
      <c r="V872" s="82">
        <f>INDEX([1]Ratio!$T:$T,MATCH([1]ตารางคะแนนV3!$C872,[1]Ratio!$C:$C,0))</f>
        <v>70</v>
      </c>
      <c r="W872" s="78">
        <f>VLOOKUP($C872,[1]RiskPlusY2565Q3!$D$2:$W$901,18,0)</f>
        <v>0</v>
      </c>
      <c r="X872" s="83">
        <f t="shared" si="211"/>
        <v>0</v>
      </c>
      <c r="Y872" s="82">
        <f>INDEX([1]Ratio!$V:$V,MATCH([1]ตารางคะแนนV3!$C872,[1]Ratio!$C:$C,0))</f>
        <v>44</v>
      </c>
      <c r="Z872" s="81">
        <f>INDEX([1]RiskPlusY2565Q3!$W:$W,MATCH([1]ตารางคะแนนV3!C872,[1]RiskPlusY2565Q3!$D:$D,0))</f>
        <v>1</v>
      </c>
      <c r="AA872" s="84">
        <f t="shared" si="212"/>
        <v>1</v>
      </c>
      <c r="AB872" s="77" t="str">
        <f>INDEX('[1]Quick MethodY2565Q3'!P:P,MATCH([1]ตารางคะแนนV3!$C872,'[1]Quick MethodY2565Q3'!$C:$C,0))</f>
        <v>1</v>
      </c>
      <c r="AC872" s="78" t="str">
        <f>INDEX('[1]Quick MethodY2565Q3'!Q:Q,MATCH([1]ตารางคะแนนV3!$C872,'[1]Quick MethodY2565Q3'!$C:$C,0))</f>
        <v>1</v>
      </c>
      <c r="AD872" s="78">
        <f>INDEX([1]HGRY2565Q3!W:W,MATCH([1]ตารางคะแนนV3!$C872,[1]HGRY2565Q3!$C:$C,0))</f>
        <v>0.5</v>
      </c>
      <c r="AE872" s="78">
        <f>INDEX([1]HGRY2565Q3!X:X,MATCH([1]ตารางคะแนนV3!$C872,[1]HGRY2565Q3!$C:$C,0))</f>
        <v>0.5</v>
      </c>
      <c r="AF872" s="78">
        <f>INDEX([1]HGRY2565Q3!Y:Y,MATCH([1]ตารางคะแนนV3!$C872,[1]HGRY2565Q3!$C:$C,0))</f>
        <v>0</v>
      </c>
      <c r="AG872" s="78">
        <f>INDEX([1]HGRY2565Q3!Z:Z,MATCH([1]ตารางคะแนนV3!$C872,[1]HGRY2565Q3!$C:$C,0))</f>
        <v>0.5</v>
      </c>
      <c r="AH872" s="85">
        <f t="shared" si="213"/>
        <v>3.5</v>
      </c>
      <c r="AI872" s="79">
        <f t="shared" si="214"/>
        <v>2</v>
      </c>
      <c r="AJ872" s="86">
        <f>INDEX([1]PointY2565Q3!J:J,MATCH([1]ตารางคะแนนV3!$C872,[1]PointY2565Q3!$C:$C,0))</f>
        <v>1</v>
      </c>
      <c r="AK872" s="87">
        <f>IFERROR(INDEX([1]อัตราการครองเตียง!O:O,MATCH([1]ตารางคะแนนV3!$C872,[1]อัตราการครองเตียง!$C:$C,0)),0)</f>
        <v>1</v>
      </c>
      <c r="AL872" s="88">
        <f>INDEX([1]SumAdjRw!R:R,MATCH([1]ตารางคะแนนV3!$C872,[1]SumAdjRw!$C:$C,0))</f>
        <v>0</v>
      </c>
      <c r="AM872" s="89">
        <f t="shared" si="215"/>
        <v>1</v>
      </c>
      <c r="AN872" s="90">
        <f t="shared" si="216"/>
        <v>4</v>
      </c>
      <c r="AO872" s="91">
        <f t="shared" si="217"/>
        <v>6</v>
      </c>
      <c r="AP872" s="92">
        <f>INDEX([1]RiskPlusY2565Q3!Q:Q,MATCH([1]ตารางคะแนนV3!$C872,[1]RiskPlusY2565Q3!$D:$D,0))</f>
        <v>1</v>
      </c>
      <c r="AQ872" s="92">
        <f>INDEX([1]RiskPlusY2565Q3!R:R,MATCH([1]ตารางคะแนนV3!$C872,[1]RiskPlusY2565Q3!$D:$D,0))</f>
        <v>1</v>
      </c>
      <c r="AR872" s="92">
        <f>INDEX([1]RiskPlusY2565Q3!AB:AB,MATCH([1]ตารางคะแนนV3!$C872,[1]RiskPlusY2565Q3!$D:$D,0))</f>
        <v>1</v>
      </c>
      <c r="AS872" s="93">
        <f t="shared" si="218"/>
        <v>3</v>
      </c>
      <c r="AT872" s="92">
        <f>INDEX([1]RiskPlusY2565Q3!AA:AA,MATCH([1]ตารางคะแนนV3!$C872,[1]RiskPlusY2565Q3!$D:$D,0))</f>
        <v>1</v>
      </c>
      <c r="AU872" s="92">
        <f>INDEX([1]RiskPlusY2565Q3!AC:AC,MATCH([1]ตารางคะแนนV3!$C872,[1]RiskPlusY2565Q3!$D:$D,0))</f>
        <v>1</v>
      </c>
      <c r="AV872" s="94">
        <f t="shared" si="219"/>
        <v>2</v>
      </c>
      <c r="AW872" s="95">
        <f t="shared" si="220"/>
        <v>5</v>
      </c>
      <c r="AX872" s="96">
        <f t="shared" si="221"/>
        <v>11</v>
      </c>
      <c r="AY872" s="18" t="str">
        <f t="shared" si="222"/>
        <v>B</v>
      </c>
      <c r="AZ872" s="18"/>
      <c r="BA872" s="18" t="str">
        <f>INDEX([1]Proflile65!$L:$L,MATCH([1]ตารางคะแนนV3!$C872,[1]Proflile65!$D:$D,0))</f>
        <v>เดิม</v>
      </c>
      <c r="BB872" s="18"/>
      <c r="BC872" s="18"/>
      <c r="BD872" s="28" t="b">
        <f t="shared" si="223"/>
        <v>1</v>
      </c>
      <c r="BE872" s="96">
        <v>11</v>
      </c>
      <c r="BF872" s="18" t="s">
        <v>2071</v>
      </c>
      <c r="BH872" s="17">
        <f t="shared" si="208"/>
        <v>150000</v>
      </c>
    </row>
    <row r="873" spans="1:60">
      <c r="A873" s="18" t="s">
        <v>48</v>
      </c>
      <c r="B873" s="17" t="s">
        <v>82</v>
      </c>
      <c r="C873" s="18" t="s">
        <v>1945</v>
      </c>
      <c r="D873" s="17" t="s">
        <v>1946</v>
      </c>
      <c r="E873" s="18" t="str">
        <f>INDEX([1]Proflile65!$F:$F,MATCH([1]ตารางคะแนนV3!$C873,[1]Proflile65!$D:$D,0))</f>
        <v>รพช.</v>
      </c>
      <c r="F873" s="18">
        <f>INDEX([1]Proflile65!$H:$H,MATCH([1]ตารางคะแนนV3!$C873,[1]Proflile65!$D:$D,0))</f>
        <v>30</v>
      </c>
      <c r="G873" s="19" t="str">
        <f>INDEX([1]Proflile65!$K:$K,MATCH([1]ตารางคะแนนV3!$C873,[1]Proflile65!$D:$D,0))</f>
        <v>รพช.F2 P&lt;=30,000</v>
      </c>
      <c r="H873" s="75">
        <v>29075</v>
      </c>
      <c r="I873" s="76">
        <f>INDEX([1]RiskPlusY2565Q3!L:L,MATCH([1]ตารางคะแนนV3!$C873,[1]RiskPlusY2565Q3!$D:$D,0))</f>
        <v>75379855.019999996</v>
      </c>
      <c r="J873" s="76">
        <f>INDEX([1]RiskPlusY2565Q3!P:P,MATCH([1]ตารางคะแนนV3!$C873,[1]RiskPlusY2565Q3!$D:$D,0))</f>
        <v>31198377.359999999</v>
      </c>
      <c r="K873" s="76">
        <f>INDEX([1]RiskPlusY2565Q3!O:O,MATCH([1]ตารางคะแนนV3!$C873,[1]RiskPlusY2565Q3!$D:$D,0))</f>
        <v>60908185.719999999</v>
      </c>
      <c r="L873" s="76">
        <f>INDEX([1]RiskPlusY2565Q3!M:M,MATCH([1]ตารางคะแนนV3!$C873,[1]RiskPlusY2565Q3!$D:$D,0))</f>
        <v>62498183.68</v>
      </c>
      <c r="M873" s="29">
        <f>INDEX([1]RiskPlusY2565Q3!N:N,MATCH([1]ตารางคะแนนV3!$C873,[1]RiskPlusY2565Q3!$D:$D,0))</f>
        <v>0</v>
      </c>
      <c r="N873" s="77">
        <f>INDEX([1]PlanfinY2565Q3!M:M,MATCH([1]ตารางคะแนนV3!$C873,[1]PlanfinY2565Q3!$C:$C,0))</f>
        <v>0</v>
      </c>
      <c r="O873" s="78">
        <f>INDEX([1]PlanfinY2565Q3!N:N,MATCH([1]ตารางคะแนนV3!$C873,[1]PlanfinY2565Q3!$C:$C,0))</f>
        <v>0</v>
      </c>
      <c r="P873" s="79">
        <f t="shared" si="209"/>
        <v>0</v>
      </c>
      <c r="Q873" s="80">
        <f>INDEX([1]Ratio!R:R,MATCH([1]ตารางคะแนนV3!$C873,[1]Ratio!$C:$C,0))</f>
        <v>168</v>
      </c>
      <c r="R873" s="81">
        <f>INDEX([1]RiskPlusY2565Q3!$S:$S,MATCH([1]ตารางคะแนนV3!C873,[1]RiskPlusY2565Q3!$D:$D,0))</f>
        <v>0</v>
      </c>
      <c r="S873" s="82">
        <f>INDEX([1]Ratio!$S:$S,MATCH([1]ตารางคะแนนV3!$C873,[1]Ratio!$C:$C,0))</f>
        <v>42</v>
      </c>
      <c r="T873" s="78">
        <f>VLOOKUP($C873,[1]RiskPlusY2565Q3!$D$2:$W$901,17,0)</f>
        <v>1</v>
      </c>
      <c r="U873" s="83">
        <f t="shared" si="210"/>
        <v>0.5</v>
      </c>
      <c r="V873" s="82">
        <f>INDEX([1]Ratio!$T:$T,MATCH([1]ตารางคะแนนV3!$C873,[1]Ratio!$C:$C,0))</f>
        <v>41</v>
      </c>
      <c r="W873" s="78">
        <f>VLOOKUP($C873,[1]RiskPlusY2565Q3!$D$2:$W$901,18,0)</f>
        <v>1</v>
      </c>
      <c r="X873" s="83">
        <f t="shared" si="211"/>
        <v>0.5</v>
      </c>
      <c r="Y873" s="82">
        <f>INDEX([1]Ratio!$V:$V,MATCH([1]ตารางคะแนนV3!$C873,[1]Ratio!$C:$C,0))</f>
        <v>49</v>
      </c>
      <c r="Z873" s="81">
        <f>INDEX([1]RiskPlusY2565Q3!$W:$W,MATCH([1]ตารางคะแนนV3!C873,[1]RiskPlusY2565Q3!$D:$D,0))</f>
        <v>1</v>
      </c>
      <c r="AA873" s="84">
        <f t="shared" si="212"/>
        <v>2</v>
      </c>
      <c r="AB873" s="77" t="str">
        <f>INDEX('[1]Quick MethodY2565Q3'!P:P,MATCH([1]ตารางคะแนนV3!$C873,'[1]Quick MethodY2565Q3'!$C:$C,0))</f>
        <v>1</v>
      </c>
      <c r="AC873" s="78" t="str">
        <f>INDEX('[1]Quick MethodY2565Q3'!Q:Q,MATCH([1]ตารางคะแนนV3!$C873,'[1]Quick MethodY2565Q3'!$C:$C,0))</f>
        <v>0</v>
      </c>
      <c r="AD873" s="78">
        <f>INDEX([1]HGRY2565Q3!W:W,MATCH([1]ตารางคะแนนV3!$C873,[1]HGRY2565Q3!$C:$C,0))</f>
        <v>0</v>
      </c>
      <c r="AE873" s="78">
        <f>INDEX([1]HGRY2565Q3!X:X,MATCH([1]ตารางคะแนนV3!$C873,[1]HGRY2565Q3!$C:$C,0))</f>
        <v>0</v>
      </c>
      <c r="AF873" s="78">
        <f>INDEX([1]HGRY2565Q3!Y:Y,MATCH([1]ตารางคะแนนV3!$C873,[1]HGRY2565Q3!$C:$C,0))</f>
        <v>0</v>
      </c>
      <c r="AG873" s="78">
        <f>INDEX([1]HGRY2565Q3!Z:Z,MATCH([1]ตารางคะแนนV3!$C873,[1]HGRY2565Q3!$C:$C,0))</f>
        <v>0</v>
      </c>
      <c r="AH873" s="85">
        <f t="shared" si="213"/>
        <v>1</v>
      </c>
      <c r="AI873" s="79">
        <f t="shared" si="214"/>
        <v>1</v>
      </c>
      <c r="AJ873" s="86">
        <f>INDEX([1]PointY2565Q3!J:J,MATCH([1]ตารางคะแนนV3!$C873,[1]PointY2565Q3!$C:$C,0))</f>
        <v>1</v>
      </c>
      <c r="AK873" s="87">
        <f>IFERROR(INDEX([1]อัตราการครองเตียง!O:O,MATCH([1]ตารางคะแนนV3!$C873,[1]อัตราการครองเตียง!$C:$C,0)),0)</f>
        <v>1</v>
      </c>
      <c r="AL873" s="88">
        <f>INDEX([1]SumAdjRw!R:R,MATCH([1]ตารางคะแนนV3!$C873,[1]SumAdjRw!$C:$C,0))</f>
        <v>0</v>
      </c>
      <c r="AM873" s="89">
        <f t="shared" si="215"/>
        <v>1</v>
      </c>
      <c r="AN873" s="90">
        <f t="shared" si="216"/>
        <v>3</v>
      </c>
      <c r="AO873" s="91">
        <f t="shared" si="217"/>
        <v>5</v>
      </c>
      <c r="AP873" s="92">
        <f>INDEX([1]RiskPlusY2565Q3!Q:Q,MATCH([1]ตารางคะแนนV3!$C873,[1]RiskPlusY2565Q3!$D:$D,0))</f>
        <v>1</v>
      </c>
      <c r="AQ873" s="92">
        <f>INDEX([1]RiskPlusY2565Q3!R:R,MATCH([1]ตารางคะแนนV3!$C873,[1]RiskPlusY2565Q3!$D:$D,0))</f>
        <v>1</v>
      </c>
      <c r="AR873" s="92">
        <f>INDEX([1]RiskPlusY2565Q3!AB:AB,MATCH([1]ตารางคะแนนV3!$C873,[1]RiskPlusY2565Q3!$D:$D,0))</f>
        <v>1</v>
      </c>
      <c r="AS873" s="93">
        <f t="shared" si="218"/>
        <v>3</v>
      </c>
      <c r="AT873" s="92">
        <f>INDEX([1]RiskPlusY2565Q3!AA:AA,MATCH([1]ตารางคะแนนV3!$C873,[1]RiskPlusY2565Q3!$D:$D,0))</f>
        <v>1</v>
      </c>
      <c r="AU873" s="92">
        <f>INDEX([1]RiskPlusY2565Q3!AC:AC,MATCH([1]ตารางคะแนนV3!$C873,[1]RiskPlusY2565Q3!$D:$D,0))</f>
        <v>1</v>
      </c>
      <c r="AV873" s="94">
        <f t="shared" si="219"/>
        <v>2</v>
      </c>
      <c r="AW873" s="95">
        <f t="shared" si="220"/>
        <v>5</v>
      </c>
      <c r="AX873" s="96">
        <f t="shared" si="221"/>
        <v>10</v>
      </c>
      <c r="AY873" s="18" t="str">
        <f t="shared" si="222"/>
        <v>C</v>
      </c>
      <c r="AZ873" s="18"/>
      <c r="BA873" s="18" t="str">
        <f>INDEX([1]Proflile65!$L:$L,MATCH([1]ตารางคะแนนV3!$C873,[1]Proflile65!$D:$D,0))</f>
        <v>เดิม</v>
      </c>
      <c r="BB873" s="18"/>
      <c r="BC873" s="18"/>
      <c r="BD873" s="28" t="b">
        <f t="shared" si="223"/>
        <v>1</v>
      </c>
      <c r="BE873" s="96">
        <v>10</v>
      </c>
      <c r="BF873" s="18" t="s">
        <v>2072</v>
      </c>
      <c r="BH873" s="17">
        <f t="shared" si="208"/>
        <v>0</v>
      </c>
    </row>
    <row r="874" spans="1:60">
      <c r="A874" s="18" t="s">
        <v>48</v>
      </c>
      <c r="B874" s="17" t="s">
        <v>82</v>
      </c>
      <c r="C874" s="18" t="s">
        <v>1947</v>
      </c>
      <c r="D874" s="17" t="s">
        <v>1948</v>
      </c>
      <c r="E874" s="18" t="str">
        <f>INDEX([1]Proflile65!$F:$F,MATCH([1]ตารางคะแนนV3!$C874,[1]Proflile65!$D:$D,0))</f>
        <v>รพช.</v>
      </c>
      <c r="F874" s="18">
        <f>INDEX([1]Proflile65!$H:$H,MATCH([1]ตารางคะแนนV3!$C874,[1]Proflile65!$D:$D,0))</f>
        <v>36</v>
      </c>
      <c r="G874" s="19" t="str">
        <f>INDEX([1]Proflile65!$K:$K,MATCH([1]ตารางคะแนนV3!$C874,[1]Proflile65!$D:$D,0))</f>
        <v>รพช.F3 P15,000-25,000</v>
      </c>
      <c r="H874" s="75">
        <v>19930</v>
      </c>
      <c r="I874" s="76">
        <f>INDEX([1]RiskPlusY2565Q3!L:L,MATCH([1]ตารางคะแนนV3!$C874,[1]RiskPlusY2565Q3!$D:$D,0))</f>
        <v>39371094.5</v>
      </c>
      <c r="J874" s="76">
        <f>INDEX([1]RiskPlusY2565Q3!P:P,MATCH([1]ตารางคะแนนV3!$C874,[1]RiskPlusY2565Q3!$D:$D,0))</f>
        <v>17401878.780000001</v>
      </c>
      <c r="K874" s="76">
        <f>INDEX([1]RiskPlusY2565Q3!O:O,MATCH([1]ตารางคะแนนV3!$C874,[1]RiskPlusY2565Q3!$D:$D,0))</f>
        <v>31570650.609999999</v>
      </c>
      <c r="L874" s="76">
        <f>INDEX([1]RiskPlusY2565Q3!M:M,MATCH([1]ตารางคะแนนV3!$C874,[1]RiskPlusY2565Q3!$D:$D,0))</f>
        <v>34382098.460000001</v>
      </c>
      <c r="M874" s="29">
        <f>INDEX([1]RiskPlusY2565Q3!N:N,MATCH([1]ตารางคะแนนV3!$C874,[1]RiskPlusY2565Q3!$D:$D,0))</f>
        <v>0</v>
      </c>
      <c r="N874" s="77">
        <f>INDEX([1]PlanfinY2565Q3!M:M,MATCH([1]ตารางคะแนนV3!$C874,[1]PlanfinY2565Q3!$C:$C,0))</f>
        <v>0</v>
      </c>
      <c r="O874" s="78">
        <f>INDEX([1]PlanfinY2565Q3!N:N,MATCH([1]ตารางคะแนนV3!$C874,[1]PlanfinY2565Q3!$C:$C,0))</f>
        <v>1</v>
      </c>
      <c r="P874" s="79">
        <f t="shared" si="209"/>
        <v>1</v>
      </c>
      <c r="Q874" s="80">
        <f>INDEX([1]Ratio!R:R,MATCH([1]ตารางคะแนนV3!$C874,[1]Ratio!$C:$C,0))</f>
        <v>227</v>
      </c>
      <c r="R874" s="81">
        <f>INDEX([1]RiskPlusY2565Q3!$S:$S,MATCH([1]ตารางคะแนนV3!C874,[1]RiskPlusY2565Q3!$D:$D,0))</f>
        <v>0</v>
      </c>
      <c r="S874" s="82">
        <f>INDEX([1]Ratio!$S:$S,MATCH([1]ตารางคะแนนV3!$C874,[1]Ratio!$C:$C,0))</f>
        <v>73</v>
      </c>
      <c r="T874" s="78">
        <f>VLOOKUP($C874,[1]RiskPlusY2565Q3!$D$2:$W$901,17,0)</f>
        <v>0</v>
      </c>
      <c r="U874" s="83">
        <f t="shared" si="210"/>
        <v>0</v>
      </c>
      <c r="V874" s="82">
        <f>INDEX([1]Ratio!$T:$T,MATCH([1]ตารางคะแนนV3!$C874,[1]Ratio!$C:$C,0))</f>
        <v>86</v>
      </c>
      <c r="W874" s="78">
        <f>VLOOKUP($C874,[1]RiskPlusY2565Q3!$D$2:$W$901,18,0)</f>
        <v>0</v>
      </c>
      <c r="X874" s="83">
        <f t="shared" si="211"/>
        <v>0</v>
      </c>
      <c r="Y874" s="82">
        <f>INDEX([1]Ratio!$V:$V,MATCH([1]ตารางคะแนนV3!$C874,[1]Ratio!$C:$C,0))</f>
        <v>65</v>
      </c>
      <c r="Z874" s="81">
        <f>INDEX([1]RiskPlusY2565Q3!$W:$W,MATCH([1]ตารางคะแนนV3!C874,[1]RiskPlusY2565Q3!$D:$D,0))</f>
        <v>0</v>
      </c>
      <c r="AA874" s="84">
        <f t="shared" si="212"/>
        <v>0</v>
      </c>
      <c r="AB874" s="77" t="str">
        <f>INDEX('[1]Quick MethodY2565Q3'!P:P,MATCH([1]ตารางคะแนนV3!$C874,'[1]Quick MethodY2565Q3'!$C:$C,0))</f>
        <v>1</v>
      </c>
      <c r="AC874" s="78" t="str">
        <f>INDEX('[1]Quick MethodY2565Q3'!Q:Q,MATCH([1]ตารางคะแนนV3!$C874,'[1]Quick MethodY2565Q3'!$C:$C,0))</f>
        <v>1</v>
      </c>
      <c r="AD874" s="78">
        <f>INDEX([1]HGRY2565Q3!W:W,MATCH([1]ตารางคะแนนV3!$C874,[1]HGRY2565Q3!$C:$C,0))</f>
        <v>0</v>
      </c>
      <c r="AE874" s="78">
        <f>INDEX([1]HGRY2565Q3!X:X,MATCH([1]ตารางคะแนนV3!$C874,[1]HGRY2565Q3!$C:$C,0))</f>
        <v>0</v>
      </c>
      <c r="AF874" s="78">
        <f>INDEX([1]HGRY2565Q3!Y:Y,MATCH([1]ตารางคะแนนV3!$C874,[1]HGRY2565Q3!$C:$C,0))</f>
        <v>0</v>
      </c>
      <c r="AG874" s="78">
        <f>INDEX([1]HGRY2565Q3!Z:Z,MATCH([1]ตารางคะแนนV3!$C874,[1]HGRY2565Q3!$C:$C,0))</f>
        <v>0</v>
      </c>
      <c r="AH874" s="85">
        <f t="shared" si="213"/>
        <v>2</v>
      </c>
      <c r="AI874" s="79">
        <f t="shared" si="214"/>
        <v>2</v>
      </c>
      <c r="AJ874" s="86">
        <f>INDEX([1]PointY2565Q3!J:J,MATCH([1]ตารางคะแนนV3!$C874,[1]PointY2565Q3!$C:$C,0))</f>
        <v>1</v>
      </c>
      <c r="AK874" s="87">
        <f>IFERROR(INDEX([1]อัตราการครองเตียง!O:O,MATCH([1]ตารางคะแนนV3!$C874,[1]อัตราการครองเตียง!$C:$C,0)),0)</f>
        <v>1</v>
      </c>
      <c r="AL874" s="88">
        <f>INDEX([1]SumAdjRw!R:R,MATCH([1]ตารางคะแนนV3!$C874,[1]SumAdjRw!$C:$C,0))</f>
        <v>1</v>
      </c>
      <c r="AM874" s="89">
        <f t="shared" si="215"/>
        <v>2</v>
      </c>
      <c r="AN874" s="90">
        <f t="shared" si="216"/>
        <v>5</v>
      </c>
      <c r="AO874" s="91">
        <f t="shared" si="217"/>
        <v>6</v>
      </c>
      <c r="AP874" s="92">
        <f>INDEX([1]RiskPlusY2565Q3!Q:Q,MATCH([1]ตารางคะแนนV3!$C874,[1]RiskPlusY2565Q3!$D:$D,0))</f>
        <v>1</v>
      </c>
      <c r="AQ874" s="92">
        <f>INDEX([1]RiskPlusY2565Q3!R:R,MATCH([1]ตารางคะแนนV3!$C874,[1]RiskPlusY2565Q3!$D:$D,0))</f>
        <v>1</v>
      </c>
      <c r="AR874" s="92">
        <f>INDEX([1]RiskPlusY2565Q3!AB:AB,MATCH([1]ตารางคะแนนV3!$C874,[1]RiskPlusY2565Q3!$D:$D,0))</f>
        <v>1</v>
      </c>
      <c r="AS874" s="93">
        <f t="shared" si="218"/>
        <v>3</v>
      </c>
      <c r="AT874" s="92">
        <f>INDEX([1]RiskPlusY2565Q3!AA:AA,MATCH([1]ตารางคะแนนV3!$C874,[1]RiskPlusY2565Q3!$D:$D,0))</f>
        <v>1</v>
      </c>
      <c r="AU874" s="92">
        <f>INDEX([1]RiskPlusY2565Q3!AC:AC,MATCH([1]ตารางคะแนนV3!$C874,[1]RiskPlusY2565Q3!$D:$D,0))</f>
        <v>1</v>
      </c>
      <c r="AV874" s="94">
        <f t="shared" si="219"/>
        <v>2</v>
      </c>
      <c r="AW874" s="95">
        <f t="shared" si="220"/>
        <v>5</v>
      </c>
      <c r="AX874" s="96">
        <f t="shared" si="221"/>
        <v>11</v>
      </c>
      <c r="AY874" s="18" t="str">
        <f t="shared" si="222"/>
        <v>B</v>
      </c>
      <c r="AZ874" s="18"/>
      <c r="BA874" s="18" t="str">
        <f>INDEX([1]Proflile65!$L:$L,MATCH([1]ตารางคะแนนV3!$C874,[1]Proflile65!$D:$D,0))</f>
        <v>เดิม</v>
      </c>
      <c r="BB874" s="18"/>
      <c r="BC874" s="18"/>
      <c r="BD874" s="28" t="b">
        <f t="shared" si="223"/>
        <v>1</v>
      </c>
      <c r="BE874" s="96">
        <v>11</v>
      </c>
      <c r="BF874" s="18" t="s">
        <v>2071</v>
      </c>
      <c r="BH874" s="17">
        <f t="shared" si="208"/>
        <v>150000</v>
      </c>
    </row>
    <row r="875" spans="1:60">
      <c r="A875" s="18" t="s">
        <v>48</v>
      </c>
      <c r="B875" s="17" t="s">
        <v>84</v>
      </c>
      <c r="C875" s="18" t="s">
        <v>1973</v>
      </c>
      <c r="D875" s="17" t="s">
        <v>1974</v>
      </c>
      <c r="E875" s="18" t="str">
        <f>INDEX([1]Proflile65!$F:$F,MATCH([1]ตารางคะแนนV3!$C875,[1]Proflile65!$D:$D,0))</f>
        <v>รพศ.</v>
      </c>
      <c r="F875" s="18">
        <f>INDEX([1]Proflile65!$H:$H,MATCH([1]ตารางคะแนนV3!$C875,[1]Proflile65!$D:$D,0))</f>
        <v>513</v>
      </c>
      <c r="G875" s="19" t="str">
        <f>INDEX([1]Proflile65!$K:$K,MATCH([1]ตารางคะแนนV3!$C875,[1]Proflile65!$D:$D,0))</f>
        <v>รพศ.A B&lt;=700</v>
      </c>
      <c r="H875" s="75">
        <v>150352</v>
      </c>
      <c r="I875" s="76">
        <f>INDEX([1]RiskPlusY2565Q3!L:L,MATCH([1]ตารางคะแนนV3!$C875,[1]RiskPlusY2565Q3!$D:$D,0))</f>
        <v>1151266184.5</v>
      </c>
      <c r="J875" s="76">
        <f>INDEX([1]RiskPlusY2565Q3!P:P,MATCH([1]ตารางคะแนนV3!$C875,[1]RiskPlusY2565Q3!$D:$D,0))</f>
        <v>869300120.03999996</v>
      </c>
      <c r="K875" s="76">
        <f>INDEX([1]RiskPlusY2565Q3!O:O,MATCH([1]ตารางคะแนนV3!$C875,[1]RiskPlusY2565Q3!$D:$D,0))</f>
        <v>288227706.88999999</v>
      </c>
      <c r="L875" s="76">
        <f>INDEX([1]RiskPlusY2565Q3!M:M,MATCH([1]ตารางคะแนนV3!$C875,[1]RiskPlusY2565Q3!$D:$D,0))</f>
        <v>168256465.91999999</v>
      </c>
      <c r="M875" s="29">
        <f>INDEX([1]RiskPlusY2565Q3!N:N,MATCH([1]ตารางคะแนนV3!$C875,[1]RiskPlusY2565Q3!$D:$D,0))</f>
        <v>0</v>
      </c>
      <c r="N875" s="77">
        <f>INDEX([1]PlanfinY2565Q3!M:M,MATCH([1]ตารางคะแนนV3!$C875,[1]PlanfinY2565Q3!$C:$C,0))</f>
        <v>1</v>
      </c>
      <c r="O875" s="78">
        <f>INDEX([1]PlanfinY2565Q3!N:N,MATCH([1]ตารางคะแนนV3!$C875,[1]PlanfinY2565Q3!$C:$C,0))</f>
        <v>1</v>
      </c>
      <c r="P875" s="79">
        <f t="shared" si="209"/>
        <v>2</v>
      </c>
      <c r="Q875" s="80">
        <f>INDEX([1]Ratio!R:R,MATCH([1]ตารางคะแนนV3!$C875,[1]Ratio!$C:$C,0))</f>
        <v>42</v>
      </c>
      <c r="R875" s="81">
        <f>INDEX([1]RiskPlusY2565Q3!$S:$S,MATCH([1]ตารางคะแนนV3!C875,[1]RiskPlusY2565Q3!$D:$D,0))</f>
        <v>1</v>
      </c>
      <c r="S875" s="82">
        <f>INDEX([1]Ratio!$S:$S,MATCH([1]ตารางคะแนนV3!$C875,[1]Ratio!$C:$C,0))</f>
        <v>19</v>
      </c>
      <c r="T875" s="78">
        <f>VLOOKUP($C875,[1]RiskPlusY2565Q3!$D$2:$W$901,17,0)</f>
        <v>1</v>
      </c>
      <c r="U875" s="83">
        <f t="shared" si="210"/>
        <v>0.5</v>
      </c>
      <c r="V875" s="82">
        <f>INDEX([1]Ratio!$T:$T,MATCH([1]ตารางคะแนนV3!$C875,[1]Ratio!$C:$C,0))</f>
        <v>93</v>
      </c>
      <c r="W875" s="78">
        <f>VLOOKUP($C875,[1]RiskPlusY2565Q3!$D$2:$W$901,18,0)</f>
        <v>0</v>
      </c>
      <c r="X875" s="83">
        <f t="shared" si="211"/>
        <v>0</v>
      </c>
      <c r="Y875" s="82">
        <f>INDEX([1]Ratio!$V:$V,MATCH([1]ตารางคะแนนV3!$C875,[1]Ratio!$C:$C,0))</f>
        <v>28</v>
      </c>
      <c r="Z875" s="81">
        <f>INDEX([1]RiskPlusY2565Q3!$W:$W,MATCH([1]ตารางคะแนนV3!C875,[1]RiskPlusY2565Q3!$D:$D,0))</f>
        <v>1</v>
      </c>
      <c r="AA875" s="84">
        <f t="shared" si="212"/>
        <v>2.5</v>
      </c>
      <c r="AB875" s="77" t="str">
        <f>INDEX('[1]Quick MethodY2565Q3'!P:P,MATCH([1]ตารางคะแนนV3!$C875,'[1]Quick MethodY2565Q3'!$C:$C,0))</f>
        <v>1</v>
      </c>
      <c r="AC875" s="78" t="str">
        <f>INDEX('[1]Quick MethodY2565Q3'!Q:Q,MATCH([1]ตารางคะแนนV3!$C875,'[1]Quick MethodY2565Q3'!$C:$C,0))</f>
        <v>1</v>
      </c>
      <c r="AD875" s="78">
        <f>INDEX([1]HGRY2565Q3!W:W,MATCH([1]ตารางคะแนนV3!$C875,[1]HGRY2565Q3!$C:$C,0))</f>
        <v>0</v>
      </c>
      <c r="AE875" s="78">
        <f>INDEX([1]HGRY2565Q3!X:X,MATCH([1]ตารางคะแนนV3!$C875,[1]HGRY2565Q3!$C:$C,0))</f>
        <v>0.5</v>
      </c>
      <c r="AF875" s="78">
        <f>INDEX([1]HGRY2565Q3!Y:Y,MATCH([1]ตารางคะแนนV3!$C875,[1]HGRY2565Q3!$C:$C,0))</f>
        <v>0</v>
      </c>
      <c r="AG875" s="78">
        <f>INDEX([1]HGRY2565Q3!Z:Z,MATCH([1]ตารางคะแนนV3!$C875,[1]HGRY2565Q3!$C:$C,0))</f>
        <v>0</v>
      </c>
      <c r="AH875" s="85">
        <f t="shared" si="213"/>
        <v>2.5</v>
      </c>
      <c r="AI875" s="79">
        <f t="shared" si="214"/>
        <v>2</v>
      </c>
      <c r="AJ875" s="86">
        <f>INDEX([1]PointY2565Q3!J:J,MATCH([1]ตารางคะแนนV3!$C875,[1]PointY2565Q3!$C:$C,0))</f>
        <v>1</v>
      </c>
      <c r="AK875" s="87">
        <f>IFERROR(INDEX([1]อัตราการครองเตียง!O:O,MATCH([1]ตารางคะแนนV3!$C875,[1]อัตราการครองเตียง!$C:$C,0)),0)</f>
        <v>1</v>
      </c>
      <c r="AL875" s="88">
        <f>INDEX([1]SumAdjRw!R:R,MATCH([1]ตารางคะแนนV3!$C875,[1]SumAdjRw!$C:$C,0))</f>
        <v>1</v>
      </c>
      <c r="AM875" s="89">
        <f t="shared" si="215"/>
        <v>2</v>
      </c>
      <c r="AN875" s="90">
        <f t="shared" si="216"/>
        <v>5</v>
      </c>
      <c r="AO875" s="91">
        <f t="shared" si="217"/>
        <v>9.5</v>
      </c>
      <c r="AP875" s="92">
        <f>INDEX([1]RiskPlusY2565Q3!Q:Q,MATCH([1]ตารางคะแนนV3!$C875,[1]RiskPlusY2565Q3!$D:$D,0))</f>
        <v>0</v>
      </c>
      <c r="AQ875" s="92">
        <f>INDEX([1]RiskPlusY2565Q3!R:R,MATCH([1]ตารางคะแนนV3!$C875,[1]RiskPlusY2565Q3!$D:$D,0))</f>
        <v>0</v>
      </c>
      <c r="AR875" s="92">
        <f>INDEX([1]RiskPlusY2565Q3!AB:AB,MATCH([1]ตารางคะแนนV3!$C875,[1]RiskPlusY2565Q3!$D:$D,0))</f>
        <v>1</v>
      </c>
      <c r="AS875" s="93">
        <f t="shared" si="218"/>
        <v>1</v>
      </c>
      <c r="AT875" s="92">
        <f>INDEX([1]RiskPlusY2565Q3!AA:AA,MATCH([1]ตารางคะแนนV3!$C875,[1]RiskPlusY2565Q3!$D:$D,0))</f>
        <v>1</v>
      </c>
      <c r="AU875" s="92">
        <f>INDEX([1]RiskPlusY2565Q3!AC:AC,MATCH([1]ตารางคะแนนV3!$C875,[1]RiskPlusY2565Q3!$D:$D,0))</f>
        <v>1</v>
      </c>
      <c r="AV875" s="94">
        <f t="shared" si="219"/>
        <v>2</v>
      </c>
      <c r="AW875" s="95">
        <f t="shared" si="220"/>
        <v>3</v>
      </c>
      <c r="AX875" s="96">
        <f t="shared" si="221"/>
        <v>12.5</v>
      </c>
      <c r="AY875" s="18" t="str">
        <f t="shared" si="222"/>
        <v>A</v>
      </c>
      <c r="AZ875" s="18"/>
      <c r="BA875" s="18" t="str">
        <f>INDEX([1]Proflile65!$L:$L,MATCH([1]ตารางคะแนนV3!$C875,[1]Proflile65!$D:$D,0))</f>
        <v>เดิม</v>
      </c>
      <c r="BB875" s="18"/>
      <c r="BC875" s="18"/>
      <c r="BD875" s="28" t="b">
        <f t="shared" si="223"/>
        <v>1</v>
      </c>
      <c r="BE875" s="96">
        <v>12.5</v>
      </c>
      <c r="BF875" s="18" t="s">
        <v>2048</v>
      </c>
      <c r="BH875" s="17">
        <f t="shared" si="208"/>
        <v>300000</v>
      </c>
    </row>
    <row r="876" spans="1:60">
      <c r="A876" s="18" t="s">
        <v>48</v>
      </c>
      <c r="B876" s="17" t="s">
        <v>84</v>
      </c>
      <c r="C876" s="18" t="s">
        <v>1975</v>
      </c>
      <c r="D876" s="17" t="s">
        <v>1976</v>
      </c>
      <c r="E876" s="18" t="str">
        <f>INDEX([1]Proflile65!$F:$F,MATCH([1]ตารางคะแนนV3!$C876,[1]Proflile65!$D:$D,0))</f>
        <v>รพท.</v>
      </c>
      <c r="F876" s="18">
        <f>INDEX([1]Proflile65!$H:$H,MATCH([1]ตารางคะแนนV3!$C876,[1]Proflile65!$D:$D,0))</f>
        <v>170</v>
      </c>
      <c r="G876" s="19" t="str">
        <f>INDEX([1]Proflile65!$K:$K,MATCH([1]ตารางคะแนนV3!$C876,[1]Proflile65!$D:$D,0))</f>
        <v>รพท.M1 B&lt;=200</v>
      </c>
      <c r="H876" s="75">
        <v>57476</v>
      </c>
      <c r="I876" s="76">
        <f>INDEX([1]RiskPlusY2565Q3!L:L,MATCH([1]ตารางคะแนนV3!$C876,[1]RiskPlusY2565Q3!$D:$D,0))</f>
        <v>154106671.72999999</v>
      </c>
      <c r="J876" s="76">
        <f>INDEX([1]RiskPlusY2565Q3!P:P,MATCH([1]ตารางคะแนนV3!$C876,[1]RiskPlusY2565Q3!$D:$D,0))</f>
        <v>113378980.06999999</v>
      </c>
      <c r="K876" s="76">
        <f>INDEX([1]RiskPlusY2565Q3!O:O,MATCH([1]ตารางคะแนนV3!$C876,[1]RiskPlusY2565Q3!$D:$D,0))</f>
        <v>93657080.790000007</v>
      </c>
      <c r="L876" s="76">
        <f>INDEX([1]RiskPlusY2565Q3!M:M,MATCH([1]ตารางคะแนนV3!$C876,[1]RiskPlusY2565Q3!$D:$D,0))</f>
        <v>74465605.150000006</v>
      </c>
      <c r="M876" s="29">
        <f>INDEX([1]RiskPlusY2565Q3!N:N,MATCH([1]ตารางคะแนนV3!$C876,[1]RiskPlusY2565Q3!$D:$D,0))</f>
        <v>0</v>
      </c>
      <c r="N876" s="77">
        <f>INDEX([1]PlanfinY2565Q3!M:M,MATCH([1]ตารางคะแนนV3!$C876,[1]PlanfinY2565Q3!$C:$C,0))</f>
        <v>0</v>
      </c>
      <c r="O876" s="78">
        <f>INDEX([1]PlanfinY2565Q3!N:N,MATCH([1]ตารางคะแนนV3!$C876,[1]PlanfinY2565Q3!$C:$C,0))</f>
        <v>0</v>
      </c>
      <c r="P876" s="79">
        <f t="shared" si="209"/>
        <v>0</v>
      </c>
      <c r="Q876" s="80">
        <f>INDEX([1]Ratio!R:R,MATCH([1]ตารางคะแนนV3!$C876,[1]Ratio!$C:$C,0))</f>
        <v>92</v>
      </c>
      <c r="R876" s="81">
        <f>INDEX([1]RiskPlusY2565Q3!$S:$S,MATCH([1]ตารางคะแนนV3!C876,[1]RiskPlusY2565Q3!$D:$D,0))</f>
        <v>0</v>
      </c>
      <c r="S876" s="82">
        <f>INDEX([1]Ratio!$S:$S,MATCH([1]ตารางคะแนนV3!$C876,[1]Ratio!$C:$C,0))</f>
        <v>66</v>
      </c>
      <c r="T876" s="78">
        <f>VLOOKUP($C876,[1]RiskPlusY2565Q3!$D$2:$W$901,17,0)</f>
        <v>0</v>
      </c>
      <c r="U876" s="83">
        <f t="shared" si="210"/>
        <v>0</v>
      </c>
      <c r="V876" s="82">
        <f>INDEX([1]Ratio!$T:$T,MATCH([1]ตารางคะแนนV3!$C876,[1]Ratio!$C:$C,0))</f>
        <v>54</v>
      </c>
      <c r="W876" s="78">
        <f>VLOOKUP($C876,[1]RiskPlusY2565Q3!$D$2:$W$901,18,0)</f>
        <v>1</v>
      </c>
      <c r="X876" s="83">
        <f t="shared" si="211"/>
        <v>0.5</v>
      </c>
      <c r="Y876" s="82">
        <f>INDEX([1]Ratio!$V:$V,MATCH([1]ตารางคะแนนV3!$C876,[1]Ratio!$C:$C,0))</f>
        <v>29</v>
      </c>
      <c r="Z876" s="81">
        <f>INDEX([1]RiskPlusY2565Q3!$W:$W,MATCH([1]ตารางคะแนนV3!C876,[1]RiskPlusY2565Q3!$D:$D,0))</f>
        <v>1</v>
      </c>
      <c r="AA876" s="84">
        <f t="shared" si="212"/>
        <v>1.5</v>
      </c>
      <c r="AB876" s="77" t="str">
        <f>INDEX('[1]Quick MethodY2565Q3'!P:P,MATCH([1]ตารางคะแนนV3!$C876,'[1]Quick MethodY2565Q3'!$C:$C,0))</f>
        <v>1</v>
      </c>
      <c r="AC876" s="78" t="str">
        <f>INDEX('[1]Quick MethodY2565Q3'!Q:Q,MATCH([1]ตารางคะแนนV3!$C876,'[1]Quick MethodY2565Q3'!$C:$C,0))</f>
        <v>1</v>
      </c>
      <c r="AD876" s="78">
        <f>INDEX([1]HGRY2565Q3!W:W,MATCH([1]ตารางคะแนนV3!$C876,[1]HGRY2565Q3!$C:$C,0))</f>
        <v>0</v>
      </c>
      <c r="AE876" s="78">
        <f>INDEX([1]HGRY2565Q3!X:X,MATCH([1]ตารางคะแนนV3!$C876,[1]HGRY2565Q3!$C:$C,0))</f>
        <v>0.5</v>
      </c>
      <c r="AF876" s="78">
        <f>INDEX([1]HGRY2565Q3!Y:Y,MATCH([1]ตารางคะแนนV3!$C876,[1]HGRY2565Q3!$C:$C,0))</f>
        <v>0</v>
      </c>
      <c r="AG876" s="78">
        <f>INDEX([1]HGRY2565Q3!Z:Z,MATCH([1]ตารางคะแนนV3!$C876,[1]HGRY2565Q3!$C:$C,0))</f>
        <v>0.5</v>
      </c>
      <c r="AH876" s="85">
        <f t="shared" si="213"/>
        <v>3</v>
      </c>
      <c r="AI876" s="79">
        <f t="shared" si="214"/>
        <v>2</v>
      </c>
      <c r="AJ876" s="86">
        <f>INDEX([1]PointY2565Q3!J:J,MATCH([1]ตารางคะแนนV3!$C876,[1]PointY2565Q3!$C:$C,0))</f>
        <v>1</v>
      </c>
      <c r="AK876" s="87">
        <f>IFERROR(INDEX([1]อัตราการครองเตียง!O:O,MATCH([1]ตารางคะแนนV3!$C876,[1]อัตราการครองเตียง!$C:$C,0)),0)</f>
        <v>1</v>
      </c>
      <c r="AL876" s="88">
        <f>INDEX([1]SumAdjRw!R:R,MATCH([1]ตารางคะแนนV3!$C876,[1]SumAdjRw!$C:$C,0))</f>
        <v>0</v>
      </c>
      <c r="AM876" s="89">
        <f t="shared" si="215"/>
        <v>1</v>
      </c>
      <c r="AN876" s="90">
        <f t="shared" si="216"/>
        <v>4</v>
      </c>
      <c r="AO876" s="91">
        <f t="shared" si="217"/>
        <v>5.5</v>
      </c>
      <c r="AP876" s="92">
        <f>INDEX([1]RiskPlusY2565Q3!Q:Q,MATCH([1]ตารางคะแนนV3!$C876,[1]RiskPlusY2565Q3!$D:$D,0))</f>
        <v>1</v>
      </c>
      <c r="AQ876" s="92">
        <f>INDEX([1]RiskPlusY2565Q3!R:R,MATCH([1]ตารางคะแนนV3!$C876,[1]RiskPlusY2565Q3!$D:$D,0))</f>
        <v>1</v>
      </c>
      <c r="AR876" s="92">
        <f>INDEX([1]RiskPlusY2565Q3!AB:AB,MATCH([1]ตารางคะแนนV3!$C876,[1]RiskPlusY2565Q3!$D:$D,0))</f>
        <v>1</v>
      </c>
      <c r="AS876" s="93">
        <f t="shared" si="218"/>
        <v>3</v>
      </c>
      <c r="AT876" s="92">
        <f>INDEX([1]RiskPlusY2565Q3!AA:AA,MATCH([1]ตารางคะแนนV3!$C876,[1]RiskPlusY2565Q3!$D:$D,0))</f>
        <v>1</v>
      </c>
      <c r="AU876" s="92">
        <f>INDEX([1]RiskPlusY2565Q3!AC:AC,MATCH([1]ตารางคะแนนV3!$C876,[1]RiskPlusY2565Q3!$D:$D,0))</f>
        <v>1</v>
      </c>
      <c r="AV876" s="94">
        <f t="shared" si="219"/>
        <v>2</v>
      </c>
      <c r="AW876" s="95">
        <f t="shared" si="220"/>
        <v>5</v>
      </c>
      <c r="AX876" s="96">
        <f t="shared" si="221"/>
        <v>10.5</v>
      </c>
      <c r="AY876" s="18" t="str">
        <f t="shared" si="222"/>
        <v>B</v>
      </c>
      <c r="AZ876" s="18"/>
      <c r="BA876" s="18" t="str">
        <f>INDEX([1]Proflile65!$L:$L,MATCH([1]ตารางคะแนนV3!$C876,[1]Proflile65!$D:$D,0))</f>
        <v>เดิม</v>
      </c>
      <c r="BB876" s="18"/>
      <c r="BC876" s="18"/>
      <c r="BD876" s="28" t="b">
        <f t="shared" si="223"/>
        <v>1</v>
      </c>
      <c r="BE876" s="96">
        <v>10.5</v>
      </c>
      <c r="BF876" s="18" t="s">
        <v>2071</v>
      </c>
      <c r="BH876" s="17">
        <f t="shared" si="208"/>
        <v>150000</v>
      </c>
    </row>
    <row r="877" spans="1:60">
      <c r="A877" s="18" t="s">
        <v>48</v>
      </c>
      <c r="B877" s="17" t="s">
        <v>84</v>
      </c>
      <c r="C877" s="18" t="s">
        <v>1977</v>
      </c>
      <c r="D877" s="17" t="s">
        <v>1978</v>
      </c>
      <c r="E877" s="18" t="str">
        <f>INDEX([1]Proflile65!$F:$F,MATCH([1]ตารางคะแนนV3!$C877,[1]Proflile65!$D:$D,0))</f>
        <v>รพช.</v>
      </c>
      <c r="F877" s="18">
        <f>INDEX([1]Proflile65!$H:$H,MATCH([1]ตารางคะแนนV3!$C877,[1]Proflile65!$D:$D,0))</f>
        <v>60</v>
      </c>
      <c r="G877" s="19" t="str">
        <f>INDEX([1]Proflile65!$K:$K,MATCH([1]ตารางคะแนนV3!$C877,[1]Proflile65!$D:$D,0))</f>
        <v>รพช.F2 P30,000-60,000</v>
      </c>
      <c r="H877" s="75">
        <v>54384</v>
      </c>
      <c r="I877" s="76">
        <f>INDEX([1]RiskPlusY2565Q3!L:L,MATCH([1]ตารางคะแนนV3!$C877,[1]RiskPlusY2565Q3!$D:$D,0))</f>
        <v>236969811.56</v>
      </c>
      <c r="J877" s="76">
        <f>INDEX([1]RiskPlusY2565Q3!P:P,MATCH([1]ตารางคะแนนV3!$C877,[1]RiskPlusY2565Q3!$D:$D,0))</f>
        <v>202691015.30000001</v>
      </c>
      <c r="K877" s="76">
        <f>INDEX([1]RiskPlusY2565Q3!O:O,MATCH([1]ตารางคะแนนV3!$C877,[1]RiskPlusY2565Q3!$D:$D,0))</f>
        <v>127794268.33</v>
      </c>
      <c r="L877" s="76">
        <f>INDEX([1]RiskPlusY2565Q3!M:M,MATCH([1]ตารางคะแนนV3!$C877,[1]RiskPlusY2565Q3!$D:$D,0))</f>
        <v>124724574.26000001</v>
      </c>
      <c r="M877" s="29">
        <f>INDEX([1]RiskPlusY2565Q3!N:N,MATCH([1]ตารางคะแนนV3!$C877,[1]RiskPlusY2565Q3!$D:$D,0))</f>
        <v>0</v>
      </c>
      <c r="N877" s="77">
        <f>INDEX([1]PlanfinY2565Q3!M:M,MATCH([1]ตารางคะแนนV3!$C877,[1]PlanfinY2565Q3!$C:$C,0))</f>
        <v>1</v>
      </c>
      <c r="O877" s="78">
        <f>INDEX([1]PlanfinY2565Q3!N:N,MATCH([1]ตารางคะแนนV3!$C877,[1]PlanfinY2565Q3!$C:$C,0))</f>
        <v>1</v>
      </c>
      <c r="P877" s="79">
        <f t="shared" si="209"/>
        <v>2</v>
      </c>
      <c r="Q877" s="80">
        <f>INDEX([1]Ratio!R:R,MATCH([1]ตารางคะแนนV3!$C877,[1]Ratio!$C:$C,0))</f>
        <v>46</v>
      </c>
      <c r="R877" s="81">
        <f>INDEX([1]RiskPlusY2565Q3!$S:$S,MATCH([1]ตารางคะแนนV3!C877,[1]RiskPlusY2565Q3!$D:$D,0))</f>
        <v>1</v>
      </c>
      <c r="S877" s="82">
        <f>INDEX([1]Ratio!$S:$S,MATCH([1]ตารางคะแนนV3!$C877,[1]Ratio!$C:$C,0))</f>
        <v>38</v>
      </c>
      <c r="T877" s="78">
        <f>VLOOKUP($C877,[1]RiskPlusY2565Q3!$D$2:$W$901,17,0)</f>
        <v>1</v>
      </c>
      <c r="U877" s="83">
        <f t="shared" si="210"/>
        <v>0.5</v>
      </c>
      <c r="V877" s="82">
        <f>INDEX([1]Ratio!$T:$T,MATCH([1]ตารางคะแนนV3!$C877,[1]Ratio!$C:$C,0))</f>
        <v>56</v>
      </c>
      <c r="W877" s="78">
        <f>VLOOKUP($C877,[1]RiskPlusY2565Q3!$D$2:$W$901,18,0)</f>
        <v>1</v>
      </c>
      <c r="X877" s="83">
        <f t="shared" si="211"/>
        <v>0.5</v>
      </c>
      <c r="Y877" s="82">
        <f>INDEX([1]Ratio!$V:$V,MATCH([1]ตารางคะแนนV3!$C877,[1]Ratio!$C:$C,0))</f>
        <v>49</v>
      </c>
      <c r="Z877" s="81">
        <f>INDEX([1]RiskPlusY2565Q3!$W:$W,MATCH([1]ตารางคะแนนV3!C877,[1]RiskPlusY2565Q3!$D:$D,0))</f>
        <v>1</v>
      </c>
      <c r="AA877" s="84">
        <f t="shared" si="212"/>
        <v>3</v>
      </c>
      <c r="AB877" s="77" t="str">
        <f>INDEX('[1]Quick MethodY2565Q3'!P:P,MATCH([1]ตารางคะแนนV3!$C877,'[1]Quick MethodY2565Q3'!$C:$C,0))</f>
        <v>1</v>
      </c>
      <c r="AC877" s="78" t="str">
        <f>INDEX('[1]Quick MethodY2565Q3'!Q:Q,MATCH([1]ตารางคะแนนV3!$C877,'[1]Quick MethodY2565Q3'!$C:$C,0))</f>
        <v>1</v>
      </c>
      <c r="AD877" s="78">
        <f>INDEX([1]HGRY2565Q3!W:W,MATCH([1]ตารางคะแนนV3!$C877,[1]HGRY2565Q3!$C:$C,0))</f>
        <v>0</v>
      </c>
      <c r="AE877" s="78">
        <f>INDEX([1]HGRY2565Q3!X:X,MATCH([1]ตารางคะแนนV3!$C877,[1]HGRY2565Q3!$C:$C,0))</f>
        <v>0.5</v>
      </c>
      <c r="AF877" s="78">
        <f>INDEX([1]HGRY2565Q3!Y:Y,MATCH([1]ตารางคะแนนV3!$C877,[1]HGRY2565Q3!$C:$C,0))</f>
        <v>0</v>
      </c>
      <c r="AG877" s="78">
        <f>INDEX([1]HGRY2565Q3!Z:Z,MATCH([1]ตารางคะแนนV3!$C877,[1]HGRY2565Q3!$C:$C,0))</f>
        <v>0</v>
      </c>
      <c r="AH877" s="85">
        <f t="shared" si="213"/>
        <v>2.5</v>
      </c>
      <c r="AI877" s="79">
        <f t="shared" si="214"/>
        <v>2</v>
      </c>
      <c r="AJ877" s="86">
        <f>INDEX([1]PointY2565Q3!J:J,MATCH([1]ตารางคะแนนV3!$C877,[1]PointY2565Q3!$C:$C,0))</f>
        <v>1</v>
      </c>
      <c r="AK877" s="87">
        <f>IFERROR(INDEX([1]อัตราการครองเตียง!O:O,MATCH([1]ตารางคะแนนV3!$C877,[1]อัตราการครองเตียง!$C:$C,0)),0)</f>
        <v>1</v>
      </c>
      <c r="AL877" s="88">
        <f>INDEX([1]SumAdjRw!R:R,MATCH([1]ตารางคะแนนV3!$C877,[1]SumAdjRw!$C:$C,0))</f>
        <v>1</v>
      </c>
      <c r="AM877" s="89">
        <f t="shared" si="215"/>
        <v>2</v>
      </c>
      <c r="AN877" s="90">
        <f t="shared" si="216"/>
        <v>5</v>
      </c>
      <c r="AO877" s="91">
        <f t="shared" si="217"/>
        <v>10</v>
      </c>
      <c r="AP877" s="92">
        <f>INDEX([1]RiskPlusY2565Q3!Q:Q,MATCH([1]ตารางคะแนนV3!$C877,[1]RiskPlusY2565Q3!$D:$D,0))</f>
        <v>1</v>
      </c>
      <c r="AQ877" s="92">
        <f>INDEX([1]RiskPlusY2565Q3!R:R,MATCH([1]ตารางคะแนนV3!$C877,[1]RiskPlusY2565Q3!$D:$D,0))</f>
        <v>1</v>
      </c>
      <c r="AR877" s="92">
        <f>INDEX([1]RiskPlusY2565Q3!AB:AB,MATCH([1]ตารางคะแนนV3!$C877,[1]RiskPlusY2565Q3!$D:$D,0))</f>
        <v>1</v>
      </c>
      <c r="AS877" s="93">
        <f t="shared" si="218"/>
        <v>3</v>
      </c>
      <c r="AT877" s="92">
        <f>INDEX([1]RiskPlusY2565Q3!AA:AA,MATCH([1]ตารางคะแนนV3!$C877,[1]RiskPlusY2565Q3!$D:$D,0))</f>
        <v>1</v>
      </c>
      <c r="AU877" s="92">
        <f>INDEX([1]RiskPlusY2565Q3!AC:AC,MATCH([1]ตารางคะแนนV3!$C877,[1]RiskPlusY2565Q3!$D:$D,0))</f>
        <v>1</v>
      </c>
      <c r="AV877" s="94">
        <f t="shared" si="219"/>
        <v>2</v>
      </c>
      <c r="AW877" s="95">
        <f t="shared" si="220"/>
        <v>5</v>
      </c>
      <c r="AX877" s="96">
        <f t="shared" si="221"/>
        <v>15</v>
      </c>
      <c r="AY877" s="18" t="str">
        <f t="shared" si="222"/>
        <v>A</v>
      </c>
      <c r="AZ877" s="18"/>
      <c r="BA877" s="18" t="str">
        <f>INDEX([1]Proflile65!$L:$L,MATCH([1]ตารางคะแนนV3!$C877,[1]Proflile65!$D:$D,0))</f>
        <v>เดิม</v>
      </c>
      <c r="BB877" s="18"/>
      <c r="BC877" s="18"/>
      <c r="BD877" s="28" t="b">
        <f t="shared" si="223"/>
        <v>1</v>
      </c>
      <c r="BE877" s="96">
        <v>15</v>
      </c>
      <c r="BF877" s="18" t="s">
        <v>2048</v>
      </c>
      <c r="BH877" s="17">
        <f t="shared" si="208"/>
        <v>300000</v>
      </c>
    </row>
    <row r="878" spans="1:60">
      <c r="A878" s="18" t="s">
        <v>48</v>
      </c>
      <c r="B878" s="17" t="s">
        <v>84</v>
      </c>
      <c r="C878" s="18" t="s">
        <v>1979</v>
      </c>
      <c r="D878" s="17" t="s">
        <v>1980</v>
      </c>
      <c r="E878" s="18" t="str">
        <f>INDEX([1]Proflile65!$F:$F,MATCH([1]ตารางคะแนนV3!$C878,[1]Proflile65!$D:$D,0))</f>
        <v>รพช.</v>
      </c>
      <c r="F878" s="18">
        <f>INDEX([1]Proflile65!$H:$H,MATCH([1]ตารางคะแนนV3!$C878,[1]Proflile65!$D:$D,0))</f>
        <v>36</v>
      </c>
      <c r="G878" s="19" t="str">
        <f>INDEX([1]Proflile65!$K:$K,MATCH([1]ตารางคะแนนV3!$C878,[1]Proflile65!$D:$D,0))</f>
        <v>รพช.F2 P&lt;=30,000</v>
      </c>
      <c r="H878" s="75">
        <v>22388</v>
      </c>
      <c r="I878" s="76">
        <f>INDEX([1]RiskPlusY2565Q3!L:L,MATCH([1]ตารางคะแนนV3!$C878,[1]RiskPlusY2565Q3!$D:$D,0))</f>
        <v>61182427.689999998</v>
      </c>
      <c r="J878" s="76">
        <f>INDEX([1]RiskPlusY2565Q3!P:P,MATCH([1]ตารางคะแนนV3!$C878,[1]RiskPlusY2565Q3!$D:$D,0))</f>
        <v>53501078.210000001</v>
      </c>
      <c r="K878" s="76">
        <f>INDEX([1]RiskPlusY2565Q3!O:O,MATCH([1]ตารางคะแนนV3!$C878,[1]RiskPlusY2565Q3!$D:$D,0))</f>
        <v>30229145.98</v>
      </c>
      <c r="L878" s="76">
        <f>INDEX([1]RiskPlusY2565Q3!M:M,MATCH([1]ตารางคะแนนV3!$C878,[1]RiskPlusY2565Q3!$D:$D,0))</f>
        <v>28361756.68</v>
      </c>
      <c r="M878" s="29">
        <f>INDEX([1]RiskPlusY2565Q3!N:N,MATCH([1]ตารางคะแนนV3!$C878,[1]RiskPlusY2565Q3!$D:$D,0))</f>
        <v>0</v>
      </c>
      <c r="N878" s="77">
        <f>INDEX([1]PlanfinY2565Q3!M:M,MATCH([1]ตารางคะแนนV3!$C878,[1]PlanfinY2565Q3!$C:$C,0))</f>
        <v>0</v>
      </c>
      <c r="O878" s="78">
        <f>INDEX([1]PlanfinY2565Q3!N:N,MATCH([1]ตารางคะแนนV3!$C878,[1]PlanfinY2565Q3!$C:$C,0))</f>
        <v>0</v>
      </c>
      <c r="P878" s="79">
        <f t="shared" si="209"/>
        <v>0</v>
      </c>
      <c r="Q878" s="80">
        <f>INDEX([1]Ratio!R:R,MATCH([1]ตารางคะแนนV3!$C878,[1]Ratio!$C:$C,0))</f>
        <v>86</v>
      </c>
      <c r="R878" s="81">
        <f>INDEX([1]RiskPlusY2565Q3!$S:$S,MATCH([1]ตารางคะแนนV3!C878,[1]RiskPlusY2565Q3!$D:$D,0))</f>
        <v>1</v>
      </c>
      <c r="S878" s="82">
        <f>INDEX([1]Ratio!$S:$S,MATCH([1]ตารางคะแนนV3!$C878,[1]Ratio!$C:$C,0))</f>
        <v>86</v>
      </c>
      <c r="T878" s="78">
        <f>VLOOKUP($C878,[1]RiskPlusY2565Q3!$D$2:$W$901,17,0)</f>
        <v>0</v>
      </c>
      <c r="U878" s="83">
        <f t="shared" si="210"/>
        <v>0</v>
      </c>
      <c r="V878" s="82">
        <f>INDEX([1]Ratio!$T:$T,MATCH([1]ตารางคะแนนV3!$C878,[1]Ratio!$C:$C,0))</f>
        <v>26</v>
      </c>
      <c r="W878" s="78">
        <f>VLOOKUP($C878,[1]RiskPlusY2565Q3!$D$2:$W$901,18,0)</f>
        <v>1</v>
      </c>
      <c r="X878" s="83">
        <f t="shared" si="211"/>
        <v>0.5</v>
      </c>
      <c r="Y878" s="82">
        <f>INDEX([1]Ratio!$V:$V,MATCH([1]ตารางคะแนนV3!$C878,[1]Ratio!$C:$C,0))</f>
        <v>79</v>
      </c>
      <c r="Z878" s="81">
        <f>INDEX([1]RiskPlusY2565Q3!$W:$W,MATCH([1]ตารางคะแนนV3!C878,[1]RiskPlusY2565Q3!$D:$D,0))</f>
        <v>0</v>
      </c>
      <c r="AA878" s="84">
        <f t="shared" si="212"/>
        <v>1.5</v>
      </c>
      <c r="AB878" s="77" t="str">
        <f>INDEX('[1]Quick MethodY2565Q3'!P:P,MATCH([1]ตารางคะแนนV3!$C878,'[1]Quick MethodY2565Q3'!$C:$C,0))</f>
        <v>0</v>
      </c>
      <c r="AC878" s="78" t="str">
        <f>INDEX('[1]Quick MethodY2565Q3'!Q:Q,MATCH([1]ตารางคะแนนV3!$C878,'[1]Quick MethodY2565Q3'!$C:$C,0))</f>
        <v>0</v>
      </c>
      <c r="AD878" s="78">
        <f>INDEX([1]HGRY2565Q3!W:W,MATCH([1]ตารางคะแนนV3!$C878,[1]HGRY2565Q3!$C:$C,0))</f>
        <v>0</v>
      </c>
      <c r="AE878" s="78">
        <f>INDEX([1]HGRY2565Q3!X:X,MATCH([1]ตารางคะแนนV3!$C878,[1]HGRY2565Q3!$C:$C,0))</f>
        <v>0.5</v>
      </c>
      <c r="AF878" s="78">
        <f>INDEX([1]HGRY2565Q3!Y:Y,MATCH([1]ตารางคะแนนV3!$C878,[1]HGRY2565Q3!$C:$C,0))</f>
        <v>0.5</v>
      </c>
      <c r="AG878" s="78">
        <f>INDEX([1]HGRY2565Q3!Z:Z,MATCH([1]ตารางคะแนนV3!$C878,[1]HGRY2565Q3!$C:$C,0))</f>
        <v>0.5</v>
      </c>
      <c r="AH878" s="85">
        <f t="shared" si="213"/>
        <v>1.5</v>
      </c>
      <c r="AI878" s="79">
        <f t="shared" si="214"/>
        <v>1.5</v>
      </c>
      <c r="AJ878" s="86">
        <f>INDEX([1]PointY2565Q3!J:J,MATCH([1]ตารางคะแนนV3!$C878,[1]PointY2565Q3!$C:$C,0))</f>
        <v>1</v>
      </c>
      <c r="AK878" s="87">
        <f>IFERROR(INDEX([1]อัตราการครองเตียง!O:O,MATCH([1]ตารางคะแนนV3!$C878,[1]อัตราการครองเตียง!$C:$C,0)),0)</f>
        <v>0</v>
      </c>
      <c r="AL878" s="88">
        <f>INDEX([1]SumAdjRw!R:R,MATCH([1]ตารางคะแนนV3!$C878,[1]SumAdjRw!$C:$C,0))</f>
        <v>1</v>
      </c>
      <c r="AM878" s="89">
        <f t="shared" si="215"/>
        <v>1</v>
      </c>
      <c r="AN878" s="90">
        <f t="shared" si="216"/>
        <v>3.5</v>
      </c>
      <c r="AO878" s="91">
        <f t="shared" si="217"/>
        <v>5</v>
      </c>
      <c r="AP878" s="92">
        <f>INDEX([1]RiskPlusY2565Q3!Q:Q,MATCH([1]ตารางคะแนนV3!$C878,[1]RiskPlusY2565Q3!$D:$D,0))</f>
        <v>1</v>
      </c>
      <c r="AQ878" s="92">
        <f>INDEX([1]RiskPlusY2565Q3!R:R,MATCH([1]ตารางคะแนนV3!$C878,[1]RiskPlusY2565Q3!$D:$D,0))</f>
        <v>1</v>
      </c>
      <c r="AR878" s="92">
        <f>INDEX([1]RiskPlusY2565Q3!AB:AB,MATCH([1]ตารางคะแนนV3!$C878,[1]RiskPlusY2565Q3!$D:$D,0))</f>
        <v>1</v>
      </c>
      <c r="AS878" s="93">
        <f t="shared" si="218"/>
        <v>3</v>
      </c>
      <c r="AT878" s="92">
        <f>INDEX([1]RiskPlusY2565Q3!AA:AA,MATCH([1]ตารางคะแนนV3!$C878,[1]RiskPlusY2565Q3!$D:$D,0))</f>
        <v>1</v>
      </c>
      <c r="AU878" s="92">
        <f>INDEX([1]RiskPlusY2565Q3!AC:AC,MATCH([1]ตารางคะแนนV3!$C878,[1]RiskPlusY2565Q3!$D:$D,0))</f>
        <v>1</v>
      </c>
      <c r="AV878" s="94">
        <f t="shared" si="219"/>
        <v>2</v>
      </c>
      <c r="AW878" s="95">
        <f t="shared" si="220"/>
        <v>5</v>
      </c>
      <c r="AX878" s="96">
        <f t="shared" si="221"/>
        <v>10</v>
      </c>
      <c r="AY878" s="18" t="str">
        <f t="shared" si="222"/>
        <v>C</v>
      </c>
      <c r="AZ878" s="18"/>
      <c r="BA878" s="18" t="str">
        <f>INDEX([1]Proflile65!$L:$L,MATCH([1]ตารางคะแนนV3!$C878,[1]Proflile65!$D:$D,0))</f>
        <v>เดิม</v>
      </c>
      <c r="BB878" s="18"/>
      <c r="BC878" s="18"/>
      <c r="BD878" s="28" t="b">
        <f t="shared" si="223"/>
        <v>1</v>
      </c>
      <c r="BE878" s="96">
        <v>10</v>
      </c>
      <c r="BF878" s="18" t="s">
        <v>2072</v>
      </c>
      <c r="BH878" s="17">
        <f t="shared" ref="BH878:BH906" si="224">IF(AY878=$BH$5,$BI$5,IF(AY878=$BH$6,$BI$6,0))</f>
        <v>0</v>
      </c>
    </row>
    <row r="879" spans="1:60">
      <c r="A879" s="18" t="s">
        <v>48</v>
      </c>
      <c r="B879" s="17" t="s">
        <v>84</v>
      </c>
      <c r="C879" s="18" t="s">
        <v>1981</v>
      </c>
      <c r="D879" s="17" t="s">
        <v>1982</v>
      </c>
      <c r="E879" s="18" t="str">
        <f>INDEX([1]Proflile65!$F:$F,MATCH([1]ตารางคะแนนV3!$C879,[1]Proflile65!$D:$D,0))</f>
        <v>รพช.</v>
      </c>
      <c r="F879" s="18">
        <f>INDEX([1]Proflile65!$H:$H,MATCH([1]ตารางคะแนนV3!$C879,[1]Proflile65!$D:$D,0))</f>
        <v>80</v>
      </c>
      <c r="G879" s="19" t="str">
        <f>INDEX([1]Proflile65!$K:$K,MATCH([1]ตารางคะแนนV3!$C879,[1]Proflile65!$D:$D,0))</f>
        <v>รพช.F1 P50,000-100,000</v>
      </c>
      <c r="H879" s="75">
        <v>80376</v>
      </c>
      <c r="I879" s="76">
        <f>INDEX([1]RiskPlusY2565Q3!L:L,MATCH([1]ตารางคะแนนV3!$C879,[1]RiskPlusY2565Q3!$D:$D,0))</f>
        <v>226734719.38999999</v>
      </c>
      <c r="J879" s="76">
        <f>INDEX([1]RiskPlusY2565Q3!P:P,MATCH([1]ตารางคะแนนV3!$C879,[1]RiskPlusY2565Q3!$D:$D,0))</f>
        <v>179750643.05000001</v>
      </c>
      <c r="K879" s="76">
        <f>INDEX([1]RiskPlusY2565Q3!O:O,MATCH([1]ตารางคะแนนV3!$C879,[1]RiskPlusY2565Q3!$D:$D,0))</f>
        <v>160334947.86000001</v>
      </c>
      <c r="L879" s="76">
        <f>INDEX([1]RiskPlusY2565Q3!M:M,MATCH([1]ตารางคะแนนV3!$C879,[1]RiskPlusY2565Q3!$D:$D,0))</f>
        <v>152920588.94999999</v>
      </c>
      <c r="M879" s="29">
        <f>INDEX([1]RiskPlusY2565Q3!N:N,MATCH([1]ตารางคะแนนV3!$C879,[1]RiskPlusY2565Q3!$D:$D,0))</f>
        <v>0</v>
      </c>
      <c r="N879" s="77">
        <f>INDEX([1]PlanfinY2565Q3!M:M,MATCH([1]ตารางคะแนนV3!$C879,[1]PlanfinY2565Q3!$C:$C,0))</f>
        <v>0</v>
      </c>
      <c r="O879" s="78">
        <f>INDEX([1]PlanfinY2565Q3!N:N,MATCH([1]ตารางคะแนนV3!$C879,[1]PlanfinY2565Q3!$C:$C,0))</f>
        <v>0</v>
      </c>
      <c r="P879" s="79">
        <f t="shared" si="209"/>
        <v>0</v>
      </c>
      <c r="Q879" s="80">
        <f>INDEX([1]Ratio!R:R,MATCH([1]ตารางคะแนนV3!$C879,[1]Ratio!$C:$C,0))</f>
        <v>56</v>
      </c>
      <c r="R879" s="81">
        <f>INDEX([1]RiskPlusY2565Q3!$S:$S,MATCH([1]ตารางคะแนนV3!C879,[1]RiskPlusY2565Q3!$D:$D,0))</f>
        <v>1</v>
      </c>
      <c r="S879" s="82">
        <f>INDEX([1]Ratio!$S:$S,MATCH([1]ตารางคะแนนV3!$C879,[1]Ratio!$C:$C,0))</f>
        <v>21</v>
      </c>
      <c r="T879" s="78">
        <f>VLOOKUP($C879,[1]RiskPlusY2565Q3!$D$2:$W$901,17,0)</f>
        <v>1</v>
      </c>
      <c r="U879" s="83">
        <f t="shared" si="210"/>
        <v>0.5</v>
      </c>
      <c r="V879" s="82">
        <f>INDEX([1]Ratio!$T:$T,MATCH([1]ตารางคะแนนV3!$C879,[1]Ratio!$C:$C,0))</f>
        <v>35</v>
      </c>
      <c r="W879" s="78">
        <f>VLOOKUP($C879,[1]RiskPlusY2565Q3!$D$2:$W$901,18,0)</f>
        <v>1</v>
      </c>
      <c r="X879" s="83">
        <f t="shared" si="211"/>
        <v>0.5</v>
      </c>
      <c r="Y879" s="82">
        <f>INDEX([1]Ratio!$V:$V,MATCH([1]ตารางคะแนนV3!$C879,[1]Ratio!$C:$C,0))</f>
        <v>44</v>
      </c>
      <c r="Z879" s="81">
        <f>INDEX([1]RiskPlusY2565Q3!$W:$W,MATCH([1]ตารางคะแนนV3!C879,[1]RiskPlusY2565Q3!$D:$D,0))</f>
        <v>1</v>
      </c>
      <c r="AA879" s="84">
        <f t="shared" si="212"/>
        <v>3</v>
      </c>
      <c r="AB879" s="77" t="str">
        <f>INDEX('[1]Quick MethodY2565Q3'!P:P,MATCH([1]ตารางคะแนนV3!$C879,'[1]Quick MethodY2565Q3'!$C:$C,0))</f>
        <v>1</v>
      </c>
      <c r="AC879" s="78" t="str">
        <f>INDEX('[1]Quick MethodY2565Q3'!Q:Q,MATCH([1]ตารางคะแนนV3!$C879,'[1]Quick MethodY2565Q3'!$C:$C,0))</f>
        <v>1</v>
      </c>
      <c r="AD879" s="78">
        <f>INDEX([1]HGRY2565Q3!W:W,MATCH([1]ตารางคะแนนV3!$C879,[1]HGRY2565Q3!$C:$C,0))</f>
        <v>0</v>
      </c>
      <c r="AE879" s="78">
        <f>INDEX([1]HGRY2565Q3!X:X,MATCH([1]ตารางคะแนนV3!$C879,[1]HGRY2565Q3!$C:$C,0))</f>
        <v>0.5</v>
      </c>
      <c r="AF879" s="78">
        <f>INDEX([1]HGRY2565Q3!Y:Y,MATCH([1]ตารางคะแนนV3!$C879,[1]HGRY2565Q3!$C:$C,0))</f>
        <v>0</v>
      </c>
      <c r="AG879" s="78">
        <f>INDEX([1]HGRY2565Q3!Z:Z,MATCH([1]ตารางคะแนนV3!$C879,[1]HGRY2565Q3!$C:$C,0))</f>
        <v>0.5</v>
      </c>
      <c r="AH879" s="85">
        <f t="shared" si="213"/>
        <v>3</v>
      </c>
      <c r="AI879" s="79">
        <f t="shared" si="214"/>
        <v>2</v>
      </c>
      <c r="AJ879" s="86">
        <f>INDEX([1]PointY2565Q3!J:J,MATCH([1]ตารางคะแนนV3!$C879,[1]PointY2565Q3!$C:$C,0))</f>
        <v>1</v>
      </c>
      <c r="AK879" s="87">
        <f>IFERROR(INDEX([1]อัตราการครองเตียง!O:O,MATCH([1]ตารางคะแนนV3!$C879,[1]อัตราการครองเตียง!$C:$C,0)),0)</f>
        <v>1</v>
      </c>
      <c r="AL879" s="88">
        <f>INDEX([1]SumAdjRw!R:R,MATCH([1]ตารางคะแนนV3!$C879,[1]SumAdjRw!$C:$C,0))</f>
        <v>1</v>
      </c>
      <c r="AM879" s="89">
        <f t="shared" si="215"/>
        <v>2</v>
      </c>
      <c r="AN879" s="90">
        <f t="shared" si="216"/>
        <v>5</v>
      </c>
      <c r="AO879" s="91">
        <f t="shared" si="217"/>
        <v>8</v>
      </c>
      <c r="AP879" s="92">
        <f>INDEX([1]RiskPlusY2565Q3!Q:Q,MATCH([1]ตารางคะแนนV3!$C879,[1]RiskPlusY2565Q3!$D:$D,0))</f>
        <v>1</v>
      </c>
      <c r="AQ879" s="92">
        <f>INDEX([1]RiskPlusY2565Q3!R:R,MATCH([1]ตารางคะแนนV3!$C879,[1]RiskPlusY2565Q3!$D:$D,0))</f>
        <v>1</v>
      </c>
      <c r="AR879" s="92">
        <f>INDEX([1]RiskPlusY2565Q3!AB:AB,MATCH([1]ตารางคะแนนV3!$C879,[1]RiskPlusY2565Q3!$D:$D,0))</f>
        <v>1</v>
      </c>
      <c r="AS879" s="93">
        <f t="shared" si="218"/>
        <v>3</v>
      </c>
      <c r="AT879" s="92">
        <f>INDEX([1]RiskPlusY2565Q3!AA:AA,MATCH([1]ตารางคะแนนV3!$C879,[1]RiskPlusY2565Q3!$D:$D,0))</f>
        <v>1</v>
      </c>
      <c r="AU879" s="92">
        <f>INDEX([1]RiskPlusY2565Q3!AC:AC,MATCH([1]ตารางคะแนนV3!$C879,[1]RiskPlusY2565Q3!$D:$D,0))</f>
        <v>1</v>
      </c>
      <c r="AV879" s="94">
        <f t="shared" si="219"/>
        <v>2</v>
      </c>
      <c r="AW879" s="95">
        <f t="shared" si="220"/>
        <v>5</v>
      </c>
      <c r="AX879" s="96">
        <f t="shared" si="221"/>
        <v>13</v>
      </c>
      <c r="AY879" s="18" t="str">
        <f t="shared" si="222"/>
        <v>A</v>
      </c>
      <c r="AZ879" s="18"/>
      <c r="BA879" s="18" t="str">
        <f>INDEX([1]Proflile65!$L:$L,MATCH([1]ตารางคะแนนV3!$C879,[1]Proflile65!$D:$D,0))</f>
        <v>เดิม</v>
      </c>
      <c r="BB879" s="18"/>
      <c r="BC879" s="18"/>
      <c r="BD879" s="28" t="b">
        <f t="shared" si="223"/>
        <v>1</v>
      </c>
      <c r="BE879" s="96">
        <v>13</v>
      </c>
      <c r="BF879" s="18" t="s">
        <v>2048</v>
      </c>
      <c r="BH879" s="17">
        <f t="shared" si="224"/>
        <v>300000</v>
      </c>
    </row>
    <row r="880" spans="1:60">
      <c r="A880" s="18" t="s">
        <v>48</v>
      </c>
      <c r="B880" s="17" t="s">
        <v>84</v>
      </c>
      <c r="C880" s="18" t="s">
        <v>1983</v>
      </c>
      <c r="D880" s="17" t="s">
        <v>1984</v>
      </c>
      <c r="E880" s="18" t="str">
        <f>INDEX([1]Proflile65!$F:$F,MATCH([1]ตารางคะแนนV3!$C880,[1]Proflile65!$D:$D,0))</f>
        <v>รพช.</v>
      </c>
      <c r="F880" s="18">
        <f>INDEX([1]Proflile65!$H:$H,MATCH([1]ตารางคะแนนV3!$C880,[1]Proflile65!$D:$D,0))</f>
        <v>91</v>
      </c>
      <c r="G880" s="19" t="str">
        <f>INDEX([1]Proflile65!$K:$K,MATCH([1]ตารางคะแนนV3!$C880,[1]Proflile65!$D:$D,0))</f>
        <v>รพช.F1 P50,000-100,000</v>
      </c>
      <c r="H880" s="75">
        <v>56958</v>
      </c>
      <c r="I880" s="76">
        <f>INDEX([1]RiskPlusY2565Q3!L:L,MATCH([1]ตารางคะแนนV3!$C880,[1]RiskPlusY2565Q3!$D:$D,0))</f>
        <v>139411654.62</v>
      </c>
      <c r="J880" s="76">
        <f>INDEX([1]RiskPlusY2565Q3!P:P,MATCH([1]ตารางคะแนนV3!$C880,[1]RiskPlusY2565Q3!$D:$D,0))</f>
        <v>108053064.97</v>
      </c>
      <c r="K880" s="76">
        <f>INDEX([1]RiskPlusY2565Q3!O:O,MATCH([1]ตารางคะแนนV3!$C880,[1]RiskPlusY2565Q3!$D:$D,0))</f>
        <v>44411568.369999997</v>
      </c>
      <c r="L880" s="76">
        <f>INDEX([1]RiskPlusY2565Q3!M:M,MATCH([1]ตารางคะแนนV3!$C880,[1]RiskPlusY2565Q3!$D:$D,0))</f>
        <v>36000864.340000004</v>
      </c>
      <c r="M880" s="29">
        <f>INDEX([1]RiskPlusY2565Q3!N:N,MATCH([1]ตารางคะแนนV3!$C880,[1]RiskPlusY2565Q3!$D:$D,0))</f>
        <v>0</v>
      </c>
      <c r="N880" s="77">
        <f>INDEX([1]PlanfinY2565Q3!M:M,MATCH([1]ตารางคะแนนV3!$C880,[1]PlanfinY2565Q3!$C:$C,0))</f>
        <v>1</v>
      </c>
      <c r="O880" s="78">
        <f>INDEX([1]PlanfinY2565Q3!N:N,MATCH([1]ตารางคะแนนV3!$C880,[1]PlanfinY2565Q3!$C:$C,0))</f>
        <v>1</v>
      </c>
      <c r="P880" s="79">
        <f t="shared" si="209"/>
        <v>2</v>
      </c>
      <c r="Q880" s="80">
        <f>INDEX([1]Ratio!R:R,MATCH([1]ตารางคะแนนV3!$C880,[1]Ratio!$C:$C,0))</f>
        <v>140</v>
      </c>
      <c r="R880" s="81">
        <f>INDEX([1]RiskPlusY2565Q3!$S:$S,MATCH([1]ตารางคะแนนV3!C880,[1]RiskPlusY2565Q3!$D:$D,0))</f>
        <v>0</v>
      </c>
      <c r="S880" s="82">
        <f>INDEX([1]Ratio!$S:$S,MATCH([1]ตารางคะแนนV3!$C880,[1]Ratio!$C:$C,0))</f>
        <v>60</v>
      </c>
      <c r="T880" s="78">
        <f>VLOOKUP($C880,[1]RiskPlusY2565Q3!$D$2:$W$901,17,0)</f>
        <v>1</v>
      </c>
      <c r="U880" s="83">
        <f t="shared" si="210"/>
        <v>0.5</v>
      </c>
      <c r="V880" s="82">
        <f>INDEX([1]Ratio!$T:$T,MATCH([1]ตารางคะแนนV3!$C880,[1]Ratio!$C:$C,0))</f>
        <v>59</v>
      </c>
      <c r="W880" s="78">
        <f>VLOOKUP($C880,[1]RiskPlusY2565Q3!$D$2:$W$901,18,0)</f>
        <v>1</v>
      </c>
      <c r="X880" s="83">
        <f t="shared" si="211"/>
        <v>0.5</v>
      </c>
      <c r="Y880" s="82">
        <f>INDEX([1]Ratio!$V:$V,MATCH([1]ตารางคะแนนV3!$C880,[1]Ratio!$C:$C,0))</f>
        <v>32</v>
      </c>
      <c r="Z880" s="81">
        <f>INDEX([1]RiskPlusY2565Q3!$W:$W,MATCH([1]ตารางคะแนนV3!C880,[1]RiskPlusY2565Q3!$D:$D,0))</f>
        <v>1</v>
      </c>
      <c r="AA880" s="84">
        <f t="shared" si="212"/>
        <v>2</v>
      </c>
      <c r="AB880" s="77" t="str">
        <f>INDEX('[1]Quick MethodY2565Q3'!P:P,MATCH([1]ตารางคะแนนV3!$C880,'[1]Quick MethodY2565Q3'!$C:$C,0))</f>
        <v>0</v>
      </c>
      <c r="AC880" s="78" t="str">
        <f>INDEX('[1]Quick MethodY2565Q3'!Q:Q,MATCH([1]ตารางคะแนนV3!$C880,'[1]Quick MethodY2565Q3'!$C:$C,0))</f>
        <v>1</v>
      </c>
      <c r="AD880" s="78">
        <f>INDEX([1]HGRY2565Q3!W:W,MATCH([1]ตารางคะแนนV3!$C880,[1]HGRY2565Q3!$C:$C,0))</f>
        <v>0</v>
      </c>
      <c r="AE880" s="78">
        <f>INDEX([1]HGRY2565Q3!X:X,MATCH([1]ตารางคะแนนV3!$C880,[1]HGRY2565Q3!$C:$C,0))</f>
        <v>0.5</v>
      </c>
      <c r="AF880" s="78">
        <f>INDEX([1]HGRY2565Q3!Y:Y,MATCH([1]ตารางคะแนนV3!$C880,[1]HGRY2565Q3!$C:$C,0))</f>
        <v>0</v>
      </c>
      <c r="AG880" s="78">
        <f>INDEX([1]HGRY2565Q3!Z:Z,MATCH([1]ตารางคะแนนV3!$C880,[1]HGRY2565Q3!$C:$C,0))</f>
        <v>0.5</v>
      </c>
      <c r="AH880" s="85">
        <f t="shared" si="213"/>
        <v>2</v>
      </c>
      <c r="AI880" s="79">
        <f t="shared" si="214"/>
        <v>2</v>
      </c>
      <c r="AJ880" s="86">
        <f>INDEX([1]PointY2565Q3!J:J,MATCH([1]ตารางคะแนนV3!$C880,[1]PointY2565Q3!$C:$C,0))</f>
        <v>1</v>
      </c>
      <c r="AK880" s="87">
        <f>IFERROR(INDEX([1]อัตราการครองเตียง!O:O,MATCH([1]ตารางคะแนนV3!$C880,[1]อัตราการครองเตียง!$C:$C,0)),0)</f>
        <v>0</v>
      </c>
      <c r="AL880" s="88">
        <f>INDEX([1]SumAdjRw!R:R,MATCH([1]ตารางคะแนนV3!$C880,[1]SumAdjRw!$C:$C,0))</f>
        <v>0</v>
      </c>
      <c r="AM880" s="89">
        <f t="shared" si="215"/>
        <v>0</v>
      </c>
      <c r="AN880" s="90">
        <f t="shared" si="216"/>
        <v>3</v>
      </c>
      <c r="AO880" s="91">
        <f t="shared" si="217"/>
        <v>7</v>
      </c>
      <c r="AP880" s="92">
        <f>INDEX([1]RiskPlusY2565Q3!Q:Q,MATCH([1]ตารางคะแนนV3!$C880,[1]RiskPlusY2565Q3!$D:$D,0))</f>
        <v>0</v>
      </c>
      <c r="AQ880" s="92">
        <f>INDEX([1]RiskPlusY2565Q3!R:R,MATCH([1]ตารางคะแนนV3!$C880,[1]RiskPlusY2565Q3!$D:$D,0))</f>
        <v>0</v>
      </c>
      <c r="AR880" s="92">
        <f>INDEX([1]RiskPlusY2565Q3!AB:AB,MATCH([1]ตารางคะแนนV3!$C880,[1]RiskPlusY2565Q3!$D:$D,0))</f>
        <v>1</v>
      </c>
      <c r="AS880" s="93">
        <f t="shared" si="218"/>
        <v>1</v>
      </c>
      <c r="AT880" s="92">
        <f>INDEX([1]RiskPlusY2565Q3!AA:AA,MATCH([1]ตารางคะแนนV3!$C880,[1]RiskPlusY2565Q3!$D:$D,0))</f>
        <v>1</v>
      </c>
      <c r="AU880" s="92">
        <f>INDEX([1]RiskPlusY2565Q3!AC:AC,MATCH([1]ตารางคะแนนV3!$C880,[1]RiskPlusY2565Q3!$D:$D,0))</f>
        <v>1</v>
      </c>
      <c r="AV880" s="94">
        <f t="shared" si="219"/>
        <v>2</v>
      </c>
      <c r="AW880" s="95">
        <f t="shared" si="220"/>
        <v>3</v>
      </c>
      <c r="AX880" s="96">
        <f t="shared" si="221"/>
        <v>10</v>
      </c>
      <c r="AY880" s="18" t="str">
        <f t="shared" si="222"/>
        <v>C</v>
      </c>
      <c r="AZ880" s="18"/>
      <c r="BA880" s="18" t="str">
        <f>INDEX([1]Proflile65!$L:$L,MATCH([1]ตารางคะแนนV3!$C880,[1]Proflile65!$D:$D,0))</f>
        <v>เดิม</v>
      </c>
      <c r="BB880" s="18"/>
      <c r="BC880" s="18"/>
      <c r="BD880" s="28" t="b">
        <f t="shared" si="223"/>
        <v>1</v>
      </c>
      <c r="BE880" s="96">
        <v>10</v>
      </c>
      <c r="BF880" s="18" t="s">
        <v>2072</v>
      </c>
      <c r="BH880" s="17">
        <f t="shared" si="224"/>
        <v>0</v>
      </c>
    </row>
    <row r="881" spans="1:60">
      <c r="A881" s="18" t="s">
        <v>48</v>
      </c>
      <c r="B881" s="17" t="s">
        <v>84</v>
      </c>
      <c r="C881" s="18" t="s">
        <v>1985</v>
      </c>
      <c r="D881" s="17" t="s">
        <v>1986</v>
      </c>
      <c r="E881" s="18" t="str">
        <f>INDEX([1]Proflile65!$F:$F,MATCH([1]ตารางคะแนนV3!$C881,[1]Proflile65!$D:$D,0))</f>
        <v>รพช.</v>
      </c>
      <c r="F881" s="18">
        <f>INDEX([1]Proflile65!$H:$H,MATCH([1]ตารางคะแนนV3!$C881,[1]Proflile65!$D:$D,0))</f>
        <v>30</v>
      </c>
      <c r="G881" s="19" t="str">
        <f>INDEX([1]Proflile65!$K:$K,MATCH([1]ตารางคะแนนV3!$C881,[1]Proflile65!$D:$D,0))</f>
        <v>รพช.F2 P&lt;=30,000</v>
      </c>
      <c r="H881" s="75">
        <v>24698</v>
      </c>
      <c r="I881" s="76">
        <f>INDEX([1]RiskPlusY2565Q3!L:L,MATCH([1]ตารางคะแนนV3!$C881,[1]RiskPlusY2565Q3!$D:$D,0))</f>
        <v>23694645.030000001</v>
      </c>
      <c r="J881" s="76">
        <f>INDEX([1]RiskPlusY2565Q3!P:P,MATCH([1]ตารางคะแนนV3!$C881,[1]RiskPlusY2565Q3!$D:$D,0))</f>
        <v>17133096.100000001</v>
      </c>
      <c r="K881" s="76">
        <f>INDEX([1]RiskPlusY2565Q3!O:O,MATCH([1]ตารางคะแนนV3!$C881,[1]RiskPlusY2565Q3!$D:$D,0))</f>
        <v>23453486.620000001</v>
      </c>
      <c r="L881" s="76">
        <f>INDEX([1]RiskPlusY2565Q3!M:M,MATCH([1]ตารางคะแนนV3!$C881,[1]RiskPlusY2565Q3!$D:$D,0))</f>
        <v>18630615.079999998</v>
      </c>
      <c r="M881" s="29">
        <f>INDEX([1]RiskPlusY2565Q3!N:N,MATCH([1]ตารางคะแนนV3!$C881,[1]RiskPlusY2565Q3!$D:$D,0))</f>
        <v>0</v>
      </c>
      <c r="N881" s="77">
        <f>INDEX([1]PlanfinY2565Q3!M:M,MATCH([1]ตารางคะแนนV3!$C881,[1]PlanfinY2565Q3!$C:$C,0))</f>
        <v>0</v>
      </c>
      <c r="O881" s="78">
        <f>INDEX([1]PlanfinY2565Q3!N:N,MATCH([1]ตารางคะแนนV3!$C881,[1]PlanfinY2565Q3!$C:$C,0))</f>
        <v>1</v>
      </c>
      <c r="P881" s="79">
        <f t="shared" si="209"/>
        <v>1</v>
      </c>
      <c r="Q881" s="80">
        <f>INDEX([1]Ratio!R:R,MATCH([1]ตารางคะแนนV3!$C881,[1]Ratio!$C:$C,0))</f>
        <v>115</v>
      </c>
      <c r="R881" s="81">
        <f>INDEX([1]RiskPlusY2565Q3!$S:$S,MATCH([1]ตารางคะแนนV3!C881,[1]RiskPlusY2565Q3!$D:$D,0))</f>
        <v>0</v>
      </c>
      <c r="S881" s="82">
        <f>INDEX([1]Ratio!$S:$S,MATCH([1]ตารางคะแนนV3!$C881,[1]Ratio!$C:$C,0))</f>
        <v>52</v>
      </c>
      <c r="T881" s="78">
        <f>VLOOKUP($C881,[1]RiskPlusY2565Q3!$D$2:$W$901,17,0)</f>
        <v>1</v>
      </c>
      <c r="U881" s="83">
        <f t="shared" si="210"/>
        <v>0.5</v>
      </c>
      <c r="V881" s="82">
        <f>INDEX([1]Ratio!$T:$T,MATCH([1]ตารางคะแนนV3!$C881,[1]Ratio!$C:$C,0))</f>
        <v>41</v>
      </c>
      <c r="W881" s="78">
        <f>VLOOKUP($C881,[1]RiskPlusY2565Q3!$D$2:$W$901,18,0)</f>
        <v>1</v>
      </c>
      <c r="X881" s="83">
        <f t="shared" si="211"/>
        <v>0.5</v>
      </c>
      <c r="Y881" s="82">
        <f>INDEX([1]Ratio!$V:$V,MATCH([1]ตารางคะแนนV3!$C881,[1]Ratio!$C:$C,0))</f>
        <v>61</v>
      </c>
      <c r="Z881" s="81">
        <f>INDEX([1]RiskPlusY2565Q3!$W:$W,MATCH([1]ตารางคะแนนV3!C881,[1]RiskPlusY2565Q3!$D:$D,0))</f>
        <v>0</v>
      </c>
      <c r="AA881" s="84">
        <f t="shared" si="212"/>
        <v>1</v>
      </c>
      <c r="AB881" s="77" t="str">
        <f>INDEX('[1]Quick MethodY2565Q3'!P:P,MATCH([1]ตารางคะแนนV3!$C881,'[1]Quick MethodY2565Q3'!$C:$C,0))</f>
        <v>0</v>
      </c>
      <c r="AC881" s="78" t="str">
        <f>INDEX('[1]Quick MethodY2565Q3'!Q:Q,MATCH([1]ตารางคะแนนV3!$C881,'[1]Quick MethodY2565Q3'!$C:$C,0))</f>
        <v>1</v>
      </c>
      <c r="AD881" s="78">
        <f>INDEX([1]HGRY2565Q3!W:W,MATCH([1]ตารางคะแนนV3!$C881,[1]HGRY2565Q3!$C:$C,0))</f>
        <v>0</v>
      </c>
      <c r="AE881" s="78">
        <f>INDEX([1]HGRY2565Q3!X:X,MATCH([1]ตารางคะแนนV3!$C881,[1]HGRY2565Q3!$C:$C,0))</f>
        <v>0.5</v>
      </c>
      <c r="AF881" s="78">
        <f>INDEX([1]HGRY2565Q3!Y:Y,MATCH([1]ตารางคะแนนV3!$C881,[1]HGRY2565Q3!$C:$C,0))</f>
        <v>0.5</v>
      </c>
      <c r="AG881" s="78">
        <f>INDEX([1]HGRY2565Q3!Z:Z,MATCH([1]ตารางคะแนนV3!$C881,[1]HGRY2565Q3!$C:$C,0))</f>
        <v>0.5</v>
      </c>
      <c r="AH881" s="85">
        <f t="shared" si="213"/>
        <v>2.5</v>
      </c>
      <c r="AI881" s="79">
        <f t="shared" si="214"/>
        <v>2</v>
      </c>
      <c r="AJ881" s="86">
        <f>INDEX([1]PointY2565Q3!J:J,MATCH([1]ตารางคะแนนV3!$C881,[1]PointY2565Q3!$C:$C,0))</f>
        <v>1</v>
      </c>
      <c r="AK881" s="87">
        <f>IFERROR(INDEX([1]อัตราการครองเตียง!O:O,MATCH([1]ตารางคะแนนV3!$C881,[1]อัตราการครองเตียง!$C:$C,0)),0)</f>
        <v>1</v>
      </c>
      <c r="AL881" s="88">
        <f>INDEX([1]SumAdjRw!R:R,MATCH([1]ตารางคะแนนV3!$C881,[1]SumAdjRw!$C:$C,0))</f>
        <v>1</v>
      </c>
      <c r="AM881" s="89">
        <f t="shared" si="215"/>
        <v>2</v>
      </c>
      <c r="AN881" s="90">
        <f t="shared" si="216"/>
        <v>5</v>
      </c>
      <c r="AO881" s="91">
        <f t="shared" si="217"/>
        <v>7</v>
      </c>
      <c r="AP881" s="92">
        <f>INDEX([1]RiskPlusY2565Q3!Q:Q,MATCH([1]ตารางคะแนนV3!$C881,[1]RiskPlusY2565Q3!$D:$D,0))</f>
        <v>0</v>
      </c>
      <c r="AQ881" s="92">
        <f>INDEX([1]RiskPlusY2565Q3!R:R,MATCH([1]ตารางคะแนนV3!$C881,[1]RiskPlusY2565Q3!$D:$D,0))</f>
        <v>1</v>
      </c>
      <c r="AR881" s="92">
        <f>INDEX([1]RiskPlusY2565Q3!AB:AB,MATCH([1]ตารางคะแนนV3!$C881,[1]RiskPlusY2565Q3!$D:$D,0))</f>
        <v>1</v>
      </c>
      <c r="AS881" s="93">
        <f t="shared" si="218"/>
        <v>2</v>
      </c>
      <c r="AT881" s="92">
        <f>INDEX([1]RiskPlusY2565Q3!AA:AA,MATCH([1]ตารางคะแนนV3!$C881,[1]RiskPlusY2565Q3!$D:$D,0))</f>
        <v>1</v>
      </c>
      <c r="AU881" s="92">
        <f>INDEX([1]RiskPlusY2565Q3!AC:AC,MATCH([1]ตารางคะแนนV3!$C881,[1]RiskPlusY2565Q3!$D:$D,0))</f>
        <v>1</v>
      </c>
      <c r="AV881" s="94">
        <f t="shared" si="219"/>
        <v>2</v>
      </c>
      <c r="AW881" s="95">
        <f t="shared" si="220"/>
        <v>4</v>
      </c>
      <c r="AX881" s="96">
        <f t="shared" si="221"/>
        <v>11</v>
      </c>
      <c r="AY881" s="18" t="str">
        <f t="shared" si="222"/>
        <v>B</v>
      </c>
      <c r="AZ881" s="18"/>
      <c r="BA881" s="18" t="str">
        <f>INDEX([1]Proflile65!$L:$L,MATCH([1]ตารางคะแนนV3!$C881,[1]Proflile65!$D:$D,0))</f>
        <v>เดิม</v>
      </c>
      <c r="BB881" s="18"/>
      <c r="BC881" s="18"/>
      <c r="BD881" s="28" t="b">
        <f t="shared" si="223"/>
        <v>1</v>
      </c>
      <c r="BE881" s="96">
        <v>11</v>
      </c>
      <c r="BF881" s="18" t="s">
        <v>2071</v>
      </c>
      <c r="BH881" s="17">
        <f t="shared" si="224"/>
        <v>150000</v>
      </c>
    </row>
    <row r="882" spans="1:60">
      <c r="A882" s="18" t="s">
        <v>48</v>
      </c>
      <c r="B882" s="17" t="s">
        <v>84</v>
      </c>
      <c r="C882" s="18" t="s">
        <v>1987</v>
      </c>
      <c r="D882" s="17" t="s">
        <v>1988</v>
      </c>
      <c r="E882" s="18" t="str">
        <f>INDEX([1]Proflile65!$F:$F,MATCH([1]ตารางคะแนนV3!$C882,[1]Proflile65!$D:$D,0))</f>
        <v>รพช.</v>
      </c>
      <c r="F882" s="18">
        <f>INDEX([1]Proflile65!$H:$H,MATCH([1]ตารางคะแนนV3!$C882,[1]Proflile65!$D:$D,0))</f>
        <v>51</v>
      </c>
      <c r="G882" s="19" t="str">
        <f>INDEX([1]Proflile65!$K:$K,MATCH([1]ตารางคะแนนV3!$C882,[1]Proflile65!$D:$D,0))</f>
        <v>รพช.F2 P&lt;=30,000</v>
      </c>
      <c r="H882" s="75">
        <v>26309</v>
      </c>
      <c r="I882" s="76">
        <f>INDEX([1]RiskPlusY2565Q3!L:L,MATCH([1]ตารางคะแนนV3!$C882,[1]RiskPlusY2565Q3!$D:$D,0))</f>
        <v>76653552.879999995</v>
      </c>
      <c r="J882" s="76">
        <f>INDEX([1]RiskPlusY2565Q3!P:P,MATCH([1]ตารางคะแนนV3!$C882,[1]RiskPlusY2565Q3!$D:$D,0))</f>
        <v>65234190.350000001</v>
      </c>
      <c r="K882" s="76">
        <f>INDEX([1]RiskPlusY2565Q3!O:O,MATCH([1]ตารางคะแนนV3!$C882,[1]RiskPlusY2565Q3!$D:$D,0))</f>
        <v>36049993.899999999</v>
      </c>
      <c r="L882" s="76">
        <f>INDEX([1]RiskPlusY2565Q3!M:M,MATCH([1]ตารางคะแนนV3!$C882,[1]RiskPlusY2565Q3!$D:$D,0))</f>
        <v>32819233.690000001</v>
      </c>
      <c r="M882" s="29">
        <f>INDEX([1]RiskPlusY2565Q3!N:N,MATCH([1]ตารางคะแนนV3!$C882,[1]RiskPlusY2565Q3!$D:$D,0))</f>
        <v>0</v>
      </c>
      <c r="N882" s="77">
        <f>INDEX([1]PlanfinY2565Q3!M:M,MATCH([1]ตารางคะแนนV3!$C882,[1]PlanfinY2565Q3!$C:$C,0))</f>
        <v>1</v>
      </c>
      <c r="O882" s="78">
        <f>INDEX([1]PlanfinY2565Q3!N:N,MATCH([1]ตารางคะแนนV3!$C882,[1]PlanfinY2565Q3!$C:$C,0))</f>
        <v>0</v>
      </c>
      <c r="P882" s="79">
        <f t="shared" si="209"/>
        <v>1</v>
      </c>
      <c r="Q882" s="80">
        <f>INDEX([1]Ratio!R:R,MATCH([1]ตารางคะแนนV3!$C882,[1]Ratio!$C:$C,0))</f>
        <v>71</v>
      </c>
      <c r="R882" s="81">
        <f>INDEX([1]RiskPlusY2565Q3!$S:$S,MATCH([1]ตารางคะแนนV3!C882,[1]RiskPlusY2565Q3!$D:$D,0))</f>
        <v>1</v>
      </c>
      <c r="S882" s="82">
        <f>INDEX([1]Ratio!$S:$S,MATCH([1]ตารางคะแนนV3!$C882,[1]Ratio!$C:$C,0))</f>
        <v>131</v>
      </c>
      <c r="T882" s="78">
        <f>VLOOKUP($C882,[1]RiskPlusY2565Q3!$D$2:$W$901,17,0)</f>
        <v>0</v>
      </c>
      <c r="U882" s="83">
        <f t="shared" si="210"/>
        <v>0</v>
      </c>
      <c r="V882" s="82">
        <f>INDEX([1]Ratio!$T:$T,MATCH([1]ตารางคะแนนV3!$C882,[1]Ratio!$C:$C,0))</f>
        <v>41</v>
      </c>
      <c r="W882" s="78">
        <f>VLOOKUP($C882,[1]RiskPlusY2565Q3!$D$2:$W$901,18,0)</f>
        <v>1</v>
      </c>
      <c r="X882" s="83">
        <f t="shared" si="211"/>
        <v>0.5</v>
      </c>
      <c r="Y882" s="82">
        <f>INDEX([1]Ratio!$V:$V,MATCH([1]ตารางคะแนนV3!$C882,[1]Ratio!$C:$C,0))</f>
        <v>55</v>
      </c>
      <c r="Z882" s="81">
        <f>INDEX([1]RiskPlusY2565Q3!$W:$W,MATCH([1]ตารางคะแนนV3!C882,[1]RiskPlusY2565Q3!$D:$D,0))</f>
        <v>1</v>
      </c>
      <c r="AA882" s="84">
        <f t="shared" si="212"/>
        <v>2.5</v>
      </c>
      <c r="AB882" s="77" t="str">
        <f>INDEX('[1]Quick MethodY2565Q3'!P:P,MATCH([1]ตารางคะแนนV3!$C882,'[1]Quick MethodY2565Q3'!$C:$C,0))</f>
        <v>1</v>
      </c>
      <c r="AC882" s="78" t="str">
        <f>INDEX('[1]Quick MethodY2565Q3'!Q:Q,MATCH([1]ตารางคะแนนV3!$C882,'[1]Quick MethodY2565Q3'!$C:$C,0))</f>
        <v>1</v>
      </c>
      <c r="AD882" s="78">
        <f>INDEX([1]HGRY2565Q3!W:W,MATCH([1]ตารางคะแนนV3!$C882,[1]HGRY2565Q3!$C:$C,0))</f>
        <v>0</v>
      </c>
      <c r="AE882" s="78">
        <f>INDEX([1]HGRY2565Q3!X:X,MATCH([1]ตารางคะแนนV3!$C882,[1]HGRY2565Q3!$C:$C,0))</f>
        <v>0.5</v>
      </c>
      <c r="AF882" s="78">
        <f>INDEX([1]HGRY2565Q3!Y:Y,MATCH([1]ตารางคะแนนV3!$C882,[1]HGRY2565Q3!$C:$C,0))</f>
        <v>0.5</v>
      </c>
      <c r="AG882" s="78">
        <f>INDEX([1]HGRY2565Q3!Z:Z,MATCH([1]ตารางคะแนนV3!$C882,[1]HGRY2565Q3!$C:$C,0))</f>
        <v>0.5</v>
      </c>
      <c r="AH882" s="85">
        <f t="shared" si="213"/>
        <v>3.5</v>
      </c>
      <c r="AI882" s="79">
        <f t="shared" si="214"/>
        <v>2</v>
      </c>
      <c r="AJ882" s="86">
        <f>INDEX([1]PointY2565Q3!J:J,MATCH([1]ตารางคะแนนV3!$C882,[1]PointY2565Q3!$C:$C,0))</f>
        <v>1</v>
      </c>
      <c r="AK882" s="87">
        <f>IFERROR(INDEX([1]อัตราการครองเตียง!O:O,MATCH([1]ตารางคะแนนV3!$C882,[1]อัตราการครองเตียง!$C:$C,0)),0)</f>
        <v>1</v>
      </c>
      <c r="AL882" s="88">
        <f>INDEX([1]SumAdjRw!R:R,MATCH([1]ตารางคะแนนV3!$C882,[1]SumAdjRw!$C:$C,0))</f>
        <v>1</v>
      </c>
      <c r="AM882" s="89">
        <f t="shared" si="215"/>
        <v>2</v>
      </c>
      <c r="AN882" s="90">
        <f t="shared" si="216"/>
        <v>5</v>
      </c>
      <c r="AO882" s="91">
        <f t="shared" si="217"/>
        <v>8.5</v>
      </c>
      <c r="AP882" s="92">
        <f>INDEX([1]RiskPlusY2565Q3!Q:Q,MATCH([1]ตารางคะแนนV3!$C882,[1]RiskPlusY2565Q3!$D:$D,0))</f>
        <v>1</v>
      </c>
      <c r="AQ882" s="92">
        <f>INDEX([1]RiskPlusY2565Q3!R:R,MATCH([1]ตารางคะแนนV3!$C882,[1]RiskPlusY2565Q3!$D:$D,0))</f>
        <v>0</v>
      </c>
      <c r="AR882" s="92">
        <f>INDEX([1]RiskPlusY2565Q3!AB:AB,MATCH([1]ตารางคะแนนV3!$C882,[1]RiskPlusY2565Q3!$D:$D,0))</f>
        <v>1</v>
      </c>
      <c r="AS882" s="93">
        <f t="shared" si="218"/>
        <v>2</v>
      </c>
      <c r="AT882" s="92">
        <f>INDEX([1]RiskPlusY2565Q3!AA:AA,MATCH([1]ตารางคะแนนV3!$C882,[1]RiskPlusY2565Q3!$D:$D,0))</f>
        <v>1</v>
      </c>
      <c r="AU882" s="92">
        <f>INDEX([1]RiskPlusY2565Q3!AC:AC,MATCH([1]ตารางคะแนนV3!$C882,[1]RiskPlusY2565Q3!$D:$D,0))</f>
        <v>1</v>
      </c>
      <c r="AV882" s="94">
        <f t="shared" si="219"/>
        <v>2</v>
      </c>
      <c r="AW882" s="95">
        <f t="shared" si="220"/>
        <v>4</v>
      </c>
      <c r="AX882" s="96">
        <f t="shared" si="221"/>
        <v>12.5</v>
      </c>
      <c r="AY882" s="18" t="str">
        <f t="shared" si="222"/>
        <v>A</v>
      </c>
      <c r="AZ882" s="18"/>
      <c r="BA882" s="18" t="str">
        <f>INDEX([1]Proflile65!$L:$L,MATCH([1]ตารางคะแนนV3!$C882,[1]Proflile65!$D:$D,0))</f>
        <v>เดิม</v>
      </c>
      <c r="BB882" s="18"/>
      <c r="BC882" s="18"/>
      <c r="BD882" s="28" t="b">
        <f t="shared" si="223"/>
        <v>1</v>
      </c>
      <c r="BE882" s="96">
        <v>12.5</v>
      </c>
      <c r="BF882" s="18" t="s">
        <v>2048</v>
      </c>
      <c r="BH882" s="17">
        <f t="shared" si="224"/>
        <v>300000</v>
      </c>
    </row>
    <row r="883" spans="1:60">
      <c r="A883" s="18" t="s">
        <v>48</v>
      </c>
      <c r="B883" s="17" t="s">
        <v>166</v>
      </c>
      <c r="C883" s="18" t="s">
        <v>1859</v>
      </c>
      <c r="D883" s="17" t="s">
        <v>1860</v>
      </c>
      <c r="E883" s="18" t="str">
        <f>INDEX([1]Proflile65!$F:$F,MATCH([1]ตารางคะแนนV3!$C883,[1]Proflile65!$D:$D,0))</f>
        <v>รพศ.</v>
      </c>
      <c r="F883" s="18">
        <f>INDEX([1]Proflile65!$H:$H,MATCH([1]ตารางคะแนนV3!$C883,[1]Proflile65!$D:$D,0))</f>
        <v>655</v>
      </c>
      <c r="G883" s="19" t="str">
        <f>INDEX([1]Proflile65!$K:$K,MATCH([1]ตารางคะแนนV3!$C883,[1]Proflile65!$D:$D,0))</f>
        <v>รพศ.A B&lt;=700</v>
      </c>
      <c r="H883" s="75">
        <v>266490</v>
      </c>
      <c r="I883" s="76">
        <f>INDEX([1]RiskPlusY2565Q3!L:L,MATCH([1]ตารางคะแนนV3!$C883,[1]RiskPlusY2565Q3!$D:$D,0))</f>
        <v>1246988108.97</v>
      </c>
      <c r="J883" s="76">
        <f>INDEX([1]RiskPlusY2565Q3!P:P,MATCH([1]ตารางคะแนนV3!$C883,[1]RiskPlusY2565Q3!$D:$D,0))</f>
        <v>402995985.73000002</v>
      </c>
      <c r="K883" s="76">
        <f>INDEX([1]RiskPlusY2565Q3!O:O,MATCH([1]ตารางคะแนนV3!$C883,[1]RiskPlusY2565Q3!$D:$D,0))</f>
        <v>673144767.05999994</v>
      </c>
      <c r="L883" s="76">
        <f>INDEX([1]RiskPlusY2565Q3!M:M,MATCH([1]ตารางคะแนนV3!$C883,[1]RiskPlusY2565Q3!$D:$D,0))</f>
        <v>556584512.30999994</v>
      </c>
      <c r="M883" s="29">
        <f>INDEX([1]RiskPlusY2565Q3!N:N,MATCH([1]ตารางคะแนนV3!$C883,[1]RiskPlusY2565Q3!$D:$D,0))</f>
        <v>0</v>
      </c>
      <c r="N883" s="77">
        <f>INDEX([1]PlanfinY2565Q3!M:M,MATCH([1]ตารางคะแนนV3!$C883,[1]PlanfinY2565Q3!$C:$C,0))</f>
        <v>0</v>
      </c>
      <c r="O883" s="78">
        <f>INDEX([1]PlanfinY2565Q3!N:N,MATCH([1]ตารางคะแนนV3!$C883,[1]PlanfinY2565Q3!$C:$C,0))</f>
        <v>0</v>
      </c>
      <c r="P883" s="79">
        <f t="shared" si="209"/>
        <v>0</v>
      </c>
      <c r="Q883" s="80">
        <f>INDEX([1]Ratio!R:R,MATCH([1]ตารางคะแนนV3!$C883,[1]Ratio!$C:$C,0))</f>
        <v>114</v>
      </c>
      <c r="R883" s="81">
        <f>INDEX([1]RiskPlusY2565Q3!$S:$S,MATCH([1]ตารางคะแนนV3!C883,[1]RiskPlusY2565Q3!$D:$D,0))</f>
        <v>0</v>
      </c>
      <c r="S883" s="82">
        <f>INDEX([1]Ratio!$S:$S,MATCH([1]ตารางคะแนนV3!$C883,[1]Ratio!$C:$C,0))</f>
        <v>41</v>
      </c>
      <c r="T883" s="78">
        <f>VLOOKUP($C883,[1]RiskPlusY2565Q3!$D$2:$W$901,17,0)</f>
        <v>1</v>
      </c>
      <c r="U883" s="83">
        <f t="shared" si="210"/>
        <v>0.5</v>
      </c>
      <c r="V883" s="82">
        <f>INDEX([1]Ratio!$T:$T,MATCH([1]ตารางคะแนนV3!$C883,[1]Ratio!$C:$C,0))</f>
        <v>80</v>
      </c>
      <c r="W883" s="78">
        <f>VLOOKUP($C883,[1]RiskPlusY2565Q3!$D$2:$W$901,18,0)</f>
        <v>0</v>
      </c>
      <c r="X883" s="83">
        <f t="shared" si="211"/>
        <v>0</v>
      </c>
      <c r="Y883" s="82">
        <f>INDEX([1]Ratio!$V:$V,MATCH([1]ตารางคะแนนV3!$C883,[1]Ratio!$C:$C,0))</f>
        <v>39</v>
      </c>
      <c r="Z883" s="81">
        <f>INDEX([1]RiskPlusY2565Q3!$W:$W,MATCH([1]ตารางคะแนนV3!C883,[1]RiskPlusY2565Q3!$D:$D,0))</f>
        <v>1</v>
      </c>
      <c r="AA883" s="84">
        <f t="shared" si="212"/>
        <v>1.5</v>
      </c>
      <c r="AB883" s="77" t="str">
        <f>INDEX('[1]Quick MethodY2565Q3'!P:P,MATCH([1]ตารางคะแนนV3!$C883,'[1]Quick MethodY2565Q3'!$C:$C,0))</f>
        <v>1</v>
      </c>
      <c r="AC883" s="78" t="str">
        <f>INDEX('[1]Quick MethodY2565Q3'!Q:Q,MATCH([1]ตารางคะแนนV3!$C883,'[1]Quick MethodY2565Q3'!$C:$C,0))</f>
        <v>1</v>
      </c>
      <c r="AD883" s="78">
        <f>INDEX([1]HGRY2565Q3!W:W,MATCH([1]ตารางคะแนนV3!$C883,[1]HGRY2565Q3!$C:$C,0))</f>
        <v>0</v>
      </c>
      <c r="AE883" s="78">
        <f>INDEX([1]HGRY2565Q3!X:X,MATCH([1]ตารางคะแนนV3!$C883,[1]HGRY2565Q3!$C:$C,0))</f>
        <v>0</v>
      </c>
      <c r="AF883" s="78">
        <f>INDEX([1]HGRY2565Q3!Y:Y,MATCH([1]ตารางคะแนนV3!$C883,[1]HGRY2565Q3!$C:$C,0))</f>
        <v>0</v>
      </c>
      <c r="AG883" s="78">
        <f>INDEX([1]HGRY2565Q3!Z:Z,MATCH([1]ตารางคะแนนV3!$C883,[1]HGRY2565Q3!$C:$C,0))</f>
        <v>0</v>
      </c>
      <c r="AH883" s="85">
        <f t="shared" si="213"/>
        <v>2</v>
      </c>
      <c r="AI883" s="79">
        <f t="shared" si="214"/>
        <v>2</v>
      </c>
      <c r="AJ883" s="86">
        <f>INDEX([1]PointY2565Q3!J:J,MATCH([1]ตารางคะแนนV3!$C883,[1]PointY2565Q3!$C:$C,0))</f>
        <v>1</v>
      </c>
      <c r="AK883" s="87">
        <f>IFERROR(INDEX([1]อัตราการครองเตียง!O:O,MATCH([1]ตารางคะแนนV3!$C883,[1]อัตราการครองเตียง!$C:$C,0)),0)</f>
        <v>1</v>
      </c>
      <c r="AL883" s="88">
        <f>INDEX([1]SumAdjRw!R:R,MATCH([1]ตารางคะแนนV3!$C883,[1]SumAdjRw!$C:$C,0))</f>
        <v>1</v>
      </c>
      <c r="AM883" s="89">
        <f t="shared" si="215"/>
        <v>2</v>
      </c>
      <c r="AN883" s="90">
        <f t="shared" si="216"/>
        <v>5</v>
      </c>
      <c r="AO883" s="91">
        <f t="shared" si="217"/>
        <v>6.5</v>
      </c>
      <c r="AP883" s="92">
        <f>INDEX([1]RiskPlusY2565Q3!Q:Q,MATCH([1]ตารางคะแนนV3!$C883,[1]RiskPlusY2565Q3!$D:$D,0))</f>
        <v>1</v>
      </c>
      <c r="AQ883" s="92">
        <f>INDEX([1]RiskPlusY2565Q3!R:R,MATCH([1]ตารางคะแนนV3!$C883,[1]RiskPlusY2565Q3!$D:$D,0))</f>
        <v>1</v>
      </c>
      <c r="AR883" s="92">
        <f>INDEX([1]RiskPlusY2565Q3!AB:AB,MATCH([1]ตารางคะแนนV3!$C883,[1]RiskPlusY2565Q3!$D:$D,0))</f>
        <v>1</v>
      </c>
      <c r="AS883" s="93">
        <f t="shared" si="218"/>
        <v>3</v>
      </c>
      <c r="AT883" s="92">
        <f>INDEX([1]RiskPlusY2565Q3!AA:AA,MATCH([1]ตารางคะแนนV3!$C883,[1]RiskPlusY2565Q3!$D:$D,0))</f>
        <v>1</v>
      </c>
      <c r="AU883" s="92">
        <f>INDEX([1]RiskPlusY2565Q3!AC:AC,MATCH([1]ตารางคะแนนV3!$C883,[1]RiskPlusY2565Q3!$D:$D,0))</f>
        <v>1</v>
      </c>
      <c r="AV883" s="94">
        <f t="shared" si="219"/>
        <v>2</v>
      </c>
      <c r="AW883" s="95">
        <f t="shared" si="220"/>
        <v>5</v>
      </c>
      <c r="AX883" s="96">
        <f t="shared" si="221"/>
        <v>11.5</v>
      </c>
      <c r="AY883" s="18" t="str">
        <f t="shared" si="222"/>
        <v>B</v>
      </c>
      <c r="AZ883" s="18"/>
      <c r="BA883" s="18" t="str">
        <f>INDEX([1]Proflile65!$L:$L,MATCH([1]ตารางคะแนนV3!$C883,[1]Proflile65!$D:$D,0))</f>
        <v>เดิม</v>
      </c>
      <c r="BB883" s="18"/>
      <c r="BC883" s="18"/>
      <c r="BD883" s="28" t="b">
        <f t="shared" si="223"/>
        <v>1</v>
      </c>
      <c r="BE883" s="96">
        <v>11.5</v>
      </c>
      <c r="BF883" s="18" t="s">
        <v>2071</v>
      </c>
      <c r="BH883" s="17">
        <f t="shared" si="224"/>
        <v>150000</v>
      </c>
    </row>
    <row r="884" spans="1:60">
      <c r="A884" s="18" t="s">
        <v>48</v>
      </c>
      <c r="B884" s="17" t="s">
        <v>166</v>
      </c>
      <c r="C884" s="18" t="s">
        <v>1861</v>
      </c>
      <c r="D884" s="17" t="s">
        <v>1862</v>
      </c>
      <c r="E884" s="18" t="str">
        <f>INDEX([1]Proflile65!$F:$F,MATCH([1]ตารางคะแนนV3!$C884,[1]Proflile65!$D:$D,0))</f>
        <v>รพท.</v>
      </c>
      <c r="F884" s="18">
        <f>INDEX([1]Proflile65!$H:$H,MATCH([1]ตารางคะแนนV3!$C884,[1]Proflile65!$D:$D,0))</f>
        <v>508</v>
      </c>
      <c r="G884" s="19" t="str">
        <f>INDEX([1]Proflile65!$K:$K,MATCH([1]ตารางคะแนนV3!$C884,[1]Proflile65!$D:$D,0))</f>
        <v>รพท.S B&gt;400</v>
      </c>
      <c r="H884" s="75">
        <v>171534</v>
      </c>
      <c r="I884" s="76">
        <f>INDEX([1]RiskPlusY2565Q3!L:L,MATCH([1]ตารางคะแนนV3!$C884,[1]RiskPlusY2565Q3!$D:$D,0))</f>
        <v>775546714.66999996</v>
      </c>
      <c r="J884" s="76">
        <f>INDEX([1]RiskPlusY2565Q3!P:P,MATCH([1]ตารางคะแนนV3!$C884,[1]RiskPlusY2565Q3!$D:$D,0))</f>
        <v>390376518.63</v>
      </c>
      <c r="K884" s="76">
        <f>INDEX([1]RiskPlusY2565Q3!O:O,MATCH([1]ตารางคะแนนV3!$C884,[1]RiskPlusY2565Q3!$D:$D,0))</f>
        <v>407714597.5</v>
      </c>
      <c r="L884" s="76">
        <f>INDEX([1]RiskPlusY2565Q3!M:M,MATCH([1]ตารางคะแนนV3!$C884,[1]RiskPlusY2565Q3!$D:$D,0))</f>
        <v>419080331.29000002</v>
      </c>
      <c r="M884" s="29">
        <f>INDEX([1]RiskPlusY2565Q3!N:N,MATCH([1]ตารางคะแนนV3!$C884,[1]RiskPlusY2565Q3!$D:$D,0))</f>
        <v>0</v>
      </c>
      <c r="N884" s="77">
        <f>INDEX([1]PlanfinY2565Q3!M:M,MATCH([1]ตารางคะแนนV3!$C884,[1]PlanfinY2565Q3!$C:$C,0))</f>
        <v>0</v>
      </c>
      <c r="O884" s="78">
        <f>INDEX([1]PlanfinY2565Q3!N:N,MATCH([1]ตารางคะแนนV3!$C884,[1]PlanfinY2565Q3!$C:$C,0))</f>
        <v>1</v>
      </c>
      <c r="P884" s="79">
        <f t="shared" si="209"/>
        <v>1</v>
      </c>
      <c r="Q884" s="80">
        <f>INDEX([1]Ratio!R:R,MATCH([1]ตารางคะแนนV3!$C884,[1]Ratio!$C:$C,0))</f>
        <v>201</v>
      </c>
      <c r="R884" s="81">
        <f>INDEX([1]RiskPlusY2565Q3!$S:$S,MATCH([1]ตารางคะแนนV3!C884,[1]RiskPlusY2565Q3!$D:$D,0))</f>
        <v>0</v>
      </c>
      <c r="S884" s="82">
        <f>INDEX([1]Ratio!$S:$S,MATCH([1]ตารางคะแนนV3!$C884,[1]Ratio!$C:$C,0))</f>
        <v>70</v>
      </c>
      <c r="T884" s="78">
        <f>VLOOKUP($C884,[1]RiskPlusY2565Q3!$D$2:$W$901,17,0)</f>
        <v>0</v>
      </c>
      <c r="U884" s="83">
        <f t="shared" si="210"/>
        <v>0</v>
      </c>
      <c r="V884" s="82">
        <f>INDEX([1]Ratio!$T:$T,MATCH([1]ตารางคะแนนV3!$C884,[1]Ratio!$C:$C,0))</f>
        <v>37</v>
      </c>
      <c r="W884" s="78">
        <f>VLOOKUP($C884,[1]RiskPlusY2565Q3!$D$2:$W$901,18,0)</f>
        <v>1</v>
      </c>
      <c r="X884" s="83">
        <f t="shared" si="211"/>
        <v>0.5</v>
      </c>
      <c r="Y884" s="82">
        <f>INDEX([1]Ratio!$V:$V,MATCH([1]ตารางคะแนนV3!$C884,[1]Ratio!$C:$C,0))</f>
        <v>40</v>
      </c>
      <c r="Z884" s="81">
        <f>INDEX([1]RiskPlusY2565Q3!$W:$W,MATCH([1]ตารางคะแนนV3!C884,[1]RiskPlusY2565Q3!$D:$D,0))</f>
        <v>1</v>
      </c>
      <c r="AA884" s="84">
        <f t="shared" si="212"/>
        <v>1.5</v>
      </c>
      <c r="AB884" s="77" t="str">
        <f>INDEX('[1]Quick MethodY2565Q3'!P:P,MATCH([1]ตารางคะแนนV3!$C884,'[1]Quick MethodY2565Q3'!$C:$C,0))</f>
        <v>1</v>
      </c>
      <c r="AC884" s="78" t="str">
        <f>INDEX('[1]Quick MethodY2565Q3'!Q:Q,MATCH([1]ตารางคะแนนV3!$C884,'[1]Quick MethodY2565Q3'!$C:$C,0))</f>
        <v>1</v>
      </c>
      <c r="AD884" s="78">
        <f>INDEX([1]HGRY2565Q3!W:W,MATCH([1]ตารางคะแนนV3!$C884,[1]HGRY2565Q3!$C:$C,0))</f>
        <v>0</v>
      </c>
      <c r="AE884" s="78">
        <f>INDEX([1]HGRY2565Q3!X:X,MATCH([1]ตารางคะแนนV3!$C884,[1]HGRY2565Q3!$C:$C,0))</f>
        <v>0</v>
      </c>
      <c r="AF884" s="78">
        <f>INDEX([1]HGRY2565Q3!Y:Y,MATCH([1]ตารางคะแนนV3!$C884,[1]HGRY2565Q3!$C:$C,0))</f>
        <v>0.5</v>
      </c>
      <c r="AG884" s="78">
        <f>INDEX([1]HGRY2565Q3!Z:Z,MATCH([1]ตารางคะแนนV3!$C884,[1]HGRY2565Q3!$C:$C,0))</f>
        <v>0</v>
      </c>
      <c r="AH884" s="85">
        <f t="shared" si="213"/>
        <v>2.5</v>
      </c>
      <c r="AI884" s="79">
        <f t="shared" si="214"/>
        <v>2</v>
      </c>
      <c r="AJ884" s="86">
        <f>INDEX([1]PointY2565Q3!J:J,MATCH([1]ตารางคะแนนV3!$C884,[1]PointY2565Q3!$C:$C,0))</f>
        <v>1</v>
      </c>
      <c r="AK884" s="87">
        <f>IFERROR(INDEX([1]อัตราการครองเตียง!O:O,MATCH([1]ตารางคะแนนV3!$C884,[1]อัตราการครองเตียง!$C:$C,0)),0)</f>
        <v>1</v>
      </c>
      <c r="AL884" s="88">
        <f>INDEX([1]SumAdjRw!R:R,MATCH([1]ตารางคะแนนV3!$C884,[1]SumAdjRw!$C:$C,0))</f>
        <v>1</v>
      </c>
      <c r="AM884" s="89">
        <f t="shared" si="215"/>
        <v>2</v>
      </c>
      <c r="AN884" s="90">
        <f t="shared" si="216"/>
        <v>5</v>
      </c>
      <c r="AO884" s="91">
        <f t="shared" si="217"/>
        <v>7.5</v>
      </c>
      <c r="AP884" s="92">
        <f>INDEX([1]RiskPlusY2565Q3!Q:Q,MATCH([1]ตารางคะแนนV3!$C884,[1]RiskPlusY2565Q3!$D:$D,0))</f>
        <v>1</v>
      </c>
      <c r="AQ884" s="92">
        <f>INDEX([1]RiskPlusY2565Q3!R:R,MATCH([1]ตารางคะแนนV3!$C884,[1]RiskPlusY2565Q3!$D:$D,0))</f>
        <v>1</v>
      </c>
      <c r="AR884" s="92">
        <f>INDEX([1]RiskPlusY2565Q3!AB:AB,MATCH([1]ตารางคะแนนV3!$C884,[1]RiskPlusY2565Q3!$D:$D,0))</f>
        <v>1</v>
      </c>
      <c r="AS884" s="93">
        <f t="shared" si="218"/>
        <v>3</v>
      </c>
      <c r="AT884" s="92">
        <f>INDEX([1]RiskPlusY2565Q3!AA:AA,MATCH([1]ตารางคะแนนV3!$C884,[1]RiskPlusY2565Q3!$D:$D,0))</f>
        <v>1</v>
      </c>
      <c r="AU884" s="92">
        <f>INDEX([1]RiskPlusY2565Q3!AC:AC,MATCH([1]ตารางคะแนนV3!$C884,[1]RiskPlusY2565Q3!$D:$D,0))</f>
        <v>1</v>
      </c>
      <c r="AV884" s="94">
        <f t="shared" si="219"/>
        <v>2</v>
      </c>
      <c r="AW884" s="95">
        <f t="shared" si="220"/>
        <v>5</v>
      </c>
      <c r="AX884" s="96">
        <f t="shared" si="221"/>
        <v>12.5</v>
      </c>
      <c r="AY884" s="18" t="str">
        <f t="shared" si="222"/>
        <v>A</v>
      </c>
      <c r="AZ884" s="18"/>
      <c r="BA884" s="18" t="str">
        <f>INDEX([1]Proflile65!$L:$L,MATCH([1]ตารางคะแนนV3!$C884,[1]Proflile65!$D:$D,0))</f>
        <v>เดิม</v>
      </c>
      <c r="BB884" s="18"/>
      <c r="BC884" s="18"/>
      <c r="BD884" s="28" t="b">
        <f t="shared" si="223"/>
        <v>1</v>
      </c>
      <c r="BE884" s="96">
        <v>12.5</v>
      </c>
      <c r="BF884" s="18" t="s">
        <v>2048</v>
      </c>
      <c r="BH884" s="17">
        <f t="shared" si="224"/>
        <v>300000</v>
      </c>
    </row>
    <row r="885" spans="1:60">
      <c r="A885" s="18" t="s">
        <v>48</v>
      </c>
      <c r="B885" s="17" t="s">
        <v>166</v>
      </c>
      <c r="C885" s="18" t="s">
        <v>1863</v>
      </c>
      <c r="D885" s="17" t="s">
        <v>1864</v>
      </c>
      <c r="E885" s="18" t="str">
        <f>INDEX([1]Proflile65!$F:$F,MATCH([1]ตารางคะแนนV3!$C885,[1]Proflile65!$D:$D,0))</f>
        <v>รพช.</v>
      </c>
      <c r="F885" s="18">
        <f>INDEX([1]Proflile65!$H:$H,MATCH([1]ตารางคะแนนV3!$C885,[1]Proflile65!$D:$D,0))</f>
        <v>42</v>
      </c>
      <c r="G885" s="19" t="str">
        <f>INDEX([1]Proflile65!$K:$K,MATCH([1]ตารางคะแนนV3!$C885,[1]Proflile65!$D:$D,0))</f>
        <v>รพช.F2 P30,000-60,000</v>
      </c>
      <c r="H885" s="75">
        <v>31757</v>
      </c>
      <c r="I885" s="76">
        <f>INDEX([1]RiskPlusY2565Q3!L:L,MATCH([1]ตารางคะแนนV3!$C885,[1]RiskPlusY2565Q3!$D:$D,0))</f>
        <v>38832298.920000002</v>
      </c>
      <c r="J885" s="76">
        <f>INDEX([1]RiskPlusY2565Q3!P:P,MATCH([1]ตารางคะแนนV3!$C885,[1]RiskPlusY2565Q3!$D:$D,0))</f>
        <v>11820413.529999999</v>
      </c>
      <c r="K885" s="76">
        <f>INDEX([1]RiskPlusY2565Q3!O:O,MATCH([1]ตารางคะแนนV3!$C885,[1]RiskPlusY2565Q3!$D:$D,0))</f>
        <v>42370213.75</v>
      </c>
      <c r="L885" s="76">
        <f>INDEX([1]RiskPlusY2565Q3!M:M,MATCH([1]ตารางคะแนนV3!$C885,[1]RiskPlusY2565Q3!$D:$D,0))</f>
        <v>38982696.93</v>
      </c>
      <c r="M885" s="29">
        <f>INDEX([1]RiskPlusY2565Q3!N:N,MATCH([1]ตารางคะแนนV3!$C885,[1]RiskPlusY2565Q3!$D:$D,0))</f>
        <v>0</v>
      </c>
      <c r="N885" s="77">
        <f>INDEX([1]PlanfinY2565Q3!M:M,MATCH([1]ตารางคะแนนV3!$C885,[1]PlanfinY2565Q3!$C:$C,0))</f>
        <v>0</v>
      </c>
      <c r="O885" s="78">
        <f>INDEX([1]PlanfinY2565Q3!N:N,MATCH([1]ตารางคะแนนV3!$C885,[1]PlanfinY2565Q3!$C:$C,0))</f>
        <v>0</v>
      </c>
      <c r="P885" s="79">
        <f t="shared" si="209"/>
        <v>0</v>
      </c>
      <c r="Q885" s="80">
        <f>INDEX([1]Ratio!R:R,MATCH([1]ตารางคะแนนV3!$C885,[1]Ratio!$C:$C,0))</f>
        <v>263</v>
      </c>
      <c r="R885" s="81">
        <f>INDEX([1]RiskPlusY2565Q3!$S:$S,MATCH([1]ตารางคะแนนV3!C885,[1]RiskPlusY2565Q3!$D:$D,0))</f>
        <v>0</v>
      </c>
      <c r="S885" s="82">
        <f>INDEX([1]Ratio!$S:$S,MATCH([1]ตารางคะแนนV3!$C885,[1]Ratio!$C:$C,0))</f>
        <v>40</v>
      </c>
      <c r="T885" s="78">
        <f>VLOOKUP($C885,[1]RiskPlusY2565Q3!$D$2:$W$901,17,0)</f>
        <v>1</v>
      </c>
      <c r="U885" s="83">
        <f t="shared" si="210"/>
        <v>0.5</v>
      </c>
      <c r="V885" s="82">
        <f>INDEX([1]Ratio!$T:$T,MATCH([1]ตารางคะแนนV3!$C885,[1]Ratio!$C:$C,0))</f>
        <v>47</v>
      </c>
      <c r="W885" s="78">
        <f>VLOOKUP($C885,[1]RiskPlusY2565Q3!$D$2:$W$901,18,0)</f>
        <v>1</v>
      </c>
      <c r="X885" s="83">
        <f t="shared" si="211"/>
        <v>0.5</v>
      </c>
      <c r="Y885" s="82">
        <f>INDEX([1]Ratio!$V:$V,MATCH([1]ตารางคะแนนV3!$C885,[1]Ratio!$C:$C,0))</f>
        <v>61</v>
      </c>
      <c r="Z885" s="81">
        <f>INDEX([1]RiskPlusY2565Q3!$W:$W,MATCH([1]ตารางคะแนนV3!C885,[1]RiskPlusY2565Q3!$D:$D,0))</f>
        <v>0</v>
      </c>
      <c r="AA885" s="84">
        <f t="shared" si="212"/>
        <v>1</v>
      </c>
      <c r="AB885" s="77" t="str">
        <f>INDEX('[1]Quick MethodY2565Q3'!P:P,MATCH([1]ตารางคะแนนV3!$C885,'[1]Quick MethodY2565Q3'!$C:$C,0))</f>
        <v>1</v>
      </c>
      <c r="AC885" s="78" t="str">
        <f>INDEX('[1]Quick MethodY2565Q3'!Q:Q,MATCH([1]ตารางคะแนนV3!$C885,'[1]Quick MethodY2565Q3'!$C:$C,0))</f>
        <v>1</v>
      </c>
      <c r="AD885" s="78">
        <f>INDEX([1]HGRY2565Q3!W:W,MATCH([1]ตารางคะแนนV3!$C885,[1]HGRY2565Q3!$C:$C,0))</f>
        <v>0</v>
      </c>
      <c r="AE885" s="78">
        <f>INDEX([1]HGRY2565Q3!X:X,MATCH([1]ตารางคะแนนV3!$C885,[1]HGRY2565Q3!$C:$C,0))</f>
        <v>0.5</v>
      </c>
      <c r="AF885" s="78">
        <f>INDEX([1]HGRY2565Q3!Y:Y,MATCH([1]ตารางคะแนนV3!$C885,[1]HGRY2565Q3!$C:$C,0))</f>
        <v>0.5</v>
      </c>
      <c r="AG885" s="78">
        <f>INDEX([1]HGRY2565Q3!Z:Z,MATCH([1]ตารางคะแนนV3!$C885,[1]HGRY2565Q3!$C:$C,0))</f>
        <v>0.5</v>
      </c>
      <c r="AH885" s="85">
        <f t="shared" si="213"/>
        <v>3.5</v>
      </c>
      <c r="AI885" s="79">
        <f t="shared" si="214"/>
        <v>2</v>
      </c>
      <c r="AJ885" s="86">
        <f>INDEX([1]PointY2565Q3!J:J,MATCH([1]ตารางคะแนนV3!$C885,[1]PointY2565Q3!$C:$C,0))</f>
        <v>1</v>
      </c>
      <c r="AK885" s="87">
        <f>IFERROR(INDEX([1]อัตราการครองเตียง!O:O,MATCH([1]ตารางคะแนนV3!$C885,[1]อัตราการครองเตียง!$C:$C,0)),0)</f>
        <v>0</v>
      </c>
      <c r="AL885" s="88">
        <f>INDEX([1]SumAdjRw!R:R,MATCH([1]ตารางคะแนนV3!$C885,[1]SumAdjRw!$C:$C,0))</f>
        <v>1</v>
      </c>
      <c r="AM885" s="89">
        <f t="shared" si="215"/>
        <v>1</v>
      </c>
      <c r="AN885" s="90">
        <f t="shared" si="216"/>
        <v>4</v>
      </c>
      <c r="AO885" s="91">
        <f t="shared" si="217"/>
        <v>5</v>
      </c>
      <c r="AP885" s="92">
        <f>INDEX([1]RiskPlusY2565Q3!Q:Q,MATCH([1]ตารางคะแนนV3!$C885,[1]RiskPlusY2565Q3!$D:$D,0))</f>
        <v>1</v>
      </c>
      <c r="AQ885" s="92">
        <f>INDEX([1]RiskPlusY2565Q3!R:R,MATCH([1]ตารางคะแนนV3!$C885,[1]RiskPlusY2565Q3!$D:$D,0))</f>
        <v>1</v>
      </c>
      <c r="AR885" s="92">
        <f>INDEX([1]RiskPlusY2565Q3!AB:AB,MATCH([1]ตารางคะแนนV3!$C885,[1]RiskPlusY2565Q3!$D:$D,0))</f>
        <v>1</v>
      </c>
      <c r="AS885" s="93">
        <f t="shared" si="218"/>
        <v>3</v>
      </c>
      <c r="AT885" s="92">
        <f>INDEX([1]RiskPlusY2565Q3!AA:AA,MATCH([1]ตารางคะแนนV3!$C885,[1]RiskPlusY2565Q3!$D:$D,0))</f>
        <v>1</v>
      </c>
      <c r="AU885" s="92">
        <f>INDEX([1]RiskPlusY2565Q3!AC:AC,MATCH([1]ตารางคะแนนV3!$C885,[1]RiskPlusY2565Q3!$D:$D,0))</f>
        <v>1</v>
      </c>
      <c r="AV885" s="94">
        <f t="shared" si="219"/>
        <v>2</v>
      </c>
      <c r="AW885" s="95">
        <f t="shared" si="220"/>
        <v>5</v>
      </c>
      <c r="AX885" s="96">
        <f t="shared" si="221"/>
        <v>10</v>
      </c>
      <c r="AY885" s="18" t="str">
        <f t="shared" si="222"/>
        <v>C</v>
      </c>
      <c r="AZ885" s="18"/>
      <c r="BA885" s="18" t="str">
        <f>INDEX([1]Proflile65!$L:$L,MATCH([1]ตารางคะแนนV3!$C885,[1]Proflile65!$D:$D,0))</f>
        <v>เดิม</v>
      </c>
      <c r="BB885" s="18"/>
      <c r="BC885" s="18"/>
      <c r="BD885" s="28" t="b">
        <f t="shared" si="223"/>
        <v>1</v>
      </c>
      <c r="BE885" s="96">
        <v>10</v>
      </c>
      <c r="BF885" s="18" t="s">
        <v>2072</v>
      </c>
      <c r="BH885" s="17">
        <f t="shared" si="224"/>
        <v>0</v>
      </c>
    </row>
    <row r="886" spans="1:60">
      <c r="A886" s="18" t="s">
        <v>48</v>
      </c>
      <c r="B886" s="17" t="s">
        <v>166</v>
      </c>
      <c r="C886" s="18" t="s">
        <v>1865</v>
      </c>
      <c r="D886" s="17" t="s">
        <v>1866</v>
      </c>
      <c r="E886" s="18" t="str">
        <f>INDEX([1]Proflile65!$F:$F,MATCH([1]ตารางคะแนนV3!$C886,[1]Proflile65!$D:$D,0))</f>
        <v>รพช.</v>
      </c>
      <c r="F886" s="18">
        <f>INDEX([1]Proflile65!$H:$H,MATCH([1]ตารางคะแนนV3!$C886,[1]Proflile65!$D:$D,0))</f>
        <v>64</v>
      </c>
      <c r="G886" s="19" t="str">
        <f>INDEX([1]Proflile65!$K:$K,MATCH([1]ตารางคะแนนV3!$C886,[1]Proflile65!$D:$D,0))</f>
        <v>รพช.F2 P60,000-90,000</v>
      </c>
      <c r="H886" s="75">
        <v>68805</v>
      </c>
      <c r="I886" s="76">
        <f>INDEX([1]RiskPlusY2565Q3!L:L,MATCH([1]ตารางคะแนนV3!$C886,[1]RiskPlusY2565Q3!$D:$D,0))</f>
        <v>312306019.33999997</v>
      </c>
      <c r="J886" s="76">
        <f>INDEX([1]RiskPlusY2565Q3!P:P,MATCH([1]ตารางคะแนนV3!$C886,[1]RiskPlusY2565Q3!$D:$D,0))</f>
        <v>268152908.75</v>
      </c>
      <c r="K886" s="76">
        <f>INDEX([1]RiskPlusY2565Q3!O:O,MATCH([1]ตารางคะแนนV3!$C886,[1]RiskPlusY2565Q3!$D:$D,0))</f>
        <v>177190706.61000001</v>
      </c>
      <c r="L886" s="76">
        <f>INDEX([1]RiskPlusY2565Q3!M:M,MATCH([1]ตารางคะแนนV3!$C886,[1]RiskPlusY2565Q3!$D:$D,0))</f>
        <v>173792053.91999999</v>
      </c>
      <c r="M886" s="29">
        <f>INDEX([1]RiskPlusY2565Q3!N:N,MATCH([1]ตารางคะแนนV3!$C886,[1]RiskPlusY2565Q3!$D:$D,0))</f>
        <v>0</v>
      </c>
      <c r="N886" s="77">
        <f>INDEX([1]PlanfinY2565Q3!M:M,MATCH([1]ตารางคะแนนV3!$C886,[1]PlanfinY2565Q3!$C:$C,0))</f>
        <v>0</v>
      </c>
      <c r="O886" s="78">
        <f>INDEX([1]PlanfinY2565Q3!N:N,MATCH([1]ตารางคะแนนV3!$C886,[1]PlanfinY2565Q3!$C:$C,0))</f>
        <v>1</v>
      </c>
      <c r="P886" s="79">
        <f t="shared" si="209"/>
        <v>1</v>
      </c>
      <c r="Q886" s="80">
        <f>INDEX([1]Ratio!R:R,MATCH([1]ตารางคะแนนV3!$C886,[1]Ratio!$C:$C,0))</f>
        <v>66</v>
      </c>
      <c r="R886" s="81">
        <f>INDEX([1]RiskPlusY2565Q3!$S:$S,MATCH([1]ตารางคะแนนV3!C886,[1]RiskPlusY2565Q3!$D:$D,0))</f>
        <v>1</v>
      </c>
      <c r="S886" s="82">
        <f>INDEX([1]Ratio!$S:$S,MATCH([1]ตารางคะแนนV3!$C886,[1]Ratio!$C:$C,0))</f>
        <v>59</v>
      </c>
      <c r="T886" s="78">
        <f>VLOOKUP($C886,[1]RiskPlusY2565Q3!$D$2:$W$901,17,0)</f>
        <v>1</v>
      </c>
      <c r="U886" s="83">
        <f t="shared" si="210"/>
        <v>0.5</v>
      </c>
      <c r="V886" s="82">
        <f>INDEX([1]Ratio!$T:$T,MATCH([1]ตารางคะแนนV3!$C886,[1]Ratio!$C:$C,0))</f>
        <v>31</v>
      </c>
      <c r="W886" s="78">
        <f>VLOOKUP($C886,[1]RiskPlusY2565Q3!$D$2:$W$901,18,0)</f>
        <v>1</v>
      </c>
      <c r="X886" s="83">
        <f t="shared" si="211"/>
        <v>0.5</v>
      </c>
      <c r="Y886" s="82">
        <f>INDEX([1]Ratio!$V:$V,MATCH([1]ตารางคะแนนV3!$C886,[1]Ratio!$C:$C,0))</f>
        <v>36</v>
      </c>
      <c r="Z886" s="81">
        <f>INDEX([1]RiskPlusY2565Q3!$W:$W,MATCH([1]ตารางคะแนนV3!C886,[1]RiskPlusY2565Q3!$D:$D,0))</f>
        <v>1</v>
      </c>
      <c r="AA886" s="84">
        <f t="shared" si="212"/>
        <v>3</v>
      </c>
      <c r="AB886" s="77" t="str">
        <f>INDEX('[1]Quick MethodY2565Q3'!P:P,MATCH([1]ตารางคะแนนV3!$C886,'[1]Quick MethodY2565Q3'!$C:$C,0))</f>
        <v>1</v>
      </c>
      <c r="AC886" s="78" t="str">
        <f>INDEX('[1]Quick MethodY2565Q3'!Q:Q,MATCH([1]ตารางคะแนนV3!$C886,'[1]Quick MethodY2565Q3'!$C:$C,0))</f>
        <v>1</v>
      </c>
      <c r="AD886" s="78">
        <f>INDEX([1]HGRY2565Q3!W:W,MATCH([1]ตารางคะแนนV3!$C886,[1]HGRY2565Q3!$C:$C,0))</f>
        <v>0</v>
      </c>
      <c r="AE886" s="78">
        <f>INDEX([1]HGRY2565Q3!X:X,MATCH([1]ตารางคะแนนV3!$C886,[1]HGRY2565Q3!$C:$C,0))</f>
        <v>0</v>
      </c>
      <c r="AF886" s="78">
        <f>INDEX([1]HGRY2565Q3!Y:Y,MATCH([1]ตารางคะแนนV3!$C886,[1]HGRY2565Q3!$C:$C,0))</f>
        <v>0</v>
      </c>
      <c r="AG886" s="78">
        <f>INDEX([1]HGRY2565Q3!Z:Z,MATCH([1]ตารางคะแนนV3!$C886,[1]HGRY2565Q3!$C:$C,0))</f>
        <v>0.5</v>
      </c>
      <c r="AH886" s="85">
        <f t="shared" si="213"/>
        <v>2.5</v>
      </c>
      <c r="AI886" s="79">
        <f t="shared" si="214"/>
        <v>2</v>
      </c>
      <c r="AJ886" s="86">
        <f>INDEX([1]PointY2565Q3!J:J,MATCH([1]ตารางคะแนนV3!$C886,[1]PointY2565Q3!$C:$C,0))</f>
        <v>1</v>
      </c>
      <c r="AK886" s="87">
        <f>IFERROR(INDEX([1]อัตราการครองเตียง!O:O,MATCH([1]ตารางคะแนนV3!$C886,[1]อัตราการครองเตียง!$C:$C,0)),0)</f>
        <v>1</v>
      </c>
      <c r="AL886" s="88">
        <f>INDEX([1]SumAdjRw!R:R,MATCH([1]ตารางคะแนนV3!$C886,[1]SumAdjRw!$C:$C,0))</f>
        <v>1</v>
      </c>
      <c r="AM886" s="89">
        <f t="shared" si="215"/>
        <v>2</v>
      </c>
      <c r="AN886" s="90">
        <f t="shared" si="216"/>
        <v>5</v>
      </c>
      <c r="AO886" s="91">
        <f t="shared" si="217"/>
        <v>9</v>
      </c>
      <c r="AP886" s="92">
        <f>INDEX([1]RiskPlusY2565Q3!Q:Q,MATCH([1]ตารางคะแนนV3!$C886,[1]RiskPlusY2565Q3!$D:$D,0))</f>
        <v>1</v>
      </c>
      <c r="AQ886" s="92">
        <f>INDEX([1]RiskPlusY2565Q3!R:R,MATCH([1]ตารางคะแนนV3!$C886,[1]RiskPlusY2565Q3!$D:$D,0))</f>
        <v>1</v>
      </c>
      <c r="AR886" s="92">
        <f>INDEX([1]RiskPlusY2565Q3!AB:AB,MATCH([1]ตารางคะแนนV3!$C886,[1]RiskPlusY2565Q3!$D:$D,0))</f>
        <v>1</v>
      </c>
      <c r="AS886" s="93">
        <f t="shared" si="218"/>
        <v>3</v>
      </c>
      <c r="AT886" s="92">
        <f>INDEX([1]RiskPlusY2565Q3!AA:AA,MATCH([1]ตารางคะแนนV3!$C886,[1]RiskPlusY2565Q3!$D:$D,0))</f>
        <v>1</v>
      </c>
      <c r="AU886" s="92">
        <f>INDEX([1]RiskPlusY2565Q3!AC:AC,MATCH([1]ตารางคะแนนV3!$C886,[1]RiskPlusY2565Q3!$D:$D,0))</f>
        <v>1</v>
      </c>
      <c r="AV886" s="94">
        <f t="shared" si="219"/>
        <v>2</v>
      </c>
      <c r="AW886" s="95">
        <f t="shared" si="220"/>
        <v>5</v>
      </c>
      <c r="AX886" s="96">
        <f t="shared" si="221"/>
        <v>14</v>
      </c>
      <c r="AY886" s="18" t="str">
        <f t="shared" si="222"/>
        <v>A</v>
      </c>
      <c r="AZ886" s="18"/>
      <c r="BA886" s="18" t="str">
        <f>INDEX([1]Proflile65!$L:$L,MATCH([1]ตารางคะแนนV3!$C886,[1]Proflile65!$D:$D,0))</f>
        <v>เดิม</v>
      </c>
      <c r="BB886" s="18"/>
      <c r="BC886" s="18"/>
      <c r="BD886" s="28" t="b">
        <f t="shared" si="223"/>
        <v>1</v>
      </c>
      <c r="BE886" s="96">
        <v>14</v>
      </c>
      <c r="BF886" s="18" t="s">
        <v>2048</v>
      </c>
      <c r="BH886" s="17">
        <f t="shared" si="224"/>
        <v>300000</v>
      </c>
    </row>
    <row r="887" spans="1:60">
      <c r="A887" s="18" t="s">
        <v>48</v>
      </c>
      <c r="B887" s="17" t="s">
        <v>166</v>
      </c>
      <c r="C887" s="18" t="s">
        <v>1867</v>
      </c>
      <c r="D887" s="17" t="s">
        <v>2090</v>
      </c>
      <c r="E887" s="18" t="str">
        <f>INDEX([1]Proflile65!$F:$F,MATCH([1]ตารางคะแนนV3!$C887,[1]Proflile65!$D:$D,0))</f>
        <v>รพช.</v>
      </c>
      <c r="F887" s="18">
        <f>INDEX([1]Proflile65!$H:$H,MATCH([1]ตารางคะแนนV3!$C887,[1]Proflile65!$D:$D,0))</f>
        <v>144</v>
      </c>
      <c r="G887" s="19" t="str">
        <f>INDEX([1]Proflile65!$K:$K,MATCH([1]ตารางคะแนนV3!$C887,[1]Proflile65!$D:$D,0))</f>
        <v>รพช.M2 B&gt;100</v>
      </c>
      <c r="H887" s="75">
        <v>62381</v>
      </c>
      <c r="I887" s="76">
        <f>INDEX([1]RiskPlusY2565Q3!L:L,MATCH([1]ตารางคะแนนV3!$C887,[1]RiskPlusY2565Q3!$D:$D,0))</f>
        <v>226830172.16999999</v>
      </c>
      <c r="J887" s="76">
        <f>INDEX([1]RiskPlusY2565Q3!P:P,MATCH([1]ตารางคะแนนV3!$C887,[1]RiskPlusY2565Q3!$D:$D,0))</f>
        <v>142587236.47999999</v>
      </c>
      <c r="K887" s="76">
        <f>INDEX([1]RiskPlusY2565Q3!O:O,MATCH([1]ตารางคะแนนV3!$C887,[1]RiskPlusY2565Q3!$D:$D,0))</f>
        <v>91636286.450000003</v>
      </c>
      <c r="L887" s="76">
        <f>INDEX([1]RiskPlusY2565Q3!M:M,MATCH([1]ตารางคะแนนV3!$C887,[1]RiskPlusY2565Q3!$D:$D,0))</f>
        <v>73617524.349999994</v>
      </c>
      <c r="M887" s="29">
        <f>INDEX([1]RiskPlusY2565Q3!N:N,MATCH([1]ตารางคะแนนV3!$C887,[1]RiskPlusY2565Q3!$D:$D,0))</f>
        <v>0</v>
      </c>
      <c r="N887" s="77">
        <f>INDEX([1]PlanfinY2565Q3!M:M,MATCH([1]ตารางคะแนนV3!$C887,[1]PlanfinY2565Q3!$C:$C,0))</f>
        <v>0</v>
      </c>
      <c r="O887" s="78">
        <f>INDEX([1]PlanfinY2565Q3!N:N,MATCH([1]ตารางคะแนนV3!$C887,[1]PlanfinY2565Q3!$C:$C,0))</f>
        <v>1</v>
      </c>
      <c r="P887" s="79">
        <f t="shared" si="209"/>
        <v>1</v>
      </c>
      <c r="Q887" s="80">
        <f>INDEX([1]Ratio!R:R,MATCH([1]ตารางคะแนนV3!$C887,[1]Ratio!$C:$C,0))</f>
        <v>89</v>
      </c>
      <c r="R887" s="81">
        <f>INDEX([1]RiskPlusY2565Q3!$S:$S,MATCH([1]ตารางคะแนนV3!C887,[1]RiskPlusY2565Q3!$D:$D,0))</f>
        <v>1</v>
      </c>
      <c r="S887" s="82">
        <f>INDEX([1]Ratio!$S:$S,MATCH([1]ตารางคะแนนV3!$C887,[1]Ratio!$C:$C,0))</f>
        <v>62</v>
      </c>
      <c r="T887" s="78">
        <f>VLOOKUP($C887,[1]RiskPlusY2565Q3!$D$2:$W$901,17,0)</f>
        <v>0</v>
      </c>
      <c r="U887" s="83">
        <f t="shared" si="210"/>
        <v>0</v>
      </c>
      <c r="V887" s="82">
        <f>INDEX([1]Ratio!$T:$T,MATCH([1]ตารางคะแนนV3!$C887,[1]Ratio!$C:$C,0))</f>
        <v>48</v>
      </c>
      <c r="W887" s="78">
        <f>VLOOKUP($C887,[1]RiskPlusY2565Q3!$D$2:$W$901,18,0)</f>
        <v>1</v>
      </c>
      <c r="X887" s="83">
        <f t="shared" si="211"/>
        <v>0.5</v>
      </c>
      <c r="Y887" s="82">
        <f>INDEX([1]Ratio!$V:$V,MATCH([1]ตารางคะแนนV3!$C887,[1]Ratio!$C:$C,0))</f>
        <v>21</v>
      </c>
      <c r="Z887" s="81">
        <f>INDEX([1]RiskPlusY2565Q3!$W:$W,MATCH([1]ตารางคะแนนV3!C887,[1]RiskPlusY2565Q3!$D:$D,0))</f>
        <v>1</v>
      </c>
      <c r="AA887" s="84">
        <f t="shared" si="212"/>
        <v>2.5</v>
      </c>
      <c r="AB887" s="77" t="str">
        <f>INDEX('[1]Quick MethodY2565Q3'!P:P,MATCH([1]ตารางคะแนนV3!$C887,'[1]Quick MethodY2565Q3'!$C:$C,0))</f>
        <v>1</v>
      </c>
      <c r="AC887" s="78" t="str">
        <f>INDEX('[1]Quick MethodY2565Q3'!Q:Q,MATCH([1]ตารางคะแนนV3!$C887,'[1]Quick MethodY2565Q3'!$C:$C,0))</f>
        <v>1</v>
      </c>
      <c r="AD887" s="78">
        <f>INDEX([1]HGRY2565Q3!W:W,MATCH([1]ตารางคะแนนV3!$C887,[1]HGRY2565Q3!$C:$C,0))</f>
        <v>0</v>
      </c>
      <c r="AE887" s="78">
        <f>INDEX([1]HGRY2565Q3!X:X,MATCH([1]ตารางคะแนนV3!$C887,[1]HGRY2565Q3!$C:$C,0))</f>
        <v>0</v>
      </c>
      <c r="AF887" s="78">
        <f>INDEX([1]HGRY2565Q3!Y:Y,MATCH([1]ตารางคะแนนV3!$C887,[1]HGRY2565Q3!$C:$C,0))</f>
        <v>0</v>
      </c>
      <c r="AG887" s="78">
        <f>INDEX([1]HGRY2565Q3!Z:Z,MATCH([1]ตารางคะแนนV3!$C887,[1]HGRY2565Q3!$C:$C,0))</f>
        <v>0.5</v>
      </c>
      <c r="AH887" s="85">
        <f t="shared" si="213"/>
        <v>2.5</v>
      </c>
      <c r="AI887" s="79">
        <f t="shared" si="214"/>
        <v>2</v>
      </c>
      <c r="AJ887" s="86">
        <f>INDEX([1]PointY2565Q3!J:J,MATCH([1]ตารางคะแนนV3!$C887,[1]PointY2565Q3!$C:$C,0))</f>
        <v>1</v>
      </c>
      <c r="AK887" s="87">
        <f>IFERROR(INDEX([1]อัตราการครองเตียง!O:O,MATCH([1]ตารางคะแนนV3!$C887,[1]อัตราการครองเตียง!$C:$C,0)),0)</f>
        <v>0</v>
      </c>
      <c r="AL887" s="88">
        <f>INDEX([1]SumAdjRw!R:R,MATCH([1]ตารางคะแนนV3!$C887,[1]SumAdjRw!$C:$C,0))</f>
        <v>1</v>
      </c>
      <c r="AM887" s="89">
        <f t="shared" si="215"/>
        <v>1</v>
      </c>
      <c r="AN887" s="90">
        <f t="shared" si="216"/>
        <v>4</v>
      </c>
      <c r="AO887" s="91">
        <f t="shared" si="217"/>
        <v>7.5</v>
      </c>
      <c r="AP887" s="92">
        <f>INDEX([1]RiskPlusY2565Q3!Q:Q,MATCH([1]ตารางคะแนนV3!$C887,[1]RiskPlusY2565Q3!$D:$D,0))</f>
        <v>0</v>
      </c>
      <c r="AQ887" s="92">
        <f>INDEX([1]RiskPlusY2565Q3!R:R,MATCH([1]ตารางคะแนนV3!$C887,[1]RiskPlusY2565Q3!$D:$D,0))</f>
        <v>0</v>
      </c>
      <c r="AR887" s="92">
        <f>INDEX([1]RiskPlusY2565Q3!AB:AB,MATCH([1]ตารางคะแนนV3!$C887,[1]RiskPlusY2565Q3!$D:$D,0))</f>
        <v>1</v>
      </c>
      <c r="AS887" s="93">
        <f t="shared" si="218"/>
        <v>1</v>
      </c>
      <c r="AT887" s="92">
        <f>INDEX([1]RiskPlusY2565Q3!AA:AA,MATCH([1]ตารางคะแนนV3!$C887,[1]RiskPlusY2565Q3!$D:$D,0))</f>
        <v>1</v>
      </c>
      <c r="AU887" s="92">
        <f>INDEX([1]RiskPlusY2565Q3!AC:AC,MATCH([1]ตารางคะแนนV3!$C887,[1]RiskPlusY2565Q3!$D:$D,0))</f>
        <v>1</v>
      </c>
      <c r="AV887" s="94">
        <f t="shared" si="219"/>
        <v>2</v>
      </c>
      <c r="AW887" s="95">
        <f t="shared" si="220"/>
        <v>3</v>
      </c>
      <c r="AX887" s="96">
        <f t="shared" si="221"/>
        <v>10.5</v>
      </c>
      <c r="AY887" s="18" t="str">
        <f t="shared" si="222"/>
        <v>B</v>
      </c>
      <c r="AZ887" s="18"/>
      <c r="BA887" s="18" t="str">
        <f>INDEX([1]Proflile65!$L:$L,MATCH([1]ตารางคะแนนV3!$C887,[1]Proflile65!$D:$D,0))</f>
        <v>เดิม</v>
      </c>
      <c r="BB887" s="18"/>
      <c r="BC887" s="18"/>
      <c r="BD887" s="28" t="b">
        <f t="shared" si="223"/>
        <v>1</v>
      </c>
      <c r="BE887" s="96">
        <v>10.5</v>
      </c>
      <c r="BF887" s="18" t="s">
        <v>2071</v>
      </c>
      <c r="BH887" s="17">
        <f t="shared" si="224"/>
        <v>150000</v>
      </c>
    </row>
    <row r="888" spans="1:60">
      <c r="A888" s="18" t="s">
        <v>48</v>
      </c>
      <c r="B888" s="17" t="s">
        <v>166</v>
      </c>
      <c r="C888" s="18" t="s">
        <v>1869</v>
      </c>
      <c r="D888" s="17" t="s">
        <v>1870</v>
      </c>
      <c r="E888" s="18" t="str">
        <f>INDEX([1]Proflile65!$F:$F,MATCH([1]ตารางคะแนนV3!$C888,[1]Proflile65!$D:$D,0))</f>
        <v>รพช.</v>
      </c>
      <c r="F888" s="18">
        <f>INDEX([1]Proflile65!$H:$H,MATCH([1]ตารางคะแนนV3!$C888,[1]Proflile65!$D:$D,0))</f>
        <v>70</v>
      </c>
      <c r="G888" s="19" t="str">
        <f>INDEX([1]Proflile65!$K:$K,MATCH([1]ตารางคะแนนV3!$C888,[1]Proflile65!$D:$D,0))</f>
        <v>รพช.F2 P60,000-90,000</v>
      </c>
      <c r="H888" s="75">
        <v>62041</v>
      </c>
      <c r="I888" s="76">
        <f>INDEX([1]RiskPlusY2565Q3!L:L,MATCH([1]ตารางคะแนนV3!$C888,[1]RiskPlusY2565Q3!$D:$D,0))</f>
        <v>196055500.72999999</v>
      </c>
      <c r="J888" s="76">
        <f>INDEX([1]RiskPlusY2565Q3!P:P,MATCH([1]ตารางคะแนนV3!$C888,[1]RiskPlusY2565Q3!$D:$D,0))</f>
        <v>166070735.19999999</v>
      </c>
      <c r="K888" s="76">
        <f>INDEX([1]RiskPlusY2565Q3!O:O,MATCH([1]ตารางคะแนนV3!$C888,[1]RiskPlusY2565Q3!$D:$D,0))</f>
        <v>121397769.12</v>
      </c>
      <c r="L888" s="76">
        <f>INDEX([1]RiskPlusY2565Q3!M:M,MATCH([1]ตารางคะแนนV3!$C888,[1]RiskPlusY2565Q3!$D:$D,0))</f>
        <v>116666446.14</v>
      </c>
      <c r="M888" s="29">
        <f>INDEX([1]RiskPlusY2565Q3!N:N,MATCH([1]ตารางคะแนนV3!$C888,[1]RiskPlusY2565Q3!$D:$D,0))</f>
        <v>0</v>
      </c>
      <c r="N888" s="77">
        <f>INDEX([1]PlanfinY2565Q3!M:M,MATCH([1]ตารางคะแนนV3!$C888,[1]PlanfinY2565Q3!$C:$C,0))</f>
        <v>0</v>
      </c>
      <c r="O888" s="78">
        <f>INDEX([1]PlanfinY2565Q3!N:N,MATCH([1]ตารางคะแนนV3!$C888,[1]PlanfinY2565Q3!$C:$C,0))</f>
        <v>1</v>
      </c>
      <c r="P888" s="79">
        <f t="shared" si="209"/>
        <v>1</v>
      </c>
      <c r="Q888" s="80">
        <f>INDEX([1]Ratio!R:R,MATCH([1]ตารางคะแนนV3!$C888,[1]Ratio!$C:$C,0))</f>
        <v>28</v>
      </c>
      <c r="R888" s="81">
        <f>INDEX([1]RiskPlusY2565Q3!$S:$S,MATCH([1]ตารางคะแนนV3!C888,[1]RiskPlusY2565Q3!$D:$D,0))</f>
        <v>1</v>
      </c>
      <c r="S888" s="82">
        <f>INDEX([1]Ratio!$S:$S,MATCH([1]ตารางคะแนนV3!$C888,[1]Ratio!$C:$C,0))</f>
        <v>25</v>
      </c>
      <c r="T888" s="78">
        <f>VLOOKUP($C888,[1]RiskPlusY2565Q3!$D$2:$W$901,17,0)</f>
        <v>1</v>
      </c>
      <c r="U888" s="83">
        <f t="shared" si="210"/>
        <v>0.5</v>
      </c>
      <c r="V888" s="82">
        <f>INDEX([1]Ratio!$T:$T,MATCH([1]ตารางคะแนนV3!$C888,[1]Ratio!$C:$C,0))</f>
        <v>61</v>
      </c>
      <c r="W888" s="78">
        <f>VLOOKUP($C888,[1]RiskPlusY2565Q3!$D$2:$W$901,18,0)</f>
        <v>0</v>
      </c>
      <c r="X888" s="83">
        <f t="shared" si="211"/>
        <v>0</v>
      </c>
      <c r="Y888" s="82">
        <f>INDEX([1]Ratio!$V:$V,MATCH([1]ตารางคะแนนV3!$C888,[1]Ratio!$C:$C,0))</f>
        <v>53</v>
      </c>
      <c r="Z888" s="81">
        <f>INDEX([1]RiskPlusY2565Q3!$W:$W,MATCH([1]ตารางคะแนนV3!C888,[1]RiskPlusY2565Q3!$D:$D,0))</f>
        <v>1</v>
      </c>
      <c r="AA888" s="84">
        <f t="shared" si="212"/>
        <v>2.5</v>
      </c>
      <c r="AB888" s="77" t="str">
        <f>INDEX('[1]Quick MethodY2565Q3'!P:P,MATCH([1]ตารางคะแนนV3!$C888,'[1]Quick MethodY2565Q3'!$C:$C,0))</f>
        <v>1</v>
      </c>
      <c r="AC888" s="78" t="str">
        <f>INDEX('[1]Quick MethodY2565Q3'!Q:Q,MATCH([1]ตารางคะแนนV3!$C888,'[1]Quick MethodY2565Q3'!$C:$C,0))</f>
        <v>1</v>
      </c>
      <c r="AD888" s="78">
        <f>INDEX([1]HGRY2565Q3!W:W,MATCH([1]ตารางคะแนนV3!$C888,[1]HGRY2565Q3!$C:$C,0))</f>
        <v>0</v>
      </c>
      <c r="AE888" s="78">
        <f>INDEX([1]HGRY2565Q3!X:X,MATCH([1]ตารางคะแนนV3!$C888,[1]HGRY2565Q3!$C:$C,0))</f>
        <v>0.5</v>
      </c>
      <c r="AF888" s="78">
        <f>INDEX([1]HGRY2565Q3!Y:Y,MATCH([1]ตารางคะแนนV3!$C888,[1]HGRY2565Q3!$C:$C,0))</f>
        <v>0.5</v>
      </c>
      <c r="AG888" s="78">
        <f>INDEX([1]HGRY2565Q3!Z:Z,MATCH([1]ตารางคะแนนV3!$C888,[1]HGRY2565Q3!$C:$C,0))</f>
        <v>0.5</v>
      </c>
      <c r="AH888" s="85">
        <f t="shared" si="213"/>
        <v>3.5</v>
      </c>
      <c r="AI888" s="79">
        <f t="shared" si="214"/>
        <v>2</v>
      </c>
      <c r="AJ888" s="86">
        <f>INDEX([1]PointY2565Q3!J:J,MATCH([1]ตารางคะแนนV3!$C888,[1]PointY2565Q3!$C:$C,0))</f>
        <v>1</v>
      </c>
      <c r="AK888" s="87">
        <f>IFERROR(INDEX([1]อัตราการครองเตียง!O:O,MATCH([1]ตารางคะแนนV3!$C888,[1]อัตราการครองเตียง!$C:$C,0)),0)</f>
        <v>1</v>
      </c>
      <c r="AL888" s="88">
        <f>INDEX([1]SumAdjRw!R:R,MATCH([1]ตารางคะแนนV3!$C888,[1]SumAdjRw!$C:$C,0))</f>
        <v>1</v>
      </c>
      <c r="AM888" s="89">
        <f t="shared" si="215"/>
        <v>2</v>
      </c>
      <c r="AN888" s="90">
        <f t="shared" si="216"/>
        <v>5</v>
      </c>
      <c r="AO888" s="91">
        <f t="shared" si="217"/>
        <v>8.5</v>
      </c>
      <c r="AP888" s="92">
        <f>INDEX([1]RiskPlusY2565Q3!Q:Q,MATCH([1]ตารางคะแนนV3!$C888,[1]RiskPlusY2565Q3!$D:$D,0))</f>
        <v>1</v>
      </c>
      <c r="AQ888" s="92">
        <f>INDEX([1]RiskPlusY2565Q3!R:R,MATCH([1]ตารางคะแนนV3!$C888,[1]RiskPlusY2565Q3!$D:$D,0))</f>
        <v>1</v>
      </c>
      <c r="AR888" s="92">
        <f>INDEX([1]RiskPlusY2565Q3!AB:AB,MATCH([1]ตารางคะแนนV3!$C888,[1]RiskPlusY2565Q3!$D:$D,0))</f>
        <v>1</v>
      </c>
      <c r="AS888" s="93">
        <f t="shared" si="218"/>
        <v>3</v>
      </c>
      <c r="AT888" s="92">
        <f>INDEX([1]RiskPlusY2565Q3!AA:AA,MATCH([1]ตารางคะแนนV3!$C888,[1]RiskPlusY2565Q3!$D:$D,0))</f>
        <v>1</v>
      </c>
      <c r="AU888" s="92">
        <f>INDEX([1]RiskPlusY2565Q3!AC:AC,MATCH([1]ตารางคะแนนV3!$C888,[1]RiskPlusY2565Q3!$D:$D,0))</f>
        <v>1</v>
      </c>
      <c r="AV888" s="94">
        <f t="shared" si="219"/>
        <v>2</v>
      </c>
      <c r="AW888" s="95">
        <f t="shared" si="220"/>
        <v>5</v>
      </c>
      <c r="AX888" s="96">
        <f t="shared" si="221"/>
        <v>13.5</v>
      </c>
      <c r="AY888" s="18" t="str">
        <f t="shared" si="222"/>
        <v>A</v>
      </c>
      <c r="AZ888" s="18"/>
      <c r="BA888" s="18" t="str">
        <f>INDEX([1]Proflile65!$L:$L,MATCH([1]ตารางคะแนนV3!$C888,[1]Proflile65!$D:$D,0))</f>
        <v>เดิม</v>
      </c>
      <c r="BB888" s="18"/>
      <c r="BC888" s="18"/>
      <c r="BD888" s="28" t="b">
        <f t="shared" si="223"/>
        <v>1</v>
      </c>
      <c r="BE888" s="96">
        <v>13.5</v>
      </c>
      <c r="BF888" s="18" t="s">
        <v>2048</v>
      </c>
      <c r="BH888" s="17">
        <f t="shared" si="224"/>
        <v>300000</v>
      </c>
    </row>
    <row r="889" spans="1:60">
      <c r="A889" s="18" t="s">
        <v>48</v>
      </c>
      <c r="B889" s="17" t="s">
        <v>166</v>
      </c>
      <c r="C889" s="18" t="s">
        <v>1871</v>
      </c>
      <c r="D889" s="17" t="s">
        <v>1872</v>
      </c>
      <c r="E889" s="18" t="str">
        <f>INDEX([1]Proflile65!$F:$F,MATCH([1]ตารางคะแนนV3!$C889,[1]Proflile65!$D:$D,0))</f>
        <v>รพช.</v>
      </c>
      <c r="F889" s="18">
        <f>INDEX([1]Proflile65!$H:$H,MATCH([1]ตารางคะแนนV3!$C889,[1]Proflile65!$D:$D,0))</f>
        <v>45</v>
      </c>
      <c r="G889" s="19" t="str">
        <f>INDEX([1]Proflile65!$K:$K,MATCH([1]ตารางคะแนนV3!$C889,[1]Proflile65!$D:$D,0))</f>
        <v>รพช.F2 P60,000-90,000</v>
      </c>
      <c r="H889" s="75">
        <v>63584</v>
      </c>
      <c r="I889" s="76">
        <f>INDEX([1]RiskPlusY2565Q3!L:L,MATCH([1]ตารางคะแนนV3!$C889,[1]RiskPlusY2565Q3!$D:$D,0))</f>
        <v>43548678.479999997</v>
      </c>
      <c r="J889" s="76">
        <f>INDEX([1]RiskPlusY2565Q3!P:P,MATCH([1]ตารางคะแนนV3!$C889,[1]RiskPlusY2565Q3!$D:$D,0))</f>
        <v>30848553.379999999</v>
      </c>
      <c r="K889" s="76">
        <f>INDEX([1]RiskPlusY2565Q3!O:O,MATCH([1]ตารางคะแนนV3!$C889,[1]RiskPlusY2565Q3!$D:$D,0))</f>
        <v>29340961.399999999</v>
      </c>
      <c r="L889" s="76">
        <f>INDEX([1]RiskPlusY2565Q3!M:M,MATCH([1]ตารางคะแนนV3!$C889,[1]RiskPlusY2565Q3!$D:$D,0))</f>
        <v>21151232.5</v>
      </c>
      <c r="M889" s="29">
        <f>INDEX([1]RiskPlusY2565Q3!N:N,MATCH([1]ตารางคะแนนV3!$C889,[1]RiskPlusY2565Q3!$D:$D,0))</f>
        <v>0</v>
      </c>
      <c r="N889" s="77">
        <f>INDEX([1]PlanfinY2565Q3!M:M,MATCH([1]ตารางคะแนนV3!$C889,[1]PlanfinY2565Q3!$C:$C,0))</f>
        <v>0</v>
      </c>
      <c r="O889" s="78">
        <f>INDEX([1]PlanfinY2565Q3!N:N,MATCH([1]ตารางคะแนนV3!$C889,[1]PlanfinY2565Q3!$C:$C,0))</f>
        <v>1</v>
      </c>
      <c r="P889" s="79">
        <f t="shared" si="209"/>
        <v>1</v>
      </c>
      <c r="Q889" s="80">
        <f>INDEX([1]Ratio!R:R,MATCH([1]ตารางคะแนนV3!$C889,[1]Ratio!$C:$C,0))</f>
        <v>75</v>
      </c>
      <c r="R889" s="81">
        <f>INDEX([1]RiskPlusY2565Q3!$S:$S,MATCH([1]ตารางคะแนนV3!C889,[1]RiskPlusY2565Q3!$D:$D,0))</f>
        <v>1</v>
      </c>
      <c r="S889" s="82">
        <f>INDEX([1]Ratio!$S:$S,MATCH([1]ตารางคะแนนV3!$C889,[1]Ratio!$C:$C,0))</f>
        <v>75</v>
      </c>
      <c r="T889" s="78">
        <f>VLOOKUP($C889,[1]RiskPlusY2565Q3!$D$2:$W$901,17,0)</f>
        <v>0</v>
      </c>
      <c r="U889" s="83">
        <f t="shared" si="210"/>
        <v>0</v>
      </c>
      <c r="V889" s="82">
        <f>INDEX([1]Ratio!$T:$T,MATCH([1]ตารางคะแนนV3!$C889,[1]Ratio!$C:$C,0))</f>
        <v>62</v>
      </c>
      <c r="W889" s="78">
        <f>VLOOKUP($C889,[1]RiskPlusY2565Q3!$D$2:$W$901,18,0)</f>
        <v>0</v>
      </c>
      <c r="X889" s="83">
        <f t="shared" si="211"/>
        <v>0</v>
      </c>
      <c r="Y889" s="82">
        <f>INDEX([1]Ratio!$V:$V,MATCH([1]ตารางคะแนนV3!$C889,[1]Ratio!$C:$C,0))</f>
        <v>37</v>
      </c>
      <c r="Z889" s="81">
        <f>INDEX([1]RiskPlusY2565Q3!$W:$W,MATCH([1]ตารางคะแนนV3!C889,[1]RiskPlusY2565Q3!$D:$D,0))</f>
        <v>1</v>
      </c>
      <c r="AA889" s="84">
        <f t="shared" si="212"/>
        <v>2</v>
      </c>
      <c r="AB889" s="77" t="str">
        <f>INDEX('[1]Quick MethodY2565Q3'!P:P,MATCH([1]ตารางคะแนนV3!$C889,'[1]Quick MethodY2565Q3'!$C:$C,0))</f>
        <v>1</v>
      </c>
      <c r="AC889" s="78" t="str">
        <f>INDEX('[1]Quick MethodY2565Q3'!Q:Q,MATCH([1]ตารางคะแนนV3!$C889,'[1]Quick MethodY2565Q3'!$C:$C,0))</f>
        <v>0</v>
      </c>
      <c r="AD889" s="78">
        <f>INDEX([1]HGRY2565Q3!W:W,MATCH([1]ตารางคะแนนV3!$C889,[1]HGRY2565Q3!$C:$C,0))</f>
        <v>0</v>
      </c>
      <c r="AE889" s="78">
        <f>INDEX([1]HGRY2565Q3!X:X,MATCH([1]ตารางคะแนนV3!$C889,[1]HGRY2565Q3!$C:$C,0))</f>
        <v>0.5</v>
      </c>
      <c r="AF889" s="78">
        <f>INDEX([1]HGRY2565Q3!Y:Y,MATCH([1]ตารางคะแนนV3!$C889,[1]HGRY2565Q3!$C:$C,0))</f>
        <v>0.5</v>
      </c>
      <c r="AG889" s="78">
        <f>INDEX([1]HGRY2565Q3!Z:Z,MATCH([1]ตารางคะแนนV3!$C889,[1]HGRY2565Q3!$C:$C,0))</f>
        <v>0.5</v>
      </c>
      <c r="AH889" s="85">
        <f t="shared" si="213"/>
        <v>2.5</v>
      </c>
      <c r="AI889" s="79">
        <f t="shared" si="214"/>
        <v>2</v>
      </c>
      <c r="AJ889" s="86">
        <f>INDEX([1]PointY2565Q3!J:J,MATCH([1]ตารางคะแนนV3!$C889,[1]PointY2565Q3!$C:$C,0))</f>
        <v>1</v>
      </c>
      <c r="AK889" s="87">
        <f>IFERROR(INDEX([1]อัตราการครองเตียง!O:O,MATCH([1]ตารางคะแนนV3!$C889,[1]อัตราการครองเตียง!$C:$C,0)),0)</f>
        <v>1</v>
      </c>
      <c r="AL889" s="88">
        <f>INDEX([1]SumAdjRw!R:R,MATCH([1]ตารางคะแนนV3!$C889,[1]SumAdjRw!$C:$C,0))</f>
        <v>1</v>
      </c>
      <c r="AM889" s="89">
        <f t="shared" si="215"/>
        <v>2</v>
      </c>
      <c r="AN889" s="90">
        <f t="shared" si="216"/>
        <v>5</v>
      </c>
      <c r="AO889" s="91">
        <f t="shared" si="217"/>
        <v>8</v>
      </c>
      <c r="AP889" s="92">
        <f>INDEX([1]RiskPlusY2565Q3!Q:Q,MATCH([1]ตารางคะแนนV3!$C889,[1]RiskPlusY2565Q3!$D:$D,0))</f>
        <v>0</v>
      </c>
      <c r="AQ889" s="92">
        <f>INDEX([1]RiskPlusY2565Q3!R:R,MATCH([1]ตารางคะแนนV3!$C889,[1]RiskPlusY2565Q3!$D:$D,0))</f>
        <v>0</v>
      </c>
      <c r="AR889" s="92">
        <f>INDEX([1]RiskPlusY2565Q3!AB:AB,MATCH([1]ตารางคะแนนV3!$C889,[1]RiskPlusY2565Q3!$D:$D,0))</f>
        <v>1</v>
      </c>
      <c r="AS889" s="93">
        <f t="shared" si="218"/>
        <v>1</v>
      </c>
      <c r="AT889" s="92">
        <f>INDEX([1]RiskPlusY2565Q3!AA:AA,MATCH([1]ตารางคะแนนV3!$C889,[1]RiskPlusY2565Q3!$D:$D,0))</f>
        <v>1</v>
      </c>
      <c r="AU889" s="92">
        <f>INDEX([1]RiskPlusY2565Q3!AC:AC,MATCH([1]ตารางคะแนนV3!$C889,[1]RiskPlusY2565Q3!$D:$D,0))</f>
        <v>1</v>
      </c>
      <c r="AV889" s="94">
        <f t="shared" si="219"/>
        <v>2</v>
      </c>
      <c r="AW889" s="95">
        <f t="shared" si="220"/>
        <v>3</v>
      </c>
      <c r="AX889" s="96">
        <f t="shared" si="221"/>
        <v>11</v>
      </c>
      <c r="AY889" s="18" t="str">
        <f t="shared" si="222"/>
        <v>B</v>
      </c>
      <c r="AZ889" s="18"/>
      <c r="BA889" s="18" t="str">
        <f>INDEX([1]Proflile65!$L:$L,MATCH([1]ตารางคะแนนV3!$C889,[1]Proflile65!$D:$D,0))</f>
        <v>เดิม</v>
      </c>
      <c r="BB889" s="18"/>
      <c r="BC889" s="18"/>
      <c r="BD889" s="28" t="b">
        <f t="shared" si="223"/>
        <v>1</v>
      </c>
      <c r="BE889" s="96">
        <v>11</v>
      </c>
      <c r="BF889" s="18" t="s">
        <v>2071</v>
      </c>
      <c r="BH889" s="17">
        <f t="shared" si="224"/>
        <v>150000</v>
      </c>
    </row>
    <row r="890" spans="1:60">
      <c r="A890" s="18" t="s">
        <v>48</v>
      </c>
      <c r="B890" s="17" t="s">
        <v>166</v>
      </c>
      <c r="C890" s="18" t="s">
        <v>1873</v>
      </c>
      <c r="D890" s="17" t="s">
        <v>1874</v>
      </c>
      <c r="E890" s="18" t="str">
        <f>INDEX([1]Proflile65!$F:$F,MATCH([1]ตารางคะแนนV3!$C890,[1]Proflile65!$D:$D,0))</f>
        <v>รพช.</v>
      </c>
      <c r="F890" s="18">
        <f>INDEX([1]Proflile65!$H:$H,MATCH([1]ตารางคะแนนV3!$C890,[1]Proflile65!$D:$D,0))</f>
        <v>62</v>
      </c>
      <c r="G890" s="19" t="str">
        <f>INDEX([1]Proflile65!$K:$K,MATCH([1]ตารางคะแนนV3!$C890,[1]Proflile65!$D:$D,0))</f>
        <v>รพช.F1 P&lt;=50,000</v>
      </c>
      <c r="H890" s="75">
        <v>47930</v>
      </c>
      <c r="I890" s="76">
        <f>INDEX([1]RiskPlusY2565Q3!L:L,MATCH([1]ตารางคะแนนV3!$C890,[1]RiskPlusY2565Q3!$D:$D,0))</f>
        <v>65821286.450000003</v>
      </c>
      <c r="J890" s="76">
        <f>INDEX([1]RiskPlusY2565Q3!P:P,MATCH([1]ตารางคะแนนV3!$C890,[1]RiskPlusY2565Q3!$D:$D,0))</f>
        <v>37565578.960000001</v>
      </c>
      <c r="K890" s="76">
        <f>INDEX([1]RiskPlusY2565Q3!O:O,MATCH([1]ตารางคะแนนV3!$C890,[1]RiskPlusY2565Q3!$D:$D,0))</f>
        <v>35474281.969999999</v>
      </c>
      <c r="L890" s="76">
        <f>INDEX([1]RiskPlusY2565Q3!M:M,MATCH([1]ตารางคะแนนV3!$C890,[1]RiskPlusY2565Q3!$D:$D,0))</f>
        <v>31805191.879999999</v>
      </c>
      <c r="M890" s="29">
        <f>INDEX([1]RiskPlusY2565Q3!N:N,MATCH([1]ตารางคะแนนV3!$C890,[1]RiskPlusY2565Q3!$D:$D,0))</f>
        <v>0</v>
      </c>
      <c r="N890" s="77">
        <f>INDEX([1]PlanfinY2565Q3!M:M,MATCH([1]ตารางคะแนนV3!$C890,[1]PlanfinY2565Q3!$C:$C,0))</f>
        <v>0</v>
      </c>
      <c r="O890" s="78">
        <f>INDEX([1]PlanfinY2565Q3!N:N,MATCH([1]ตารางคะแนนV3!$C890,[1]PlanfinY2565Q3!$C:$C,0))</f>
        <v>1</v>
      </c>
      <c r="P890" s="79">
        <f t="shared" si="209"/>
        <v>1</v>
      </c>
      <c r="Q890" s="80">
        <f>INDEX([1]Ratio!R:R,MATCH([1]ตารางคะแนนV3!$C890,[1]Ratio!$C:$C,0))</f>
        <v>81</v>
      </c>
      <c r="R890" s="81">
        <f>INDEX([1]RiskPlusY2565Q3!$S:$S,MATCH([1]ตารางคะแนนV3!C890,[1]RiskPlusY2565Q3!$D:$D,0))</f>
        <v>1</v>
      </c>
      <c r="S890" s="82">
        <f>INDEX([1]Ratio!$S:$S,MATCH([1]ตารางคะแนนV3!$C890,[1]Ratio!$C:$C,0))</f>
        <v>66</v>
      </c>
      <c r="T890" s="78">
        <f>VLOOKUP($C890,[1]RiskPlusY2565Q3!$D$2:$W$901,17,0)</f>
        <v>0</v>
      </c>
      <c r="U890" s="83">
        <f t="shared" si="210"/>
        <v>0</v>
      </c>
      <c r="V890" s="82">
        <f>INDEX([1]Ratio!$T:$T,MATCH([1]ตารางคะแนนV3!$C890,[1]Ratio!$C:$C,0))</f>
        <v>45</v>
      </c>
      <c r="W890" s="78">
        <f>VLOOKUP($C890,[1]RiskPlusY2565Q3!$D$2:$W$901,18,0)</f>
        <v>1</v>
      </c>
      <c r="X890" s="83">
        <f t="shared" si="211"/>
        <v>0.5</v>
      </c>
      <c r="Y890" s="82">
        <f>INDEX([1]Ratio!$V:$V,MATCH([1]ตารางคะแนนV3!$C890,[1]Ratio!$C:$C,0))</f>
        <v>41</v>
      </c>
      <c r="Z890" s="81">
        <f>INDEX([1]RiskPlusY2565Q3!$W:$W,MATCH([1]ตารางคะแนนV3!C890,[1]RiskPlusY2565Q3!$D:$D,0))</f>
        <v>1</v>
      </c>
      <c r="AA890" s="84">
        <f t="shared" si="212"/>
        <v>2.5</v>
      </c>
      <c r="AB890" s="77" t="str">
        <f>INDEX('[1]Quick MethodY2565Q3'!P:P,MATCH([1]ตารางคะแนนV3!$C890,'[1]Quick MethodY2565Q3'!$C:$C,0))</f>
        <v>0</v>
      </c>
      <c r="AC890" s="78" t="str">
        <f>INDEX('[1]Quick MethodY2565Q3'!Q:Q,MATCH([1]ตารางคะแนนV3!$C890,'[1]Quick MethodY2565Q3'!$C:$C,0))</f>
        <v>1</v>
      </c>
      <c r="AD890" s="78">
        <f>INDEX([1]HGRY2565Q3!W:W,MATCH([1]ตารางคะแนนV3!$C890,[1]HGRY2565Q3!$C:$C,0))</f>
        <v>0</v>
      </c>
      <c r="AE890" s="78">
        <f>INDEX([1]HGRY2565Q3!X:X,MATCH([1]ตารางคะแนนV3!$C890,[1]HGRY2565Q3!$C:$C,0))</f>
        <v>0</v>
      </c>
      <c r="AF890" s="78">
        <f>INDEX([1]HGRY2565Q3!Y:Y,MATCH([1]ตารางคะแนนV3!$C890,[1]HGRY2565Q3!$C:$C,0))</f>
        <v>0</v>
      </c>
      <c r="AG890" s="78">
        <f>INDEX([1]HGRY2565Q3!Z:Z,MATCH([1]ตารางคะแนนV3!$C890,[1]HGRY2565Q3!$C:$C,0))</f>
        <v>0</v>
      </c>
      <c r="AH890" s="85">
        <f t="shared" si="213"/>
        <v>1</v>
      </c>
      <c r="AI890" s="79">
        <f t="shared" si="214"/>
        <v>1</v>
      </c>
      <c r="AJ890" s="86">
        <f>INDEX([1]PointY2565Q3!J:J,MATCH([1]ตารางคะแนนV3!$C890,[1]PointY2565Q3!$C:$C,0))</f>
        <v>1</v>
      </c>
      <c r="AK890" s="87">
        <f>IFERROR(INDEX([1]อัตราการครองเตียง!O:O,MATCH([1]ตารางคะแนนV3!$C890,[1]อัตราการครองเตียง!$C:$C,0)),0)</f>
        <v>1</v>
      </c>
      <c r="AL890" s="88">
        <f>INDEX([1]SumAdjRw!R:R,MATCH([1]ตารางคะแนนV3!$C890,[1]SumAdjRw!$C:$C,0))</f>
        <v>1</v>
      </c>
      <c r="AM890" s="89">
        <f t="shared" si="215"/>
        <v>2</v>
      </c>
      <c r="AN890" s="90">
        <f t="shared" si="216"/>
        <v>4</v>
      </c>
      <c r="AO890" s="91">
        <f t="shared" si="217"/>
        <v>7.5</v>
      </c>
      <c r="AP890" s="92">
        <f>INDEX([1]RiskPlusY2565Q3!Q:Q,MATCH([1]ตารางคะแนนV3!$C890,[1]RiskPlusY2565Q3!$D:$D,0))</f>
        <v>0</v>
      </c>
      <c r="AQ890" s="92">
        <f>INDEX([1]RiskPlusY2565Q3!R:R,MATCH([1]ตารางคะแนนV3!$C890,[1]RiskPlusY2565Q3!$D:$D,0))</f>
        <v>0</v>
      </c>
      <c r="AR890" s="92">
        <f>INDEX([1]RiskPlusY2565Q3!AB:AB,MATCH([1]ตารางคะแนนV3!$C890,[1]RiskPlusY2565Q3!$D:$D,0))</f>
        <v>1</v>
      </c>
      <c r="AS890" s="93">
        <f t="shared" si="218"/>
        <v>1</v>
      </c>
      <c r="AT890" s="92">
        <f>INDEX([1]RiskPlusY2565Q3!AA:AA,MATCH([1]ตารางคะแนนV3!$C890,[1]RiskPlusY2565Q3!$D:$D,0))</f>
        <v>1</v>
      </c>
      <c r="AU890" s="92">
        <f>INDEX([1]RiskPlusY2565Q3!AC:AC,MATCH([1]ตารางคะแนนV3!$C890,[1]RiskPlusY2565Q3!$D:$D,0))</f>
        <v>1</v>
      </c>
      <c r="AV890" s="94">
        <f t="shared" si="219"/>
        <v>2</v>
      </c>
      <c r="AW890" s="95">
        <f t="shared" si="220"/>
        <v>3</v>
      </c>
      <c r="AX890" s="96">
        <f t="shared" si="221"/>
        <v>10.5</v>
      </c>
      <c r="AY890" s="18" t="str">
        <f t="shared" si="222"/>
        <v>B</v>
      </c>
      <c r="AZ890" s="18"/>
      <c r="BA890" s="18" t="str">
        <f>INDEX([1]Proflile65!$L:$L,MATCH([1]ตารางคะแนนV3!$C890,[1]Proflile65!$D:$D,0))</f>
        <v>เดิม</v>
      </c>
      <c r="BB890" s="18"/>
      <c r="BC890" s="18"/>
      <c r="BD890" s="28" t="b">
        <f t="shared" si="223"/>
        <v>1</v>
      </c>
      <c r="BE890" s="96">
        <v>10.5</v>
      </c>
      <c r="BF890" s="18" t="s">
        <v>2071</v>
      </c>
      <c r="BH890" s="17">
        <f t="shared" si="224"/>
        <v>150000</v>
      </c>
    </row>
    <row r="891" spans="1:60">
      <c r="A891" s="18" t="s">
        <v>48</v>
      </c>
      <c r="B891" s="17" t="s">
        <v>166</v>
      </c>
      <c r="C891" s="18" t="s">
        <v>1875</v>
      </c>
      <c r="D891" s="17" t="s">
        <v>1876</v>
      </c>
      <c r="E891" s="18" t="str">
        <f>INDEX([1]Proflile65!$F:$F,MATCH([1]ตารางคะแนนV3!$C891,[1]Proflile65!$D:$D,0))</f>
        <v>รพช.</v>
      </c>
      <c r="F891" s="18">
        <f>INDEX([1]Proflile65!$H:$H,MATCH([1]ตารางคะแนนV3!$C891,[1]Proflile65!$D:$D,0))</f>
        <v>30</v>
      </c>
      <c r="G891" s="19" t="str">
        <f>INDEX([1]Proflile65!$K:$K,MATCH([1]ตารางคะแนนV3!$C891,[1]Proflile65!$D:$D,0))</f>
        <v>รพช.F2 P&lt;=30,000</v>
      </c>
      <c r="H891" s="75">
        <v>10108</v>
      </c>
      <c r="I891" s="76">
        <f>INDEX([1]RiskPlusY2565Q3!L:L,MATCH([1]ตารางคะแนนV3!$C891,[1]RiskPlusY2565Q3!$D:$D,0))</f>
        <v>24730783</v>
      </c>
      <c r="J891" s="76">
        <f>INDEX([1]RiskPlusY2565Q3!P:P,MATCH([1]ตารางคะแนนV3!$C891,[1]RiskPlusY2565Q3!$D:$D,0))</f>
        <v>17398496.789999999</v>
      </c>
      <c r="K891" s="76">
        <f>INDEX([1]RiskPlusY2565Q3!O:O,MATCH([1]ตารางคะแนนV3!$C891,[1]RiskPlusY2565Q3!$D:$D,0))</f>
        <v>10520451.720000001</v>
      </c>
      <c r="L891" s="76">
        <f>INDEX([1]RiskPlusY2565Q3!M:M,MATCH([1]ตารางคะแนนV3!$C891,[1]RiskPlusY2565Q3!$D:$D,0))</f>
        <v>7751644.7999999998</v>
      </c>
      <c r="M891" s="29">
        <f>INDEX([1]RiskPlusY2565Q3!N:N,MATCH([1]ตารางคะแนนV3!$C891,[1]RiskPlusY2565Q3!$D:$D,0))</f>
        <v>0</v>
      </c>
      <c r="N891" s="77">
        <f>INDEX([1]PlanfinY2565Q3!M:M,MATCH([1]ตารางคะแนนV3!$C891,[1]PlanfinY2565Q3!$C:$C,0))</f>
        <v>0</v>
      </c>
      <c r="O891" s="78">
        <f>INDEX([1]PlanfinY2565Q3!N:N,MATCH([1]ตารางคะแนนV3!$C891,[1]PlanfinY2565Q3!$C:$C,0))</f>
        <v>0</v>
      </c>
      <c r="P891" s="79">
        <f t="shared" si="209"/>
        <v>0</v>
      </c>
      <c r="Q891" s="80">
        <f>INDEX([1]Ratio!R:R,MATCH([1]ตารางคะแนนV3!$C891,[1]Ratio!$C:$C,0))</f>
        <v>107</v>
      </c>
      <c r="R891" s="81">
        <f>INDEX([1]RiskPlusY2565Q3!$S:$S,MATCH([1]ตารางคะแนนV3!C891,[1]RiskPlusY2565Q3!$D:$D,0))</f>
        <v>0</v>
      </c>
      <c r="S891" s="82">
        <f>INDEX([1]Ratio!$S:$S,MATCH([1]ตารางคะแนนV3!$C891,[1]Ratio!$C:$C,0))</f>
        <v>42</v>
      </c>
      <c r="T891" s="78">
        <f>VLOOKUP($C891,[1]RiskPlusY2565Q3!$D$2:$W$901,17,0)</f>
        <v>1</v>
      </c>
      <c r="U891" s="83">
        <f t="shared" si="210"/>
        <v>0.5</v>
      </c>
      <c r="V891" s="82">
        <f>INDEX([1]Ratio!$T:$T,MATCH([1]ตารางคะแนนV3!$C891,[1]Ratio!$C:$C,0))</f>
        <v>46</v>
      </c>
      <c r="W891" s="78">
        <f>VLOOKUP($C891,[1]RiskPlusY2565Q3!$D$2:$W$901,18,0)</f>
        <v>1</v>
      </c>
      <c r="X891" s="83">
        <f t="shared" si="211"/>
        <v>0.5</v>
      </c>
      <c r="Y891" s="82">
        <f>INDEX([1]Ratio!$V:$V,MATCH([1]ตารางคะแนนV3!$C891,[1]Ratio!$C:$C,0))</f>
        <v>45</v>
      </c>
      <c r="Z891" s="81">
        <f>INDEX([1]RiskPlusY2565Q3!$W:$W,MATCH([1]ตารางคะแนนV3!C891,[1]RiskPlusY2565Q3!$D:$D,0))</f>
        <v>1</v>
      </c>
      <c r="AA891" s="84">
        <f t="shared" si="212"/>
        <v>2</v>
      </c>
      <c r="AB891" s="77" t="str">
        <f>INDEX('[1]Quick MethodY2565Q3'!P:P,MATCH([1]ตารางคะแนนV3!$C891,'[1]Quick MethodY2565Q3'!$C:$C,0))</f>
        <v>1</v>
      </c>
      <c r="AC891" s="78" t="str">
        <f>INDEX('[1]Quick MethodY2565Q3'!Q:Q,MATCH([1]ตารางคะแนนV3!$C891,'[1]Quick MethodY2565Q3'!$C:$C,0))</f>
        <v>1</v>
      </c>
      <c r="AD891" s="78">
        <f>INDEX([1]HGRY2565Q3!W:W,MATCH([1]ตารางคะแนนV3!$C891,[1]HGRY2565Q3!$C:$C,0))</f>
        <v>0.5</v>
      </c>
      <c r="AE891" s="78">
        <f>INDEX([1]HGRY2565Q3!X:X,MATCH([1]ตารางคะแนนV3!$C891,[1]HGRY2565Q3!$C:$C,0))</f>
        <v>0.5</v>
      </c>
      <c r="AF891" s="78">
        <f>INDEX([1]HGRY2565Q3!Y:Y,MATCH([1]ตารางคะแนนV3!$C891,[1]HGRY2565Q3!$C:$C,0))</f>
        <v>0.5</v>
      </c>
      <c r="AG891" s="78">
        <f>INDEX([1]HGRY2565Q3!Z:Z,MATCH([1]ตารางคะแนนV3!$C891,[1]HGRY2565Q3!$C:$C,0))</f>
        <v>0.5</v>
      </c>
      <c r="AH891" s="85">
        <f t="shared" si="213"/>
        <v>4</v>
      </c>
      <c r="AI891" s="79">
        <f t="shared" si="214"/>
        <v>2</v>
      </c>
      <c r="AJ891" s="86">
        <f>INDEX([1]PointY2565Q3!J:J,MATCH([1]ตารางคะแนนV3!$C891,[1]PointY2565Q3!$C:$C,0))</f>
        <v>1</v>
      </c>
      <c r="AK891" s="87">
        <f>IFERROR(INDEX([1]อัตราการครองเตียง!O:O,MATCH([1]ตารางคะแนนV3!$C891,[1]อัตราการครองเตียง!$C:$C,0)),0)</f>
        <v>0</v>
      </c>
      <c r="AL891" s="88">
        <f>INDEX([1]SumAdjRw!R:R,MATCH([1]ตารางคะแนนV3!$C891,[1]SumAdjRw!$C:$C,0))</f>
        <v>0</v>
      </c>
      <c r="AM891" s="89">
        <f t="shared" si="215"/>
        <v>0</v>
      </c>
      <c r="AN891" s="90">
        <f t="shared" si="216"/>
        <v>3</v>
      </c>
      <c r="AO891" s="91">
        <f t="shared" si="217"/>
        <v>5</v>
      </c>
      <c r="AP891" s="92">
        <f>INDEX([1]RiskPlusY2565Q3!Q:Q,MATCH([1]ตารางคะแนนV3!$C891,[1]RiskPlusY2565Q3!$D:$D,0))</f>
        <v>0</v>
      </c>
      <c r="AQ891" s="92">
        <f>INDEX([1]RiskPlusY2565Q3!R:R,MATCH([1]ตารางคะแนนV3!$C891,[1]RiskPlusY2565Q3!$D:$D,0))</f>
        <v>0</v>
      </c>
      <c r="AR891" s="92">
        <f>INDEX([1]RiskPlusY2565Q3!AB:AB,MATCH([1]ตารางคะแนนV3!$C891,[1]RiskPlusY2565Q3!$D:$D,0))</f>
        <v>1</v>
      </c>
      <c r="AS891" s="93">
        <f t="shared" si="218"/>
        <v>1</v>
      </c>
      <c r="AT891" s="92">
        <f>INDEX([1]RiskPlusY2565Q3!AA:AA,MATCH([1]ตารางคะแนนV3!$C891,[1]RiskPlusY2565Q3!$D:$D,0))</f>
        <v>1</v>
      </c>
      <c r="AU891" s="92">
        <f>INDEX([1]RiskPlusY2565Q3!AC:AC,MATCH([1]ตารางคะแนนV3!$C891,[1]RiskPlusY2565Q3!$D:$D,0))</f>
        <v>1</v>
      </c>
      <c r="AV891" s="94">
        <f t="shared" si="219"/>
        <v>2</v>
      </c>
      <c r="AW891" s="95">
        <f t="shared" si="220"/>
        <v>3</v>
      </c>
      <c r="AX891" s="96">
        <f t="shared" si="221"/>
        <v>8</v>
      </c>
      <c r="AY891" s="18" t="str">
        <f t="shared" si="222"/>
        <v>D</v>
      </c>
      <c r="AZ891" s="18"/>
      <c r="BA891" s="18" t="str">
        <f>INDEX([1]Proflile65!$L:$L,MATCH([1]ตารางคะแนนV3!$C891,[1]Proflile65!$D:$D,0))</f>
        <v>เดิม</v>
      </c>
      <c r="BB891" s="18"/>
      <c r="BC891" s="18"/>
      <c r="BD891" s="28" t="b">
        <f t="shared" si="223"/>
        <v>1</v>
      </c>
      <c r="BE891" s="96">
        <v>8</v>
      </c>
      <c r="BF891" s="18" t="s">
        <v>2073</v>
      </c>
      <c r="BH891" s="17">
        <f t="shared" si="224"/>
        <v>0</v>
      </c>
    </row>
    <row r="892" spans="1:60">
      <c r="A892" s="18" t="s">
        <v>48</v>
      </c>
      <c r="B892" s="17" t="s">
        <v>166</v>
      </c>
      <c r="C892" s="18" t="s">
        <v>1877</v>
      </c>
      <c r="D892" s="17" t="s">
        <v>1878</v>
      </c>
      <c r="E892" s="18" t="str">
        <f>INDEX([1]Proflile65!$F:$F,MATCH([1]ตารางคะแนนV3!$C892,[1]Proflile65!$D:$D,0))</f>
        <v>รพช.</v>
      </c>
      <c r="F892" s="18">
        <f>INDEX([1]Proflile65!$H:$H,MATCH([1]ตารางคะแนนV3!$C892,[1]Proflile65!$D:$D,0))</f>
        <v>73</v>
      </c>
      <c r="G892" s="19" t="str">
        <f>INDEX([1]Proflile65!$K:$K,MATCH([1]ตารางคะแนนV3!$C892,[1]Proflile65!$D:$D,0))</f>
        <v>รพช.F2 P30,000-60,000</v>
      </c>
      <c r="H892" s="75">
        <v>55785</v>
      </c>
      <c r="I892" s="76">
        <f>INDEX([1]RiskPlusY2565Q3!L:L,MATCH([1]ตารางคะแนนV3!$C892,[1]RiskPlusY2565Q3!$D:$D,0))</f>
        <v>91266724.450000003</v>
      </c>
      <c r="J892" s="76">
        <f>INDEX([1]RiskPlusY2565Q3!P:P,MATCH([1]ตารางคะแนนV3!$C892,[1]RiskPlusY2565Q3!$D:$D,0))</f>
        <v>74399778.200000003</v>
      </c>
      <c r="K892" s="76">
        <f>INDEX([1]RiskPlusY2565Q3!O:O,MATCH([1]ตารางคะแนนV3!$C892,[1]RiskPlusY2565Q3!$D:$D,0))</f>
        <v>67274179.879999995</v>
      </c>
      <c r="L892" s="76">
        <f>INDEX([1]RiskPlusY2565Q3!M:M,MATCH([1]ตารางคะแนนV3!$C892,[1]RiskPlusY2565Q3!$D:$D,0))</f>
        <v>63127042.020000003</v>
      </c>
      <c r="M892" s="29">
        <f>INDEX([1]RiskPlusY2565Q3!N:N,MATCH([1]ตารางคะแนนV3!$C892,[1]RiskPlusY2565Q3!$D:$D,0))</f>
        <v>0</v>
      </c>
      <c r="N892" s="77">
        <f>INDEX([1]PlanfinY2565Q3!M:M,MATCH([1]ตารางคะแนนV3!$C892,[1]PlanfinY2565Q3!$C:$C,0))</f>
        <v>0</v>
      </c>
      <c r="O892" s="78">
        <f>INDEX([1]PlanfinY2565Q3!N:N,MATCH([1]ตารางคะแนนV3!$C892,[1]PlanfinY2565Q3!$C:$C,0))</f>
        <v>0</v>
      </c>
      <c r="P892" s="79">
        <f t="shared" si="209"/>
        <v>0</v>
      </c>
      <c r="Q892" s="80">
        <f>INDEX([1]Ratio!R:R,MATCH([1]ตารางคะแนนV3!$C892,[1]Ratio!$C:$C,0))</f>
        <v>268</v>
      </c>
      <c r="R892" s="81">
        <f>INDEX([1]RiskPlusY2565Q3!$S:$S,MATCH([1]ตารางคะแนนV3!C892,[1]RiskPlusY2565Q3!$D:$D,0))</f>
        <v>0</v>
      </c>
      <c r="S892" s="82">
        <f>INDEX([1]Ratio!$S:$S,MATCH([1]ตารางคะแนนV3!$C892,[1]Ratio!$C:$C,0))</f>
        <v>162</v>
      </c>
      <c r="T892" s="78">
        <f>VLOOKUP($C892,[1]RiskPlusY2565Q3!$D$2:$W$901,17,0)</f>
        <v>0</v>
      </c>
      <c r="U892" s="83">
        <f t="shared" si="210"/>
        <v>0</v>
      </c>
      <c r="V892" s="82">
        <f>INDEX([1]Ratio!$T:$T,MATCH([1]ตารางคะแนนV3!$C892,[1]Ratio!$C:$C,0))</f>
        <v>73</v>
      </c>
      <c r="W892" s="78">
        <f>VLOOKUP($C892,[1]RiskPlusY2565Q3!$D$2:$W$901,18,0)</f>
        <v>0</v>
      </c>
      <c r="X892" s="83">
        <f t="shared" si="211"/>
        <v>0</v>
      </c>
      <c r="Y892" s="82">
        <f>INDEX([1]Ratio!$V:$V,MATCH([1]ตารางคะแนนV3!$C892,[1]Ratio!$C:$C,0))</f>
        <v>31</v>
      </c>
      <c r="Z892" s="81">
        <f>INDEX([1]RiskPlusY2565Q3!$W:$W,MATCH([1]ตารางคะแนนV3!C892,[1]RiskPlusY2565Q3!$D:$D,0))</f>
        <v>1</v>
      </c>
      <c r="AA892" s="84">
        <f t="shared" si="212"/>
        <v>1</v>
      </c>
      <c r="AB892" s="77" t="str">
        <f>INDEX('[1]Quick MethodY2565Q3'!P:P,MATCH([1]ตารางคะแนนV3!$C892,'[1]Quick MethodY2565Q3'!$C:$C,0))</f>
        <v>1</v>
      </c>
      <c r="AC892" s="78" t="str">
        <f>INDEX('[1]Quick MethodY2565Q3'!Q:Q,MATCH([1]ตารางคะแนนV3!$C892,'[1]Quick MethodY2565Q3'!$C:$C,0))</f>
        <v>1</v>
      </c>
      <c r="AD892" s="78">
        <f>INDEX([1]HGRY2565Q3!W:W,MATCH([1]ตารางคะแนนV3!$C892,[1]HGRY2565Q3!$C:$C,0))</f>
        <v>0</v>
      </c>
      <c r="AE892" s="78">
        <f>INDEX([1]HGRY2565Q3!X:X,MATCH([1]ตารางคะแนนV3!$C892,[1]HGRY2565Q3!$C:$C,0))</f>
        <v>0.5</v>
      </c>
      <c r="AF892" s="78">
        <f>INDEX([1]HGRY2565Q3!Y:Y,MATCH([1]ตารางคะแนนV3!$C892,[1]HGRY2565Q3!$C:$C,0))</f>
        <v>0</v>
      </c>
      <c r="AG892" s="78">
        <f>INDEX([1]HGRY2565Q3!Z:Z,MATCH([1]ตารางคะแนนV3!$C892,[1]HGRY2565Q3!$C:$C,0))</f>
        <v>0</v>
      </c>
      <c r="AH892" s="85">
        <f t="shared" si="213"/>
        <v>2.5</v>
      </c>
      <c r="AI892" s="79">
        <f t="shared" si="214"/>
        <v>2</v>
      </c>
      <c r="AJ892" s="86">
        <f>INDEX([1]PointY2565Q3!J:J,MATCH([1]ตารางคะแนนV3!$C892,[1]PointY2565Q3!$C:$C,0))</f>
        <v>1</v>
      </c>
      <c r="AK892" s="87">
        <f>IFERROR(INDEX([1]อัตราการครองเตียง!O:O,MATCH([1]ตารางคะแนนV3!$C892,[1]อัตราการครองเตียง!$C:$C,0)),0)</f>
        <v>0</v>
      </c>
      <c r="AL892" s="88">
        <f>INDEX([1]SumAdjRw!R:R,MATCH([1]ตารางคะแนนV3!$C892,[1]SumAdjRw!$C:$C,0))</f>
        <v>1</v>
      </c>
      <c r="AM892" s="89">
        <f t="shared" si="215"/>
        <v>1</v>
      </c>
      <c r="AN892" s="90">
        <f t="shared" si="216"/>
        <v>4</v>
      </c>
      <c r="AO892" s="91">
        <f t="shared" si="217"/>
        <v>5</v>
      </c>
      <c r="AP892" s="92">
        <f>INDEX([1]RiskPlusY2565Q3!Q:Q,MATCH([1]ตารางคะแนนV3!$C892,[1]RiskPlusY2565Q3!$D:$D,0))</f>
        <v>1</v>
      </c>
      <c r="AQ892" s="92">
        <f>INDEX([1]RiskPlusY2565Q3!R:R,MATCH([1]ตารางคะแนนV3!$C892,[1]RiskPlusY2565Q3!$D:$D,0))</f>
        <v>0</v>
      </c>
      <c r="AR892" s="92">
        <f>INDEX([1]RiskPlusY2565Q3!AB:AB,MATCH([1]ตารางคะแนนV3!$C892,[1]RiskPlusY2565Q3!$D:$D,0))</f>
        <v>1</v>
      </c>
      <c r="AS892" s="93">
        <f t="shared" si="218"/>
        <v>2</v>
      </c>
      <c r="AT892" s="92">
        <f>INDEX([1]RiskPlusY2565Q3!AA:AA,MATCH([1]ตารางคะแนนV3!$C892,[1]RiskPlusY2565Q3!$D:$D,0))</f>
        <v>1</v>
      </c>
      <c r="AU892" s="92">
        <f>INDEX([1]RiskPlusY2565Q3!AC:AC,MATCH([1]ตารางคะแนนV3!$C892,[1]RiskPlusY2565Q3!$D:$D,0))</f>
        <v>1</v>
      </c>
      <c r="AV892" s="94">
        <f t="shared" si="219"/>
        <v>2</v>
      </c>
      <c r="AW892" s="95">
        <f t="shared" si="220"/>
        <v>4</v>
      </c>
      <c r="AX892" s="96">
        <f t="shared" si="221"/>
        <v>9</v>
      </c>
      <c r="AY892" s="18" t="str">
        <f t="shared" si="222"/>
        <v>C</v>
      </c>
      <c r="AZ892" s="18"/>
      <c r="BA892" s="18" t="str">
        <f>INDEX([1]Proflile65!$L:$L,MATCH([1]ตารางคะแนนV3!$C892,[1]Proflile65!$D:$D,0))</f>
        <v>เดิม</v>
      </c>
      <c r="BB892" s="18"/>
      <c r="BC892" s="18"/>
      <c r="BD892" s="28" t="b">
        <f t="shared" si="223"/>
        <v>1</v>
      </c>
      <c r="BE892" s="96">
        <v>9</v>
      </c>
      <c r="BF892" s="18" t="s">
        <v>2072</v>
      </c>
      <c r="BH892" s="17">
        <f t="shared" si="224"/>
        <v>0</v>
      </c>
    </row>
    <row r="893" spans="1:60">
      <c r="A893" s="18" t="s">
        <v>48</v>
      </c>
      <c r="B893" s="17" t="s">
        <v>166</v>
      </c>
      <c r="C893" s="18" t="s">
        <v>1879</v>
      </c>
      <c r="D893" s="17" t="s">
        <v>1880</v>
      </c>
      <c r="E893" s="18" t="str">
        <f>INDEX([1]Proflile65!$F:$F,MATCH([1]ตารางคะแนนV3!$C893,[1]Proflile65!$D:$D,0))</f>
        <v>รพช.</v>
      </c>
      <c r="F893" s="18">
        <f>INDEX([1]Proflile65!$H:$H,MATCH([1]ตารางคะแนนV3!$C893,[1]Proflile65!$D:$D,0))</f>
        <v>56</v>
      </c>
      <c r="G893" s="19" t="str">
        <f>INDEX([1]Proflile65!$K:$K,MATCH([1]ตารางคะแนนV3!$C893,[1]Proflile65!$D:$D,0))</f>
        <v>รพช.F2 P30,000-60,000</v>
      </c>
      <c r="H893" s="75">
        <v>57775</v>
      </c>
      <c r="I893" s="76">
        <f>INDEX([1]RiskPlusY2565Q3!L:L,MATCH([1]ตารางคะแนนV3!$C893,[1]RiskPlusY2565Q3!$D:$D,0))</f>
        <v>209567406.02000001</v>
      </c>
      <c r="J893" s="76">
        <f>INDEX([1]RiskPlusY2565Q3!P:P,MATCH([1]ตารางคะแนนV3!$C893,[1]RiskPlusY2565Q3!$D:$D,0))</f>
        <v>172918264.53</v>
      </c>
      <c r="K893" s="76">
        <f>INDEX([1]RiskPlusY2565Q3!O:O,MATCH([1]ตารางคะแนนV3!$C893,[1]RiskPlusY2565Q3!$D:$D,0))</f>
        <v>154913979.53</v>
      </c>
      <c r="L893" s="76">
        <f>INDEX([1]RiskPlusY2565Q3!M:M,MATCH([1]ตารางคะแนนV3!$C893,[1]RiskPlusY2565Q3!$D:$D,0))</f>
        <v>143439934.52000001</v>
      </c>
      <c r="M893" s="29">
        <f>INDEX([1]RiskPlusY2565Q3!N:N,MATCH([1]ตารางคะแนนV3!$C893,[1]RiskPlusY2565Q3!$D:$D,0))</f>
        <v>0</v>
      </c>
      <c r="N893" s="77">
        <f>INDEX([1]PlanfinY2565Q3!M:M,MATCH([1]ตารางคะแนนV3!$C893,[1]PlanfinY2565Q3!$C:$C,0))</f>
        <v>0</v>
      </c>
      <c r="O893" s="78">
        <f>INDEX([1]PlanfinY2565Q3!N:N,MATCH([1]ตารางคะแนนV3!$C893,[1]PlanfinY2565Q3!$C:$C,0))</f>
        <v>1</v>
      </c>
      <c r="P893" s="79">
        <f t="shared" si="209"/>
        <v>1</v>
      </c>
      <c r="Q893" s="80">
        <f>INDEX([1]Ratio!R:R,MATCH([1]ตารางคะแนนV3!$C893,[1]Ratio!$C:$C,0))</f>
        <v>127</v>
      </c>
      <c r="R893" s="81">
        <f>INDEX([1]RiskPlusY2565Q3!$S:$S,MATCH([1]ตารางคะแนนV3!C893,[1]RiskPlusY2565Q3!$D:$D,0))</f>
        <v>0</v>
      </c>
      <c r="S893" s="82">
        <f>INDEX([1]Ratio!$S:$S,MATCH([1]ตารางคะแนนV3!$C893,[1]Ratio!$C:$C,0))</f>
        <v>40</v>
      </c>
      <c r="T893" s="78">
        <f>VLOOKUP($C893,[1]RiskPlusY2565Q3!$D$2:$W$901,17,0)</f>
        <v>1</v>
      </c>
      <c r="U893" s="83">
        <f t="shared" si="210"/>
        <v>0.5</v>
      </c>
      <c r="V893" s="82">
        <f>INDEX([1]Ratio!$T:$T,MATCH([1]ตารางคะแนนV3!$C893,[1]Ratio!$C:$C,0))</f>
        <v>53</v>
      </c>
      <c r="W893" s="78">
        <f>VLOOKUP($C893,[1]RiskPlusY2565Q3!$D$2:$W$901,18,0)</f>
        <v>1</v>
      </c>
      <c r="X893" s="83">
        <f t="shared" si="211"/>
        <v>0.5</v>
      </c>
      <c r="Y893" s="82">
        <f>INDEX([1]Ratio!$V:$V,MATCH([1]ตารางคะแนนV3!$C893,[1]Ratio!$C:$C,0))</f>
        <v>51</v>
      </c>
      <c r="Z893" s="81">
        <f>INDEX([1]RiskPlusY2565Q3!$W:$W,MATCH([1]ตารางคะแนนV3!C893,[1]RiskPlusY2565Q3!$D:$D,0))</f>
        <v>1</v>
      </c>
      <c r="AA893" s="84">
        <f t="shared" si="212"/>
        <v>2</v>
      </c>
      <c r="AB893" s="77" t="str">
        <f>INDEX('[1]Quick MethodY2565Q3'!P:P,MATCH([1]ตารางคะแนนV3!$C893,'[1]Quick MethodY2565Q3'!$C:$C,0))</f>
        <v>1</v>
      </c>
      <c r="AC893" s="78" t="str">
        <f>INDEX('[1]Quick MethodY2565Q3'!Q:Q,MATCH([1]ตารางคะแนนV3!$C893,'[1]Quick MethodY2565Q3'!$C:$C,0))</f>
        <v>0</v>
      </c>
      <c r="AD893" s="78">
        <f>INDEX([1]HGRY2565Q3!W:W,MATCH([1]ตารางคะแนนV3!$C893,[1]HGRY2565Q3!$C:$C,0))</f>
        <v>0</v>
      </c>
      <c r="AE893" s="78">
        <f>INDEX([1]HGRY2565Q3!X:X,MATCH([1]ตารางคะแนนV3!$C893,[1]HGRY2565Q3!$C:$C,0))</f>
        <v>0</v>
      </c>
      <c r="AF893" s="78">
        <f>INDEX([1]HGRY2565Q3!Y:Y,MATCH([1]ตารางคะแนนV3!$C893,[1]HGRY2565Q3!$C:$C,0))</f>
        <v>0</v>
      </c>
      <c r="AG893" s="78">
        <f>INDEX([1]HGRY2565Q3!Z:Z,MATCH([1]ตารางคะแนนV3!$C893,[1]HGRY2565Q3!$C:$C,0))</f>
        <v>0</v>
      </c>
      <c r="AH893" s="85">
        <f t="shared" si="213"/>
        <v>1</v>
      </c>
      <c r="AI893" s="79">
        <f t="shared" si="214"/>
        <v>1</v>
      </c>
      <c r="AJ893" s="86">
        <f>INDEX([1]PointY2565Q3!J:J,MATCH([1]ตารางคะแนนV3!$C893,[1]PointY2565Q3!$C:$C,0))</f>
        <v>1</v>
      </c>
      <c r="AK893" s="87">
        <f>IFERROR(INDEX([1]อัตราการครองเตียง!O:O,MATCH([1]ตารางคะแนนV3!$C893,[1]อัตราการครองเตียง!$C:$C,0)),0)</f>
        <v>1</v>
      </c>
      <c r="AL893" s="88">
        <f>INDEX([1]SumAdjRw!R:R,MATCH([1]ตารางคะแนนV3!$C893,[1]SumAdjRw!$C:$C,0))</f>
        <v>1</v>
      </c>
      <c r="AM893" s="89">
        <f t="shared" si="215"/>
        <v>2</v>
      </c>
      <c r="AN893" s="90">
        <f t="shared" si="216"/>
        <v>4</v>
      </c>
      <c r="AO893" s="91">
        <f t="shared" si="217"/>
        <v>7</v>
      </c>
      <c r="AP893" s="92">
        <f>INDEX([1]RiskPlusY2565Q3!Q:Q,MATCH([1]ตารางคะแนนV3!$C893,[1]RiskPlusY2565Q3!$D:$D,0))</f>
        <v>1</v>
      </c>
      <c r="AQ893" s="92">
        <f>INDEX([1]RiskPlusY2565Q3!R:R,MATCH([1]ตารางคะแนนV3!$C893,[1]RiskPlusY2565Q3!$D:$D,0))</f>
        <v>1</v>
      </c>
      <c r="AR893" s="92">
        <f>INDEX([1]RiskPlusY2565Q3!AB:AB,MATCH([1]ตารางคะแนนV3!$C893,[1]RiskPlusY2565Q3!$D:$D,0))</f>
        <v>1</v>
      </c>
      <c r="AS893" s="93">
        <f t="shared" si="218"/>
        <v>3</v>
      </c>
      <c r="AT893" s="92">
        <f>INDEX([1]RiskPlusY2565Q3!AA:AA,MATCH([1]ตารางคะแนนV3!$C893,[1]RiskPlusY2565Q3!$D:$D,0))</f>
        <v>1</v>
      </c>
      <c r="AU893" s="92">
        <f>INDEX([1]RiskPlusY2565Q3!AC:AC,MATCH([1]ตารางคะแนนV3!$C893,[1]RiskPlusY2565Q3!$D:$D,0))</f>
        <v>1</v>
      </c>
      <c r="AV893" s="94">
        <f t="shared" si="219"/>
        <v>2</v>
      </c>
      <c r="AW893" s="95">
        <f t="shared" si="220"/>
        <v>5</v>
      </c>
      <c r="AX893" s="96">
        <f t="shared" si="221"/>
        <v>12</v>
      </c>
      <c r="AY893" s="18" t="str">
        <f t="shared" si="222"/>
        <v>A</v>
      </c>
      <c r="AZ893" s="18"/>
      <c r="BA893" s="18" t="str">
        <f>INDEX([1]Proflile65!$L:$L,MATCH([1]ตารางคะแนนV3!$C893,[1]Proflile65!$D:$D,0))</f>
        <v>เดิม</v>
      </c>
      <c r="BB893" s="18"/>
      <c r="BC893" s="18"/>
      <c r="BD893" s="28" t="b">
        <f t="shared" si="223"/>
        <v>1</v>
      </c>
      <c r="BE893" s="96">
        <v>12</v>
      </c>
      <c r="BF893" s="18" t="s">
        <v>2048</v>
      </c>
      <c r="BH893" s="17">
        <f t="shared" si="224"/>
        <v>300000</v>
      </c>
    </row>
    <row r="894" spans="1:60">
      <c r="A894" s="18" t="s">
        <v>48</v>
      </c>
      <c r="B894" s="17" t="s">
        <v>166</v>
      </c>
      <c r="C894" s="18" t="s">
        <v>1881</v>
      </c>
      <c r="D894" s="17" t="s">
        <v>1882</v>
      </c>
      <c r="E894" s="18" t="str">
        <f>INDEX([1]Proflile65!$F:$F,MATCH([1]ตารางคะแนนV3!$C894,[1]Proflile65!$D:$D,0))</f>
        <v>รพช.</v>
      </c>
      <c r="F894" s="18">
        <f>INDEX([1]Proflile65!$H:$H,MATCH([1]ตารางคะแนนV3!$C894,[1]Proflile65!$D:$D,0))</f>
        <v>34</v>
      </c>
      <c r="G894" s="19" t="str">
        <f>INDEX([1]Proflile65!$K:$K,MATCH([1]ตารางคะแนนV3!$C894,[1]Proflile65!$D:$D,0))</f>
        <v>รพช.F2 P&lt;=30,000</v>
      </c>
      <c r="H894" s="75">
        <v>15213</v>
      </c>
      <c r="I894" s="76">
        <f>INDEX([1]RiskPlusY2565Q3!L:L,MATCH([1]ตารางคะแนนV3!$C894,[1]RiskPlusY2565Q3!$D:$D,0))</f>
        <v>108122031.59999999</v>
      </c>
      <c r="J894" s="76">
        <f>INDEX([1]RiskPlusY2565Q3!P:P,MATCH([1]ตารางคะแนนV3!$C894,[1]RiskPlusY2565Q3!$D:$D,0))</f>
        <v>89266963.5</v>
      </c>
      <c r="K894" s="76">
        <f>INDEX([1]RiskPlusY2565Q3!O:O,MATCH([1]ตารางคะแนนV3!$C894,[1]RiskPlusY2565Q3!$D:$D,0))</f>
        <v>33892186.479999997</v>
      </c>
      <c r="L894" s="76">
        <f>INDEX([1]RiskPlusY2565Q3!M:M,MATCH([1]ตารางคะแนนV3!$C894,[1]RiskPlusY2565Q3!$D:$D,0))</f>
        <v>28142303.760000002</v>
      </c>
      <c r="M894" s="29">
        <f>INDEX([1]RiskPlusY2565Q3!N:N,MATCH([1]ตารางคะแนนV3!$C894,[1]RiskPlusY2565Q3!$D:$D,0))</f>
        <v>0</v>
      </c>
      <c r="N894" s="77">
        <f>INDEX([1]PlanfinY2565Q3!M:M,MATCH([1]ตารางคะแนนV3!$C894,[1]PlanfinY2565Q3!$C:$C,0))</f>
        <v>0</v>
      </c>
      <c r="O894" s="78">
        <f>INDEX([1]PlanfinY2565Q3!N:N,MATCH([1]ตารางคะแนนV3!$C894,[1]PlanfinY2565Q3!$C:$C,0))</f>
        <v>1</v>
      </c>
      <c r="P894" s="79">
        <f t="shared" si="209"/>
        <v>1</v>
      </c>
      <c r="Q894" s="80">
        <f>INDEX([1]Ratio!R:R,MATCH([1]ตารางคะแนนV3!$C894,[1]Ratio!$C:$C,0))</f>
        <v>127</v>
      </c>
      <c r="R894" s="81">
        <f>INDEX([1]RiskPlusY2565Q3!$S:$S,MATCH([1]ตารางคะแนนV3!C894,[1]RiskPlusY2565Q3!$D:$D,0))</f>
        <v>0</v>
      </c>
      <c r="S894" s="82">
        <f>INDEX([1]Ratio!$S:$S,MATCH([1]ตารางคะแนนV3!$C894,[1]Ratio!$C:$C,0))</f>
        <v>11</v>
      </c>
      <c r="T894" s="78">
        <f>VLOOKUP($C894,[1]RiskPlusY2565Q3!$D$2:$W$901,17,0)</f>
        <v>1</v>
      </c>
      <c r="U894" s="83">
        <f t="shared" si="210"/>
        <v>0.5</v>
      </c>
      <c r="V894" s="82">
        <f>INDEX([1]Ratio!$T:$T,MATCH([1]ตารางคะแนนV3!$C894,[1]Ratio!$C:$C,0))</f>
        <v>53</v>
      </c>
      <c r="W894" s="78">
        <f>VLOOKUP($C894,[1]RiskPlusY2565Q3!$D$2:$W$901,18,0)</f>
        <v>1</v>
      </c>
      <c r="X894" s="83">
        <f t="shared" si="211"/>
        <v>0.5</v>
      </c>
      <c r="Y894" s="82">
        <f>INDEX([1]Ratio!$V:$V,MATCH([1]ตารางคะแนนV3!$C894,[1]Ratio!$C:$C,0))</f>
        <v>50</v>
      </c>
      <c r="Z894" s="81">
        <f>INDEX([1]RiskPlusY2565Q3!$W:$W,MATCH([1]ตารางคะแนนV3!C894,[1]RiskPlusY2565Q3!$D:$D,0))</f>
        <v>1</v>
      </c>
      <c r="AA894" s="84">
        <f t="shared" si="212"/>
        <v>2</v>
      </c>
      <c r="AB894" s="77" t="str">
        <f>INDEX('[1]Quick MethodY2565Q3'!P:P,MATCH([1]ตารางคะแนนV3!$C894,'[1]Quick MethodY2565Q3'!$C:$C,0))</f>
        <v>1</v>
      </c>
      <c r="AC894" s="78" t="str">
        <f>INDEX('[1]Quick MethodY2565Q3'!Q:Q,MATCH([1]ตารางคะแนนV3!$C894,'[1]Quick MethodY2565Q3'!$C:$C,0))</f>
        <v>1</v>
      </c>
      <c r="AD894" s="78">
        <f>INDEX([1]HGRY2565Q3!W:W,MATCH([1]ตารางคะแนนV3!$C894,[1]HGRY2565Q3!$C:$C,0))</f>
        <v>0</v>
      </c>
      <c r="AE894" s="78">
        <f>INDEX([1]HGRY2565Q3!X:X,MATCH([1]ตารางคะแนนV3!$C894,[1]HGRY2565Q3!$C:$C,0))</f>
        <v>0.5</v>
      </c>
      <c r="AF894" s="78">
        <f>INDEX([1]HGRY2565Q3!Y:Y,MATCH([1]ตารางคะแนนV3!$C894,[1]HGRY2565Q3!$C:$C,0))</f>
        <v>0</v>
      </c>
      <c r="AG894" s="78">
        <f>INDEX([1]HGRY2565Q3!Z:Z,MATCH([1]ตารางคะแนนV3!$C894,[1]HGRY2565Q3!$C:$C,0))</f>
        <v>0.5</v>
      </c>
      <c r="AH894" s="85">
        <f t="shared" si="213"/>
        <v>3</v>
      </c>
      <c r="AI894" s="79">
        <f t="shared" si="214"/>
        <v>2</v>
      </c>
      <c r="AJ894" s="86">
        <f>INDEX([1]PointY2565Q3!J:J,MATCH([1]ตารางคะแนนV3!$C894,[1]PointY2565Q3!$C:$C,0))</f>
        <v>1</v>
      </c>
      <c r="AK894" s="87">
        <f>IFERROR(INDEX([1]อัตราการครองเตียง!O:O,MATCH([1]ตารางคะแนนV3!$C894,[1]อัตราการครองเตียง!$C:$C,0)),0)</f>
        <v>0</v>
      </c>
      <c r="AL894" s="88">
        <f>INDEX([1]SumAdjRw!R:R,MATCH([1]ตารางคะแนนV3!$C894,[1]SumAdjRw!$C:$C,0))</f>
        <v>1</v>
      </c>
      <c r="AM894" s="89">
        <f t="shared" si="215"/>
        <v>1</v>
      </c>
      <c r="AN894" s="90">
        <f t="shared" si="216"/>
        <v>4</v>
      </c>
      <c r="AO894" s="91">
        <f t="shared" si="217"/>
        <v>7</v>
      </c>
      <c r="AP894" s="92">
        <f>INDEX([1]RiskPlusY2565Q3!Q:Q,MATCH([1]ตารางคะแนนV3!$C894,[1]RiskPlusY2565Q3!$D:$D,0))</f>
        <v>1</v>
      </c>
      <c r="AQ894" s="92">
        <f>INDEX([1]RiskPlusY2565Q3!R:R,MATCH([1]ตารางคะแนนV3!$C894,[1]RiskPlusY2565Q3!$D:$D,0))</f>
        <v>0</v>
      </c>
      <c r="AR894" s="92">
        <f>INDEX([1]RiskPlusY2565Q3!AB:AB,MATCH([1]ตารางคะแนนV3!$C894,[1]RiskPlusY2565Q3!$D:$D,0))</f>
        <v>1</v>
      </c>
      <c r="AS894" s="93">
        <f t="shared" si="218"/>
        <v>2</v>
      </c>
      <c r="AT894" s="92">
        <f>INDEX([1]RiskPlusY2565Q3!AA:AA,MATCH([1]ตารางคะแนนV3!$C894,[1]RiskPlusY2565Q3!$D:$D,0))</f>
        <v>1</v>
      </c>
      <c r="AU894" s="92">
        <f>INDEX([1]RiskPlusY2565Q3!AC:AC,MATCH([1]ตารางคะแนนV3!$C894,[1]RiskPlusY2565Q3!$D:$D,0))</f>
        <v>1</v>
      </c>
      <c r="AV894" s="94">
        <f t="shared" si="219"/>
        <v>2</v>
      </c>
      <c r="AW894" s="95">
        <f t="shared" si="220"/>
        <v>4</v>
      </c>
      <c r="AX894" s="96">
        <f t="shared" si="221"/>
        <v>11</v>
      </c>
      <c r="AY894" s="18" t="str">
        <f t="shared" si="222"/>
        <v>B</v>
      </c>
      <c r="AZ894" s="18"/>
      <c r="BA894" s="18" t="str">
        <f>INDEX([1]Proflile65!$L:$L,MATCH([1]ตารางคะแนนV3!$C894,[1]Proflile65!$D:$D,0))</f>
        <v>เดิม</v>
      </c>
      <c r="BB894" s="18"/>
      <c r="BC894" s="18"/>
      <c r="BD894" s="28" t="b">
        <f t="shared" si="223"/>
        <v>1</v>
      </c>
      <c r="BE894" s="96">
        <v>11</v>
      </c>
      <c r="BF894" s="18" t="s">
        <v>2071</v>
      </c>
      <c r="BH894" s="17">
        <f t="shared" si="224"/>
        <v>150000</v>
      </c>
    </row>
    <row r="895" spans="1:60">
      <c r="A895" s="18" t="s">
        <v>48</v>
      </c>
      <c r="B895" s="17" t="s">
        <v>166</v>
      </c>
      <c r="C895" s="18" t="s">
        <v>1883</v>
      </c>
      <c r="D895" s="17" t="s">
        <v>1884</v>
      </c>
      <c r="E895" s="18" t="str">
        <f>INDEX([1]Proflile65!$F:$F,MATCH([1]ตารางคะแนนV3!$C895,[1]Proflile65!$D:$D,0))</f>
        <v>รพช.</v>
      </c>
      <c r="F895" s="18">
        <f>INDEX([1]Proflile65!$H:$H,MATCH([1]ตารางคะแนนV3!$C895,[1]Proflile65!$D:$D,0))</f>
        <v>34</v>
      </c>
      <c r="G895" s="19" t="str">
        <f>INDEX([1]Proflile65!$K:$K,MATCH([1]ตารางคะแนนV3!$C895,[1]Proflile65!$D:$D,0))</f>
        <v>รพช.F2 P&lt;=30,000</v>
      </c>
      <c r="H895" s="75">
        <v>25376</v>
      </c>
      <c r="I895" s="76">
        <f>INDEX([1]RiskPlusY2565Q3!L:L,MATCH([1]ตารางคะแนนV3!$C895,[1]RiskPlusY2565Q3!$D:$D,0))</f>
        <v>47555860.380000003</v>
      </c>
      <c r="J895" s="76">
        <f>INDEX([1]RiskPlusY2565Q3!P:P,MATCH([1]ตารางคะแนนV3!$C895,[1]RiskPlusY2565Q3!$D:$D,0))</f>
        <v>33364468.52</v>
      </c>
      <c r="K895" s="76">
        <f>INDEX([1]RiskPlusY2565Q3!O:O,MATCH([1]ตารางคะแนนV3!$C895,[1]RiskPlusY2565Q3!$D:$D,0))</f>
        <v>48818385.859999999</v>
      </c>
      <c r="L895" s="76">
        <f>INDEX([1]RiskPlusY2565Q3!M:M,MATCH([1]ตารางคะแนนV3!$C895,[1]RiskPlusY2565Q3!$D:$D,0))</f>
        <v>45825918.32</v>
      </c>
      <c r="M895" s="29">
        <f>INDEX([1]RiskPlusY2565Q3!N:N,MATCH([1]ตารางคะแนนV3!$C895,[1]RiskPlusY2565Q3!$D:$D,0))</f>
        <v>0</v>
      </c>
      <c r="N895" s="77">
        <f>INDEX([1]PlanfinY2565Q3!M:M,MATCH([1]ตารางคะแนนV3!$C895,[1]PlanfinY2565Q3!$C:$C,0))</f>
        <v>0</v>
      </c>
      <c r="O895" s="78">
        <f>INDEX([1]PlanfinY2565Q3!N:N,MATCH([1]ตารางคะแนนV3!$C895,[1]PlanfinY2565Q3!$C:$C,0))</f>
        <v>0</v>
      </c>
      <c r="P895" s="79">
        <f t="shared" si="209"/>
        <v>0</v>
      </c>
      <c r="Q895" s="80">
        <f>INDEX([1]Ratio!R:R,MATCH([1]ตารางคะแนนV3!$C895,[1]Ratio!$C:$C,0))</f>
        <v>224</v>
      </c>
      <c r="R895" s="81">
        <f>INDEX([1]RiskPlusY2565Q3!$S:$S,MATCH([1]ตารางคะแนนV3!C895,[1]RiskPlusY2565Q3!$D:$D,0))</f>
        <v>0</v>
      </c>
      <c r="S895" s="82">
        <f>INDEX([1]Ratio!$S:$S,MATCH([1]ตารางคะแนนV3!$C895,[1]Ratio!$C:$C,0))</f>
        <v>58</v>
      </c>
      <c r="T895" s="78">
        <f>VLOOKUP($C895,[1]RiskPlusY2565Q3!$D$2:$W$901,17,0)</f>
        <v>1</v>
      </c>
      <c r="U895" s="83">
        <f t="shared" si="210"/>
        <v>0.5</v>
      </c>
      <c r="V895" s="82">
        <f>INDEX([1]Ratio!$T:$T,MATCH([1]ตารางคะแนนV3!$C895,[1]Ratio!$C:$C,0))</f>
        <v>30</v>
      </c>
      <c r="W895" s="78">
        <f>VLOOKUP($C895,[1]RiskPlusY2565Q3!$D$2:$W$901,18,0)</f>
        <v>1</v>
      </c>
      <c r="X895" s="83">
        <f t="shared" si="211"/>
        <v>0.5</v>
      </c>
      <c r="Y895" s="82">
        <f>INDEX([1]Ratio!$V:$V,MATCH([1]ตารางคะแนนV3!$C895,[1]Ratio!$C:$C,0))</f>
        <v>45</v>
      </c>
      <c r="Z895" s="81">
        <f>INDEX([1]RiskPlusY2565Q3!$W:$W,MATCH([1]ตารางคะแนนV3!C895,[1]RiskPlusY2565Q3!$D:$D,0))</f>
        <v>1</v>
      </c>
      <c r="AA895" s="84">
        <f t="shared" si="212"/>
        <v>2</v>
      </c>
      <c r="AB895" s="77" t="str">
        <f>INDEX('[1]Quick MethodY2565Q3'!P:P,MATCH([1]ตารางคะแนนV3!$C895,'[1]Quick MethodY2565Q3'!$C:$C,0))</f>
        <v>1</v>
      </c>
      <c r="AC895" s="78" t="str">
        <f>INDEX('[1]Quick MethodY2565Q3'!Q:Q,MATCH([1]ตารางคะแนนV3!$C895,'[1]Quick MethodY2565Q3'!$C:$C,0))</f>
        <v>1</v>
      </c>
      <c r="AD895" s="78">
        <f>INDEX([1]HGRY2565Q3!W:W,MATCH([1]ตารางคะแนนV3!$C895,[1]HGRY2565Q3!$C:$C,0))</f>
        <v>0</v>
      </c>
      <c r="AE895" s="78">
        <f>INDEX([1]HGRY2565Q3!X:X,MATCH([1]ตารางคะแนนV3!$C895,[1]HGRY2565Q3!$C:$C,0))</f>
        <v>0.5</v>
      </c>
      <c r="AF895" s="78">
        <f>INDEX([1]HGRY2565Q3!Y:Y,MATCH([1]ตารางคะแนนV3!$C895,[1]HGRY2565Q3!$C:$C,0))</f>
        <v>0.5</v>
      </c>
      <c r="AG895" s="78">
        <f>INDEX([1]HGRY2565Q3!Z:Z,MATCH([1]ตารางคะแนนV3!$C895,[1]HGRY2565Q3!$C:$C,0))</f>
        <v>0.5</v>
      </c>
      <c r="AH895" s="85">
        <f t="shared" si="213"/>
        <v>3.5</v>
      </c>
      <c r="AI895" s="79">
        <f t="shared" si="214"/>
        <v>2</v>
      </c>
      <c r="AJ895" s="86">
        <f>INDEX([1]PointY2565Q3!J:J,MATCH([1]ตารางคะแนนV3!$C895,[1]PointY2565Q3!$C:$C,0))</f>
        <v>1</v>
      </c>
      <c r="AK895" s="87">
        <f>IFERROR(INDEX([1]อัตราการครองเตียง!O:O,MATCH([1]ตารางคะแนนV3!$C895,[1]อัตราการครองเตียง!$C:$C,0)),0)</f>
        <v>0</v>
      </c>
      <c r="AL895" s="88">
        <f>INDEX([1]SumAdjRw!R:R,MATCH([1]ตารางคะแนนV3!$C895,[1]SumAdjRw!$C:$C,0))</f>
        <v>1</v>
      </c>
      <c r="AM895" s="89">
        <f t="shared" si="215"/>
        <v>1</v>
      </c>
      <c r="AN895" s="90">
        <f t="shared" si="216"/>
        <v>4</v>
      </c>
      <c r="AO895" s="91">
        <f t="shared" si="217"/>
        <v>6</v>
      </c>
      <c r="AP895" s="92">
        <f>INDEX([1]RiskPlusY2565Q3!Q:Q,MATCH([1]ตารางคะแนนV3!$C895,[1]RiskPlusY2565Q3!$D:$D,0))</f>
        <v>1</v>
      </c>
      <c r="AQ895" s="92">
        <f>INDEX([1]RiskPlusY2565Q3!R:R,MATCH([1]ตารางคะแนนV3!$C895,[1]RiskPlusY2565Q3!$D:$D,0))</f>
        <v>1</v>
      </c>
      <c r="AR895" s="92">
        <f>INDEX([1]RiskPlusY2565Q3!AB:AB,MATCH([1]ตารางคะแนนV3!$C895,[1]RiskPlusY2565Q3!$D:$D,0))</f>
        <v>1</v>
      </c>
      <c r="AS895" s="93">
        <f t="shared" si="218"/>
        <v>3</v>
      </c>
      <c r="AT895" s="92">
        <f>INDEX([1]RiskPlusY2565Q3!AA:AA,MATCH([1]ตารางคะแนนV3!$C895,[1]RiskPlusY2565Q3!$D:$D,0))</f>
        <v>1</v>
      </c>
      <c r="AU895" s="92">
        <f>INDEX([1]RiskPlusY2565Q3!AC:AC,MATCH([1]ตารางคะแนนV3!$C895,[1]RiskPlusY2565Q3!$D:$D,0))</f>
        <v>1</v>
      </c>
      <c r="AV895" s="94">
        <f t="shared" si="219"/>
        <v>2</v>
      </c>
      <c r="AW895" s="95">
        <f t="shared" si="220"/>
        <v>5</v>
      </c>
      <c r="AX895" s="96">
        <f t="shared" si="221"/>
        <v>11</v>
      </c>
      <c r="AY895" s="18" t="str">
        <f t="shared" si="222"/>
        <v>B</v>
      </c>
      <c r="AZ895" s="18"/>
      <c r="BA895" s="18" t="str">
        <f>INDEX([1]Proflile65!$L:$L,MATCH([1]ตารางคะแนนV3!$C895,[1]Proflile65!$D:$D,0))</f>
        <v>เดิม</v>
      </c>
      <c r="BB895" s="18"/>
      <c r="BC895" s="18"/>
      <c r="BD895" s="28" t="b">
        <f t="shared" si="223"/>
        <v>1</v>
      </c>
      <c r="BE895" s="96">
        <v>11</v>
      </c>
      <c r="BF895" s="18" t="s">
        <v>2071</v>
      </c>
      <c r="BH895" s="17">
        <f t="shared" si="224"/>
        <v>150000</v>
      </c>
    </row>
    <row r="896" spans="1:60">
      <c r="A896" s="18" t="s">
        <v>48</v>
      </c>
      <c r="B896" s="17" t="s">
        <v>166</v>
      </c>
      <c r="C896" s="18" t="s">
        <v>1885</v>
      </c>
      <c r="D896" s="17" t="s">
        <v>1886</v>
      </c>
      <c r="E896" s="18" t="str">
        <f>INDEX([1]Proflile65!$F:$F,MATCH([1]ตารางคะแนนV3!$C896,[1]Proflile65!$D:$D,0))</f>
        <v>รพช.</v>
      </c>
      <c r="F896" s="18">
        <f>INDEX([1]Proflile65!$H:$H,MATCH([1]ตารางคะแนนV3!$C896,[1]Proflile65!$D:$D,0))</f>
        <v>30</v>
      </c>
      <c r="G896" s="19" t="str">
        <f>INDEX([1]Proflile65!$K:$K,MATCH([1]ตารางคะแนนV3!$C896,[1]Proflile65!$D:$D,0))</f>
        <v>รพช.F2 P30,000-60,000</v>
      </c>
      <c r="H896" s="75">
        <v>33784</v>
      </c>
      <c r="I896" s="76">
        <f>INDEX([1]RiskPlusY2565Q3!L:L,MATCH([1]ตารางคะแนนV3!$C896,[1]RiskPlusY2565Q3!$D:$D,0))</f>
        <v>129016717.64</v>
      </c>
      <c r="J896" s="76">
        <f>INDEX([1]RiskPlusY2565Q3!P:P,MATCH([1]ตารางคะแนนV3!$C896,[1]RiskPlusY2565Q3!$D:$D,0))</f>
        <v>62888042.600000001</v>
      </c>
      <c r="K896" s="76">
        <f>INDEX([1]RiskPlusY2565Q3!O:O,MATCH([1]ตารางคะแนนV3!$C896,[1]RiskPlusY2565Q3!$D:$D,0))</f>
        <v>99254558.370000005</v>
      </c>
      <c r="L896" s="76">
        <f>INDEX([1]RiskPlusY2565Q3!M:M,MATCH([1]ตารางคะแนนV3!$C896,[1]RiskPlusY2565Q3!$D:$D,0))</f>
        <v>101831294.84999999</v>
      </c>
      <c r="M896" s="29">
        <f>INDEX([1]RiskPlusY2565Q3!N:N,MATCH([1]ตารางคะแนนV3!$C896,[1]RiskPlusY2565Q3!$D:$D,0))</f>
        <v>0</v>
      </c>
      <c r="N896" s="77">
        <f>INDEX([1]PlanfinY2565Q3!M:M,MATCH([1]ตารางคะแนนV3!$C896,[1]PlanfinY2565Q3!$C:$C,0))</f>
        <v>0</v>
      </c>
      <c r="O896" s="78">
        <f>INDEX([1]PlanfinY2565Q3!N:N,MATCH([1]ตารางคะแนนV3!$C896,[1]PlanfinY2565Q3!$C:$C,0))</f>
        <v>1</v>
      </c>
      <c r="P896" s="79">
        <f t="shared" si="209"/>
        <v>1</v>
      </c>
      <c r="Q896" s="80">
        <f>INDEX([1]Ratio!R:R,MATCH([1]ตารางคะแนนV3!$C896,[1]Ratio!$C:$C,0))</f>
        <v>154</v>
      </c>
      <c r="R896" s="81">
        <f>INDEX([1]RiskPlusY2565Q3!$S:$S,MATCH([1]ตารางคะแนนV3!C896,[1]RiskPlusY2565Q3!$D:$D,0))</f>
        <v>0</v>
      </c>
      <c r="S896" s="82">
        <f>INDEX([1]Ratio!$S:$S,MATCH([1]ตารางคะแนนV3!$C896,[1]Ratio!$C:$C,0))</f>
        <v>12</v>
      </c>
      <c r="T896" s="78">
        <f>VLOOKUP($C896,[1]RiskPlusY2565Q3!$D$2:$W$901,17,0)</f>
        <v>1</v>
      </c>
      <c r="U896" s="83">
        <f t="shared" si="210"/>
        <v>0.5</v>
      </c>
      <c r="V896" s="82">
        <f>INDEX([1]Ratio!$T:$T,MATCH([1]ตารางคะแนนV3!$C896,[1]Ratio!$C:$C,0))</f>
        <v>53</v>
      </c>
      <c r="W896" s="78">
        <f>VLOOKUP($C896,[1]RiskPlusY2565Q3!$D$2:$W$901,18,0)</f>
        <v>1</v>
      </c>
      <c r="X896" s="83">
        <f t="shared" si="211"/>
        <v>0.5</v>
      </c>
      <c r="Y896" s="82">
        <f>INDEX([1]Ratio!$V:$V,MATCH([1]ตารางคะแนนV3!$C896,[1]Ratio!$C:$C,0))</f>
        <v>39</v>
      </c>
      <c r="Z896" s="81">
        <f>INDEX([1]RiskPlusY2565Q3!$W:$W,MATCH([1]ตารางคะแนนV3!C896,[1]RiskPlusY2565Q3!$D:$D,0))</f>
        <v>1</v>
      </c>
      <c r="AA896" s="84">
        <f t="shared" si="212"/>
        <v>2</v>
      </c>
      <c r="AB896" s="77" t="str">
        <f>INDEX('[1]Quick MethodY2565Q3'!P:P,MATCH([1]ตารางคะแนนV3!$C896,'[1]Quick MethodY2565Q3'!$C:$C,0))</f>
        <v>1</v>
      </c>
      <c r="AC896" s="78" t="str">
        <f>INDEX('[1]Quick MethodY2565Q3'!Q:Q,MATCH([1]ตารางคะแนนV3!$C896,'[1]Quick MethodY2565Q3'!$C:$C,0))</f>
        <v>0</v>
      </c>
      <c r="AD896" s="78">
        <f>INDEX([1]HGRY2565Q3!W:W,MATCH([1]ตารางคะแนนV3!$C896,[1]HGRY2565Q3!$C:$C,0))</f>
        <v>0.5</v>
      </c>
      <c r="AE896" s="78">
        <f>INDEX([1]HGRY2565Q3!X:X,MATCH([1]ตารางคะแนนV3!$C896,[1]HGRY2565Q3!$C:$C,0))</f>
        <v>0.5</v>
      </c>
      <c r="AF896" s="78">
        <f>INDEX([1]HGRY2565Q3!Y:Y,MATCH([1]ตารางคะแนนV3!$C896,[1]HGRY2565Q3!$C:$C,0))</f>
        <v>0.5</v>
      </c>
      <c r="AG896" s="78">
        <f>INDEX([1]HGRY2565Q3!Z:Z,MATCH([1]ตารางคะแนนV3!$C896,[1]HGRY2565Q3!$C:$C,0))</f>
        <v>0.5</v>
      </c>
      <c r="AH896" s="85">
        <f t="shared" si="213"/>
        <v>3</v>
      </c>
      <c r="AI896" s="79">
        <f t="shared" si="214"/>
        <v>2</v>
      </c>
      <c r="AJ896" s="86">
        <f>INDEX([1]PointY2565Q3!J:J,MATCH([1]ตารางคะแนนV3!$C896,[1]PointY2565Q3!$C:$C,0))</f>
        <v>1</v>
      </c>
      <c r="AK896" s="87">
        <f>IFERROR(INDEX([1]อัตราการครองเตียง!O:O,MATCH([1]ตารางคะแนนV3!$C896,[1]อัตราการครองเตียง!$C:$C,0)),0)</f>
        <v>1</v>
      </c>
      <c r="AL896" s="88">
        <f>INDEX([1]SumAdjRw!R:R,MATCH([1]ตารางคะแนนV3!$C896,[1]SumAdjRw!$C:$C,0))</f>
        <v>1</v>
      </c>
      <c r="AM896" s="89">
        <f t="shared" si="215"/>
        <v>2</v>
      </c>
      <c r="AN896" s="90">
        <f t="shared" si="216"/>
        <v>5</v>
      </c>
      <c r="AO896" s="91">
        <f t="shared" si="217"/>
        <v>8</v>
      </c>
      <c r="AP896" s="92">
        <f>INDEX([1]RiskPlusY2565Q3!Q:Q,MATCH([1]ตารางคะแนนV3!$C896,[1]RiskPlusY2565Q3!$D:$D,0))</f>
        <v>1</v>
      </c>
      <c r="AQ896" s="92">
        <f>INDEX([1]RiskPlusY2565Q3!R:R,MATCH([1]ตารางคะแนนV3!$C896,[1]RiskPlusY2565Q3!$D:$D,0))</f>
        <v>1</v>
      </c>
      <c r="AR896" s="92">
        <f>INDEX([1]RiskPlusY2565Q3!AB:AB,MATCH([1]ตารางคะแนนV3!$C896,[1]RiskPlusY2565Q3!$D:$D,0))</f>
        <v>1</v>
      </c>
      <c r="AS896" s="93">
        <f t="shared" si="218"/>
        <v>3</v>
      </c>
      <c r="AT896" s="92">
        <f>INDEX([1]RiskPlusY2565Q3!AA:AA,MATCH([1]ตารางคะแนนV3!$C896,[1]RiskPlusY2565Q3!$D:$D,0))</f>
        <v>1</v>
      </c>
      <c r="AU896" s="92">
        <f>INDEX([1]RiskPlusY2565Q3!AC:AC,MATCH([1]ตารางคะแนนV3!$C896,[1]RiskPlusY2565Q3!$D:$D,0))</f>
        <v>1</v>
      </c>
      <c r="AV896" s="94">
        <f t="shared" si="219"/>
        <v>2</v>
      </c>
      <c r="AW896" s="95">
        <f t="shared" si="220"/>
        <v>5</v>
      </c>
      <c r="AX896" s="96">
        <f t="shared" si="221"/>
        <v>13</v>
      </c>
      <c r="AY896" s="18" t="str">
        <f t="shared" si="222"/>
        <v>A</v>
      </c>
      <c r="AZ896" s="18"/>
      <c r="BA896" s="18" t="str">
        <f>INDEX([1]Proflile65!$L:$L,MATCH([1]ตารางคะแนนV3!$C896,[1]Proflile65!$D:$D,0))</f>
        <v>เดิม</v>
      </c>
      <c r="BB896" s="18"/>
      <c r="BC896" s="18"/>
      <c r="BD896" s="28" t="b">
        <f t="shared" si="223"/>
        <v>1</v>
      </c>
      <c r="BE896" s="96">
        <v>13</v>
      </c>
      <c r="BF896" s="18" t="s">
        <v>2048</v>
      </c>
      <c r="BH896" s="17">
        <f t="shared" si="224"/>
        <v>300000</v>
      </c>
    </row>
    <row r="897" spans="1:60">
      <c r="A897" s="18" t="s">
        <v>48</v>
      </c>
      <c r="B897" s="17" t="s">
        <v>166</v>
      </c>
      <c r="C897" s="18" t="s">
        <v>1887</v>
      </c>
      <c r="D897" s="17" t="s">
        <v>1888</v>
      </c>
      <c r="E897" s="18" t="str">
        <f>INDEX([1]Proflile65!$F:$F,MATCH([1]ตารางคะแนนV3!$C897,[1]Proflile65!$D:$D,0))</f>
        <v>รพช.</v>
      </c>
      <c r="F897" s="18">
        <f>INDEX([1]Proflile65!$H:$H,MATCH([1]ตารางคะแนนV3!$C897,[1]Proflile65!$D:$D,0))</f>
        <v>44</v>
      </c>
      <c r="G897" s="19" t="str">
        <f>INDEX([1]Proflile65!$K:$K,MATCH([1]ตารางคะแนนV3!$C897,[1]Proflile65!$D:$D,0))</f>
        <v>รพช.F2 P&lt;=30,000</v>
      </c>
      <c r="H897" s="75">
        <v>20978</v>
      </c>
      <c r="I897" s="76">
        <f>INDEX([1]RiskPlusY2565Q3!L:L,MATCH([1]ตารางคะแนนV3!$C897,[1]RiskPlusY2565Q3!$D:$D,0))</f>
        <v>66727704.57</v>
      </c>
      <c r="J897" s="76">
        <f>INDEX([1]RiskPlusY2565Q3!P:P,MATCH([1]ตารางคะแนนV3!$C897,[1]RiskPlusY2565Q3!$D:$D,0))</f>
        <v>39628519.880000003</v>
      </c>
      <c r="K897" s="76">
        <f>INDEX([1]RiskPlusY2565Q3!O:O,MATCH([1]ตารางคะแนนV3!$C897,[1]RiskPlusY2565Q3!$D:$D,0))</f>
        <v>31412469.719999999</v>
      </c>
      <c r="L897" s="76">
        <f>INDEX([1]RiskPlusY2565Q3!M:M,MATCH([1]ตารางคะแนนV3!$C897,[1]RiskPlusY2565Q3!$D:$D,0))</f>
        <v>30708502.460000001</v>
      </c>
      <c r="M897" s="29">
        <f>INDEX([1]RiskPlusY2565Q3!N:N,MATCH([1]ตารางคะแนนV3!$C897,[1]RiskPlusY2565Q3!$D:$D,0))</f>
        <v>0</v>
      </c>
      <c r="N897" s="77">
        <f>INDEX([1]PlanfinY2565Q3!M:M,MATCH([1]ตารางคะแนนV3!$C897,[1]PlanfinY2565Q3!$C:$C,0))</f>
        <v>0</v>
      </c>
      <c r="O897" s="78">
        <f>INDEX([1]PlanfinY2565Q3!N:N,MATCH([1]ตารางคะแนนV3!$C897,[1]PlanfinY2565Q3!$C:$C,0))</f>
        <v>1</v>
      </c>
      <c r="P897" s="79">
        <f t="shared" si="209"/>
        <v>1</v>
      </c>
      <c r="Q897" s="80">
        <f>INDEX([1]Ratio!R:R,MATCH([1]ตารางคะแนนV3!$C897,[1]Ratio!$C:$C,0))</f>
        <v>25</v>
      </c>
      <c r="R897" s="81">
        <f>INDEX([1]RiskPlusY2565Q3!$S:$S,MATCH([1]ตารางคะแนนV3!C897,[1]RiskPlusY2565Q3!$D:$D,0))</f>
        <v>1</v>
      </c>
      <c r="S897" s="82">
        <f>INDEX([1]Ratio!$S:$S,MATCH([1]ตารางคะแนนV3!$C897,[1]Ratio!$C:$C,0))</f>
        <v>88</v>
      </c>
      <c r="T897" s="78">
        <f>VLOOKUP($C897,[1]RiskPlusY2565Q3!$D$2:$W$901,17,0)</f>
        <v>0</v>
      </c>
      <c r="U897" s="83">
        <f t="shared" si="210"/>
        <v>0</v>
      </c>
      <c r="V897" s="82">
        <f>INDEX([1]Ratio!$T:$T,MATCH([1]ตารางคะแนนV3!$C897,[1]Ratio!$C:$C,0))</f>
        <v>32</v>
      </c>
      <c r="W897" s="78">
        <f>VLOOKUP($C897,[1]RiskPlusY2565Q3!$D$2:$W$901,18,0)</f>
        <v>1</v>
      </c>
      <c r="X897" s="83">
        <f t="shared" si="211"/>
        <v>0.5</v>
      </c>
      <c r="Y897" s="82">
        <f>INDEX([1]Ratio!$V:$V,MATCH([1]ตารางคะแนนV3!$C897,[1]Ratio!$C:$C,0))</f>
        <v>46</v>
      </c>
      <c r="Z897" s="81">
        <f>INDEX([1]RiskPlusY2565Q3!$W:$W,MATCH([1]ตารางคะแนนV3!C897,[1]RiskPlusY2565Q3!$D:$D,0))</f>
        <v>1</v>
      </c>
      <c r="AA897" s="84">
        <f t="shared" si="212"/>
        <v>2.5</v>
      </c>
      <c r="AB897" s="77" t="str">
        <f>INDEX('[1]Quick MethodY2565Q3'!P:P,MATCH([1]ตารางคะแนนV3!$C897,'[1]Quick MethodY2565Q3'!$C:$C,0))</f>
        <v>1</v>
      </c>
      <c r="AC897" s="78" t="str">
        <f>INDEX('[1]Quick MethodY2565Q3'!Q:Q,MATCH([1]ตารางคะแนนV3!$C897,'[1]Quick MethodY2565Q3'!$C:$C,0))</f>
        <v>1</v>
      </c>
      <c r="AD897" s="78">
        <f>INDEX([1]HGRY2565Q3!W:W,MATCH([1]ตารางคะแนนV3!$C897,[1]HGRY2565Q3!$C:$C,0))</f>
        <v>0</v>
      </c>
      <c r="AE897" s="78">
        <f>INDEX([1]HGRY2565Q3!X:X,MATCH([1]ตารางคะแนนV3!$C897,[1]HGRY2565Q3!$C:$C,0))</f>
        <v>0.5</v>
      </c>
      <c r="AF897" s="78">
        <f>INDEX([1]HGRY2565Q3!Y:Y,MATCH([1]ตารางคะแนนV3!$C897,[1]HGRY2565Q3!$C:$C,0))</f>
        <v>0.5</v>
      </c>
      <c r="AG897" s="78">
        <f>INDEX([1]HGRY2565Q3!Z:Z,MATCH([1]ตารางคะแนนV3!$C897,[1]HGRY2565Q3!$C:$C,0))</f>
        <v>0</v>
      </c>
      <c r="AH897" s="85">
        <f t="shared" si="213"/>
        <v>3</v>
      </c>
      <c r="AI897" s="79">
        <f t="shared" si="214"/>
        <v>2</v>
      </c>
      <c r="AJ897" s="86">
        <f>INDEX([1]PointY2565Q3!J:J,MATCH([1]ตารางคะแนนV3!$C897,[1]PointY2565Q3!$C:$C,0))</f>
        <v>1</v>
      </c>
      <c r="AK897" s="87">
        <f>IFERROR(INDEX([1]อัตราการครองเตียง!O:O,MATCH([1]ตารางคะแนนV3!$C897,[1]อัตราการครองเตียง!$C:$C,0)),0)</f>
        <v>1</v>
      </c>
      <c r="AL897" s="88">
        <f>INDEX([1]SumAdjRw!R:R,MATCH([1]ตารางคะแนนV3!$C897,[1]SumAdjRw!$C:$C,0))</f>
        <v>1</v>
      </c>
      <c r="AM897" s="89">
        <f t="shared" si="215"/>
        <v>2</v>
      </c>
      <c r="AN897" s="90">
        <f t="shared" si="216"/>
        <v>5</v>
      </c>
      <c r="AO897" s="91">
        <f t="shared" si="217"/>
        <v>8.5</v>
      </c>
      <c r="AP897" s="92">
        <f>INDEX([1]RiskPlusY2565Q3!Q:Q,MATCH([1]ตารางคะแนนV3!$C897,[1]RiskPlusY2565Q3!$D:$D,0))</f>
        <v>1</v>
      </c>
      <c r="AQ897" s="92">
        <f>INDEX([1]RiskPlusY2565Q3!R:R,MATCH([1]ตารางคะแนนV3!$C897,[1]RiskPlusY2565Q3!$D:$D,0))</f>
        <v>0</v>
      </c>
      <c r="AR897" s="92">
        <f>INDEX([1]RiskPlusY2565Q3!AB:AB,MATCH([1]ตารางคะแนนV3!$C897,[1]RiskPlusY2565Q3!$D:$D,0))</f>
        <v>1</v>
      </c>
      <c r="AS897" s="93">
        <f t="shared" si="218"/>
        <v>2</v>
      </c>
      <c r="AT897" s="92">
        <f>INDEX([1]RiskPlusY2565Q3!AA:AA,MATCH([1]ตารางคะแนนV3!$C897,[1]RiskPlusY2565Q3!$D:$D,0))</f>
        <v>1</v>
      </c>
      <c r="AU897" s="92">
        <f>INDEX([1]RiskPlusY2565Q3!AC:AC,MATCH([1]ตารางคะแนนV3!$C897,[1]RiskPlusY2565Q3!$D:$D,0))</f>
        <v>1</v>
      </c>
      <c r="AV897" s="94">
        <f t="shared" si="219"/>
        <v>2</v>
      </c>
      <c r="AW897" s="95">
        <f t="shared" si="220"/>
        <v>4</v>
      </c>
      <c r="AX897" s="96">
        <f t="shared" si="221"/>
        <v>12.5</v>
      </c>
      <c r="AY897" s="18" t="str">
        <f t="shared" si="222"/>
        <v>A</v>
      </c>
      <c r="AZ897" s="18"/>
      <c r="BA897" s="18" t="str">
        <f>INDEX([1]Proflile65!$L:$L,MATCH([1]ตารางคะแนนV3!$C897,[1]Proflile65!$D:$D,0))</f>
        <v>เดิม</v>
      </c>
      <c r="BB897" s="18"/>
      <c r="BC897" s="18"/>
      <c r="BD897" s="28" t="b">
        <f t="shared" si="223"/>
        <v>1</v>
      </c>
      <c r="BE897" s="96">
        <v>12.5</v>
      </c>
      <c r="BF897" s="18" t="s">
        <v>2048</v>
      </c>
      <c r="BH897" s="17">
        <f t="shared" si="224"/>
        <v>300000</v>
      </c>
    </row>
    <row r="898" spans="1:60">
      <c r="A898" s="18" t="s">
        <v>48</v>
      </c>
      <c r="B898" s="17" t="s">
        <v>166</v>
      </c>
      <c r="C898" s="18" t="s">
        <v>1889</v>
      </c>
      <c r="D898" s="17" t="s">
        <v>1890</v>
      </c>
      <c r="E898" s="18" t="str">
        <f>INDEX([1]Proflile65!$F:$F,MATCH([1]ตารางคะแนนV3!$C898,[1]Proflile65!$D:$D,0))</f>
        <v>รพช.</v>
      </c>
      <c r="F898" s="18">
        <f>INDEX([1]Proflile65!$H:$H,MATCH([1]ตารางคะแนนV3!$C898,[1]Proflile65!$D:$D,0))</f>
        <v>30</v>
      </c>
      <c r="G898" s="19" t="str">
        <f>INDEX([1]Proflile65!$K:$K,MATCH([1]ตารางคะแนนV3!$C898,[1]Proflile65!$D:$D,0))</f>
        <v>รพช.F2 P30,000-60,000</v>
      </c>
      <c r="H898" s="75">
        <v>36565</v>
      </c>
      <c r="I898" s="76">
        <f>INDEX([1]RiskPlusY2565Q3!L:L,MATCH([1]ตารางคะแนนV3!$C898,[1]RiskPlusY2565Q3!$D:$D,0))</f>
        <v>80452177.680000007</v>
      </c>
      <c r="J898" s="76">
        <f>INDEX([1]RiskPlusY2565Q3!P:P,MATCH([1]ตารางคะแนนV3!$C898,[1]RiskPlusY2565Q3!$D:$D,0))</f>
        <v>53924765.710000001</v>
      </c>
      <c r="K898" s="76">
        <f>INDEX([1]RiskPlusY2565Q3!O:O,MATCH([1]ตารางคะแนนV3!$C898,[1]RiskPlusY2565Q3!$D:$D,0))</f>
        <v>35992436.43</v>
      </c>
      <c r="L898" s="76">
        <f>INDEX([1]RiskPlusY2565Q3!M:M,MATCH([1]ตารางคะแนนV3!$C898,[1]RiskPlusY2565Q3!$D:$D,0))</f>
        <v>34489813.009999998</v>
      </c>
      <c r="M898" s="29">
        <f>INDEX([1]RiskPlusY2565Q3!N:N,MATCH([1]ตารางคะแนนV3!$C898,[1]RiskPlusY2565Q3!$D:$D,0))</f>
        <v>0</v>
      </c>
      <c r="N898" s="77">
        <f>INDEX([1]PlanfinY2565Q3!M:M,MATCH([1]ตารางคะแนนV3!$C898,[1]PlanfinY2565Q3!$C:$C,0))</f>
        <v>0</v>
      </c>
      <c r="O898" s="78">
        <f>INDEX([1]PlanfinY2565Q3!N:N,MATCH([1]ตารางคะแนนV3!$C898,[1]PlanfinY2565Q3!$C:$C,0))</f>
        <v>1</v>
      </c>
      <c r="P898" s="79">
        <f t="shared" si="209"/>
        <v>1</v>
      </c>
      <c r="Q898" s="80">
        <f>INDEX([1]Ratio!R:R,MATCH([1]ตารางคะแนนV3!$C898,[1]Ratio!$C:$C,0))</f>
        <v>45</v>
      </c>
      <c r="R898" s="81">
        <f>INDEX([1]RiskPlusY2565Q3!$S:$S,MATCH([1]ตารางคะแนนV3!C898,[1]RiskPlusY2565Q3!$D:$D,0))</f>
        <v>1</v>
      </c>
      <c r="S898" s="82">
        <f>INDEX([1]Ratio!$S:$S,MATCH([1]ตารางคะแนนV3!$C898,[1]Ratio!$C:$C,0))</f>
        <v>159</v>
      </c>
      <c r="T898" s="78">
        <f>VLOOKUP($C898,[1]RiskPlusY2565Q3!$D$2:$W$901,17,0)</f>
        <v>0</v>
      </c>
      <c r="U898" s="83">
        <f t="shared" si="210"/>
        <v>0</v>
      </c>
      <c r="V898" s="82">
        <f>INDEX([1]Ratio!$T:$T,MATCH([1]ตารางคะแนนV3!$C898,[1]Ratio!$C:$C,0))</f>
        <v>73</v>
      </c>
      <c r="W898" s="78">
        <f>VLOOKUP($C898,[1]RiskPlusY2565Q3!$D$2:$W$901,18,0)</f>
        <v>0</v>
      </c>
      <c r="X898" s="83">
        <f t="shared" si="211"/>
        <v>0</v>
      </c>
      <c r="Y898" s="82">
        <f>INDEX([1]Ratio!$V:$V,MATCH([1]ตารางคะแนนV3!$C898,[1]Ratio!$C:$C,0))</f>
        <v>37</v>
      </c>
      <c r="Z898" s="81">
        <f>INDEX([1]RiskPlusY2565Q3!$W:$W,MATCH([1]ตารางคะแนนV3!C898,[1]RiskPlusY2565Q3!$D:$D,0))</f>
        <v>1</v>
      </c>
      <c r="AA898" s="84">
        <f t="shared" si="212"/>
        <v>2</v>
      </c>
      <c r="AB898" s="77" t="str">
        <f>INDEX('[1]Quick MethodY2565Q3'!P:P,MATCH([1]ตารางคะแนนV3!$C898,'[1]Quick MethodY2565Q3'!$C:$C,0))</f>
        <v>1</v>
      </c>
      <c r="AC898" s="78" t="str">
        <f>INDEX('[1]Quick MethodY2565Q3'!Q:Q,MATCH([1]ตารางคะแนนV3!$C898,'[1]Quick MethodY2565Q3'!$C:$C,0))</f>
        <v>1</v>
      </c>
      <c r="AD898" s="78">
        <f>INDEX([1]HGRY2565Q3!W:W,MATCH([1]ตารางคะแนนV3!$C898,[1]HGRY2565Q3!$C:$C,0))</f>
        <v>0</v>
      </c>
      <c r="AE898" s="78">
        <f>INDEX([1]HGRY2565Q3!X:X,MATCH([1]ตารางคะแนนV3!$C898,[1]HGRY2565Q3!$C:$C,0))</f>
        <v>0.5</v>
      </c>
      <c r="AF898" s="78">
        <f>INDEX([1]HGRY2565Q3!Y:Y,MATCH([1]ตารางคะแนนV3!$C898,[1]HGRY2565Q3!$C:$C,0))</f>
        <v>0</v>
      </c>
      <c r="AG898" s="78">
        <f>INDEX([1]HGRY2565Q3!Z:Z,MATCH([1]ตารางคะแนนV3!$C898,[1]HGRY2565Q3!$C:$C,0))</f>
        <v>0.5</v>
      </c>
      <c r="AH898" s="85">
        <f t="shared" si="213"/>
        <v>3</v>
      </c>
      <c r="AI898" s="79">
        <f t="shared" si="214"/>
        <v>2</v>
      </c>
      <c r="AJ898" s="86">
        <f>INDEX([1]PointY2565Q3!J:J,MATCH([1]ตารางคะแนนV3!$C898,[1]PointY2565Q3!$C:$C,0))</f>
        <v>1</v>
      </c>
      <c r="AK898" s="87">
        <f>IFERROR(INDEX([1]อัตราการครองเตียง!O:O,MATCH([1]ตารางคะแนนV3!$C898,[1]อัตราการครองเตียง!$C:$C,0)),0)</f>
        <v>1</v>
      </c>
      <c r="AL898" s="88">
        <f>INDEX([1]SumAdjRw!R:R,MATCH([1]ตารางคะแนนV3!$C898,[1]SumAdjRw!$C:$C,0))</f>
        <v>1</v>
      </c>
      <c r="AM898" s="89">
        <f t="shared" si="215"/>
        <v>2</v>
      </c>
      <c r="AN898" s="90">
        <f t="shared" si="216"/>
        <v>5</v>
      </c>
      <c r="AO898" s="91">
        <f t="shared" si="217"/>
        <v>8</v>
      </c>
      <c r="AP898" s="92">
        <f>INDEX([1]RiskPlusY2565Q3!Q:Q,MATCH([1]ตารางคะแนนV3!$C898,[1]RiskPlusY2565Q3!$D:$D,0))</f>
        <v>0</v>
      </c>
      <c r="AQ898" s="92">
        <f>INDEX([1]RiskPlusY2565Q3!R:R,MATCH([1]ตารางคะแนนV3!$C898,[1]RiskPlusY2565Q3!$D:$D,0))</f>
        <v>1</v>
      </c>
      <c r="AR898" s="92">
        <f>INDEX([1]RiskPlusY2565Q3!AB:AB,MATCH([1]ตารางคะแนนV3!$C898,[1]RiskPlusY2565Q3!$D:$D,0))</f>
        <v>1</v>
      </c>
      <c r="AS898" s="93">
        <f t="shared" si="218"/>
        <v>2</v>
      </c>
      <c r="AT898" s="92">
        <f>INDEX([1]RiskPlusY2565Q3!AA:AA,MATCH([1]ตารางคะแนนV3!$C898,[1]RiskPlusY2565Q3!$D:$D,0))</f>
        <v>1</v>
      </c>
      <c r="AU898" s="92">
        <f>INDEX([1]RiskPlusY2565Q3!AC:AC,MATCH([1]ตารางคะแนนV3!$C898,[1]RiskPlusY2565Q3!$D:$D,0))</f>
        <v>1</v>
      </c>
      <c r="AV898" s="94">
        <f t="shared" si="219"/>
        <v>2</v>
      </c>
      <c r="AW898" s="95">
        <f t="shared" si="220"/>
        <v>4</v>
      </c>
      <c r="AX898" s="96">
        <f t="shared" si="221"/>
        <v>12</v>
      </c>
      <c r="AY898" s="18" t="str">
        <f t="shared" si="222"/>
        <v>A</v>
      </c>
      <c r="AZ898" s="18"/>
      <c r="BA898" s="18" t="str">
        <f>INDEX([1]Proflile65!$L:$L,MATCH([1]ตารางคะแนนV3!$C898,[1]Proflile65!$D:$D,0))</f>
        <v>เดิม</v>
      </c>
      <c r="BB898" s="18"/>
      <c r="BC898" s="18"/>
      <c r="BD898" s="28" t="b">
        <f t="shared" si="223"/>
        <v>1</v>
      </c>
      <c r="BE898" s="96">
        <v>12</v>
      </c>
      <c r="BF898" s="18" t="s">
        <v>2048</v>
      </c>
      <c r="BH898" s="17">
        <f t="shared" si="224"/>
        <v>300000</v>
      </c>
    </row>
    <row r="899" spans="1:60">
      <c r="A899" s="18" t="s">
        <v>48</v>
      </c>
      <c r="B899" s="17" t="s">
        <v>166</v>
      </c>
      <c r="C899" s="18" t="s">
        <v>1891</v>
      </c>
      <c r="D899" s="17" t="s">
        <v>1892</v>
      </c>
      <c r="E899" s="18" t="str">
        <f>INDEX([1]Proflile65!$F:$F,MATCH([1]ตารางคะแนนV3!$C899,[1]Proflile65!$D:$D,0))</f>
        <v>รพช.</v>
      </c>
      <c r="F899" s="18">
        <f>INDEX([1]Proflile65!$H:$H,MATCH([1]ตารางคะแนนV3!$C899,[1]Proflile65!$D:$D,0))</f>
        <v>30</v>
      </c>
      <c r="G899" s="19" t="str">
        <f>INDEX([1]Proflile65!$K:$K,MATCH([1]ตารางคะแนนV3!$C899,[1]Proflile65!$D:$D,0))</f>
        <v>รพช.F2 P&lt;=30,000</v>
      </c>
      <c r="H899" s="75">
        <v>17694</v>
      </c>
      <c r="I899" s="76">
        <f>INDEX([1]RiskPlusY2565Q3!L:L,MATCH([1]ตารางคะแนนV3!$C899,[1]RiskPlusY2565Q3!$D:$D,0))</f>
        <v>36069828.289999999</v>
      </c>
      <c r="J899" s="76">
        <f>INDEX([1]RiskPlusY2565Q3!P:P,MATCH([1]ตารางคะแนนV3!$C899,[1]RiskPlusY2565Q3!$D:$D,0))</f>
        <v>20853555.120000001</v>
      </c>
      <c r="K899" s="76">
        <f>INDEX([1]RiskPlusY2565Q3!O:O,MATCH([1]ตารางคะแนนV3!$C899,[1]RiskPlusY2565Q3!$D:$D,0))</f>
        <v>23778644.539999999</v>
      </c>
      <c r="L899" s="76">
        <f>INDEX([1]RiskPlusY2565Q3!M:M,MATCH([1]ตารางคะแนนV3!$C899,[1]RiskPlusY2565Q3!$D:$D,0))</f>
        <v>20811058.98</v>
      </c>
      <c r="M899" s="29">
        <f>INDEX([1]RiskPlusY2565Q3!N:N,MATCH([1]ตารางคะแนนV3!$C899,[1]RiskPlusY2565Q3!$D:$D,0))</f>
        <v>0</v>
      </c>
      <c r="N899" s="77">
        <f>INDEX([1]PlanfinY2565Q3!M:M,MATCH([1]ตารางคะแนนV3!$C899,[1]PlanfinY2565Q3!$C:$C,0))</f>
        <v>0</v>
      </c>
      <c r="O899" s="78">
        <f>INDEX([1]PlanfinY2565Q3!N:N,MATCH([1]ตารางคะแนนV3!$C899,[1]PlanfinY2565Q3!$C:$C,0))</f>
        <v>1</v>
      </c>
      <c r="P899" s="79">
        <f t="shared" si="209"/>
        <v>1</v>
      </c>
      <c r="Q899" s="80">
        <f>INDEX([1]Ratio!R:R,MATCH([1]ตารางคะแนนV3!$C899,[1]Ratio!$C:$C,0))</f>
        <v>169</v>
      </c>
      <c r="R899" s="81">
        <f>INDEX([1]RiskPlusY2565Q3!$S:$S,MATCH([1]ตารางคะแนนV3!C899,[1]RiskPlusY2565Q3!$D:$D,0))</f>
        <v>0</v>
      </c>
      <c r="S899" s="82">
        <f>INDEX([1]Ratio!$S:$S,MATCH([1]ตารางคะแนนV3!$C899,[1]Ratio!$C:$C,0))</f>
        <v>41</v>
      </c>
      <c r="T899" s="78">
        <f>VLOOKUP($C899,[1]RiskPlusY2565Q3!$D$2:$W$901,17,0)</f>
        <v>1</v>
      </c>
      <c r="U899" s="83">
        <f t="shared" si="210"/>
        <v>0.5</v>
      </c>
      <c r="V899" s="82">
        <f>INDEX([1]Ratio!$T:$T,MATCH([1]ตารางคะแนนV3!$C899,[1]Ratio!$C:$C,0))</f>
        <v>55</v>
      </c>
      <c r="W899" s="78">
        <f>VLOOKUP($C899,[1]RiskPlusY2565Q3!$D$2:$W$901,18,0)</f>
        <v>1</v>
      </c>
      <c r="X899" s="83">
        <f t="shared" si="211"/>
        <v>0.5</v>
      </c>
      <c r="Y899" s="82">
        <f>INDEX([1]Ratio!$V:$V,MATCH([1]ตารางคะแนนV3!$C899,[1]Ratio!$C:$C,0))</f>
        <v>62</v>
      </c>
      <c r="Z899" s="81">
        <f>INDEX([1]RiskPlusY2565Q3!$W:$W,MATCH([1]ตารางคะแนนV3!C899,[1]RiskPlusY2565Q3!$D:$D,0))</f>
        <v>0</v>
      </c>
      <c r="AA899" s="84">
        <f t="shared" si="212"/>
        <v>1</v>
      </c>
      <c r="AB899" s="77" t="str">
        <f>INDEX('[1]Quick MethodY2565Q3'!P:P,MATCH([1]ตารางคะแนนV3!$C899,'[1]Quick MethodY2565Q3'!$C:$C,0))</f>
        <v>1</v>
      </c>
      <c r="AC899" s="78" t="str">
        <f>INDEX('[1]Quick MethodY2565Q3'!Q:Q,MATCH([1]ตารางคะแนนV3!$C899,'[1]Quick MethodY2565Q3'!$C:$C,0))</f>
        <v>1</v>
      </c>
      <c r="AD899" s="78">
        <f>INDEX([1]HGRY2565Q3!W:W,MATCH([1]ตารางคะแนนV3!$C899,[1]HGRY2565Q3!$C:$C,0))</f>
        <v>0</v>
      </c>
      <c r="AE899" s="78">
        <f>INDEX([1]HGRY2565Q3!X:X,MATCH([1]ตารางคะแนนV3!$C899,[1]HGRY2565Q3!$C:$C,0))</f>
        <v>0.5</v>
      </c>
      <c r="AF899" s="78">
        <f>INDEX([1]HGRY2565Q3!Y:Y,MATCH([1]ตารางคะแนนV3!$C899,[1]HGRY2565Q3!$C:$C,0))</f>
        <v>0.5</v>
      </c>
      <c r="AG899" s="78">
        <f>INDEX([1]HGRY2565Q3!Z:Z,MATCH([1]ตารางคะแนนV3!$C899,[1]HGRY2565Q3!$C:$C,0))</f>
        <v>0</v>
      </c>
      <c r="AH899" s="85">
        <f t="shared" si="213"/>
        <v>3</v>
      </c>
      <c r="AI899" s="79">
        <f t="shared" si="214"/>
        <v>2</v>
      </c>
      <c r="AJ899" s="86">
        <f>INDEX([1]PointY2565Q3!J:J,MATCH([1]ตารางคะแนนV3!$C899,[1]PointY2565Q3!$C:$C,0))</f>
        <v>1</v>
      </c>
      <c r="AK899" s="87">
        <f>IFERROR(INDEX([1]อัตราการครองเตียง!O:O,MATCH([1]ตารางคะแนนV3!$C899,[1]อัตราการครองเตียง!$C:$C,0)),0)</f>
        <v>1</v>
      </c>
      <c r="AL899" s="88">
        <f>INDEX([1]SumAdjRw!R:R,MATCH([1]ตารางคะแนนV3!$C899,[1]SumAdjRw!$C:$C,0))</f>
        <v>1</v>
      </c>
      <c r="AM899" s="89">
        <f t="shared" si="215"/>
        <v>2</v>
      </c>
      <c r="AN899" s="90">
        <f t="shared" si="216"/>
        <v>5</v>
      </c>
      <c r="AO899" s="91">
        <f t="shared" si="217"/>
        <v>7</v>
      </c>
      <c r="AP899" s="92">
        <f>INDEX([1]RiskPlusY2565Q3!Q:Q,MATCH([1]ตารางคะแนนV3!$C899,[1]RiskPlusY2565Q3!$D:$D,0))</f>
        <v>0</v>
      </c>
      <c r="AQ899" s="92">
        <f>INDEX([1]RiskPlusY2565Q3!R:R,MATCH([1]ตารางคะแนนV3!$C899,[1]RiskPlusY2565Q3!$D:$D,0))</f>
        <v>0</v>
      </c>
      <c r="AR899" s="92">
        <f>INDEX([1]RiskPlusY2565Q3!AB:AB,MATCH([1]ตารางคะแนนV3!$C899,[1]RiskPlusY2565Q3!$D:$D,0))</f>
        <v>1</v>
      </c>
      <c r="AS899" s="93">
        <f>SUM(AP899:AR899)</f>
        <v>1</v>
      </c>
      <c r="AT899" s="92">
        <f>INDEX([1]RiskPlusY2565Q3!AA:AA,MATCH([1]ตารางคะแนนV3!$C899,[1]RiskPlusY2565Q3!$D:$D,0))</f>
        <v>1</v>
      </c>
      <c r="AU899" s="92">
        <f>INDEX([1]RiskPlusY2565Q3!AC:AC,MATCH([1]ตารางคะแนนV3!$C899,[1]RiskPlusY2565Q3!$D:$D,0))</f>
        <v>1</v>
      </c>
      <c r="AV899" s="94">
        <f>SUM(AT899:AU899)</f>
        <v>2</v>
      </c>
      <c r="AW899" s="95">
        <f t="shared" si="220"/>
        <v>3</v>
      </c>
      <c r="AX899" s="96">
        <f t="shared" si="221"/>
        <v>10</v>
      </c>
      <c r="AY899" s="18" t="str">
        <f t="shared" si="222"/>
        <v>C</v>
      </c>
      <c r="AZ899" s="18"/>
      <c r="BA899" s="18" t="str">
        <f>INDEX([1]Proflile65!$L:$L,MATCH([1]ตารางคะแนนV3!$C899,[1]Proflile65!$D:$D,0))</f>
        <v>เดิม</v>
      </c>
      <c r="BB899" s="18"/>
      <c r="BC899" s="18"/>
      <c r="BD899" s="28" t="b">
        <f t="shared" si="223"/>
        <v>1</v>
      </c>
      <c r="BE899" s="96">
        <v>10</v>
      </c>
      <c r="BF899" s="18" t="s">
        <v>2072</v>
      </c>
      <c r="BH899" s="17">
        <f t="shared" si="224"/>
        <v>0</v>
      </c>
    </row>
    <row r="900" spans="1:60">
      <c r="A900" s="18" t="s">
        <v>48</v>
      </c>
      <c r="B900" s="17" t="s">
        <v>50</v>
      </c>
      <c r="C900" s="18" t="s">
        <v>1893</v>
      </c>
      <c r="D900" s="17" t="s">
        <v>1894</v>
      </c>
      <c r="E900" s="18" t="str">
        <f>INDEX([1]Proflile65!$F:$F,MATCH([1]ตารางคะแนนV3!$C900,[1]Proflile65!$D:$D,0))</f>
        <v>รพท.</v>
      </c>
      <c r="F900" s="18">
        <f>INDEX([1]Proflile65!$H:$H,MATCH([1]ตารางคะแนนV3!$C900,[1]Proflile65!$D:$D,0))</f>
        <v>240</v>
      </c>
      <c r="G900" s="19" t="str">
        <f>INDEX([1]Proflile65!$K:$K,MATCH([1]ตารางคะแนนV3!$C900,[1]Proflile65!$D:$D,0))</f>
        <v>รพท.S B&lt;=400</v>
      </c>
      <c r="H900" s="75">
        <v>95647</v>
      </c>
      <c r="I900" s="76">
        <f>INDEX([1]RiskPlusY2565Q3!L:L,MATCH([1]ตารางคะแนนV3!$C900,[1]RiskPlusY2565Q3!$D:$D,0))</f>
        <v>373362501.82999998</v>
      </c>
      <c r="J900" s="76">
        <f>INDEX([1]RiskPlusY2565Q3!P:P,MATCH([1]ตารางคะแนนV3!$C900,[1]RiskPlusY2565Q3!$D:$D,0))</f>
        <v>-5823206.3799999999</v>
      </c>
      <c r="K900" s="76">
        <f>INDEX([1]RiskPlusY2565Q3!O:O,MATCH([1]ตารางคะแนนV3!$C900,[1]RiskPlusY2565Q3!$D:$D,0))</f>
        <v>276573230.75</v>
      </c>
      <c r="L900" s="76">
        <f>INDEX([1]RiskPlusY2565Q3!M:M,MATCH([1]ตารางคะแนนV3!$C900,[1]RiskPlusY2565Q3!$D:$D,0))</f>
        <v>257681610.55000001</v>
      </c>
      <c r="M900" s="29">
        <f>INDEX([1]RiskPlusY2565Q3!N:N,MATCH([1]ตารางคะแนนV3!$C900,[1]RiskPlusY2565Q3!$D:$D,0))</f>
        <v>0</v>
      </c>
      <c r="N900" s="77">
        <f>INDEX([1]PlanfinY2565Q3!M:M,MATCH([1]ตารางคะแนนV3!$C900,[1]PlanfinY2565Q3!$C:$C,0))</f>
        <v>0</v>
      </c>
      <c r="O900" s="78">
        <f>INDEX([1]PlanfinY2565Q3!N:N,MATCH([1]ตารางคะแนนV3!$C900,[1]PlanfinY2565Q3!$C:$C,0))</f>
        <v>0</v>
      </c>
      <c r="P900" s="79">
        <f t="shared" si="209"/>
        <v>0</v>
      </c>
      <c r="Q900" s="80">
        <f>INDEX([1]Ratio!R:R,MATCH([1]ตารางคะแนนV3!$C900,[1]Ratio!$C:$C,0))</f>
        <v>78</v>
      </c>
      <c r="R900" s="81">
        <f>INDEX([1]RiskPlusY2565Q3!$S:$S,MATCH([1]ตารางคะแนนV3!C900,[1]RiskPlusY2565Q3!$D:$D,0))</f>
        <v>1</v>
      </c>
      <c r="S900" s="82">
        <f>INDEX([1]Ratio!$S:$S,MATCH([1]ตารางคะแนนV3!$C900,[1]Ratio!$C:$C,0))</f>
        <v>96</v>
      </c>
      <c r="T900" s="78">
        <f>VLOOKUP($C900,[1]RiskPlusY2565Q3!$D$2:$W$901,17,0)</f>
        <v>0</v>
      </c>
      <c r="U900" s="83">
        <f t="shared" si="210"/>
        <v>0</v>
      </c>
      <c r="V900" s="82">
        <f>INDEX([1]Ratio!$T:$T,MATCH([1]ตารางคะแนนV3!$C900,[1]Ratio!$C:$C,0))</f>
        <v>68</v>
      </c>
      <c r="W900" s="78">
        <f>VLOOKUP($C900,[1]RiskPlusY2565Q3!$D$2:$W$901,18,0)</f>
        <v>0</v>
      </c>
      <c r="X900" s="83">
        <f t="shared" si="211"/>
        <v>0</v>
      </c>
      <c r="Y900" s="82">
        <f>INDEX([1]Ratio!$V:$V,MATCH([1]ตารางคะแนนV3!$C900,[1]Ratio!$C:$C,0))</f>
        <v>39</v>
      </c>
      <c r="Z900" s="81">
        <f>INDEX([1]RiskPlusY2565Q3!$W:$W,MATCH([1]ตารางคะแนนV3!C900,[1]RiskPlusY2565Q3!$D:$D,0))</f>
        <v>1</v>
      </c>
      <c r="AA900" s="84">
        <f t="shared" si="212"/>
        <v>2</v>
      </c>
      <c r="AB900" s="77" t="str">
        <f>INDEX('[1]Quick MethodY2565Q3'!P:P,MATCH([1]ตารางคะแนนV3!$C900,'[1]Quick MethodY2565Q3'!$C:$C,0))</f>
        <v>0</v>
      </c>
      <c r="AC900" s="78" t="str">
        <f>INDEX('[1]Quick MethodY2565Q3'!Q:Q,MATCH([1]ตารางคะแนนV3!$C900,'[1]Quick MethodY2565Q3'!$C:$C,0))</f>
        <v>1</v>
      </c>
      <c r="AD900" s="78">
        <f>INDEX([1]HGRY2565Q3!W:W,MATCH([1]ตารางคะแนนV3!$C900,[1]HGRY2565Q3!$C:$C,0))</f>
        <v>0</v>
      </c>
      <c r="AE900" s="78">
        <f>INDEX([1]HGRY2565Q3!X:X,MATCH([1]ตารางคะแนนV3!$C900,[1]HGRY2565Q3!$C:$C,0))</f>
        <v>0</v>
      </c>
      <c r="AF900" s="78">
        <f>INDEX([1]HGRY2565Q3!Y:Y,MATCH([1]ตารางคะแนนV3!$C900,[1]HGRY2565Q3!$C:$C,0))</f>
        <v>0.5</v>
      </c>
      <c r="AG900" s="78">
        <f>INDEX([1]HGRY2565Q3!Z:Z,MATCH([1]ตารางคะแนนV3!$C900,[1]HGRY2565Q3!$C:$C,0))</f>
        <v>0.5</v>
      </c>
      <c r="AH900" s="85">
        <f t="shared" si="213"/>
        <v>2</v>
      </c>
      <c r="AI900" s="79">
        <f t="shared" si="214"/>
        <v>2</v>
      </c>
      <c r="AJ900" s="86">
        <f>INDEX([1]PointY2565Q3!J:J,MATCH([1]ตารางคะแนนV3!$C900,[1]PointY2565Q3!$C:$C,0))</f>
        <v>1</v>
      </c>
      <c r="AK900" s="87">
        <f>IFERROR(INDEX([1]อัตราการครองเตียง!O:O,MATCH([1]ตารางคะแนนV3!$C900,[1]อัตราการครองเตียง!$C:$C,0)),0)</f>
        <v>1</v>
      </c>
      <c r="AL900" s="88">
        <f>INDEX([1]SumAdjRw!R:R,MATCH([1]ตารางคะแนนV3!$C900,[1]SumAdjRw!$C:$C,0))</f>
        <v>1</v>
      </c>
      <c r="AM900" s="89">
        <f t="shared" si="215"/>
        <v>2</v>
      </c>
      <c r="AN900" s="90">
        <f t="shared" si="216"/>
        <v>5</v>
      </c>
      <c r="AO900" s="91">
        <f t="shared" si="217"/>
        <v>7</v>
      </c>
      <c r="AP900" s="92">
        <f>INDEX([1]RiskPlusY2565Q3!Q:Q,MATCH([1]ตารางคะแนนV3!$C900,[1]RiskPlusY2565Q3!$D:$D,0))</f>
        <v>1</v>
      </c>
      <c r="AQ900" s="92">
        <f>INDEX([1]RiskPlusY2565Q3!R:R,MATCH([1]ตารางคะแนนV3!$C900,[1]RiskPlusY2565Q3!$D:$D,0))</f>
        <v>1</v>
      </c>
      <c r="AR900" s="92">
        <f>INDEX([1]RiskPlusY2565Q3!AB:AB,MATCH([1]ตารางคะแนนV3!$C900,[1]RiskPlusY2565Q3!$D:$D,0))</f>
        <v>1</v>
      </c>
      <c r="AS900" s="93">
        <f t="shared" si="218"/>
        <v>3</v>
      </c>
      <c r="AT900" s="92">
        <f>INDEX([1]RiskPlusY2565Q3!AA:AA,MATCH([1]ตารางคะแนนV3!$C900,[1]RiskPlusY2565Q3!$D:$D,0))</f>
        <v>1</v>
      </c>
      <c r="AU900" s="92">
        <f>INDEX([1]RiskPlusY2565Q3!AC:AC,MATCH([1]ตารางคะแนนV3!$C900,[1]RiskPlusY2565Q3!$D:$D,0))</f>
        <v>1</v>
      </c>
      <c r="AV900" s="94">
        <f t="shared" si="219"/>
        <v>2</v>
      </c>
      <c r="AW900" s="95">
        <f t="shared" si="220"/>
        <v>5</v>
      </c>
      <c r="AX900" s="96">
        <f t="shared" si="221"/>
        <v>12</v>
      </c>
      <c r="AY900" s="18" t="str">
        <f t="shared" si="222"/>
        <v>A</v>
      </c>
      <c r="AZ900" s="18"/>
      <c r="BA900" s="18" t="str">
        <f>INDEX([1]Proflile65!$L:$L,MATCH([1]ตารางคะแนนV3!$C900,[1]Proflile65!$D:$D,0))</f>
        <v>เดิม</v>
      </c>
      <c r="BB900" s="18"/>
      <c r="BC900" s="18"/>
      <c r="BD900" s="28" t="b">
        <f t="shared" si="223"/>
        <v>1</v>
      </c>
      <c r="BE900" s="96">
        <v>12</v>
      </c>
      <c r="BF900" s="18" t="s">
        <v>2048</v>
      </c>
      <c r="BH900" s="17">
        <f t="shared" si="224"/>
        <v>300000</v>
      </c>
    </row>
    <row r="901" spans="1:60">
      <c r="A901" s="18" t="s">
        <v>48</v>
      </c>
      <c r="B901" s="17" t="s">
        <v>50</v>
      </c>
      <c r="C901" s="18" t="s">
        <v>1895</v>
      </c>
      <c r="D901" s="17" t="s">
        <v>1896</v>
      </c>
      <c r="E901" s="18" t="str">
        <f>INDEX([1]Proflile65!$F:$F,MATCH([1]ตารางคะแนนV3!$C901,[1]Proflile65!$D:$D,0))</f>
        <v>รพช.</v>
      </c>
      <c r="F901" s="18">
        <f>INDEX([1]Proflile65!$H:$H,MATCH([1]ตารางคะแนนV3!$C901,[1]Proflile65!$D:$D,0))</f>
        <v>31</v>
      </c>
      <c r="G901" s="19" t="str">
        <f>INDEX([1]Proflile65!$K:$K,MATCH([1]ตารางคะแนนV3!$C901,[1]Proflile65!$D:$D,0))</f>
        <v>รพช.F2 P&lt;=30,000</v>
      </c>
      <c r="H901" s="75">
        <v>18970</v>
      </c>
      <c r="I901" s="76">
        <f>INDEX([1]RiskPlusY2565Q3!L:L,MATCH([1]ตารางคะแนนV3!$C901,[1]RiskPlusY2565Q3!$D:$D,0))</f>
        <v>111343436.26000001</v>
      </c>
      <c r="J901" s="76">
        <f>INDEX([1]RiskPlusY2565Q3!P:P,MATCH([1]ตารางคะแนนV3!$C901,[1]RiskPlusY2565Q3!$D:$D,0))</f>
        <v>48482910.409999996</v>
      </c>
      <c r="K901" s="76">
        <f>INDEX([1]RiskPlusY2565Q3!O:O,MATCH([1]ตารางคะแนนV3!$C901,[1]RiskPlusY2565Q3!$D:$D,0))</f>
        <v>89967467.75</v>
      </c>
      <c r="L901" s="76">
        <f>INDEX([1]RiskPlusY2565Q3!M:M,MATCH([1]ตารางคะแนนV3!$C901,[1]RiskPlusY2565Q3!$D:$D,0))</f>
        <v>88414032.650000006</v>
      </c>
      <c r="M901" s="29">
        <f>INDEX([1]RiskPlusY2565Q3!N:N,MATCH([1]ตารางคะแนนV3!$C901,[1]RiskPlusY2565Q3!$D:$D,0))</f>
        <v>0</v>
      </c>
      <c r="N901" s="77">
        <f>INDEX([1]PlanfinY2565Q3!M:M,MATCH([1]ตารางคะแนนV3!$C901,[1]PlanfinY2565Q3!$C:$C,0))</f>
        <v>0</v>
      </c>
      <c r="O901" s="78">
        <f>INDEX([1]PlanfinY2565Q3!N:N,MATCH([1]ตารางคะแนนV3!$C901,[1]PlanfinY2565Q3!$C:$C,0))</f>
        <v>1</v>
      </c>
      <c r="P901" s="79">
        <f t="shared" si="209"/>
        <v>1</v>
      </c>
      <c r="Q901" s="80">
        <f>INDEX([1]Ratio!R:R,MATCH([1]ตารางคะแนนV3!$C901,[1]Ratio!$C:$C,0))</f>
        <v>115</v>
      </c>
      <c r="R901" s="81">
        <f>INDEX([1]RiskPlusY2565Q3!$S:$S,MATCH([1]ตารางคะแนนV3!C901,[1]RiskPlusY2565Q3!$D:$D,0))</f>
        <v>0</v>
      </c>
      <c r="S901" s="82">
        <f>INDEX([1]Ratio!$S:$S,MATCH([1]ตารางคะแนนV3!$C901,[1]Ratio!$C:$C,0))</f>
        <v>61</v>
      </c>
      <c r="T901" s="78">
        <f>VLOOKUP($C901,[1]RiskPlusY2565Q3!$D$2:$W$901,17,0)</f>
        <v>0</v>
      </c>
      <c r="U901" s="83">
        <f t="shared" si="210"/>
        <v>0</v>
      </c>
      <c r="V901" s="82">
        <f>INDEX([1]Ratio!$T:$T,MATCH([1]ตารางคะแนนV3!$C901,[1]Ratio!$C:$C,0))</f>
        <v>111</v>
      </c>
      <c r="W901" s="78">
        <f>VLOOKUP($C901,[1]RiskPlusY2565Q3!$D$2:$W$901,18,0)</f>
        <v>0</v>
      </c>
      <c r="X901" s="83">
        <f t="shared" si="211"/>
        <v>0</v>
      </c>
      <c r="Y901" s="82">
        <f>INDEX([1]Ratio!$V:$V,MATCH([1]ตารางคะแนนV3!$C901,[1]Ratio!$C:$C,0))</f>
        <v>47</v>
      </c>
      <c r="Z901" s="81">
        <f>INDEX([1]RiskPlusY2565Q3!$W:$W,MATCH([1]ตารางคะแนนV3!C901,[1]RiskPlusY2565Q3!$D:$D,0))</f>
        <v>1</v>
      </c>
      <c r="AA901" s="84">
        <f t="shared" si="212"/>
        <v>1</v>
      </c>
      <c r="AB901" s="77" t="str">
        <f>INDEX('[1]Quick MethodY2565Q3'!P:P,MATCH([1]ตารางคะแนนV3!$C901,'[1]Quick MethodY2565Q3'!$C:$C,0))</f>
        <v>0</v>
      </c>
      <c r="AC901" s="78" t="str">
        <f>INDEX('[1]Quick MethodY2565Q3'!Q:Q,MATCH([1]ตารางคะแนนV3!$C901,'[1]Quick MethodY2565Q3'!$C:$C,0))</f>
        <v>1</v>
      </c>
      <c r="AD901" s="78">
        <f>INDEX([1]HGRY2565Q3!W:W,MATCH([1]ตารางคะแนนV3!$C901,[1]HGRY2565Q3!$C:$C,0))</f>
        <v>0</v>
      </c>
      <c r="AE901" s="78">
        <f>INDEX([1]HGRY2565Q3!X:X,MATCH([1]ตารางคะแนนV3!$C901,[1]HGRY2565Q3!$C:$C,0))</f>
        <v>0</v>
      </c>
      <c r="AF901" s="78">
        <f>INDEX([1]HGRY2565Q3!Y:Y,MATCH([1]ตารางคะแนนV3!$C901,[1]HGRY2565Q3!$C:$C,0))</f>
        <v>0</v>
      </c>
      <c r="AG901" s="78">
        <f>INDEX([1]HGRY2565Q3!Z:Z,MATCH([1]ตารางคะแนนV3!$C901,[1]HGRY2565Q3!$C:$C,0))</f>
        <v>0</v>
      </c>
      <c r="AH901" s="85">
        <f t="shared" si="213"/>
        <v>1</v>
      </c>
      <c r="AI901" s="79">
        <f t="shared" si="214"/>
        <v>1</v>
      </c>
      <c r="AJ901" s="86">
        <f>INDEX([1]PointY2565Q3!J:J,MATCH([1]ตารางคะแนนV3!$C901,[1]PointY2565Q3!$C:$C,0))</f>
        <v>1</v>
      </c>
      <c r="AK901" s="87">
        <f>IFERROR(INDEX([1]อัตราการครองเตียง!O:O,MATCH([1]ตารางคะแนนV3!$C901,[1]อัตราการครองเตียง!$C:$C,0)),0)</f>
        <v>1</v>
      </c>
      <c r="AL901" s="88">
        <f>INDEX([1]SumAdjRw!R:R,MATCH([1]ตารางคะแนนV3!$C901,[1]SumAdjRw!$C:$C,0))</f>
        <v>1</v>
      </c>
      <c r="AM901" s="89">
        <f t="shared" si="215"/>
        <v>2</v>
      </c>
      <c r="AN901" s="90">
        <f t="shared" si="216"/>
        <v>4</v>
      </c>
      <c r="AO901" s="91">
        <f t="shared" si="217"/>
        <v>6</v>
      </c>
      <c r="AP901" s="92">
        <f>INDEX([1]RiskPlusY2565Q3!Q:Q,MATCH([1]ตารางคะแนนV3!$C901,[1]RiskPlusY2565Q3!$D:$D,0))</f>
        <v>1</v>
      </c>
      <c r="AQ901" s="92">
        <f>INDEX([1]RiskPlusY2565Q3!R:R,MATCH([1]ตารางคะแนนV3!$C901,[1]RiskPlusY2565Q3!$D:$D,0))</f>
        <v>1</v>
      </c>
      <c r="AR901" s="92">
        <f>INDEX([1]RiskPlusY2565Q3!AB:AB,MATCH([1]ตารางคะแนนV3!$C901,[1]RiskPlusY2565Q3!$D:$D,0))</f>
        <v>1</v>
      </c>
      <c r="AS901" s="93">
        <f t="shared" si="218"/>
        <v>3</v>
      </c>
      <c r="AT901" s="92">
        <f>INDEX([1]RiskPlusY2565Q3!AA:AA,MATCH([1]ตารางคะแนนV3!$C901,[1]RiskPlusY2565Q3!$D:$D,0))</f>
        <v>1</v>
      </c>
      <c r="AU901" s="92">
        <f>INDEX([1]RiskPlusY2565Q3!AC:AC,MATCH([1]ตารางคะแนนV3!$C901,[1]RiskPlusY2565Q3!$D:$D,0))</f>
        <v>1</v>
      </c>
      <c r="AV901" s="94">
        <f t="shared" si="219"/>
        <v>2</v>
      </c>
      <c r="AW901" s="95">
        <f t="shared" si="220"/>
        <v>5</v>
      </c>
      <c r="AX901" s="96">
        <f t="shared" si="221"/>
        <v>11</v>
      </c>
      <c r="AY901" s="18" t="str">
        <f t="shared" si="222"/>
        <v>B</v>
      </c>
      <c r="AZ901" s="18"/>
      <c r="BA901" s="18" t="str">
        <f>INDEX([1]Proflile65!$L:$L,MATCH([1]ตารางคะแนนV3!$C901,[1]Proflile65!$D:$D,0))</f>
        <v>เดิม</v>
      </c>
      <c r="BB901" s="18"/>
      <c r="BC901" s="18"/>
      <c r="BD901" s="28" t="b">
        <f t="shared" si="223"/>
        <v>1</v>
      </c>
      <c r="BE901" s="96">
        <v>11</v>
      </c>
      <c r="BF901" s="18" t="s">
        <v>2071</v>
      </c>
      <c r="BH901" s="17">
        <f t="shared" si="224"/>
        <v>150000</v>
      </c>
    </row>
    <row r="902" spans="1:60">
      <c r="A902" s="18" t="s">
        <v>48</v>
      </c>
      <c r="B902" s="17" t="s">
        <v>50</v>
      </c>
      <c r="C902" s="18" t="s">
        <v>1897</v>
      </c>
      <c r="D902" s="17" t="s">
        <v>1898</v>
      </c>
      <c r="E902" s="18" t="str">
        <f>INDEX([1]Proflile65!$F:$F,MATCH([1]ตารางคะแนนV3!$C902,[1]Proflile65!$D:$D,0))</f>
        <v>รพช.</v>
      </c>
      <c r="F902" s="18">
        <f>INDEX([1]Proflile65!$H:$H,MATCH([1]ตารางคะแนนV3!$C902,[1]Proflile65!$D:$D,0))</f>
        <v>37</v>
      </c>
      <c r="G902" s="19" t="str">
        <f>INDEX([1]Proflile65!$K:$K,MATCH([1]ตารางคะแนนV3!$C902,[1]Proflile65!$D:$D,0))</f>
        <v>รพช.F2 P&lt;=30,000</v>
      </c>
      <c r="H902" s="75">
        <v>26479</v>
      </c>
      <c r="I902" s="76">
        <f>INDEX([1]RiskPlusY2565Q3!L:L,MATCH([1]ตารางคะแนนV3!$C902,[1]RiskPlusY2565Q3!$D:$D,0))</f>
        <v>39072762.259999998</v>
      </c>
      <c r="J902" s="76">
        <f>INDEX([1]RiskPlusY2565Q3!P:P,MATCH([1]ตารางคะแนนV3!$C902,[1]RiskPlusY2565Q3!$D:$D,0))</f>
        <v>31246123.870000001</v>
      </c>
      <c r="K902" s="76">
        <f>INDEX([1]RiskPlusY2565Q3!O:O,MATCH([1]ตารางคะแนนV3!$C902,[1]RiskPlusY2565Q3!$D:$D,0))</f>
        <v>22585213.260000002</v>
      </c>
      <c r="L902" s="76">
        <f>INDEX([1]RiskPlusY2565Q3!M:M,MATCH([1]ตารางคะแนนV3!$C902,[1]RiskPlusY2565Q3!$D:$D,0))</f>
        <v>22290797.120000001</v>
      </c>
      <c r="M902" s="29">
        <f>INDEX([1]RiskPlusY2565Q3!N:N,MATCH([1]ตารางคะแนนV3!$C902,[1]RiskPlusY2565Q3!$D:$D,0))</f>
        <v>0</v>
      </c>
      <c r="N902" s="77">
        <f>INDEX([1]PlanfinY2565Q3!M:M,MATCH([1]ตารางคะแนนV3!$C902,[1]PlanfinY2565Q3!$C:$C,0))</f>
        <v>1</v>
      </c>
      <c r="O902" s="78">
        <f>INDEX([1]PlanfinY2565Q3!N:N,MATCH([1]ตารางคะแนนV3!$C902,[1]PlanfinY2565Q3!$C:$C,0))</f>
        <v>1</v>
      </c>
      <c r="P902" s="79">
        <f t="shared" si="209"/>
        <v>2</v>
      </c>
      <c r="Q902" s="80">
        <f>INDEX([1]Ratio!R:R,MATCH([1]ตารางคะแนนV3!$C902,[1]Ratio!$C:$C,0))</f>
        <v>96</v>
      </c>
      <c r="R902" s="81">
        <f>INDEX([1]RiskPlusY2565Q3!$S:$S,MATCH([1]ตารางคะแนนV3!C902,[1]RiskPlusY2565Q3!$D:$D,0))</f>
        <v>0</v>
      </c>
      <c r="S902" s="82">
        <f>INDEX([1]Ratio!$S:$S,MATCH([1]ตารางคะแนนV3!$C902,[1]Ratio!$C:$C,0))</f>
        <v>35</v>
      </c>
      <c r="T902" s="78">
        <f>VLOOKUP($C902,[1]RiskPlusY2565Q3!$D$2:$W$901,17,0)</f>
        <v>1</v>
      </c>
      <c r="U902" s="83">
        <f t="shared" si="210"/>
        <v>0.5</v>
      </c>
      <c r="V902" s="82">
        <f>INDEX([1]Ratio!$T:$T,MATCH([1]ตารางคะแนนV3!$C902,[1]Ratio!$C:$C,0))</f>
        <v>68</v>
      </c>
      <c r="W902" s="78">
        <f>VLOOKUP($C902,[1]RiskPlusY2565Q3!$D$2:$W$901,18,0)</f>
        <v>0</v>
      </c>
      <c r="X902" s="83">
        <f t="shared" si="211"/>
        <v>0</v>
      </c>
      <c r="Y902" s="82">
        <f>INDEX([1]Ratio!$V:$V,MATCH([1]ตารางคะแนนV3!$C902,[1]Ratio!$C:$C,0))</f>
        <v>50</v>
      </c>
      <c r="Z902" s="81">
        <f>INDEX([1]RiskPlusY2565Q3!$W:$W,MATCH([1]ตารางคะแนนV3!C902,[1]RiskPlusY2565Q3!$D:$D,0))</f>
        <v>1</v>
      </c>
      <c r="AA902" s="84">
        <f t="shared" si="212"/>
        <v>1.5</v>
      </c>
      <c r="AB902" s="77" t="str">
        <f>INDEX('[1]Quick MethodY2565Q3'!P:P,MATCH([1]ตารางคะแนนV3!$C902,'[1]Quick MethodY2565Q3'!$C:$C,0))</f>
        <v>0</v>
      </c>
      <c r="AC902" s="78" t="str">
        <f>INDEX('[1]Quick MethodY2565Q3'!Q:Q,MATCH([1]ตารางคะแนนV3!$C902,'[1]Quick MethodY2565Q3'!$C:$C,0))</f>
        <v>1</v>
      </c>
      <c r="AD902" s="78">
        <f>INDEX([1]HGRY2565Q3!W:W,MATCH([1]ตารางคะแนนV3!$C902,[1]HGRY2565Q3!$C:$C,0))</f>
        <v>0</v>
      </c>
      <c r="AE902" s="78">
        <f>INDEX([1]HGRY2565Q3!X:X,MATCH([1]ตารางคะแนนV3!$C902,[1]HGRY2565Q3!$C:$C,0))</f>
        <v>0.5</v>
      </c>
      <c r="AF902" s="78">
        <f>INDEX([1]HGRY2565Q3!Y:Y,MATCH([1]ตารางคะแนนV3!$C902,[1]HGRY2565Q3!$C:$C,0))</f>
        <v>0</v>
      </c>
      <c r="AG902" s="78">
        <f>INDEX([1]HGRY2565Q3!Z:Z,MATCH([1]ตารางคะแนนV3!$C902,[1]HGRY2565Q3!$C:$C,0))</f>
        <v>0.5</v>
      </c>
      <c r="AH902" s="85">
        <f t="shared" si="213"/>
        <v>2</v>
      </c>
      <c r="AI902" s="79">
        <f>IF(AH902&gt;=2,2,AH902)</f>
        <v>2</v>
      </c>
      <c r="AJ902" s="86">
        <f>INDEX([1]PointY2565Q3!J:J,MATCH([1]ตารางคะแนนV3!$C902,[1]PointY2565Q3!$C:$C,0))</f>
        <v>1</v>
      </c>
      <c r="AK902" s="87">
        <f>IFERROR(INDEX([1]อัตราการครองเตียง!O:O,MATCH([1]ตารางคะแนนV3!$C902,[1]อัตราการครองเตียง!$C:$C,0)),0)</f>
        <v>0</v>
      </c>
      <c r="AL902" s="88">
        <f>INDEX([1]SumAdjRw!R:R,MATCH([1]ตารางคะแนนV3!$C902,[1]SumAdjRw!$C:$C,0))</f>
        <v>0</v>
      </c>
      <c r="AM902" s="89">
        <f t="shared" si="215"/>
        <v>0</v>
      </c>
      <c r="AN902" s="90">
        <f t="shared" si="216"/>
        <v>3</v>
      </c>
      <c r="AO902" s="91">
        <f t="shared" si="217"/>
        <v>6.5</v>
      </c>
      <c r="AP902" s="92">
        <f>INDEX([1]RiskPlusY2565Q3!Q:Q,MATCH([1]ตารางคะแนนV3!$C902,[1]RiskPlusY2565Q3!$D:$D,0))</f>
        <v>0</v>
      </c>
      <c r="AQ902" s="92">
        <f>INDEX([1]RiskPlusY2565Q3!R:R,MATCH([1]ตารางคะแนนV3!$C902,[1]RiskPlusY2565Q3!$D:$D,0))</f>
        <v>0</v>
      </c>
      <c r="AR902" s="92">
        <f>INDEX([1]RiskPlusY2565Q3!AB:AB,MATCH([1]ตารางคะแนนV3!$C902,[1]RiskPlusY2565Q3!$D:$D,0))</f>
        <v>1</v>
      </c>
      <c r="AS902" s="93">
        <f t="shared" si="218"/>
        <v>1</v>
      </c>
      <c r="AT902" s="92">
        <f>INDEX([1]RiskPlusY2565Q3!AA:AA,MATCH([1]ตารางคะแนนV3!$C902,[1]RiskPlusY2565Q3!$D:$D,0))</f>
        <v>1</v>
      </c>
      <c r="AU902" s="92">
        <f>INDEX([1]RiskPlusY2565Q3!AC:AC,MATCH([1]ตารางคะแนนV3!$C902,[1]RiskPlusY2565Q3!$D:$D,0))</f>
        <v>1</v>
      </c>
      <c r="AV902" s="94">
        <f t="shared" si="219"/>
        <v>2</v>
      </c>
      <c r="AW902" s="95">
        <f t="shared" si="220"/>
        <v>3</v>
      </c>
      <c r="AX902" s="96">
        <f t="shared" si="221"/>
        <v>9.5</v>
      </c>
      <c r="AY902" s="18" t="str">
        <f t="shared" si="222"/>
        <v>C</v>
      </c>
      <c r="AZ902" s="18"/>
      <c r="BA902" s="18" t="str">
        <f>INDEX([1]Proflile65!$L:$L,MATCH([1]ตารางคะแนนV3!$C902,[1]Proflile65!$D:$D,0))</f>
        <v>เดิม</v>
      </c>
      <c r="BB902" s="18"/>
      <c r="BC902" s="18"/>
      <c r="BD902" s="28" t="b">
        <f t="shared" si="223"/>
        <v>1</v>
      </c>
      <c r="BE902" s="96">
        <v>9.5</v>
      </c>
      <c r="BF902" s="18" t="s">
        <v>2072</v>
      </c>
      <c r="BH902" s="17">
        <f t="shared" si="224"/>
        <v>0</v>
      </c>
    </row>
    <row r="903" spans="1:60">
      <c r="A903" s="18" t="s">
        <v>48</v>
      </c>
      <c r="B903" s="17" t="s">
        <v>50</v>
      </c>
      <c r="C903" s="18" t="s">
        <v>1899</v>
      </c>
      <c r="D903" s="17" t="s">
        <v>1900</v>
      </c>
      <c r="E903" s="18" t="str">
        <f>INDEX([1]Proflile65!$F:$F,MATCH([1]ตารางคะแนนV3!$C903,[1]Proflile65!$D:$D,0))</f>
        <v>รพช.</v>
      </c>
      <c r="F903" s="18">
        <f>INDEX([1]Proflile65!$H:$H,MATCH([1]ตารางคะแนนV3!$C903,[1]Proflile65!$D:$D,0))</f>
        <v>30</v>
      </c>
      <c r="G903" s="19" t="str">
        <f>INDEX([1]Proflile65!$K:$K,MATCH([1]ตารางคะแนนV3!$C903,[1]Proflile65!$D:$D,0))</f>
        <v>รพช.F2 P&lt;=30,000</v>
      </c>
      <c r="H903" s="75">
        <v>23614</v>
      </c>
      <c r="I903" s="76">
        <f>INDEX([1]RiskPlusY2565Q3!L:L,MATCH([1]ตารางคะแนนV3!$C903,[1]RiskPlusY2565Q3!$D:$D,0))</f>
        <v>44739290.93</v>
      </c>
      <c r="J903" s="76">
        <f>INDEX([1]RiskPlusY2565Q3!P:P,MATCH([1]ตารางคะแนนV3!$C903,[1]RiskPlusY2565Q3!$D:$D,0))</f>
        <v>21188778.890000001</v>
      </c>
      <c r="K903" s="76">
        <f>INDEX([1]RiskPlusY2565Q3!O:O,MATCH([1]ตารางคะแนนV3!$C903,[1]RiskPlusY2565Q3!$D:$D,0))</f>
        <v>49205745.57</v>
      </c>
      <c r="L903" s="76">
        <f>INDEX([1]RiskPlusY2565Q3!M:M,MATCH([1]ตารางคะแนนV3!$C903,[1]RiskPlusY2565Q3!$D:$D,0))</f>
        <v>45573874.270000003</v>
      </c>
      <c r="M903" s="29">
        <f>INDEX([1]RiskPlusY2565Q3!N:N,MATCH([1]ตารางคะแนนV3!$C903,[1]RiskPlusY2565Q3!$D:$D,0))</f>
        <v>0</v>
      </c>
      <c r="N903" s="77">
        <f>INDEX([1]PlanfinY2565Q3!M:M,MATCH([1]ตารางคะแนนV3!$C903,[1]PlanfinY2565Q3!$C:$C,0))</f>
        <v>0</v>
      </c>
      <c r="O903" s="78">
        <f>INDEX([1]PlanfinY2565Q3!N:N,MATCH([1]ตารางคะแนนV3!$C903,[1]PlanfinY2565Q3!$C:$C,0))</f>
        <v>0</v>
      </c>
      <c r="P903" s="79">
        <f t="shared" ref="P903:P906" si="225">SUM(N903+O903)</f>
        <v>0</v>
      </c>
      <c r="Q903" s="80">
        <f>INDEX([1]Ratio!R:R,MATCH([1]ตารางคะแนนV3!$C903,[1]Ratio!$C:$C,0))</f>
        <v>133</v>
      </c>
      <c r="R903" s="81">
        <f>INDEX([1]RiskPlusY2565Q3!$S:$S,MATCH([1]ตารางคะแนนV3!C903,[1]RiskPlusY2565Q3!$D:$D,0))</f>
        <v>0</v>
      </c>
      <c r="S903" s="82">
        <f>INDEX([1]Ratio!$S:$S,MATCH([1]ตารางคะแนนV3!$C903,[1]Ratio!$C:$C,0))</f>
        <v>27</v>
      </c>
      <c r="T903" s="78">
        <f>VLOOKUP($C903,[1]RiskPlusY2565Q3!$D$2:$W$901,17,0)</f>
        <v>1</v>
      </c>
      <c r="U903" s="83">
        <f t="shared" si="210"/>
        <v>0.5</v>
      </c>
      <c r="V903" s="82">
        <f>INDEX([1]Ratio!$T:$T,MATCH([1]ตารางคะแนนV3!$C903,[1]Ratio!$C:$C,0))</f>
        <v>55</v>
      </c>
      <c r="W903" s="78">
        <f>VLOOKUP($C903,[1]RiskPlusY2565Q3!$D$2:$W$901,18,0)</f>
        <v>1</v>
      </c>
      <c r="X903" s="83">
        <f t="shared" si="211"/>
        <v>0.5</v>
      </c>
      <c r="Y903" s="82">
        <f>INDEX([1]Ratio!$V:$V,MATCH([1]ตารางคะแนนV3!$C903,[1]Ratio!$C:$C,0))</f>
        <v>34</v>
      </c>
      <c r="Z903" s="81">
        <f>INDEX([1]RiskPlusY2565Q3!$W:$W,MATCH([1]ตารางคะแนนV3!C903,[1]RiskPlusY2565Q3!$D:$D,0))</f>
        <v>1</v>
      </c>
      <c r="AA903" s="84">
        <f t="shared" si="212"/>
        <v>2</v>
      </c>
      <c r="AB903" s="77" t="str">
        <f>INDEX('[1]Quick MethodY2565Q3'!P:P,MATCH([1]ตารางคะแนนV3!$C903,'[1]Quick MethodY2565Q3'!$C:$C,0))</f>
        <v>1</v>
      </c>
      <c r="AC903" s="78" t="str">
        <f>INDEX('[1]Quick MethodY2565Q3'!Q:Q,MATCH([1]ตารางคะแนนV3!$C903,'[1]Quick MethodY2565Q3'!$C:$C,0))</f>
        <v>1</v>
      </c>
      <c r="AD903" s="78">
        <f>INDEX([1]HGRY2565Q3!W:W,MATCH([1]ตารางคะแนนV3!$C903,[1]HGRY2565Q3!$C:$C,0))</f>
        <v>0</v>
      </c>
      <c r="AE903" s="78">
        <f>INDEX([1]HGRY2565Q3!X:X,MATCH([1]ตารางคะแนนV3!$C903,[1]HGRY2565Q3!$C:$C,0))</f>
        <v>0.5</v>
      </c>
      <c r="AF903" s="78">
        <f>INDEX([1]HGRY2565Q3!Y:Y,MATCH([1]ตารางคะแนนV3!$C903,[1]HGRY2565Q3!$C:$C,0))</f>
        <v>0</v>
      </c>
      <c r="AG903" s="78">
        <f>INDEX([1]HGRY2565Q3!Z:Z,MATCH([1]ตารางคะแนนV3!$C903,[1]HGRY2565Q3!$C:$C,0))</f>
        <v>0</v>
      </c>
      <c r="AH903" s="85">
        <f t="shared" si="213"/>
        <v>2.5</v>
      </c>
      <c r="AI903" s="79">
        <f t="shared" ref="AI903:AI906" si="226">IF(AH903&gt;=2,2,AH903)</f>
        <v>2</v>
      </c>
      <c r="AJ903" s="86">
        <f>INDEX([1]PointY2565Q3!J:J,MATCH([1]ตารางคะแนนV3!$C903,[1]PointY2565Q3!$C:$C,0))</f>
        <v>1</v>
      </c>
      <c r="AK903" s="87">
        <f>IFERROR(INDEX([1]อัตราการครองเตียง!O:O,MATCH([1]ตารางคะแนนV3!$C903,[1]อัตราการครองเตียง!$C:$C,0)),0)</f>
        <v>1</v>
      </c>
      <c r="AL903" s="88">
        <f>INDEX([1]SumAdjRw!R:R,MATCH([1]ตารางคะแนนV3!$C903,[1]SumAdjRw!$C:$C,0))</f>
        <v>1</v>
      </c>
      <c r="AM903" s="89">
        <f t="shared" si="215"/>
        <v>2</v>
      </c>
      <c r="AN903" s="90">
        <f t="shared" si="216"/>
        <v>5</v>
      </c>
      <c r="AO903" s="91">
        <f t="shared" si="217"/>
        <v>7</v>
      </c>
      <c r="AP903" s="92">
        <f>INDEX([1]RiskPlusY2565Q3!Q:Q,MATCH([1]ตารางคะแนนV3!$C903,[1]RiskPlusY2565Q3!$D:$D,0))</f>
        <v>1</v>
      </c>
      <c r="AQ903" s="92">
        <f>INDEX([1]RiskPlusY2565Q3!R:R,MATCH([1]ตารางคะแนนV3!$C903,[1]RiskPlusY2565Q3!$D:$D,0))</f>
        <v>1</v>
      </c>
      <c r="AR903" s="92">
        <f>INDEX([1]RiskPlusY2565Q3!AB:AB,MATCH([1]ตารางคะแนนV3!$C903,[1]RiskPlusY2565Q3!$D:$D,0))</f>
        <v>1</v>
      </c>
      <c r="AS903" s="93">
        <f t="shared" si="218"/>
        <v>3</v>
      </c>
      <c r="AT903" s="92">
        <f>INDEX([1]RiskPlusY2565Q3!AA:AA,MATCH([1]ตารางคะแนนV3!$C903,[1]RiskPlusY2565Q3!$D:$D,0))</f>
        <v>1</v>
      </c>
      <c r="AU903" s="92">
        <f>INDEX([1]RiskPlusY2565Q3!AC:AC,MATCH([1]ตารางคะแนนV3!$C903,[1]RiskPlusY2565Q3!$D:$D,0))</f>
        <v>1</v>
      </c>
      <c r="AV903" s="94">
        <f t="shared" si="219"/>
        <v>2</v>
      </c>
      <c r="AW903" s="95">
        <f t="shared" si="220"/>
        <v>5</v>
      </c>
      <c r="AX903" s="96">
        <f t="shared" si="221"/>
        <v>12</v>
      </c>
      <c r="AY903" s="18" t="str">
        <f t="shared" si="222"/>
        <v>A</v>
      </c>
      <c r="AZ903" s="18"/>
      <c r="BA903" s="18" t="str">
        <f>INDEX([1]Proflile65!$L:$L,MATCH([1]ตารางคะแนนV3!$C903,[1]Proflile65!$D:$D,0))</f>
        <v>เดิม</v>
      </c>
      <c r="BB903" s="18"/>
      <c r="BC903" s="18"/>
      <c r="BD903" s="28" t="b">
        <f t="shared" si="223"/>
        <v>1</v>
      </c>
      <c r="BE903" s="96">
        <v>12</v>
      </c>
      <c r="BF903" s="18" t="s">
        <v>2048</v>
      </c>
      <c r="BH903" s="17">
        <f t="shared" si="224"/>
        <v>300000</v>
      </c>
    </row>
    <row r="904" spans="1:60">
      <c r="A904" s="18" t="s">
        <v>48</v>
      </c>
      <c r="B904" s="17" t="s">
        <v>50</v>
      </c>
      <c r="C904" s="18" t="s">
        <v>1901</v>
      </c>
      <c r="D904" s="17" t="s">
        <v>1902</v>
      </c>
      <c r="E904" s="18" t="str">
        <f>INDEX([1]Proflile65!$F:$F,MATCH([1]ตารางคะแนนV3!$C904,[1]Proflile65!$D:$D,0))</f>
        <v>รพช.</v>
      </c>
      <c r="F904" s="18">
        <f>INDEX([1]Proflile65!$H:$H,MATCH([1]ตารางคะแนนV3!$C904,[1]Proflile65!$D:$D,0))</f>
        <v>93</v>
      </c>
      <c r="G904" s="19" t="str">
        <f>INDEX([1]Proflile65!$K:$K,MATCH([1]ตารางคะแนนV3!$C904,[1]Proflile65!$D:$D,0))</f>
        <v>รพช.F1 P50,000-100,000</v>
      </c>
      <c r="H904" s="75">
        <v>56758</v>
      </c>
      <c r="I904" s="76">
        <f>INDEX([1]RiskPlusY2565Q3!L:L,MATCH([1]ตารางคะแนนV3!$C904,[1]RiskPlusY2565Q3!$D:$D,0))</f>
        <v>95255236.829999998</v>
      </c>
      <c r="J904" s="76">
        <f>INDEX([1]RiskPlusY2565Q3!P:P,MATCH([1]ตารางคะแนนV3!$C904,[1]RiskPlusY2565Q3!$D:$D,0))</f>
        <v>-13647009.35</v>
      </c>
      <c r="K904" s="76">
        <f>INDEX([1]RiskPlusY2565Q3!O:O,MATCH([1]ตารางคะแนนV3!$C904,[1]RiskPlusY2565Q3!$D:$D,0))</f>
        <v>83920824.109999999</v>
      </c>
      <c r="L904" s="76">
        <f>INDEX([1]RiskPlusY2565Q3!M:M,MATCH([1]ตารางคะแนนV3!$C904,[1]RiskPlusY2565Q3!$D:$D,0))</f>
        <v>91292911.819999993</v>
      </c>
      <c r="M904" s="29">
        <f>INDEX([1]RiskPlusY2565Q3!N:N,MATCH([1]ตารางคะแนนV3!$C904,[1]RiskPlusY2565Q3!$D:$D,0))</f>
        <v>1</v>
      </c>
      <c r="N904" s="77">
        <f>INDEX([1]PlanfinY2565Q3!M:M,MATCH([1]ตารางคะแนนV3!$C904,[1]PlanfinY2565Q3!$C:$C,0))</f>
        <v>0</v>
      </c>
      <c r="O904" s="78">
        <f>INDEX([1]PlanfinY2565Q3!N:N,MATCH([1]ตารางคะแนนV3!$C904,[1]PlanfinY2565Q3!$C:$C,0))</f>
        <v>0</v>
      </c>
      <c r="P904" s="79">
        <f t="shared" si="225"/>
        <v>0</v>
      </c>
      <c r="Q904" s="80">
        <f>INDEX([1]Ratio!R:R,MATCH([1]ตารางคะแนนV3!$C904,[1]Ratio!$C:$C,0))</f>
        <v>81</v>
      </c>
      <c r="R904" s="81">
        <f>INDEX([1]RiskPlusY2565Q3!$S:$S,MATCH([1]ตารางคะแนนV3!C904,[1]RiskPlusY2565Q3!$D:$D,0))</f>
        <v>1</v>
      </c>
      <c r="S904" s="82">
        <f>INDEX([1]Ratio!$S:$S,MATCH([1]ตารางคะแนนV3!$C904,[1]Ratio!$C:$C,0))</f>
        <v>63</v>
      </c>
      <c r="T904" s="78">
        <f>VLOOKUP($C904,[1]RiskPlusY2565Q3!$D$2:$W$901,17,0)</f>
        <v>0</v>
      </c>
      <c r="U904" s="83">
        <f t="shared" ref="U904:U906" si="227">IF(T904=1,0.5,0)</f>
        <v>0</v>
      </c>
      <c r="V904" s="82">
        <f>INDEX([1]Ratio!$T:$T,MATCH([1]ตารางคะแนนV3!$C904,[1]Ratio!$C:$C,0))</f>
        <v>128</v>
      </c>
      <c r="W904" s="78">
        <f>VLOOKUP($C904,[1]RiskPlusY2565Q3!$D$2:$W$901,18,0)</f>
        <v>0</v>
      </c>
      <c r="X904" s="83">
        <f t="shared" ref="X904:X906" si="228">IF(W904=1,0.5,0)</f>
        <v>0</v>
      </c>
      <c r="Y904" s="82">
        <f>INDEX([1]Ratio!$V:$V,MATCH([1]ตารางคะแนนV3!$C904,[1]Ratio!$C:$C,0))</f>
        <v>50</v>
      </c>
      <c r="Z904" s="81">
        <f>INDEX([1]RiskPlusY2565Q3!$W:$W,MATCH([1]ตารางคะแนนV3!C904,[1]RiskPlusY2565Q3!$D:$D,0))</f>
        <v>1</v>
      </c>
      <c r="AA904" s="84">
        <f t="shared" ref="AA904:AA906" si="229">SUM(R904,U904,X904,Z904)</f>
        <v>2</v>
      </c>
      <c r="AB904" s="77" t="str">
        <f>INDEX('[1]Quick MethodY2565Q3'!P:P,MATCH([1]ตารางคะแนนV3!$C904,'[1]Quick MethodY2565Q3'!$C:$C,0))</f>
        <v>1</v>
      </c>
      <c r="AC904" s="78" t="str">
        <f>INDEX('[1]Quick MethodY2565Q3'!Q:Q,MATCH([1]ตารางคะแนนV3!$C904,'[1]Quick MethodY2565Q3'!$C:$C,0))</f>
        <v>1</v>
      </c>
      <c r="AD904" s="78">
        <f>INDEX([1]HGRY2565Q3!W:W,MATCH([1]ตารางคะแนนV3!$C904,[1]HGRY2565Q3!$C:$C,0))</f>
        <v>0</v>
      </c>
      <c r="AE904" s="78">
        <f>INDEX([1]HGRY2565Q3!X:X,MATCH([1]ตารางคะแนนV3!$C904,[1]HGRY2565Q3!$C:$C,0))</f>
        <v>0.5</v>
      </c>
      <c r="AF904" s="78">
        <f>INDEX([1]HGRY2565Q3!Y:Y,MATCH([1]ตารางคะแนนV3!$C904,[1]HGRY2565Q3!$C:$C,0))</f>
        <v>0</v>
      </c>
      <c r="AG904" s="78">
        <f>INDEX([1]HGRY2565Q3!Z:Z,MATCH([1]ตารางคะแนนV3!$C904,[1]HGRY2565Q3!$C:$C,0))</f>
        <v>0</v>
      </c>
      <c r="AH904" s="85">
        <f t="shared" ref="AH904:AH906" si="230">SUM(AB904+AC904+AD904+AE904+AF904+AG904)</f>
        <v>2.5</v>
      </c>
      <c r="AI904" s="79">
        <f t="shared" si="226"/>
        <v>2</v>
      </c>
      <c r="AJ904" s="86">
        <f>INDEX([1]PointY2565Q3!J:J,MATCH([1]ตารางคะแนนV3!$C904,[1]PointY2565Q3!$C:$C,0))</f>
        <v>1</v>
      </c>
      <c r="AK904" s="87">
        <f>IFERROR(INDEX([1]อัตราการครองเตียง!O:O,MATCH([1]ตารางคะแนนV3!$C904,[1]อัตราการครองเตียง!$C:$C,0)),0)</f>
        <v>1</v>
      </c>
      <c r="AL904" s="88">
        <f>INDEX([1]SumAdjRw!R:R,MATCH([1]ตารางคะแนนV3!$C904,[1]SumAdjRw!$C:$C,0))</f>
        <v>0</v>
      </c>
      <c r="AM904" s="89">
        <f t="shared" ref="AM904:AM906" si="231">AK904+AL904</f>
        <v>1</v>
      </c>
      <c r="AN904" s="90">
        <f t="shared" ref="AN904:AN906" si="232">SUM(AI904,AJ904,AM904)</f>
        <v>4</v>
      </c>
      <c r="AO904" s="91">
        <f t="shared" ref="AO904:AO906" si="233">SUM(P904,AA904,AN904)</f>
        <v>6</v>
      </c>
      <c r="AP904" s="92">
        <f>INDEX([1]RiskPlusY2565Q3!Q:Q,MATCH([1]ตารางคะแนนV3!$C904,[1]RiskPlusY2565Q3!$D:$D,0))</f>
        <v>1</v>
      </c>
      <c r="AQ904" s="92">
        <f>INDEX([1]RiskPlusY2565Q3!R:R,MATCH([1]ตารางคะแนนV3!$C904,[1]RiskPlusY2565Q3!$D:$D,0))</f>
        <v>1</v>
      </c>
      <c r="AR904" s="92">
        <f>INDEX([1]RiskPlusY2565Q3!AB:AB,MATCH([1]ตารางคะแนนV3!$C904,[1]RiskPlusY2565Q3!$D:$D,0))</f>
        <v>1</v>
      </c>
      <c r="AS904" s="93">
        <f t="shared" ref="AS904:AS906" si="234">SUM(AP904:AR904)</f>
        <v>3</v>
      </c>
      <c r="AT904" s="92">
        <f>INDEX([1]RiskPlusY2565Q3!AA:AA,MATCH([1]ตารางคะแนนV3!$C904,[1]RiskPlusY2565Q3!$D:$D,0))</f>
        <v>1</v>
      </c>
      <c r="AU904" s="92">
        <f>INDEX([1]RiskPlusY2565Q3!AC:AC,MATCH([1]ตารางคะแนนV3!$C904,[1]RiskPlusY2565Q3!$D:$D,0))</f>
        <v>0</v>
      </c>
      <c r="AV904" s="94">
        <f t="shared" ref="AV904:AV906" si="235">SUM(AT904:AU904)</f>
        <v>1</v>
      </c>
      <c r="AW904" s="95">
        <f t="shared" ref="AW904:AW906" si="236">SUM(AV904,AS904)</f>
        <v>4</v>
      </c>
      <c r="AX904" s="96">
        <f t="shared" ref="AX904:AX906" si="237">SUM(AO904,AW904)</f>
        <v>10</v>
      </c>
      <c r="AY904" s="18" t="str">
        <f t="shared" ref="AY904:AY906" si="238">IF(AX904&lt;7.5,"F",IF(AX904&lt;9,"D",IF(AX904&lt;10.5,"C",IF(AX904&lt;12,"B","A"))))</f>
        <v>C</v>
      </c>
      <c r="AZ904" s="18"/>
      <c r="BA904" s="18" t="str">
        <f>INDEX([1]Proflile65!$L:$L,MATCH([1]ตารางคะแนนV3!$C904,[1]Proflile65!$D:$D,0))</f>
        <v>เดิม</v>
      </c>
      <c r="BB904" s="18"/>
      <c r="BC904" s="18"/>
      <c r="BD904" s="28" t="b">
        <f t="shared" ref="BD904:BD916" si="239">AX904=BE904</f>
        <v>1</v>
      </c>
      <c r="BE904" s="96">
        <v>10</v>
      </c>
      <c r="BF904" s="18" t="s">
        <v>2072</v>
      </c>
      <c r="BH904" s="17">
        <f t="shared" si="224"/>
        <v>0</v>
      </c>
    </row>
    <row r="905" spans="1:60">
      <c r="A905" s="18" t="s">
        <v>48</v>
      </c>
      <c r="B905" s="17" t="s">
        <v>50</v>
      </c>
      <c r="C905" s="18" t="s">
        <v>1903</v>
      </c>
      <c r="D905" s="17" t="s">
        <v>1904</v>
      </c>
      <c r="E905" s="18" t="str">
        <f>INDEX([1]Proflile65!$F:$F,MATCH([1]ตารางคะแนนV3!$C905,[1]Proflile65!$D:$D,0))</f>
        <v>รพช.</v>
      </c>
      <c r="F905" s="18">
        <f>INDEX([1]Proflile65!$H:$H,MATCH([1]ตารางคะแนนV3!$C905,[1]Proflile65!$D:$D,0))</f>
        <v>33</v>
      </c>
      <c r="G905" s="19" t="str">
        <f>INDEX([1]Proflile65!$K:$K,MATCH([1]ตารางคะแนนV3!$C905,[1]Proflile65!$D:$D,0))</f>
        <v>รพช.F2 P&lt;=30,000</v>
      </c>
      <c r="H905" s="75">
        <v>19569</v>
      </c>
      <c r="I905" s="76">
        <f>INDEX([1]RiskPlusY2565Q3!L:L,MATCH([1]ตารางคะแนนV3!$C905,[1]RiskPlusY2565Q3!$D:$D,0))</f>
        <v>54246046.270000003</v>
      </c>
      <c r="J905" s="76">
        <f>INDEX([1]RiskPlusY2565Q3!P:P,MATCH([1]ตารางคะแนนV3!$C905,[1]RiskPlusY2565Q3!$D:$D,0))</f>
        <v>26105532.879999999</v>
      </c>
      <c r="K905" s="76">
        <f>INDEX([1]RiskPlusY2565Q3!O:O,MATCH([1]ตารางคะแนนV3!$C905,[1]RiskPlusY2565Q3!$D:$D,0))</f>
        <v>41432363.200000003</v>
      </c>
      <c r="L905" s="76">
        <f>INDEX([1]RiskPlusY2565Q3!M:M,MATCH([1]ตารางคะแนนV3!$C905,[1]RiskPlusY2565Q3!$D:$D,0))</f>
        <v>39695397.549999997</v>
      </c>
      <c r="M905" s="29">
        <f>INDEX([1]RiskPlusY2565Q3!N:N,MATCH([1]ตารางคะแนนV3!$C905,[1]RiskPlusY2565Q3!$D:$D,0))</f>
        <v>0</v>
      </c>
      <c r="N905" s="77">
        <f>INDEX([1]PlanfinY2565Q3!M:M,MATCH([1]ตารางคะแนนV3!$C905,[1]PlanfinY2565Q3!$C:$C,0))</f>
        <v>0</v>
      </c>
      <c r="O905" s="78">
        <f>INDEX([1]PlanfinY2565Q3!N:N,MATCH([1]ตารางคะแนนV3!$C905,[1]PlanfinY2565Q3!$C:$C,0))</f>
        <v>1</v>
      </c>
      <c r="P905" s="79">
        <f t="shared" si="225"/>
        <v>1</v>
      </c>
      <c r="Q905" s="80">
        <f>INDEX([1]Ratio!R:R,MATCH([1]ตารางคะแนนV3!$C905,[1]Ratio!$C:$C,0))</f>
        <v>66</v>
      </c>
      <c r="R905" s="81">
        <f>INDEX([1]RiskPlusY2565Q3!$S:$S,MATCH([1]ตารางคะแนนV3!C905,[1]RiskPlusY2565Q3!$D:$D,0))</f>
        <v>1</v>
      </c>
      <c r="S905" s="82">
        <f>INDEX([1]Ratio!$S:$S,MATCH([1]ตารางคะแนนV3!$C905,[1]Ratio!$C:$C,0))</f>
        <v>99</v>
      </c>
      <c r="T905" s="78">
        <f>VLOOKUP($C905,[1]RiskPlusY2565Q3!$D$2:$W$901,17,0)</f>
        <v>0</v>
      </c>
      <c r="U905" s="83">
        <f t="shared" si="227"/>
        <v>0</v>
      </c>
      <c r="V905" s="82">
        <f>INDEX([1]Ratio!$T:$T,MATCH([1]ตารางคะแนนV3!$C905,[1]Ratio!$C:$C,0))</f>
        <v>93</v>
      </c>
      <c r="W905" s="78">
        <f>VLOOKUP($C905,[1]RiskPlusY2565Q3!$D$2:$W$901,18,0)</f>
        <v>0</v>
      </c>
      <c r="X905" s="83">
        <f t="shared" si="228"/>
        <v>0</v>
      </c>
      <c r="Y905" s="82">
        <f>INDEX([1]Ratio!$V:$V,MATCH([1]ตารางคะแนนV3!$C905,[1]Ratio!$C:$C,0))</f>
        <v>48</v>
      </c>
      <c r="Z905" s="81">
        <f>INDEX([1]RiskPlusY2565Q3!$W:$W,MATCH([1]ตารางคะแนนV3!C905,[1]RiskPlusY2565Q3!$D:$D,0))</f>
        <v>1</v>
      </c>
      <c r="AA905" s="84">
        <f t="shared" si="229"/>
        <v>2</v>
      </c>
      <c r="AB905" s="77" t="str">
        <f>INDEX('[1]Quick MethodY2565Q3'!P:P,MATCH([1]ตารางคะแนนV3!$C905,'[1]Quick MethodY2565Q3'!$C:$C,0))</f>
        <v>0</v>
      </c>
      <c r="AC905" s="78" t="str">
        <f>INDEX('[1]Quick MethodY2565Q3'!Q:Q,MATCH([1]ตารางคะแนนV3!$C905,'[1]Quick MethodY2565Q3'!$C:$C,0))</f>
        <v>1</v>
      </c>
      <c r="AD905" s="78">
        <f>INDEX([1]HGRY2565Q3!W:W,MATCH([1]ตารางคะแนนV3!$C905,[1]HGRY2565Q3!$C:$C,0))</f>
        <v>0</v>
      </c>
      <c r="AE905" s="78">
        <f>INDEX([1]HGRY2565Q3!X:X,MATCH([1]ตารางคะแนนV3!$C905,[1]HGRY2565Q3!$C:$C,0))</f>
        <v>0.5</v>
      </c>
      <c r="AF905" s="78">
        <f>INDEX([1]HGRY2565Q3!Y:Y,MATCH([1]ตารางคะแนนV3!$C905,[1]HGRY2565Q3!$C:$C,0))</f>
        <v>0.5</v>
      </c>
      <c r="AG905" s="78">
        <f>INDEX([1]HGRY2565Q3!Z:Z,MATCH([1]ตารางคะแนนV3!$C905,[1]HGRY2565Q3!$C:$C,0))</f>
        <v>0.5</v>
      </c>
      <c r="AH905" s="85">
        <f t="shared" si="230"/>
        <v>2.5</v>
      </c>
      <c r="AI905" s="79">
        <f t="shared" si="226"/>
        <v>2</v>
      </c>
      <c r="AJ905" s="86">
        <f>INDEX([1]PointY2565Q3!J:J,MATCH([1]ตารางคะแนนV3!$C905,[1]PointY2565Q3!$C:$C,0))</f>
        <v>1</v>
      </c>
      <c r="AK905" s="87">
        <f>IFERROR(INDEX([1]อัตราการครองเตียง!O:O,MATCH([1]ตารางคะแนนV3!$C905,[1]อัตราการครองเตียง!$C:$C,0)),0)</f>
        <v>0</v>
      </c>
      <c r="AL905" s="88">
        <f>INDEX([1]SumAdjRw!R:R,MATCH([1]ตารางคะแนนV3!$C905,[1]SumAdjRw!$C:$C,0))</f>
        <v>1</v>
      </c>
      <c r="AM905" s="89">
        <f t="shared" si="231"/>
        <v>1</v>
      </c>
      <c r="AN905" s="90">
        <f t="shared" si="232"/>
        <v>4</v>
      </c>
      <c r="AO905" s="91">
        <f t="shared" si="233"/>
        <v>7</v>
      </c>
      <c r="AP905" s="92">
        <f>INDEX([1]RiskPlusY2565Q3!Q:Q,MATCH([1]ตารางคะแนนV3!$C905,[1]RiskPlusY2565Q3!$D:$D,0))</f>
        <v>1</v>
      </c>
      <c r="AQ905" s="92">
        <f>INDEX([1]RiskPlusY2565Q3!R:R,MATCH([1]ตารางคะแนนV3!$C905,[1]RiskPlusY2565Q3!$D:$D,0))</f>
        <v>1</v>
      </c>
      <c r="AR905" s="92">
        <f>INDEX([1]RiskPlusY2565Q3!AB:AB,MATCH([1]ตารางคะแนนV3!$C905,[1]RiskPlusY2565Q3!$D:$D,0))</f>
        <v>1</v>
      </c>
      <c r="AS905" s="93">
        <f t="shared" si="234"/>
        <v>3</v>
      </c>
      <c r="AT905" s="92">
        <f>INDEX([1]RiskPlusY2565Q3!AA:AA,MATCH([1]ตารางคะแนนV3!$C905,[1]RiskPlusY2565Q3!$D:$D,0))</f>
        <v>1</v>
      </c>
      <c r="AU905" s="92">
        <f>INDEX([1]RiskPlusY2565Q3!AC:AC,MATCH([1]ตารางคะแนนV3!$C905,[1]RiskPlusY2565Q3!$D:$D,0))</f>
        <v>1</v>
      </c>
      <c r="AV905" s="94">
        <f t="shared" si="235"/>
        <v>2</v>
      </c>
      <c r="AW905" s="95">
        <f t="shared" si="236"/>
        <v>5</v>
      </c>
      <c r="AX905" s="96">
        <f t="shared" si="237"/>
        <v>12</v>
      </c>
      <c r="AY905" s="18" t="str">
        <f t="shared" si="238"/>
        <v>A</v>
      </c>
      <c r="AZ905" s="18"/>
      <c r="BA905" s="18" t="str">
        <f>INDEX([1]Proflile65!$L:$L,MATCH([1]ตารางคะแนนV3!$C905,[1]Proflile65!$D:$D,0))</f>
        <v>เดิม</v>
      </c>
      <c r="BB905" s="18"/>
      <c r="BC905" s="18"/>
      <c r="BD905" s="28" t="b">
        <f t="shared" si="239"/>
        <v>1</v>
      </c>
      <c r="BE905" s="96">
        <v>12</v>
      </c>
      <c r="BF905" s="18" t="s">
        <v>2048</v>
      </c>
      <c r="BH905" s="17">
        <f t="shared" si="224"/>
        <v>300000</v>
      </c>
    </row>
    <row r="906" spans="1:60">
      <c r="A906" s="18" t="s">
        <v>48</v>
      </c>
      <c r="B906" s="17" t="s">
        <v>50</v>
      </c>
      <c r="C906" s="18" t="s">
        <v>1905</v>
      </c>
      <c r="D906" s="17" t="s">
        <v>1906</v>
      </c>
      <c r="E906" s="18" t="str">
        <f>INDEX([1]Proflile65!$F:$F,MATCH([1]ตารางคะแนนV3!$C906,[1]Proflile65!$D:$D,0))</f>
        <v>รพช.</v>
      </c>
      <c r="F906" s="18">
        <f>INDEX([1]Proflile65!$H:$H,MATCH([1]ตารางคะแนนV3!$C906,[1]Proflile65!$D:$D,0))</f>
        <v>30</v>
      </c>
      <c r="G906" s="19" t="str">
        <f>INDEX([1]Proflile65!$K:$K,MATCH([1]ตารางคะแนนV3!$C906,[1]Proflile65!$D:$D,0))</f>
        <v>รพช.F3 P15,000-25,000</v>
      </c>
      <c r="H906" s="75">
        <v>15209</v>
      </c>
      <c r="I906" s="76">
        <f>INDEX([1]RiskPlusY2565Q3!L:L,MATCH([1]ตารางคะแนนV3!$C906,[1]RiskPlusY2565Q3!$D:$D,0))</f>
        <v>15130553.98</v>
      </c>
      <c r="J906" s="76">
        <f>INDEX([1]RiskPlusY2565Q3!P:P,MATCH([1]ตารางคะแนนV3!$C906,[1]RiskPlusY2565Q3!$D:$D,0))</f>
        <v>770729.83</v>
      </c>
      <c r="K906" s="76">
        <f>INDEX([1]RiskPlusY2565Q3!O:O,MATCH([1]ตารางคะแนนV3!$C906,[1]RiskPlusY2565Q3!$D:$D,0))</f>
        <v>16534210.369999999</v>
      </c>
      <c r="L906" s="76">
        <f>INDEX([1]RiskPlusY2565Q3!M:M,MATCH([1]ตารางคะแนนV3!$C906,[1]RiskPlusY2565Q3!$D:$D,0))</f>
        <v>14326137.66</v>
      </c>
      <c r="M906" s="29">
        <f>INDEX([1]RiskPlusY2565Q3!N:N,MATCH([1]ตารางคะแนนV3!$C906,[1]RiskPlusY2565Q3!$D:$D,0))</f>
        <v>0</v>
      </c>
      <c r="N906" s="77">
        <f>INDEX([1]PlanfinY2565Q3!M:M,MATCH([1]ตารางคะแนนV3!$C906,[1]PlanfinY2565Q3!$C:$C,0))</f>
        <v>0</v>
      </c>
      <c r="O906" s="78">
        <f>INDEX([1]PlanfinY2565Q3!N:N,MATCH([1]ตารางคะแนนV3!$C906,[1]PlanfinY2565Q3!$C:$C,0))</f>
        <v>0</v>
      </c>
      <c r="P906" s="79">
        <f t="shared" si="225"/>
        <v>0</v>
      </c>
      <c r="Q906" s="80">
        <f>INDEX([1]Ratio!R:R,MATCH([1]ตารางคะแนนV3!$C906,[1]Ratio!$C:$C,0))</f>
        <v>308</v>
      </c>
      <c r="R906" s="81">
        <f>INDEX([1]RiskPlusY2565Q3!$S:$S,MATCH([1]ตารางคะแนนV3!C906,[1]RiskPlusY2565Q3!$D:$D,0))</f>
        <v>0</v>
      </c>
      <c r="S906" s="82">
        <f>INDEX([1]Ratio!$S:$S,MATCH([1]ตารางคะแนนV3!$C906,[1]Ratio!$C:$C,0))</f>
        <v>26</v>
      </c>
      <c r="T906" s="78">
        <f>VLOOKUP($C906,[1]RiskPlusY2565Q3!$D$2:$W$901,17,0)</f>
        <v>1</v>
      </c>
      <c r="U906" s="83">
        <f t="shared" si="227"/>
        <v>0.5</v>
      </c>
      <c r="V906" s="82">
        <f>INDEX([1]Ratio!$T:$T,MATCH([1]ตารางคะแนนV3!$C906,[1]Ratio!$C:$C,0))</f>
        <v>99</v>
      </c>
      <c r="W906" s="78">
        <f>VLOOKUP($C906,[1]RiskPlusY2565Q3!$D$2:$W$901,18,0)</f>
        <v>0</v>
      </c>
      <c r="X906" s="83">
        <f t="shared" si="228"/>
        <v>0</v>
      </c>
      <c r="Y906" s="82">
        <f>INDEX([1]Ratio!$V:$V,MATCH([1]ตารางคะแนนV3!$C906,[1]Ratio!$C:$C,0))</f>
        <v>54</v>
      </c>
      <c r="Z906" s="81">
        <f>INDEX([1]RiskPlusY2565Q3!$W:$W,MATCH([1]ตารางคะแนนV3!C906,[1]RiskPlusY2565Q3!$D:$D,0))</f>
        <v>1</v>
      </c>
      <c r="AA906" s="84">
        <f t="shared" si="229"/>
        <v>1.5</v>
      </c>
      <c r="AB906" s="77" t="str">
        <f>INDEX('[1]Quick MethodY2565Q3'!P:P,MATCH([1]ตารางคะแนนV3!$C906,'[1]Quick MethodY2565Q3'!$C:$C,0))</f>
        <v>1</v>
      </c>
      <c r="AC906" s="78" t="str">
        <f>INDEX('[1]Quick MethodY2565Q3'!Q:Q,MATCH([1]ตารางคะแนนV3!$C906,'[1]Quick MethodY2565Q3'!$C:$C,0))</f>
        <v>1</v>
      </c>
      <c r="AD906" s="78">
        <f>INDEX([1]HGRY2565Q3!W:W,MATCH([1]ตารางคะแนนV3!$C906,[1]HGRY2565Q3!$C:$C,0))</f>
        <v>0</v>
      </c>
      <c r="AE906" s="78">
        <f>INDEX([1]HGRY2565Q3!X:X,MATCH([1]ตารางคะแนนV3!$C906,[1]HGRY2565Q3!$C:$C,0))</f>
        <v>0.5</v>
      </c>
      <c r="AF906" s="78">
        <f>INDEX([1]HGRY2565Q3!Y:Y,MATCH([1]ตารางคะแนนV3!$C906,[1]HGRY2565Q3!$C:$C,0))</f>
        <v>0</v>
      </c>
      <c r="AG906" s="78">
        <f>INDEX([1]HGRY2565Q3!Z:Z,MATCH([1]ตารางคะแนนV3!$C906,[1]HGRY2565Q3!$C:$C,0))</f>
        <v>0.5</v>
      </c>
      <c r="AH906" s="85">
        <f t="shared" si="230"/>
        <v>3</v>
      </c>
      <c r="AI906" s="79">
        <f t="shared" si="226"/>
        <v>2</v>
      </c>
      <c r="AJ906" s="86">
        <f>INDEX([1]PointY2565Q3!J:J,MATCH([1]ตารางคะแนนV3!$C906,[1]PointY2565Q3!$C:$C,0))</f>
        <v>1</v>
      </c>
      <c r="AK906" s="87">
        <f>IFERROR(INDEX([1]อัตราการครองเตียง!O:O,MATCH([1]ตารางคะแนนV3!$C906,[1]อัตราการครองเตียง!$C:$C,0)),0)</f>
        <v>1</v>
      </c>
      <c r="AL906" s="88">
        <f>INDEX([1]SumAdjRw!R:R,MATCH([1]ตารางคะแนนV3!$C906,[1]SumAdjRw!$C:$C,0))</f>
        <v>1</v>
      </c>
      <c r="AM906" s="89">
        <f t="shared" si="231"/>
        <v>2</v>
      </c>
      <c r="AN906" s="90">
        <f t="shared" si="232"/>
        <v>5</v>
      </c>
      <c r="AO906" s="91">
        <f t="shared" si="233"/>
        <v>6.5</v>
      </c>
      <c r="AP906" s="92">
        <f>INDEX([1]RiskPlusY2565Q3!Q:Q,MATCH([1]ตารางคะแนนV3!$C906,[1]RiskPlusY2565Q3!$D:$D,0))</f>
        <v>0</v>
      </c>
      <c r="AQ906" s="92">
        <f>INDEX([1]RiskPlusY2565Q3!R:R,MATCH([1]ตารางคะแนนV3!$C906,[1]RiskPlusY2565Q3!$D:$D,0))</f>
        <v>0</v>
      </c>
      <c r="AR906" s="92">
        <f>INDEX([1]RiskPlusY2565Q3!AB:AB,MATCH([1]ตารางคะแนนV3!$C906,[1]RiskPlusY2565Q3!$D:$D,0))</f>
        <v>1</v>
      </c>
      <c r="AS906" s="93">
        <f t="shared" si="234"/>
        <v>1</v>
      </c>
      <c r="AT906" s="92">
        <f>INDEX([1]RiskPlusY2565Q3!AA:AA,MATCH([1]ตารางคะแนนV3!$C906,[1]RiskPlusY2565Q3!$D:$D,0))</f>
        <v>1</v>
      </c>
      <c r="AU906" s="92">
        <f>INDEX([1]RiskPlusY2565Q3!AC:AC,MATCH([1]ตารางคะแนนV3!$C906,[1]RiskPlusY2565Q3!$D:$D,0))</f>
        <v>1</v>
      </c>
      <c r="AV906" s="94">
        <f t="shared" si="235"/>
        <v>2</v>
      </c>
      <c r="AW906" s="95">
        <f t="shared" si="236"/>
        <v>3</v>
      </c>
      <c r="AX906" s="96">
        <f t="shared" si="237"/>
        <v>9.5</v>
      </c>
      <c r="AY906" s="18" t="str">
        <f t="shared" si="238"/>
        <v>C</v>
      </c>
      <c r="AZ906" s="18"/>
      <c r="BA906" s="18" t="str">
        <f>INDEX([1]Proflile65!$L:$L,MATCH([1]ตารางคะแนนV3!$C906,[1]Proflile65!$D:$D,0))</f>
        <v>เดิม</v>
      </c>
      <c r="BB906" s="18"/>
      <c r="BC906" s="18"/>
      <c r="BD906" s="28" t="b">
        <f t="shared" si="239"/>
        <v>1</v>
      </c>
      <c r="BE906" s="96">
        <v>9.5</v>
      </c>
      <c r="BF906" s="18" t="s">
        <v>2072</v>
      </c>
      <c r="BH906" s="17">
        <f t="shared" si="224"/>
        <v>0</v>
      </c>
    </row>
    <row r="907" spans="1:60" s="99" customFormat="1">
      <c r="A907" s="103"/>
      <c r="C907" s="103"/>
      <c r="E907" s="103"/>
      <c r="F907" s="103"/>
      <c r="G907" s="104"/>
      <c r="H907" s="105">
        <f>SUM(H7:H906)</f>
        <v>41270047</v>
      </c>
      <c r="I907" s="106">
        <f>SUM(I7:I906)</f>
        <v>146996913706.97018</v>
      </c>
      <c r="J907" s="106">
        <f t="shared" ref="J907:L907" si="240">SUM(J7:J906)</f>
        <v>59864719679.62001</v>
      </c>
      <c r="K907" s="106">
        <f t="shared" si="240"/>
        <v>70084371283.699921</v>
      </c>
      <c r="L907" s="106">
        <f t="shared" si="240"/>
        <v>65113341633.089951</v>
      </c>
      <c r="M907" s="107"/>
      <c r="N907" s="108">
        <f>COUNTIF(N7:N906,1)</f>
        <v>164</v>
      </c>
      <c r="O907" s="109">
        <f>COUNTIF(O7:O906,1)</f>
        <v>576</v>
      </c>
      <c r="P907" s="110">
        <f t="shared" ref="P907" si="241">SUM(N907+O907)</f>
        <v>740</v>
      </c>
      <c r="Q907" s="111"/>
      <c r="R907" s="112">
        <f>COUNTIF(R7:R906,1)</f>
        <v>243</v>
      </c>
      <c r="S907" s="113"/>
      <c r="T907" s="113">
        <f>COUNTIF(T7:T906,1)</f>
        <v>325</v>
      </c>
      <c r="U907" s="112">
        <f>COUNTIF(U7:U906,0.5)</f>
        <v>325</v>
      </c>
      <c r="V907" s="113"/>
      <c r="W907" s="113">
        <f>COUNTIF(W7:W906,1)</f>
        <v>276</v>
      </c>
      <c r="X907" s="112">
        <f>COUNTIF(X7:X906,0.5)</f>
        <v>276</v>
      </c>
      <c r="Y907" s="113"/>
      <c r="Z907" s="112">
        <f>COUNTIF(Z7:Z906,1)</f>
        <v>530</v>
      </c>
      <c r="AA907" s="114"/>
      <c r="AB907" s="108">
        <f>COUNTIF(AB7:AB906,1)</f>
        <v>771</v>
      </c>
      <c r="AC907" s="109">
        <f>COUNTIF(AC7:AC906,1)</f>
        <v>801</v>
      </c>
      <c r="AD907" s="109">
        <f>COUNTIF(AD7:AD906,0.5)</f>
        <v>476</v>
      </c>
      <c r="AE907" s="109">
        <f>COUNTIF(AE7:AE906,0.5)</f>
        <v>548</v>
      </c>
      <c r="AF907" s="109">
        <f>COUNTIF(AF7:AF906,0.5)</f>
        <v>540</v>
      </c>
      <c r="AG907" s="109">
        <f>COUNTIF(AG7:AG906,0.5)</f>
        <v>526</v>
      </c>
      <c r="AH907" s="109"/>
      <c r="AI907" s="114">
        <f>COUNTIF(AI7:AI906,2)</f>
        <v>836</v>
      </c>
      <c r="AJ907" s="115">
        <f>COUNTIF(AJ7:AJ906,1)</f>
        <v>845</v>
      </c>
      <c r="AK907" s="108">
        <f>COUNTIF(AK7:AK906,1)</f>
        <v>500</v>
      </c>
      <c r="AL907" s="109">
        <f>COUNTIF(AL7:AL906,1)</f>
        <v>556</v>
      </c>
      <c r="AM907" s="116"/>
      <c r="AN907" s="117"/>
      <c r="AO907" s="107"/>
      <c r="AP907" s="107">
        <f>COUNTIF(AP7:AP906,1)</f>
        <v>428</v>
      </c>
      <c r="AQ907" s="107">
        <f>COUNTIF(AQ7:AQ906,1)</f>
        <v>415</v>
      </c>
      <c r="AR907" s="107">
        <f>COUNTIF(AR7:AR906,1)</f>
        <v>895</v>
      </c>
      <c r="AS907" s="117">
        <f t="shared" ref="AS907" si="242">SUM(AP907:AR907)</f>
        <v>1738</v>
      </c>
      <c r="AT907" s="107">
        <f>COUNTIF(AT7:AT906,1)</f>
        <v>898</v>
      </c>
      <c r="AU907" s="107">
        <f>COUNTIF(AU7:AU906,1)</f>
        <v>829</v>
      </c>
      <c r="AV907" s="118"/>
      <c r="AW907" s="107"/>
      <c r="AX907" s="119"/>
      <c r="AY907" s="120"/>
      <c r="AZ907" s="120"/>
      <c r="BA907" s="18"/>
      <c r="BB907" s="120"/>
      <c r="BC907" s="120"/>
      <c r="BD907" s="28" t="b">
        <f t="shared" si="239"/>
        <v>1</v>
      </c>
      <c r="BE907" s="120"/>
      <c r="BF907" s="120"/>
    </row>
    <row r="908" spans="1:60">
      <c r="D908" s="17" t="s">
        <v>2091</v>
      </c>
      <c r="H908" s="121"/>
      <c r="I908" s="122">
        <f>[1]RiskPlusY2565Q3!L902</f>
        <v>146996913706.97018</v>
      </c>
      <c r="J908" s="122">
        <f>[1]RiskPlusY2565Q3!P902</f>
        <v>59864719679.620018</v>
      </c>
      <c r="K908" s="122">
        <f>[1]RiskPlusY2565Q3!O902</f>
        <v>70084371283.699921</v>
      </c>
      <c r="L908" s="122">
        <f>[1]RiskPlusY2565Q3!M902</f>
        <v>65113341633.089958</v>
      </c>
      <c r="M908" s="29"/>
      <c r="N908" s="123">
        <f>[1]PlanfinY2565Q3!M903</f>
        <v>164</v>
      </c>
      <c r="O908" s="123">
        <f>[1]PlanfinY2565Q3!N903</f>
        <v>576</v>
      </c>
      <c r="P908" s="78"/>
      <c r="Q908" s="82"/>
      <c r="R908" s="78">
        <f>[1]RiskPlusY2565Q3!S902</f>
        <v>243</v>
      </c>
      <c r="S908" s="78"/>
      <c r="T908" s="78">
        <f>[1]RiskPlusY2565Q3!T902</f>
        <v>325</v>
      </c>
      <c r="U908" s="78"/>
      <c r="W908" s="124">
        <f>[1]RiskPlusY2565Q3!U902</f>
        <v>276</v>
      </c>
      <c r="Y908" s="78"/>
      <c r="Z908" s="78">
        <f>[1]RiskPlusY2565Q3!W902</f>
        <v>530</v>
      </c>
      <c r="AA908" s="78"/>
      <c r="AB908" s="123">
        <f>'[1]Quick MethodY2565Q3'!P903</f>
        <v>771</v>
      </c>
      <c r="AC908" s="123">
        <f>'[1]Quick MethodY2565Q3'!Q903</f>
        <v>801</v>
      </c>
      <c r="AD908" s="123">
        <f>[1]HGRY2565Q3!W903</f>
        <v>476</v>
      </c>
      <c r="AE908" s="123">
        <f>[1]HGRY2565Q3!X903</f>
        <v>548</v>
      </c>
      <c r="AF908" s="123">
        <f>[1]HGRY2565Q3!Y903</f>
        <v>540</v>
      </c>
      <c r="AG908" s="123">
        <f>[1]HGRY2565Q3!Z903</f>
        <v>526</v>
      </c>
      <c r="AH908" s="125"/>
      <c r="AI908" s="78"/>
      <c r="AJ908" s="78">
        <f>[1]PointY2565Q3!J905</f>
        <v>845</v>
      </c>
      <c r="AK908" s="126">
        <f>[1]อัตราการครองเตียง!O903</f>
        <v>500</v>
      </c>
      <c r="AL908" s="82">
        <f>[1]SumAdjRw!R903</f>
        <v>557</v>
      </c>
      <c r="AN908" s="127"/>
      <c r="AO908" s="20"/>
      <c r="AP908" s="123">
        <f>[1]RiskPlusY2565Q3!Q902</f>
        <v>428</v>
      </c>
      <c r="AQ908" s="92">
        <f>[1]RiskPlusY2565Q3!R902</f>
        <v>415</v>
      </c>
      <c r="AR908" s="123">
        <f>[1]RiskPlusY2565Q3!AB902</f>
        <v>895</v>
      </c>
      <c r="AS908" s="128"/>
      <c r="AT908" s="123">
        <f>[1]RiskPlusY2565Q3!AA902</f>
        <v>898</v>
      </c>
      <c r="AU908" s="123">
        <f>[1]RiskPlusY2565Q3!AC902</f>
        <v>829</v>
      </c>
      <c r="AV908" s="92"/>
      <c r="AX908" s="129"/>
      <c r="AY908" s="17"/>
      <c r="BA908" s="18"/>
      <c r="BD908" s="28" t="b">
        <f t="shared" si="239"/>
        <v>1</v>
      </c>
    </row>
    <row r="909" spans="1:60">
      <c r="I909" s="76"/>
      <c r="J909" s="76"/>
      <c r="K909" s="76"/>
      <c r="L909" s="76" t="s">
        <v>2092</v>
      </c>
      <c r="M909" s="29">
        <f>COUNTIF($M$7:$M$906,0)</f>
        <v>815</v>
      </c>
      <c r="P909" s="78"/>
      <c r="Q909" s="82"/>
      <c r="R909" s="78"/>
      <c r="S909" s="78"/>
      <c r="T909" s="78"/>
      <c r="U909" s="78"/>
      <c r="V909" s="78"/>
      <c r="W909" s="78"/>
      <c r="X909" s="78"/>
      <c r="Y909" s="78"/>
      <c r="Z909" s="78"/>
      <c r="AA909" s="78"/>
      <c r="AD909" s="130"/>
      <c r="AH909" s="125"/>
      <c r="AI909" s="78"/>
      <c r="AJ909" s="78"/>
      <c r="AN909" s="127"/>
      <c r="AO909" s="20"/>
      <c r="AQ909" s="92"/>
      <c r="AS909" s="128"/>
      <c r="AV909" s="17"/>
      <c r="AW909" s="131" t="s">
        <v>2093</v>
      </c>
      <c r="AX909" s="129"/>
      <c r="AY909" s="28">
        <f>COUNTIF($AY$7:$AY$906,"A")</f>
        <v>148</v>
      </c>
      <c r="AZ909" s="132">
        <f>SUM(AY909/$AY$914)</f>
        <v>0.16444444444444445</v>
      </c>
      <c r="BA909" s="18"/>
      <c r="BD909" s="28" t="b">
        <f t="shared" si="239"/>
        <v>1</v>
      </c>
      <c r="BF909" s="28">
        <v>144</v>
      </c>
    </row>
    <row r="910" spans="1:60">
      <c r="L910" s="76" t="s">
        <v>2094</v>
      </c>
      <c r="M910" s="29">
        <f>COUNTIF($M$7:$M$906,1)</f>
        <v>61</v>
      </c>
      <c r="AW910" s="133" t="s">
        <v>2095</v>
      </c>
      <c r="AX910" s="129"/>
      <c r="AY910" s="28">
        <f>COUNTIF($AY$7:$AY$906,"B")</f>
        <v>244</v>
      </c>
      <c r="AZ910" s="132">
        <f t="shared" ref="AZ910:AZ913" si="243">SUM(AY910/$AY$914)</f>
        <v>0.27111111111111114</v>
      </c>
      <c r="BA910" s="18"/>
      <c r="BD910" s="28" t="b">
        <f t="shared" si="239"/>
        <v>1</v>
      </c>
      <c r="BF910" s="28">
        <v>247</v>
      </c>
    </row>
    <row r="911" spans="1:60">
      <c r="L911" s="76" t="s">
        <v>2096</v>
      </c>
      <c r="M911" s="29">
        <f>COUNTIF($M$7:$M$906,2)</f>
        <v>16</v>
      </c>
      <c r="AW911" s="134" t="s">
        <v>2097</v>
      </c>
      <c r="AX911" s="129"/>
      <c r="AY911" s="28">
        <f>COUNTIF($AY$7:$AY$906,"C")</f>
        <v>277</v>
      </c>
      <c r="AZ911" s="132">
        <f t="shared" si="243"/>
        <v>0.30777777777777776</v>
      </c>
      <c r="BA911" s="18"/>
      <c r="BD911" s="28" t="b">
        <f t="shared" si="239"/>
        <v>1</v>
      </c>
      <c r="BF911" s="28">
        <v>278</v>
      </c>
    </row>
    <row r="912" spans="1:60">
      <c r="L912" s="76" t="s">
        <v>2098</v>
      </c>
      <c r="M912" s="29">
        <f>COUNTIF($M$7:$M$906,3)</f>
        <v>5</v>
      </c>
      <c r="AW912" s="135" t="s">
        <v>2099</v>
      </c>
      <c r="AX912" s="129"/>
      <c r="AY912" s="28">
        <f>COUNTIF($AY$7:$AY$906,"D")</f>
        <v>161</v>
      </c>
      <c r="AZ912" s="132">
        <f t="shared" si="243"/>
        <v>0.17888888888888888</v>
      </c>
      <c r="BA912" s="18"/>
      <c r="BD912" s="28" t="b">
        <f t="shared" si="239"/>
        <v>1</v>
      </c>
      <c r="BF912" s="28">
        <v>159</v>
      </c>
    </row>
    <row r="913" spans="12:58">
      <c r="L913" s="76" t="s">
        <v>2100</v>
      </c>
      <c r="M913" s="29">
        <f>COUNTIF($M$7:$M$906,4)</f>
        <v>3</v>
      </c>
      <c r="AW913" s="136" t="s">
        <v>2101</v>
      </c>
      <c r="AX913" s="129"/>
      <c r="AY913" s="28">
        <f>COUNTIF($AY$7:$AY$906,"F")</f>
        <v>70</v>
      </c>
      <c r="AZ913" s="132">
        <f t="shared" si="243"/>
        <v>7.7777777777777779E-2</v>
      </c>
      <c r="BA913" s="18"/>
      <c r="BD913" s="28" t="b">
        <f t="shared" si="239"/>
        <v>1</v>
      </c>
      <c r="BF913" s="28">
        <v>72</v>
      </c>
    </row>
    <row r="914" spans="12:58">
      <c r="L914" s="76" t="s">
        <v>2102</v>
      </c>
      <c r="M914" s="29">
        <f>COUNTIF($M$7:$M$906,5)</f>
        <v>0</v>
      </c>
      <c r="AX914" s="129"/>
      <c r="AY914" s="28">
        <f>SUM(AY909:AY913)</f>
        <v>900</v>
      </c>
      <c r="BA914" s="18"/>
      <c r="BD914" s="28" t="b">
        <f t="shared" si="239"/>
        <v>1</v>
      </c>
    </row>
    <row r="915" spans="12:58">
      <c r="L915" s="76" t="s">
        <v>2103</v>
      </c>
      <c r="M915" s="29">
        <f>COUNTIF($M$7:$M$906,6)</f>
        <v>0</v>
      </c>
      <c r="AX915" s="129"/>
      <c r="BA915" s="18"/>
      <c r="BD915" s="28" t="b">
        <f t="shared" si="239"/>
        <v>1</v>
      </c>
    </row>
    <row r="916" spans="12:58">
      <c r="L916" s="76" t="s">
        <v>2104</v>
      </c>
      <c r="M916" s="29">
        <f>COUNTIF($M$7:$M$906,7)</f>
        <v>0</v>
      </c>
      <c r="AX916" s="129"/>
      <c r="BA916" s="18"/>
      <c r="BD916" s="28" t="b">
        <f t="shared" si="239"/>
        <v>1</v>
      </c>
    </row>
    <row r="917" spans="12:58">
      <c r="M917" s="18">
        <f>SUM(M909:M916)</f>
        <v>900</v>
      </c>
      <c r="AW917" s="26" t="s">
        <v>2048</v>
      </c>
      <c r="AX917" s="129">
        <v>116</v>
      </c>
      <c r="BA917" s="18"/>
    </row>
    <row r="918" spans="12:58">
      <c r="AW918" s="26" t="s">
        <v>2071</v>
      </c>
      <c r="AX918" s="129">
        <v>240</v>
      </c>
      <c r="BA918" s="18"/>
    </row>
    <row r="919" spans="12:58">
      <c r="AW919" s="26" t="s">
        <v>2072</v>
      </c>
      <c r="AX919" s="129">
        <v>289</v>
      </c>
      <c r="BA919" s="18"/>
    </row>
    <row r="920" spans="12:58">
      <c r="AW920" s="26" t="s">
        <v>2073</v>
      </c>
      <c r="AX920" s="129">
        <v>185</v>
      </c>
      <c r="BA920" s="18"/>
    </row>
    <row r="921" spans="12:58">
      <c r="AW921" s="26" t="s">
        <v>2074</v>
      </c>
      <c r="AX921" s="129">
        <v>67</v>
      </c>
      <c r="BA921" s="18"/>
    </row>
    <row r="922" spans="12:58">
      <c r="AX922" s="129"/>
    </row>
    <row r="923" spans="12:58">
      <c r="AX923" s="129"/>
    </row>
    <row r="924" spans="12:58">
      <c r="AX924" s="129"/>
    </row>
    <row r="925" spans="12:58">
      <c r="AX925" s="129"/>
    </row>
    <row r="926" spans="12:58">
      <c r="AX926" s="129"/>
    </row>
    <row r="927" spans="12:58">
      <c r="AX927" s="129"/>
    </row>
    <row r="928" spans="12:58">
      <c r="AX928" s="129"/>
    </row>
    <row r="929" spans="50:50">
      <c r="AX929" s="129"/>
    </row>
    <row r="930" spans="50:50">
      <c r="AX930" s="129"/>
    </row>
    <row r="931" spans="50:50">
      <c r="AX931" s="129"/>
    </row>
    <row r="932" spans="50:50">
      <c r="AX932" s="129"/>
    </row>
    <row r="933" spans="50:50">
      <c r="AX933" s="129"/>
    </row>
    <row r="934" spans="50:50">
      <c r="AX934" s="129"/>
    </row>
    <row r="935" spans="50:50">
      <c r="AX935" s="129"/>
    </row>
    <row r="936" spans="50:50">
      <c r="AX936" s="129"/>
    </row>
    <row r="937" spans="50:50">
      <c r="AX937" s="129"/>
    </row>
    <row r="938" spans="50:50">
      <c r="AX938" s="129"/>
    </row>
    <row r="939" spans="50:50">
      <c r="AX939" s="129"/>
    </row>
    <row r="940" spans="50:50">
      <c r="AX940" s="129"/>
    </row>
    <row r="941" spans="50:50">
      <c r="AX941" s="129"/>
    </row>
    <row r="942" spans="50:50">
      <c r="AX942" s="129"/>
    </row>
    <row r="943" spans="50:50">
      <c r="AX943" s="129"/>
    </row>
    <row r="944" spans="50:50">
      <c r="AX944" s="129"/>
    </row>
    <row r="945" spans="50:50">
      <c r="AX945" s="129"/>
    </row>
    <row r="946" spans="50:50">
      <c r="AX946" s="129"/>
    </row>
    <row r="947" spans="50:50">
      <c r="AX947" s="129"/>
    </row>
    <row r="948" spans="50:50">
      <c r="AX948" s="129"/>
    </row>
    <row r="949" spans="50:50">
      <c r="AX949" s="129"/>
    </row>
    <row r="950" spans="50:50">
      <c r="AX950" s="129"/>
    </row>
    <row r="951" spans="50:50">
      <c r="AX951" s="129"/>
    </row>
    <row r="952" spans="50:50">
      <c r="AX952" s="129"/>
    </row>
    <row r="953" spans="50:50">
      <c r="AX953" s="129"/>
    </row>
    <row r="954" spans="50:50">
      <c r="AX954" s="129"/>
    </row>
    <row r="955" spans="50:50">
      <c r="AX955" s="129"/>
    </row>
    <row r="956" spans="50:50">
      <c r="AX956" s="129"/>
    </row>
    <row r="957" spans="50:50">
      <c r="AX957" s="129"/>
    </row>
    <row r="958" spans="50:50">
      <c r="AX958" s="129"/>
    </row>
    <row r="959" spans="50:50">
      <c r="AX959" s="129"/>
    </row>
    <row r="960" spans="50:50">
      <c r="AX960" s="129"/>
    </row>
    <row r="961" spans="50:50">
      <c r="AX961" s="129"/>
    </row>
    <row r="962" spans="50:50">
      <c r="AX962" s="129"/>
    </row>
    <row r="963" spans="50:50">
      <c r="AX963" s="129"/>
    </row>
    <row r="964" spans="50:50">
      <c r="AX964" s="129"/>
    </row>
    <row r="965" spans="50:50">
      <c r="AX965" s="129"/>
    </row>
    <row r="966" spans="50:50">
      <c r="AX966" s="129"/>
    </row>
    <row r="967" spans="50:50">
      <c r="AX967" s="129"/>
    </row>
    <row r="968" spans="50:50">
      <c r="AX968" s="129"/>
    </row>
    <row r="969" spans="50:50">
      <c r="AX969" s="129"/>
    </row>
    <row r="970" spans="50:50">
      <c r="AX970" s="129"/>
    </row>
    <row r="971" spans="50:50">
      <c r="AX971" s="129"/>
    </row>
    <row r="972" spans="50:50">
      <c r="AX972" s="129"/>
    </row>
    <row r="973" spans="50:50">
      <c r="AX973" s="129"/>
    </row>
    <row r="974" spans="50:50">
      <c r="AX974" s="129"/>
    </row>
    <row r="975" spans="50:50">
      <c r="AX975" s="129"/>
    </row>
    <row r="976" spans="50:50">
      <c r="AX976" s="129"/>
    </row>
    <row r="977" spans="50:50">
      <c r="AX977" s="129"/>
    </row>
    <row r="978" spans="50:50">
      <c r="AX978" s="129"/>
    </row>
    <row r="979" spans="50:50">
      <c r="AX979" s="129"/>
    </row>
    <row r="980" spans="50:50">
      <c r="AX980" s="129"/>
    </row>
    <row r="981" spans="50:50">
      <c r="AX981" s="129"/>
    </row>
    <row r="982" spans="50:50">
      <c r="AX982" s="129"/>
    </row>
    <row r="983" spans="50:50">
      <c r="AX983" s="129"/>
    </row>
    <row r="984" spans="50:50">
      <c r="AX984" s="129"/>
    </row>
    <row r="985" spans="50:50">
      <c r="AX985" s="129"/>
    </row>
    <row r="986" spans="50:50">
      <c r="AX986" s="129"/>
    </row>
    <row r="987" spans="50:50">
      <c r="AX987" s="129"/>
    </row>
    <row r="988" spans="50:50">
      <c r="AX988" s="129"/>
    </row>
    <row r="989" spans="50:50">
      <c r="AX989" s="129"/>
    </row>
    <row r="990" spans="50:50">
      <c r="AX990" s="129"/>
    </row>
    <row r="991" spans="50:50">
      <c r="AX991" s="129"/>
    </row>
    <row r="992" spans="50:50">
      <c r="AX992" s="129"/>
    </row>
    <row r="993" spans="50:50">
      <c r="AX993" s="129"/>
    </row>
    <row r="994" spans="50:50">
      <c r="AX994" s="129"/>
    </row>
    <row r="995" spans="50:50">
      <c r="AX995" s="129"/>
    </row>
    <row r="996" spans="50:50">
      <c r="AX996" s="129"/>
    </row>
    <row r="997" spans="50:50">
      <c r="AX997" s="129"/>
    </row>
    <row r="998" spans="50:50">
      <c r="AX998" s="129"/>
    </row>
    <row r="999" spans="50:50">
      <c r="AX999" s="129"/>
    </row>
    <row r="1000" spans="50:50">
      <c r="AX1000" s="129"/>
    </row>
    <row r="1001" spans="50:50">
      <c r="AX1001" s="129"/>
    </row>
    <row r="1002" spans="50:50">
      <c r="AX1002" s="129"/>
    </row>
    <row r="1003" spans="50:50">
      <c r="AX1003" s="129"/>
    </row>
    <row r="1004" spans="50:50">
      <c r="AX1004" s="129"/>
    </row>
    <row r="1005" spans="50:50">
      <c r="AX1005" s="129"/>
    </row>
    <row r="1006" spans="50:50">
      <c r="AX1006" s="129"/>
    </row>
    <row r="1007" spans="50:50">
      <c r="AX1007" s="129"/>
    </row>
    <row r="1008" spans="50:50">
      <c r="AX1008" s="129"/>
    </row>
    <row r="1009" spans="50:50">
      <c r="AX1009" s="129"/>
    </row>
    <row r="1010" spans="50:50">
      <c r="AX1010" s="129"/>
    </row>
    <row r="1011" spans="50:50">
      <c r="AX1011" s="129"/>
    </row>
    <row r="1012" spans="50:50">
      <c r="AX1012" s="129"/>
    </row>
    <row r="1013" spans="50:50">
      <c r="AX1013" s="129"/>
    </row>
    <row r="1014" spans="50:50">
      <c r="AX1014" s="129"/>
    </row>
    <row r="1015" spans="50:50">
      <c r="AX1015" s="129"/>
    </row>
    <row r="1016" spans="50:50">
      <c r="AX1016" s="129"/>
    </row>
    <row r="1017" spans="50:50">
      <c r="AX1017" s="129"/>
    </row>
    <row r="1018" spans="50:50">
      <c r="AX1018" s="129"/>
    </row>
    <row r="1019" spans="50:50">
      <c r="AX1019" s="129"/>
    </row>
    <row r="1020" spans="50:50">
      <c r="AX1020" s="129"/>
    </row>
    <row r="1021" spans="50:50">
      <c r="AX1021" s="129"/>
    </row>
    <row r="1022" spans="50:50">
      <c r="AX1022" s="129"/>
    </row>
    <row r="1023" spans="50:50">
      <c r="AX1023" s="129"/>
    </row>
    <row r="1024" spans="50:50">
      <c r="AX1024" s="129"/>
    </row>
    <row r="1025" spans="50:50">
      <c r="AX1025" s="129"/>
    </row>
    <row r="1026" spans="50:50">
      <c r="AX1026" s="129"/>
    </row>
    <row r="1027" spans="50:50">
      <c r="AX1027" s="129"/>
    </row>
    <row r="1028" spans="50:50">
      <c r="AX1028" s="129"/>
    </row>
    <row r="1029" spans="50:50">
      <c r="AX1029" s="129"/>
    </row>
    <row r="1030" spans="50:50">
      <c r="AX1030" s="129"/>
    </row>
    <row r="1031" spans="50:50">
      <c r="AX1031" s="129"/>
    </row>
    <row r="1032" spans="50:50">
      <c r="AX1032" s="129"/>
    </row>
    <row r="1033" spans="50:50">
      <c r="AX1033" s="129"/>
    </row>
    <row r="1034" spans="50:50">
      <c r="AX1034" s="129"/>
    </row>
    <row r="1035" spans="50:50">
      <c r="AX1035" s="129"/>
    </row>
    <row r="1036" spans="50:50">
      <c r="AX1036" s="129"/>
    </row>
    <row r="1037" spans="50:50">
      <c r="AX1037" s="129"/>
    </row>
    <row r="1038" spans="50:50">
      <c r="AX1038" s="129"/>
    </row>
    <row r="1039" spans="50:50">
      <c r="AX1039" s="129"/>
    </row>
    <row r="1040" spans="50:50">
      <c r="AX1040" s="129"/>
    </row>
    <row r="1041" spans="50:50">
      <c r="AX1041" s="129"/>
    </row>
    <row r="1042" spans="50:50">
      <c r="AX1042" s="129"/>
    </row>
    <row r="1043" spans="50:50">
      <c r="AX1043" s="129"/>
    </row>
    <row r="1044" spans="50:50">
      <c r="AX1044" s="129"/>
    </row>
    <row r="1045" spans="50:50">
      <c r="AX1045" s="129"/>
    </row>
    <row r="1046" spans="50:50">
      <c r="AX1046" s="129"/>
    </row>
    <row r="1047" spans="50:50">
      <c r="AX1047" s="129"/>
    </row>
    <row r="1048" spans="50:50">
      <c r="AX1048" s="129"/>
    </row>
    <row r="1049" spans="50:50">
      <c r="AX1049" s="129"/>
    </row>
    <row r="1050" spans="50:50">
      <c r="AX1050" s="129"/>
    </row>
    <row r="1051" spans="50:50">
      <c r="AX1051" s="129"/>
    </row>
    <row r="1052" spans="50:50">
      <c r="AX1052" s="129"/>
    </row>
    <row r="1053" spans="50:50">
      <c r="AX1053" s="129"/>
    </row>
    <row r="1054" spans="50:50">
      <c r="AX1054" s="129"/>
    </row>
    <row r="1055" spans="50:50">
      <c r="AX1055" s="129"/>
    </row>
    <row r="1056" spans="50:50">
      <c r="AX1056" s="129"/>
    </row>
    <row r="1057" spans="50:50">
      <c r="AX1057" s="129"/>
    </row>
    <row r="1058" spans="50:50">
      <c r="AX1058" s="129"/>
    </row>
    <row r="1059" spans="50:50">
      <c r="AX1059" s="129"/>
    </row>
    <row r="1060" spans="50:50">
      <c r="AX1060" s="129"/>
    </row>
    <row r="1061" spans="50:50">
      <c r="AX1061" s="129"/>
    </row>
    <row r="1062" spans="50:50">
      <c r="AX1062" s="129"/>
    </row>
    <row r="1063" spans="50:50">
      <c r="AX1063" s="129"/>
    </row>
    <row r="1064" spans="50:50">
      <c r="AX1064" s="129"/>
    </row>
    <row r="1065" spans="50:50">
      <c r="AX1065" s="129"/>
    </row>
    <row r="1066" spans="50:50">
      <c r="AX1066" s="129"/>
    </row>
    <row r="1067" spans="50:50">
      <c r="AX1067" s="129"/>
    </row>
    <row r="1068" spans="50:50">
      <c r="AX1068" s="129"/>
    </row>
    <row r="1069" spans="50:50">
      <c r="AX1069" s="129"/>
    </row>
    <row r="1070" spans="50:50">
      <c r="AX1070" s="129"/>
    </row>
    <row r="1071" spans="50:50">
      <c r="AX1071" s="129"/>
    </row>
    <row r="1072" spans="50:50">
      <c r="AX1072" s="129"/>
    </row>
    <row r="1073" spans="50:50">
      <c r="AX1073" s="129"/>
    </row>
    <row r="1074" spans="50:50">
      <c r="AX1074" s="129"/>
    </row>
    <row r="1075" spans="50:50">
      <c r="AX1075" s="129"/>
    </row>
    <row r="1076" spans="50:50">
      <c r="AX1076" s="129"/>
    </row>
    <row r="1077" spans="50:50">
      <c r="AX1077" s="129"/>
    </row>
    <row r="1078" spans="50:50">
      <c r="AX1078" s="129"/>
    </row>
    <row r="1079" spans="50:50">
      <c r="AX1079" s="129"/>
    </row>
    <row r="1080" spans="50:50">
      <c r="AX1080" s="129"/>
    </row>
    <row r="1081" spans="50:50">
      <c r="AX1081" s="129"/>
    </row>
    <row r="1082" spans="50:50">
      <c r="AX1082" s="129"/>
    </row>
    <row r="1083" spans="50:50">
      <c r="AX1083" s="129"/>
    </row>
    <row r="1084" spans="50:50">
      <c r="AX1084" s="129"/>
    </row>
    <row r="1085" spans="50:50">
      <c r="AX1085" s="129"/>
    </row>
    <row r="1086" spans="50:50">
      <c r="AX1086" s="129"/>
    </row>
    <row r="1087" spans="50:50">
      <c r="AX1087" s="129"/>
    </row>
    <row r="1088" spans="50:50">
      <c r="AX1088" s="129"/>
    </row>
    <row r="1089" spans="50:50">
      <c r="AX1089" s="129"/>
    </row>
    <row r="1090" spans="50:50">
      <c r="AX1090" s="129"/>
    </row>
    <row r="1091" spans="50:50">
      <c r="AX1091" s="129"/>
    </row>
    <row r="1092" spans="50:50">
      <c r="AX1092" s="129"/>
    </row>
    <row r="1093" spans="50:50">
      <c r="AX1093" s="129"/>
    </row>
    <row r="1094" spans="50:50">
      <c r="AX1094" s="129"/>
    </row>
    <row r="1095" spans="50:50">
      <c r="AX1095" s="129"/>
    </row>
    <row r="1096" spans="50:50">
      <c r="AX1096" s="129"/>
    </row>
    <row r="1097" spans="50:50">
      <c r="AX1097" s="129"/>
    </row>
    <row r="1098" spans="50:50">
      <c r="AX1098" s="129"/>
    </row>
    <row r="1099" spans="50:50">
      <c r="AX1099" s="129"/>
    </row>
    <row r="1100" spans="50:50">
      <c r="AX1100" s="129"/>
    </row>
    <row r="1101" spans="50:50">
      <c r="AX1101" s="129"/>
    </row>
    <row r="1102" spans="50:50">
      <c r="AX1102" s="129"/>
    </row>
    <row r="1103" spans="50:50">
      <c r="AX1103" s="129"/>
    </row>
    <row r="1104" spans="50:50">
      <c r="AX1104" s="129"/>
    </row>
    <row r="1105" spans="50:50">
      <c r="AX1105" s="129"/>
    </row>
    <row r="1106" spans="50:50">
      <c r="AX1106" s="129"/>
    </row>
    <row r="1107" spans="50:50">
      <c r="AX1107" s="129"/>
    </row>
    <row r="1108" spans="50:50">
      <c r="AX1108" s="129"/>
    </row>
    <row r="1109" spans="50:50">
      <c r="AX1109" s="129"/>
    </row>
    <row r="1110" spans="50:50">
      <c r="AX1110" s="129"/>
    </row>
    <row r="1111" spans="50:50">
      <c r="AX1111" s="129"/>
    </row>
    <row r="1112" spans="50:50">
      <c r="AX1112" s="129"/>
    </row>
    <row r="1113" spans="50:50">
      <c r="AX1113" s="129"/>
    </row>
    <row r="1114" spans="50:50">
      <c r="AX1114" s="129"/>
    </row>
    <row r="1115" spans="50:50">
      <c r="AX1115" s="129"/>
    </row>
    <row r="1116" spans="50:50">
      <c r="AX1116" s="129"/>
    </row>
    <row r="1117" spans="50:50">
      <c r="AX1117" s="129"/>
    </row>
    <row r="1118" spans="50:50">
      <c r="AX1118" s="129"/>
    </row>
    <row r="1119" spans="50:50">
      <c r="AX1119" s="129"/>
    </row>
    <row r="1120" spans="50:50">
      <c r="AX1120" s="129"/>
    </row>
    <row r="1121" spans="50:50">
      <c r="AX1121" s="129"/>
    </row>
    <row r="1122" spans="50:50">
      <c r="AX1122" s="129"/>
    </row>
    <row r="1123" spans="50:50">
      <c r="AX1123" s="129"/>
    </row>
    <row r="1124" spans="50:50">
      <c r="AX1124" s="129"/>
    </row>
    <row r="1125" spans="50:50">
      <c r="AX1125" s="129"/>
    </row>
    <row r="1126" spans="50:50">
      <c r="AX1126" s="129"/>
    </row>
    <row r="1127" spans="50:50">
      <c r="AX1127" s="129"/>
    </row>
    <row r="1128" spans="50:50">
      <c r="AX1128" s="129"/>
    </row>
    <row r="1129" spans="50:50">
      <c r="AX1129" s="129"/>
    </row>
    <row r="1130" spans="50:50">
      <c r="AX1130" s="129"/>
    </row>
    <row r="1131" spans="50:50">
      <c r="AX1131" s="129"/>
    </row>
    <row r="1132" spans="50:50">
      <c r="AX1132" s="129"/>
    </row>
    <row r="1133" spans="50:50">
      <c r="AX1133" s="129"/>
    </row>
    <row r="1134" spans="50:50">
      <c r="AX1134" s="129"/>
    </row>
    <row r="1135" spans="50:50">
      <c r="AX1135" s="129"/>
    </row>
    <row r="1136" spans="50:50">
      <c r="AX1136" s="129"/>
    </row>
    <row r="1137" spans="50:50">
      <c r="AX1137" s="129"/>
    </row>
    <row r="1138" spans="50:50">
      <c r="AX1138" s="129"/>
    </row>
    <row r="1139" spans="50:50">
      <c r="AX1139" s="129"/>
    </row>
    <row r="1140" spans="50:50">
      <c r="AX1140" s="129"/>
    </row>
    <row r="1141" spans="50:50">
      <c r="AX1141" s="129"/>
    </row>
    <row r="1142" spans="50:50">
      <c r="AX1142" s="129"/>
    </row>
    <row r="1143" spans="50:50">
      <c r="AX1143" s="129"/>
    </row>
    <row r="1144" spans="50:50">
      <c r="AX1144" s="129"/>
    </row>
    <row r="1145" spans="50:50">
      <c r="AX1145" s="129"/>
    </row>
    <row r="1146" spans="50:50">
      <c r="AX1146" s="129"/>
    </row>
    <row r="1147" spans="50:50">
      <c r="AX1147" s="129"/>
    </row>
    <row r="1148" spans="50:50">
      <c r="AX1148" s="129"/>
    </row>
    <row r="1149" spans="50:50">
      <c r="AX1149" s="129"/>
    </row>
    <row r="1150" spans="50:50">
      <c r="AX1150" s="129"/>
    </row>
    <row r="1151" spans="50:50">
      <c r="AX1151" s="129"/>
    </row>
    <row r="1152" spans="50:50">
      <c r="AX1152" s="129"/>
    </row>
    <row r="1153" spans="50:50">
      <c r="AX1153" s="129"/>
    </row>
    <row r="1154" spans="50:50">
      <c r="AX1154" s="129"/>
    </row>
    <row r="1155" spans="50:50">
      <c r="AX1155" s="129"/>
    </row>
    <row r="1156" spans="50:50">
      <c r="AX1156" s="129"/>
    </row>
    <row r="1157" spans="50:50">
      <c r="AX1157" s="129"/>
    </row>
    <row r="1158" spans="50:50">
      <c r="AX1158" s="129"/>
    </row>
    <row r="1159" spans="50:50">
      <c r="AX1159" s="129"/>
    </row>
    <row r="1160" spans="50:50">
      <c r="AX1160" s="129"/>
    </row>
    <row r="1161" spans="50:50">
      <c r="AX1161" s="129"/>
    </row>
    <row r="1162" spans="50:50">
      <c r="AX1162" s="129"/>
    </row>
    <row r="1163" spans="50:50">
      <c r="AX1163" s="129"/>
    </row>
    <row r="1164" spans="50:50">
      <c r="AX1164" s="129"/>
    </row>
    <row r="1165" spans="50:50">
      <c r="AX1165" s="129"/>
    </row>
    <row r="1166" spans="50:50">
      <c r="AX1166" s="129"/>
    </row>
    <row r="1167" spans="50:50">
      <c r="AX1167" s="129"/>
    </row>
    <row r="1168" spans="50:50">
      <c r="AX1168" s="129"/>
    </row>
    <row r="1169" spans="50:50">
      <c r="AX1169" s="129"/>
    </row>
    <row r="1170" spans="50:50">
      <c r="AX1170" s="129"/>
    </row>
    <row r="1171" spans="50:50">
      <c r="AX1171" s="129"/>
    </row>
    <row r="1172" spans="50:50">
      <c r="AX1172" s="129"/>
    </row>
    <row r="1173" spans="50:50">
      <c r="AX1173" s="129"/>
    </row>
    <row r="1174" spans="50:50">
      <c r="AX1174" s="129"/>
    </row>
    <row r="1175" spans="50:50">
      <c r="AX1175" s="129"/>
    </row>
    <row r="1176" spans="50:50">
      <c r="AX1176" s="129"/>
    </row>
    <row r="1177" spans="50:50">
      <c r="AX1177" s="129"/>
    </row>
    <row r="1178" spans="50:50">
      <c r="AX1178" s="129"/>
    </row>
    <row r="1179" spans="50:50">
      <c r="AX1179" s="129"/>
    </row>
    <row r="1180" spans="50:50">
      <c r="AX1180" s="129"/>
    </row>
    <row r="1181" spans="50:50">
      <c r="AX1181" s="129"/>
    </row>
    <row r="1182" spans="50:50">
      <c r="AX1182" s="129"/>
    </row>
    <row r="1183" spans="50:50">
      <c r="AX1183" s="129"/>
    </row>
    <row r="1184" spans="50:50">
      <c r="AX1184" s="129"/>
    </row>
    <row r="1185" spans="50:50">
      <c r="AX1185" s="129"/>
    </row>
    <row r="1186" spans="50:50">
      <c r="AX1186" s="129"/>
    </row>
    <row r="1187" spans="50:50">
      <c r="AX1187" s="129"/>
    </row>
    <row r="1188" spans="50:50">
      <c r="AX1188" s="129"/>
    </row>
    <row r="1189" spans="50:50">
      <c r="AX1189" s="129"/>
    </row>
    <row r="1190" spans="50:50">
      <c r="AX1190" s="129"/>
    </row>
    <row r="1191" spans="50:50">
      <c r="AX1191" s="129"/>
    </row>
    <row r="1192" spans="50:50">
      <c r="AX1192" s="129"/>
    </row>
    <row r="1193" spans="50:50">
      <c r="AX1193" s="129"/>
    </row>
    <row r="1194" spans="50:50">
      <c r="AX1194" s="129"/>
    </row>
    <row r="1195" spans="50:50">
      <c r="AX1195" s="129"/>
    </row>
    <row r="1196" spans="50:50">
      <c r="AX1196" s="129"/>
    </row>
    <row r="1197" spans="50:50">
      <c r="AX1197" s="129"/>
    </row>
    <row r="1198" spans="50:50">
      <c r="AX1198" s="129"/>
    </row>
    <row r="1199" spans="50:50">
      <c r="AX1199" s="129"/>
    </row>
    <row r="1200" spans="50:50">
      <c r="AX1200" s="129"/>
    </row>
    <row r="1201" spans="50:50">
      <c r="AX1201" s="129"/>
    </row>
    <row r="1202" spans="50:50">
      <c r="AX1202" s="129"/>
    </row>
    <row r="1203" spans="50:50">
      <c r="AX1203" s="129"/>
    </row>
    <row r="1204" spans="50:50">
      <c r="AX1204" s="129"/>
    </row>
    <row r="1205" spans="50:50">
      <c r="AX1205" s="129"/>
    </row>
    <row r="1206" spans="50:50">
      <c r="AX1206" s="129"/>
    </row>
    <row r="1207" spans="50:50">
      <c r="AX1207" s="129"/>
    </row>
    <row r="1208" spans="50:50">
      <c r="AX1208" s="129"/>
    </row>
    <row r="1209" spans="50:50">
      <c r="AX1209" s="129"/>
    </row>
    <row r="1210" spans="50:50">
      <c r="AX1210" s="129"/>
    </row>
    <row r="1211" spans="50:50">
      <c r="AX1211" s="129"/>
    </row>
    <row r="1212" spans="50:50">
      <c r="AX1212" s="129"/>
    </row>
    <row r="1213" spans="50:50">
      <c r="AX1213" s="129"/>
    </row>
    <row r="1214" spans="50:50">
      <c r="AX1214" s="129"/>
    </row>
    <row r="1215" spans="50:50">
      <c r="AX1215" s="129"/>
    </row>
    <row r="1216" spans="50:50">
      <c r="AX1216" s="129"/>
    </row>
    <row r="1217" spans="50:50">
      <c r="AX1217" s="129"/>
    </row>
    <row r="1218" spans="50:50">
      <c r="AX1218" s="129"/>
    </row>
    <row r="1219" spans="50:50">
      <c r="AX1219" s="129"/>
    </row>
    <row r="1220" spans="50:50">
      <c r="AX1220" s="129"/>
    </row>
    <row r="1221" spans="50:50">
      <c r="AX1221" s="129"/>
    </row>
    <row r="1222" spans="50:50">
      <c r="AX1222" s="129"/>
    </row>
    <row r="1223" spans="50:50">
      <c r="AX1223" s="129"/>
    </row>
    <row r="1224" spans="50:50">
      <c r="AX1224" s="129"/>
    </row>
    <row r="1225" spans="50:50">
      <c r="AX1225" s="129"/>
    </row>
    <row r="1226" spans="50:50">
      <c r="AX1226" s="129"/>
    </row>
    <row r="1227" spans="50:50">
      <c r="AX1227" s="129"/>
    </row>
    <row r="1228" spans="50:50">
      <c r="AX1228" s="129"/>
    </row>
    <row r="1229" spans="50:50">
      <c r="AX1229" s="129"/>
    </row>
    <row r="1230" spans="50:50">
      <c r="AX1230" s="129"/>
    </row>
    <row r="1231" spans="50:50">
      <c r="AX1231" s="129"/>
    </row>
    <row r="1232" spans="50:50">
      <c r="AX1232" s="129"/>
    </row>
    <row r="1233" spans="50:50">
      <c r="AX1233" s="129"/>
    </row>
    <row r="1234" spans="50:50">
      <c r="AX1234" s="129"/>
    </row>
    <row r="1235" spans="50:50">
      <c r="AX1235" s="129"/>
    </row>
    <row r="1236" spans="50:50">
      <c r="AX1236" s="129"/>
    </row>
    <row r="1237" spans="50:50">
      <c r="AX1237" s="129"/>
    </row>
    <row r="1238" spans="50:50">
      <c r="AX1238" s="129"/>
    </row>
    <row r="1239" spans="50:50">
      <c r="AX1239" s="129"/>
    </row>
    <row r="1240" spans="50:50">
      <c r="AX1240" s="129"/>
    </row>
    <row r="1241" spans="50:50">
      <c r="AX1241" s="129"/>
    </row>
    <row r="1242" spans="50:50">
      <c r="AX1242" s="129"/>
    </row>
    <row r="1243" spans="50:50">
      <c r="AX1243" s="129"/>
    </row>
    <row r="1244" spans="50:50">
      <c r="AX1244" s="129"/>
    </row>
    <row r="1245" spans="50:50">
      <c r="AX1245" s="129"/>
    </row>
    <row r="1246" spans="50:50">
      <c r="AX1246" s="129"/>
    </row>
    <row r="1247" spans="50:50">
      <c r="AX1247" s="129"/>
    </row>
    <row r="1248" spans="50:50">
      <c r="AX1248" s="129"/>
    </row>
    <row r="1249" spans="50:50">
      <c r="AX1249" s="129"/>
    </row>
    <row r="1250" spans="50:50">
      <c r="AX1250" s="129"/>
    </row>
    <row r="1251" spans="50:50">
      <c r="AX1251" s="129"/>
    </row>
    <row r="1252" spans="50:50">
      <c r="AX1252" s="129"/>
    </row>
    <row r="1253" spans="50:50">
      <c r="AX1253" s="129"/>
    </row>
    <row r="1254" spans="50:50">
      <c r="AX1254" s="129"/>
    </row>
    <row r="1255" spans="50:50">
      <c r="AX1255" s="129"/>
    </row>
    <row r="1256" spans="50:50">
      <c r="AX1256" s="129"/>
    </row>
    <row r="1257" spans="50:50">
      <c r="AX1257" s="129"/>
    </row>
    <row r="1258" spans="50:50">
      <c r="AX1258" s="129"/>
    </row>
    <row r="1259" spans="50:50">
      <c r="AX1259" s="129"/>
    </row>
    <row r="1260" spans="50:50">
      <c r="AX1260" s="129"/>
    </row>
    <row r="1261" spans="50:50">
      <c r="AX1261" s="129"/>
    </row>
    <row r="1262" spans="50:50">
      <c r="AX1262" s="129"/>
    </row>
    <row r="1263" spans="50:50">
      <c r="AX1263" s="129"/>
    </row>
    <row r="1264" spans="50:50">
      <c r="AX1264" s="129"/>
    </row>
    <row r="1265" spans="50:50">
      <c r="AX1265" s="129"/>
    </row>
    <row r="1266" spans="50:50">
      <c r="AX1266" s="129"/>
    </row>
    <row r="1267" spans="50:50">
      <c r="AX1267" s="129"/>
    </row>
    <row r="1268" spans="50:50">
      <c r="AX1268" s="129"/>
    </row>
    <row r="1269" spans="50:50">
      <c r="AX1269" s="129"/>
    </row>
    <row r="1270" spans="50:50">
      <c r="AX1270" s="129"/>
    </row>
    <row r="1271" spans="50:50">
      <c r="AX1271" s="129"/>
    </row>
    <row r="1272" spans="50:50">
      <c r="AX1272" s="129"/>
    </row>
    <row r="1273" spans="50:50">
      <c r="AX1273" s="129"/>
    </row>
    <row r="1274" spans="50:50">
      <c r="AX1274" s="129"/>
    </row>
    <row r="1275" spans="50:50">
      <c r="AX1275" s="129"/>
    </row>
    <row r="1276" spans="50:50">
      <c r="AX1276" s="129"/>
    </row>
    <row r="1277" spans="50:50">
      <c r="AX1277" s="129"/>
    </row>
    <row r="1278" spans="50:50">
      <c r="AX1278" s="129"/>
    </row>
    <row r="1279" spans="50:50">
      <c r="AX1279" s="129"/>
    </row>
    <row r="1280" spans="50:50">
      <c r="AX1280" s="129"/>
    </row>
    <row r="1281" spans="50:50">
      <c r="AX1281" s="129"/>
    </row>
    <row r="1282" spans="50:50">
      <c r="AX1282" s="129"/>
    </row>
    <row r="1283" spans="50:50">
      <c r="AX1283" s="129"/>
    </row>
    <row r="1284" spans="50:50">
      <c r="AX1284" s="129"/>
    </row>
    <row r="1285" spans="50:50">
      <c r="AX1285" s="129"/>
    </row>
    <row r="1286" spans="50:50">
      <c r="AX1286" s="129"/>
    </row>
    <row r="1287" spans="50:50">
      <c r="AX1287" s="129"/>
    </row>
    <row r="1288" spans="50:50">
      <c r="AX1288" s="129"/>
    </row>
    <row r="1289" spans="50:50">
      <c r="AX1289" s="129"/>
    </row>
    <row r="1290" spans="50:50">
      <c r="AX1290" s="129"/>
    </row>
    <row r="1291" spans="50:50">
      <c r="AX1291" s="129"/>
    </row>
    <row r="1292" spans="50:50">
      <c r="AX1292" s="129"/>
    </row>
    <row r="1293" spans="50:50">
      <c r="AX1293" s="129"/>
    </row>
    <row r="1294" spans="50:50">
      <c r="AX1294" s="129"/>
    </row>
    <row r="1295" spans="50:50">
      <c r="AX1295" s="129"/>
    </row>
    <row r="1296" spans="50:50">
      <c r="AX1296" s="129"/>
    </row>
    <row r="1297" spans="50:50">
      <c r="AX1297" s="129"/>
    </row>
    <row r="1298" spans="50:50">
      <c r="AX1298" s="129"/>
    </row>
    <row r="1299" spans="50:50">
      <c r="AX1299" s="129"/>
    </row>
    <row r="1300" spans="50:50">
      <c r="AX1300" s="129"/>
    </row>
    <row r="1301" spans="50:50">
      <c r="AX1301" s="129"/>
    </row>
    <row r="1302" spans="50:50">
      <c r="AX1302" s="129"/>
    </row>
    <row r="1303" spans="50:50">
      <c r="AX1303" s="129"/>
    </row>
    <row r="1304" spans="50:50">
      <c r="AX1304" s="129"/>
    </row>
    <row r="1305" spans="50:50">
      <c r="AX1305" s="129"/>
    </row>
    <row r="1306" spans="50:50">
      <c r="AX1306" s="129"/>
    </row>
    <row r="1307" spans="50:50">
      <c r="AX1307" s="129"/>
    </row>
    <row r="1308" spans="50:50">
      <c r="AX1308" s="129"/>
    </row>
    <row r="1309" spans="50:50">
      <c r="AX1309" s="129"/>
    </row>
    <row r="1310" spans="50:50">
      <c r="AX1310" s="129"/>
    </row>
    <row r="1311" spans="50:50">
      <c r="AX1311" s="129"/>
    </row>
    <row r="1312" spans="50:50">
      <c r="AX1312" s="129"/>
    </row>
    <row r="1313" spans="50:50">
      <c r="AX1313" s="129"/>
    </row>
    <row r="1314" spans="50:50">
      <c r="AX1314" s="129"/>
    </row>
    <row r="1315" spans="50:50">
      <c r="AX1315" s="129"/>
    </row>
    <row r="1316" spans="50:50">
      <c r="AX1316" s="129"/>
    </row>
    <row r="1317" spans="50:50">
      <c r="AX1317" s="129"/>
    </row>
    <row r="1318" spans="50:50">
      <c r="AX1318" s="129"/>
    </row>
    <row r="1319" spans="50:50">
      <c r="AX1319" s="129"/>
    </row>
    <row r="1320" spans="50:50">
      <c r="AX1320" s="129"/>
    </row>
    <row r="1321" spans="50:50">
      <c r="AX1321" s="129"/>
    </row>
    <row r="1322" spans="50:50">
      <c r="AX1322" s="129"/>
    </row>
    <row r="1323" spans="50:50">
      <c r="AX1323" s="129"/>
    </row>
    <row r="1324" spans="50:50">
      <c r="AX1324" s="129"/>
    </row>
    <row r="1325" spans="50:50">
      <c r="AX1325" s="129"/>
    </row>
    <row r="1326" spans="50:50">
      <c r="AX1326" s="129"/>
    </row>
    <row r="1327" spans="50:50">
      <c r="AX1327" s="129"/>
    </row>
    <row r="1328" spans="50:50">
      <c r="AX1328" s="129"/>
    </row>
    <row r="1329" spans="50:50">
      <c r="AX1329" s="129"/>
    </row>
    <row r="1330" spans="50:50">
      <c r="AX1330" s="129"/>
    </row>
    <row r="1331" spans="50:50">
      <c r="AX1331" s="129"/>
    </row>
    <row r="1332" spans="50:50">
      <c r="AX1332" s="129"/>
    </row>
    <row r="1333" spans="50:50">
      <c r="AX1333" s="129"/>
    </row>
    <row r="1334" spans="50:50">
      <c r="AX1334" s="129"/>
    </row>
    <row r="1335" spans="50:50">
      <c r="AX1335" s="129"/>
    </row>
    <row r="1336" spans="50:50">
      <c r="AX1336" s="129"/>
    </row>
    <row r="1337" spans="50:50">
      <c r="AX1337" s="129"/>
    </row>
    <row r="1338" spans="50:50">
      <c r="AX1338" s="129"/>
    </row>
    <row r="1339" spans="50:50">
      <c r="AX1339" s="129"/>
    </row>
    <row r="1340" spans="50:50">
      <c r="AX1340" s="129"/>
    </row>
    <row r="1341" spans="50:50">
      <c r="AX1341" s="129"/>
    </row>
    <row r="1342" spans="50:50">
      <c r="AX1342" s="129"/>
    </row>
    <row r="1343" spans="50:50">
      <c r="AX1343" s="129"/>
    </row>
    <row r="1344" spans="50:50">
      <c r="AX1344" s="129"/>
    </row>
    <row r="1345" spans="50:50">
      <c r="AX1345" s="129"/>
    </row>
    <row r="1346" spans="50:50">
      <c r="AX1346" s="129"/>
    </row>
    <row r="1347" spans="50:50">
      <c r="AX1347" s="129"/>
    </row>
    <row r="1348" spans="50:50">
      <c r="AX1348" s="129"/>
    </row>
    <row r="1349" spans="50:50">
      <c r="AX1349" s="129"/>
    </row>
    <row r="1350" spans="50:50">
      <c r="AX1350" s="129"/>
    </row>
    <row r="1351" spans="50:50">
      <c r="AX1351" s="129"/>
    </row>
    <row r="1352" spans="50:50">
      <c r="AX1352" s="129"/>
    </row>
    <row r="1353" spans="50:50">
      <c r="AX1353" s="129"/>
    </row>
    <row r="1354" spans="50:50">
      <c r="AX1354" s="129"/>
    </row>
    <row r="1355" spans="50:50">
      <c r="AX1355" s="129"/>
    </row>
    <row r="1356" spans="50:50">
      <c r="AX1356" s="129"/>
    </row>
    <row r="1357" spans="50:50">
      <c r="AX1357" s="129"/>
    </row>
    <row r="1358" spans="50:50">
      <c r="AX1358" s="129"/>
    </row>
    <row r="1359" spans="50:50">
      <c r="AX1359" s="129"/>
    </row>
    <row r="1360" spans="50:50">
      <c r="AX1360" s="129"/>
    </row>
    <row r="1361" spans="50:50">
      <c r="AX1361" s="129"/>
    </row>
    <row r="1362" spans="50:50">
      <c r="AX1362" s="129"/>
    </row>
    <row r="1363" spans="50:50">
      <c r="AX1363" s="129"/>
    </row>
    <row r="1364" spans="50:50">
      <c r="AX1364" s="129"/>
    </row>
    <row r="1365" spans="50:50">
      <c r="AX1365" s="129"/>
    </row>
    <row r="1366" spans="50:50">
      <c r="AX1366" s="129"/>
    </row>
    <row r="1367" spans="50:50">
      <c r="AX1367" s="129"/>
    </row>
    <row r="1368" spans="50:50">
      <c r="AX1368" s="129"/>
    </row>
    <row r="1369" spans="50:50">
      <c r="AX1369" s="129"/>
    </row>
    <row r="1370" spans="50:50">
      <c r="AX1370" s="129"/>
    </row>
    <row r="1371" spans="50:50">
      <c r="AX1371" s="129"/>
    </row>
    <row r="1372" spans="50:50">
      <c r="AX1372" s="129"/>
    </row>
    <row r="1373" spans="50:50">
      <c r="AX1373" s="129"/>
    </row>
    <row r="1374" spans="50:50">
      <c r="AX1374" s="129"/>
    </row>
    <row r="1375" spans="50:50">
      <c r="AX1375" s="129"/>
    </row>
    <row r="1376" spans="50:50">
      <c r="AX1376" s="129"/>
    </row>
    <row r="1377" spans="50:50">
      <c r="AX1377" s="129"/>
    </row>
    <row r="1378" spans="50:50">
      <c r="AX1378" s="129"/>
    </row>
    <row r="1379" spans="50:50">
      <c r="AX1379" s="129"/>
    </row>
    <row r="1380" spans="50:50">
      <c r="AX1380" s="129"/>
    </row>
    <row r="1381" spans="50:50">
      <c r="AX1381" s="129"/>
    </row>
    <row r="1382" spans="50:50">
      <c r="AX1382" s="129"/>
    </row>
    <row r="1383" spans="50:50">
      <c r="AX1383" s="129"/>
    </row>
    <row r="1384" spans="50:50">
      <c r="AX1384" s="129"/>
    </row>
    <row r="1385" spans="50:50">
      <c r="AX1385" s="129"/>
    </row>
    <row r="1386" spans="50:50">
      <c r="AX1386" s="129"/>
    </row>
    <row r="1387" spans="50:50">
      <c r="AX1387" s="129"/>
    </row>
    <row r="1388" spans="50:50">
      <c r="AX1388" s="129"/>
    </row>
    <row r="1389" spans="50:50">
      <c r="AX1389" s="129"/>
    </row>
    <row r="1390" spans="50:50">
      <c r="AX1390" s="129"/>
    </row>
    <row r="1391" spans="50:50">
      <c r="AX1391" s="129"/>
    </row>
    <row r="1392" spans="50:50">
      <c r="AX1392" s="129"/>
    </row>
    <row r="1393" spans="50:50">
      <c r="AX1393" s="129"/>
    </row>
    <row r="1394" spans="50:50">
      <c r="AX1394" s="129"/>
    </row>
    <row r="1395" spans="50:50">
      <c r="AX1395" s="129"/>
    </row>
    <row r="1396" spans="50:50">
      <c r="AX1396" s="129"/>
    </row>
    <row r="1397" spans="50:50">
      <c r="AX1397" s="129"/>
    </row>
    <row r="1398" spans="50:50">
      <c r="AX1398" s="129"/>
    </row>
    <row r="1399" spans="50:50">
      <c r="AX1399" s="129"/>
    </row>
    <row r="1400" spans="50:50">
      <c r="AX1400" s="129"/>
    </row>
    <row r="1401" spans="50:50">
      <c r="AX1401" s="129"/>
    </row>
    <row r="1402" spans="50:50">
      <c r="AX1402" s="129"/>
    </row>
    <row r="1403" spans="50:50">
      <c r="AX1403" s="129"/>
    </row>
    <row r="1404" spans="50:50">
      <c r="AX1404" s="129"/>
    </row>
    <row r="1405" spans="50:50">
      <c r="AX1405" s="129"/>
    </row>
    <row r="1406" spans="50:50">
      <c r="AX1406" s="129"/>
    </row>
    <row r="1407" spans="50:50">
      <c r="AX1407" s="129"/>
    </row>
    <row r="1408" spans="50:50">
      <c r="AX1408" s="129"/>
    </row>
    <row r="1409" spans="50:50">
      <c r="AX1409" s="129"/>
    </row>
    <row r="1410" spans="50:50">
      <c r="AX1410" s="129"/>
    </row>
    <row r="1411" spans="50:50">
      <c r="AX1411" s="129"/>
    </row>
    <row r="1412" spans="50:50">
      <c r="AX1412" s="129"/>
    </row>
    <row r="1413" spans="50:50">
      <c r="AX1413" s="129"/>
    </row>
    <row r="1414" spans="50:50">
      <c r="AX1414" s="129"/>
    </row>
    <row r="1415" spans="50:50">
      <c r="AX1415" s="129"/>
    </row>
    <row r="1416" spans="50:50">
      <c r="AX1416" s="129"/>
    </row>
    <row r="1417" spans="50:50">
      <c r="AX1417" s="129"/>
    </row>
    <row r="1418" spans="50:50">
      <c r="AX1418" s="129"/>
    </row>
    <row r="1419" spans="50:50">
      <c r="AX1419" s="129"/>
    </row>
    <row r="1420" spans="50:50">
      <c r="AX1420" s="129"/>
    </row>
    <row r="1421" spans="50:50">
      <c r="AX1421" s="129"/>
    </row>
    <row r="1422" spans="50:50">
      <c r="AX1422" s="129"/>
    </row>
    <row r="1423" spans="50:50">
      <c r="AX1423" s="129"/>
    </row>
  </sheetData>
  <mergeCells count="16">
    <mergeCell ref="AY3:AY6"/>
    <mergeCell ref="N4:P5"/>
    <mergeCell ref="Q4:AA5"/>
    <mergeCell ref="AB4:AI4"/>
    <mergeCell ref="AS4:AS6"/>
    <mergeCell ref="F3:F6"/>
    <mergeCell ref="G3:G6"/>
    <mergeCell ref="AO3:AO6"/>
    <mergeCell ref="AW3:AW6"/>
    <mergeCell ref="AX3:AX6"/>
    <mergeCell ref="AV4:AV6"/>
    <mergeCell ref="AI5:AI6"/>
    <mergeCell ref="AJ5:AJ6"/>
    <mergeCell ref="AK5:AM5"/>
    <mergeCell ref="AP5:AP6"/>
    <mergeCell ref="AQ5:AQ6"/>
  </mergeCells>
  <conditionalFormatting sqref="AZ7:BB7 AY7:AY906 BB13:BC906 AZ8:AZ906 BB8:BB12 BA8:BA921">
    <cfRule type="containsText" dxfId="9" priority="7" operator="containsText" text="F">
      <formula>NOT(ISERROR(SEARCH("F",AY7)))</formula>
    </cfRule>
    <cfRule type="containsText" dxfId="8" priority="8" operator="containsText" text="D">
      <formula>NOT(ISERROR(SEARCH("D",AY7)))</formula>
    </cfRule>
    <cfRule type="containsText" dxfId="7" priority="9" operator="containsText" text="C">
      <formula>NOT(ISERROR(SEARCH("C",AY7)))</formula>
    </cfRule>
    <cfRule type="containsText" dxfId="6" priority="10" operator="containsText" text="B">
      <formula>NOT(ISERROR(SEARCH("B",AY7)))</formula>
    </cfRule>
    <cfRule type="containsText" dxfId="5" priority="11" operator="containsText" text="A">
      <formula>NOT(ISERROR(SEARCH("A",AY7)))</formula>
    </cfRule>
    <cfRule type="colorScale" priority="12">
      <colorScale>
        <cfvo type="min"/>
        <cfvo type="max"/>
        <color rgb="FFFF7128"/>
        <color rgb="FFFFEF9C"/>
      </colorScale>
    </cfRule>
  </conditionalFormatting>
  <conditionalFormatting sqref="BF7:BF906">
    <cfRule type="containsText" dxfId="4" priority="1" operator="containsText" text="F">
      <formula>NOT(ISERROR(SEARCH("F",BF7)))</formula>
    </cfRule>
    <cfRule type="containsText" dxfId="3" priority="2" operator="containsText" text="D">
      <formula>NOT(ISERROR(SEARCH("D",BF7)))</formula>
    </cfRule>
    <cfRule type="containsText" dxfId="2" priority="3" operator="containsText" text="C">
      <formula>NOT(ISERROR(SEARCH("C",BF7)))</formula>
    </cfRule>
    <cfRule type="containsText" dxfId="1" priority="4" operator="containsText" text="B">
      <formula>NOT(ISERROR(SEARCH("B",BF7)))</formula>
    </cfRule>
    <cfRule type="containsText" dxfId="0" priority="5" operator="containsText" text="A">
      <formula>NOT(ISERROR(SEARCH("A",BF7)))</formula>
    </cfRule>
    <cfRule type="colorScale" priority="6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06F2D-928F-416F-AEA3-C4ABA5250A2E}">
  <sheetPr>
    <tabColor rgb="FFFFC000"/>
  </sheetPr>
  <dimension ref="A1:O930"/>
  <sheetViews>
    <sheetView topLeftCell="A13" workbookViewId="0">
      <selection activeCell="M14" sqref="M14"/>
    </sheetView>
  </sheetViews>
  <sheetFormatPr defaultColWidth="9" defaultRowHeight="13.8" outlineLevelRow="2"/>
  <cols>
    <col min="1" max="1" width="5.21875" style="15" customWidth="1"/>
    <col min="2" max="2" width="3.44140625" style="15" customWidth="1"/>
    <col min="3" max="3" width="9" style="11"/>
    <col min="4" max="4" width="10.109375" style="11" customWidth="1"/>
    <col min="5" max="5" width="6.109375" style="11" customWidth="1"/>
    <col min="6" max="6" width="14.77734375" style="11" customWidth="1"/>
    <col min="7" max="7" width="18.44140625" style="11" customWidth="1"/>
    <col min="8" max="8" width="13" style="9" customWidth="1"/>
    <col min="9" max="16384" width="9" style="11"/>
  </cols>
  <sheetData>
    <row r="1" spans="1:15" s="138" customFormat="1">
      <c r="A1" s="138" t="s">
        <v>2105</v>
      </c>
      <c r="H1" s="139"/>
      <c r="O1" s="139"/>
    </row>
    <row r="2" spans="1:15" s="138" customFormat="1">
      <c r="A2" s="138" t="s">
        <v>2108</v>
      </c>
      <c r="H2" s="139"/>
      <c r="O2" s="139"/>
    </row>
    <row r="3" spans="1:15" s="147" customFormat="1" ht="15.45" customHeight="1">
      <c r="A3" s="144" t="s">
        <v>2119</v>
      </c>
      <c r="B3" s="145"/>
      <c r="C3" s="146"/>
      <c r="D3" s="146"/>
      <c r="E3" s="146"/>
      <c r="F3" s="146"/>
      <c r="G3" s="146"/>
    </row>
    <row r="4" spans="1:15" s="155" customFormat="1" ht="15.45" customHeight="1">
      <c r="A4" s="153" t="s">
        <v>2120</v>
      </c>
      <c r="B4" s="154"/>
      <c r="C4" s="154"/>
      <c r="D4" s="154"/>
      <c r="E4" s="154"/>
      <c r="F4" s="154"/>
      <c r="G4" s="154"/>
    </row>
    <row r="5" spans="1:15" s="147" customFormat="1" ht="12">
      <c r="A5" s="148" t="s">
        <v>2115</v>
      </c>
      <c r="B5" s="148"/>
      <c r="C5" s="148"/>
      <c r="D5" s="148"/>
      <c r="E5" s="148"/>
      <c r="F5" s="148"/>
      <c r="G5" s="148"/>
    </row>
    <row r="6" spans="1:15" s="147" customFormat="1" ht="13.5" customHeight="1">
      <c r="A6" s="147" t="s">
        <v>2111</v>
      </c>
    </row>
    <row r="7" spans="1:15" s="147" customFormat="1" ht="12">
      <c r="A7" s="149" t="s">
        <v>2112</v>
      </c>
      <c r="B7" s="149"/>
      <c r="C7" s="149"/>
      <c r="D7" s="149"/>
      <c r="E7" s="149"/>
      <c r="F7" s="149"/>
      <c r="G7" s="149"/>
    </row>
    <row r="8" spans="1:15" s="147" customFormat="1" ht="12">
      <c r="A8" s="147" t="s">
        <v>2113</v>
      </c>
    </row>
    <row r="9" spans="1:15" s="147" customFormat="1" ht="12">
      <c r="A9" s="147" t="s">
        <v>2114</v>
      </c>
    </row>
    <row r="10" spans="1:15" customFormat="1" ht="14.4">
      <c r="A10" t="s">
        <v>2109</v>
      </c>
    </row>
    <row r="11" spans="1:15" s="138" customFormat="1">
      <c r="H11" s="139"/>
      <c r="O11" s="139"/>
    </row>
    <row r="12" spans="1:15" s="138" customFormat="1">
      <c r="H12" s="143">
        <f>SUM(H14:H930)</f>
        <v>81000000</v>
      </c>
      <c r="O12" s="139"/>
    </row>
    <row r="13" spans="1:15" s="6" customFormat="1" ht="52.5" customHeight="1">
      <c r="A13" s="137" t="s">
        <v>2</v>
      </c>
      <c r="B13" s="137" t="s">
        <v>3</v>
      </c>
      <c r="C13" s="137" t="s">
        <v>4</v>
      </c>
      <c r="D13" s="137" t="s">
        <v>5</v>
      </c>
      <c r="E13" s="137" t="s">
        <v>183</v>
      </c>
      <c r="F13" s="137" t="s">
        <v>184</v>
      </c>
      <c r="G13" s="137" t="s">
        <v>2106</v>
      </c>
      <c r="H13" s="140" t="s">
        <v>2107</v>
      </c>
    </row>
    <row r="14" spans="1:15" ht="15" customHeight="1" outlineLevel="2">
      <c r="A14" s="12">
        <v>1</v>
      </c>
      <c r="B14" s="13" t="s">
        <v>7</v>
      </c>
      <c r="C14" s="13" t="s">
        <v>167</v>
      </c>
      <c r="D14" s="13" t="s">
        <v>168</v>
      </c>
      <c r="E14" s="13" t="s">
        <v>185</v>
      </c>
      <c r="F14" s="13" t="s">
        <v>186</v>
      </c>
      <c r="G14" s="141" t="str">
        <f>_xlfn.IFNA(VLOOKUP(E14,TPSQ3Y65!$C$7:$AY$906,49,0),0)</f>
        <v>C</v>
      </c>
      <c r="H14" s="142">
        <f>IF(G14="B",150000,IF(G14="A",300000,0))</f>
        <v>0</v>
      </c>
      <c r="I14" s="10"/>
    </row>
    <row r="15" spans="1:15" ht="15" customHeight="1" outlineLevel="2">
      <c r="A15" s="7">
        <v>2</v>
      </c>
      <c r="B15" s="8" t="s">
        <v>7</v>
      </c>
      <c r="C15" s="8" t="s">
        <v>167</v>
      </c>
      <c r="D15" s="8" t="s">
        <v>168</v>
      </c>
      <c r="E15" s="8" t="s">
        <v>187</v>
      </c>
      <c r="F15" s="8" t="s">
        <v>188</v>
      </c>
      <c r="G15" s="141" t="str">
        <f>_xlfn.IFNA(VLOOKUP(E15,TPSQ3Y65!$C$7:$AY$906,49,0),0)</f>
        <v>B</v>
      </c>
      <c r="H15" s="142">
        <f t="shared" ref="H15:H78" si="0">IF(G15="B",150000,IF(G15="A",300000,0))</f>
        <v>150000</v>
      </c>
      <c r="I15" s="10"/>
    </row>
    <row r="16" spans="1:15" ht="15" customHeight="1" outlineLevel="2">
      <c r="A16" s="7">
        <v>3</v>
      </c>
      <c r="B16" s="8" t="s">
        <v>7</v>
      </c>
      <c r="C16" s="8" t="s">
        <v>167</v>
      </c>
      <c r="D16" s="8" t="s">
        <v>168</v>
      </c>
      <c r="E16" s="8" t="s">
        <v>189</v>
      </c>
      <c r="F16" s="8" t="s">
        <v>190</v>
      </c>
      <c r="G16" s="141" t="str">
        <f>_xlfn.IFNA(VLOOKUP(E16,TPSQ3Y65!$C$7:$AY$906,49,0),0)</f>
        <v>C</v>
      </c>
      <c r="H16" s="142">
        <f t="shared" si="0"/>
        <v>0</v>
      </c>
      <c r="I16" s="10"/>
    </row>
    <row r="17" spans="1:9" ht="15" customHeight="1" outlineLevel="2">
      <c r="A17" s="7">
        <v>4</v>
      </c>
      <c r="B17" s="8" t="s">
        <v>7</v>
      </c>
      <c r="C17" s="8" t="s">
        <v>167</v>
      </c>
      <c r="D17" s="8" t="s">
        <v>168</v>
      </c>
      <c r="E17" s="8" t="s">
        <v>191</v>
      </c>
      <c r="F17" s="8" t="s">
        <v>192</v>
      </c>
      <c r="G17" s="141" t="str">
        <f>_xlfn.IFNA(VLOOKUP(E17,TPSQ3Y65!$C$7:$AY$906,49,0),0)</f>
        <v>C</v>
      </c>
      <c r="H17" s="142">
        <f t="shared" si="0"/>
        <v>0</v>
      </c>
      <c r="I17" s="10"/>
    </row>
    <row r="18" spans="1:9" ht="15" customHeight="1" outlineLevel="2">
      <c r="A18" s="7">
        <v>5</v>
      </c>
      <c r="B18" s="8" t="s">
        <v>7</v>
      </c>
      <c r="C18" s="8" t="s">
        <v>167</v>
      </c>
      <c r="D18" s="8" t="s">
        <v>168</v>
      </c>
      <c r="E18" s="8" t="s">
        <v>193</v>
      </c>
      <c r="F18" s="8" t="s">
        <v>194</v>
      </c>
      <c r="G18" s="141" t="str">
        <f>_xlfn.IFNA(VLOOKUP(E18,TPSQ3Y65!$C$7:$AY$906,49,0),0)</f>
        <v>D</v>
      </c>
      <c r="H18" s="142">
        <f t="shared" si="0"/>
        <v>0</v>
      </c>
      <c r="I18" s="10"/>
    </row>
    <row r="19" spans="1:9" ht="15" customHeight="1" outlineLevel="2">
      <c r="A19" s="7">
        <v>6</v>
      </c>
      <c r="B19" s="8" t="s">
        <v>7</v>
      </c>
      <c r="C19" s="8" t="s">
        <v>167</v>
      </c>
      <c r="D19" s="8" t="s">
        <v>168</v>
      </c>
      <c r="E19" s="8" t="s">
        <v>195</v>
      </c>
      <c r="F19" s="8" t="s">
        <v>196</v>
      </c>
      <c r="G19" s="141" t="str">
        <f>_xlfn.IFNA(VLOOKUP(E19,TPSQ3Y65!$C$7:$AY$906,49,0),0)</f>
        <v>B</v>
      </c>
      <c r="H19" s="142">
        <f t="shared" si="0"/>
        <v>150000</v>
      </c>
      <c r="I19" s="10"/>
    </row>
    <row r="20" spans="1:9" ht="15" customHeight="1" outlineLevel="2">
      <c r="A20" s="7">
        <v>7</v>
      </c>
      <c r="B20" s="8" t="s">
        <v>7</v>
      </c>
      <c r="C20" s="8" t="s">
        <v>167</v>
      </c>
      <c r="D20" s="8" t="s">
        <v>168</v>
      </c>
      <c r="E20" s="8" t="s">
        <v>197</v>
      </c>
      <c r="F20" s="8" t="s">
        <v>198</v>
      </c>
      <c r="G20" s="141" t="str">
        <f>_xlfn.IFNA(VLOOKUP(E20,TPSQ3Y65!$C$7:$AY$906,49,0),0)</f>
        <v>D</v>
      </c>
      <c r="H20" s="142">
        <f t="shared" si="0"/>
        <v>0</v>
      </c>
      <c r="I20" s="10"/>
    </row>
    <row r="21" spans="1:9" ht="15" customHeight="1" outlineLevel="2">
      <c r="A21" s="7">
        <v>8</v>
      </c>
      <c r="B21" s="8" t="s">
        <v>7</v>
      </c>
      <c r="C21" s="8" t="s">
        <v>167</v>
      </c>
      <c r="D21" s="8" t="s">
        <v>168</v>
      </c>
      <c r="E21" s="8" t="s">
        <v>199</v>
      </c>
      <c r="F21" s="8" t="s">
        <v>200</v>
      </c>
      <c r="G21" s="141" t="str">
        <f>_xlfn.IFNA(VLOOKUP(E21,TPSQ3Y65!$C$7:$AY$906,49,0),0)</f>
        <v>B</v>
      </c>
      <c r="H21" s="142">
        <f t="shared" si="0"/>
        <v>150000</v>
      </c>
      <c r="I21" s="10"/>
    </row>
    <row r="22" spans="1:9" ht="15" customHeight="1" outlineLevel="2">
      <c r="A22" s="7">
        <v>9</v>
      </c>
      <c r="B22" s="8" t="s">
        <v>7</v>
      </c>
      <c r="C22" s="8" t="s">
        <v>167</v>
      </c>
      <c r="D22" s="8" t="s">
        <v>168</v>
      </c>
      <c r="E22" s="8" t="s">
        <v>201</v>
      </c>
      <c r="F22" s="8" t="s">
        <v>202</v>
      </c>
      <c r="G22" s="141" t="str">
        <f>_xlfn.IFNA(VLOOKUP(E22,TPSQ3Y65!$C$7:$AY$906,49,0),0)</f>
        <v>C</v>
      </c>
      <c r="H22" s="142">
        <f t="shared" si="0"/>
        <v>0</v>
      </c>
      <c r="I22" s="10"/>
    </row>
    <row r="23" spans="1:9" ht="15" customHeight="1" outlineLevel="2">
      <c r="A23" s="7">
        <v>10</v>
      </c>
      <c r="B23" s="8" t="s">
        <v>7</v>
      </c>
      <c r="C23" s="8" t="s">
        <v>167</v>
      </c>
      <c r="D23" s="8" t="s">
        <v>168</v>
      </c>
      <c r="E23" s="8" t="s">
        <v>203</v>
      </c>
      <c r="F23" s="8" t="s">
        <v>204</v>
      </c>
      <c r="G23" s="141" t="str">
        <f>_xlfn.IFNA(VLOOKUP(E23,TPSQ3Y65!$C$7:$AY$906,49,0),0)</f>
        <v>C</v>
      </c>
      <c r="H23" s="142">
        <f t="shared" si="0"/>
        <v>0</v>
      </c>
      <c r="I23" s="10"/>
    </row>
    <row r="24" spans="1:9" ht="15" customHeight="1" outlineLevel="2">
      <c r="A24" s="7">
        <v>11</v>
      </c>
      <c r="B24" s="8" t="s">
        <v>7</v>
      </c>
      <c r="C24" s="8" t="s">
        <v>167</v>
      </c>
      <c r="D24" s="8" t="s">
        <v>168</v>
      </c>
      <c r="E24" s="8" t="s">
        <v>205</v>
      </c>
      <c r="F24" s="8" t="s">
        <v>206</v>
      </c>
      <c r="G24" s="141" t="str">
        <f>_xlfn.IFNA(VLOOKUP(E24,TPSQ3Y65!$C$7:$AY$906,49,0),0)</f>
        <v>F</v>
      </c>
      <c r="H24" s="142">
        <f t="shared" si="0"/>
        <v>0</v>
      </c>
      <c r="I24" s="10"/>
    </row>
    <row r="25" spans="1:9" ht="15" customHeight="1" outlineLevel="2">
      <c r="A25" s="7">
        <v>12</v>
      </c>
      <c r="B25" s="8" t="s">
        <v>7</v>
      </c>
      <c r="C25" s="8" t="s">
        <v>167</v>
      </c>
      <c r="D25" s="8" t="s">
        <v>168</v>
      </c>
      <c r="E25" s="8" t="s">
        <v>207</v>
      </c>
      <c r="F25" s="8" t="s">
        <v>208</v>
      </c>
      <c r="G25" s="141" t="str">
        <f>_xlfn.IFNA(VLOOKUP(E25,TPSQ3Y65!$C$7:$AY$906,49,0),0)</f>
        <v>B</v>
      </c>
      <c r="H25" s="142">
        <f t="shared" si="0"/>
        <v>150000</v>
      </c>
      <c r="I25" s="10"/>
    </row>
    <row r="26" spans="1:9" ht="15" customHeight="1" outlineLevel="2">
      <c r="A26" s="7">
        <v>13</v>
      </c>
      <c r="B26" s="8" t="s">
        <v>7</v>
      </c>
      <c r="C26" s="8" t="s">
        <v>167</v>
      </c>
      <c r="D26" s="8" t="s">
        <v>168</v>
      </c>
      <c r="E26" s="8" t="s">
        <v>209</v>
      </c>
      <c r="F26" s="8" t="s">
        <v>210</v>
      </c>
      <c r="G26" s="141" t="str">
        <f>_xlfn.IFNA(VLOOKUP(E26,TPSQ3Y65!$C$7:$AY$906,49,0),0)</f>
        <v>B</v>
      </c>
      <c r="H26" s="142">
        <f t="shared" si="0"/>
        <v>150000</v>
      </c>
      <c r="I26" s="10"/>
    </row>
    <row r="27" spans="1:9" ht="15" customHeight="1" outlineLevel="2">
      <c r="A27" s="7">
        <v>14</v>
      </c>
      <c r="B27" s="8" t="s">
        <v>7</v>
      </c>
      <c r="C27" s="8" t="s">
        <v>167</v>
      </c>
      <c r="D27" s="8" t="s">
        <v>168</v>
      </c>
      <c r="E27" s="8" t="s">
        <v>211</v>
      </c>
      <c r="F27" s="8" t="s">
        <v>212</v>
      </c>
      <c r="G27" s="141" t="str">
        <f>_xlfn.IFNA(VLOOKUP(E27,TPSQ3Y65!$C$7:$AY$906,49,0),0)</f>
        <v>D</v>
      </c>
      <c r="H27" s="142">
        <f t="shared" si="0"/>
        <v>0</v>
      </c>
      <c r="I27" s="10"/>
    </row>
    <row r="28" spans="1:9" ht="15" customHeight="1" outlineLevel="2">
      <c r="A28" s="7">
        <v>15</v>
      </c>
      <c r="B28" s="8" t="s">
        <v>7</v>
      </c>
      <c r="C28" s="8" t="s">
        <v>167</v>
      </c>
      <c r="D28" s="8" t="s">
        <v>168</v>
      </c>
      <c r="E28" s="8" t="s">
        <v>213</v>
      </c>
      <c r="F28" s="8" t="s">
        <v>214</v>
      </c>
      <c r="G28" s="141" t="str">
        <f>_xlfn.IFNA(VLOOKUP(E28,TPSQ3Y65!$C$7:$AY$906,49,0),0)</f>
        <v>B</v>
      </c>
      <c r="H28" s="142">
        <f t="shared" si="0"/>
        <v>150000</v>
      </c>
      <c r="I28" s="10"/>
    </row>
    <row r="29" spans="1:9" ht="15" customHeight="1" outlineLevel="2">
      <c r="A29" s="7">
        <v>16</v>
      </c>
      <c r="B29" s="8" t="s">
        <v>7</v>
      </c>
      <c r="C29" s="8" t="s">
        <v>167</v>
      </c>
      <c r="D29" s="8" t="s">
        <v>168</v>
      </c>
      <c r="E29" s="8" t="s">
        <v>215</v>
      </c>
      <c r="F29" s="8" t="s">
        <v>216</v>
      </c>
      <c r="G29" s="141" t="str">
        <f>_xlfn.IFNA(VLOOKUP(E29,TPSQ3Y65!$C$7:$AY$906,49,0),0)</f>
        <v>D</v>
      </c>
      <c r="H29" s="142">
        <f t="shared" si="0"/>
        <v>0</v>
      </c>
      <c r="I29" s="10"/>
    </row>
    <row r="30" spans="1:9" ht="15" customHeight="1" outlineLevel="2">
      <c r="A30" s="7">
        <v>17</v>
      </c>
      <c r="B30" s="8" t="s">
        <v>7</v>
      </c>
      <c r="C30" s="8" t="s">
        <v>167</v>
      </c>
      <c r="D30" s="8" t="s">
        <v>168</v>
      </c>
      <c r="E30" s="8" t="s">
        <v>217</v>
      </c>
      <c r="F30" s="8" t="s">
        <v>218</v>
      </c>
      <c r="G30" s="141" t="str">
        <f>_xlfn.IFNA(VLOOKUP(E30,TPSQ3Y65!$C$7:$AY$906,49,0),0)</f>
        <v>D</v>
      </c>
      <c r="H30" s="142">
        <f t="shared" si="0"/>
        <v>0</v>
      </c>
      <c r="I30" s="10"/>
    </row>
    <row r="31" spans="1:9" ht="15" customHeight="1" outlineLevel="2">
      <c r="A31" s="7">
        <v>18</v>
      </c>
      <c r="B31" s="8" t="s">
        <v>7</v>
      </c>
      <c r="C31" s="8" t="s">
        <v>167</v>
      </c>
      <c r="D31" s="8" t="s">
        <v>168</v>
      </c>
      <c r="E31" s="8" t="s">
        <v>219</v>
      </c>
      <c r="F31" s="8" t="s">
        <v>220</v>
      </c>
      <c r="G31" s="141" t="str">
        <f>_xlfn.IFNA(VLOOKUP(E31,TPSQ3Y65!$C$7:$AY$906,49,0),0)</f>
        <v>F</v>
      </c>
      <c r="H31" s="142">
        <f t="shared" si="0"/>
        <v>0</v>
      </c>
      <c r="I31" s="10"/>
    </row>
    <row r="32" spans="1:9" ht="15" customHeight="1" outlineLevel="2">
      <c r="A32" s="7">
        <v>19</v>
      </c>
      <c r="B32" s="8" t="s">
        <v>7</v>
      </c>
      <c r="C32" s="8" t="s">
        <v>167</v>
      </c>
      <c r="D32" s="8" t="s">
        <v>168</v>
      </c>
      <c r="E32" s="8" t="s">
        <v>221</v>
      </c>
      <c r="F32" s="8" t="s">
        <v>222</v>
      </c>
      <c r="G32" s="141" t="str">
        <f>_xlfn.IFNA(VLOOKUP(E32,TPSQ3Y65!$C$7:$AY$906,49,0),0)</f>
        <v>C</v>
      </c>
      <c r="H32" s="142">
        <f t="shared" si="0"/>
        <v>0</v>
      </c>
      <c r="I32" s="10"/>
    </row>
    <row r="33" spans="1:9" ht="15" customHeight="1" outlineLevel="2">
      <c r="A33" s="7">
        <v>20</v>
      </c>
      <c r="B33" s="8" t="s">
        <v>7</v>
      </c>
      <c r="C33" s="8" t="s">
        <v>167</v>
      </c>
      <c r="D33" s="8" t="s">
        <v>168</v>
      </c>
      <c r="E33" s="8" t="s">
        <v>223</v>
      </c>
      <c r="F33" s="8" t="s">
        <v>224</v>
      </c>
      <c r="G33" s="141" t="str">
        <f>_xlfn.IFNA(VLOOKUP(E33,TPSQ3Y65!$C$7:$AY$906,49,0),0)</f>
        <v>D</v>
      </c>
      <c r="H33" s="142">
        <f t="shared" si="0"/>
        <v>0</v>
      </c>
      <c r="I33" s="10"/>
    </row>
    <row r="34" spans="1:9" ht="15" customHeight="1" outlineLevel="2">
      <c r="A34" s="7">
        <v>21</v>
      </c>
      <c r="B34" s="8" t="s">
        <v>7</v>
      </c>
      <c r="C34" s="8" t="s">
        <v>167</v>
      </c>
      <c r="D34" s="8" t="s">
        <v>168</v>
      </c>
      <c r="E34" s="8" t="s">
        <v>225</v>
      </c>
      <c r="F34" s="8" t="s">
        <v>226</v>
      </c>
      <c r="G34" s="141" t="str">
        <f>_xlfn.IFNA(VLOOKUP(E34,TPSQ3Y65!$C$7:$AY$906,49,0),0)</f>
        <v>F</v>
      </c>
      <c r="H34" s="142">
        <f t="shared" si="0"/>
        <v>0</v>
      </c>
      <c r="I34" s="10"/>
    </row>
    <row r="35" spans="1:9" ht="15" customHeight="1" outlineLevel="2">
      <c r="A35" s="7">
        <v>22</v>
      </c>
      <c r="B35" s="8" t="s">
        <v>7</v>
      </c>
      <c r="C35" s="8" t="s">
        <v>167</v>
      </c>
      <c r="D35" s="8" t="s">
        <v>168</v>
      </c>
      <c r="E35" s="8" t="s">
        <v>227</v>
      </c>
      <c r="F35" s="8" t="s">
        <v>228</v>
      </c>
      <c r="G35" s="141" t="str">
        <f>_xlfn.IFNA(VLOOKUP(E35,TPSQ3Y65!$C$7:$AY$906,49,0),0)</f>
        <v>D</v>
      </c>
      <c r="H35" s="142">
        <f t="shared" si="0"/>
        <v>0</v>
      </c>
      <c r="I35" s="10"/>
    </row>
    <row r="36" spans="1:9" ht="15" customHeight="1" outlineLevel="2">
      <c r="A36" s="7">
        <v>23</v>
      </c>
      <c r="B36" s="8" t="s">
        <v>7</v>
      </c>
      <c r="C36" s="8" t="s">
        <v>167</v>
      </c>
      <c r="D36" s="8" t="s">
        <v>168</v>
      </c>
      <c r="E36" s="8" t="s">
        <v>229</v>
      </c>
      <c r="F36" s="8" t="s">
        <v>230</v>
      </c>
      <c r="G36" s="141" t="str">
        <f>_xlfn.IFNA(VLOOKUP(E36,TPSQ3Y65!$C$7:$AY$906,49,0),0)</f>
        <v>D</v>
      </c>
      <c r="H36" s="142">
        <f t="shared" si="0"/>
        <v>0</v>
      </c>
      <c r="I36" s="10"/>
    </row>
    <row r="37" spans="1:9" ht="15" customHeight="1" outlineLevel="2">
      <c r="A37" s="7">
        <v>24</v>
      </c>
      <c r="B37" s="8" t="s">
        <v>7</v>
      </c>
      <c r="C37" s="8" t="s">
        <v>167</v>
      </c>
      <c r="D37" s="8" t="s">
        <v>168</v>
      </c>
      <c r="E37" s="8" t="s">
        <v>231</v>
      </c>
      <c r="F37" s="8" t="s">
        <v>232</v>
      </c>
      <c r="G37" s="141" t="str">
        <f>_xlfn.IFNA(VLOOKUP(E37,TPSQ3Y65!$C$7:$AY$906,49,0),0)</f>
        <v>F</v>
      </c>
      <c r="H37" s="142">
        <f t="shared" si="0"/>
        <v>0</v>
      </c>
      <c r="I37" s="10"/>
    </row>
    <row r="38" spans="1:9" ht="15" customHeight="1" outlineLevel="2">
      <c r="A38" s="12">
        <v>25</v>
      </c>
      <c r="B38" s="13" t="s">
        <v>7</v>
      </c>
      <c r="C38" s="8" t="s">
        <v>53</v>
      </c>
      <c r="D38" s="13" t="s">
        <v>54</v>
      </c>
      <c r="E38" s="13" t="s">
        <v>233</v>
      </c>
      <c r="F38" s="13" t="s">
        <v>234</v>
      </c>
      <c r="G38" s="141" t="str">
        <f>_xlfn.IFNA(VLOOKUP(E38,TPSQ3Y65!$C$7:$AY$906,49,0),0)</f>
        <v>A</v>
      </c>
      <c r="H38" s="142">
        <f t="shared" si="0"/>
        <v>300000</v>
      </c>
      <c r="I38" s="10"/>
    </row>
    <row r="39" spans="1:9" ht="15" customHeight="1" outlineLevel="2">
      <c r="A39" s="7">
        <v>26</v>
      </c>
      <c r="B39" s="8" t="s">
        <v>7</v>
      </c>
      <c r="C39" s="8" t="s">
        <v>53</v>
      </c>
      <c r="D39" s="8" t="s">
        <v>54</v>
      </c>
      <c r="E39" s="8" t="s">
        <v>235</v>
      </c>
      <c r="F39" s="8" t="s">
        <v>236</v>
      </c>
      <c r="G39" s="141" t="str">
        <f>_xlfn.IFNA(VLOOKUP(E39,TPSQ3Y65!$C$7:$AY$906,49,0),0)</f>
        <v>A</v>
      </c>
      <c r="H39" s="142">
        <f t="shared" si="0"/>
        <v>300000</v>
      </c>
      <c r="I39" s="10"/>
    </row>
    <row r="40" spans="1:9" ht="15" customHeight="1" outlineLevel="2">
      <c r="A40" s="7">
        <v>27</v>
      </c>
      <c r="B40" s="8" t="s">
        <v>7</v>
      </c>
      <c r="C40" s="8" t="s">
        <v>53</v>
      </c>
      <c r="D40" s="8" t="s">
        <v>54</v>
      </c>
      <c r="E40" s="8" t="s">
        <v>237</v>
      </c>
      <c r="F40" s="8" t="s">
        <v>238</v>
      </c>
      <c r="G40" s="141" t="str">
        <f>_xlfn.IFNA(VLOOKUP(E40,TPSQ3Y65!$C$7:$AY$906,49,0),0)</f>
        <v>A</v>
      </c>
      <c r="H40" s="142">
        <f t="shared" si="0"/>
        <v>300000</v>
      </c>
      <c r="I40" s="10"/>
    </row>
    <row r="41" spans="1:9" ht="15" customHeight="1" outlineLevel="2">
      <c r="A41" s="7">
        <v>28</v>
      </c>
      <c r="B41" s="8" t="s">
        <v>7</v>
      </c>
      <c r="C41" s="8" t="s">
        <v>53</v>
      </c>
      <c r="D41" s="8" t="s">
        <v>54</v>
      </c>
      <c r="E41" s="8" t="s">
        <v>239</v>
      </c>
      <c r="F41" s="8" t="s">
        <v>240</v>
      </c>
      <c r="G41" s="141" t="str">
        <f>_xlfn.IFNA(VLOOKUP(E41,TPSQ3Y65!$C$7:$AY$906,49,0),0)</f>
        <v>B</v>
      </c>
      <c r="H41" s="142">
        <f t="shared" si="0"/>
        <v>150000</v>
      </c>
      <c r="I41" s="10"/>
    </row>
    <row r="42" spans="1:9" ht="15" customHeight="1" outlineLevel="2">
      <c r="A42" s="7">
        <v>29</v>
      </c>
      <c r="B42" s="8" t="s">
        <v>7</v>
      </c>
      <c r="C42" s="8" t="s">
        <v>53</v>
      </c>
      <c r="D42" s="8" t="s">
        <v>54</v>
      </c>
      <c r="E42" s="8" t="s">
        <v>241</v>
      </c>
      <c r="F42" s="8" t="s">
        <v>242</v>
      </c>
      <c r="G42" s="141" t="str">
        <f>_xlfn.IFNA(VLOOKUP(E42,TPSQ3Y65!$C$7:$AY$906,49,0),0)</f>
        <v>C</v>
      </c>
      <c r="H42" s="142">
        <f t="shared" si="0"/>
        <v>0</v>
      </c>
      <c r="I42" s="10"/>
    </row>
    <row r="43" spans="1:9" ht="15" customHeight="1" outlineLevel="2">
      <c r="A43" s="7">
        <v>30</v>
      </c>
      <c r="B43" s="8" t="s">
        <v>7</v>
      </c>
      <c r="C43" s="8" t="s">
        <v>53</v>
      </c>
      <c r="D43" s="8" t="s">
        <v>54</v>
      </c>
      <c r="E43" s="8" t="s">
        <v>243</v>
      </c>
      <c r="F43" s="8" t="s">
        <v>244</v>
      </c>
      <c r="G43" s="141" t="str">
        <f>_xlfn.IFNA(VLOOKUP(E43,TPSQ3Y65!$C$7:$AY$906,49,0),0)</f>
        <v>B</v>
      </c>
      <c r="H43" s="142">
        <f t="shared" si="0"/>
        <v>150000</v>
      </c>
      <c r="I43" s="10"/>
    </row>
    <row r="44" spans="1:9" ht="15" customHeight="1" outlineLevel="2">
      <c r="A44" s="7">
        <v>31</v>
      </c>
      <c r="B44" s="8" t="s">
        <v>7</v>
      </c>
      <c r="C44" s="8" t="s">
        <v>53</v>
      </c>
      <c r="D44" s="8" t="s">
        <v>54</v>
      </c>
      <c r="E44" s="8" t="s">
        <v>245</v>
      </c>
      <c r="F44" s="8" t="s">
        <v>246</v>
      </c>
      <c r="G44" s="141" t="str">
        <f>_xlfn.IFNA(VLOOKUP(E44,TPSQ3Y65!$C$7:$AY$906,49,0),0)</f>
        <v>A</v>
      </c>
      <c r="H44" s="142">
        <f t="shared" si="0"/>
        <v>300000</v>
      </c>
      <c r="I44" s="10"/>
    </row>
    <row r="45" spans="1:9" ht="15" customHeight="1" outlineLevel="2">
      <c r="A45" s="7">
        <v>32</v>
      </c>
      <c r="B45" s="8" t="s">
        <v>7</v>
      </c>
      <c r="C45" s="8" t="s">
        <v>53</v>
      </c>
      <c r="D45" s="8" t="s">
        <v>54</v>
      </c>
      <c r="E45" s="8" t="s">
        <v>247</v>
      </c>
      <c r="F45" s="8" t="s">
        <v>248</v>
      </c>
      <c r="G45" s="141" t="str">
        <f>_xlfn.IFNA(VLOOKUP(E45,TPSQ3Y65!$C$7:$AY$906,49,0),0)</f>
        <v>B</v>
      </c>
      <c r="H45" s="142">
        <f t="shared" si="0"/>
        <v>150000</v>
      </c>
      <c r="I45" s="10"/>
    </row>
    <row r="46" spans="1:9" ht="15" customHeight="1" outlineLevel="2">
      <c r="A46" s="12">
        <v>33</v>
      </c>
      <c r="B46" s="13" t="s">
        <v>7</v>
      </c>
      <c r="C46" s="8" t="s">
        <v>90</v>
      </c>
      <c r="D46" s="13" t="s">
        <v>91</v>
      </c>
      <c r="E46" s="13" t="s">
        <v>249</v>
      </c>
      <c r="F46" s="13" t="s">
        <v>250</v>
      </c>
      <c r="G46" s="141" t="str">
        <f>_xlfn.IFNA(VLOOKUP(E46,TPSQ3Y65!$C$7:$AY$906,49,0),0)</f>
        <v>A</v>
      </c>
      <c r="H46" s="142">
        <f t="shared" si="0"/>
        <v>300000</v>
      </c>
      <c r="I46" s="10"/>
    </row>
    <row r="47" spans="1:9" ht="15" customHeight="1" outlineLevel="2">
      <c r="A47" s="7">
        <v>34</v>
      </c>
      <c r="B47" s="8" t="s">
        <v>7</v>
      </c>
      <c r="C47" s="8" t="s">
        <v>90</v>
      </c>
      <c r="D47" s="8" t="s">
        <v>91</v>
      </c>
      <c r="E47" s="8" t="s">
        <v>251</v>
      </c>
      <c r="F47" s="8" t="s">
        <v>252</v>
      </c>
      <c r="G47" s="141" t="str">
        <f>_xlfn.IFNA(VLOOKUP(E47,TPSQ3Y65!$C$7:$AY$906,49,0),0)</f>
        <v>C</v>
      </c>
      <c r="H47" s="142">
        <f t="shared" si="0"/>
        <v>0</v>
      </c>
      <c r="I47" s="10"/>
    </row>
    <row r="48" spans="1:9" ht="15" customHeight="1" outlineLevel="2">
      <c r="A48" s="7">
        <v>35</v>
      </c>
      <c r="B48" s="8" t="s">
        <v>7</v>
      </c>
      <c r="C48" s="8" t="s">
        <v>90</v>
      </c>
      <c r="D48" s="8" t="s">
        <v>91</v>
      </c>
      <c r="E48" s="8" t="s">
        <v>253</v>
      </c>
      <c r="F48" s="8" t="s">
        <v>254</v>
      </c>
      <c r="G48" s="141" t="str">
        <f>_xlfn.IFNA(VLOOKUP(E48,TPSQ3Y65!$C$7:$AY$906,49,0),0)</f>
        <v>B</v>
      </c>
      <c r="H48" s="142">
        <f t="shared" si="0"/>
        <v>150000</v>
      </c>
      <c r="I48" s="10"/>
    </row>
    <row r="49" spans="1:9" ht="15" customHeight="1" outlineLevel="2">
      <c r="A49" s="7">
        <v>36</v>
      </c>
      <c r="B49" s="8" t="s">
        <v>7</v>
      </c>
      <c r="C49" s="8" t="s">
        <v>90</v>
      </c>
      <c r="D49" s="8" t="s">
        <v>91</v>
      </c>
      <c r="E49" s="8" t="s">
        <v>255</v>
      </c>
      <c r="F49" s="8" t="s">
        <v>256</v>
      </c>
      <c r="G49" s="141" t="str">
        <f>_xlfn.IFNA(VLOOKUP(E49,TPSQ3Y65!$C$7:$AY$906,49,0),0)</f>
        <v>B</v>
      </c>
      <c r="H49" s="142">
        <f t="shared" si="0"/>
        <v>150000</v>
      </c>
      <c r="I49" s="10"/>
    </row>
    <row r="50" spans="1:9" ht="15" customHeight="1" outlineLevel="2">
      <c r="A50" s="7">
        <v>37</v>
      </c>
      <c r="B50" s="8" t="s">
        <v>7</v>
      </c>
      <c r="C50" s="8" t="s">
        <v>90</v>
      </c>
      <c r="D50" s="8" t="s">
        <v>91</v>
      </c>
      <c r="E50" s="8" t="s">
        <v>257</v>
      </c>
      <c r="F50" s="8" t="s">
        <v>258</v>
      </c>
      <c r="G50" s="141" t="str">
        <f>_xlfn.IFNA(VLOOKUP(E50,TPSQ3Y65!$C$7:$AY$906,49,0),0)</f>
        <v>B</v>
      </c>
      <c r="H50" s="142">
        <f t="shared" si="0"/>
        <v>150000</v>
      </c>
      <c r="I50" s="10"/>
    </row>
    <row r="51" spans="1:9" ht="15" customHeight="1" outlineLevel="2">
      <c r="A51" s="7">
        <v>38</v>
      </c>
      <c r="B51" s="8" t="s">
        <v>7</v>
      </c>
      <c r="C51" s="8" t="s">
        <v>90</v>
      </c>
      <c r="D51" s="8" t="s">
        <v>91</v>
      </c>
      <c r="E51" s="8" t="s">
        <v>259</v>
      </c>
      <c r="F51" s="8" t="s">
        <v>260</v>
      </c>
      <c r="G51" s="141" t="str">
        <f>_xlfn.IFNA(VLOOKUP(E51,TPSQ3Y65!$C$7:$AY$906,49,0),0)</f>
        <v>D</v>
      </c>
      <c r="H51" s="142">
        <f t="shared" si="0"/>
        <v>0</v>
      </c>
      <c r="I51" s="10"/>
    </row>
    <row r="52" spans="1:9" ht="15" customHeight="1" outlineLevel="2">
      <c r="A52" s="7">
        <v>39</v>
      </c>
      <c r="B52" s="8" t="s">
        <v>7</v>
      </c>
      <c r="C52" s="8" t="s">
        <v>90</v>
      </c>
      <c r="D52" s="8" t="s">
        <v>91</v>
      </c>
      <c r="E52" s="8" t="s">
        <v>261</v>
      </c>
      <c r="F52" s="8" t="s">
        <v>262</v>
      </c>
      <c r="G52" s="141" t="str">
        <f>_xlfn.IFNA(VLOOKUP(E52,TPSQ3Y65!$C$7:$AY$906,49,0),0)</f>
        <v>C</v>
      </c>
      <c r="H52" s="142">
        <f t="shared" si="0"/>
        <v>0</v>
      </c>
      <c r="I52" s="10"/>
    </row>
    <row r="53" spans="1:9" ht="15" customHeight="1" outlineLevel="2">
      <c r="A53" s="7">
        <v>40</v>
      </c>
      <c r="B53" s="8" t="s">
        <v>7</v>
      </c>
      <c r="C53" s="8" t="s">
        <v>90</v>
      </c>
      <c r="D53" s="8" t="s">
        <v>91</v>
      </c>
      <c r="E53" s="8" t="s">
        <v>263</v>
      </c>
      <c r="F53" s="8" t="s">
        <v>264</v>
      </c>
      <c r="G53" s="141" t="str">
        <f>_xlfn.IFNA(VLOOKUP(E53,TPSQ3Y65!$C$7:$AY$906,49,0),0)</f>
        <v>B</v>
      </c>
      <c r="H53" s="142">
        <f t="shared" si="0"/>
        <v>150000</v>
      </c>
      <c r="I53" s="10"/>
    </row>
    <row r="54" spans="1:9" ht="15" customHeight="1" outlineLevel="2">
      <c r="A54" s="7">
        <v>41</v>
      </c>
      <c r="B54" s="8" t="s">
        <v>7</v>
      </c>
      <c r="C54" s="8" t="s">
        <v>90</v>
      </c>
      <c r="D54" s="8" t="s">
        <v>91</v>
      </c>
      <c r="E54" s="8" t="s">
        <v>265</v>
      </c>
      <c r="F54" s="8" t="s">
        <v>266</v>
      </c>
      <c r="G54" s="141" t="str">
        <f>_xlfn.IFNA(VLOOKUP(E54,TPSQ3Y65!$C$7:$AY$906,49,0),0)</f>
        <v>C</v>
      </c>
      <c r="H54" s="142">
        <f t="shared" si="0"/>
        <v>0</v>
      </c>
      <c r="I54" s="10"/>
    </row>
    <row r="55" spans="1:9" ht="15" customHeight="1" outlineLevel="2">
      <c r="A55" s="7">
        <v>42</v>
      </c>
      <c r="B55" s="8" t="s">
        <v>7</v>
      </c>
      <c r="C55" s="8" t="s">
        <v>90</v>
      </c>
      <c r="D55" s="8" t="s">
        <v>91</v>
      </c>
      <c r="E55" s="8" t="s">
        <v>267</v>
      </c>
      <c r="F55" s="8" t="s">
        <v>268</v>
      </c>
      <c r="G55" s="141" t="str">
        <f>_xlfn.IFNA(VLOOKUP(E55,TPSQ3Y65!$C$7:$AY$906,49,0),0)</f>
        <v>B</v>
      </c>
      <c r="H55" s="142">
        <f t="shared" si="0"/>
        <v>150000</v>
      </c>
      <c r="I55" s="10"/>
    </row>
    <row r="56" spans="1:9" ht="15" customHeight="1" outlineLevel="2">
      <c r="A56" s="7">
        <v>43</v>
      </c>
      <c r="B56" s="8" t="s">
        <v>7</v>
      </c>
      <c r="C56" s="8" t="s">
        <v>90</v>
      </c>
      <c r="D56" s="8" t="s">
        <v>91</v>
      </c>
      <c r="E56" s="8" t="s">
        <v>269</v>
      </c>
      <c r="F56" s="8" t="s">
        <v>270</v>
      </c>
      <c r="G56" s="141" t="str">
        <f>_xlfn.IFNA(VLOOKUP(E56,TPSQ3Y65!$C$7:$AY$906,49,0),0)</f>
        <v>C</v>
      </c>
      <c r="H56" s="142">
        <f t="shared" si="0"/>
        <v>0</v>
      </c>
      <c r="I56" s="10"/>
    </row>
    <row r="57" spans="1:9" ht="15" customHeight="1" outlineLevel="2">
      <c r="A57" s="7">
        <v>44</v>
      </c>
      <c r="B57" s="8" t="s">
        <v>7</v>
      </c>
      <c r="C57" s="8" t="s">
        <v>90</v>
      </c>
      <c r="D57" s="8" t="s">
        <v>91</v>
      </c>
      <c r="E57" s="8" t="s">
        <v>271</v>
      </c>
      <c r="F57" s="8" t="s">
        <v>272</v>
      </c>
      <c r="G57" s="141" t="str">
        <f>_xlfn.IFNA(VLOOKUP(E57,TPSQ3Y65!$C$7:$AY$906,49,0),0)</f>
        <v>D</v>
      </c>
      <c r="H57" s="142">
        <f t="shared" si="0"/>
        <v>0</v>
      </c>
      <c r="I57" s="10"/>
    </row>
    <row r="58" spans="1:9" ht="15" customHeight="1" outlineLevel="2">
      <c r="A58" s="7">
        <v>45</v>
      </c>
      <c r="B58" s="8" t="s">
        <v>7</v>
      </c>
      <c r="C58" s="8" t="s">
        <v>90</v>
      </c>
      <c r="D58" s="8" t="s">
        <v>91</v>
      </c>
      <c r="E58" s="8" t="s">
        <v>273</v>
      </c>
      <c r="F58" s="8" t="s">
        <v>274</v>
      </c>
      <c r="G58" s="141" t="str">
        <f>_xlfn.IFNA(VLOOKUP(E58,TPSQ3Y65!$C$7:$AY$906,49,0),0)</f>
        <v>D</v>
      </c>
      <c r="H58" s="142">
        <f t="shared" si="0"/>
        <v>0</v>
      </c>
      <c r="I58" s="10"/>
    </row>
    <row r="59" spans="1:9" ht="15" customHeight="1" outlineLevel="2">
      <c r="A59" s="12">
        <v>46</v>
      </c>
      <c r="B59" s="13" t="s">
        <v>7</v>
      </c>
      <c r="C59" s="8" t="s">
        <v>56</v>
      </c>
      <c r="D59" s="13" t="s">
        <v>57</v>
      </c>
      <c r="E59" s="13" t="s">
        <v>275</v>
      </c>
      <c r="F59" s="13" t="s">
        <v>276</v>
      </c>
      <c r="G59" s="141" t="str">
        <f>_xlfn.IFNA(VLOOKUP(E59,TPSQ3Y65!$C$7:$AY$906,49,0),0)</f>
        <v>B</v>
      </c>
      <c r="H59" s="142">
        <f t="shared" si="0"/>
        <v>150000</v>
      </c>
      <c r="I59" s="10"/>
    </row>
    <row r="60" spans="1:9" ht="15" customHeight="1" outlineLevel="2">
      <c r="A60" s="7">
        <v>47</v>
      </c>
      <c r="B60" s="8" t="s">
        <v>7</v>
      </c>
      <c r="C60" s="8" t="s">
        <v>56</v>
      </c>
      <c r="D60" s="8" t="s">
        <v>57</v>
      </c>
      <c r="E60" s="8" t="s">
        <v>277</v>
      </c>
      <c r="F60" s="8" t="s">
        <v>278</v>
      </c>
      <c r="G60" s="141" t="str">
        <f>_xlfn.IFNA(VLOOKUP(E60,TPSQ3Y65!$C$7:$AY$906,49,0),0)</f>
        <v>D</v>
      </c>
      <c r="H60" s="142">
        <f t="shared" si="0"/>
        <v>0</v>
      </c>
      <c r="I60" s="10"/>
    </row>
    <row r="61" spans="1:9" ht="15" customHeight="1" outlineLevel="2">
      <c r="A61" s="7">
        <v>48</v>
      </c>
      <c r="B61" s="8" t="s">
        <v>7</v>
      </c>
      <c r="C61" s="8" t="s">
        <v>56</v>
      </c>
      <c r="D61" s="8" t="s">
        <v>57</v>
      </c>
      <c r="E61" s="8" t="s">
        <v>279</v>
      </c>
      <c r="F61" s="8" t="s">
        <v>280</v>
      </c>
      <c r="G61" s="141" t="str">
        <f>_xlfn.IFNA(VLOOKUP(E61,TPSQ3Y65!$C$7:$AY$906,49,0),0)</f>
        <v>C</v>
      </c>
      <c r="H61" s="142">
        <f t="shared" si="0"/>
        <v>0</v>
      </c>
      <c r="I61" s="10"/>
    </row>
    <row r="62" spans="1:9" ht="15" customHeight="1" outlineLevel="2">
      <c r="A62" s="7">
        <v>49</v>
      </c>
      <c r="B62" s="8" t="s">
        <v>7</v>
      </c>
      <c r="C62" s="8" t="s">
        <v>56</v>
      </c>
      <c r="D62" s="8" t="s">
        <v>57</v>
      </c>
      <c r="E62" s="8" t="s">
        <v>281</v>
      </c>
      <c r="F62" s="8" t="s">
        <v>282</v>
      </c>
      <c r="G62" s="141" t="str">
        <f>_xlfn.IFNA(VLOOKUP(E62,TPSQ3Y65!$C$7:$AY$906,49,0),0)</f>
        <v>B</v>
      </c>
      <c r="H62" s="142">
        <f t="shared" si="0"/>
        <v>150000</v>
      </c>
      <c r="I62" s="10"/>
    </row>
    <row r="63" spans="1:9" ht="15" customHeight="1" outlineLevel="2">
      <c r="A63" s="7">
        <v>50</v>
      </c>
      <c r="B63" s="8" t="s">
        <v>7</v>
      </c>
      <c r="C63" s="8" t="s">
        <v>56</v>
      </c>
      <c r="D63" s="8" t="s">
        <v>57</v>
      </c>
      <c r="E63" s="8" t="s">
        <v>283</v>
      </c>
      <c r="F63" s="8" t="s">
        <v>284</v>
      </c>
      <c r="G63" s="141" t="str">
        <f>_xlfn.IFNA(VLOOKUP(E63,TPSQ3Y65!$C$7:$AY$906,49,0),0)</f>
        <v>A</v>
      </c>
      <c r="H63" s="142">
        <f t="shared" si="0"/>
        <v>300000</v>
      </c>
      <c r="I63" s="10"/>
    </row>
    <row r="64" spans="1:9" ht="15" customHeight="1" outlineLevel="2">
      <c r="A64" s="7">
        <v>51</v>
      </c>
      <c r="B64" s="8" t="s">
        <v>7</v>
      </c>
      <c r="C64" s="8" t="s">
        <v>56</v>
      </c>
      <c r="D64" s="8" t="s">
        <v>57</v>
      </c>
      <c r="E64" s="8" t="s">
        <v>285</v>
      </c>
      <c r="F64" s="8" t="s">
        <v>286</v>
      </c>
      <c r="G64" s="141" t="str">
        <f>_xlfn.IFNA(VLOOKUP(E64,TPSQ3Y65!$C$7:$AY$906,49,0),0)</f>
        <v>F</v>
      </c>
      <c r="H64" s="142">
        <f t="shared" si="0"/>
        <v>0</v>
      </c>
      <c r="I64" s="10"/>
    </row>
    <row r="65" spans="1:9" ht="15" customHeight="1" outlineLevel="2">
      <c r="A65" s="7">
        <v>52</v>
      </c>
      <c r="B65" s="8" t="s">
        <v>7</v>
      </c>
      <c r="C65" s="8" t="s">
        <v>56</v>
      </c>
      <c r="D65" s="8" t="s">
        <v>57</v>
      </c>
      <c r="E65" s="8" t="s">
        <v>287</v>
      </c>
      <c r="F65" s="8" t="s">
        <v>288</v>
      </c>
      <c r="G65" s="141" t="str">
        <f>_xlfn.IFNA(VLOOKUP(E65,TPSQ3Y65!$C$7:$AY$906,49,0),0)</f>
        <v>C</v>
      </c>
      <c r="H65" s="142">
        <f t="shared" si="0"/>
        <v>0</v>
      </c>
      <c r="I65" s="10"/>
    </row>
    <row r="66" spans="1:9" ht="15" customHeight="1" outlineLevel="2">
      <c r="A66" s="7">
        <v>53</v>
      </c>
      <c r="B66" s="8" t="s">
        <v>7</v>
      </c>
      <c r="C66" s="8" t="s">
        <v>56</v>
      </c>
      <c r="D66" s="8" t="s">
        <v>57</v>
      </c>
      <c r="E66" s="8" t="s">
        <v>289</v>
      </c>
      <c r="F66" s="8" t="s">
        <v>290</v>
      </c>
      <c r="G66" s="141" t="str">
        <f>_xlfn.IFNA(VLOOKUP(E66,TPSQ3Y65!$C$7:$AY$906,49,0),0)</f>
        <v>C</v>
      </c>
      <c r="H66" s="142">
        <f t="shared" si="0"/>
        <v>0</v>
      </c>
      <c r="I66" s="10"/>
    </row>
    <row r="67" spans="1:9" ht="15" customHeight="1" outlineLevel="2">
      <c r="A67" s="12">
        <v>54</v>
      </c>
      <c r="B67" s="13" t="s">
        <v>7</v>
      </c>
      <c r="C67" s="8" t="s">
        <v>92</v>
      </c>
      <c r="D67" s="13" t="s">
        <v>93</v>
      </c>
      <c r="E67" s="13" t="s">
        <v>291</v>
      </c>
      <c r="F67" s="13" t="s">
        <v>292</v>
      </c>
      <c r="G67" s="141" t="str">
        <f>_xlfn.IFNA(VLOOKUP(E67,TPSQ3Y65!$C$7:$AY$906,49,0),0)</f>
        <v>B</v>
      </c>
      <c r="H67" s="142">
        <f t="shared" si="0"/>
        <v>150000</v>
      </c>
      <c r="I67" s="10"/>
    </row>
    <row r="68" spans="1:9" ht="15" customHeight="1" outlineLevel="2">
      <c r="A68" s="7">
        <v>55</v>
      </c>
      <c r="B68" s="8" t="s">
        <v>7</v>
      </c>
      <c r="C68" s="8" t="s">
        <v>92</v>
      </c>
      <c r="D68" s="8" t="s">
        <v>93</v>
      </c>
      <c r="E68" s="8" t="s">
        <v>293</v>
      </c>
      <c r="F68" s="8" t="s">
        <v>294</v>
      </c>
      <c r="G68" s="141" t="str">
        <f>_xlfn.IFNA(VLOOKUP(E68,TPSQ3Y65!$C$7:$AY$906,49,0),0)</f>
        <v>C</v>
      </c>
      <c r="H68" s="142">
        <f t="shared" si="0"/>
        <v>0</v>
      </c>
      <c r="I68" s="10"/>
    </row>
    <row r="69" spans="1:9" ht="15" customHeight="1" outlineLevel="2">
      <c r="A69" s="7">
        <v>56</v>
      </c>
      <c r="B69" s="8" t="s">
        <v>7</v>
      </c>
      <c r="C69" s="8" t="s">
        <v>92</v>
      </c>
      <c r="D69" s="8" t="s">
        <v>93</v>
      </c>
      <c r="E69" s="8" t="s">
        <v>295</v>
      </c>
      <c r="F69" s="8" t="s">
        <v>296</v>
      </c>
      <c r="G69" s="141" t="str">
        <f>_xlfn.IFNA(VLOOKUP(E69,TPSQ3Y65!$C$7:$AY$906,49,0),0)</f>
        <v>B</v>
      </c>
      <c r="H69" s="142">
        <f t="shared" si="0"/>
        <v>150000</v>
      </c>
      <c r="I69" s="10"/>
    </row>
    <row r="70" spans="1:9" ht="15" customHeight="1" outlineLevel="2">
      <c r="A70" s="7">
        <v>57</v>
      </c>
      <c r="B70" s="8" t="s">
        <v>7</v>
      </c>
      <c r="C70" s="8" t="s">
        <v>92</v>
      </c>
      <c r="D70" s="8" t="s">
        <v>93</v>
      </c>
      <c r="E70" s="8" t="s">
        <v>297</v>
      </c>
      <c r="F70" s="8" t="s">
        <v>298</v>
      </c>
      <c r="G70" s="141" t="str">
        <f>_xlfn.IFNA(VLOOKUP(E70,TPSQ3Y65!$C$7:$AY$906,49,0),0)</f>
        <v>B</v>
      </c>
      <c r="H70" s="142">
        <f t="shared" si="0"/>
        <v>150000</v>
      </c>
      <c r="I70" s="10"/>
    </row>
    <row r="71" spans="1:9" ht="15" customHeight="1" outlineLevel="2">
      <c r="A71" s="7">
        <v>58</v>
      </c>
      <c r="B71" s="8" t="s">
        <v>7</v>
      </c>
      <c r="C71" s="8" t="s">
        <v>92</v>
      </c>
      <c r="D71" s="8" t="s">
        <v>93</v>
      </c>
      <c r="E71" s="8" t="s">
        <v>299</v>
      </c>
      <c r="F71" s="8" t="s">
        <v>300</v>
      </c>
      <c r="G71" s="141" t="str">
        <f>_xlfn.IFNA(VLOOKUP(E71,TPSQ3Y65!$C$7:$AY$906,49,0),0)</f>
        <v>B</v>
      </c>
      <c r="H71" s="142">
        <f t="shared" si="0"/>
        <v>150000</v>
      </c>
      <c r="I71" s="10"/>
    </row>
    <row r="72" spans="1:9" ht="15" customHeight="1" outlineLevel="2">
      <c r="A72" s="7">
        <v>59</v>
      </c>
      <c r="B72" s="8" t="s">
        <v>7</v>
      </c>
      <c r="C72" s="8" t="s">
        <v>92</v>
      </c>
      <c r="D72" s="8" t="s">
        <v>93</v>
      </c>
      <c r="E72" s="8" t="s">
        <v>301</v>
      </c>
      <c r="F72" s="8" t="s">
        <v>302</v>
      </c>
      <c r="G72" s="141" t="str">
        <f>_xlfn.IFNA(VLOOKUP(E72,TPSQ3Y65!$C$7:$AY$906,49,0),0)</f>
        <v>C</v>
      </c>
      <c r="H72" s="142">
        <f t="shared" si="0"/>
        <v>0</v>
      </c>
      <c r="I72" s="10"/>
    </row>
    <row r="73" spans="1:9" ht="15" customHeight="1" outlineLevel="2">
      <c r="A73" s="7">
        <v>60</v>
      </c>
      <c r="B73" s="8" t="s">
        <v>7</v>
      </c>
      <c r="C73" s="8" t="s">
        <v>92</v>
      </c>
      <c r="D73" s="8" t="s">
        <v>93</v>
      </c>
      <c r="E73" s="8" t="s">
        <v>303</v>
      </c>
      <c r="F73" s="8" t="s">
        <v>304</v>
      </c>
      <c r="G73" s="141" t="str">
        <f>_xlfn.IFNA(VLOOKUP(E73,TPSQ3Y65!$C$7:$AY$906,49,0),0)</f>
        <v>A</v>
      </c>
      <c r="H73" s="142">
        <f t="shared" si="0"/>
        <v>300000</v>
      </c>
      <c r="I73" s="10"/>
    </row>
    <row r="74" spans="1:9" ht="15" customHeight="1" outlineLevel="2">
      <c r="A74" s="7">
        <v>61</v>
      </c>
      <c r="B74" s="8" t="s">
        <v>7</v>
      </c>
      <c r="C74" s="8" t="s">
        <v>92</v>
      </c>
      <c r="D74" s="8" t="s">
        <v>93</v>
      </c>
      <c r="E74" s="8" t="s">
        <v>305</v>
      </c>
      <c r="F74" s="8" t="s">
        <v>306</v>
      </c>
      <c r="G74" s="141" t="str">
        <f>_xlfn.IFNA(VLOOKUP(E74,TPSQ3Y65!$C$7:$AY$906,49,0),0)</f>
        <v>A</v>
      </c>
      <c r="H74" s="142">
        <f t="shared" si="0"/>
        <v>300000</v>
      </c>
      <c r="I74" s="10"/>
    </row>
    <row r="75" spans="1:9" ht="15" customHeight="1" outlineLevel="2">
      <c r="A75" s="7">
        <v>62</v>
      </c>
      <c r="B75" s="8" t="s">
        <v>7</v>
      </c>
      <c r="C75" s="8" t="s">
        <v>92</v>
      </c>
      <c r="D75" s="8" t="s">
        <v>93</v>
      </c>
      <c r="E75" s="8" t="s">
        <v>307</v>
      </c>
      <c r="F75" s="8" t="s">
        <v>308</v>
      </c>
      <c r="G75" s="141" t="str">
        <f>_xlfn.IFNA(VLOOKUP(E75,TPSQ3Y65!$C$7:$AY$906,49,0),0)</f>
        <v>B</v>
      </c>
      <c r="H75" s="142">
        <f t="shared" si="0"/>
        <v>150000</v>
      </c>
      <c r="I75" s="10"/>
    </row>
    <row r="76" spans="1:9" ht="15" customHeight="1" outlineLevel="2">
      <c r="A76" s="7">
        <v>63</v>
      </c>
      <c r="B76" s="8" t="s">
        <v>7</v>
      </c>
      <c r="C76" s="8" t="s">
        <v>92</v>
      </c>
      <c r="D76" s="8" t="s">
        <v>93</v>
      </c>
      <c r="E76" s="8" t="s">
        <v>309</v>
      </c>
      <c r="F76" s="8" t="s">
        <v>310</v>
      </c>
      <c r="G76" s="141" t="str">
        <f>_xlfn.IFNA(VLOOKUP(E76,TPSQ3Y65!$C$7:$AY$906,49,0),0)</f>
        <v>C</v>
      </c>
      <c r="H76" s="142">
        <f t="shared" si="0"/>
        <v>0</v>
      </c>
      <c r="I76" s="10"/>
    </row>
    <row r="77" spans="1:9" ht="15" customHeight="1" outlineLevel="2">
      <c r="A77" s="7">
        <v>64</v>
      </c>
      <c r="B77" s="8" t="s">
        <v>7</v>
      </c>
      <c r="C77" s="8" t="s">
        <v>92</v>
      </c>
      <c r="D77" s="8" t="s">
        <v>93</v>
      </c>
      <c r="E77" s="8" t="s">
        <v>311</v>
      </c>
      <c r="F77" s="8" t="s">
        <v>312</v>
      </c>
      <c r="G77" s="141" t="str">
        <f>_xlfn.IFNA(VLOOKUP(E77,TPSQ3Y65!$C$7:$AY$906,49,0),0)</f>
        <v>B</v>
      </c>
      <c r="H77" s="142">
        <f t="shared" si="0"/>
        <v>150000</v>
      </c>
      <c r="I77" s="10"/>
    </row>
    <row r="78" spans="1:9" ht="15" customHeight="1" outlineLevel="2">
      <c r="A78" s="7">
        <v>65</v>
      </c>
      <c r="B78" s="8" t="s">
        <v>7</v>
      </c>
      <c r="C78" s="8" t="s">
        <v>92</v>
      </c>
      <c r="D78" s="8" t="s">
        <v>93</v>
      </c>
      <c r="E78" s="8" t="s">
        <v>313</v>
      </c>
      <c r="F78" s="8" t="s">
        <v>314</v>
      </c>
      <c r="G78" s="141" t="str">
        <f>_xlfn.IFNA(VLOOKUP(E78,TPSQ3Y65!$C$7:$AY$906,49,0),0)</f>
        <v>C</v>
      </c>
      <c r="H78" s="142">
        <f t="shared" si="0"/>
        <v>0</v>
      </c>
      <c r="I78" s="10"/>
    </row>
    <row r="79" spans="1:9" ht="15" customHeight="1" outlineLevel="2">
      <c r="A79" s="7">
        <v>66</v>
      </c>
      <c r="B79" s="8" t="s">
        <v>7</v>
      </c>
      <c r="C79" s="8" t="s">
        <v>92</v>
      </c>
      <c r="D79" s="8" t="s">
        <v>93</v>
      </c>
      <c r="E79" s="8" t="s">
        <v>315</v>
      </c>
      <c r="F79" s="8" t="s">
        <v>316</v>
      </c>
      <c r="G79" s="141" t="str">
        <f>_xlfn.IFNA(VLOOKUP(E79,TPSQ3Y65!$C$7:$AY$906,49,0),0)</f>
        <v>B</v>
      </c>
      <c r="H79" s="142">
        <f t="shared" ref="H79:H142" si="1">IF(G79="B",150000,IF(G79="A",300000,0))</f>
        <v>150000</v>
      </c>
      <c r="I79" s="10"/>
    </row>
    <row r="80" spans="1:9" ht="15" customHeight="1" outlineLevel="2">
      <c r="A80" s="7">
        <v>67</v>
      </c>
      <c r="B80" s="8" t="s">
        <v>7</v>
      </c>
      <c r="C80" s="8" t="s">
        <v>92</v>
      </c>
      <c r="D80" s="8" t="s">
        <v>93</v>
      </c>
      <c r="E80" s="8" t="s">
        <v>317</v>
      </c>
      <c r="F80" s="8" t="s">
        <v>318</v>
      </c>
      <c r="G80" s="141" t="str">
        <f>_xlfn.IFNA(VLOOKUP(E80,TPSQ3Y65!$C$7:$AY$906,49,0),0)</f>
        <v>B</v>
      </c>
      <c r="H80" s="142">
        <f t="shared" si="1"/>
        <v>150000</v>
      </c>
      <c r="I80" s="10"/>
    </row>
    <row r="81" spans="1:9" ht="15" customHeight="1" outlineLevel="2">
      <c r="A81" s="7">
        <v>68</v>
      </c>
      <c r="B81" s="8" t="s">
        <v>7</v>
      </c>
      <c r="C81" s="8" t="s">
        <v>92</v>
      </c>
      <c r="D81" s="8" t="s">
        <v>93</v>
      </c>
      <c r="E81" s="8" t="s">
        <v>319</v>
      </c>
      <c r="F81" s="8" t="s">
        <v>320</v>
      </c>
      <c r="G81" s="141" t="str">
        <f>_xlfn.IFNA(VLOOKUP(E81,TPSQ3Y65!$C$7:$AY$906,49,0),0)</f>
        <v>A</v>
      </c>
      <c r="H81" s="142">
        <f t="shared" si="1"/>
        <v>300000</v>
      </c>
      <c r="I81" s="10"/>
    </row>
    <row r="82" spans="1:9" ht="15" customHeight="1" outlineLevel="2">
      <c r="A82" s="12">
        <v>69</v>
      </c>
      <c r="B82" s="13" t="s">
        <v>7</v>
      </c>
      <c r="C82" s="8" t="s">
        <v>58</v>
      </c>
      <c r="D82" s="13" t="s">
        <v>59</v>
      </c>
      <c r="E82" s="13" t="s">
        <v>321</v>
      </c>
      <c r="F82" s="13" t="s">
        <v>322</v>
      </c>
      <c r="G82" s="141" t="str">
        <f>_xlfn.IFNA(VLOOKUP(E82,TPSQ3Y65!$C$7:$AY$906,49,0),0)</f>
        <v>B</v>
      </c>
      <c r="H82" s="142">
        <f t="shared" si="1"/>
        <v>150000</v>
      </c>
      <c r="I82" s="10"/>
    </row>
    <row r="83" spans="1:9" ht="15" customHeight="1" outlineLevel="2">
      <c r="A83" s="7">
        <v>70</v>
      </c>
      <c r="B83" s="8" t="s">
        <v>7</v>
      </c>
      <c r="C83" s="8" t="s">
        <v>58</v>
      </c>
      <c r="D83" s="8" t="s">
        <v>59</v>
      </c>
      <c r="E83" s="8" t="s">
        <v>323</v>
      </c>
      <c r="F83" s="8" t="s">
        <v>324</v>
      </c>
      <c r="G83" s="141" t="str">
        <f>_xlfn.IFNA(VLOOKUP(E83,TPSQ3Y65!$C$7:$AY$906,49,0),0)</f>
        <v>A</v>
      </c>
      <c r="H83" s="142">
        <f t="shared" si="1"/>
        <v>300000</v>
      </c>
      <c r="I83" s="10"/>
    </row>
    <row r="84" spans="1:9" ht="15" customHeight="1" outlineLevel="2">
      <c r="A84" s="7">
        <v>71</v>
      </c>
      <c r="B84" s="8" t="s">
        <v>7</v>
      </c>
      <c r="C84" s="8" t="s">
        <v>58</v>
      </c>
      <c r="D84" s="8" t="s">
        <v>59</v>
      </c>
      <c r="E84" s="8" t="s">
        <v>325</v>
      </c>
      <c r="F84" s="8" t="s">
        <v>326</v>
      </c>
      <c r="G84" s="141" t="str">
        <f>_xlfn.IFNA(VLOOKUP(E84,TPSQ3Y65!$C$7:$AY$906,49,0),0)</f>
        <v>C</v>
      </c>
      <c r="H84" s="142">
        <f t="shared" si="1"/>
        <v>0</v>
      </c>
      <c r="I84" s="10"/>
    </row>
    <row r="85" spans="1:9" ht="15" customHeight="1" outlineLevel="2">
      <c r="A85" s="7">
        <v>72</v>
      </c>
      <c r="B85" s="8" t="s">
        <v>7</v>
      </c>
      <c r="C85" s="8" t="s">
        <v>58</v>
      </c>
      <c r="D85" s="8" t="s">
        <v>59</v>
      </c>
      <c r="E85" s="8" t="s">
        <v>327</v>
      </c>
      <c r="F85" s="8" t="s">
        <v>328</v>
      </c>
      <c r="G85" s="141" t="str">
        <f>_xlfn.IFNA(VLOOKUP(E85,TPSQ3Y65!$C$7:$AY$906,49,0),0)</f>
        <v>C</v>
      </c>
      <c r="H85" s="142">
        <f t="shared" si="1"/>
        <v>0</v>
      </c>
      <c r="I85" s="10"/>
    </row>
    <row r="86" spans="1:9" ht="15" customHeight="1" outlineLevel="2">
      <c r="A86" s="7">
        <v>73</v>
      </c>
      <c r="B86" s="8" t="s">
        <v>7</v>
      </c>
      <c r="C86" s="8" t="s">
        <v>58</v>
      </c>
      <c r="D86" s="8" t="s">
        <v>59</v>
      </c>
      <c r="E86" s="8" t="s">
        <v>329</v>
      </c>
      <c r="F86" s="8" t="s">
        <v>330</v>
      </c>
      <c r="G86" s="141" t="str">
        <f>_xlfn.IFNA(VLOOKUP(E86,TPSQ3Y65!$C$7:$AY$906,49,0),0)</f>
        <v>A</v>
      </c>
      <c r="H86" s="142">
        <f t="shared" si="1"/>
        <v>300000</v>
      </c>
      <c r="I86" s="10"/>
    </row>
    <row r="87" spans="1:9" ht="15" customHeight="1" outlineLevel="2">
      <c r="A87" s="7">
        <v>74</v>
      </c>
      <c r="B87" s="8" t="s">
        <v>7</v>
      </c>
      <c r="C87" s="8" t="s">
        <v>58</v>
      </c>
      <c r="D87" s="8" t="s">
        <v>59</v>
      </c>
      <c r="E87" s="8" t="s">
        <v>331</v>
      </c>
      <c r="F87" s="8" t="s">
        <v>332</v>
      </c>
      <c r="G87" s="141" t="str">
        <f>_xlfn.IFNA(VLOOKUP(E87,TPSQ3Y65!$C$7:$AY$906,49,0),0)</f>
        <v>C</v>
      </c>
      <c r="H87" s="142">
        <f t="shared" si="1"/>
        <v>0</v>
      </c>
      <c r="I87" s="10"/>
    </row>
    <row r="88" spans="1:9" ht="15" customHeight="1" outlineLevel="2">
      <c r="A88" s="7">
        <v>75</v>
      </c>
      <c r="B88" s="8" t="s">
        <v>7</v>
      </c>
      <c r="C88" s="8" t="s">
        <v>58</v>
      </c>
      <c r="D88" s="8" t="s">
        <v>59</v>
      </c>
      <c r="E88" s="8" t="s">
        <v>333</v>
      </c>
      <c r="F88" s="8" t="s">
        <v>334</v>
      </c>
      <c r="G88" s="141" t="str">
        <f>_xlfn.IFNA(VLOOKUP(E88,TPSQ3Y65!$C$7:$AY$906,49,0),0)</f>
        <v>B</v>
      </c>
      <c r="H88" s="142">
        <f t="shared" si="1"/>
        <v>150000</v>
      </c>
      <c r="I88" s="10"/>
    </row>
    <row r="89" spans="1:9" ht="15" customHeight="1" outlineLevel="2">
      <c r="A89" s="7">
        <v>76</v>
      </c>
      <c r="B89" s="8" t="s">
        <v>7</v>
      </c>
      <c r="C89" s="8" t="s">
        <v>58</v>
      </c>
      <c r="D89" s="8" t="s">
        <v>59</v>
      </c>
      <c r="E89" s="8" t="s">
        <v>335</v>
      </c>
      <c r="F89" s="8" t="s">
        <v>336</v>
      </c>
      <c r="G89" s="141" t="str">
        <f>_xlfn.IFNA(VLOOKUP(E89,TPSQ3Y65!$C$7:$AY$906,49,0),0)</f>
        <v>A</v>
      </c>
      <c r="H89" s="142">
        <f t="shared" si="1"/>
        <v>300000</v>
      </c>
      <c r="I89" s="10"/>
    </row>
    <row r="90" spans="1:9" ht="15" customHeight="1" outlineLevel="2">
      <c r="A90" s="7">
        <v>77</v>
      </c>
      <c r="B90" s="8" t="s">
        <v>7</v>
      </c>
      <c r="C90" s="8" t="s">
        <v>58</v>
      </c>
      <c r="D90" s="8" t="s">
        <v>59</v>
      </c>
      <c r="E90" s="8" t="s">
        <v>337</v>
      </c>
      <c r="F90" s="8" t="s">
        <v>338</v>
      </c>
      <c r="G90" s="141" t="str">
        <f>_xlfn.IFNA(VLOOKUP(E90,TPSQ3Y65!$C$7:$AY$906,49,0),0)</f>
        <v>B</v>
      </c>
      <c r="H90" s="142">
        <f t="shared" si="1"/>
        <v>150000</v>
      </c>
      <c r="I90" s="10"/>
    </row>
    <row r="91" spans="1:9" ht="15" customHeight="1" outlineLevel="2">
      <c r="A91" s="12">
        <v>78</v>
      </c>
      <c r="B91" s="13" t="s">
        <v>7</v>
      </c>
      <c r="C91" s="8" t="s">
        <v>131</v>
      </c>
      <c r="D91" s="13" t="s">
        <v>132</v>
      </c>
      <c r="E91" s="13" t="s">
        <v>339</v>
      </c>
      <c r="F91" s="13" t="s">
        <v>340</v>
      </c>
      <c r="G91" s="141" t="str">
        <f>_xlfn.IFNA(VLOOKUP(E91,TPSQ3Y65!$C$7:$AY$906,49,0),0)</f>
        <v>B</v>
      </c>
      <c r="H91" s="142">
        <f t="shared" si="1"/>
        <v>150000</v>
      </c>
      <c r="I91" s="10"/>
    </row>
    <row r="92" spans="1:9" ht="15" customHeight="1" outlineLevel="2">
      <c r="A92" s="7">
        <v>79</v>
      </c>
      <c r="B92" s="8" t="s">
        <v>7</v>
      </c>
      <c r="C92" s="8" t="s">
        <v>131</v>
      </c>
      <c r="D92" s="8" t="s">
        <v>132</v>
      </c>
      <c r="E92" s="8" t="s">
        <v>341</v>
      </c>
      <c r="F92" s="8" t="s">
        <v>342</v>
      </c>
      <c r="G92" s="141" t="str">
        <f>_xlfn.IFNA(VLOOKUP(E92,TPSQ3Y65!$C$7:$AY$906,49,0),0)</f>
        <v>B</v>
      </c>
      <c r="H92" s="142">
        <f t="shared" si="1"/>
        <v>150000</v>
      </c>
      <c r="I92" s="10"/>
    </row>
    <row r="93" spans="1:9" ht="15" customHeight="1" outlineLevel="2">
      <c r="A93" s="7">
        <v>80</v>
      </c>
      <c r="B93" s="8" t="s">
        <v>7</v>
      </c>
      <c r="C93" s="8" t="s">
        <v>131</v>
      </c>
      <c r="D93" s="8" t="s">
        <v>132</v>
      </c>
      <c r="E93" s="8" t="s">
        <v>343</v>
      </c>
      <c r="F93" s="8" t="s">
        <v>344</v>
      </c>
      <c r="G93" s="141" t="str">
        <f>_xlfn.IFNA(VLOOKUP(E93,TPSQ3Y65!$C$7:$AY$906,49,0),0)</f>
        <v>D</v>
      </c>
      <c r="H93" s="142">
        <f t="shared" si="1"/>
        <v>0</v>
      </c>
      <c r="I93" s="10"/>
    </row>
    <row r="94" spans="1:9" ht="15" customHeight="1" outlineLevel="2">
      <c r="A94" s="7">
        <v>81</v>
      </c>
      <c r="B94" s="8" t="s">
        <v>7</v>
      </c>
      <c r="C94" s="8" t="s">
        <v>131</v>
      </c>
      <c r="D94" s="8" t="s">
        <v>132</v>
      </c>
      <c r="E94" s="8" t="s">
        <v>345</v>
      </c>
      <c r="F94" s="8" t="s">
        <v>346</v>
      </c>
      <c r="G94" s="141" t="str">
        <f>_xlfn.IFNA(VLOOKUP(E94,TPSQ3Y65!$C$7:$AY$906,49,0),0)</f>
        <v>C</v>
      </c>
      <c r="H94" s="142">
        <f t="shared" si="1"/>
        <v>0</v>
      </c>
      <c r="I94" s="10"/>
    </row>
    <row r="95" spans="1:9" ht="15" customHeight="1" outlineLevel="2">
      <c r="A95" s="7">
        <v>82</v>
      </c>
      <c r="B95" s="8" t="s">
        <v>7</v>
      </c>
      <c r="C95" s="8" t="s">
        <v>131</v>
      </c>
      <c r="D95" s="8" t="s">
        <v>132</v>
      </c>
      <c r="E95" s="8" t="s">
        <v>347</v>
      </c>
      <c r="F95" s="8" t="s">
        <v>348</v>
      </c>
      <c r="G95" s="141" t="str">
        <f>_xlfn.IFNA(VLOOKUP(E95,TPSQ3Y65!$C$7:$AY$906,49,0),0)</f>
        <v>B</v>
      </c>
      <c r="H95" s="142">
        <f t="shared" si="1"/>
        <v>150000</v>
      </c>
      <c r="I95" s="10"/>
    </row>
    <row r="96" spans="1:9" ht="15" customHeight="1" outlineLevel="2">
      <c r="A96" s="7">
        <v>83</v>
      </c>
      <c r="B96" s="8" t="s">
        <v>7</v>
      </c>
      <c r="C96" s="8" t="s">
        <v>131</v>
      </c>
      <c r="D96" s="8" t="s">
        <v>132</v>
      </c>
      <c r="E96" s="8" t="s">
        <v>349</v>
      </c>
      <c r="F96" s="8" t="s">
        <v>350</v>
      </c>
      <c r="G96" s="141" t="str">
        <f>_xlfn.IFNA(VLOOKUP(E96,TPSQ3Y65!$C$7:$AY$906,49,0),0)</f>
        <v>A</v>
      </c>
      <c r="H96" s="142">
        <f t="shared" si="1"/>
        <v>300000</v>
      </c>
      <c r="I96" s="10"/>
    </row>
    <row r="97" spans="1:9" ht="15" customHeight="1" outlineLevel="2">
      <c r="A97" s="7">
        <v>84</v>
      </c>
      <c r="B97" s="8" t="s">
        <v>7</v>
      </c>
      <c r="C97" s="8" t="s">
        <v>131</v>
      </c>
      <c r="D97" s="8" t="s">
        <v>132</v>
      </c>
      <c r="E97" s="8" t="s">
        <v>351</v>
      </c>
      <c r="F97" s="8" t="s">
        <v>352</v>
      </c>
      <c r="G97" s="141" t="str">
        <f>_xlfn.IFNA(VLOOKUP(E97,TPSQ3Y65!$C$7:$AY$906,49,0),0)</f>
        <v>B</v>
      </c>
      <c r="H97" s="142">
        <f t="shared" si="1"/>
        <v>150000</v>
      </c>
      <c r="I97" s="10"/>
    </row>
    <row r="98" spans="1:9" ht="15" customHeight="1" outlineLevel="2">
      <c r="A98" s="7">
        <v>85</v>
      </c>
      <c r="B98" s="8" t="s">
        <v>7</v>
      </c>
      <c r="C98" s="8" t="s">
        <v>131</v>
      </c>
      <c r="D98" s="8" t="s">
        <v>132</v>
      </c>
      <c r="E98" s="8" t="s">
        <v>353</v>
      </c>
      <c r="F98" s="8" t="s">
        <v>354</v>
      </c>
      <c r="G98" s="141" t="str">
        <f>_xlfn.IFNA(VLOOKUP(E98,TPSQ3Y65!$C$7:$AY$906,49,0),0)</f>
        <v>B</v>
      </c>
      <c r="H98" s="142">
        <f t="shared" si="1"/>
        <v>150000</v>
      </c>
      <c r="I98" s="10"/>
    </row>
    <row r="99" spans="1:9" ht="15" customHeight="1" outlineLevel="2">
      <c r="A99" s="7">
        <v>86</v>
      </c>
      <c r="B99" s="8" t="s">
        <v>7</v>
      </c>
      <c r="C99" s="8" t="s">
        <v>131</v>
      </c>
      <c r="D99" s="8" t="s">
        <v>132</v>
      </c>
      <c r="E99" s="8" t="s">
        <v>355</v>
      </c>
      <c r="F99" s="8" t="s">
        <v>356</v>
      </c>
      <c r="G99" s="141" t="str">
        <f>_xlfn.IFNA(VLOOKUP(E99,TPSQ3Y65!$C$7:$AY$906,49,0),0)</f>
        <v>B</v>
      </c>
      <c r="H99" s="142">
        <f t="shared" si="1"/>
        <v>150000</v>
      </c>
      <c r="I99" s="10"/>
    </row>
    <row r="100" spans="1:9" ht="15" customHeight="1" outlineLevel="2">
      <c r="A100" s="7">
        <v>87</v>
      </c>
      <c r="B100" s="8" t="s">
        <v>7</v>
      </c>
      <c r="C100" s="8" t="s">
        <v>131</v>
      </c>
      <c r="D100" s="8" t="s">
        <v>132</v>
      </c>
      <c r="E100" s="8" t="s">
        <v>357</v>
      </c>
      <c r="F100" s="8" t="s">
        <v>358</v>
      </c>
      <c r="G100" s="141" t="str">
        <f>_xlfn.IFNA(VLOOKUP(E100,TPSQ3Y65!$C$7:$AY$906,49,0),0)</f>
        <v>C</v>
      </c>
      <c r="H100" s="142">
        <f t="shared" si="1"/>
        <v>0</v>
      </c>
      <c r="I100" s="10"/>
    </row>
    <row r="101" spans="1:9" ht="15" customHeight="1" outlineLevel="2">
      <c r="A101" s="7">
        <v>88</v>
      </c>
      <c r="B101" s="8" t="s">
        <v>7</v>
      </c>
      <c r="C101" s="8" t="s">
        <v>131</v>
      </c>
      <c r="D101" s="8" t="s">
        <v>132</v>
      </c>
      <c r="E101" s="8" t="s">
        <v>359</v>
      </c>
      <c r="F101" s="8" t="s">
        <v>360</v>
      </c>
      <c r="G101" s="141" t="str">
        <f>_xlfn.IFNA(VLOOKUP(E101,TPSQ3Y65!$C$7:$AY$906,49,0),0)</f>
        <v>B</v>
      </c>
      <c r="H101" s="142">
        <f t="shared" si="1"/>
        <v>150000</v>
      </c>
      <c r="I101" s="10"/>
    </row>
    <row r="102" spans="1:9" ht="15" customHeight="1" outlineLevel="2">
      <c r="A102" s="7">
        <v>89</v>
      </c>
      <c r="B102" s="8" t="s">
        <v>7</v>
      </c>
      <c r="C102" s="8" t="s">
        <v>131</v>
      </c>
      <c r="D102" s="8" t="s">
        <v>132</v>
      </c>
      <c r="E102" s="8" t="s">
        <v>361</v>
      </c>
      <c r="F102" s="8" t="s">
        <v>362</v>
      </c>
      <c r="G102" s="141" t="str">
        <f>_xlfn.IFNA(VLOOKUP(E102,TPSQ3Y65!$C$7:$AY$906,49,0),0)</f>
        <v>C</v>
      </c>
      <c r="H102" s="142">
        <f t="shared" si="1"/>
        <v>0</v>
      </c>
      <c r="I102" s="10"/>
    </row>
    <row r="103" spans="1:9" ht="15" customHeight="1" outlineLevel="2">
      <c r="A103" s="7">
        <v>90</v>
      </c>
      <c r="B103" s="8" t="s">
        <v>7</v>
      </c>
      <c r="C103" s="8" t="s">
        <v>131</v>
      </c>
      <c r="D103" s="8" t="s">
        <v>132</v>
      </c>
      <c r="E103" s="8" t="s">
        <v>363</v>
      </c>
      <c r="F103" s="8" t="s">
        <v>364</v>
      </c>
      <c r="G103" s="141" t="str">
        <f>_xlfn.IFNA(VLOOKUP(E103,TPSQ3Y65!$C$7:$AY$906,49,0),0)</f>
        <v>C</v>
      </c>
      <c r="H103" s="142">
        <f t="shared" si="1"/>
        <v>0</v>
      </c>
      <c r="I103" s="10"/>
    </row>
    <row r="104" spans="1:9" ht="15" customHeight="1" outlineLevel="2">
      <c r="A104" s="7">
        <v>91</v>
      </c>
      <c r="B104" s="8" t="s">
        <v>7</v>
      </c>
      <c r="C104" s="8" t="s">
        <v>131</v>
      </c>
      <c r="D104" s="8" t="s">
        <v>132</v>
      </c>
      <c r="E104" s="8" t="s">
        <v>365</v>
      </c>
      <c r="F104" s="8" t="s">
        <v>366</v>
      </c>
      <c r="G104" s="141" t="str">
        <f>_xlfn.IFNA(VLOOKUP(E104,TPSQ3Y65!$C$7:$AY$906,49,0),0)</f>
        <v>B</v>
      </c>
      <c r="H104" s="142">
        <f t="shared" si="1"/>
        <v>150000</v>
      </c>
      <c r="I104" s="10"/>
    </row>
    <row r="105" spans="1:9" ht="15" customHeight="1" outlineLevel="2">
      <c r="A105" s="7">
        <v>92</v>
      </c>
      <c r="B105" s="8" t="s">
        <v>7</v>
      </c>
      <c r="C105" s="8" t="s">
        <v>131</v>
      </c>
      <c r="D105" s="8" t="s">
        <v>132</v>
      </c>
      <c r="E105" s="8" t="s">
        <v>367</v>
      </c>
      <c r="F105" s="8" t="s">
        <v>368</v>
      </c>
      <c r="G105" s="141" t="str">
        <f>_xlfn.IFNA(VLOOKUP(E105,TPSQ3Y65!$C$7:$AY$906,49,0),0)</f>
        <v>A</v>
      </c>
      <c r="H105" s="142">
        <f t="shared" si="1"/>
        <v>300000</v>
      </c>
      <c r="I105" s="10"/>
    </row>
    <row r="106" spans="1:9" ht="15" customHeight="1" outlineLevel="2">
      <c r="A106" s="7">
        <v>93</v>
      </c>
      <c r="B106" s="8" t="s">
        <v>7</v>
      </c>
      <c r="C106" s="8" t="s">
        <v>131</v>
      </c>
      <c r="D106" s="8" t="s">
        <v>132</v>
      </c>
      <c r="E106" s="8" t="s">
        <v>369</v>
      </c>
      <c r="F106" s="8" t="s">
        <v>370</v>
      </c>
      <c r="G106" s="141" t="str">
        <f>_xlfn.IFNA(VLOOKUP(E106,TPSQ3Y65!$C$7:$AY$906,49,0),0)</f>
        <v>C</v>
      </c>
      <c r="H106" s="142">
        <f t="shared" si="1"/>
        <v>0</v>
      </c>
      <c r="I106" s="10"/>
    </row>
    <row r="107" spans="1:9" ht="15" customHeight="1" outlineLevel="2">
      <c r="A107" s="7">
        <v>94</v>
      </c>
      <c r="B107" s="8" t="s">
        <v>7</v>
      </c>
      <c r="C107" s="8" t="s">
        <v>131</v>
      </c>
      <c r="D107" s="8" t="s">
        <v>132</v>
      </c>
      <c r="E107" s="8" t="s">
        <v>371</v>
      </c>
      <c r="F107" s="8" t="s">
        <v>372</v>
      </c>
      <c r="G107" s="141" t="str">
        <f>_xlfn.IFNA(VLOOKUP(E107,TPSQ3Y65!$C$7:$AY$906,49,0),0)</f>
        <v>C</v>
      </c>
      <c r="H107" s="142">
        <f t="shared" si="1"/>
        <v>0</v>
      </c>
      <c r="I107" s="10"/>
    </row>
    <row r="108" spans="1:9" ht="15" customHeight="1" outlineLevel="2">
      <c r="A108" s="7">
        <v>95</v>
      </c>
      <c r="B108" s="8" t="s">
        <v>7</v>
      </c>
      <c r="C108" s="8" t="s">
        <v>131</v>
      </c>
      <c r="D108" s="8" t="s">
        <v>132</v>
      </c>
      <c r="E108" s="8" t="s">
        <v>373</v>
      </c>
      <c r="F108" s="8" t="s">
        <v>374</v>
      </c>
      <c r="G108" s="141" t="str">
        <f>_xlfn.IFNA(VLOOKUP(E108,TPSQ3Y65!$C$7:$AY$906,49,0),0)</f>
        <v>B</v>
      </c>
      <c r="H108" s="142">
        <f t="shared" si="1"/>
        <v>150000</v>
      </c>
      <c r="I108" s="10"/>
    </row>
    <row r="109" spans="1:9" ht="15" customHeight="1" outlineLevel="2">
      <c r="A109" s="12">
        <v>96</v>
      </c>
      <c r="B109" s="13" t="s">
        <v>7</v>
      </c>
      <c r="C109" s="8" t="s">
        <v>8</v>
      </c>
      <c r="D109" s="13" t="s">
        <v>9</v>
      </c>
      <c r="E109" s="13" t="s">
        <v>375</v>
      </c>
      <c r="F109" s="13" t="s">
        <v>376</v>
      </c>
      <c r="G109" s="141" t="str">
        <f>_xlfn.IFNA(VLOOKUP(E109,TPSQ3Y65!$C$7:$AY$906,49,0),0)</f>
        <v>B</v>
      </c>
      <c r="H109" s="142">
        <f t="shared" si="1"/>
        <v>150000</v>
      </c>
      <c r="I109" s="10"/>
    </row>
    <row r="110" spans="1:9" ht="15" customHeight="1" outlineLevel="2">
      <c r="A110" s="7">
        <v>97</v>
      </c>
      <c r="B110" s="8" t="s">
        <v>7</v>
      </c>
      <c r="C110" s="8" t="s">
        <v>8</v>
      </c>
      <c r="D110" s="8" t="s">
        <v>9</v>
      </c>
      <c r="E110" s="8" t="s">
        <v>377</v>
      </c>
      <c r="F110" s="8" t="s">
        <v>378</v>
      </c>
      <c r="G110" s="141" t="str">
        <f>_xlfn.IFNA(VLOOKUP(E110,TPSQ3Y65!$C$7:$AY$906,49,0),0)</f>
        <v>F</v>
      </c>
      <c r="H110" s="142">
        <f t="shared" si="1"/>
        <v>0</v>
      </c>
      <c r="I110" s="10"/>
    </row>
    <row r="111" spans="1:9" ht="15" customHeight="1" outlineLevel="2">
      <c r="A111" s="7">
        <v>98</v>
      </c>
      <c r="B111" s="8" t="s">
        <v>7</v>
      </c>
      <c r="C111" s="8" t="s">
        <v>8</v>
      </c>
      <c r="D111" s="8" t="s">
        <v>9</v>
      </c>
      <c r="E111" s="8" t="s">
        <v>379</v>
      </c>
      <c r="F111" s="8" t="s">
        <v>380</v>
      </c>
      <c r="G111" s="141" t="str">
        <f>_xlfn.IFNA(VLOOKUP(E111,TPSQ3Y65!$C$7:$AY$906,49,0),0)</f>
        <v>F</v>
      </c>
      <c r="H111" s="142">
        <f t="shared" si="1"/>
        <v>0</v>
      </c>
      <c r="I111" s="10"/>
    </row>
    <row r="112" spans="1:9" ht="15" customHeight="1" outlineLevel="2">
      <c r="A112" s="7">
        <v>99</v>
      </c>
      <c r="B112" s="8" t="s">
        <v>7</v>
      </c>
      <c r="C112" s="8" t="s">
        <v>8</v>
      </c>
      <c r="D112" s="8" t="s">
        <v>9</v>
      </c>
      <c r="E112" s="8" t="s">
        <v>381</v>
      </c>
      <c r="F112" s="8" t="s">
        <v>382</v>
      </c>
      <c r="G112" s="141" t="str">
        <f>_xlfn.IFNA(VLOOKUP(E112,TPSQ3Y65!$C$7:$AY$906,49,0),0)</f>
        <v>B</v>
      </c>
      <c r="H112" s="142">
        <f t="shared" si="1"/>
        <v>150000</v>
      </c>
      <c r="I112" s="10"/>
    </row>
    <row r="113" spans="1:9" ht="15" customHeight="1" outlineLevel="2">
      <c r="A113" s="7">
        <v>100</v>
      </c>
      <c r="B113" s="8" t="s">
        <v>7</v>
      </c>
      <c r="C113" s="8" t="s">
        <v>8</v>
      </c>
      <c r="D113" s="8" t="s">
        <v>9</v>
      </c>
      <c r="E113" s="8" t="s">
        <v>383</v>
      </c>
      <c r="F113" s="8" t="s">
        <v>384</v>
      </c>
      <c r="G113" s="141" t="str">
        <f>_xlfn.IFNA(VLOOKUP(E113,TPSQ3Y65!$C$7:$AY$906,49,0),0)</f>
        <v>D</v>
      </c>
      <c r="H113" s="142">
        <f t="shared" si="1"/>
        <v>0</v>
      </c>
      <c r="I113" s="10"/>
    </row>
    <row r="114" spans="1:9" ht="15" customHeight="1" outlineLevel="2">
      <c r="A114" s="7">
        <v>101</v>
      </c>
      <c r="B114" s="8" t="s">
        <v>7</v>
      </c>
      <c r="C114" s="8" t="s">
        <v>8</v>
      </c>
      <c r="D114" s="8" t="s">
        <v>9</v>
      </c>
      <c r="E114" s="8" t="s">
        <v>385</v>
      </c>
      <c r="F114" s="8" t="s">
        <v>386</v>
      </c>
      <c r="G114" s="141" t="str">
        <f>_xlfn.IFNA(VLOOKUP(E114,TPSQ3Y65!$C$7:$AY$906,49,0),0)</f>
        <v>B</v>
      </c>
      <c r="H114" s="142">
        <f t="shared" si="1"/>
        <v>150000</v>
      </c>
      <c r="I114" s="10"/>
    </row>
    <row r="115" spans="1:9" ht="15" customHeight="1" outlineLevel="2">
      <c r="A115" s="7">
        <v>102</v>
      </c>
      <c r="B115" s="8" t="s">
        <v>7</v>
      </c>
      <c r="C115" s="8" t="s">
        <v>8</v>
      </c>
      <c r="D115" s="8" t="s">
        <v>9</v>
      </c>
      <c r="E115" s="8" t="s">
        <v>387</v>
      </c>
      <c r="F115" s="8" t="s">
        <v>388</v>
      </c>
      <c r="G115" s="141" t="str">
        <f>_xlfn.IFNA(VLOOKUP(E115,TPSQ3Y65!$C$7:$AY$906,49,0),0)</f>
        <v>D</v>
      </c>
      <c r="H115" s="142">
        <f t="shared" si="1"/>
        <v>0</v>
      </c>
      <c r="I115" s="10"/>
    </row>
    <row r="116" spans="1:9" ht="15" customHeight="1" outlineLevel="2">
      <c r="A116" s="12">
        <v>103</v>
      </c>
      <c r="B116" s="13" t="s">
        <v>60</v>
      </c>
      <c r="C116" s="8" t="s">
        <v>61</v>
      </c>
      <c r="D116" s="13" t="s">
        <v>62</v>
      </c>
      <c r="E116" s="13" t="s">
        <v>389</v>
      </c>
      <c r="F116" s="13" t="s">
        <v>390</v>
      </c>
      <c r="G116" s="141" t="str">
        <f>_xlfn.IFNA(VLOOKUP(E116,TPSQ3Y65!$C$7:$AY$906,49,0),0)</f>
        <v>B</v>
      </c>
      <c r="H116" s="142">
        <f t="shared" si="1"/>
        <v>150000</v>
      </c>
      <c r="I116" s="10"/>
    </row>
    <row r="117" spans="1:9" ht="15" customHeight="1" outlineLevel="2">
      <c r="A117" s="7">
        <v>104</v>
      </c>
      <c r="B117" s="8" t="s">
        <v>60</v>
      </c>
      <c r="C117" s="8" t="s">
        <v>61</v>
      </c>
      <c r="D117" s="8" t="s">
        <v>62</v>
      </c>
      <c r="E117" s="8" t="s">
        <v>391</v>
      </c>
      <c r="F117" s="8" t="s">
        <v>392</v>
      </c>
      <c r="G117" s="141" t="str">
        <f>_xlfn.IFNA(VLOOKUP(E117,TPSQ3Y65!$C$7:$AY$906,49,0),0)</f>
        <v>A</v>
      </c>
      <c r="H117" s="142">
        <f t="shared" si="1"/>
        <v>300000</v>
      </c>
      <c r="I117" s="10"/>
    </row>
    <row r="118" spans="1:9" ht="15" customHeight="1" outlineLevel="2">
      <c r="A118" s="7">
        <v>105</v>
      </c>
      <c r="B118" s="8" t="s">
        <v>60</v>
      </c>
      <c r="C118" s="8" t="s">
        <v>61</v>
      </c>
      <c r="D118" s="8" t="s">
        <v>62</v>
      </c>
      <c r="E118" s="8" t="s">
        <v>393</v>
      </c>
      <c r="F118" s="8" t="s">
        <v>394</v>
      </c>
      <c r="G118" s="141" t="str">
        <f>_xlfn.IFNA(VLOOKUP(E118,TPSQ3Y65!$C$7:$AY$906,49,0),0)</f>
        <v>B</v>
      </c>
      <c r="H118" s="142">
        <f t="shared" si="1"/>
        <v>150000</v>
      </c>
      <c r="I118" s="10"/>
    </row>
    <row r="119" spans="1:9" ht="15" customHeight="1" outlineLevel="2">
      <c r="A119" s="7">
        <v>106</v>
      </c>
      <c r="B119" s="8" t="s">
        <v>60</v>
      </c>
      <c r="C119" s="8" t="s">
        <v>61</v>
      </c>
      <c r="D119" s="8" t="s">
        <v>62</v>
      </c>
      <c r="E119" s="8" t="s">
        <v>395</v>
      </c>
      <c r="F119" s="8" t="s">
        <v>396</v>
      </c>
      <c r="G119" s="141" t="str">
        <f>_xlfn.IFNA(VLOOKUP(E119,TPSQ3Y65!$C$7:$AY$906,49,0),0)</f>
        <v>F</v>
      </c>
      <c r="H119" s="142">
        <f t="shared" si="1"/>
        <v>0</v>
      </c>
      <c r="I119" s="10"/>
    </row>
    <row r="120" spans="1:9" ht="15" customHeight="1" outlineLevel="2">
      <c r="A120" s="7">
        <v>107</v>
      </c>
      <c r="B120" s="8" t="s">
        <v>60</v>
      </c>
      <c r="C120" s="8" t="s">
        <v>61</v>
      </c>
      <c r="D120" s="8" t="s">
        <v>62</v>
      </c>
      <c r="E120" s="8" t="s">
        <v>397</v>
      </c>
      <c r="F120" s="8" t="s">
        <v>398</v>
      </c>
      <c r="G120" s="141" t="str">
        <f>_xlfn.IFNA(VLOOKUP(E120,TPSQ3Y65!$C$7:$AY$906,49,0),0)</f>
        <v>B</v>
      </c>
      <c r="H120" s="142">
        <f t="shared" si="1"/>
        <v>150000</v>
      </c>
      <c r="I120" s="10"/>
    </row>
    <row r="121" spans="1:9" ht="15" customHeight="1" outlineLevel="2">
      <c r="A121" s="7">
        <v>108</v>
      </c>
      <c r="B121" s="8" t="s">
        <v>60</v>
      </c>
      <c r="C121" s="8" t="s">
        <v>61</v>
      </c>
      <c r="D121" s="8" t="s">
        <v>62</v>
      </c>
      <c r="E121" s="8" t="s">
        <v>399</v>
      </c>
      <c r="F121" s="8" t="s">
        <v>400</v>
      </c>
      <c r="G121" s="141" t="str">
        <f>_xlfn.IFNA(VLOOKUP(E121,TPSQ3Y65!$C$7:$AY$906,49,0),0)</f>
        <v>B</v>
      </c>
      <c r="H121" s="142">
        <f t="shared" si="1"/>
        <v>150000</v>
      </c>
      <c r="I121" s="10"/>
    </row>
    <row r="122" spans="1:9" ht="15" customHeight="1" outlineLevel="2">
      <c r="A122" s="7">
        <v>109</v>
      </c>
      <c r="B122" s="8" t="s">
        <v>60</v>
      </c>
      <c r="C122" s="8" t="s">
        <v>61</v>
      </c>
      <c r="D122" s="8" t="s">
        <v>62</v>
      </c>
      <c r="E122" s="8" t="s">
        <v>401</v>
      </c>
      <c r="F122" s="8" t="s">
        <v>402</v>
      </c>
      <c r="G122" s="141" t="str">
        <f>_xlfn.IFNA(VLOOKUP(E122,TPSQ3Y65!$C$7:$AY$906,49,0),0)</f>
        <v>D</v>
      </c>
      <c r="H122" s="142">
        <f t="shared" si="1"/>
        <v>0</v>
      </c>
      <c r="I122" s="10"/>
    </row>
    <row r="123" spans="1:9" ht="15" customHeight="1" outlineLevel="2">
      <c r="A123" s="7">
        <v>110</v>
      </c>
      <c r="B123" s="8" t="s">
        <v>60</v>
      </c>
      <c r="C123" s="8" t="s">
        <v>61</v>
      </c>
      <c r="D123" s="8" t="s">
        <v>62</v>
      </c>
      <c r="E123" s="8" t="s">
        <v>403</v>
      </c>
      <c r="F123" s="8" t="s">
        <v>404</v>
      </c>
      <c r="G123" s="141" t="str">
        <f>_xlfn.IFNA(VLOOKUP(E123,TPSQ3Y65!$C$7:$AY$906,49,0),0)</f>
        <v>C</v>
      </c>
      <c r="H123" s="142">
        <f t="shared" si="1"/>
        <v>0</v>
      </c>
      <c r="I123" s="10"/>
    </row>
    <row r="124" spans="1:9" ht="15" customHeight="1" outlineLevel="2">
      <c r="A124" s="7">
        <v>111</v>
      </c>
      <c r="B124" s="8" t="s">
        <v>60</v>
      </c>
      <c r="C124" s="8" t="s">
        <v>61</v>
      </c>
      <c r="D124" s="8" t="s">
        <v>62</v>
      </c>
      <c r="E124" s="8" t="s">
        <v>405</v>
      </c>
      <c r="F124" s="8" t="s">
        <v>406</v>
      </c>
      <c r="G124" s="141" t="str">
        <f>_xlfn.IFNA(VLOOKUP(E124,TPSQ3Y65!$C$7:$AY$906,49,0),0)</f>
        <v>F</v>
      </c>
      <c r="H124" s="142">
        <f t="shared" si="1"/>
        <v>0</v>
      </c>
      <c r="I124" s="10"/>
    </row>
    <row r="125" spans="1:9" ht="15" customHeight="1" outlineLevel="2">
      <c r="A125" s="12">
        <v>112</v>
      </c>
      <c r="B125" s="13" t="s">
        <v>60</v>
      </c>
      <c r="C125" s="8" t="s">
        <v>94</v>
      </c>
      <c r="D125" s="13" t="s">
        <v>95</v>
      </c>
      <c r="E125" s="13" t="s">
        <v>407</v>
      </c>
      <c r="F125" s="13" t="s">
        <v>408</v>
      </c>
      <c r="G125" s="141" t="str">
        <f>_xlfn.IFNA(VLOOKUP(E125,TPSQ3Y65!$C$7:$AY$906,49,0),0)</f>
        <v>B</v>
      </c>
      <c r="H125" s="142">
        <f t="shared" si="1"/>
        <v>150000</v>
      </c>
      <c r="I125" s="10"/>
    </row>
    <row r="126" spans="1:9" ht="15" customHeight="1" outlineLevel="2">
      <c r="A126" s="7">
        <v>113</v>
      </c>
      <c r="B126" s="8" t="s">
        <v>60</v>
      </c>
      <c r="C126" s="8" t="s">
        <v>94</v>
      </c>
      <c r="D126" s="8" t="s">
        <v>95</v>
      </c>
      <c r="E126" s="8" t="s">
        <v>409</v>
      </c>
      <c r="F126" s="8" t="s">
        <v>410</v>
      </c>
      <c r="G126" s="141" t="str">
        <f>_xlfn.IFNA(VLOOKUP(E126,TPSQ3Y65!$C$7:$AY$906,49,0),0)</f>
        <v>C</v>
      </c>
      <c r="H126" s="142">
        <f t="shared" si="1"/>
        <v>0</v>
      </c>
      <c r="I126" s="10"/>
    </row>
    <row r="127" spans="1:9" ht="15" customHeight="1" outlineLevel="2">
      <c r="A127" s="7">
        <v>114</v>
      </c>
      <c r="B127" s="8" t="s">
        <v>60</v>
      </c>
      <c r="C127" s="8" t="s">
        <v>94</v>
      </c>
      <c r="D127" s="8" t="s">
        <v>95</v>
      </c>
      <c r="E127" s="8" t="s">
        <v>411</v>
      </c>
      <c r="F127" s="8" t="s">
        <v>412</v>
      </c>
      <c r="G127" s="141" t="str">
        <f>_xlfn.IFNA(VLOOKUP(E127,TPSQ3Y65!$C$7:$AY$906,49,0),0)</f>
        <v>C</v>
      </c>
      <c r="H127" s="142">
        <f t="shared" si="1"/>
        <v>0</v>
      </c>
      <c r="I127" s="10"/>
    </row>
    <row r="128" spans="1:9" ht="15" customHeight="1" outlineLevel="2">
      <c r="A128" s="7">
        <v>115</v>
      </c>
      <c r="B128" s="8" t="s">
        <v>60</v>
      </c>
      <c r="C128" s="8" t="s">
        <v>94</v>
      </c>
      <c r="D128" s="8" t="s">
        <v>95</v>
      </c>
      <c r="E128" s="8" t="s">
        <v>413</v>
      </c>
      <c r="F128" s="8" t="s">
        <v>414</v>
      </c>
      <c r="G128" s="141" t="str">
        <f>_xlfn.IFNA(VLOOKUP(E128,TPSQ3Y65!$C$7:$AY$906,49,0),0)</f>
        <v>C</v>
      </c>
      <c r="H128" s="142">
        <f t="shared" si="1"/>
        <v>0</v>
      </c>
      <c r="I128" s="10"/>
    </row>
    <row r="129" spans="1:9" ht="15" customHeight="1" outlineLevel="2">
      <c r="A129" s="7">
        <v>116</v>
      </c>
      <c r="B129" s="8" t="s">
        <v>60</v>
      </c>
      <c r="C129" s="8" t="s">
        <v>94</v>
      </c>
      <c r="D129" s="8" t="s">
        <v>95</v>
      </c>
      <c r="E129" s="8" t="s">
        <v>415</v>
      </c>
      <c r="F129" s="8" t="s">
        <v>416</v>
      </c>
      <c r="G129" s="141" t="str">
        <f>_xlfn.IFNA(VLOOKUP(E129,TPSQ3Y65!$C$7:$AY$906,49,0),0)</f>
        <v>A</v>
      </c>
      <c r="H129" s="142">
        <f t="shared" si="1"/>
        <v>300000</v>
      </c>
      <c r="I129" s="10"/>
    </row>
    <row r="130" spans="1:9" ht="15" customHeight="1" outlineLevel="2">
      <c r="A130" s="7">
        <v>117</v>
      </c>
      <c r="B130" s="8" t="s">
        <v>60</v>
      </c>
      <c r="C130" s="8" t="s">
        <v>94</v>
      </c>
      <c r="D130" s="8" t="s">
        <v>95</v>
      </c>
      <c r="E130" s="8" t="s">
        <v>417</v>
      </c>
      <c r="F130" s="8" t="s">
        <v>418</v>
      </c>
      <c r="G130" s="141" t="str">
        <f>_xlfn.IFNA(VLOOKUP(E130,TPSQ3Y65!$C$7:$AY$906,49,0),0)</f>
        <v>A</v>
      </c>
      <c r="H130" s="142">
        <f t="shared" si="1"/>
        <v>300000</v>
      </c>
      <c r="I130" s="10"/>
    </row>
    <row r="131" spans="1:9" ht="15" customHeight="1" outlineLevel="2">
      <c r="A131" s="7">
        <v>118</v>
      </c>
      <c r="B131" s="8" t="s">
        <v>60</v>
      </c>
      <c r="C131" s="8" t="s">
        <v>94</v>
      </c>
      <c r="D131" s="8" t="s">
        <v>95</v>
      </c>
      <c r="E131" s="8" t="s">
        <v>419</v>
      </c>
      <c r="F131" s="8" t="s">
        <v>420</v>
      </c>
      <c r="G131" s="141" t="str">
        <f>_xlfn.IFNA(VLOOKUP(E131,TPSQ3Y65!$C$7:$AY$906,49,0),0)</f>
        <v>A</v>
      </c>
      <c r="H131" s="142">
        <f t="shared" si="1"/>
        <v>300000</v>
      </c>
      <c r="I131" s="10"/>
    </row>
    <row r="132" spans="1:9" ht="15" customHeight="1" outlineLevel="2">
      <c r="A132" s="7">
        <v>119</v>
      </c>
      <c r="B132" s="8" t="s">
        <v>60</v>
      </c>
      <c r="C132" s="8" t="s">
        <v>94</v>
      </c>
      <c r="D132" s="8" t="s">
        <v>95</v>
      </c>
      <c r="E132" s="8" t="s">
        <v>421</v>
      </c>
      <c r="F132" s="8" t="s">
        <v>422</v>
      </c>
      <c r="G132" s="141" t="str">
        <f>_xlfn.IFNA(VLOOKUP(E132,TPSQ3Y65!$C$7:$AY$906,49,0),0)</f>
        <v>C</v>
      </c>
      <c r="H132" s="142">
        <f t="shared" si="1"/>
        <v>0</v>
      </c>
      <c r="I132" s="10"/>
    </row>
    <row r="133" spans="1:9" ht="15" customHeight="1" outlineLevel="2">
      <c r="A133" s="7">
        <v>120</v>
      </c>
      <c r="B133" s="8" t="s">
        <v>60</v>
      </c>
      <c r="C133" s="8" t="s">
        <v>94</v>
      </c>
      <c r="D133" s="8" t="s">
        <v>95</v>
      </c>
      <c r="E133" s="8" t="s">
        <v>423</v>
      </c>
      <c r="F133" s="8" t="s">
        <v>424</v>
      </c>
      <c r="G133" s="141" t="str">
        <f>_xlfn.IFNA(VLOOKUP(E133,TPSQ3Y65!$C$7:$AY$906,49,0),0)</f>
        <v>B</v>
      </c>
      <c r="H133" s="142">
        <f t="shared" si="1"/>
        <v>150000</v>
      </c>
      <c r="I133" s="10"/>
    </row>
    <row r="134" spans="1:9" ht="15" customHeight="1" outlineLevel="2">
      <c r="A134" s="12">
        <v>121</v>
      </c>
      <c r="B134" s="13" t="s">
        <v>60</v>
      </c>
      <c r="C134" s="8" t="s">
        <v>96</v>
      </c>
      <c r="D134" s="13" t="s">
        <v>97</v>
      </c>
      <c r="E134" s="13" t="s">
        <v>425</v>
      </c>
      <c r="F134" s="13" t="s">
        <v>426</v>
      </c>
      <c r="G134" s="141" t="str">
        <f>_xlfn.IFNA(VLOOKUP(E134,TPSQ3Y65!$C$7:$AY$906,49,0),0)</f>
        <v>A</v>
      </c>
      <c r="H134" s="142">
        <f t="shared" si="1"/>
        <v>300000</v>
      </c>
      <c r="I134" s="10"/>
    </row>
    <row r="135" spans="1:9" ht="15" customHeight="1" outlineLevel="2">
      <c r="A135" s="7">
        <v>122</v>
      </c>
      <c r="B135" s="8" t="s">
        <v>60</v>
      </c>
      <c r="C135" s="8" t="s">
        <v>96</v>
      </c>
      <c r="D135" s="8" t="s">
        <v>97</v>
      </c>
      <c r="E135" s="8" t="s">
        <v>427</v>
      </c>
      <c r="F135" s="8" t="s">
        <v>428</v>
      </c>
      <c r="G135" s="141" t="str">
        <f>_xlfn.IFNA(VLOOKUP(E135,TPSQ3Y65!$C$7:$AY$906,49,0),0)</f>
        <v>C</v>
      </c>
      <c r="H135" s="142">
        <f t="shared" si="1"/>
        <v>0</v>
      </c>
      <c r="I135" s="10"/>
    </row>
    <row r="136" spans="1:9" ht="15" customHeight="1" outlineLevel="2">
      <c r="A136" s="7">
        <v>123</v>
      </c>
      <c r="B136" s="8" t="s">
        <v>60</v>
      </c>
      <c r="C136" s="8" t="s">
        <v>96</v>
      </c>
      <c r="D136" s="8" t="s">
        <v>97</v>
      </c>
      <c r="E136" s="8" t="s">
        <v>429</v>
      </c>
      <c r="F136" s="8" t="s">
        <v>430</v>
      </c>
      <c r="G136" s="141" t="str">
        <f>_xlfn.IFNA(VLOOKUP(E136,TPSQ3Y65!$C$7:$AY$906,49,0),0)</f>
        <v>C</v>
      </c>
      <c r="H136" s="142">
        <f t="shared" si="1"/>
        <v>0</v>
      </c>
      <c r="I136" s="10"/>
    </row>
    <row r="137" spans="1:9" ht="15" customHeight="1" outlineLevel="2">
      <c r="A137" s="7">
        <v>124</v>
      </c>
      <c r="B137" s="8" t="s">
        <v>60</v>
      </c>
      <c r="C137" s="8" t="s">
        <v>96</v>
      </c>
      <c r="D137" s="8" t="s">
        <v>97</v>
      </c>
      <c r="E137" s="8" t="s">
        <v>431</v>
      </c>
      <c r="F137" s="8" t="s">
        <v>432</v>
      </c>
      <c r="G137" s="141" t="str">
        <f>_xlfn.IFNA(VLOOKUP(E137,TPSQ3Y65!$C$7:$AY$906,49,0),0)</f>
        <v>C</v>
      </c>
      <c r="H137" s="142">
        <f t="shared" si="1"/>
        <v>0</v>
      </c>
      <c r="I137" s="10"/>
    </row>
    <row r="138" spans="1:9" ht="15" customHeight="1" outlineLevel="2">
      <c r="A138" s="7">
        <v>125</v>
      </c>
      <c r="B138" s="8" t="s">
        <v>60</v>
      </c>
      <c r="C138" s="8" t="s">
        <v>96</v>
      </c>
      <c r="D138" s="8" t="s">
        <v>97</v>
      </c>
      <c r="E138" s="8" t="s">
        <v>433</v>
      </c>
      <c r="F138" s="8" t="s">
        <v>434</v>
      </c>
      <c r="G138" s="141" t="str">
        <f>_xlfn.IFNA(VLOOKUP(E138,TPSQ3Y65!$C$7:$AY$906,49,0),0)</f>
        <v>D</v>
      </c>
      <c r="H138" s="142">
        <f t="shared" si="1"/>
        <v>0</v>
      </c>
      <c r="I138" s="10"/>
    </row>
    <row r="139" spans="1:9" ht="15" customHeight="1" outlineLevel="2">
      <c r="A139" s="7">
        <v>126</v>
      </c>
      <c r="B139" s="8" t="s">
        <v>60</v>
      </c>
      <c r="C139" s="8" t="s">
        <v>96</v>
      </c>
      <c r="D139" s="8" t="s">
        <v>97</v>
      </c>
      <c r="E139" s="8" t="s">
        <v>435</v>
      </c>
      <c r="F139" s="8" t="s">
        <v>436</v>
      </c>
      <c r="G139" s="141" t="str">
        <f>_xlfn.IFNA(VLOOKUP(E139,TPSQ3Y65!$C$7:$AY$906,49,0),0)</f>
        <v>B</v>
      </c>
      <c r="H139" s="142">
        <f t="shared" si="1"/>
        <v>150000</v>
      </c>
      <c r="I139" s="10"/>
    </row>
    <row r="140" spans="1:9" ht="15" customHeight="1" outlineLevel="2">
      <c r="A140" s="7">
        <v>127</v>
      </c>
      <c r="B140" s="8" t="s">
        <v>60</v>
      </c>
      <c r="C140" s="8" t="s">
        <v>96</v>
      </c>
      <c r="D140" s="8" t="s">
        <v>97</v>
      </c>
      <c r="E140" s="8" t="s">
        <v>437</v>
      </c>
      <c r="F140" s="8" t="s">
        <v>438</v>
      </c>
      <c r="G140" s="141" t="str">
        <f>_xlfn.IFNA(VLOOKUP(E140,TPSQ3Y65!$C$7:$AY$906,49,0),0)</f>
        <v>B</v>
      </c>
      <c r="H140" s="142">
        <f t="shared" si="1"/>
        <v>150000</v>
      </c>
      <c r="I140" s="10"/>
    </row>
    <row r="141" spans="1:9" ht="15" customHeight="1" outlineLevel="2">
      <c r="A141" s="7">
        <v>128</v>
      </c>
      <c r="B141" s="8" t="s">
        <v>60</v>
      </c>
      <c r="C141" s="8" t="s">
        <v>96</v>
      </c>
      <c r="D141" s="8" t="s">
        <v>97</v>
      </c>
      <c r="E141" s="8" t="s">
        <v>439</v>
      </c>
      <c r="F141" s="8" t="s">
        <v>440</v>
      </c>
      <c r="G141" s="141" t="str">
        <f>_xlfn.IFNA(VLOOKUP(E141,TPSQ3Y65!$C$7:$AY$906,49,0),0)</f>
        <v>F</v>
      </c>
      <c r="H141" s="142">
        <f t="shared" si="1"/>
        <v>0</v>
      </c>
      <c r="I141" s="10"/>
    </row>
    <row r="142" spans="1:9" ht="15" customHeight="1" outlineLevel="2">
      <c r="A142" s="7">
        <v>129</v>
      </c>
      <c r="B142" s="8" t="s">
        <v>60</v>
      </c>
      <c r="C142" s="8" t="s">
        <v>96</v>
      </c>
      <c r="D142" s="8" t="s">
        <v>97</v>
      </c>
      <c r="E142" s="8" t="s">
        <v>441</v>
      </c>
      <c r="F142" s="8" t="s">
        <v>442</v>
      </c>
      <c r="G142" s="141" t="str">
        <f>_xlfn.IFNA(VLOOKUP(E142,TPSQ3Y65!$C$7:$AY$906,49,0),0)</f>
        <v>F</v>
      </c>
      <c r="H142" s="142">
        <f t="shared" si="1"/>
        <v>0</v>
      </c>
      <c r="I142" s="10"/>
    </row>
    <row r="143" spans="1:9" ht="15" customHeight="1" outlineLevel="2">
      <c r="A143" s="12">
        <v>130</v>
      </c>
      <c r="B143" s="13" t="s">
        <v>60</v>
      </c>
      <c r="C143" s="8" t="s">
        <v>134</v>
      </c>
      <c r="D143" s="13" t="s">
        <v>135</v>
      </c>
      <c r="E143" s="13" t="s">
        <v>443</v>
      </c>
      <c r="F143" s="13" t="s">
        <v>444</v>
      </c>
      <c r="G143" s="141" t="str">
        <f>_xlfn.IFNA(VLOOKUP(E143,TPSQ3Y65!$C$7:$AY$906,49,0),0)</f>
        <v>B</v>
      </c>
      <c r="H143" s="142">
        <f t="shared" ref="H143:H206" si="2">IF(G143="B",150000,IF(G143="A",300000,0))</f>
        <v>150000</v>
      </c>
      <c r="I143" s="10"/>
    </row>
    <row r="144" spans="1:9" ht="15" customHeight="1" outlineLevel="2">
      <c r="A144" s="7">
        <v>131</v>
      </c>
      <c r="B144" s="8" t="s">
        <v>60</v>
      </c>
      <c r="C144" s="8" t="s">
        <v>134</v>
      </c>
      <c r="D144" s="8" t="s">
        <v>135</v>
      </c>
      <c r="E144" s="8" t="s">
        <v>445</v>
      </c>
      <c r="F144" s="8" t="s">
        <v>446</v>
      </c>
      <c r="G144" s="141" t="str">
        <f>_xlfn.IFNA(VLOOKUP(E144,TPSQ3Y65!$C$7:$AY$906,49,0),0)</f>
        <v>B</v>
      </c>
      <c r="H144" s="142">
        <f t="shared" si="2"/>
        <v>150000</v>
      </c>
      <c r="I144" s="10"/>
    </row>
    <row r="145" spans="1:9" ht="15" customHeight="1" outlineLevel="2">
      <c r="A145" s="7">
        <v>132</v>
      </c>
      <c r="B145" s="8" t="s">
        <v>60</v>
      </c>
      <c r="C145" s="8" t="s">
        <v>134</v>
      </c>
      <c r="D145" s="8" t="s">
        <v>135</v>
      </c>
      <c r="E145" s="8" t="s">
        <v>447</v>
      </c>
      <c r="F145" s="8" t="s">
        <v>448</v>
      </c>
      <c r="G145" s="141" t="str">
        <f>_xlfn.IFNA(VLOOKUP(E145,TPSQ3Y65!$C$7:$AY$906,49,0),0)</f>
        <v>B</v>
      </c>
      <c r="H145" s="142">
        <f t="shared" si="2"/>
        <v>150000</v>
      </c>
      <c r="I145" s="10"/>
    </row>
    <row r="146" spans="1:9" ht="15" customHeight="1" outlineLevel="2">
      <c r="A146" s="7">
        <v>133</v>
      </c>
      <c r="B146" s="8" t="s">
        <v>60</v>
      </c>
      <c r="C146" s="8" t="s">
        <v>134</v>
      </c>
      <c r="D146" s="8" t="s">
        <v>135</v>
      </c>
      <c r="E146" s="8" t="s">
        <v>449</v>
      </c>
      <c r="F146" s="8" t="s">
        <v>450</v>
      </c>
      <c r="G146" s="141" t="str">
        <f>_xlfn.IFNA(VLOOKUP(E146,TPSQ3Y65!$C$7:$AY$906,49,0),0)</f>
        <v>B</v>
      </c>
      <c r="H146" s="142">
        <f t="shared" si="2"/>
        <v>150000</v>
      </c>
      <c r="I146" s="10"/>
    </row>
    <row r="147" spans="1:9" ht="15" customHeight="1" outlineLevel="2">
      <c r="A147" s="7">
        <v>134</v>
      </c>
      <c r="B147" s="8" t="s">
        <v>60</v>
      </c>
      <c r="C147" s="8" t="s">
        <v>134</v>
      </c>
      <c r="D147" s="8" t="s">
        <v>135</v>
      </c>
      <c r="E147" s="8" t="s">
        <v>451</v>
      </c>
      <c r="F147" s="8" t="s">
        <v>452</v>
      </c>
      <c r="G147" s="141" t="str">
        <f>_xlfn.IFNA(VLOOKUP(E147,TPSQ3Y65!$C$7:$AY$906,49,0),0)</f>
        <v>B</v>
      </c>
      <c r="H147" s="142">
        <f t="shared" si="2"/>
        <v>150000</v>
      </c>
      <c r="I147" s="10"/>
    </row>
    <row r="148" spans="1:9" ht="15" customHeight="1" outlineLevel="2">
      <c r="A148" s="7">
        <v>135</v>
      </c>
      <c r="B148" s="8" t="s">
        <v>60</v>
      </c>
      <c r="C148" s="8" t="s">
        <v>134</v>
      </c>
      <c r="D148" s="8" t="s">
        <v>135</v>
      </c>
      <c r="E148" s="8" t="s">
        <v>453</v>
      </c>
      <c r="F148" s="8" t="s">
        <v>454</v>
      </c>
      <c r="G148" s="141" t="str">
        <f>_xlfn.IFNA(VLOOKUP(E148,TPSQ3Y65!$C$7:$AY$906,49,0),0)</f>
        <v>A</v>
      </c>
      <c r="H148" s="142">
        <f t="shared" si="2"/>
        <v>300000</v>
      </c>
      <c r="I148" s="10"/>
    </row>
    <row r="149" spans="1:9" ht="15" customHeight="1" outlineLevel="2">
      <c r="A149" s="7">
        <v>136</v>
      </c>
      <c r="B149" s="8" t="s">
        <v>60</v>
      </c>
      <c r="C149" s="8" t="s">
        <v>134</v>
      </c>
      <c r="D149" s="8" t="s">
        <v>135</v>
      </c>
      <c r="E149" s="8" t="s">
        <v>455</v>
      </c>
      <c r="F149" s="8" t="s">
        <v>456</v>
      </c>
      <c r="G149" s="141" t="str">
        <f>_xlfn.IFNA(VLOOKUP(E149,TPSQ3Y65!$C$7:$AY$906,49,0),0)</f>
        <v>B</v>
      </c>
      <c r="H149" s="142">
        <f t="shared" si="2"/>
        <v>150000</v>
      </c>
      <c r="I149" s="10"/>
    </row>
    <row r="150" spans="1:9" ht="15" customHeight="1" outlineLevel="2">
      <c r="A150" s="7">
        <v>137</v>
      </c>
      <c r="B150" s="8" t="s">
        <v>60</v>
      </c>
      <c r="C150" s="8" t="s">
        <v>134</v>
      </c>
      <c r="D150" s="8" t="s">
        <v>135</v>
      </c>
      <c r="E150" s="8" t="s">
        <v>457</v>
      </c>
      <c r="F150" s="8" t="s">
        <v>458</v>
      </c>
      <c r="G150" s="141" t="str">
        <f>_xlfn.IFNA(VLOOKUP(E150,TPSQ3Y65!$C$7:$AY$906,49,0),0)</f>
        <v>C</v>
      </c>
      <c r="H150" s="142">
        <f t="shared" si="2"/>
        <v>0</v>
      </c>
      <c r="I150" s="10"/>
    </row>
    <row r="151" spans="1:9" ht="15" customHeight="1" outlineLevel="2">
      <c r="A151" s="7">
        <v>138</v>
      </c>
      <c r="B151" s="8" t="s">
        <v>60</v>
      </c>
      <c r="C151" s="8" t="s">
        <v>134</v>
      </c>
      <c r="D151" s="8" t="s">
        <v>135</v>
      </c>
      <c r="E151" s="8" t="s">
        <v>459</v>
      </c>
      <c r="F151" s="8" t="s">
        <v>460</v>
      </c>
      <c r="G151" s="141" t="str">
        <f>_xlfn.IFNA(VLOOKUP(E151,TPSQ3Y65!$C$7:$AY$906,49,0),0)</f>
        <v>B</v>
      </c>
      <c r="H151" s="142">
        <f t="shared" si="2"/>
        <v>150000</v>
      </c>
      <c r="I151" s="10"/>
    </row>
    <row r="152" spans="1:9" ht="15" customHeight="1" outlineLevel="2">
      <c r="A152" s="12">
        <v>139</v>
      </c>
      <c r="B152" s="13" t="s">
        <v>60</v>
      </c>
      <c r="C152" s="8" t="s">
        <v>98</v>
      </c>
      <c r="D152" s="13" t="s">
        <v>99</v>
      </c>
      <c r="E152" s="13" t="s">
        <v>461</v>
      </c>
      <c r="F152" s="13" t="s">
        <v>462</v>
      </c>
      <c r="G152" s="141" t="str">
        <f>_xlfn.IFNA(VLOOKUP(E152,TPSQ3Y65!$C$7:$AY$906,49,0),0)</f>
        <v>B</v>
      </c>
      <c r="H152" s="142">
        <f t="shared" si="2"/>
        <v>150000</v>
      </c>
      <c r="I152" s="10"/>
    </row>
    <row r="153" spans="1:9" ht="15" customHeight="1" outlineLevel="2">
      <c r="A153" s="7">
        <v>140</v>
      </c>
      <c r="B153" s="8" t="s">
        <v>60</v>
      </c>
      <c r="C153" s="8" t="s">
        <v>98</v>
      </c>
      <c r="D153" s="8" t="s">
        <v>99</v>
      </c>
      <c r="E153" s="8" t="s">
        <v>463</v>
      </c>
      <c r="F153" s="8" t="s">
        <v>464</v>
      </c>
      <c r="G153" s="141" t="str">
        <f>_xlfn.IFNA(VLOOKUP(E153,TPSQ3Y65!$C$7:$AY$906,49,0),0)</f>
        <v>C</v>
      </c>
      <c r="H153" s="142">
        <f t="shared" si="2"/>
        <v>0</v>
      </c>
      <c r="I153" s="10"/>
    </row>
    <row r="154" spans="1:9" ht="15" customHeight="1" outlineLevel="2">
      <c r="A154" s="7">
        <v>141</v>
      </c>
      <c r="B154" s="8" t="s">
        <v>60</v>
      </c>
      <c r="C154" s="8" t="s">
        <v>98</v>
      </c>
      <c r="D154" s="8" t="s">
        <v>99</v>
      </c>
      <c r="E154" s="8" t="s">
        <v>465</v>
      </c>
      <c r="F154" s="8" t="s">
        <v>466</v>
      </c>
      <c r="G154" s="141" t="str">
        <f>_xlfn.IFNA(VLOOKUP(E154,TPSQ3Y65!$C$7:$AY$906,49,0),0)</f>
        <v>B</v>
      </c>
      <c r="H154" s="142">
        <f t="shared" si="2"/>
        <v>150000</v>
      </c>
      <c r="I154" s="10"/>
    </row>
    <row r="155" spans="1:9" ht="15" customHeight="1" outlineLevel="2">
      <c r="A155" s="7">
        <v>142</v>
      </c>
      <c r="B155" s="8" t="s">
        <v>60</v>
      </c>
      <c r="C155" s="8" t="s">
        <v>98</v>
      </c>
      <c r="D155" s="8" t="s">
        <v>99</v>
      </c>
      <c r="E155" s="8" t="s">
        <v>467</v>
      </c>
      <c r="F155" s="8" t="s">
        <v>468</v>
      </c>
      <c r="G155" s="141" t="str">
        <f>_xlfn.IFNA(VLOOKUP(E155,TPSQ3Y65!$C$7:$AY$906,49,0),0)</f>
        <v>D</v>
      </c>
      <c r="H155" s="142">
        <f t="shared" si="2"/>
        <v>0</v>
      </c>
      <c r="I155" s="10"/>
    </row>
    <row r="156" spans="1:9" ht="15" customHeight="1" outlineLevel="2">
      <c r="A156" s="7">
        <v>143</v>
      </c>
      <c r="B156" s="8" t="s">
        <v>60</v>
      </c>
      <c r="C156" s="8" t="s">
        <v>98</v>
      </c>
      <c r="D156" s="8" t="s">
        <v>99</v>
      </c>
      <c r="E156" s="8" t="s">
        <v>469</v>
      </c>
      <c r="F156" s="8" t="s">
        <v>470</v>
      </c>
      <c r="G156" s="141" t="str">
        <f>_xlfn.IFNA(VLOOKUP(E156,TPSQ3Y65!$C$7:$AY$906,49,0),0)</f>
        <v>D</v>
      </c>
      <c r="H156" s="142">
        <f t="shared" si="2"/>
        <v>0</v>
      </c>
      <c r="I156" s="10"/>
    </row>
    <row r="157" spans="1:9" ht="15" customHeight="1" outlineLevel="2">
      <c r="A157" s="7">
        <v>144</v>
      </c>
      <c r="B157" s="8" t="s">
        <v>60</v>
      </c>
      <c r="C157" s="8" t="s">
        <v>98</v>
      </c>
      <c r="D157" s="8" t="s">
        <v>99</v>
      </c>
      <c r="E157" s="8" t="s">
        <v>471</v>
      </c>
      <c r="F157" s="8" t="s">
        <v>472</v>
      </c>
      <c r="G157" s="141" t="str">
        <f>_xlfn.IFNA(VLOOKUP(E157,TPSQ3Y65!$C$7:$AY$906,49,0),0)</f>
        <v>B</v>
      </c>
      <c r="H157" s="142">
        <f t="shared" si="2"/>
        <v>150000</v>
      </c>
      <c r="I157" s="10"/>
    </row>
    <row r="158" spans="1:9" ht="15" customHeight="1" outlineLevel="2">
      <c r="A158" s="7">
        <v>145</v>
      </c>
      <c r="B158" s="8" t="s">
        <v>60</v>
      </c>
      <c r="C158" s="8" t="s">
        <v>98</v>
      </c>
      <c r="D158" s="8" t="s">
        <v>99</v>
      </c>
      <c r="E158" s="8" t="s">
        <v>473</v>
      </c>
      <c r="F158" s="8" t="s">
        <v>474</v>
      </c>
      <c r="G158" s="141" t="str">
        <f>_xlfn.IFNA(VLOOKUP(E158,TPSQ3Y65!$C$7:$AY$906,49,0),0)</f>
        <v>B</v>
      </c>
      <c r="H158" s="142">
        <f t="shared" si="2"/>
        <v>150000</v>
      </c>
      <c r="I158" s="10"/>
    </row>
    <row r="159" spans="1:9" ht="15" customHeight="1" outlineLevel="2">
      <c r="A159" s="7">
        <v>146</v>
      </c>
      <c r="B159" s="8" t="s">
        <v>60</v>
      </c>
      <c r="C159" s="8" t="s">
        <v>98</v>
      </c>
      <c r="D159" s="8" t="s">
        <v>99</v>
      </c>
      <c r="E159" s="8" t="s">
        <v>475</v>
      </c>
      <c r="F159" s="8" t="s">
        <v>476</v>
      </c>
      <c r="G159" s="141" t="str">
        <f>_xlfn.IFNA(VLOOKUP(E159,TPSQ3Y65!$C$7:$AY$906,49,0),0)</f>
        <v>A</v>
      </c>
      <c r="H159" s="142">
        <f t="shared" si="2"/>
        <v>300000</v>
      </c>
      <c r="I159" s="10"/>
    </row>
    <row r="160" spans="1:9" ht="15" customHeight="1" outlineLevel="2">
      <c r="A160" s="7">
        <v>147</v>
      </c>
      <c r="B160" s="8" t="s">
        <v>60</v>
      </c>
      <c r="C160" s="8" t="s">
        <v>98</v>
      </c>
      <c r="D160" s="8" t="s">
        <v>99</v>
      </c>
      <c r="E160" s="8" t="s">
        <v>477</v>
      </c>
      <c r="F160" s="8" t="s">
        <v>478</v>
      </c>
      <c r="G160" s="141" t="str">
        <f>_xlfn.IFNA(VLOOKUP(E160,TPSQ3Y65!$C$7:$AY$906,49,0),0)</f>
        <v>B</v>
      </c>
      <c r="H160" s="142">
        <f t="shared" si="2"/>
        <v>150000</v>
      </c>
      <c r="I160" s="10"/>
    </row>
    <row r="161" spans="1:9" ht="15" customHeight="1" outlineLevel="2">
      <c r="A161" s="7">
        <v>148</v>
      </c>
      <c r="B161" s="8" t="s">
        <v>60</v>
      </c>
      <c r="C161" s="8" t="s">
        <v>98</v>
      </c>
      <c r="D161" s="8" t="s">
        <v>99</v>
      </c>
      <c r="E161" s="8" t="s">
        <v>479</v>
      </c>
      <c r="F161" s="8" t="s">
        <v>480</v>
      </c>
      <c r="G161" s="141" t="str">
        <f>_xlfn.IFNA(VLOOKUP(E161,TPSQ3Y65!$C$7:$AY$906,49,0),0)</f>
        <v>B</v>
      </c>
      <c r="H161" s="142">
        <f t="shared" si="2"/>
        <v>150000</v>
      </c>
      <c r="I161" s="10"/>
    </row>
    <row r="162" spans="1:9" ht="15" customHeight="1" outlineLevel="2">
      <c r="A162" s="7">
        <v>149</v>
      </c>
      <c r="B162" s="8" t="s">
        <v>60</v>
      </c>
      <c r="C162" s="8" t="s">
        <v>98</v>
      </c>
      <c r="D162" s="8" t="s">
        <v>99</v>
      </c>
      <c r="E162" s="8" t="s">
        <v>481</v>
      </c>
      <c r="F162" s="8" t="s">
        <v>482</v>
      </c>
      <c r="G162" s="141" t="str">
        <f>_xlfn.IFNA(VLOOKUP(E162,TPSQ3Y65!$C$7:$AY$906,49,0),0)</f>
        <v>C</v>
      </c>
      <c r="H162" s="142">
        <f t="shared" si="2"/>
        <v>0</v>
      </c>
      <c r="I162" s="10"/>
    </row>
    <row r="163" spans="1:9" ht="15" customHeight="1" outlineLevel="2">
      <c r="A163" s="12">
        <v>150</v>
      </c>
      <c r="B163" s="13" t="s">
        <v>11</v>
      </c>
      <c r="C163" s="8" t="s">
        <v>12</v>
      </c>
      <c r="D163" s="13" t="s">
        <v>13</v>
      </c>
      <c r="E163" s="13" t="s">
        <v>483</v>
      </c>
      <c r="F163" s="13" t="s">
        <v>484</v>
      </c>
      <c r="G163" s="141" t="str">
        <f>_xlfn.IFNA(VLOOKUP(E163,TPSQ3Y65!$C$7:$AY$906,49,0),0)</f>
        <v>B</v>
      </c>
      <c r="H163" s="142">
        <f t="shared" si="2"/>
        <v>150000</v>
      </c>
      <c r="I163" s="10"/>
    </row>
    <row r="164" spans="1:9" ht="15" customHeight="1" outlineLevel="2">
      <c r="A164" s="7">
        <v>151</v>
      </c>
      <c r="B164" s="8" t="s">
        <v>11</v>
      </c>
      <c r="C164" s="8" t="s">
        <v>12</v>
      </c>
      <c r="D164" s="8" t="s">
        <v>13</v>
      </c>
      <c r="E164" s="8" t="s">
        <v>485</v>
      </c>
      <c r="F164" s="8" t="s">
        <v>486</v>
      </c>
      <c r="G164" s="141" t="str">
        <f>_xlfn.IFNA(VLOOKUP(E164,TPSQ3Y65!$C$7:$AY$906,49,0),0)</f>
        <v>D</v>
      </c>
      <c r="H164" s="142">
        <f t="shared" si="2"/>
        <v>0</v>
      </c>
      <c r="I164" s="10"/>
    </row>
    <row r="165" spans="1:9" ht="15" customHeight="1" outlineLevel="2">
      <c r="A165" s="7">
        <v>152</v>
      </c>
      <c r="B165" s="8" t="s">
        <v>11</v>
      </c>
      <c r="C165" s="8" t="s">
        <v>12</v>
      </c>
      <c r="D165" s="8" t="s">
        <v>13</v>
      </c>
      <c r="E165" s="8" t="s">
        <v>487</v>
      </c>
      <c r="F165" s="8" t="s">
        <v>488</v>
      </c>
      <c r="G165" s="141" t="str">
        <f>_xlfn.IFNA(VLOOKUP(E165,TPSQ3Y65!$C$7:$AY$906,49,0),0)</f>
        <v>C</v>
      </c>
      <c r="H165" s="142">
        <f t="shared" si="2"/>
        <v>0</v>
      </c>
      <c r="I165" s="10"/>
    </row>
    <row r="166" spans="1:9" ht="15" customHeight="1" outlineLevel="2">
      <c r="A166" s="7">
        <v>153</v>
      </c>
      <c r="B166" s="8" t="s">
        <v>11</v>
      </c>
      <c r="C166" s="8" t="s">
        <v>12</v>
      </c>
      <c r="D166" s="8" t="s">
        <v>13</v>
      </c>
      <c r="E166" s="8" t="s">
        <v>489</v>
      </c>
      <c r="F166" s="8" t="s">
        <v>490</v>
      </c>
      <c r="G166" s="141" t="str">
        <f>_xlfn.IFNA(VLOOKUP(E166,TPSQ3Y65!$C$7:$AY$906,49,0),0)</f>
        <v>B</v>
      </c>
      <c r="H166" s="142">
        <f t="shared" si="2"/>
        <v>150000</v>
      </c>
      <c r="I166" s="10"/>
    </row>
    <row r="167" spans="1:9" ht="15" customHeight="1" outlineLevel="2">
      <c r="A167" s="7">
        <v>154</v>
      </c>
      <c r="B167" s="8" t="s">
        <v>11</v>
      </c>
      <c r="C167" s="8" t="s">
        <v>12</v>
      </c>
      <c r="D167" s="8" t="s">
        <v>13</v>
      </c>
      <c r="E167" s="8" t="s">
        <v>491</v>
      </c>
      <c r="F167" s="8" t="s">
        <v>492</v>
      </c>
      <c r="G167" s="141" t="str">
        <f>_xlfn.IFNA(VLOOKUP(E167,TPSQ3Y65!$C$7:$AY$906,49,0),0)</f>
        <v>C</v>
      </c>
      <c r="H167" s="142">
        <f t="shared" si="2"/>
        <v>0</v>
      </c>
      <c r="I167" s="10"/>
    </row>
    <row r="168" spans="1:9" ht="15" customHeight="1" outlineLevel="2">
      <c r="A168" s="7">
        <v>155</v>
      </c>
      <c r="B168" s="8" t="s">
        <v>11</v>
      </c>
      <c r="C168" s="8" t="s">
        <v>12</v>
      </c>
      <c r="D168" s="8" t="s">
        <v>13</v>
      </c>
      <c r="E168" s="8" t="s">
        <v>493</v>
      </c>
      <c r="F168" s="8" t="s">
        <v>494</v>
      </c>
      <c r="G168" s="141" t="str">
        <f>_xlfn.IFNA(VLOOKUP(E168,TPSQ3Y65!$C$7:$AY$906,49,0),0)</f>
        <v>D</v>
      </c>
      <c r="H168" s="142">
        <f t="shared" si="2"/>
        <v>0</v>
      </c>
      <c r="I168" s="10"/>
    </row>
    <row r="169" spans="1:9" ht="15" customHeight="1" outlineLevel="2">
      <c r="A169" s="7">
        <v>156</v>
      </c>
      <c r="B169" s="8" t="s">
        <v>11</v>
      </c>
      <c r="C169" s="8" t="s">
        <v>12</v>
      </c>
      <c r="D169" s="8" t="s">
        <v>13</v>
      </c>
      <c r="E169" s="8" t="s">
        <v>495</v>
      </c>
      <c r="F169" s="8" t="s">
        <v>496</v>
      </c>
      <c r="G169" s="141" t="str">
        <f>_xlfn.IFNA(VLOOKUP(E169,TPSQ3Y65!$C$7:$AY$906,49,0),0)</f>
        <v>A</v>
      </c>
      <c r="H169" s="142">
        <f t="shared" si="2"/>
        <v>300000</v>
      </c>
      <c r="I169" s="10"/>
    </row>
    <row r="170" spans="1:9" ht="15" customHeight="1" outlineLevel="2">
      <c r="A170" s="7">
        <v>157</v>
      </c>
      <c r="B170" s="8" t="s">
        <v>11</v>
      </c>
      <c r="C170" s="8" t="s">
        <v>12</v>
      </c>
      <c r="D170" s="8" t="s">
        <v>13</v>
      </c>
      <c r="E170" s="8" t="s">
        <v>497</v>
      </c>
      <c r="F170" s="8" t="s">
        <v>498</v>
      </c>
      <c r="G170" s="141" t="str">
        <f>_xlfn.IFNA(VLOOKUP(E170,TPSQ3Y65!$C$7:$AY$906,49,0),0)</f>
        <v>B</v>
      </c>
      <c r="H170" s="142">
        <f t="shared" si="2"/>
        <v>150000</v>
      </c>
      <c r="I170" s="10"/>
    </row>
    <row r="171" spans="1:9" ht="15" customHeight="1" outlineLevel="2">
      <c r="A171" s="12">
        <v>158</v>
      </c>
      <c r="B171" s="13" t="s">
        <v>11</v>
      </c>
      <c r="C171" s="8" t="s">
        <v>136</v>
      </c>
      <c r="D171" s="13" t="s">
        <v>137</v>
      </c>
      <c r="E171" s="13" t="s">
        <v>499</v>
      </c>
      <c r="F171" s="13" t="s">
        <v>500</v>
      </c>
      <c r="G171" s="141" t="str">
        <f>_xlfn.IFNA(VLOOKUP(E171,TPSQ3Y65!$C$7:$AY$906,49,0),0)</f>
        <v>A</v>
      </c>
      <c r="H171" s="142">
        <f t="shared" si="2"/>
        <v>300000</v>
      </c>
      <c r="I171" s="10"/>
    </row>
    <row r="172" spans="1:9" ht="15" customHeight="1" outlineLevel="2">
      <c r="A172" s="7">
        <v>159</v>
      </c>
      <c r="B172" s="8" t="s">
        <v>11</v>
      </c>
      <c r="C172" s="8" t="s">
        <v>136</v>
      </c>
      <c r="D172" s="8" t="s">
        <v>137</v>
      </c>
      <c r="E172" s="8" t="s">
        <v>501</v>
      </c>
      <c r="F172" s="8" t="s">
        <v>502</v>
      </c>
      <c r="G172" s="141" t="str">
        <f>_xlfn.IFNA(VLOOKUP(E172,TPSQ3Y65!$C$7:$AY$906,49,0),0)</f>
        <v>B</v>
      </c>
      <c r="H172" s="142">
        <f t="shared" si="2"/>
        <v>150000</v>
      </c>
      <c r="I172" s="10"/>
    </row>
    <row r="173" spans="1:9" ht="15" customHeight="1" outlineLevel="2">
      <c r="A173" s="7">
        <v>160</v>
      </c>
      <c r="B173" s="8" t="s">
        <v>11</v>
      </c>
      <c r="C173" s="8" t="s">
        <v>136</v>
      </c>
      <c r="D173" s="8" t="s">
        <v>137</v>
      </c>
      <c r="E173" s="8" t="s">
        <v>503</v>
      </c>
      <c r="F173" s="8" t="s">
        <v>504</v>
      </c>
      <c r="G173" s="141" t="str">
        <f>_xlfn.IFNA(VLOOKUP(E173,TPSQ3Y65!$C$7:$AY$906,49,0),0)</f>
        <v>B</v>
      </c>
      <c r="H173" s="142">
        <f t="shared" si="2"/>
        <v>150000</v>
      </c>
      <c r="I173" s="10"/>
    </row>
    <row r="174" spans="1:9" ht="15" customHeight="1" outlineLevel="2">
      <c r="A174" s="7">
        <v>161</v>
      </c>
      <c r="B174" s="8" t="s">
        <v>11</v>
      </c>
      <c r="C174" s="8" t="s">
        <v>136</v>
      </c>
      <c r="D174" s="8" t="s">
        <v>137</v>
      </c>
      <c r="E174" s="8" t="s">
        <v>505</v>
      </c>
      <c r="F174" s="8" t="s">
        <v>506</v>
      </c>
      <c r="G174" s="141" t="str">
        <f>_xlfn.IFNA(VLOOKUP(E174,TPSQ3Y65!$C$7:$AY$906,49,0),0)</f>
        <v>C</v>
      </c>
      <c r="H174" s="142">
        <f t="shared" si="2"/>
        <v>0</v>
      </c>
      <c r="I174" s="10"/>
    </row>
    <row r="175" spans="1:9" ht="15" customHeight="1" outlineLevel="2">
      <c r="A175" s="7">
        <v>162</v>
      </c>
      <c r="B175" s="8" t="s">
        <v>11</v>
      </c>
      <c r="C175" s="8" t="s">
        <v>136</v>
      </c>
      <c r="D175" s="8" t="s">
        <v>137</v>
      </c>
      <c r="E175" s="8" t="s">
        <v>507</v>
      </c>
      <c r="F175" s="8" t="s">
        <v>508</v>
      </c>
      <c r="G175" s="141" t="str">
        <f>_xlfn.IFNA(VLOOKUP(E175,TPSQ3Y65!$C$7:$AY$906,49,0),0)</f>
        <v>B</v>
      </c>
      <c r="H175" s="142">
        <f t="shared" si="2"/>
        <v>150000</v>
      </c>
      <c r="I175" s="10"/>
    </row>
    <row r="176" spans="1:9" ht="15" customHeight="1" outlineLevel="2">
      <c r="A176" s="7">
        <v>163</v>
      </c>
      <c r="B176" s="8" t="s">
        <v>11</v>
      </c>
      <c r="C176" s="8" t="s">
        <v>136</v>
      </c>
      <c r="D176" s="8" t="s">
        <v>137</v>
      </c>
      <c r="E176" s="8" t="s">
        <v>509</v>
      </c>
      <c r="F176" s="8" t="s">
        <v>510</v>
      </c>
      <c r="G176" s="141" t="str">
        <f>_xlfn.IFNA(VLOOKUP(E176,TPSQ3Y65!$C$7:$AY$906,49,0),0)</f>
        <v>A</v>
      </c>
      <c r="H176" s="142">
        <f t="shared" si="2"/>
        <v>300000</v>
      </c>
      <c r="I176" s="10"/>
    </row>
    <row r="177" spans="1:9" ht="15" customHeight="1" outlineLevel="2">
      <c r="A177" s="7">
        <v>164</v>
      </c>
      <c r="B177" s="8" t="s">
        <v>11</v>
      </c>
      <c r="C177" s="8" t="s">
        <v>136</v>
      </c>
      <c r="D177" s="8" t="s">
        <v>137</v>
      </c>
      <c r="E177" s="8" t="s">
        <v>511</v>
      </c>
      <c r="F177" s="8" t="s">
        <v>512</v>
      </c>
      <c r="G177" s="141" t="str">
        <f>_xlfn.IFNA(VLOOKUP(E177,TPSQ3Y65!$C$7:$AY$906,49,0),0)</f>
        <v>D</v>
      </c>
      <c r="H177" s="142">
        <f t="shared" si="2"/>
        <v>0</v>
      </c>
      <c r="I177" s="10"/>
    </row>
    <row r="178" spans="1:9" ht="15" customHeight="1" outlineLevel="2">
      <c r="A178" s="7">
        <v>165</v>
      </c>
      <c r="B178" s="8" t="s">
        <v>11</v>
      </c>
      <c r="C178" s="8" t="s">
        <v>136</v>
      </c>
      <c r="D178" s="8" t="s">
        <v>137</v>
      </c>
      <c r="E178" s="8" t="s">
        <v>513</v>
      </c>
      <c r="F178" s="8" t="s">
        <v>514</v>
      </c>
      <c r="G178" s="141" t="str">
        <f>_xlfn.IFNA(VLOOKUP(E178,TPSQ3Y65!$C$7:$AY$906,49,0),0)</f>
        <v>C</v>
      </c>
      <c r="H178" s="142">
        <f t="shared" si="2"/>
        <v>0</v>
      </c>
      <c r="I178" s="10"/>
    </row>
    <row r="179" spans="1:9" ht="15" customHeight="1" outlineLevel="2">
      <c r="A179" s="7">
        <v>166</v>
      </c>
      <c r="B179" s="8" t="s">
        <v>11</v>
      </c>
      <c r="C179" s="8" t="s">
        <v>136</v>
      </c>
      <c r="D179" s="8" t="s">
        <v>137</v>
      </c>
      <c r="E179" s="8" t="s">
        <v>515</v>
      </c>
      <c r="F179" s="8" t="s">
        <v>516</v>
      </c>
      <c r="G179" s="141" t="str">
        <f>_xlfn.IFNA(VLOOKUP(E179,TPSQ3Y65!$C$7:$AY$906,49,0),0)</f>
        <v>A</v>
      </c>
      <c r="H179" s="142">
        <f t="shared" si="2"/>
        <v>300000</v>
      </c>
      <c r="I179" s="10"/>
    </row>
    <row r="180" spans="1:9" ht="15" customHeight="1" outlineLevel="2">
      <c r="A180" s="7">
        <v>167</v>
      </c>
      <c r="B180" s="8" t="s">
        <v>11</v>
      </c>
      <c r="C180" s="8" t="s">
        <v>136</v>
      </c>
      <c r="D180" s="8" t="s">
        <v>137</v>
      </c>
      <c r="E180" s="8" t="s">
        <v>517</v>
      </c>
      <c r="F180" s="8" t="s">
        <v>518</v>
      </c>
      <c r="G180" s="141" t="str">
        <f>_xlfn.IFNA(VLOOKUP(E180,TPSQ3Y65!$C$7:$AY$906,49,0),0)</f>
        <v>F</v>
      </c>
      <c r="H180" s="142">
        <f t="shared" si="2"/>
        <v>0</v>
      </c>
      <c r="I180" s="10"/>
    </row>
    <row r="181" spans="1:9" ht="15" customHeight="1" outlineLevel="2">
      <c r="A181" s="7">
        <v>168</v>
      </c>
      <c r="B181" s="8" t="s">
        <v>11</v>
      </c>
      <c r="C181" s="8" t="s">
        <v>136</v>
      </c>
      <c r="D181" s="8" t="s">
        <v>137</v>
      </c>
      <c r="E181" s="8" t="s">
        <v>519</v>
      </c>
      <c r="F181" s="8" t="s">
        <v>520</v>
      </c>
      <c r="G181" s="141" t="str">
        <f>_xlfn.IFNA(VLOOKUP(E181,TPSQ3Y65!$C$7:$AY$906,49,0),0)</f>
        <v>B</v>
      </c>
      <c r="H181" s="142">
        <f t="shared" si="2"/>
        <v>150000</v>
      </c>
      <c r="I181" s="10"/>
    </row>
    <row r="182" spans="1:9" ht="15" customHeight="1" outlineLevel="2">
      <c r="A182" s="7">
        <v>169</v>
      </c>
      <c r="B182" s="8" t="s">
        <v>11</v>
      </c>
      <c r="C182" s="8" t="s">
        <v>136</v>
      </c>
      <c r="D182" s="8" t="s">
        <v>137</v>
      </c>
      <c r="E182" s="8" t="s">
        <v>521</v>
      </c>
      <c r="F182" s="8" t="s">
        <v>522</v>
      </c>
      <c r="G182" s="141" t="str">
        <f>_xlfn.IFNA(VLOOKUP(E182,TPSQ3Y65!$C$7:$AY$906,49,0),0)</f>
        <v>F</v>
      </c>
      <c r="H182" s="142">
        <f t="shared" si="2"/>
        <v>0</v>
      </c>
      <c r="I182" s="10"/>
    </row>
    <row r="183" spans="1:9" ht="15" customHeight="1" outlineLevel="2">
      <c r="A183" s="7">
        <v>170</v>
      </c>
      <c r="B183" s="8" t="s">
        <v>11</v>
      </c>
      <c r="C183" s="8" t="s">
        <v>136</v>
      </c>
      <c r="D183" s="8" t="s">
        <v>137</v>
      </c>
      <c r="E183" s="8" t="s">
        <v>523</v>
      </c>
      <c r="F183" s="8" t="s">
        <v>524</v>
      </c>
      <c r="G183" s="141" t="str">
        <f>_xlfn.IFNA(VLOOKUP(E183,TPSQ3Y65!$C$7:$AY$906,49,0),0)</f>
        <v>D</v>
      </c>
      <c r="H183" s="142">
        <f t="shared" si="2"/>
        <v>0</v>
      </c>
      <c r="I183" s="10"/>
    </row>
    <row r="184" spans="1:9" ht="15" customHeight="1" outlineLevel="2">
      <c r="A184" s="7">
        <v>171</v>
      </c>
      <c r="B184" s="8" t="s">
        <v>11</v>
      </c>
      <c r="C184" s="8" t="s">
        <v>136</v>
      </c>
      <c r="D184" s="8" t="s">
        <v>137</v>
      </c>
      <c r="E184" s="8" t="s">
        <v>525</v>
      </c>
      <c r="F184" s="8" t="s">
        <v>526</v>
      </c>
      <c r="G184" s="141" t="str">
        <f>_xlfn.IFNA(VLOOKUP(E184,TPSQ3Y65!$C$7:$AY$906,49,0),0)</f>
        <v>D</v>
      </c>
      <c r="H184" s="142">
        <f t="shared" si="2"/>
        <v>0</v>
      </c>
      <c r="I184" s="10"/>
    </row>
    <row r="185" spans="1:9" ht="15" customHeight="1" outlineLevel="2">
      <c r="A185" s="12">
        <v>172</v>
      </c>
      <c r="B185" s="13" t="s">
        <v>11</v>
      </c>
      <c r="C185" s="8" t="s">
        <v>14</v>
      </c>
      <c r="D185" s="13" t="s">
        <v>15</v>
      </c>
      <c r="E185" s="13" t="s">
        <v>527</v>
      </c>
      <c r="F185" s="13" t="s">
        <v>528</v>
      </c>
      <c r="G185" s="141" t="str">
        <f>_xlfn.IFNA(VLOOKUP(E185,TPSQ3Y65!$C$7:$AY$906,49,0),0)</f>
        <v>A</v>
      </c>
      <c r="H185" s="142">
        <f t="shared" si="2"/>
        <v>300000</v>
      </c>
      <c r="I185" s="10"/>
    </row>
    <row r="186" spans="1:9" ht="15" customHeight="1" outlineLevel="2">
      <c r="A186" s="7">
        <v>173</v>
      </c>
      <c r="B186" s="8" t="s">
        <v>11</v>
      </c>
      <c r="C186" s="8" t="s">
        <v>14</v>
      </c>
      <c r="D186" s="8" t="s">
        <v>15</v>
      </c>
      <c r="E186" s="8" t="s">
        <v>529</v>
      </c>
      <c r="F186" s="8" t="s">
        <v>530</v>
      </c>
      <c r="G186" s="141" t="str">
        <f>_xlfn.IFNA(VLOOKUP(E186,TPSQ3Y65!$C$7:$AY$906,49,0),0)</f>
        <v>B</v>
      </c>
      <c r="H186" s="142">
        <f t="shared" si="2"/>
        <v>150000</v>
      </c>
      <c r="I186" s="10"/>
    </row>
    <row r="187" spans="1:9" ht="15" customHeight="1" outlineLevel="2">
      <c r="A187" s="7">
        <v>174</v>
      </c>
      <c r="B187" s="8" t="s">
        <v>11</v>
      </c>
      <c r="C187" s="8" t="s">
        <v>14</v>
      </c>
      <c r="D187" s="8" t="s">
        <v>15</v>
      </c>
      <c r="E187" s="8" t="s">
        <v>531</v>
      </c>
      <c r="F187" s="8" t="s">
        <v>532</v>
      </c>
      <c r="G187" s="141" t="str">
        <f>_xlfn.IFNA(VLOOKUP(E187,TPSQ3Y65!$C$7:$AY$906,49,0),0)</f>
        <v>C</v>
      </c>
      <c r="H187" s="142">
        <f t="shared" si="2"/>
        <v>0</v>
      </c>
      <c r="I187" s="10"/>
    </row>
    <row r="188" spans="1:9" ht="15" customHeight="1" outlineLevel="2">
      <c r="A188" s="7">
        <v>175</v>
      </c>
      <c r="B188" s="8" t="s">
        <v>11</v>
      </c>
      <c r="C188" s="8" t="s">
        <v>14</v>
      </c>
      <c r="D188" s="8" t="s">
        <v>15</v>
      </c>
      <c r="E188" s="8" t="s">
        <v>533</v>
      </c>
      <c r="F188" s="8" t="s">
        <v>534</v>
      </c>
      <c r="G188" s="141" t="str">
        <f>_xlfn.IFNA(VLOOKUP(E188,TPSQ3Y65!$C$7:$AY$906,49,0),0)</f>
        <v>F</v>
      </c>
      <c r="H188" s="142">
        <f t="shared" si="2"/>
        <v>0</v>
      </c>
      <c r="I188" s="10"/>
    </row>
    <row r="189" spans="1:9" ht="15" customHeight="1" outlineLevel="2">
      <c r="A189" s="7">
        <v>176</v>
      </c>
      <c r="B189" s="8" t="s">
        <v>11</v>
      </c>
      <c r="C189" s="8" t="s">
        <v>14</v>
      </c>
      <c r="D189" s="8" t="s">
        <v>15</v>
      </c>
      <c r="E189" s="8" t="s">
        <v>535</v>
      </c>
      <c r="F189" s="8" t="s">
        <v>536</v>
      </c>
      <c r="G189" s="141" t="str">
        <f>_xlfn.IFNA(VLOOKUP(E189,TPSQ3Y65!$C$7:$AY$906,49,0),0)</f>
        <v>A</v>
      </c>
      <c r="H189" s="142">
        <f t="shared" si="2"/>
        <v>300000</v>
      </c>
      <c r="I189" s="10"/>
    </row>
    <row r="190" spans="1:9" ht="15" customHeight="1" outlineLevel="2">
      <c r="A190" s="7">
        <v>177</v>
      </c>
      <c r="B190" s="8" t="s">
        <v>11</v>
      </c>
      <c r="C190" s="8" t="s">
        <v>14</v>
      </c>
      <c r="D190" s="8" t="s">
        <v>15</v>
      </c>
      <c r="E190" s="8" t="s">
        <v>537</v>
      </c>
      <c r="F190" s="8" t="s">
        <v>538</v>
      </c>
      <c r="G190" s="141" t="str">
        <f>_xlfn.IFNA(VLOOKUP(E190,TPSQ3Y65!$C$7:$AY$906,49,0),0)</f>
        <v>B</v>
      </c>
      <c r="H190" s="142">
        <f t="shared" si="2"/>
        <v>150000</v>
      </c>
      <c r="I190" s="10"/>
    </row>
    <row r="191" spans="1:9" ht="15" customHeight="1" outlineLevel="2">
      <c r="A191" s="7">
        <v>178</v>
      </c>
      <c r="B191" s="8" t="s">
        <v>11</v>
      </c>
      <c r="C191" s="8" t="s">
        <v>14</v>
      </c>
      <c r="D191" s="8" t="s">
        <v>15</v>
      </c>
      <c r="E191" s="8" t="s">
        <v>539</v>
      </c>
      <c r="F191" s="8" t="s">
        <v>540</v>
      </c>
      <c r="G191" s="141" t="str">
        <f>_xlfn.IFNA(VLOOKUP(E191,TPSQ3Y65!$C$7:$AY$906,49,0),0)</f>
        <v>C</v>
      </c>
      <c r="H191" s="142">
        <f t="shared" si="2"/>
        <v>0</v>
      </c>
      <c r="I191" s="10"/>
    </row>
    <row r="192" spans="1:9" ht="15" customHeight="1" outlineLevel="2">
      <c r="A192" s="7">
        <v>179</v>
      </c>
      <c r="B192" s="8" t="s">
        <v>11</v>
      </c>
      <c r="C192" s="8" t="s">
        <v>14</v>
      </c>
      <c r="D192" s="8" t="s">
        <v>15</v>
      </c>
      <c r="E192" s="8" t="s">
        <v>541</v>
      </c>
      <c r="F192" s="8" t="s">
        <v>542</v>
      </c>
      <c r="G192" s="141" t="str">
        <f>_xlfn.IFNA(VLOOKUP(E192,TPSQ3Y65!$C$7:$AY$906,49,0),0)</f>
        <v>D</v>
      </c>
      <c r="H192" s="142">
        <f t="shared" si="2"/>
        <v>0</v>
      </c>
      <c r="I192" s="10"/>
    </row>
    <row r="193" spans="1:9" ht="15" customHeight="1" outlineLevel="2">
      <c r="A193" s="12">
        <v>180</v>
      </c>
      <c r="B193" s="13" t="s">
        <v>11</v>
      </c>
      <c r="C193" s="8" t="s">
        <v>100</v>
      </c>
      <c r="D193" s="13" t="s">
        <v>101</v>
      </c>
      <c r="E193" s="13" t="s">
        <v>543</v>
      </c>
      <c r="F193" s="13" t="s">
        <v>544</v>
      </c>
      <c r="G193" s="141" t="str">
        <f>_xlfn.IFNA(VLOOKUP(E193,TPSQ3Y65!$C$7:$AY$906,49,0),0)</f>
        <v>C</v>
      </c>
      <c r="H193" s="142">
        <f t="shared" si="2"/>
        <v>0</v>
      </c>
      <c r="I193" s="10"/>
    </row>
    <row r="194" spans="1:9" ht="15" customHeight="1" outlineLevel="2">
      <c r="A194" s="7">
        <v>181</v>
      </c>
      <c r="B194" s="8" t="s">
        <v>11</v>
      </c>
      <c r="C194" s="8" t="s">
        <v>100</v>
      </c>
      <c r="D194" s="8" t="s">
        <v>101</v>
      </c>
      <c r="E194" s="8" t="s">
        <v>545</v>
      </c>
      <c r="F194" s="8" t="s">
        <v>546</v>
      </c>
      <c r="G194" s="141" t="str">
        <f>_xlfn.IFNA(VLOOKUP(E194,TPSQ3Y65!$C$7:$AY$906,49,0),0)</f>
        <v>A</v>
      </c>
      <c r="H194" s="142">
        <f t="shared" si="2"/>
        <v>300000</v>
      </c>
      <c r="I194" s="10"/>
    </row>
    <row r="195" spans="1:9" ht="15" customHeight="1" outlineLevel="2">
      <c r="A195" s="7">
        <v>182</v>
      </c>
      <c r="B195" s="8" t="s">
        <v>11</v>
      </c>
      <c r="C195" s="8" t="s">
        <v>100</v>
      </c>
      <c r="D195" s="8" t="s">
        <v>101</v>
      </c>
      <c r="E195" s="8" t="s">
        <v>547</v>
      </c>
      <c r="F195" s="8" t="s">
        <v>548</v>
      </c>
      <c r="G195" s="141" t="str">
        <f>_xlfn.IFNA(VLOOKUP(E195,TPSQ3Y65!$C$7:$AY$906,49,0),0)</f>
        <v>B</v>
      </c>
      <c r="H195" s="142">
        <f t="shared" si="2"/>
        <v>150000</v>
      </c>
      <c r="I195" s="10"/>
    </row>
    <row r="196" spans="1:9" ht="15" customHeight="1" outlineLevel="2">
      <c r="A196" s="7">
        <v>183</v>
      </c>
      <c r="B196" s="8" t="s">
        <v>11</v>
      </c>
      <c r="C196" s="8" t="s">
        <v>100</v>
      </c>
      <c r="D196" s="8" t="s">
        <v>101</v>
      </c>
      <c r="E196" s="8" t="s">
        <v>549</v>
      </c>
      <c r="F196" s="8" t="s">
        <v>550</v>
      </c>
      <c r="G196" s="141" t="str">
        <f>_xlfn.IFNA(VLOOKUP(E196,TPSQ3Y65!$C$7:$AY$906,49,0),0)</f>
        <v>C</v>
      </c>
      <c r="H196" s="142">
        <f t="shared" si="2"/>
        <v>0</v>
      </c>
      <c r="I196" s="10"/>
    </row>
    <row r="197" spans="1:9" ht="15" customHeight="1" outlineLevel="2">
      <c r="A197" s="7">
        <v>184</v>
      </c>
      <c r="B197" s="8" t="s">
        <v>11</v>
      </c>
      <c r="C197" s="8" t="s">
        <v>100</v>
      </c>
      <c r="D197" s="8" t="s">
        <v>101</v>
      </c>
      <c r="E197" s="8" t="s">
        <v>551</v>
      </c>
      <c r="F197" s="8" t="s">
        <v>552</v>
      </c>
      <c r="G197" s="141" t="str">
        <f>_xlfn.IFNA(VLOOKUP(E197,TPSQ3Y65!$C$7:$AY$906,49,0),0)</f>
        <v>C</v>
      </c>
      <c r="H197" s="142">
        <f t="shared" si="2"/>
        <v>0</v>
      </c>
      <c r="I197" s="10"/>
    </row>
    <row r="198" spans="1:9" ht="15" customHeight="1" outlineLevel="2">
      <c r="A198" s="7">
        <v>185</v>
      </c>
      <c r="B198" s="8" t="s">
        <v>11</v>
      </c>
      <c r="C198" s="8" t="s">
        <v>100</v>
      </c>
      <c r="D198" s="8" t="s">
        <v>101</v>
      </c>
      <c r="E198" s="8" t="s">
        <v>553</v>
      </c>
      <c r="F198" s="8" t="s">
        <v>554</v>
      </c>
      <c r="G198" s="141" t="str">
        <f>_xlfn.IFNA(VLOOKUP(E198,TPSQ3Y65!$C$7:$AY$906,49,0),0)</f>
        <v>D</v>
      </c>
      <c r="H198" s="142">
        <f t="shared" si="2"/>
        <v>0</v>
      </c>
      <c r="I198" s="10"/>
    </row>
    <row r="199" spans="1:9" ht="15" customHeight="1" outlineLevel="2">
      <c r="A199" s="7">
        <v>186</v>
      </c>
      <c r="B199" s="8" t="s">
        <v>11</v>
      </c>
      <c r="C199" s="8" t="s">
        <v>100</v>
      </c>
      <c r="D199" s="8" t="s">
        <v>101</v>
      </c>
      <c r="E199" s="8" t="s">
        <v>555</v>
      </c>
      <c r="F199" s="8" t="s">
        <v>556</v>
      </c>
      <c r="G199" s="141" t="str">
        <f>_xlfn.IFNA(VLOOKUP(E199,TPSQ3Y65!$C$7:$AY$906,49,0),0)</f>
        <v>D</v>
      </c>
      <c r="H199" s="142">
        <f t="shared" si="2"/>
        <v>0</v>
      </c>
      <c r="I199" s="10"/>
    </row>
    <row r="200" spans="1:9" ht="15" customHeight="1" outlineLevel="2">
      <c r="A200" s="7">
        <v>187</v>
      </c>
      <c r="B200" s="8" t="s">
        <v>11</v>
      </c>
      <c r="C200" s="8" t="s">
        <v>100</v>
      </c>
      <c r="D200" s="8" t="s">
        <v>101</v>
      </c>
      <c r="E200" s="8" t="s">
        <v>557</v>
      </c>
      <c r="F200" s="8" t="s">
        <v>558</v>
      </c>
      <c r="G200" s="141" t="str">
        <f>_xlfn.IFNA(VLOOKUP(E200,TPSQ3Y65!$C$7:$AY$906,49,0),0)</f>
        <v>B</v>
      </c>
      <c r="H200" s="142">
        <f t="shared" si="2"/>
        <v>150000</v>
      </c>
      <c r="I200" s="10"/>
    </row>
    <row r="201" spans="1:9" ht="15" customHeight="1" outlineLevel="2">
      <c r="A201" s="7">
        <v>188</v>
      </c>
      <c r="B201" s="8" t="s">
        <v>11</v>
      </c>
      <c r="C201" s="8" t="s">
        <v>100</v>
      </c>
      <c r="D201" s="8" t="s">
        <v>101</v>
      </c>
      <c r="E201" s="8" t="s">
        <v>559</v>
      </c>
      <c r="F201" s="8" t="s">
        <v>560</v>
      </c>
      <c r="G201" s="141" t="str">
        <f>_xlfn.IFNA(VLOOKUP(E201,TPSQ3Y65!$C$7:$AY$906,49,0),0)</f>
        <v>D</v>
      </c>
      <c r="H201" s="142">
        <f t="shared" si="2"/>
        <v>0</v>
      </c>
      <c r="I201" s="10"/>
    </row>
    <row r="202" spans="1:9" ht="15" customHeight="1" outlineLevel="2">
      <c r="A202" s="7">
        <v>189</v>
      </c>
      <c r="B202" s="8" t="s">
        <v>11</v>
      </c>
      <c r="C202" s="8" t="s">
        <v>100</v>
      </c>
      <c r="D202" s="8" t="s">
        <v>101</v>
      </c>
      <c r="E202" s="8" t="s">
        <v>561</v>
      </c>
      <c r="F202" s="8" t="s">
        <v>562</v>
      </c>
      <c r="G202" s="141" t="str">
        <f>_xlfn.IFNA(VLOOKUP(E202,TPSQ3Y65!$C$7:$AY$906,49,0),0)</f>
        <v>C</v>
      </c>
      <c r="H202" s="142">
        <f t="shared" si="2"/>
        <v>0</v>
      </c>
      <c r="I202" s="10"/>
    </row>
    <row r="203" spans="1:9" ht="15" customHeight="1" outlineLevel="2">
      <c r="A203" s="7">
        <v>190</v>
      </c>
      <c r="B203" s="8" t="s">
        <v>11</v>
      </c>
      <c r="C203" s="8" t="s">
        <v>100</v>
      </c>
      <c r="D203" s="8" t="s">
        <v>101</v>
      </c>
      <c r="E203" s="8" t="s">
        <v>563</v>
      </c>
      <c r="F203" s="8" t="s">
        <v>564</v>
      </c>
      <c r="G203" s="141" t="str">
        <f>_xlfn.IFNA(VLOOKUP(E203,TPSQ3Y65!$C$7:$AY$906,49,0),0)</f>
        <v>D</v>
      </c>
      <c r="H203" s="142">
        <f t="shared" si="2"/>
        <v>0</v>
      </c>
      <c r="I203" s="10"/>
    </row>
    <row r="204" spans="1:9" ht="15" customHeight="1" outlineLevel="2">
      <c r="A204" s="7">
        <v>191</v>
      </c>
      <c r="B204" s="8" t="s">
        <v>11</v>
      </c>
      <c r="C204" s="8" t="s">
        <v>100</v>
      </c>
      <c r="D204" s="8" t="s">
        <v>101</v>
      </c>
      <c r="E204" s="8" t="s">
        <v>565</v>
      </c>
      <c r="F204" s="8" t="s">
        <v>566</v>
      </c>
      <c r="G204" s="141" t="str">
        <f>_xlfn.IFNA(VLOOKUP(E204,TPSQ3Y65!$C$7:$AY$906,49,0),0)</f>
        <v>B</v>
      </c>
      <c r="H204" s="142">
        <f t="shared" si="2"/>
        <v>150000</v>
      </c>
      <c r="I204" s="10"/>
    </row>
    <row r="205" spans="1:9" ht="15" customHeight="1" outlineLevel="2">
      <c r="A205" s="12">
        <v>192</v>
      </c>
      <c r="B205" s="13" t="s">
        <v>11</v>
      </c>
      <c r="C205" s="8" t="s">
        <v>63</v>
      </c>
      <c r="D205" s="13" t="s">
        <v>64</v>
      </c>
      <c r="E205" s="13" t="s">
        <v>567</v>
      </c>
      <c r="F205" s="13" t="s">
        <v>568</v>
      </c>
      <c r="G205" s="141" t="str">
        <f>_xlfn.IFNA(VLOOKUP(E205,TPSQ3Y65!$C$7:$AY$906,49,0),0)</f>
        <v>B</v>
      </c>
      <c r="H205" s="142">
        <f t="shared" si="2"/>
        <v>150000</v>
      </c>
      <c r="I205" s="10"/>
    </row>
    <row r="206" spans="1:9" ht="15" customHeight="1" outlineLevel="2">
      <c r="A206" s="7">
        <v>193</v>
      </c>
      <c r="B206" s="8" t="s">
        <v>11</v>
      </c>
      <c r="C206" s="8" t="s">
        <v>63</v>
      </c>
      <c r="D206" s="8" t="s">
        <v>64</v>
      </c>
      <c r="E206" s="8" t="s">
        <v>569</v>
      </c>
      <c r="F206" s="8" t="s">
        <v>570</v>
      </c>
      <c r="G206" s="141" t="str">
        <f>_xlfn.IFNA(VLOOKUP(E206,TPSQ3Y65!$C$7:$AY$906,49,0),0)</f>
        <v>A</v>
      </c>
      <c r="H206" s="142">
        <f t="shared" si="2"/>
        <v>300000</v>
      </c>
      <c r="I206" s="10"/>
    </row>
    <row r="207" spans="1:9" ht="15" customHeight="1" outlineLevel="2">
      <c r="A207" s="7">
        <v>194</v>
      </c>
      <c r="B207" s="8" t="s">
        <v>11</v>
      </c>
      <c r="C207" s="8" t="s">
        <v>63</v>
      </c>
      <c r="D207" s="8" t="s">
        <v>64</v>
      </c>
      <c r="E207" s="8" t="s">
        <v>571</v>
      </c>
      <c r="F207" s="8" t="s">
        <v>572</v>
      </c>
      <c r="G207" s="141" t="str">
        <f>_xlfn.IFNA(VLOOKUP(E207,TPSQ3Y65!$C$7:$AY$906,49,0),0)</f>
        <v>B</v>
      </c>
      <c r="H207" s="142">
        <f t="shared" ref="H207:H270" si="3">IF(G207="B",150000,IF(G207="A",300000,0))</f>
        <v>150000</v>
      </c>
      <c r="I207" s="10"/>
    </row>
    <row r="208" spans="1:9" ht="15" customHeight="1" outlineLevel="2">
      <c r="A208" s="7">
        <v>195</v>
      </c>
      <c r="B208" s="8" t="s">
        <v>11</v>
      </c>
      <c r="C208" s="8" t="s">
        <v>63</v>
      </c>
      <c r="D208" s="8" t="s">
        <v>64</v>
      </c>
      <c r="E208" s="8" t="s">
        <v>573</v>
      </c>
      <c r="F208" s="8" t="s">
        <v>574</v>
      </c>
      <c r="G208" s="141" t="str">
        <f>_xlfn.IFNA(VLOOKUP(E208,TPSQ3Y65!$C$7:$AY$906,49,0),0)</f>
        <v>B</v>
      </c>
      <c r="H208" s="142">
        <f t="shared" si="3"/>
        <v>150000</v>
      </c>
      <c r="I208" s="10"/>
    </row>
    <row r="209" spans="1:9" ht="15" customHeight="1" outlineLevel="2">
      <c r="A209" s="7">
        <v>196</v>
      </c>
      <c r="B209" s="8" t="s">
        <v>11</v>
      </c>
      <c r="C209" s="8" t="s">
        <v>63</v>
      </c>
      <c r="D209" s="8" t="s">
        <v>64</v>
      </c>
      <c r="E209" s="8" t="s">
        <v>575</v>
      </c>
      <c r="F209" s="8" t="s">
        <v>576</v>
      </c>
      <c r="G209" s="141" t="str">
        <f>_xlfn.IFNA(VLOOKUP(E209,TPSQ3Y65!$C$7:$AY$906,49,0),0)</f>
        <v>A</v>
      </c>
      <c r="H209" s="142">
        <f t="shared" si="3"/>
        <v>300000</v>
      </c>
      <c r="I209" s="10"/>
    </row>
    <row r="210" spans="1:9" ht="15" customHeight="1" outlineLevel="2">
      <c r="A210" s="7">
        <v>197</v>
      </c>
      <c r="B210" s="8" t="s">
        <v>11</v>
      </c>
      <c r="C210" s="8" t="s">
        <v>63</v>
      </c>
      <c r="D210" s="8" t="s">
        <v>64</v>
      </c>
      <c r="E210" s="8" t="s">
        <v>577</v>
      </c>
      <c r="F210" s="8" t="s">
        <v>578</v>
      </c>
      <c r="G210" s="141" t="str">
        <f>_xlfn.IFNA(VLOOKUP(E210,TPSQ3Y65!$C$7:$AY$906,49,0),0)</f>
        <v>B</v>
      </c>
      <c r="H210" s="142">
        <f t="shared" si="3"/>
        <v>150000</v>
      </c>
      <c r="I210" s="10"/>
    </row>
    <row r="211" spans="1:9" ht="15" customHeight="1" outlineLevel="2">
      <c r="A211" s="7">
        <v>198</v>
      </c>
      <c r="B211" s="8" t="s">
        <v>11</v>
      </c>
      <c r="C211" s="8" t="s">
        <v>63</v>
      </c>
      <c r="D211" s="8" t="s">
        <v>64</v>
      </c>
      <c r="E211" s="8" t="s">
        <v>579</v>
      </c>
      <c r="F211" s="8" t="s">
        <v>580</v>
      </c>
      <c r="G211" s="141" t="str">
        <f>_xlfn.IFNA(VLOOKUP(E211,TPSQ3Y65!$C$7:$AY$906,49,0),0)</f>
        <v>A</v>
      </c>
      <c r="H211" s="142">
        <f t="shared" si="3"/>
        <v>300000</v>
      </c>
      <c r="I211" s="10"/>
    </row>
    <row r="212" spans="1:9" ht="15" customHeight="1" outlineLevel="2">
      <c r="A212" s="7">
        <v>199</v>
      </c>
      <c r="B212" s="8" t="s">
        <v>11</v>
      </c>
      <c r="C212" s="8" t="s">
        <v>63</v>
      </c>
      <c r="D212" s="8" t="s">
        <v>64</v>
      </c>
      <c r="E212" s="8" t="s">
        <v>581</v>
      </c>
      <c r="F212" s="8" t="s">
        <v>582</v>
      </c>
      <c r="G212" s="141" t="str">
        <f>_xlfn.IFNA(VLOOKUP(E212,TPSQ3Y65!$C$7:$AY$906,49,0),0)</f>
        <v>A</v>
      </c>
      <c r="H212" s="142">
        <f t="shared" si="3"/>
        <v>300000</v>
      </c>
      <c r="I212" s="10"/>
    </row>
    <row r="213" spans="1:9" ht="15" customHeight="1" outlineLevel="2">
      <c r="A213" s="7">
        <v>200</v>
      </c>
      <c r="B213" s="8" t="s">
        <v>11</v>
      </c>
      <c r="C213" s="8" t="s">
        <v>63</v>
      </c>
      <c r="D213" s="8" t="s">
        <v>64</v>
      </c>
      <c r="E213" s="8" t="s">
        <v>583</v>
      </c>
      <c r="F213" s="8" t="s">
        <v>584</v>
      </c>
      <c r="G213" s="141" t="str">
        <f>_xlfn.IFNA(VLOOKUP(E213,TPSQ3Y65!$C$7:$AY$906,49,0),0)</f>
        <v>A</v>
      </c>
      <c r="H213" s="142">
        <f t="shared" si="3"/>
        <v>300000</v>
      </c>
      <c r="I213" s="10"/>
    </row>
    <row r="214" spans="1:9" ht="15" customHeight="1" outlineLevel="2">
      <c r="A214" s="7">
        <v>201</v>
      </c>
      <c r="B214" s="8" t="s">
        <v>11</v>
      </c>
      <c r="C214" s="8" t="s">
        <v>63</v>
      </c>
      <c r="D214" s="8" t="s">
        <v>64</v>
      </c>
      <c r="E214" s="8" t="s">
        <v>585</v>
      </c>
      <c r="F214" s="8" t="s">
        <v>586</v>
      </c>
      <c r="G214" s="141" t="str">
        <f>_xlfn.IFNA(VLOOKUP(E214,TPSQ3Y65!$C$7:$AY$906,49,0),0)</f>
        <v>A</v>
      </c>
      <c r="H214" s="142">
        <f t="shared" si="3"/>
        <v>300000</v>
      </c>
      <c r="I214" s="10"/>
    </row>
    <row r="215" spans="1:9" ht="15" customHeight="1" outlineLevel="2">
      <c r="A215" s="7">
        <v>202</v>
      </c>
      <c r="B215" s="8" t="s">
        <v>11</v>
      </c>
      <c r="C215" s="8" t="s">
        <v>63</v>
      </c>
      <c r="D215" s="8" t="s">
        <v>64</v>
      </c>
      <c r="E215" s="8" t="s">
        <v>587</v>
      </c>
      <c r="F215" s="8" t="s">
        <v>588</v>
      </c>
      <c r="G215" s="141" t="str">
        <f>_xlfn.IFNA(VLOOKUP(E215,TPSQ3Y65!$C$7:$AY$906,49,0),0)</f>
        <v>A</v>
      </c>
      <c r="H215" s="142">
        <f t="shared" si="3"/>
        <v>300000</v>
      </c>
      <c r="I215" s="10"/>
    </row>
    <row r="216" spans="1:9" ht="15" customHeight="1" outlineLevel="2">
      <c r="A216" s="7">
        <v>203</v>
      </c>
      <c r="B216" s="8" t="s">
        <v>11</v>
      </c>
      <c r="C216" s="8" t="s">
        <v>63</v>
      </c>
      <c r="D216" s="8" t="s">
        <v>64</v>
      </c>
      <c r="E216" s="8" t="s">
        <v>589</v>
      </c>
      <c r="F216" s="8" t="s">
        <v>590</v>
      </c>
      <c r="G216" s="141" t="str">
        <f>_xlfn.IFNA(VLOOKUP(E216,TPSQ3Y65!$C$7:$AY$906,49,0),0)</f>
        <v>A</v>
      </c>
      <c r="H216" s="142">
        <f t="shared" si="3"/>
        <v>300000</v>
      </c>
      <c r="I216" s="10"/>
    </row>
    <row r="217" spans="1:9" ht="15" customHeight="1" outlineLevel="2">
      <c r="A217" s="12">
        <v>204</v>
      </c>
      <c r="B217" s="13" t="s">
        <v>16</v>
      </c>
      <c r="C217" s="8" t="s">
        <v>102</v>
      </c>
      <c r="D217" s="13" t="s">
        <v>103</v>
      </c>
      <c r="E217" s="13" t="s">
        <v>591</v>
      </c>
      <c r="F217" s="13" t="s">
        <v>592</v>
      </c>
      <c r="G217" s="141" t="str">
        <f>_xlfn.IFNA(VLOOKUP(E217,TPSQ3Y65!$C$7:$AY$906,49,0),0)</f>
        <v>B</v>
      </c>
      <c r="H217" s="142">
        <f t="shared" si="3"/>
        <v>150000</v>
      </c>
      <c r="I217" s="10"/>
    </row>
    <row r="218" spans="1:9" ht="15" customHeight="1" outlineLevel="2">
      <c r="A218" s="7">
        <v>205</v>
      </c>
      <c r="B218" s="8" t="s">
        <v>16</v>
      </c>
      <c r="C218" s="8" t="s">
        <v>102</v>
      </c>
      <c r="D218" s="8" t="s">
        <v>103</v>
      </c>
      <c r="E218" s="8" t="s">
        <v>593</v>
      </c>
      <c r="F218" s="8" t="s">
        <v>594</v>
      </c>
      <c r="G218" s="141" t="str">
        <f>_xlfn.IFNA(VLOOKUP(E218,TPSQ3Y65!$C$7:$AY$906,49,0),0)</f>
        <v>C</v>
      </c>
      <c r="H218" s="142">
        <f t="shared" si="3"/>
        <v>0</v>
      </c>
      <c r="I218" s="10"/>
    </row>
    <row r="219" spans="1:9" ht="15" customHeight="1" outlineLevel="2">
      <c r="A219" s="7">
        <v>206</v>
      </c>
      <c r="B219" s="8" t="s">
        <v>16</v>
      </c>
      <c r="C219" s="8" t="s">
        <v>102</v>
      </c>
      <c r="D219" s="8" t="s">
        <v>103</v>
      </c>
      <c r="E219" s="8" t="s">
        <v>595</v>
      </c>
      <c r="F219" s="8" t="s">
        <v>596</v>
      </c>
      <c r="G219" s="141" t="str">
        <f>_xlfn.IFNA(VLOOKUP(E219,TPSQ3Y65!$C$7:$AY$906,49,0),0)</f>
        <v>C</v>
      </c>
      <c r="H219" s="142">
        <f t="shared" si="3"/>
        <v>0</v>
      </c>
      <c r="I219" s="10"/>
    </row>
    <row r="220" spans="1:9" ht="15" customHeight="1" outlineLevel="2">
      <c r="A220" s="7">
        <v>207</v>
      </c>
      <c r="B220" s="8" t="s">
        <v>16</v>
      </c>
      <c r="C220" s="8" t="s">
        <v>102</v>
      </c>
      <c r="D220" s="8" t="s">
        <v>103</v>
      </c>
      <c r="E220" s="8" t="s">
        <v>597</v>
      </c>
      <c r="F220" s="8" t="s">
        <v>598</v>
      </c>
      <c r="G220" s="141" t="str">
        <f>_xlfn.IFNA(VLOOKUP(E220,TPSQ3Y65!$C$7:$AY$906,49,0),0)</f>
        <v>D</v>
      </c>
      <c r="H220" s="142">
        <f t="shared" si="3"/>
        <v>0</v>
      </c>
      <c r="I220" s="10"/>
    </row>
    <row r="221" spans="1:9" ht="15" customHeight="1" outlineLevel="2">
      <c r="A221" s="7">
        <v>208</v>
      </c>
      <c r="B221" s="8" t="s">
        <v>16</v>
      </c>
      <c r="C221" s="8" t="s">
        <v>102</v>
      </c>
      <c r="D221" s="8" t="s">
        <v>103</v>
      </c>
      <c r="E221" s="8" t="s">
        <v>599</v>
      </c>
      <c r="F221" s="8" t="s">
        <v>600</v>
      </c>
      <c r="G221" s="141" t="str">
        <f>_xlfn.IFNA(VLOOKUP(E221,TPSQ3Y65!$C$7:$AY$906,49,0),0)</f>
        <v>D</v>
      </c>
      <c r="H221" s="142">
        <f t="shared" si="3"/>
        <v>0</v>
      </c>
      <c r="I221" s="10"/>
    </row>
    <row r="222" spans="1:9" ht="15" customHeight="1" outlineLevel="2">
      <c r="A222" s="7">
        <v>209</v>
      </c>
      <c r="B222" s="8" t="s">
        <v>16</v>
      </c>
      <c r="C222" s="8" t="s">
        <v>102</v>
      </c>
      <c r="D222" s="8" t="s">
        <v>103</v>
      </c>
      <c r="E222" s="8" t="s">
        <v>601</v>
      </c>
      <c r="F222" s="8" t="s">
        <v>602</v>
      </c>
      <c r="G222" s="141" t="str">
        <f>_xlfn.IFNA(VLOOKUP(E222,TPSQ3Y65!$C$7:$AY$906,49,0),0)</f>
        <v>D</v>
      </c>
      <c r="H222" s="142">
        <f t="shared" si="3"/>
        <v>0</v>
      </c>
      <c r="I222" s="10"/>
    </row>
    <row r="223" spans="1:9" ht="15" customHeight="1" outlineLevel="2">
      <c r="A223" s="7">
        <v>210</v>
      </c>
      <c r="B223" s="8" t="s">
        <v>16</v>
      </c>
      <c r="C223" s="8" t="s">
        <v>102</v>
      </c>
      <c r="D223" s="8" t="s">
        <v>103</v>
      </c>
      <c r="E223" s="8" t="s">
        <v>603</v>
      </c>
      <c r="F223" s="8" t="s">
        <v>604</v>
      </c>
      <c r="G223" s="141" t="str">
        <f>_xlfn.IFNA(VLOOKUP(E223,TPSQ3Y65!$C$7:$AY$906,49,0),0)</f>
        <v>B</v>
      </c>
      <c r="H223" s="142">
        <f t="shared" si="3"/>
        <v>150000</v>
      </c>
      <c r="I223" s="10"/>
    </row>
    <row r="224" spans="1:9" ht="15" customHeight="1" outlineLevel="2">
      <c r="A224" s="12">
        <v>211</v>
      </c>
      <c r="B224" s="13" t="s">
        <v>16</v>
      </c>
      <c r="C224" s="8" t="s">
        <v>85</v>
      </c>
      <c r="D224" s="13" t="s">
        <v>86</v>
      </c>
      <c r="E224" s="13" t="s">
        <v>605</v>
      </c>
      <c r="F224" s="13" t="s">
        <v>606</v>
      </c>
      <c r="G224" s="141">
        <f>_xlfn.IFNA(VLOOKUP(E224,TPSQ3Y65!$C$7:$AY$906,49,0),0)</f>
        <v>0</v>
      </c>
      <c r="H224" s="142">
        <f t="shared" si="3"/>
        <v>0</v>
      </c>
      <c r="I224" s="10"/>
    </row>
    <row r="225" spans="1:9" ht="15" customHeight="1" outlineLevel="2">
      <c r="A225" s="7">
        <v>212</v>
      </c>
      <c r="B225" s="8" t="s">
        <v>16</v>
      </c>
      <c r="C225" s="8" t="s">
        <v>85</v>
      </c>
      <c r="D225" s="8" t="s">
        <v>86</v>
      </c>
      <c r="E225" s="8" t="s">
        <v>607</v>
      </c>
      <c r="F225" s="8" t="s">
        <v>608</v>
      </c>
      <c r="G225" s="141">
        <f>_xlfn.IFNA(VLOOKUP(E225,TPSQ3Y65!$C$7:$AY$906,49,0),0)</f>
        <v>0</v>
      </c>
      <c r="H225" s="142">
        <f t="shared" si="3"/>
        <v>0</v>
      </c>
      <c r="I225" s="10"/>
    </row>
    <row r="226" spans="1:9" ht="15" customHeight="1" outlineLevel="2">
      <c r="A226" s="7">
        <v>213</v>
      </c>
      <c r="B226" s="8" t="s">
        <v>16</v>
      </c>
      <c r="C226" s="8" t="s">
        <v>85</v>
      </c>
      <c r="D226" s="8" t="s">
        <v>86</v>
      </c>
      <c r="E226" s="8" t="s">
        <v>609</v>
      </c>
      <c r="F226" s="8" t="s">
        <v>610</v>
      </c>
      <c r="G226" s="141" t="str">
        <f>_xlfn.IFNA(VLOOKUP(E226,TPSQ3Y65!$C$7:$AY$906,49,0),0)</f>
        <v>C</v>
      </c>
      <c r="H226" s="142">
        <f t="shared" si="3"/>
        <v>0</v>
      </c>
      <c r="I226" s="10"/>
    </row>
    <row r="227" spans="1:9" ht="15" customHeight="1" outlineLevel="2">
      <c r="A227" s="7">
        <v>214</v>
      </c>
      <c r="B227" s="8" t="s">
        <v>16</v>
      </c>
      <c r="C227" s="8" t="s">
        <v>85</v>
      </c>
      <c r="D227" s="8" t="s">
        <v>86</v>
      </c>
      <c r="E227" s="8" t="s">
        <v>611</v>
      </c>
      <c r="F227" s="8" t="s">
        <v>612</v>
      </c>
      <c r="G227" s="141" t="str">
        <f>_xlfn.IFNA(VLOOKUP(E227,TPSQ3Y65!$C$7:$AY$906,49,0),0)</f>
        <v>D</v>
      </c>
      <c r="H227" s="142">
        <f t="shared" si="3"/>
        <v>0</v>
      </c>
      <c r="I227" s="10"/>
    </row>
    <row r="228" spans="1:9" ht="15" customHeight="1" outlineLevel="2">
      <c r="A228" s="7">
        <v>215</v>
      </c>
      <c r="B228" s="8" t="s">
        <v>16</v>
      </c>
      <c r="C228" s="8" t="s">
        <v>85</v>
      </c>
      <c r="D228" s="8" t="s">
        <v>86</v>
      </c>
      <c r="E228" s="8" t="s">
        <v>613</v>
      </c>
      <c r="F228" s="8" t="s">
        <v>614</v>
      </c>
      <c r="G228" s="141" t="str">
        <f>_xlfn.IFNA(VLOOKUP(E228,TPSQ3Y65!$C$7:$AY$906,49,0),0)</f>
        <v>C</v>
      </c>
      <c r="H228" s="142">
        <f t="shared" si="3"/>
        <v>0</v>
      </c>
      <c r="I228" s="10"/>
    </row>
    <row r="229" spans="1:9" ht="15" customHeight="1" outlineLevel="2">
      <c r="A229" s="7">
        <v>216</v>
      </c>
      <c r="B229" s="8" t="s">
        <v>16</v>
      </c>
      <c r="C229" s="8" t="s">
        <v>85</v>
      </c>
      <c r="D229" s="8" t="s">
        <v>86</v>
      </c>
      <c r="E229" s="8" t="s">
        <v>615</v>
      </c>
      <c r="F229" s="8" t="s">
        <v>616</v>
      </c>
      <c r="G229" s="141" t="str">
        <f>_xlfn.IFNA(VLOOKUP(E229,TPSQ3Y65!$C$7:$AY$906,49,0),0)</f>
        <v>C</v>
      </c>
      <c r="H229" s="142">
        <f t="shared" si="3"/>
        <v>0</v>
      </c>
      <c r="I229" s="10"/>
    </row>
    <row r="230" spans="1:9" ht="15" customHeight="1" outlineLevel="2">
      <c r="A230" s="7">
        <v>217</v>
      </c>
      <c r="B230" s="8" t="s">
        <v>16</v>
      </c>
      <c r="C230" s="8" t="s">
        <v>85</v>
      </c>
      <c r="D230" s="8" t="s">
        <v>86</v>
      </c>
      <c r="E230" s="8" t="s">
        <v>617</v>
      </c>
      <c r="F230" s="8" t="s">
        <v>618</v>
      </c>
      <c r="G230" s="141" t="str">
        <f>_xlfn.IFNA(VLOOKUP(E230,TPSQ3Y65!$C$7:$AY$906,49,0),0)</f>
        <v>D</v>
      </c>
      <c r="H230" s="142">
        <f t="shared" si="3"/>
        <v>0</v>
      </c>
      <c r="I230" s="10"/>
    </row>
    <row r="231" spans="1:9" ht="15" customHeight="1" outlineLevel="2">
      <c r="A231" s="7">
        <v>218</v>
      </c>
      <c r="B231" s="8" t="s">
        <v>16</v>
      </c>
      <c r="C231" s="8" t="s">
        <v>85</v>
      </c>
      <c r="D231" s="8" t="s">
        <v>86</v>
      </c>
      <c r="E231" s="8" t="s">
        <v>619</v>
      </c>
      <c r="F231" s="8" t="s">
        <v>620</v>
      </c>
      <c r="G231" s="141" t="str">
        <f>_xlfn.IFNA(VLOOKUP(E231,TPSQ3Y65!$C$7:$AY$906,49,0),0)</f>
        <v>B</v>
      </c>
      <c r="H231" s="142">
        <f t="shared" si="3"/>
        <v>150000</v>
      </c>
      <c r="I231" s="10"/>
    </row>
    <row r="232" spans="1:9" ht="15" customHeight="1" outlineLevel="2">
      <c r="A232" s="7">
        <v>219</v>
      </c>
      <c r="B232" s="8" t="s">
        <v>16</v>
      </c>
      <c r="C232" s="8" t="s">
        <v>85</v>
      </c>
      <c r="D232" s="8" t="s">
        <v>86</v>
      </c>
      <c r="E232" s="8" t="s">
        <v>621</v>
      </c>
      <c r="F232" s="8" t="s">
        <v>622</v>
      </c>
      <c r="G232" s="141" t="str">
        <f>_xlfn.IFNA(VLOOKUP(E232,TPSQ3Y65!$C$7:$AY$906,49,0),0)</f>
        <v>D</v>
      </c>
      <c r="H232" s="142">
        <f t="shared" si="3"/>
        <v>0</v>
      </c>
      <c r="I232" s="10"/>
    </row>
    <row r="233" spans="1:9" ht="15" customHeight="1" outlineLevel="2">
      <c r="A233" s="7">
        <v>220</v>
      </c>
      <c r="B233" s="8" t="s">
        <v>16</v>
      </c>
      <c r="C233" s="8" t="s">
        <v>85</v>
      </c>
      <c r="D233" s="8" t="s">
        <v>86</v>
      </c>
      <c r="E233" s="8" t="s">
        <v>623</v>
      </c>
      <c r="F233" s="8" t="s">
        <v>624</v>
      </c>
      <c r="G233" s="141" t="str">
        <f>_xlfn.IFNA(VLOOKUP(E233,TPSQ3Y65!$C$7:$AY$906,49,0),0)</f>
        <v>C</v>
      </c>
      <c r="H233" s="142">
        <f t="shared" si="3"/>
        <v>0</v>
      </c>
      <c r="I233" s="10"/>
    </row>
    <row r="234" spans="1:9" ht="15" customHeight="1" outlineLevel="2">
      <c r="A234" s="12">
        <v>221</v>
      </c>
      <c r="B234" s="13" t="s">
        <v>16</v>
      </c>
      <c r="C234" s="8" t="s">
        <v>138</v>
      </c>
      <c r="D234" s="13" t="s">
        <v>139</v>
      </c>
      <c r="E234" s="13" t="s">
        <v>625</v>
      </c>
      <c r="F234" s="13" t="s">
        <v>626</v>
      </c>
      <c r="G234" s="141" t="str">
        <f>_xlfn.IFNA(VLOOKUP(E234,TPSQ3Y65!$C$7:$AY$906,49,0),0)</f>
        <v>A</v>
      </c>
      <c r="H234" s="142">
        <f t="shared" si="3"/>
        <v>300000</v>
      </c>
      <c r="I234" s="10"/>
    </row>
    <row r="235" spans="1:9" ht="15" customHeight="1" outlineLevel="2">
      <c r="A235" s="7">
        <v>222</v>
      </c>
      <c r="B235" s="8" t="s">
        <v>16</v>
      </c>
      <c r="C235" s="8" t="s">
        <v>138</v>
      </c>
      <c r="D235" s="8" t="s">
        <v>139</v>
      </c>
      <c r="E235" s="8" t="s">
        <v>627</v>
      </c>
      <c r="F235" s="8" t="s">
        <v>628</v>
      </c>
      <c r="G235" s="141" t="str">
        <f>_xlfn.IFNA(VLOOKUP(E235,TPSQ3Y65!$C$7:$AY$906,49,0),0)</f>
        <v>C</v>
      </c>
      <c r="H235" s="142">
        <f t="shared" si="3"/>
        <v>0</v>
      </c>
      <c r="I235" s="10"/>
    </row>
    <row r="236" spans="1:9" ht="15" customHeight="1" outlineLevel="2">
      <c r="A236" s="7">
        <v>223</v>
      </c>
      <c r="B236" s="8" t="s">
        <v>16</v>
      </c>
      <c r="C236" s="8" t="s">
        <v>138</v>
      </c>
      <c r="D236" s="8" t="s">
        <v>139</v>
      </c>
      <c r="E236" s="8" t="s">
        <v>629</v>
      </c>
      <c r="F236" s="8" t="s">
        <v>630</v>
      </c>
      <c r="G236" s="141" t="str">
        <f>_xlfn.IFNA(VLOOKUP(E236,TPSQ3Y65!$C$7:$AY$906,49,0),0)</f>
        <v>A</v>
      </c>
      <c r="H236" s="142">
        <f t="shared" si="3"/>
        <v>300000</v>
      </c>
      <c r="I236" s="10"/>
    </row>
    <row r="237" spans="1:9" ht="15" customHeight="1" outlineLevel="2">
      <c r="A237" s="7">
        <v>224</v>
      </c>
      <c r="B237" s="8" t="s">
        <v>16</v>
      </c>
      <c r="C237" s="8" t="s">
        <v>138</v>
      </c>
      <c r="D237" s="8" t="s">
        <v>139</v>
      </c>
      <c r="E237" s="8" t="s">
        <v>631</v>
      </c>
      <c r="F237" s="8" t="s">
        <v>632</v>
      </c>
      <c r="G237" s="141" t="str">
        <f>_xlfn.IFNA(VLOOKUP(E237,TPSQ3Y65!$C$7:$AY$906,49,0),0)</f>
        <v>C</v>
      </c>
      <c r="H237" s="142">
        <f t="shared" si="3"/>
        <v>0</v>
      </c>
      <c r="I237" s="10"/>
    </row>
    <row r="238" spans="1:9" ht="15" customHeight="1" outlineLevel="2">
      <c r="A238" s="7">
        <v>225</v>
      </c>
      <c r="B238" s="8" t="s">
        <v>16</v>
      </c>
      <c r="C238" s="8" t="s">
        <v>138</v>
      </c>
      <c r="D238" s="8" t="s">
        <v>139</v>
      </c>
      <c r="E238" s="8" t="s">
        <v>633</v>
      </c>
      <c r="F238" s="8" t="s">
        <v>634</v>
      </c>
      <c r="G238" s="141" t="str">
        <f>_xlfn.IFNA(VLOOKUP(E238,TPSQ3Y65!$C$7:$AY$906,49,0),0)</f>
        <v>C</v>
      </c>
      <c r="H238" s="142">
        <f t="shared" si="3"/>
        <v>0</v>
      </c>
      <c r="I238" s="10"/>
    </row>
    <row r="239" spans="1:9" ht="15" customHeight="1" outlineLevel="2">
      <c r="A239" s="7">
        <v>226</v>
      </c>
      <c r="B239" s="8" t="s">
        <v>16</v>
      </c>
      <c r="C239" s="8" t="s">
        <v>138</v>
      </c>
      <c r="D239" s="8" t="s">
        <v>139</v>
      </c>
      <c r="E239" s="8" t="s">
        <v>635</v>
      </c>
      <c r="F239" s="8" t="s">
        <v>636</v>
      </c>
      <c r="G239" s="141" t="str">
        <f>_xlfn.IFNA(VLOOKUP(E239,TPSQ3Y65!$C$7:$AY$906,49,0),0)</f>
        <v>D</v>
      </c>
      <c r="H239" s="142">
        <f t="shared" si="3"/>
        <v>0</v>
      </c>
      <c r="I239" s="10"/>
    </row>
    <row r="240" spans="1:9" ht="15" customHeight="1" outlineLevel="2">
      <c r="A240" s="7">
        <v>227</v>
      </c>
      <c r="B240" s="8" t="s">
        <v>16</v>
      </c>
      <c r="C240" s="8" t="s">
        <v>138</v>
      </c>
      <c r="D240" s="8" t="s">
        <v>139</v>
      </c>
      <c r="E240" s="8" t="s">
        <v>637</v>
      </c>
      <c r="F240" s="8" t="s">
        <v>638</v>
      </c>
      <c r="G240" s="141" t="str">
        <f>_xlfn.IFNA(VLOOKUP(E240,TPSQ3Y65!$C$7:$AY$906,49,0),0)</f>
        <v>B</v>
      </c>
      <c r="H240" s="142">
        <f t="shared" si="3"/>
        <v>150000</v>
      </c>
      <c r="I240" s="10"/>
    </row>
    <row r="241" spans="1:9" ht="15" customHeight="1" outlineLevel="2">
      <c r="A241" s="7">
        <v>228</v>
      </c>
      <c r="B241" s="8" t="s">
        <v>16</v>
      </c>
      <c r="C241" s="8" t="s">
        <v>138</v>
      </c>
      <c r="D241" s="8" t="s">
        <v>139</v>
      </c>
      <c r="E241" s="8" t="s">
        <v>639</v>
      </c>
      <c r="F241" s="8" t="s">
        <v>640</v>
      </c>
      <c r="G241" s="141" t="str">
        <f>_xlfn.IFNA(VLOOKUP(E241,TPSQ3Y65!$C$7:$AY$906,49,0),0)</f>
        <v>C</v>
      </c>
      <c r="H241" s="142">
        <f t="shared" si="3"/>
        <v>0</v>
      </c>
      <c r="I241" s="10"/>
    </row>
    <row r="242" spans="1:9" ht="15" customHeight="1" outlineLevel="2">
      <c r="A242" s="7">
        <v>229</v>
      </c>
      <c r="B242" s="8" t="s">
        <v>16</v>
      </c>
      <c r="C242" s="8" t="s">
        <v>138</v>
      </c>
      <c r="D242" s="8" t="s">
        <v>139</v>
      </c>
      <c r="E242" s="8" t="s">
        <v>641</v>
      </c>
      <c r="F242" s="8" t="s">
        <v>642</v>
      </c>
      <c r="G242" s="141" t="str">
        <f>_xlfn.IFNA(VLOOKUP(E242,TPSQ3Y65!$C$7:$AY$906,49,0),0)</f>
        <v>B</v>
      </c>
      <c r="H242" s="142">
        <f t="shared" si="3"/>
        <v>150000</v>
      </c>
      <c r="I242" s="10"/>
    </row>
    <row r="243" spans="1:9" ht="15" customHeight="1" outlineLevel="2">
      <c r="A243" s="7">
        <v>230</v>
      </c>
      <c r="B243" s="8" t="s">
        <v>16</v>
      </c>
      <c r="C243" s="8" t="s">
        <v>138</v>
      </c>
      <c r="D243" s="8" t="s">
        <v>139</v>
      </c>
      <c r="E243" s="8" t="s">
        <v>643</v>
      </c>
      <c r="F243" s="8" t="s">
        <v>644</v>
      </c>
      <c r="G243" s="141" t="str">
        <f>_xlfn.IFNA(VLOOKUP(E243,TPSQ3Y65!$C$7:$AY$906,49,0),0)</f>
        <v>C</v>
      </c>
      <c r="H243" s="142">
        <f t="shared" si="3"/>
        <v>0</v>
      </c>
      <c r="I243" s="10"/>
    </row>
    <row r="244" spans="1:9" ht="15" customHeight="1" outlineLevel="2">
      <c r="A244" s="7">
        <v>231</v>
      </c>
      <c r="B244" s="8" t="s">
        <v>16</v>
      </c>
      <c r="C244" s="8" t="s">
        <v>138</v>
      </c>
      <c r="D244" s="8" t="s">
        <v>139</v>
      </c>
      <c r="E244" s="8" t="s">
        <v>645</v>
      </c>
      <c r="F244" s="8" t="s">
        <v>646</v>
      </c>
      <c r="G244" s="141" t="str">
        <f>_xlfn.IFNA(VLOOKUP(E244,TPSQ3Y65!$C$7:$AY$906,49,0),0)</f>
        <v>B</v>
      </c>
      <c r="H244" s="142">
        <f t="shared" si="3"/>
        <v>150000</v>
      </c>
      <c r="I244" s="10"/>
    </row>
    <row r="245" spans="1:9" ht="15" customHeight="1" outlineLevel="2">
      <c r="A245" s="7">
        <v>232</v>
      </c>
      <c r="B245" s="8" t="s">
        <v>16</v>
      </c>
      <c r="C245" s="8" t="s">
        <v>138</v>
      </c>
      <c r="D245" s="8" t="s">
        <v>139</v>
      </c>
      <c r="E245" s="8" t="s">
        <v>647</v>
      </c>
      <c r="F245" s="8" t="s">
        <v>648</v>
      </c>
      <c r="G245" s="141" t="str">
        <f>_xlfn.IFNA(VLOOKUP(E245,TPSQ3Y65!$C$7:$AY$906,49,0),0)</f>
        <v>F</v>
      </c>
      <c r="H245" s="142">
        <f t="shared" si="3"/>
        <v>0</v>
      </c>
      <c r="I245" s="10"/>
    </row>
    <row r="246" spans="1:9" ht="15" customHeight="1" outlineLevel="2">
      <c r="A246" s="7">
        <v>233</v>
      </c>
      <c r="B246" s="8" t="s">
        <v>16</v>
      </c>
      <c r="C246" s="8" t="s">
        <v>138</v>
      </c>
      <c r="D246" s="8" t="s">
        <v>139</v>
      </c>
      <c r="E246" s="8" t="s">
        <v>649</v>
      </c>
      <c r="F246" s="8" t="s">
        <v>650</v>
      </c>
      <c r="G246" s="141" t="str">
        <f>_xlfn.IFNA(VLOOKUP(E246,TPSQ3Y65!$C$7:$AY$906,49,0),0)</f>
        <v>B</v>
      </c>
      <c r="H246" s="142">
        <f t="shared" si="3"/>
        <v>150000</v>
      </c>
      <c r="I246" s="10"/>
    </row>
    <row r="247" spans="1:9" ht="15" customHeight="1" outlineLevel="2">
      <c r="A247" s="7">
        <v>234</v>
      </c>
      <c r="B247" s="8" t="s">
        <v>16</v>
      </c>
      <c r="C247" s="8" t="s">
        <v>138</v>
      </c>
      <c r="D247" s="8" t="s">
        <v>139</v>
      </c>
      <c r="E247" s="8" t="s">
        <v>651</v>
      </c>
      <c r="F247" s="8" t="s">
        <v>652</v>
      </c>
      <c r="G247" s="141" t="str">
        <f>_xlfn.IFNA(VLOOKUP(E247,TPSQ3Y65!$C$7:$AY$906,49,0),0)</f>
        <v>D</v>
      </c>
      <c r="H247" s="142">
        <f t="shared" si="3"/>
        <v>0</v>
      </c>
      <c r="I247" s="10"/>
    </row>
    <row r="248" spans="1:9" ht="15" customHeight="1" outlineLevel="2">
      <c r="A248" s="7">
        <v>235</v>
      </c>
      <c r="B248" s="8" t="s">
        <v>16</v>
      </c>
      <c r="C248" s="8" t="s">
        <v>138</v>
      </c>
      <c r="D248" s="8" t="s">
        <v>139</v>
      </c>
      <c r="E248" s="8" t="s">
        <v>653</v>
      </c>
      <c r="F248" s="8" t="s">
        <v>654</v>
      </c>
      <c r="G248" s="141" t="str">
        <f>_xlfn.IFNA(VLOOKUP(E248,TPSQ3Y65!$C$7:$AY$906,49,0),0)</f>
        <v>C</v>
      </c>
      <c r="H248" s="142">
        <f t="shared" si="3"/>
        <v>0</v>
      </c>
      <c r="I248" s="10"/>
    </row>
    <row r="249" spans="1:9" ht="15" customHeight="1" outlineLevel="2">
      <c r="A249" s="7">
        <v>236</v>
      </c>
      <c r="B249" s="8" t="s">
        <v>16</v>
      </c>
      <c r="C249" s="8" t="s">
        <v>138</v>
      </c>
      <c r="D249" s="8" t="s">
        <v>139</v>
      </c>
      <c r="E249" s="8" t="s">
        <v>655</v>
      </c>
      <c r="F249" s="8" t="s">
        <v>656</v>
      </c>
      <c r="G249" s="141" t="str">
        <f>_xlfn.IFNA(VLOOKUP(E249,TPSQ3Y65!$C$7:$AY$906,49,0),0)</f>
        <v>C</v>
      </c>
      <c r="H249" s="142">
        <f t="shared" si="3"/>
        <v>0</v>
      </c>
      <c r="I249" s="10"/>
    </row>
    <row r="250" spans="1:9" ht="15" customHeight="1" outlineLevel="2">
      <c r="A250" s="12">
        <v>237</v>
      </c>
      <c r="B250" s="13" t="s">
        <v>16</v>
      </c>
      <c r="C250" s="8" t="s">
        <v>17</v>
      </c>
      <c r="D250" s="13" t="s">
        <v>18</v>
      </c>
      <c r="E250" s="13" t="s">
        <v>657</v>
      </c>
      <c r="F250" s="13" t="s">
        <v>658</v>
      </c>
      <c r="G250" s="141" t="str">
        <f>_xlfn.IFNA(VLOOKUP(E250,TPSQ3Y65!$C$7:$AY$906,49,0),0)</f>
        <v>C</v>
      </c>
      <c r="H250" s="142">
        <f t="shared" si="3"/>
        <v>0</v>
      </c>
      <c r="I250" s="10"/>
    </row>
    <row r="251" spans="1:9" ht="15" customHeight="1" outlineLevel="2">
      <c r="A251" s="7">
        <v>238</v>
      </c>
      <c r="B251" s="8" t="s">
        <v>16</v>
      </c>
      <c r="C251" s="8" t="s">
        <v>17</v>
      </c>
      <c r="D251" s="8" t="s">
        <v>18</v>
      </c>
      <c r="E251" s="8" t="s">
        <v>659</v>
      </c>
      <c r="F251" s="8" t="s">
        <v>660</v>
      </c>
      <c r="G251" s="141" t="str">
        <f>_xlfn.IFNA(VLOOKUP(E251,TPSQ3Y65!$C$7:$AY$906,49,0),0)</f>
        <v>A</v>
      </c>
      <c r="H251" s="142">
        <f t="shared" si="3"/>
        <v>300000</v>
      </c>
      <c r="I251" s="10"/>
    </row>
    <row r="252" spans="1:9" ht="15" customHeight="1" outlineLevel="2">
      <c r="A252" s="7">
        <v>239</v>
      </c>
      <c r="B252" s="8" t="s">
        <v>16</v>
      </c>
      <c r="C252" s="8" t="s">
        <v>17</v>
      </c>
      <c r="D252" s="8" t="s">
        <v>18</v>
      </c>
      <c r="E252" s="8" t="s">
        <v>661</v>
      </c>
      <c r="F252" s="8" t="s">
        <v>662</v>
      </c>
      <c r="G252" s="141" t="str">
        <f>_xlfn.IFNA(VLOOKUP(E252,TPSQ3Y65!$C$7:$AY$906,49,0),0)</f>
        <v>D</v>
      </c>
      <c r="H252" s="142">
        <f t="shared" si="3"/>
        <v>0</v>
      </c>
      <c r="I252" s="10"/>
    </row>
    <row r="253" spans="1:9" ht="15" customHeight="1" outlineLevel="2">
      <c r="A253" s="7">
        <v>240</v>
      </c>
      <c r="B253" s="8" t="s">
        <v>16</v>
      </c>
      <c r="C253" s="8" t="s">
        <v>17</v>
      </c>
      <c r="D253" s="8" t="s">
        <v>18</v>
      </c>
      <c r="E253" s="8" t="s">
        <v>663</v>
      </c>
      <c r="F253" s="8" t="s">
        <v>664</v>
      </c>
      <c r="G253" s="141" t="str">
        <f>_xlfn.IFNA(VLOOKUP(E253,TPSQ3Y65!$C$7:$AY$906,49,0),0)</f>
        <v>B</v>
      </c>
      <c r="H253" s="142">
        <f t="shared" si="3"/>
        <v>150000</v>
      </c>
      <c r="I253" s="10"/>
    </row>
    <row r="254" spans="1:9" ht="15" customHeight="1" outlineLevel="2">
      <c r="A254" s="7">
        <v>241</v>
      </c>
      <c r="B254" s="8" t="s">
        <v>16</v>
      </c>
      <c r="C254" s="8" t="s">
        <v>17</v>
      </c>
      <c r="D254" s="8" t="s">
        <v>18</v>
      </c>
      <c r="E254" s="8" t="s">
        <v>665</v>
      </c>
      <c r="F254" s="8" t="s">
        <v>666</v>
      </c>
      <c r="G254" s="141" t="str">
        <f>_xlfn.IFNA(VLOOKUP(E254,TPSQ3Y65!$C$7:$AY$906,49,0),0)</f>
        <v>F</v>
      </c>
      <c r="H254" s="142">
        <f t="shared" si="3"/>
        <v>0</v>
      </c>
      <c r="I254" s="10"/>
    </row>
    <row r="255" spans="1:9" ht="15" customHeight="1" outlineLevel="2">
      <c r="A255" s="7">
        <v>242</v>
      </c>
      <c r="B255" s="8" t="s">
        <v>16</v>
      </c>
      <c r="C255" s="8" t="s">
        <v>17</v>
      </c>
      <c r="D255" s="8" t="s">
        <v>18</v>
      </c>
      <c r="E255" s="8" t="s">
        <v>667</v>
      </c>
      <c r="F255" s="8" t="s">
        <v>668</v>
      </c>
      <c r="G255" s="141" t="str">
        <f>_xlfn.IFNA(VLOOKUP(E255,TPSQ3Y65!$C$7:$AY$906,49,0),0)</f>
        <v>A</v>
      </c>
      <c r="H255" s="142">
        <f t="shared" si="3"/>
        <v>300000</v>
      </c>
      <c r="I255" s="10"/>
    </row>
    <row r="256" spans="1:9" ht="15" customHeight="1" outlineLevel="2">
      <c r="A256" s="7">
        <v>243</v>
      </c>
      <c r="B256" s="8" t="s">
        <v>16</v>
      </c>
      <c r="C256" s="8" t="s">
        <v>17</v>
      </c>
      <c r="D256" s="8" t="s">
        <v>18</v>
      </c>
      <c r="E256" s="8" t="s">
        <v>669</v>
      </c>
      <c r="F256" s="8" t="s">
        <v>670</v>
      </c>
      <c r="G256" s="141" t="str">
        <f>_xlfn.IFNA(VLOOKUP(E256,TPSQ3Y65!$C$7:$AY$906,49,0),0)</f>
        <v>B</v>
      </c>
      <c r="H256" s="142">
        <f t="shared" si="3"/>
        <v>150000</v>
      </c>
      <c r="I256" s="10"/>
    </row>
    <row r="257" spans="1:9" ht="15" customHeight="1" outlineLevel="2">
      <c r="A257" s="12">
        <v>244</v>
      </c>
      <c r="B257" s="13" t="s">
        <v>16</v>
      </c>
      <c r="C257" s="8" t="s">
        <v>104</v>
      </c>
      <c r="D257" s="13" t="s">
        <v>105</v>
      </c>
      <c r="E257" s="13" t="s">
        <v>671</v>
      </c>
      <c r="F257" s="13" t="s">
        <v>672</v>
      </c>
      <c r="G257" s="141" t="str">
        <f>_xlfn.IFNA(VLOOKUP(E257,TPSQ3Y65!$C$7:$AY$906,49,0),0)</f>
        <v>A</v>
      </c>
      <c r="H257" s="142">
        <f t="shared" si="3"/>
        <v>300000</v>
      </c>
      <c r="I257" s="10"/>
    </row>
    <row r="258" spans="1:9" ht="15" customHeight="1" outlineLevel="2">
      <c r="A258" s="7">
        <v>245</v>
      </c>
      <c r="B258" s="8" t="s">
        <v>16</v>
      </c>
      <c r="C258" s="8" t="s">
        <v>104</v>
      </c>
      <c r="D258" s="8" t="s">
        <v>105</v>
      </c>
      <c r="E258" s="8" t="s">
        <v>673</v>
      </c>
      <c r="F258" s="8" t="s">
        <v>674</v>
      </c>
      <c r="G258" s="141" t="str">
        <f>_xlfn.IFNA(VLOOKUP(E258,TPSQ3Y65!$C$7:$AY$906,49,0),0)</f>
        <v>F</v>
      </c>
      <c r="H258" s="142">
        <f t="shared" si="3"/>
        <v>0</v>
      </c>
      <c r="I258" s="10"/>
    </row>
    <row r="259" spans="1:9" ht="15" customHeight="1" outlineLevel="2">
      <c r="A259" s="7">
        <v>246</v>
      </c>
      <c r="B259" s="8" t="s">
        <v>16</v>
      </c>
      <c r="C259" s="8" t="s">
        <v>104</v>
      </c>
      <c r="D259" s="8" t="s">
        <v>105</v>
      </c>
      <c r="E259" s="8" t="s">
        <v>675</v>
      </c>
      <c r="F259" s="8" t="s">
        <v>676</v>
      </c>
      <c r="G259" s="141" t="str">
        <f>_xlfn.IFNA(VLOOKUP(E259,TPSQ3Y65!$C$7:$AY$906,49,0),0)</f>
        <v>B</v>
      </c>
      <c r="H259" s="142">
        <f t="shared" si="3"/>
        <v>150000</v>
      </c>
      <c r="I259" s="10"/>
    </row>
    <row r="260" spans="1:9" ht="15" customHeight="1" outlineLevel="2">
      <c r="A260" s="7">
        <v>247</v>
      </c>
      <c r="B260" s="8" t="s">
        <v>16</v>
      </c>
      <c r="C260" s="8" t="s">
        <v>104</v>
      </c>
      <c r="D260" s="8" t="s">
        <v>105</v>
      </c>
      <c r="E260" s="8" t="s">
        <v>677</v>
      </c>
      <c r="F260" s="8" t="s">
        <v>678</v>
      </c>
      <c r="G260" s="141" t="str">
        <f>_xlfn.IFNA(VLOOKUP(E260,TPSQ3Y65!$C$7:$AY$906,49,0),0)</f>
        <v>C</v>
      </c>
      <c r="H260" s="142">
        <f t="shared" si="3"/>
        <v>0</v>
      </c>
      <c r="I260" s="10"/>
    </row>
    <row r="261" spans="1:9" ht="15" customHeight="1" outlineLevel="2">
      <c r="A261" s="7">
        <v>248</v>
      </c>
      <c r="B261" s="8" t="s">
        <v>16</v>
      </c>
      <c r="C261" s="8" t="s">
        <v>104</v>
      </c>
      <c r="D261" s="8" t="s">
        <v>105</v>
      </c>
      <c r="E261" s="8" t="s">
        <v>679</v>
      </c>
      <c r="F261" s="8" t="s">
        <v>680</v>
      </c>
      <c r="G261" s="141" t="str">
        <f>_xlfn.IFNA(VLOOKUP(E261,TPSQ3Y65!$C$7:$AY$906,49,0),0)</f>
        <v>B</v>
      </c>
      <c r="H261" s="142">
        <f t="shared" si="3"/>
        <v>150000</v>
      </c>
      <c r="I261" s="10"/>
    </row>
    <row r="262" spans="1:9" ht="15" customHeight="1" outlineLevel="2">
      <c r="A262" s="7">
        <v>249</v>
      </c>
      <c r="B262" s="8" t="s">
        <v>16</v>
      </c>
      <c r="C262" s="8" t="s">
        <v>104</v>
      </c>
      <c r="D262" s="8" t="s">
        <v>105</v>
      </c>
      <c r="E262" s="8" t="s">
        <v>681</v>
      </c>
      <c r="F262" s="8" t="s">
        <v>682</v>
      </c>
      <c r="G262" s="141" t="str">
        <f>_xlfn.IFNA(VLOOKUP(E262,TPSQ3Y65!$C$7:$AY$906,49,0),0)</f>
        <v>C</v>
      </c>
      <c r="H262" s="142">
        <f t="shared" si="3"/>
        <v>0</v>
      </c>
      <c r="I262" s="10"/>
    </row>
    <row r="263" spans="1:9" ht="15" customHeight="1" outlineLevel="2">
      <c r="A263" s="7">
        <v>250</v>
      </c>
      <c r="B263" s="8" t="s">
        <v>16</v>
      </c>
      <c r="C263" s="8" t="s">
        <v>104</v>
      </c>
      <c r="D263" s="8" t="s">
        <v>105</v>
      </c>
      <c r="E263" s="8" t="s">
        <v>683</v>
      </c>
      <c r="F263" s="8" t="s">
        <v>684</v>
      </c>
      <c r="G263" s="141" t="str">
        <f>_xlfn.IFNA(VLOOKUP(E263,TPSQ3Y65!$C$7:$AY$906,49,0),0)</f>
        <v>C</v>
      </c>
      <c r="H263" s="142">
        <f t="shared" si="3"/>
        <v>0</v>
      </c>
      <c r="I263" s="10"/>
    </row>
    <row r="264" spans="1:9" ht="15" customHeight="1" outlineLevel="2">
      <c r="A264" s="7">
        <v>251</v>
      </c>
      <c r="B264" s="8" t="s">
        <v>16</v>
      </c>
      <c r="C264" s="8" t="s">
        <v>104</v>
      </c>
      <c r="D264" s="8" t="s">
        <v>105</v>
      </c>
      <c r="E264" s="8" t="s">
        <v>685</v>
      </c>
      <c r="F264" s="8" t="s">
        <v>686</v>
      </c>
      <c r="G264" s="141" t="str">
        <f>_xlfn.IFNA(VLOOKUP(E264,TPSQ3Y65!$C$7:$AY$906,49,0),0)</f>
        <v>B</v>
      </c>
      <c r="H264" s="142">
        <f t="shared" si="3"/>
        <v>150000</v>
      </c>
      <c r="I264" s="10"/>
    </row>
    <row r="265" spans="1:9" ht="15" customHeight="1" outlineLevel="2">
      <c r="A265" s="7">
        <v>252</v>
      </c>
      <c r="B265" s="8" t="s">
        <v>16</v>
      </c>
      <c r="C265" s="8" t="s">
        <v>104</v>
      </c>
      <c r="D265" s="8" t="s">
        <v>105</v>
      </c>
      <c r="E265" s="8" t="s">
        <v>687</v>
      </c>
      <c r="F265" s="8" t="s">
        <v>688</v>
      </c>
      <c r="G265" s="141" t="str">
        <f>_xlfn.IFNA(VLOOKUP(E265,TPSQ3Y65!$C$7:$AY$906,49,0),0)</f>
        <v>C</v>
      </c>
      <c r="H265" s="142">
        <f t="shared" si="3"/>
        <v>0</v>
      </c>
      <c r="I265" s="10"/>
    </row>
    <row r="266" spans="1:9" ht="15" customHeight="1" outlineLevel="2">
      <c r="A266" s="7">
        <v>253</v>
      </c>
      <c r="B266" s="8" t="s">
        <v>16</v>
      </c>
      <c r="C266" s="8" t="s">
        <v>104</v>
      </c>
      <c r="D266" s="8" t="s">
        <v>105</v>
      </c>
      <c r="E266" s="8" t="s">
        <v>689</v>
      </c>
      <c r="F266" s="8" t="s">
        <v>690</v>
      </c>
      <c r="G266" s="141" t="str">
        <f>_xlfn.IFNA(VLOOKUP(E266,TPSQ3Y65!$C$7:$AY$906,49,0),0)</f>
        <v>C</v>
      </c>
      <c r="H266" s="142">
        <f t="shared" si="3"/>
        <v>0</v>
      </c>
      <c r="I266" s="10"/>
    </row>
    <row r="267" spans="1:9" ht="15" customHeight="1" outlineLevel="2">
      <c r="A267" s="7">
        <v>254</v>
      </c>
      <c r="B267" s="8" t="s">
        <v>16</v>
      </c>
      <c r="C267" s="8" t="s">
        <v>104</v>
      </c>
      <c r="D267" s="8" t="s">
        <v>105</v>
      </c>
      <c r="E267" s="8" t="s">
        <v>691</v>
      </c>
      <c r="F267" s="8" t="s">
        <v>692</v>
      </c>
      <c r="G267" s="141" t="str">
        <f>_xlfn.IFNA(VLOOKUP(E267,TPSQ3Y65!$C$7:$AY$906,49,0),0)</f>
        <v>C</v>
      </c>
      <c r="H267" s="142">
        <f t="shared" si="3"/>
        <v>0</v>
      </c>
      <c r="I267" s="10"/>
    </row>
    <row r="268" spans="1:9" ht="15" customHeight="1" outlineLevel="2">
      <c r="A268" s="12">
        <v>255</v>
      </c>
      <c r="B268" s="13" t="s">
        <v>16</v>
      </c>
      <c r="C268" s="8" t="s">
        <v>19</v>
      </c>
      <c r="D268" s="13" t="s">
        <v>20</v>
      </c>
      <c r="E268" s="13" t="s">
        <v>693</v>
      </c>
      <c r="F268" s="13" t="s">
        <v>694</v>
      </c>
      <c r="G268" s="141" t="str">
        <f>_xlfn.IFNA(VLOOKUP(E268,TPSQ3Y65!$C$7:$AY$906,49,0),0)</f>
        <v>D</v>
      </c>
      <c r="H268" s="142">
        <f t="shared" si="3"/>
        <v>0</v>
      </c>
      <c r="I268" s="10"/>
    </row>
    <row r="269" spans="1:9" ht="15" customHeight="1" outlineLevel="2">
      <c r="A269" s="7">
        <v>256</v>
      </c>
      <c r="B269" s="8" t="s">
        <v>16</v>
      </c>
      <c r="C269" s="8" t="s">
        <v>19</v>
      </c>
      <c r="D269" s="8" t="s">
        <v>20</v>
      </c>
      <c r="E269" s="8" t="s">
        <v>695</v>
      </c>
      <c r="F269" s="8" t="s">
        <v>696</v>
      </c>
      <c r="G269" s="141" t="str">
        <f>_xlfn.IFNA(VLOOKUP(E269,TPSQ3Y65!$C$7:$AY$906,49,0),0)</f>
        <v>D</v>
      </c>
      <c r="H269" s="142">
        <f t="shared" si="3"/>
        <v>0</v>
      </c>
      <c r="I269" s="10"/>
    </row>
    <row r="270" spans="1:9" ht="15" customHeight="1" outlineLevel="2">
      <c r="A270" s="7">
        <v>257</v>
      </c>
      <c r="B270" s="8" t="s">
        <v>16</v>
      </c>
      <c r="C270" s="8" t="s">
        <v>19</v>
      </c>
      <c r="D270" s="8" t="s">
        <v>20</v>
      </c>
      <c r="E270" s="8" t="s">
        <v>697</v>
      </c>
      <c r="F270" s="8" t="s">
        <v>698</v>
      </c>
      <c r="G270" s="141" t="str">
        <f>_xlfn.IFNA(VLOOKUP(E270,TPSQ3Y65!$C$7:$AY$906,49,0),0)</f>
        <v>D</v>
      </c>
      <c r="H270" s="142">
        <f t="shared" si="3"/>
        <v>0</v>
      </c>
      <c r="I270" s="10"/>
    </row>
    <row r="271" spans="1:9" ht="15" customHeight="1" outlineLevel="2">
      <c r="A271" s="7">
        <v>258</v>
      </c>
      <c r="B271" s="8" t="s">
        <v>16</v>
      </c>
      <c r="C271" s="8" t="s">
        <v>19</v>
      </c>
      <c r="D271" s="8" t="s">
        <v>20</v>
      </c>
      <c r="E271" s="8" t="s">
        <v>699</v>
      </c>
      <c r="F271" s="8" t="s">
        <v>700</v>
      </c>
      <c r="G271" s="141" t="str">
        <f>_xlfn.IFNA(VLOOKUP(E271,TPSQ3Y65!$C$7:$AY$906,49,0),0)</f>
        <v>D</v>
      </c>
      <c r="H271" s="142">
        <f t="shared" ref="H271:H334" si="4">IF(G271="B",150000,IF(G271="A",300000,0))</f>
        <v>0</v>
      </c>
      <c r="I271" s="10"/>
    </row>
    <row r="272" spans="1:9" ht="15" customHeight="1" outlineLevel="2">
      <c r="A272" s="7">
        <v>259</v>
      </c>
      <c r="B272" s="8" t="s">
        <v>16</v>
      </c>
      <c r="C272" s="8" t="s">
        <v>19</v>
      </c>
      <c r="D272" s="8" t="s">
        <v>20</v>
      </c>
      <c r="E272" s="8" t="s">
        <v>701</v>
      </c>
      <c r="F272" s="8" t="s">
        <v>702</v>
      </c>
      <c r="G272" s="141" t="str">
        <f>_xlfn.IFNA(VLOOKUP(E272,TPSQ3Y65!$C$7:$AY$906,49,0),0)</f>
        <v>F</v>
      </c>
      <c r="H272" s="142">
        <f t="shared" si="4"/>
        <v>0</v>
      </c>
      <c r="I272" s="10"/>
    </row>
    <row r="273" spans="1:9" ht="15" customHeight="1" outlineLevel="2">
      <c r="A273" s="7">
        <v>260</v>
      </c>
      <c r="B273" s="8" t="s">
        <v>16</v>
      </c>
      <c r="C273" s="8" t="s">
        <v>19</v>
      </c>
      <c r="D273" s="8" t="s">
        <v>20</v>
      </c>
      <c r="E273" s="8" t="s">
        <v>703</v>
      </c>
      <c r="F273" s="8" t="s">
        <v>704</v>
      </c>
      <c r="G273" s="141" t="str">
        <f>_xlfn.IFNA(VLOOKUP(E273,TPSQ3Y65!$C$7:$AY$906,49,0),0)</f>
        <v>C</v>
      </c>
      <c r="H273" s="142">
        <f t="shared" si="4"/>
        <v>0</v>
      </c>
      <c r="I273" s="10"/>
    </row>
    <row r="274" spans="1:9" ht="15" customHeight="1" outlineLevel="2">
      <c r="A274" s="12">
        <v>261</v>
      </c>
      <c r="B274" s="13" t="s">
        <v>16</v>
      </c>
      <c r="C274" s="8" t="s">
        <v>140</v>
      </c>
      <c r="D274" s="13" t="s">
        <v>141</v>
      </c>
      <c r="E274" s="13" t="s">
        <v>705</v>
      </c>
      <c r="F274" s="13" t="s">
        <v>706</v>
      </c>
      <c r="G274" s="141" t="str">
        <f>_xlfn.IFNA(VLOOKUP(E274,TPSQ3Y65!$C$7:$AY$906,49,0),0)</f>
        <v>C</v>
      </c>
      <c r="H274" s="142">
        <f t="shared" si="4"/>
        <v>0</v>
      </c>
      <c r="I274" s="10"/>
    </row>
    <row r="275" spans="1:9" ht="15" customHeight="1" outlineLevel="2">
      <c r="A275" s="7">
        <v>262</v>
      </c>
      <c r="B275" s="8" t="s">
        <v>16</v>
      </c>
      <c r="C275" s="8" t="s">
        <v>140</v>
      </c>
      <c r="D275" s="8" t="s">
        <v>141</v>
      </c>
      <c r="E275" s="8" t="s">
        <v>707</v>
      </c>
      <c r="F275" s="8" t="s">
        <v>708</v>
      </c>
      <c r="G275" s="141" t="str">
        <f>_xlfn.IFNA(VLOOKUP(E275,TPSQ3Y65!$C$7:$AY$906,49,0),0)</f>
        <v>F</v>
      </c>
      <c r="H275" s="142">
        <f t="shared" si="4"/>
        <v>0</v>
      </c>
      <c r="I275" s="10"/>
    </row>
    <row r="276" spans="1:9" ht="15" customHeight="1" outlineLevel="2">
      <c r="A276" s="7">
        <v>263</v>
      </c>
      <c r="B276" s="8" t="s">
        <v>16</v>
      </c>
      <c r="C276" s="8" t="s">
        <v>140</v>
      </c>
      <c r="D276" s="8" t="s">
        <v>141</v>
      </c>
      <c r="E276" s="8" t="s">
        <v>709</v>
      </c>
      <c r="F276" s="8" t="s">
        <v>710</v>
      </c>
      <c r="G276" s="141" t="str">
        <f>_xlfn.IFNA(VLOOKUP(E276,TPSQ3Y65!$C$7:$AY$906,49,0),0)</f>
        <v>B</v>
      </c>
      <c r="H276" s="142">
        <f t="shared" si="4"/>
        <v>150000</v>
      </c>
      <c r="I276" s="10"/>
    </row>
    <row r="277" spans="1:9" ht="15" customHeight="1" outlineLevel="2">
      <c r="A277" s="7">
        <v>264</v>
      </c>
      <c r="B277" s="8" t="s">
        <v>16</v>
      </c>
      <c r="C277" s="8" t="s">
        <v>140</v>
      </c>
      <c r="D277" s="8" t="s">
        <v>141</v>
      </c>
      <c r="E277" s="8" t="s">
        <v>711</v>
      </c>
      <c r="F277" s="8" t="s">
        <v>712</v>
      </c>
      <c r="G277" s="141" t="str">
        <f>_xlfn.IFNA(VLOOKUP(E277,TPSQ3Y65!$C$7:$AY$906,49,0),0)</f>
        <v>B</v>
      </c>
      <c r="H277" s="142">
        <f t="shared" si="4"/>
        <v>150000</v>
      </c>
      <c r="I277" s="10"/>
    </row>
    <row r="278" spans="1:9" ht="15" customHeight="1" outlineLevel="2">
      <c r="A278" s="7">
        <v>265</v>
      </c>
      <c r="B278" s="8" t="s">
        <v>16</v>
      </c>
      <c r="C278" s="8" t="s">
        <v>140</v>
      </c>
      <c r="D278" s="8" t="s">
        <v>141</v>
      </c>
      <c r="E278" s="8" t="s">
        <v>713</v>
      </c>
      <c r="F278" s="8" t="s">
        <v>714</v>
      </c>
      <c r="G278" s="141" t="str">
        <f>_xlfn.IFNA(VLOOKUP(E278,TPSQ3Y65!$C$7:$AY$906,49,0),0)</f>
        <v>F</v>
      </c>
      <c r="H278" s="142">
        <f t="shared" si="4"/>
        <v>0</v>
      </c>
      <c r="I278" s="10"/>
    </row>
    <row r="279" spans="1:9" ht="15" customHeight="1" outlineLevel="2">
      <c r="A279" s="7">
        <v>266</v>
      </c>
      <c r="B279" s="8" t="s">
        <v>16</v>
      </c>
      <c r="C279" s="8" t="s">
        <v>140</v>
      </c>
      <c r="D279" s="8" t="s">
        <v>141</v>
      </c>
      <c r="E279" s="8" t="s">
        <v>715</v>
      </c>
      <c r="F279" s="8" t="s">
        <v>716</v>
      </c>
      <c r="G279" s="141" t="str">
        <f>_xlfn.IFNA(VLOOKUP(E279,TPSQ3Y65!$C$7:$AY$906,49,0),0)</f>
        <v>D</v>
      </c>
      <c r="H279" s="142">
        <f t="shared" si="4"/>
        <v>0</v>
      </c>
      <c r="I279" s="10"/>
    </row>
    <row r="280" spans="1:9" ht="15" customHeight="1" outlineLevel="2">
      <c r="A280" s="7">
        <v>267</v>
      </c>
      <c r="B280" s="8" t="s">
        <v>16</v>
      </c>
      <c r="C280" s="8" t="s">
        <v>140</v>
      </c>
      <c r="D280" s="8" t="s">
        <v>141</v>
      </c>
      <c r="E280" s="8" t="s">
        <v>717</v>
      </c>
      <c r="F280" s="8" t="s">
        <v>718</v>
      </c>
      <c r="G280" s="141" t="str">
        <f>_xlfn.IFNA(VLOOKUP(E280,TPSQ3Y65!$C$7:$AY$906,49,0),0)</f>
        <v>D</v>
      </c>
      <c r="H280" s="142">
        <f t="shared" si="4"/>
        <v>0</v>
      </c>
      <c r="I280" s="10"/>
    </row>
    <row r="281" spans="1:9" ht="15" customHeight="1" outlineLevel="2">
      <c r="A281" s="7">
        <v>268</v>
      </c>
      <c r="B281" s="8" t="s">
        <v>16</v>
      </c>
      <c r="C281" s="8" t="s">
        <v>140</v>
      </c>
      <c r="D281" s="8" t="s">
        <v>141</v>
      </c>
      <c r="E281" s="8" t="s">
        <v>719</v>
      </c>
      <c r="F281" s="8" t="s">
        <v>720</v>
      </c>
      <c r="G281" s="141" t="str">
        <f>_xlfn.IFNA(VLOOKUP(E281,TPSQ3Y65!$C$7:$AY$906,49,0),0)</f>
        <v>F</v>
      </c>
      <c r="H281" s="142">
        <f t="shared" si="4"/>
        <v>0</v>
      </c>
      <c r="I281" s="10"/>
    </row>
    <row r="282" spans="1:9" ht="15" customHeight="1" outlineLevel="2">
      <c r="A282" s="7">
        <v>269</v>
      </c>
      <c r="B282" s="8" t="s">
        <v>16</v>
      </c>
      <c r="C282" s="8" t="s">
        <v>140</v>
      </c>
      <c r="D282" s="8" t="s">
        <v>141</v>
      </c>
      <c r="E282" s="8" t="s">
        <v>721</v>
      </c>
      <c r="F282" s="8" t="s">
        <v>722</v>
      </c>
      <c r="G282" s="141" t="str">
        <f>_xlfn.IFNA(VLOOKUP(E282,TPSQ3Y65!$C$7:$AY$906,49,0),0)</f>
        <v>F</v>
      </c>
      <c r="H282" s="142">
        <f t="shared" si="4"/>
        <v>0</v>
      </c>
      <c r="I282" s="10"/>
    </row>
    <row r="283" spans="1:9" ht="15" customHeight="1" outlineLevel="2">
      <c r="A283" s="7">
        <v>270</v>
      </c>
      <c r="B283" s="8" t="s">
        <v>16</v>
      </c>
      <c r="C283" s="8" t="s">
        <v>140</v>
      </c>
      <c r="D283" s="8" t="s">
        <v>141</v>
      </c>
      <c r="E283" s="8" t="s">
        <v>723</v>
      </c>
      <c r="F283" s="8" t="s">
        <v>724</v>
      </c>
      <c r="G283" s="141" t="str">
        <f>_xlfn.IFNA(VLOOKUP(E283,TPSQ3Y65!$C$7:$AY$906,49,0),0)</f>
        <v>D</v>
      </c>
      <c r="H283" s="142">
        <f t="shared" si="4"/>
        <v>0</v>
      </c>
      <c r="I283" s="10"/>
    </row>
    <row r="284" spans="1:9" ht="15" customHeight="1" outlineLevel="2">
      <c r="A284" s="7">
        <v>271</v>
      </c>
      <c r="B284" s="8" t="s">
        <v>16</v>
      </c>
      <c r="C284" s="8" t="s">
        <v>140</v>
      </c>
      <c r="D284" s="8" t="s">
        <v>141</v>
      </c>
      <c r="E284" s="8" t="s">
        <v>725</v>
      </c>
      <c r="F284" s="8" t="s">
        <v>726</v>
      </c>
      <c r="G284" s="141" t="str">
        <f>_xlfn.IFNA(VLOOKUP(E284,TPSQ3Y65!$C$7:$AY$906,49,0),0)</f>
        <v>C</v>
      </c>
      <c r="H284" s="142">
        <f t="shared" si="4"/>
        <v>0</v>
      </c>
      <c r="I284" s="10"/>
    </row>
    <row r="285" spans="1:9" ht="15" customHeight="1" outlineLevel="2">
      <c r="A285" s="7">
        <v>272</v>
      </c>
      <c r="B285" s="8" t="s">
        <v>16</v>
      </c>
      <c r="C285" s="8" t="s">
        <v>140</v>
      </c>
      <c r="D285" s="8" t="s">
        <v>141</v>
      </c>
      <c r="E285" s="8" t="s">
        <v>727</v>
      </c>
      <c r="F285" s="8" t="s">
        <v>728</v>
      </c>
      <c r="G285" s="141" t="str">
        <f>_xlfn.IFNA(VLOOKUP(E285,TPSQ3Y65!$C$7:$AY$906,49,0),0)</f>
        <v>D</v>
      </c>
      <c r="H285" s="142">
        <f t="shared" si="4"/>
        <v>0</v>
      </c>
      <c r="I285" s="10"/>
    </row>
    <row r="286" spans="1:9" ht="15" customHeight="1" outlineLevel="2">
      <c r="A286" s="12">
        <v>273</v>
      </c>
      <c r="B286" s="13" t="s">
        <v>16</v>
      </c>
      <c r="C286" s="8" t="s">
        <v>21</v>
      </c>
      <c r="D286" s="13" t="s">
        <v>22</v>
      </c>
      <c r="E286" s="13" t="s">
        <v>729</v>
      </c>
      <c r="F286" s="13" t="s">
        <v>730</v>
      </c>
      <c r="G286" s="141" t="str">
        <f>_xlfn.IFNA(VLOOKUP(E286,TPSQ3Y65!$C$7:$AY$906,49,0),0)</f>
        <v>D</v>
      </c>
      <c r="H286" s="142">
        <f t="shared" si="4"/>
        <v>0</v>
      </c>
      <c r="I286" s="10"/>
    </row>
    <row r="287" spans="1:9" ht="15" customHeight="1" outlineLevel="2">
      <c r="A287" s="7">
        <v>274</v>
      </c>
      <c r="B287" s="8" t="s">
        <v>16</v>
      </c>
      <c r="C287" s="8" t="s">
        <v>21</v>
      </c>
      <c r="D287" s="8" t="s">
        <v>22</v>
      </c>
      <c r="E287" s="8" t="s">
        <v>731</v>
      </c>
      <c r="F287" s="8" t="s">
        <v>732</v>
      </c>
      <c r="G287" s="141" t="str">
        <f>_xlfn.IFNA(VLOOKUP(E287,TPSQ3Y65!$C$7:$AY$906,49,0),0)</f>
        <v>C</v>
      </c>
      <c r="H287" s="142">
        <f t="shared" si="4"/>
        <v>0</v>
      </c>
      <c r="I287" s="10"/>
    </row>
    <row r="288" spans="1:9" ht="15" customHeight="1" outlineLevel="2">
      <c r="A288" s="7">
        <v>275</v>
      </c>
      <c r="B288" s="8" t="s">
        <v>16</v>
      </c>
      <c r="C288" s="8" t="s">
        <v>21</v>
      </c>
      <c r="D288" s="8" t="s">
        <v>22</v>
      </c>
      <c r="E288" s="8" t="s">
        <v>733</v>
      </c>
      <c r="F288" s="8" t="s">
        <v>734</v>
      </c>
      <c r="G288" s="141" t="str">
        <f>_xlfn.IFNA(VLOOKUP(E288,TPSQ3Y65!$C$7:$AY$906,49,0),0)</f>
        <v>F</v>
      </c>
      <c r="H288" s="142">
        <f t="shared" si="4"/>
        <v>0</v>
      </c>
      <c r="I288" s="10"/>
    </row>
    <row r="289" spans="1:9" ht="15" customHeight="1" outlineLevel="2">
      <c r="A289" s="7">
        <v>276</v>
      </c>
      <c r="B289" s="8" t="s">
        <v>16</v>
      </c>
      <c r="C289" s="8" t="s">
        <v>21</v>
      </c>
      <c r="D289" s="8" t="s">
        <v>22</v>
      </c>
      <c r="E289" s="8" t="s">
        <v>735</v>
      </c>
      <c r="F289" s="8" t="s">
        <v>736</v>
      </c>
      <c r="G289" s="141" t="str">
        <f>_xlfn.IFNA(VLOOKUP(E289,TPSQ3Y65!$C$7:$AY$906,49,0),0)</f>
        <v>C</v>
      </c>
      <c r="H289" s="142">
        <f t="shared" si="4"/>
        <v>0</v>
      </c>
      <c r="I289" s="10"/>
    </row>
    <row r="290" spans="1:9" ht="15" customHeight="1" outlineLevel="2">
      <c r="A290" s="12">
        <v>277</v>
      </c>
      <c r="B290" s="13" t="s">
        <v>23</v>
      </c>
      <c r="C290" s="8" t="s">
        <v>142</v>
      </c>
      <c r="D290" s="13" t="s">
        <v>143</v>
      </c>
      <c r="E290" s="13" t="s">
        <v>737</v>
      </c>
      <c r="F290" s="13" t="s">
        <v>738</v>
      </c>
      <c r="G290" s="141" t="str">
        <f>_xlfn.IFNA(VLOOKUP(E290,TPSQ3Y65!$C$7:$AY$906,49,0),0)</f>
        <v>C</v>
      </c>
      <c r="H290" s="142">
        <f t="shared" si="4"/>
        <v>0</v>
      </c>
      <c r="I290" s="10"/>
    </row>
    <row r="291" spans="1:9" ht="15" customHeight="1" outlineLevel="2">
      <c r="A291" s="7">
        <v>278</v>
      </c>
      <c r="B291" s="8" t="s">
        <v>23</v>
      </c>
      <c r="C291" s="8" t="s">
        <v>142</v>
      </c>
      <c r="D291" s="8" t="s">
        <v>143</v>
      </c>
      <c r="E291" s="8" t="s">
        <v>739</v>
      </c>
      <c r="F291" s="8" t="s">
        <v>740</v>
      </c>
      <c r="G291" s="141" t="str">
        <f>_xlfn.IFNA(VLOOKUP(E291,TPSQ3Y65!$C$7:$AY$906,49,0),0)</f>
        <v>D</v>
      </c>
      <c r="H291" s="142">
        <f t="shared" si="4"/>
        <v>0</v>
      </c>
      <c r="I291" s="10"/>
    </row>
    <row r="292" spans="1:9" ht="15" customHeight="1" outlineLevel="2">
      <c r="A292" s="7">
        <v>279</v>
      </c>
      <c r="B292" s="8" t="s">
        <v>23</v>
      </c>
      <c r="C292" s="8" t="s">
        <v>142</v>
      </c>
      <c r="D292" s="8" t="s">
        <v>143</v>
      </c>
      <c r="E292" s="8" t="s">
        <v>741</v>
      </c>
      <c r="F292" s="8" t="s">
        <v>742</v>
      </c>
      <c r="G292" s="141" t="str">
        <f>_xlfn.IFNA(VLOOKUP(E292,TPSQ3Y65!$C$7:$AY$906,49,0),0)</f>
        <v>A</v>
      </c>
      <c r="H292" s="142">
        <f t="shared" si="4"/>
        <v>300000</v>
      </c>
      <c r="I292" s="10"/>
    </row>
    <row r="293" spans="1:9" ht="15" customHeight="1" outlineLevel="2">
      <c r="A293" s="7">
        <v>280</v>
      </c>
      <c r="B293" s="8" t="s">
        <v>23</v>
      </c>
      <c r="C293" s="8" t="s">
        <v>142</v>
      </c>
      <c r="D293" s="8" t="s">
        <v>143</v>
      </c>
      <c r="E293" s="8" t="s">
        <v>743</v>
      </c>
      <c r="F293" s="8" t="s">
        <v>744</v>
      </c>
      <c r="G293" s="141" t="str">
        <f>_xlfn.IFNA(VLOOKUP(E293,TPSQ3Y65!$C$7:$AY$906,49,0),0)</f>
        <v>B</v>
      </c>
      <c r="H293" s="142">
        <f t="shared" si="4"/>
        <v>150000</v>
      </c>
      <c r="I293" s="10"/>
    </row>
    <row r="294" spans="1:9" ht="15" customHeight="1" outlineLevel="2">
      <c r="A294" s="7">
        <v>281</v>
      </c>
      <c r="B294" s="8" t="s">
        <v>23</v>
      </c>
      <c r="C294" s="8" t="s">
        <v>142</v>
      </c>
      <c r="D294" s="8" t="s">
        <v>143</v>
      </c>
      <c r="E294" s="8" t="s">
        <v>745</v>
      </c>
      <c r="F294" s="8" t="s">
        <v>746</v>
      </c>
      <c r="G294" s="141" t="str">
        <f>_xlfn.IFNA(VLOOKUP(E294,TPSQ3Y65!$C$7:$AY$906,49,0),0)</f>
        <v>C</v>
      </c>
      <c r="H294" s="142">
        <f t="shared" si="4"/>
        <v>0</v>
      </c>
      <c r="I294" s="10"/>
    </row>
    <row r="295" spans="1:9" ht="15" customHeight="1" outlineLevel="2">
      <c r="A295" s="7">
        <v>282</v>
      </c>
      <c r="B295" s="8" t="s">
        <v>23</v>
      </c>
      <c r="C295" s="8" t="s">
        <v>142</v>
      </c>
      <c r="D295" s="8" t="s">
        <v>143</v>
      </c>
      <c r="E295" s="8" t="s">
        <v>747</v>
      </c>
      <c r="F295" s="8" t="s">
        <v>748</v>
      </c>
      <c r="G295" s="141" t="str">
        <f>_xlfn.IFNA(VLOOKUP(E295,TPSQ3Y65!$C$7:$AY$906,49,0),0)</f>
        <v>C</v>
      </c>
      <c r="H295" s="142">
        <f t="shared" si="4"/>
        <v>0</v>
      </c>
      <c r="I295" s="10"/>
    </row>
    <row r="296" spans="1:9" ht="15" customHeight="1" outlineLevel="2">
      <c r="A296" s="7">
        <v>283</v>
      </c>
      <c r="B296" s="8" t="s">
        <v>23</v>
      </c>
      <c r="C296" s="8" t="s">
        <v>142</v>
      </c>
      <c r="D296" s="8" t="s">
        <v>143</v>
      </c>
      <c r="E296" s="8" t="s">
        <v>749</v>
      </c>
      <c r="F296" s="8" t="s">
        <v>750</v>
      </c>
      <c r="G296" s="141" t="str">
        <f>_xlfn.IFNA(VLOOKUP(E296,TPSQ3Y65!$C$7:$AY$906,49,0),0)</f>
        <v>B</v>
      </c>
      <c r="H296" s="142">
        <f t="shared" si="4"/>
        <v>150000</v>
      </c>
      <c r="I296" s="10"/>
    </row>
    <row r="297" spans="1:9" ht="15" customHeight="1" outlineLevel="2">
      <c r="A297" s="7">
        <v>284</v>
      </c>
      <c r="B297" s="8" t="s">
        <v>23</v>
      </c>
      <c r="C297" s="8" t="s">
        <v>142</v>
      </c>
      <c r="D297" s="8" t="s">
        <v>143</v>
      </c>
      <c r="E297" s="8" t="s">
        <v>751</v>
      </c>
      <c r="F297" s="8" t="s">
        <v>752</v>
      </c>
      <c r="G297" s="141" t="str">
        <f>_xlfn.IFNA(VLOOKUP(E297,TPSQ3Y65!$C$7:$AY$906,49,0),0)</f>
        <v>B</v>
      </c>
      <c r="H297" s="142">
        <f t="shared" si="4"/>
        <v>150000</v>
      </c>
      <c r="I297" s="10"/>
    </row>
    <row r="298" spans="1:9" ht="15" customHeight="1" outlineLevel="2">
      <c r="A298" s="7">
        <v>285</v>
      </c>
      <c r="B298" s="8" t="s">
        <v>23</v>
      </c>
      <c r="C298" s="8" t="s">
        <v>142</v>
      </c>
      <c r="D298" s="8" t="s">
        <v>143</v>
      </c>
      <c r="E298" s="8" t="s">
        <v>753</v>
      </c>
      <c r="F298" s="8" t="s">
        <v>754</v>
      </c>
      <c r="G298" s="141" t="str">
        <f>_xlfn.IFNA(VLOOKUP(E298,TPSQ3Y65!$C$7:$AY$906,49,0),0)</f>
        <v>F</v>
      </c>
      <c r="H298" s="142">
        <f t="shared" si="4"/>
        <v>0</v>
      </c>
      <c r="I298" s="10"/>
    </row>
    <row r="299" spans="1:9" ht="15" customHeight="1" outlineLevel="2">
      <c r="A299" s="7">
        <v>286</v>
      </c>
      <c r="B299" s="8" t="s">
        <v>23</v>
      </c>
      <c r="C299" s="8" t="s">
        <v>142</v>
      </c>
      <c r="D299" s="8" t="s">
        <v>143</v>
      </c>
      <c r="E299" s="8" t="s">
        <v>755</v>
      </c>
      <c r="F299" s="8" t="s">
        <v>756</v>
      </c>
      <c r="G299" s="141" t="str">
        <f>_xlfn.IFNA(VLOOKUP(E299,TPSQ3Y65!$C$7:$AY$906,49,0),0)</f>
        <v>B</v>
      </c>
      <c r="H299" s="142">
        <f t="shared" si="4"/>
        <v>150000</v>
      </c>
      <c r="I299" s="10"/>
    </row>
    <row r="300" spans="1:9" ht="15" customHeight="1" outlineLevel="2">
      <c r="A300" s="7">
        <v>287</v>
      </c>
      <c r="B300" s="8" t="s">
        <v>23</v>
      </c>
      <c r="C300" s="8" t="s">
        <v>142</v>
      </c>
      <c r="D300" s="8" t="s">
        <v>143</v>
      </c>
      <c r="E300" s="8" t="s">
        <v>757</v>
      </c>
      <c r="F300" s="8" t="s">
        <v>758</v>
      </c>
      <c r="G300" s="141" t="str">
        <f>_xlfn.IFNA(VLOOKUP(E300,TPSQ3Y65!$C$7:$AY$906,49,0),0)</f>
        <v>B</v>
      </c>
      <c r="H300" s="142">
        <f t="shared" si="4"/>
        <v>150000</v>
      </c>
      <c r="I300" s="10"/>
    </row>
    <row r="301" spans="1:9" ht="15" customHeight="1" outlineLevel="2">
      <c r="A301" s="12">
        <v>288</v>
      </c>
      <c r="B301" s="13" t="s">
        <v>23</v>
      </c>
      <c r="C301" s="8" t="s">
        <v>106</v>
      </c>
      <c r="D301" s="13" t="s">
        <v>107</v>
      </c>
      <c r="E301" s="13" t="s">
        <v>759</v>
      </c>
      <c r="F301" s="13" t="s">
        <v>760</v>
      </c>
      <c r="G301" s="141" t="str">
        <f>_xlfn.IFNA(VLOOKUP(E301,TPSQ3Y65!$C$7:$AY$906,49,0),0)</f>
        <v>A</v>
      </c>
      <c r="H301" s="142">
        <f t="shared" si="4"/>
        <v>300000</v>
      </c>
      <c r="I301" s="10"/>
    </row>
    <row r="302" spans="1:9" ht="15" customHeight="1" outlineLevel="2">
      <c r="A302" s="7">
        <v>289</v>
      </c>
      <c r="B302" s="8" t="s">
        <v>23</v>
      </c>
      <c r="C302" s="8" t="s">
        <v>106</v>
      </c>
      <c r="D302" s="8" t="s">
        <v>107</v>
      </c>
      <c r="E302" s="8" t="s">
        <v>761</v>
      </c>
      <c r="F302" s="8" t="s">
        <v>762</v>
      </c>
      <c r="G302" s="141" t="str">
        <f>_xlfn.IFNA(VLOOKUP(E302,TPSQ3Y65!$C$7:$AY$906,49,0),0)</f>
        <v>A</v>
      </c>
      <c r="H302" s="142">
        <f t="shared" si="4"/>
        <v>300000</v>
      </c>
      <c r="I302" s="10"/>
    </row>
    <row r="303" spans="1:9" ht="15" customHeight="1" outlineLevel="2">
      <c r="A303" s="7">
        <v>290</v>
      </c>
      <c r="B303" s="8" t="s">
        <v>23</v>
      </c>
      <c r="C303" s="8" t="s">
        <v>106</v>
      </c>
      <c r="D303" s="8" t="s">
        <v>107</v>
      </c>
      <c r="E303" s="8" t="s">
        <v>763</v>
      </c>
      <c r="F303" s="8" t="s">
        <v>764</v>
      </c>
      <c r="G303" s="141" t="str">
        <f>_xlfn.IFNA(VLOOKUP(E303,TPSQ3Y65!$C$7:$AY$906,49,0),0)</f>
        <v>B</v>
      </c>
      <c r="H303" s="142">
        <f t="shared" si="4"/>
        <v>150000</v>
      </c>
      <c r="I303" s="10"/>
    </row>
    <row r="304" spans="1:9" ht="15" customHeight="1" outlineLevel="2">
      <c r="A304" s="7">
        <v>291</v>
      </c>
      <c r="B304" s="8" t="s">
        <v>23</v>
      </c>
      <c r="C304" s="8" t="s">
        <v>106</v>
      </c>
      <c r="D304" s="8" t="s">
        <v>107</v>
      </c>
      <c r="E304" s="8" t="s">
        <v>765</v>
      </c>
      <c r="F304" s="8" t="s">
        <v>766</v>
      </c>
      <c r="G304" s="141" t="str">
        <f>_xlfn.IFNA(VLOOKUP(E304,TPSQ3Y65!$C$7:$AY$906,49,0),0)</f>
        <v>B</v>
      </c>
      <c r="H304" s="142">
        <f t="shared" si="4"/>
        <v>150000</v>
      </c>
      <c r="I304" s="10"/>
    </row>
    <row r="305" spans="1:9" ht="15" customHeight="1" outlineLevel="2">
      <c r="A305" s="7">
        <v>292</v>
      </c>
      <c r="B305" s="8" t="s">
        <v>23</v>
      </c>
      <c r="C305" s="8" t="s">
        <v>106</v>
      </c>
      <c r="D305" s="8" t="s">
        <v>107</v>
      </c>
      <c r="E305" s="8" t="s">
        <v>767</v>
      </c>
      <c r="F305" s="8" t="s">
        <v>768</v>
      </c>
      <c r="G305" s="141" t="str">
        <f>_xlfn.IFNA(VLOOKUP(E305,TPSQ3Y65!$C$7:$AY$906,49,0),0)</f>
        <v>C</v>
      </c>
      <c r="H305" s="142">
        <f t="shared" si="4"/>
        <v>0</v>
      </c>
      <c r="I305" s="10"/>
    </row>
    <row r="306" spans="1:9" ht="15" customHeight="1" outlineLevel="2">
      <c r="A306" s="7">
        <v>293</v>
      </c>
      <c r="B306" s="8" t="s">
        <v>23</v>
      </c>
      <c r="C306" s="8" t="s">
        <v>106</v>
      </c>
      <c r="D306" s="8" t="s">
        <v>107</v>
      </c>
      <c r="E306" s="8" t="s">
        <v>769</v>
      </c>
      <c r="F306" s="8" t="s">
        <v>770</v>
      </c>
      <c r="G306" s="141" t="str">
        <f>_xlfn.IFNA(VLOOKUP(E306,TPSQ3Y65!$C$7:$AY$906,49,0),0)</f>
        <v>B</v>
      </c>
      <c r="H306" s="142">
        <f t="shared" si="4"/>
        <v>150000</v>
      </c>
      <c r="I306" s="10"/>
    </row>
    <row r="307" spans="1:9" ht="15" customHeight="1" outlineLevel="2">
      <c r="A307" s="7">
        <v>294</v>
      </c>
      <c r="B307" s="8" t="s">
        <v>23</v>
      </c>
      <c r="C307" s="8" t="s">
        <v>106</v>
      </c>
      <c r="D307" s="8" t="s">
        <v>107</v>
      </c>
      <c r="E307" s="8" t="s">
        <v>771</v>
      </c>
      <c r="F307" s="8" t="s">
        <v>772</v>
      </c>
      <c r="G307" s="141" t="str">
        <f>_xlfn.IFNA(VLOOKUP(E307,TPSQ3Y65!$C$7:$AY$906,49,0),0)</f>
        <v>B</v>
      </c>
      <c r="H307" s="142">
        <f t="shared" si="4"/>
        <v>150000</v>
      </c>
      <c r="I307" s="10"/>
    </row>
    <row r="308" spans="1:9" ht="15" customHeight="1" outlineLevel="2">
      <c r="A308" s="7">
        <v>295</v>
      </c>
      <c r="B308" s="8" t="s">
        <v>23</v>
      </c>
      <c r="C308" s="8" t="s">
        <v>106</v>
      </c>
      <c r="D308" s="8" t="s">
        <v>107</v>
      </c>
      <c r="E308" s="8" t="s">
        <v>773</v>
      </c>
      <c r="F308" s="8" t="s">
        <v>774</v>
      </c>
      <c r="G308" s="141" t="str">
        <f>_xlfn.IFNA(VLOOKUP(E308,TPSQ3Y65!$C$7:$AY$906,49,0),0)</f>
        <v>C</v>
      </c>
      <c r="H308" s="142">
        <f t="shared" si="4"/>
        <v>0</v>
      </c>
      <c r="I308" s="10"/>
    </row>
    <row r="309" spans="1:9" ht="15" customHeight="1" outlineLevel="2">
      <c r="A309" s="7">
        <v>296</v>
      </c>
      <c r="B309" s="8" t="s">
        <v>23</v>
      </c>
      <c r="C309" s="8" t="s">
        <v>106</v>
      </c>
      <c r="D309" s="8" t="s">
        <v>107</v>
      </c>
      <c r="E309" s="8" t="s">
        <v>775</v>
      </c>
      <c r="F309" s="8" t="s">
        <v>776</v>
      </c>
      <c r="G309" s="141" t="str">
        <f>_xlfn.IFNA(VLOOKUP(E309,TPSQ3Y65!$C$7:$AY$906,49,0),0)</f>
        <v>A</v>
      </c>
      <c r="H309" s="142">
        <f t="shared" si="4"/>
        <v>300000</v>
      </c>
      <c r="I309" s="10"/>
    </row>
    <row r="310" spans="1:9" ht="15" customHeight="1" outlineLevel="2">
      <c r="A310" s="7">
        <v>297</v>
      </c>
      <c r="B310" s="8" t="s">
        <v>23</v>
      </c>
      <c r="C310" s="8" t="s">
        <v>106</v>
      </c>
      <c r="D310" s="8" t="s">
        <v>107</v>
      </c>
      <c r="E310" s="8" t="s">
        <v>777</v>
      </c>
      <c r="F310" s="8" t="s">
        <v>778</v>
      </c>
      <c r="G310" s="141" t="str">
        <f>_xlfn.IFNA(VLOOKUP(E310,TPSQ3Y65!$C$7:$AY$906,49,0),0)</f>
        <v>C</v>
      </c>
      <c r="H310" s="142">
        <f t="shared" si="4"/>
        <v>0</v>
      </c>
      <c r="I310" s="10"/>
    </row>
    <row r="311" spans="1:9" ht="15" customHeight="1" outlineLevel="2">
      <c r="A311" s="7">
        <v>298</v>
      </c>
      <c r="B311" s="8" t="s">
        <v>23</v>
      </c>
      <c r="C311" s="8" t="s">
        <v>106</v>
      </c>
      <c r="D311" s="8" t="s">
        <v>107</v>
      </c>
      <c r="E311" s="8" t="s">
        <v>779</v>
      </c>
      <c r="F311" s="8" t="s">
        <v>780</v>
      </c>
      <c r="G311" s="141" t="str">
        <f>_xlfn.IFNA(VLOOKUP(E311,TPSQ3Y65!$C$7:$AY$906,49,0),0)</f>
        <v>B</v>
      </c>
      <c r="H311" s="142">
        <f t="shared" si="4"/>
        <v>150000</v>
      </c>
      <c r="I311" s="10"/>
    </row>
    <row r="312" spans="1:9" ht="15" customHeight="1" outlineLevel="2">
      <c r="A312" s="7">
        <v>299</v>
      </c>
      <c r="B312" s="8" t="s">
        <v>23</v>
      </c>
      <c r="C312" s="8" t="s">
        <v>106</v>
      </c>
      <c r="D312" s="8" t="s">
        <v>107</v>
      </c>
      <c r="E312" s="8" t="s">
        <v>781</v>
      </c>
      <c r="F312" s="8" t="s">
        <v>782</v>
      </c>
      <c r="G312" s="141" t="str">
        <f>_xlfn.IFNA(VLOOKUP(E312,TPSQ3Y65!$C$7:$AY$906,49,0),0)</f>
        <v>C</v>
      </c>
      <c r="H312" s="142">
        <f t="shared" si="4"/>
        <v>0</v>
      </c>
      <c r="I312" s="10"/>
    </row>
    <row r="313" spans="1:9" ht="15" customHeight="1" outlineLevel="2">
      <c r="A313" s="7">
        <v>300</v>
      </c>
      <c r="B313" s="8" t="s">
        <v>23</v>
      </c>
      <c r="C313" s="8" t="s">
        <v>106</v>
      </c>
      <c r="D313" s="8" t="s">
        <v>107</v>
      </c>
      <c r="E313" s="8" t="s">
        <v>783</v>
      </c>
      <c r="F313" s="8" t="s">
        <v>784</v>
      </c>
      <c r="G313" s="141" t="str">
        <f>_xlfn.IFNA(VLOOKUP(E313,TPSQ3Y65!$C$7:$AY$906,49,0),0)</f>
        <v>D</v>
      </c>
      <c r="H313" s="142">
        <f t="shared" si="4"/>
        <v>0</v>
      </c>
      <c r="I313" s="10"/>
    </row>
    <row r="314" spans="1:9" ht="15" customHeight="1" outlineLevel="2">
      <c r="A314" s="7">
        <v>301</v>
      </c>
      <c r="B314" s="8" t="s">
        <v>23</v>
      </c>
      <c r="C314" s="8" t="s">
        <v>106</v>
      </c>
      <c r="D314" s="8" t="s">
        <v>107</v>
      </c>
      <c r="E314" s="8" t="s">
        <v>785</v>
      </c>
      <c r="F314" s="8" t="s">
        <v>786</v>
      </c>
      <c r="G314" s="141" t="str">
        <f>_xlfn.IFNA(VLOOKUP(E314,TPSQ3Y65!$C$7:$AY$906,49,0),0)</f>
        <v>C</v>
      </c>
      <c r="H314" s="142">
        <f t="shared" si="4"/>
        <v>0</v>
      </c>
      <c r="I314" s="10"/>
    </row>
    <row r="315" spans="1:9" ht="15" customHeight="1" outlineLevel="2">
      <c r="A315" s="7">
        <v>302</v>
      </c>
      <c r="B315" s="8" t="s">
        <v>23</v>
      </c>
      <c r="C315" s="8" t="s">
        <v>106</v>
      </c>
      <c r="D315" s="8" t="s">
        <v>107</v>
      </c>
      <c r="E315" s="8" t="s">
        <v>787</v>
      </c>
      <c r="F315" s="8" t="s">
        <v>788</v>
      </c>
      <c r="G315" s="141" t="str">
        <f>_xlfn.IFNA(VLOOKUP(E315,TPSQ3Y65!$C$7:$AY$906,49,0),0)</f>
        <v>B</v>
      </c>
      <c r="H315" s="142">
        <f t="shared" si="4"/>
        <v>150000</v>
      </c>
      <c r="I315" s="10"/>
    </row>
    <row r="316" spans="1:9" ht="15" customHeight="1" outlineLevel="2">
      <c r="A316" s="7">
        <v>303</v>
      </c>
      <c r="B316" s="8" t="s">
        <v>23</v>
      </c>
      <c r="C316" s="8" t="s">
        <v>106</v>
      </c>
      <c r="D316" s="8" t="s">
        <v>107</v>
      </c>
      <c r="E316" s="8" t="s">
        <v>789</v>
      </c>
      <c r="F316" s="8" t="s">
        <v>790</v>
      </c>
      <c r="G316" s="141" t="str">
        <f>_xlfn.IFNA(VLOOKUP(E316,TPSQ3Y65!$C$7:$AY$906,49,0),0)</f>
        <v>F</v>
      </c>
      <c r="H316" s="142">
        <f t="shared" si="4"/>
        <v>0</v>
      </c>
      <c r="I316" s="10"/>
    </row>
    <row r="317" spans="1:9" ht="15" customHeight="1" outlineLevel="2">
      <c r="A317" s="12">
        <v>304</v>
      </c>
      <c r="B317" s="13" t="s">
        <v>23</v>
      </c>
      <c r="C317" s="8" t="s">
        <v>108</v>
      </c>
      <c r="D317" s="13" t="s">
        <v>109</v>
      </c>
      <c r="E317" s="13" t="s">
        <v>791</v>
      </c>
      <c r="F317" s="13" t="s">
        <v>792</v>
      </c>
      <c r="G317" s="141" t="str">
        <f>_xlfn.IFNA(VLOOKUP(E317,TPSQ3Y65!$C$7:$AY$906,49,0),0)</f>
        <v>C</v>
      </c>
      <c r="H317" s="142">
        <f t="shared" si="4"/>
        <v>0</v>
      </c>
      <c r="I317" s="10"/>
    </row>
    <row r="318" spans="1:9" ht="15" customHeight="1" outlineLevel="2">
      <c r="A318" s="7">
        <v>305</v>
      </c>
      <c r="B318" s="8" t="s">
        <v>23</v>
      </c>
      <c r="C318" s="8" t="s">
        <v>108</v>
      </c>
      <c r="D318" s="8" t="s">
        <v>109</v>
      </c>
      <c r="E318" s="8" t="s">
        <v>793</v>
      </c>
      <c r="F318" s="8" t="s">
        <v>794</v>
      </c>
      <c r="G318" s="141" t="str">
        <f>_xlfn.IFNA(VLOOKUP(E318,TPSQ3Y65!$C$7:$AY$906,49,0),0)</f>
        <v>C</v>
      </c>
      <c r="H318" s="142">
        <f t="shared" si="4"/>
        <v>0</v>
      </c>
      <c r="I318" s="10"/>
    </row>
    <row r="319" spans="1:9" ht="15" customHeight="1" outlineLevel="2">
      <c r="A319" s="7">
        <v>306</v>
      </c>
      <c r="B319" s="8" t="s">
        <v>23</v>
      </c>
      <c r="C319" s="8" t="s">
        <v>108</v>
      </c>
      <c r="D319" s="8" t="s">
        <v>109</v>
      </c>
      <c r="E319" s="8" t="s">
        <v>795</v>
      </c>
      <c r="F319" s="8" t="s">
        <v>796</v>
      </c>
      <c r="G319" s="141" t="str">
        <f>_xlfn.IFNA(VLOOKUP(E319,TPSQ3Y65!$C$7:$AY$906,49,0),0)</f>
        <v>B</v>
      </c>
      <c r="H319" s="142">
        <f t="shared" si="4"/>
        <v>150000</v>
      </c>
      <c r="I319" s="10"/>
    </row>
    <row r="320" spans="1:9" ht="15" customHeight="1" outlineLevel="2">
      <c r="A320" s="7">
        <v>307</v>
      </c>
      <c r="B320" s="8" t="s">
        <v>23</v>
      </c>
      <c r="C320" s="8" t="s">
        <v>108</v>
      </c>
      <c r="D320" s="8" t="s">
        <v>109</v>
      </c>
      <c r="E320" s="8" t="s">
        <v>797</v>
      </c>
      <c r="F320" s="8" t="s">
        <v>798</v>
      </c>
      <c r="G320" s="141" t="str">
        <f>_xlfn.IFNA(VLOOKUP(E320,TPSQ3Y65!$C$7:$AY$906,49,0),0)</f>
        <v>B</v>
      </c>
      <c r="H320" s="142">
        <f t="shared" si="4"/>
        <v>150000</v>
      </c>
      <c r="I320" s="10"/>
    </row>
    <row r="321" spans="1:9" ht="15" customHeight="1" outlineLevel="2">
      <c r="A321" s="7">
        <v>308</v>
      </c>
      <c r="B321" s="8" t="s">
        <v>23</v>
      </c>
      <c r="C321" s="8" t="s">
        <v>108</v>
      </c>
      <c r="D321" s="8" t="s">
        <v>109</v>
      </c>
      <c r="E321" s="8" t="s">
        <v>799</v>
      </c>
      <c r="F321" s="8" t="s">
        <v>800</v>
      </c>
      <c r="G321" s="141" t="str">
        <f>_xlfn.IFNA(VLOOKUP(E321,TPSQ3Y65!$C$7:$AY$906,49,0),0)</f>
        <v>B</v>
      </c>
      <c r="H321" s="142">
        <f t="shared" si="4"/>
        <v>150000</v>
      </c>
      <c r="I321" s="10"/>
    </row>
    <row r="322" spans="1:9" ht="15" customHeight="1" outlineLevel="2">
      <c r="A322" s="7">
        <v>309</v>
      </c>
      <c r="B322" s="8" t="s">
        <v>23</v>
      </c>
      <c r="C322" s="8" t="s">
        <v>108</v>
      </c>
      <c r="D322" s="8" t="s">
        <v>109</v>
      </c>
      <c r="E322" s="8" t="s">
        <v>801</v>
      </c>
      <c r="F322" s="8" t="s">
        <v>802</v>
      </c>
      <c r="G322" s="141" t="str">
        <f>_xlfn.IFNA(VLOOKUP(E322,TPSQ3Y65!$C$7:$AY$906,49,0),0)</f>
        <v>B</v>
      </c>
      <c r="H322" s="142">
        <f t="shared" si="4"/>
        <v>150000</v>
      </c>
      <c r="I322" s="10"/>
    </row>
    <row r="323" spans="1:9" ht="15" customHeight="1" outlineLevel="2">
      <c r="A323" s="7">
        <v>310</v>
      </c>
      <c r="B323" s="8" t="s">
        <v>23</v>
      </c>
      <c r="C323" s="8" t="s">
        <v>108</v>
      </c>
      <c r="D323" s="8" t="s">
        <v>109</v>
      </c>
      <c r="E323" s="8" t="s">
        <v>803</v>
      </c>
      <c r="F323" s="8" t="s">
        <v>804</v>
      </c>
      <c r="G323" s="141" t="str">
        <f>_xlfn.IFNA(VLOOKUP(E323,TPSQ3Y65!$C$7:$AY$906,49,0),0)</f>
        <v>C</v>
      </c>
      <c r="H323" s="142">
        <f t="shared" si="4"/>
        <v>0</v>
      </c>
      <c r="I323" s="10"/>
    </row>
    <row r="324" spans="1:9" ht="15" customHeight="1" outlineLevel="2">
      <c r="A324" s="7">
        <v>311</v>
      </c>
      <c r="B324" s="8" t="s">
        <v>23</v>
      </c>
      <c r="C324" s="8" t="s">
        <v>108</v>
      </c>
      <c r="D324" s="8" t="s">
        <v>109</v>
      </c>
      <c r="E324" s="8" t="s">
        <v>805</v>
      </c>
      <c r="F324" s="8" t="s">
        <v>806</v>
      </c>
      <c r="G324" s="141" t="str">
        <f>_xlfn.IFNA(VLOOKUP(E324,TPSQ3Y65!$C$7:$AY$906,49,0),0)</f>
        <v>D</v>
      </c>
      <c r="H324" s="142">
        <f t="shared" si="4"/>
        <v>0</v>
      </c>
      <c r="I324" s="10"/>
    </row>
    <row r="325" spans="1:9" ht="15" customHeight="1" outlineLevel="2">
      <c r="A325" s="7">
        <v>312</v>
      </c>
      <c r="B325" s="8" t="s">
        <v>23</v>
      </c>
      <c r="C325" s="8" t="s">
        <v>108</v>
      </c>
      <c r="D325" s="8" t="s">
        <v>109</v>
      </c>
      <c r="E325" s="8" t="s">
        <v>807</v>
      </c>
      <c r="F325" s="8" t="s">
        <v>808</v>
      </c>
      <c r="G325" s="141" t="str">
        <f>_xlfn.IFNA(VLOOKUP(E325,TPSQ3Y65!$C$7:$AY$906,49,0),0)</f>
        <v>B</v>
      </c>
      <c r="H325" s="142">
        <f t="shared" si="4"/>
        <v>150000</v>
      </c>
      <c r="I325" s="10"/>
    </row>
    <row r="326" spans="1:9" ht="15" customHeight="1" outlineLevel="2">
      <c r="A326" s="7">
        <v>313</v>
      </c>
      <c r="B326" s="8" t="s">
        <v>23</v>
      </c>
      <c r="C326" s="8" t="s">
        <v>108</v>
      </c>
      <c r="D326" s="8" t="s">
        <v>109</v>
      </c>
      <c r="E326" s="8" t="s">
        <v>809</v>
      </c>
      <c r="F326" s="8" t="s">
        <v>810</v>
      </c>
      <c r="G326" s="141" t="str">
        <f>_xlfn.IFNA(VLOOKUP(E326,TPSQ3Y65!$C$7:$AY$906,49,0),0)</f>
        <v>B</v>
      </c>
      <c r="H326" s="142">
        <f t="shared" si="4"/>
        <v>150000</v>
      </c>
      <c r="I326" s="10"/>
    </row>
    <row r="327" spans="1:9" ht="15" customHeight="1" outlineLevel="2">
      <c r="A327" s="12">
        <v>314</v>
      </c>
      <c r="B327" s="13" t="s">
        <v>23</v>
      </c>
      <c r="C327" s="8" t="s">
        <v>88</v>
      </c>
      <c r="D327" s="13" t="s">
        <v>89</v>
      </c>
      <c r="E327" s="13" t="s">
        <v>811</v>
      </c>
      <c r="F327" s="13" t="s">
        <v>812</v>
      </c>
      <c r="G327" s="141" t="str">
        <f>_xlfn.IFNA(VLOOKUP(E327,TPSQ3Y65!$C$7:$AY$906,49,0),0)</f>
        <v>C</v>
      </c>
      <c r="H327" s="142">
        <f t="shared" si="4"/>
        <v>0</v>
      </c>
      <c r="I327" s="10"/>
    </row>
    <row r="328" spans="1:9" ht="15" customHeight="1" outlineLevel="2">
      <c r="A328" s="7">
        <v>315</v>
      </c>
      <c r="B328" s="8" t="s">
        <v>23</v>
      </c>
      <c r="C328" s="8" t="s">
        <v>88</v>
      </c>
      <c r="D328" s="8" t="s">
        <v>89</v>
      </c>
      <c r="E328" s="8" t="s">
        <v>813</v>
      </c>
      <c r="F328" s="8" t="s">
        <v>814</v>
      </c>
      <c r="G328" s="141" t="str">
        <f>_xlfn.IFNA(VLOOKUP(E328,TPSQ3Y65!$C$7:$AY$906,49,0),0)</f>
        <v>F</v>
      </c>
      <c r="H328" s="142">
        <f t="shared" si="4"/>
        <v>0</v>
      </c>
      <c r="I328" s="10"/>
    </row>
    <row r="329" spans="1:9" ht="15" customHeight="1" outlineLevel="2">
      <c r="A329" s="7">
        <v>316</v>
      </c>
      <c r="B329" s="8" t="s">
        <v>23</v>
      </c>
      <c r="C329" s="8" t="s">
        <v>88</v>
      </c>
      <c r="D329" s="8" t="s">
        <v>89</v>
      </c>
      <c r="E329" s="8" t="s">
        <v>815</v>
      </c>
      <c r="F329" s="8" t="s">
        <v>816</v>
      </c>
      <c r="G329" s="141" t="str">
        <f>_xlfn.IFNA(VLOOKUP(E329,TPSQ3Y65!$C$7:$AY$906,49,0),0)</f>
        <v>D</v>
      </c>
      <c r="H329" s="142">
        <f t="shared" si="4"/>
        <v>0</v>
      </c>
      <c r="I329" s="10"/>
    </row>
    <row r="330" spans="1:9" ht="15" customHeight="1" outlineLevel="2">
      <c r="A330" s="7">
        <v>317</v>
      </c>
      <c r="B330" s="8" t="s">
        <v>23</v>
      </c>
      <c r="C330" s="8" t="s">
        <v>88</v>
      </c>
      <c r="D330" s="8" t="s">
        <v>89</v>
      </c>
      <c r="E330" s="8" t="s">
        <v>817</v>
      </c>
      <c r="F330" s="8" t="s">
        <v>818</v>
      </c>
      <c r="G330" s="141" t="str">
        <f>_xlfn.IFNA(VLOOKUP(E330,TPSQ3Y65!$C$7:$AY$906,49,0),0)</f>
        <v>B</v>
      </c>
      <c r="H330" s="142">
        <f t="shared" si="4"/>
        <v>150000</v>
      </c>
      <c r="I330" s="10"/>
    </row>
    <row r="331" spans="1:9" ht="15" customHeight="1" outlineLevel="2">
      <c r="A331" s="7">
        <v>318</v>
      </c>
      <c r="B331" s="8" t="s">
        <v>23</v>
      </c>
      <c r="C331" s="8" t="s">
        <v>88</v>
      </c>
      <c r="D331" s="8" t="s">
        <v>89</v>
      </c>
      <c r="E331" s="8" t="s">
        <v>819</v>
      </c>
      <c r="F331" s="8" t="s">
        <v>820</v>
      </c>
      <c r="G331" s="141" t="str">
        <f>_xlfn.IFNA(VLOOKUP(E331,TPSQ3Y65!$C$7:$AY$906,49,0),0)</f>
        <v>A</v>
      </c>
      <c r="H331" s="142">
        <f t="shared" si="4"/>
        <v>300000</v>
      </c>
      <c r="I331" s="10"/>
    </row>
    <row r="332" spans="1:9" ht="15" customHeight="1" outlineLevel="2">
      <c r="A332" s="7">
        <v>319</v>
      </c>
      <c r="B332" s="8" t="s">
        <v>23</v>
      </c>
      <c r="C332" s="8" t="s">
        <v>88</v>
      </c>
      <c r="D332" s="8" t="s">
        <v>89</v>
      </c>
      <c r="E332" s="8" t="s">
        <v>821</v>
      </c>
      <c r="F332" s="8" t="s">
        <v>822</v>
      </c>
      <c r="G332" s="141" t="str">
        <f>_xlfn.IFNA(VLOOKUP(E332,TPSQ3Y65!$C$7:$AY$906,49,0),0)</f>
        <v>D</v>
      </c>
      <c r="H332" s="142">
        <f t="shared" si="4"/>
        <v>0</v>
      </c>
      <c r="I332" s="10"/>
    </row>
    <row r="333" spans="1:9" ht="15" customHeight="1" outlineLevel="2">
      <c r="A333" s="7">
        <v>320</v>
      </c>
      <c r="B333" s="8" t="s">
        <v>23</v>
      </c>
      <c r="C333" s="8" t="s">
        <v>88</v>
      </c>
      <c r="D333" s="8" t="s">
        <v>89</v>
      </c>
      <c r="E333" s="8" t="s">
        <v>823</v>
      </c>
      <c r="F333" s="8" t="s">
        <v>824</v>
      </c>
      <c r="G333" s="141" t="str">
        <f>_xlfn.IFNA(VLOOKUP(E333,TPSQ3Y65!$C$7:$AY$906,49,0),0)</f>
        <v>C</v>
      </c>
      <c r="H333" s="142">
        <f t="shared" si="4"/>
        <v>0</v>
      </c>
      <c r="I333" s="10"/>
    </row>
    <row r="334" spans="1:9" ht="15" customHeight="1" outlineLevel="2">
      <c r="A334" s="7">
        <v>321</v>
      </c>
      <c r="B334" s="8" t="s">
        <v>23</v>
      </c>
      <c r="C334" s="8" t="s">
        <v>88</v>
      </c>
      <c r="D334" s="8" t="s">
        <v>89</v>
      </c>
      <c r="E334" s="8" t="s">
        <v>825</v>
      </c>
      <c r="F334" s="8" t="s">
        <v>826</v>
      </c>
      <c r="G334" s="141" t="str">
        <f>_xlfn.IFNA(VLOOKUP(E334,TPSQ3Y65!$C$7:$AY$906,49,0),0)</f>
        <v>C</v>
      </c>
      <c r="H334" s="142">
        <f t="shared" si="4"/>
        <v>0</v>
      </c>
      <c r="I334" s="10"/>
    </row>
    <row r="335" spans="1:9" ht="15" customHeight="1" outlineLevel="2">
      <c r="A335" s="7">
        <v>322</v>
      </c>
      <c r="B335" s="8" t="s">
        <v>23</v>
      </c>
      <c r="C335" s="8" t="s">
        <v>88</v>
      </c>
      <c r="D335" s="8" t="s">
        <v>89</v>
      </c>
      <c r="E335" s="8" t="s">
        <v>827</v>
      </c>
      <c r="F335" s="8" t="s">
        <v>828</v>
      </c>
      <c r="G335" s="141" t="str">
        <f>_xlfn.IFNA(VLOOKUP(E335,TPSQ3Y65!$C$7:$AY$906,49,0),0)</f>
        <v>A</v>
      </c>
      <c r="H335" s="142">
        <f t="shared" ref="H335:H398" si="5">IF(G335="B",150000,IF(G335="A",300000,0))</f>
        <v>300000</v>
      </c>
      <c r="I335" s="10"/>
    </row>
    <row r="336" spans="1:9" ht="15" customHeight="1" outlineLevel="2">
      <c r="A336" s="12">
        <v>323</v>
      </c>
      <c r="B336" s="13" t="s">
        <v>23</v>
      </c>
      <c r="C336" s="8" t="s">
        <v>65</v>
      </c>
      <c r="D336" s="13" t="s">
        <v>66</v>
      </c>
      <c r="E336" s="13" t="s">
        <v>829</v>
      </c>
      <c r="F336" s="13" t="s">
        <v>830</v>
      </c>
      <c r="G336" s="141" t="str">
        <f>_xlfn.IFNA(VLOOKUP(E336,TPSQ3Y65!$C$7:$AY$906,49,0),0)</f>
        <v>B</v>
      </c>
      <c r="H336" s="142">
        <f t="shared" si="5"/>
        <v>150000</v>
      </c>
      <c r="I336" s="10"/>
    </row>
    <row r="337" spans="1:9" ht="15" customHeight="1" outlineLevel="2">
      <c r="A337" s="7">
        <v>324</v>
      </c>
      <c r="B337" s="8" t="s">
        <v>23</v>
      </c>
      <c r="C337" s="8" t="s">
        <v>65</v>
      </c>
      <c r="D337" s="8" t="s">
        <v>66</v>
      </c>
      <c r="E337" s="8" t="s">
        <v>831</v>
      </c>
      <c r="F337" s="8" t="s">
        <v>832</v>
      </c>
      <c r="G337" s="141" t="str">
        <f>_xlfn.IFNA(VLOOKUP(E337,TPSQ3Y65!$C$7:$AY$906,49,0),0)</f>
        <v>B</v>
      </c>
      <c r="H337" s="142">
        <f t="shared" si="5"/>
        <v>150000</v>
      </c>
      <c r="I337" s="10"/>
    </row>
    <row r="338" spans="1:9" ht="15" customHeight="1" outlineLevel="2">
      <c r="A338" s="12">
        <v>325</v>
      </c>
      <c r="B338" s="13" t="s">
        <v>23</v>
      </c>
      <c r="C338" s="8" t="s">
        <v>51</v>
      </c>
      <c r="D338" s="13" t="s">
        <v>52</v>
      </c>
      <c r="E338" s="13" t="s">
        <v>833</v>
      </c>
      <c r="F338" s="13" t="s">
        <v>834</v>
      </c>
      <c r="G338" s="141" t="str">
        <f>_xlfn.IFNA(VLOOKUP(E338,TPSQ3Y65!$C$7:$AY$906,49,0),0)</f>
        <v>D</v>
      </c>
      <c r="H338" s="142">
        <f t="shared" si="5"/>
        <v>0</v>
      </c>
      <c r="I338" s="10"/>
    </row>
    <row r="339" spans="1:9" ht="15" customHeight="1" outlineLevel="2">
      <c r="A339" s="7">
        <v>326</v>
      </c>
      <c r="B339" s="8" t="s">
        <v>23</v>
      </c>
      <c r="C339" s="8" t="s">
        <v>51</v>
      </c>
      <c r="D339" s="8" t="s">
        <v>52</v>
      </c>
      <c r="E339" s="8" t="s">
        <v>835</v>
      </c>
      <c r="F339" s="8" t="s">
        <v>836</v>
      </c>
      <c r="G339" s="141" t="str">
        <f>_xlfn.IFNA(VLOOKUP(E339,TPSQ3Y65!$C$7:$AY$906,49,0),0)</f>
        <v>B</v>
      </c>
      <c r="H339" s="142">
        <f t="shared" si="5"/>
        <v>150000</v>
      </c>
      <c r="I339" s="10"/>
    </row>
    <row r="340" spans="1:9" ht="15" customHeight="1" outlineLevel="2">
      <c r="A340" s="7">
        <v>327</v>
      </c>
      <c r="B340" s="8" t="s">
        <v>23</v>
      </c>
      <c r="C340" s="8" t="s">
        <v>51</v>
      </c>
      <c r="D340" s="8" t="s">
        <v>52</v>
      </c>
      <c r="E340" s="8" t="s">
        <v>837</v>
      </c>
      <c r="F340" s="8" t="s">
        <v>838</v>
      </c>
      <c r="G340" s="141" t="str">
        <f>_xlfn.IFNA(VLOOKUP(E340,TPSQ3Y65!$C$7:$AY$906,49,0),0)</f>
        <v>D</v>
      </c>
      <c r="H340" s="142">
        <f t="shared" si="5"/>
        <v>0</v>
      </c>
      <c r="I340" s="10"/>
    </row>
    <row r="341" spans="1:9" ht="15" customHeight="1" outlineLevel="2">
      <c r="A341" s="12">
        <v>328</v>
      </c>
      <c r="B341" s="13" t="s">
        <v>23</v>
      </c>
      <c r="C341" s="8" t="s">
        <v>67</v>
      </c>
      <c r="D341" s="13" t="s">
        <v>68</v>
      </c>
      <c r="E341" s="13" t="s">
        <v>839</v>
      </c>
      <c r="F341" s="13" t="s">
        <v>840</v>
      </c>
      <c r="G341" s="141" t="str">
        <f>_xlfn.IFNA(VLOOKUP(E341,TPSQ3Y65!$C$7:$AY$906,49,0),0)</f>
        <v>C</v>
      </c>
      <c r="H341" s="142">
        <f t="shared" si="5"/>
        <v>0</v>
      </c>
      <c r="I341" s="10"/>
    </row>
    <row r="342" spans="1:9" ht="15" customHeight="1" outlineLevel="2">
      <c r="A342" s="7">
        <v>329</v>
      </c>
      <c r="B342" s="8" t="s">
        <v>23</v>
      </c>
      <c r="C342" s="8" t="s">
        <v>67</v>
      </c>
      <c r="D342" s="8" t="s">
        <v>68</v>
      </c>
      <c r="E342" s="8" t="s">
        <v>841</v>
      </c>
      <c r="F342" s="8" t="s">
        <v>842</v>
      </c>
      <c r="G342" s="141" t="str">
        <f>_xlfn.IFNA(VLOOKUP(E342,TPSQ3Y65!$C$7:$AY$906,49,0),0)</f>
        <v>B</v>
      </c>
      <c r="H342" s="142">
        <f t="shared" si="5"/>
        <v>150000</v>
      </c>
      <c r="I342" s="10"/>
    </row>
    <row r="343" spans="1:9" ht="15" customHeight="1" outlineLevel="2">
      <c r="A343" s="7">
        <v>330</v>
      </c>
      <c r="B343" s="8" t="s">
        <v>23</v>
      </c>
      <c r="C343" s="8" t="s">
        <v>67</v>
      </c>
      <c r="D343" s="8" t="s">
        <v>68</v>
      </c>
      <c r="E343" s="8" t="s">
        <v>843</v>
      </c>
      <c r="F343" s="8" t="s">
        <v>844</v>
      </c>
      <c r="G343" s="141" t="str">
        <f>_xlfn.IFNA(VLOOKUP(E343,TPSQ3Y65!$C$7:$AY$906,49,0),0)</f>
        <v>A</v>
      </c>
      <c r="H343" s="142">
        <f t="shared" si="5"/>
        <v>300000</v>
      </c>
      <c r="I343" s="10"/>
    </row>
    <row r="344" spans="1:9" ht="15" customHeight="1" outlineLevel="2">
      <c r="A344" s="7">
        <v>331</v>
      </c>
      <c r="B344" s="8" t="s">
        <v>23</v>
      </c>
      <c r="C344" s="8" t="s">
        <v>67</v>
      </c>
      <c r="D344" s="8" t="s">
        <v>68</v>
      </c>
      <c r="E344" s="8" t="s">
        <v>845</v>
      </c>
      <c r="F344" s="8" t="s">
        <v>846</v>
      </c>
      <c r="G344" s="141" t="str">
        <f>_xlfn.IFNA(VLOOKUP(E344,TPSQ3Y65!$C$7:$AY$906,49,0),0)</f>
        <v>B</v>
      </c>
      <c r="H344" s="142">
        <f t="shared" si="5"/>
        <v>150000</v>
      </c>
      <c r="I344" s="10"/>
    </row>
    <row r="345" spans="1:9" ht="15" customHeight="1" outlineLevel="2">
      <c r="A345" s="7">
        <v>332</v>
      </c>
      <c r="B345" s="8" t="s">
        <v>23</v>
      </c>
      <c r="C345" s="8" t="s">
        <v>67</v>
      </c>
      <c r="D345" s="8" t="s">
        <v>68</v>
      </c>
      <c r="E345" s="8" t="s">
        <v>847</v>
      </c>
      <c r="F345" s="8" t="s">
        <v>848</v>
      </c>
      <c r="G345" s="141" t="str">
        <f>_xlfn.IFNA(VLOOKUP(E345,TPSQ3Y65!$C$7:$AY$906,49,0),0)</f>
        <v>A</v>
      </c>
      <c r="H345" s="142">
        <f t="shared" si="5"/>
        <v>300000</v>
      </c>
      <c r="I345" s="10"/>
    </row>
    <row r="346" spans="1:9" ht="15" customHeight="1" outlineLevel="2">
      <c r="A346" s="7">
        <v>333</v>
      </c>
      <c r="B346" s="8" t="s">
        <v>23</v>
      </c>
      <c r="C346" s="8" t="s">
        <v>67</v>
      </c>
      <c r="D346" s="8" t="s">
        <v>68</v>
      </c>
      <c r="E346" s="8" t="s">
        <v>849</v>
      </c>
      <c r="F346" s="8" t="s">
        <v>850</v>
      </c>
      <c r="G346" s="141" t="str">
        <f>_xlfn.IFNA(VLOOKUP(E346,TPSQ3Y65!$C$7:$AY$906,49,0),0)</f>
        <v>B</v>
      </c>
      <c r="H346" s="142">
        <f t="shared" si="5"/>
        <v>150000</v>
      </c>
      <c r="I346" s="10"/>
    </row>
    <row r="347" spans="1:9" ht="15" customHeight="1" outlineLevel="2">
      <c r="A347" s="7">
        <v>334</v>
      </c>
      <c r="B347" s="8" t="s">
        <v>23</v>
      </c>
      <c r="C347" s="8" t="s">
        <v>67</v>
      </c>
      <c r="D347" s="8" t="s">
        <v>68</v>
      </c>
      <c r="E347" s="8" t="s">
        <v>851</v>
      </c>
      <c r="F347" s="8" t="s">
        <v>852</v>
      </c>
      <c r="G347" s="141" t="str">
        <f>_xlfn.IFNA(VLOOKUP(E347,TPSQ3Y65!$C$7:$AY$906,49,0),0)</f>
        <v>A</v>
      </c>
      <c r="H347" s="142">
        <f t="shared" si="5"/>
        <v>300000</v>
      </c>
      <c r="I347" s="10"/>
    </row>
    <row r="348" spans="1:9" ht="15" customHeight="1" outlineLevel="2">
      <c r="A348" s="7">
        <v>335</v>
      </c>
      <c r="B348" s="8" t="s">
        <v>23</v>
      </c>
      <c r="C348" s="8" t="s">
        <v>67</v>
      </c>
      <c r="D348" s="8" t="s">
        <v>68</v>
      </c>
      <c r="E348" s="8" t="s">
        <v>853</v>
      </c>
      <c r="F348" s="8" t="s">
        <v>854</v>
      </c>
      <c r="G348" s="141" t="str">
        <f>_xlfn.IFNA(VLOOKUP(E348,TPSQ3Y65!$C$7:$AY$906,49,0),0)</f>
        <v>C</v>
      </c>
      <c r="H348" s="142">
        <f t="shared" si="5"/>
        <v>0</v>
      </c>
      <c r="I348" s="10"/>
    </row>
    <row r="349" spans="1:9" ht="15" customHeight="1" outlineLevel="2">
      <c r="A349" s="12">
        <v>336</v>
      </c>
      <c r="B349" s="13" t="s">
        <v>23</v>
      </c>
      <c r="C349" s="8" t="s">
        <v>24</v>
      </c>
      <c r="D349" s="13" t="s">
        <v>25</v>
      </c>
      <c r="E349" s="13" t="s">
        <v>855</v>
      </c>
      <c r="F349" s="13" t="s">
        <v>856</v>
      </c>
      <c r="G349" s="141" t="str">
        <f>_xlfn.IFNA(VLOOKUP(E349,TPSQ3Y65!$C$7:$AY$906,49,0),0)</f>
        <v>C</v>
      </c>
      <c r="H349" s="142">
        <f t="shared" si="5"/>
        <v>0</v>
      </c>
      <c r="I349" s="10"/>
    </row>
    <row r="350" spans="1:9" ht="15" customHeight="1" outlineLevel="2">
      <c r="A350" s="7">
        <v>337</v>
      </c>
      <c r="B350" s="8" t="s">
        <v>23</v>
      </c>
      <c r="C350" s="8" t="s">
        <v>24</v>
      </c>
      <c r="D350" s="8" t="s">
        <v>25</v>
      </c>
      <c r="E350" s="8" t="s">
        <v>857</v>
      </c>
      <c r="F350" s="8" t="s">
        <v>858</v>
      </c>
      <c r="G350" s="141" t="str">
        <f>_xlfn.IFNA(VLOOKUP(E350,TPSQ3Y65!$C$7:$AY$906,49,0),0)</f>
        <v>A</v>
      </c>
      <c r="H350" s="142">
        <f t="shared" si="5"/>
        <v>300000</v>
      </c>
      <c r="I350" s="10"/>
    </row>
    <row r="351" spans="1:9" ht="15" customHeight="1" outlineLevel="2">
      <c r="A351" s="7">
        <v>338</v>
      </c>
      <c r="B351" s="8" t="s">
        <v>23</v>
      </c>
      <c r="C351" s="8" t="s">
        <v>24</v>
      </c>
      <c r="D351" s="8" t="s">
        <v>25</v>
      </c>
      <c r="E351" s="8" t="s">
        <v>859</v>
      </c>
      <c r="F351" s="8" t="s">
        <v>860</v>
      </c>
      <c r="G351" s="141" t="str">
        <f>_xlfn.IFNA(VLOOKUP(E351,TPSQ3Y65!$C$7:$AY$906,49,0),0)</f>
        <v>B</v>
      </c>
      <c r="H351" s="142">
        <f t="shared" si="5"/>
        <v>150000</v>
      </c>
      <c r="I351" s="10"/>
    </row>
    <row r="352" spans="1:9" ht="15" customHeight="1" outlineLevel="2">
      <c r="A352" s="7">
        <v>339</v>
      </c>
      <c r="B352" s="8" t="s">
        <v>23</v>
      </c>
      <c r="C352" s="8" t="s">
        <v>24</v>
      </c>
      <c r="D352" s="8" t="s">
        <v>25</v>
      </c>
      <c r="E352" s="8" t="s">
        <v>861</v>
      </c>
      <c r="F352" s="8" t="s">
        <v>862</v>
      </c>
      <c r="G352" s="141" t="str">
        <f>_xlfn.IFNA(VLOOKUP(E352,TPSQ3Y65!$C$7:$AY$906,49,0),0)</f>
        <v>A</v>
      </c>
      <c r="H352" s="142">
        <f t="shared" si="5"/>
        <v>300000</v>
      </c>
      <c r="I352" s="10"/>
    </row>
    <row r="353" spans="1:9" ht="15" customHeight="1" outlineLevel="2">
      <c r="A353" s="7">
        <v>340</v>
      </c>
      <c r="B353" s="8" t="s">
        <v>23</v>
      </c>
      <c r="C353" s="8" t="s">
        <v>24</v>
      </c>
      <c r="D353" s="8" t="s">
        <v>25</v>
      </c>
      <c r="E353" s="8" t="s">
        <v>863</v>
      </c>
      <c r="F353" s="8" t="s">
        <v>864</v>
      </c>
      <c r="G353" s="141" t="str">
        <f>_xlfn.IFNA(VLOOKUP(E353,TPSQ3Y65!$C$7:$AY$906,49,0),0)</f>
        <v>A</v>
      </c>
      <c r="H353" s="142">
        <f t="shared" si="5"/>
        <v>300000</v>
      </c>
      <c r="I353" s="10"/>
    </row>
    <row r="354" spans="1:9" ht="15" customHeight="1" outlineLevel="2">
      <c r="A354" s="7">
        <v>341</v>
      </c>
      <c r="B354" s="8" t="s">
        <v>23</v>
      </c>
      <c r="C354" s="8" t="s">
        <v>24</v>
      </c>
      <c r="D354" s="8" t="s">
        <v>25</v>
      </c>
      <c r="E354" s="8" t="s">
        <v>865</v>
      </c>
      <c r="F354" s="8" t="s">
        <v>866</v>
      </c>
      <c r="G354" s="141" t="str">
        <f>_xlfn.IFNA(VLOOKUP(E354,TPSQ3Y65!$C$7:$AY$906,49,0),0)</f>
        <v>A</v>
      </c>
      <c r="H354" s="142">
        <f t="shared" si="5"/>
        <v>300000</v>
      </c>
      <c r="I354" s="10"/>
    </row>
    <row r="355" spans="1:9" ht="15" customHeight="1" outlineLevel="2">
      <c r="A355" s="7">
        <v>342</v>
      </c>
      <c r="B355" s="8" t="s">
        <v>23</v>
      </c>
      <c r="C355" s="8" t="s">
        <v>24</v>
      </c>
      <c r="D355" s="8" t="s">
        <v>25</v>
      </c>
      <c r="E355" s="8" t="s">
        <v>867</v>
      </c>
      <c r="F355" s="8" t="s">
        <v>868</v>
      </c>
      <c r="G355" s="141" t="str">
        <f>_xlfn.IFNA(VLOOKUP(E355,TPSQ3Y65!$C$7:$AY$906,49,0),0)</f>
        <v>A</v>
      </c>
      <c r="H355" s="142">
        <f t="shared" si="5"/>
        <v>300000</v>
      </c>
      <c r="I355" s="10"/>
    </row>
    <row r="356" spans="1:9" ht="15" customHeight="1" outlineLevel="2">
      <c r="A356" s="7">
        <v>343</v>
      </c>
      <c r="B356" s="8" t="s">
        <v>23</v>
      </c>
      <c r="C356" s="8" t="s">
        <v>24</v>
      </c>
      <c r="D356" s="8" t="s">
        <v>25</v>
      </c>
      <c r="E356" s="8" t="s">
        <v>869</v>
      </c>
      <c r="F356" s="8" t="s">
        <v>870</v>
      </c>
      <c r="G356" s="141" t="str">
        <f>_xlfn.IFNA(VLOOKUP(E356,TPSQ3Y65!$C$7:$AY$906,49,0),0)</f>
        <v>A</v>
      </c>
      <c r="H356" s="142">
        <f t="shared" si="5"/>
        <v>300000</v>
      </c>
      <c r="I356" s="10"/>
    </row>
    <row r="357" spans="1:9" ht="15" customHeight="1" outlineLevel="2">
      <c r="A357" s="12">
        <v>344</v>
      </c>
      <c r="B357" s="13" t="s">
        <v>26</v>
      </c>
      <c r="C357" s="8" t="s">
        <v>110</v>
      </c>
      <c r="D357" s="13" t="s">
        <v>111</v>
      </c>
      <c r="E357" s="13" t="s">
        <v>871</v>
      </c>
      <c r="F357" s="13" t="s">
        <v>872</v>
      </c>
      <c r="G357" s="141">
        <f>_xlfn.IFNA(VLOOKUP(E357,TPSQ3Y65!$C$7:$AY$906,49,0),0)</f>
        <v>0</v>
      </c>
      <c r="H357" s="142">
        <f t="shared" si="5"/>
        <v>0</v>
      </c>
      <c r="I357" s="10"/>
    </row>
    <row r="358" spans="1:9" ht="15" customHeight="1" outlineLevel="2">
      <c r="A358" s="7">
        <v>345</v>
      </c>
      <c r="B358" s="8" t="s">
        <v>26</v>
      </c>
      <c r="C358" s="8" t="s">
        <v>110</v>
      </c>
      <c r="D358" s="8" t="s">
        <v>111</v>
      </c>
      <c r="E358" s="8" t="s">
        <v>873</v>
      </c>
      <c r="F358" s="8" t="s">
        <v>874</v>
      </c>
      <c r="G358" s="141" t="str">
        <f>_xlfn.IFNA(VLOOKUP(E358,TPSQ3Y65!$C$7:$AY$906,49,0),0)</f>
        <v>A</v>
      </c>
      <c r="H358" s="142">
        <f t="shared" si="5"/>
        <v>300000</v>
      </c>
      <c r="I358" s="10"/>
    </row>
    <row r="359" spans="1:9" ht="15" customHeight="1" outlineLevel="2">
      <c r="A359" s="7">
        <v>346</v>
      </c>
      <c r="B359" s="8" t="s">
        <v>26</v>
      </c>
      <c r="C359" s="8" t="s">
        <v>110</v>
      </c>
      <c r="D359" s="8" t="s">
        <v>111</v>
      </c>
      <c r="E359" s="8" t="s">
        <v>875</v>
      </c>
      <c r="F359" s="8" t="s">
        <v>876</v>
      </c>
      <c r="G359" s="141" t="str">
        <f>_xlfn.IFNA(VLOOKUP(E359,TPSQ3Y65!$C$7:$AY$906,49,0),0)</f>
        <v>B</v>
      </c>
      <c r="H359" s="142">
        <f t="shared" si="5"/>
        <v>150000</v>
      </c>
      <c r="I359" s="10"/>
    </row>
    <row r="360" spans="1:9" ht="15" customHeight="1" outlineLevel="2">
      <c r="A360" s="7">
        <v>347</v>
      </c>
      <c r="B360" s="8" t="s">
        <v>26</v>
      </c>
      <c r="C360" s="8" t="s">
        <v>110</v>
      </c>
      <c r="D360" s="8" t="s">
        <v>111</v>
      </c>
      <c r="E360" s="8" t="s">
        <v>877</v>
      </c>
      <c r="F360" s="8" t="s">
        <v>878</v>
      </c>
      <c r="G360" s="141" t="str">
        <f>_xlfn.IFNA(VLOOKUP(E360,TPSQ3Y65!$C$7:$AY$906,49,0),0)</f>
        <v>C</v>
      </c>
      <c r="H360" s="142">
        <f t="shared" si="5"/>
        <v>0</v>
      </c>
      <c r="I360" s="10"/>
    </row>
    <row r="361" spans="1:9" ht="15" customHeight="1" outlineLevel="2">
      <c r="A361" s="7">
        <v>348</v>
      </c>
      <c r="B361" s="8" t="s">
        <v>26</v>
      </c>
      <c r="C361" s="8" t="s">
        <v>110</v>
      </c>
      <c r="D361" s="8" t="s">
        <v>111</v>
      </c>
      <c r="E361" s="8" t="s">
        <v>879</v>
      </c>
      <c r="F361" s="8" t="s">
        <v>880</v>
      </c>
      <c r="G361" s="141" t="str">
        <f>_xlfn.IFNA(VLOOKUP(E361,TPSQ3Y65!$C$7:$AY$906,49,0),0)</f>
        <v>C</v>
      </c>
      <c r="H361" s="142">
        <f t="shared" si="5"/>
        <v>0</v>
      </c>
      <c r="I361" s="10"/>
    </row>
    <row r="362" spans="1:9" ht="15" customHeight="1" outlineLevel="2">
      <c r="A362" s="7">
        <v>349</v>
      </c>
      <c r="B362" s="8" t="s">
        <v>26</v>
      </c>
      <c r="C362" s="8" t="s">
        <v>110</v>
      </c>
      <c r="D362" s="8" t="s">
        <v>111</v>
      </c>
      <c r="E362" s="8" t="s">
        <v>881</v>
      </c>
      <c r="F362" s="8" t="s">
        <v>882</v>
      </c>
      <c r="G362" s="141" t="str">
        <f>_xlfn.IFNA(VLOOKUP(E362,TPSQ3Y65!$C$7:$AY$906,49,0),0)</f>
        <v>F</v>
      </c>
      <c r="H362" s="142">
        <f t="shared" si="5"/>
        <v>0</v>
      </c>
      <c r="I362" s="10"/>
    </row>
    <row r="363" spans="1:9" ht="15" customHeight="1" outlineLevel="2">
      <c r="A363" s="7">
        <v>350</v>
      </c>
      <c r="B363" s="8" t="s">
        <v>26</v>
      </c>
      <c r="C363" s="8" t="s">
        <v>110</v>
      </c>
      <c r="D363" s="8" t="s">
        <v>111</v>
      </c>
      <c r="E363" s="8" t="s">
        <v>883</v>
      </c>
      <c r="F363" s="8" t="s">
        <v>884</v>
      </c>
      <c r="G363" s="141" t="str">
        <f>_xlfn.IFNA(VLOOKUP(E363,TPSQ3Y65!$C$7:$AY$906,49,0),0)</f>
        <v>F</v>
      </c>
      <c r="H363" s="142">
        <f t="shared" si="5"/>
        <v>0</v>
      </c>
      <c r="I363" s="10"/>
    </row>
    <row r="364" spans="1:9" ht="15" customHeight="1" outlineLevel="2">
      <c r="A364" s="12">
        <v>351</v>
      </c>
      <c r="B364" s="13" t="s">
        <v>26</v>
      </c>
      <c r="C364" s="8" t="s">
        <v>144</v>
      </c>
      <c r="D364" s="13" t="s">
        <v>145</v>
      </c>
      <c r="E364" s="13" t="s">
        <v>885</v>
      </c>
      <c r="F364" s="13" t="s">
        <v>886</v>
      </c>
      <c r="G364" s="141">
        <f>_xlfn.IFNA(VLOOKUP(E364,TPSQ3Y65!$C$7:$AY$906,49,0),0)</f>
        <v>0</v>
      </c>
      <c r="H364" s="142">
        <f t="shared" si="5"/>
        <v>0</v>
      </c>
      <c r="I364" s="10"/>
    </row>
    <row r="365" spans="1:9" ht="15" customHeight="1" outlineLevel="2">
      <c r="A365" s="7">
        <v>352</v>
      </c>
      <c r="B365" s="8" t="s">
        <v>26</v>
      </c>
      <c r="C365" s="8" t="s">
        <v>144</v>
      </c>
      <c r="D365" s="8" t="s">
        <v>145</v>
      </c>
      <c r="E365" s="8" t="s">
        <v>887</v>
      </c>
      <c r="F365" s="8" t="s">
        <v>888</v>
      </c>
      <c r="G365" s="141">
        <f>_xlfn.IFNA(VLOOKUP(E365,TPSQ3Y65!$C$7:$AY$906,49,0),0)</f>
        <v>0</v>
      </c>
      <c r="H365" s="142">
        <f t="shared" si="5"/>
        <v>0</v>
      </c>
      <c r="I365" s="10"/>
    </row>
    <row r="366" spans="1:9" ht="15" customHeight="1" outlineLevel="2">
      <c r="A366" s="7">
        <v>353</v>
      </c>
      <c r="B366" s="8" t="s">
        <v>26</v>
      </c>
      <c r="C366" s="8" t="s">
        <v>144</v>
      </c>
      <c r="D366" s="8" t="s">
        <v>145</v>
      </c>
      <c r="E366" s="8" t="s">
        <v>889</v>
      </c>
      <c r="F366" s="8" t="s">
        <v>890</v>
      </c>
      <c r="G366" s="141" t="str">
        <f>_xlfn.IFNA(VLOOKUP(E366,TPSQ3Y65!$C$7:$AY$906,49,0),0)</f>
        <v>C</v>
      </c>
      <c r="H366" s="142">
        <f t="shared" si="5"/>
        <v>0</v>
      </c>
      <c r="I366" s="10"/>
    </row>
    <row r="367" spans="1:9" ht="15" customHeight="1" outlineLevel="2">
      <c r="A367" s="7">
        <v>354</v>
      </c>
      <c r="B367" s="8" t="s">
        <v>26</v>
      </c>
      <c r="C367" s="8" t="s">
        <v>144</v>
      </c>
      <c r="D367" s="8" t="s">
        <v>145</v>
      </c>
      <c r="E367" s="8" t="s">
        <v>891</v>
      </c>
      <c r="F367" s="8" t="s">
        <v>892</v>
      </c>
      <c r="G367" s="141" t="str">
        <f>_xlfn.IFNA(VLOOKUP(E367,TPSQ3Y65!$C$7:$AY$906,49,0),0)</f>
        <v>A</v>
      </c>
      <c r="H367" s="142">
        <f t="shared" si="5"/>
        <v>300000</v>
      </c>
      <c r="I367" s="10"/>
    </row>
    <row r="368" spans="1:9" ht="15" customHeight="1" outlineLevel="2">
      <c r="A368" s="7">
        <v>355</v>
      </c>
      <c r="B368" s="8" t="s">
        <v>26</v>
      </c>
      <c r="C368" s="8" t="s">
        <v>144</v>
      </c>
      <c r="D368" s="8" t="s">
        <v>145</v>
      </c>
      <c r="E368" s="8" t="s">
        <v>893</v>
      </c>
      <c r="F368" s="8" t="s">
        <v>894</v>
      </c>
      <c r="G368" s="141" t="str">
        <f>_xlfn.IFNA(VLOOKUP(E368,TPSQ3Y65!$C$7:$AY$906,49,0),0)</f>
        <v>C</v>
      </c>
      <c r="H368" s="142">
        <f t="shared" si="5"/>
        <v>0</v>
      </c>
      <c r="I368" s="10"/>
    </row>
    <row r="369" spans="1:9" ht="15" customHeight="1" outlineLevel="2">
      <c r="A369" s="7">
        <v>356</v>
      </c>
      <c r="B369" s="8" t="s">
        <v>26</v>
      </c>
      <c r="C369" s="8" t="s">
        <v>144</v>
      </c>
      <c r="D369" s="8" t="s">
        <v>145</v>
      </c>
      <c r="E369" s="8" t="s">
        <v>895</v>
      </c>
      <c r="F369" s="8" t="s">
        <v>896</v>
      </c>
      <c r="G369" s="141" t="str">
        <f>_xlfn.IFNA(VLOOKUP(E369,TPSQ3Y65!$C$7:$AY$906,49,0),0)</f>
        <v>D</v>
      </c>
      <c r="H369" s="142">
        <f t="shared" si="5"/>
        <v>0</v>
      </c>
      <c r="I369" s="10"/>
    </row>
    <row r="370" spans="1:9" ht="15" customHeight="1" outlineLevel="2">
      <c r="A370" s="7">
        <v>357</v>
      </c>
      <c r="B370" s="8" t="s">
        <v>26</v>
      </c>
      <c r="C370" s="8" t="s">
        <v>144</v>
      </c>
      <c r="D370" s="8" t="s">
        <v>145</v>
      </c>
      <c r="E370" s="8" t="s">
        <v>897</v>
      </c>
      <c r="F370" s="8" t="s">
        <v>898</v>
      </c>
      <c r="G370" s="141" t="str">
        <f>_xlfn.IFNA(VLOOKUP(E370,TPSQ3Y65!$C$7:$AY$906,49,0),0)</f>
        <v>C</v>
      </c>
      <c r="H370" s="142">
        <f t="shared" si="5"/>
        <v>0</v>
      </c>
      <c r="I370" s="10"/>
    </row>
    <row r="371" spans="1:9" ht="15" customHeight="1" outlineLevel="2">
      <c r="A371" s="7">
        <v>358</v>
      </c>
      <c r="B371" s="8" t="s">
        <v>26</v>
      </c>
      <c r="C371" s="8" t="s">
        <v>144</v>
      </c>
      <c r="D371" s="8" t="s">
        <v>145</v>
      </c>
      <c r="E371" s="8" t="s">
        <v>899</v>
      </c>
      <c r="F371" s="8" t="s">
        <v>900</v>
      </c>
      <c r="G371" s="141" t="str">
        <f>_xlfn.IFNA(VLOOKUP(E371,TPSQ3Y65!$C$7:$AY$906,49,0),0)</f>
        <v>C</v>
      </c>
      <c r="H371" s="142">
        <f t="shared" si="5"/>
        <v>0</v>
      </c>
      <c r="I371" s="10"/>
    </row>
    <row r="372" spans="1:9" ht="15" customHeight="1" outlineLevel="2">
      <c r="A372" s="7">
        <v>359</v>
      </c>
      <c r="B372" s="8" t="s">
        <v>26</v>
      </c>
      <c r="C372" s="8" t="s">
        <v>144</v>
      </c>
      <c r="D372" s="8" t="s">
        <v>145</v>
      </c>
      <c r="E372" s="8" t="s">
        <v>901</v>
      </c>
      <c r="F372" s="8" t="s">
        <v>902</v>
      </c>
      <c r="G372" s="141" t="str">
        <f>_xlfn.IFNA(VLOOKUP(E372,TPSQ3Y65!$C$7:$AY$906,49,0),0)</f>
        <v>B</v>
      </c>
      <c r="H372" s="142">
        <f t="shared" si="5"/>
        <v>150000</v>
      </c>
      <c r="I372" s="10"/>
    </row>
    <row r="373" spans="1:9" ht="15" customHeight="1" outlineLevel="2">
      <c r="A373" s="7">
        <v>360</v>
      </c>
      <c r="B373" s="8" t="s">
        <v>26</v>
      </c>
      <c r="C373" s="8" t="s">
        <v>144</v>
      </c>
      <c r="D373" s="8" t="s">
        <v>145</v>
      </c>
      <c r="E373" s="8" t="s">
        <v>903</v>
      </c>
      <c r="F373" s="8" t="s">
        <v>904</v>
      </c>
      <c r="G373" s="141" t="str">
        <f>_xlfn.IFNA(VLOOKUP(E373,TPSQ3Y65!$C$7:$AY$906,49,0),0)</f>
        <v>B</v>
      </c>
      <c r="H373" s="142">
        <f t="shared" si="5"/>
        <v>150000</v>
      </c>
      <c r="I373" s="10"/>
    </row>
    <row r="374" spans="1:9" ht="15" customHeight="1" outlineLevel="2">
      <c r="A374" s="7">
        <v>361</v>
      </c>
      <c r="B374" s="8" t="s">
        <v>26</v>
      </c>
      <c r="C374" s="8" t="s">
        <v>144</v>
      </c>
      <c r="D374" s="8" t="s">
        <v>145</v>
      </c>
      <c r="E374" s="8" t="s">
        <v>905</v>
      </c>
      <c r="F374" s="8" t="s">
        <v>906</v>
      </c>
      <c r="G374" s="141" t="str">
        <f>_xlfn.IFNA(VLOOKUP(E374,TPSQ3Y65!$C$7:$AY$906,49,0),0)</f>
        <v>D</v>
      </c>
      <c r="H374" s="142">
        <f t="shared" si="5"/>
        <v>0</v>
      </c>
      <c r="I374" s="10"/>
    </row>
    <row r="375" spans="1:9" ht="15" customHeight="1" outlineLevel="2">
      <c r="A375" s="7">
        <v>362</v>
      </c>
      <c r="B375" s="8" t="s">
        <v>26</v>
      </c>
      <c r="C375" s="8" t="s">
        <v>144</v>
      </c>
      <c r="D375" s="8" t="s">
        <v>145</v>
      </c>
      <c r="E375" s="8" t="s">
        <v>907</v>
      </c>
      <c r="F375" s="8" t="s">
        <v>908</v>
      </c>
      <c r="G375" s="141" t="str">
        <f>_xlfn.IFNA(VLOOKUP(E375,TPSQ3Y65!$C$7:$AY$906,49,0),0)</f>
        <v>B</v>
      </c>
      <c r="H375" s="142">
        <f t="shared" si="5"/>
        <v>150000</v>
      </c>
      <c r="I375" s="10"/>
    </row>
    <row r="376" spans="1:9" ht="15" customHeight="1" outlineLevel="2">
      <c r="A376" s="7">
        <v>363</v>
      </c>
      <c r="B376" s="8" t="s">
        <v>26</v>
      </c>
      <c r="C376" s="8" t="s">
        <v>144</v>
      </c>
      <c r="D376" s="8" t="s">
        <v>145</v>
      </c>
      <c r="E376" s="8" t="s">
        <v>909</v>
      </c>
      <c r="F376" s="8" t="s">
        <v>910</v>
      </c>
      <c r="G376" s="141" t="str">
        <f>_xlfn.IFNA(VLOOKUP(E376,TPSQ3Y65!$C$7:$AY$906,49,0),0)</f>
        <v>B</v>
      </c>
      <c r="H376" s="142">
        <f t="shared" si="5"/>
        <v>150000</v>
      </c>
      <c r="I376" s="10"/>
    </row>
    <row r="377" spans="1:9" ht="15" customHeight="1" outlineLevel="2">
      <c r="A377" s="7">
        <v>364</v>
      </c>
      <c r="B377" s="8" t="s">
        <v>26</v>
      </c>
      <c r="C377" s="8" t="s">
        <v>144</v>
      </c>
      <c r="D377" s="8" t="s">
        <v>145</v>
      </c>
      <c r="E377" s="8" t="s">
        <v>911</v>
      </c>
      <c r="F377" s="8" t="s">
        <v>912</v>
      </c>
      <c r="G377" s="141">
        <f>_xlfn.IFNA(VLOOKUP(E377,TPSQ3Y65!$C$7:$AY$906,49,0),0)</f>
        <v>0</v>
      </c>
      <c r="H377" s="142">
        <f t="shared" si="5"/>
        <v>0</v>
      </c>
      <c r="I377" s="10"/>
    </row>
    <row r="378" spans="1:9" ht="15" customHeight="1" outlineLevel="2">
      <c r="A378" s="7">
        <v>365</v>
      </c>
      <c r="B378" s="8" t="s">
        <v>26</v>
      </c>
      <c r="C378" s="8" t="s">
        <v>144</v>
      </c>
      <c r="D378" s="8" t="s">
        <v>145</v>
      </c>
      <c r="E378" s="8" t="s">
        <v>913</v>
      </c>
      <c r="F378" s="8" t="s">
        <v>914</v>
      </c>
      <c r="G378" s="141" t="str">
        <f>_xlfn.IFNA(VLOOKUP(E378,TPSQ3Y65!$C$7:$AY$906,49,0),0)</f>
        <v>C</v>
      </c>
      <c r="H378" s="142">
        <f t="shared" si="5"/>
        <v>0</v>
      </c>
      <c r="I378" s="10"/>
    </row>
    <row r="379" spans="1:9" ht="15" customHeight="1" outlineLevel="2">
      <c r="A379" s="12">
        <v>366</v>
      </c>
      <c r="B379" s="13" t="s">
        <v>26</v>
      </c>
      <c r="C379" s="8" t="s">
        <v>112</v>
      </c>
      <c r="D379" s="13" t="s">
        <v>113</v>
      </c>
      <c r="E379" s="13" t="s">
        <v>915</v>
      </c>
      <c r="F379" s="13" t="s">
        <v>916</v>
      </c>
      <c r="G379" s="141" t="str">
        <f>_xlfn.IFNA(VLOOKUP(E379,TPSQ3Y65!$C$7:$AY$906,49,0),0)</f>
        <v>B</v>
      </c>
      <c r="H379" s="142">
        <f t="shared" si="5"/>
        <v>150000</v>
      </c>
      <c r="I379" s="10"/>
    </row>
    <row r="380" spans="1:9" ht="15" customHeight="1" outlineLevel="2">
      <c r="A380" s="7">
        <v>367</v>
      </c>
      <c r="B380" s="8" t="s">
        <v>26</v>
      </c>
      <c r="C380" s="8" t="s">
        <v>112</v>
      </c>
      <c r="D380" s="8" t="s">
        <v>113</v>
      </c>
      <c r="E380" s="8" t="s">
        <v>917</v>
      </c>
      <c r="F380" s="8" t="s">
        <v>918</v>
      </c>
      <c r="G380" s="141" t="str">
        <f>_xlfn.IFNA(VLOOKUP(E380,TPSQ3Y65!$C$7:$AY$906,49,0),0)</f>
        <v>C</v>
      </c>
      <c r="H380" s="142">
        <f t="shared" si="5"/>
        <v>0</v>
      </c>
      <c r="I380" s="10"/>
    </row>
    <row r="381" spans="1:9" ht="15" customHeight="1" outlineLevel="2">
      <c r="A381" s="7">
        <v>368</v>
      </c>
      <c r="B381" s="8" t="s">
        <v>26</v>
      </c>
      <c r="C381" s="8" t="s">
        <v>112</v>
      </c>
      <c r="D381" s="8" t="s">
        <v>113</v>
      </c>
      <c r="E381" s="8" t="s">
        <v>919</v>
      </c>
      <c r="F381" s="8" t="s">
        <v>920</v>
      </c>
      <c r="G381" s="141" t="str">
        <f>_xlfn.IFNA(VLOOKUP(E381,TPSQ3Y65!$C$7:$AY$906,49,0),0)</f>
        <v>A</v>
      </c>
      <c r="H381" s="142">
        <f t="shared" si="5"/>
        <v>300000</v>
      </c>
      <c r="I381" s="10"/>
    </row>
    <row r="382" spans="1:9" ht="15" customHeight="1" outlineLevel="2">
      <c r="A382" s="7">
        <v>369</v>
      </c>
      <c r="B382" s="8" t="s">
        <v>26</v>
      </c>
      <c r="C382" s="8" t="s">
        <v>112</v>
      </c>
      <c r="D382" s="8" t="s">
        <v>113</v>
      </c>
      <c r="E382" s="8" t="s">
        <v>921</v>
      </c>
      <c r="F382" s="8" t="s">
        <v>922</v>
      </c>
      <c r="G382" s="141" t="str">
        <f>_xlfn.IFNA(VLOOKUP(E382,TPSQ3Y65!$C$7:$AY$906,49,0),0)</f>
        <v>D</v>
      </c>
      <c r="H382" s="142">
        <f t="shared" si="5"/>
        <v>0</v>
      </c>
      <c r="I382" s="10"/>
    </row>
    <row r="383" spans="1:9" ht="15" customHeight="1" outlineLevel="2">
      <c r="A383" s="7">
        <v>370</v>
      </c>
      <c r="B383" s="8" t="s">
        <v>26</v>
      </c>
      <c r="C383" s="8" t="s">
        <v>112</v>
      </c>
      <c r="D383" s="8" t="s">
        <v>113</v>
      </c>
      <c r="E383" s="8" t="s">
        <v>923</v>
      </c>
      <c r="F383" s="8" t="s">
        <v>924</v>
      </c>
      <c r="G383" s="141" t="str">
        <f>_xlfn.IFNA(VLOOKUP(E383,TPSQ3Y65!$C$7:$AY$906,49,0),0)</f>
        <v>C</v>
      </c>
      <c r="H383" s="142">
        <f t="shared" si="5"/>
        <v>0</v>
      </c>
      <c r="I383" s="10"/>
    </row>
    <row r="384" spans="1:9" ht="15" customHeight="1" outlineLevel="2">
      <c r="A384" s="7">
        <v>371</v>
      </c>
      <c r="B384" s="8" t="s">
        <v>26</v>
      </c>
      <c r="C384" s="8" t="s">
        <v>112</v>
      </c>
      <c r="D384" s="8" t="s">
        <v>113</v>
      </c>
      <c r="E384" s="8" t="s">
        <v>925</v>
      </c>
      <c r="F384" s="8" t="s">
        <v>926</v>
      </c>
      <c r="G384" s="141" t="str">
        <f>_xlfn.IFNA(VLOOKUP(E384,TPSQ3Y65!$C$7:$AY$906,49,0),0)</f>
        <v>B</v>
      </c>
      <c r="H384" s="142">
        <f t="shared" si="5"/>
        <v>150000</v>
      </c>
      <c r="I384" s="10"/>
    </row>
    <row r="385" spans="1:9" ht="15" customHeight="1" outlineLevel="2">
      <c r="A385" s="7">
        <v>372</v>
      </c>
      <c r="B385" s="8" t="s">
        <v>26</v>
      </c>
      <c r="C385" s="8" t="s">
        <v>112</v>
      </c>
      <c r="D385" s="8" t="s">
        <v>113</v>
      </c>
      <c r="E385" s="8" t="s">
        <v>927</v>
      </c>
      <c r="F385" s="8" t="s">
        <v>928</v>
      </c>
      <c r="G385" s="141" t="str">
        <f>_xlfn.IFNA(VLOOKUP(E385,TPSQ3Y65!$C$7:$AY$906,49,0),0)</f>
        <v>C</v>
      </c>
      <c r="H385" s="142">
        <f t="shared" si="5"/>
        <v>0</v>
      </c>
      <c r="I385" s="10"/>
    </row>
    <row r="386" spans="1:9" ht="15" customHeight="1" outlineLevel="2">
      <c r="A386" s="7">
        <v>373</v>
      </c>
      <c r="B386" s="8" t="s">
        <v>26</v>
      </c>
      <c r="C386" s="8" t="s">
        <v>112</v>
      </c>
      <c r="D386" s="8" t="s">
        <v>113</v>
      </c>
      <c r="E386" s="8" t="s">
        <v>929</v>
      </c>
      <c r="F386" s="8" t="s">
        <v>930</v>
      </c>
      <c r="G386" s="141" t="str">
        <f>_xlfn.IFNA(VLOOKUP(E386,TPSQ3Y65!$C$7:$AY$906,49,0),0)</f>
        <v>F</v>
      </c>
      <c r="H386" s="142">
        <f t="shared" si="5"/>
        <v>0</v>
      </c>
      <c r="I386" s="10"/>
    </row>
    <row r="387" spans="1:9" ht="15" customHeight="1" outlineLevel="2">
      <c r="A387" s="7">
        <v>374</v>
      </c>
      <c r="B387" s="8" t="s">
        <v>26</v>
      </c>
      <c r="C387" s="8" t="s">
        <v>112</v>
      </c>
      <c r="D387" s="8" t="s">
        <v>113</v>
      </c>
      <c r="E387" s="8" t="s">
        <v>931</v>
      </c>
      <c r="F387" s="8" t="s">
        <v>932</v>
      </c>
      <c r="G387" s="141" t="str">
        <f>_xlfn.IFNA(VLOOKUP(E387,TPSQ3Y65!$C$7:$AY$906,49,0),0)</f>
        <v>D</v>
      </c>
      <c r="H387" s="142">
        <f t="shared" si="5"/>
        <v>0</v>
      </c>
      <c r="I387" s="10"/>
    </row>
    <row r="388" spans="1:9" ht="15" customHeight="1" outlineLevel="2">
      <c r="A388" s="12">
        <v>375</v>
      </c>
      <c r="B388" s="13" t="s">
        <v>26</v>
      </c>
      <c r="C388" s="8" t="s">
        <v>69</v>
      </c>
      <c r="D388" s="13" t="s">
        <v>70</v>
      </c>
      <c r="E388" s="13" t="s">
        <v>933</v>
      </c>
      <c r="F388" s="13" t="s">
        <v>934</v>
      </c>
      <c r="G388" s="141" t="str">
        <f>_xlfn.IFNA(VLOOKUP(E388,TPSQ3Y65!$C$7:$AY$906,49,0),0)</f>
        <v>B</v>
      </c>
      <c r="H388" s="142">
        <f t="shared" si="5"/>
        <v>150000</v>
      </c>
      <c r="I388" s="10"/>
    </row>
    <row r="389" spans="1:9" ht="15" customHeight="1" outlineLevel="2">
      <c r="A389" s="7">
        <v>376</v>
      </c>
      <c r="B389" s="8" t="s">
        <v>26</v>
      </c>
      <c r="C389" s="8" t="s">
        <v>69</v>
      </c>
      <c r="D389" s="8" t="s">
        <v>70</v>
      </c>
      <c r="E389" s="8" t="s">
        <v>935</v>
      </c>
      <c r="F389" s="8" t="s">
        <v>936</v>
      </c>
      <c r="G389" s="141" t="str">
        <f>_xlfn.IFNA(VLOOKUP(E389,TPSQ3Y65!$C$7:$AY$906,49,0),0)</f>
        <v>D</v>
      </c>
      <c r="H389" s="142">
        <f t="shared" si="5"/>
        <v>0</v>
      </c>
      <c r="I389" s="10"/>
    </row>
    <row r="390" spans="1:9" ht="15" customHeight="1" outlineLevel="2">
      <c r="A390" s="7">
        <v>377</v>
      </c>
      <c r="B390" s="8" t="s">
        <v>26</v>
      </c>
      <c r="C390" s="8" t="s">
        <v>69</v>
      </c>
      <c r="D390" s="8" t="s">
        <v>70</v>
      </c>
      <c r="E390" s="8" t="s">
        <v>937</v>
      </c>
      <c r="F390" s="8" t="s">
        <v>938</v>
      </c>
      <c r="G390" s="141" t="str">
        <f>_xlfn.IFNA(VLOOKUP(E390,TPSQ3Y65!$C$7:$AY$906,49,0),0)</f>
        <v>C</v>
      </c>
      <c r="H390" s="142">
        <f t="shared" si="5"/>
        <v>0</v>
      </c>
      <c r="I390" s="10"/>
    </row>
    <row r="391" spans="1:9" ht="15" customHeight="1" outlineLevel="2">
      <c r="A391" s="7">
        <v>378</v>
      </c>
      <c r="B391" s="8" t="s">
        <v>26</v>
      </c>
      <c r="C391" s="8" t="s">
        <v>69</v>
      </c>
      <c r="D391" s="8" t="s">
        <v>70</v>
      </c>
      <c r="E391" s="8" t="s">
        <v>939</v>
      </c>
      <c r="F391" s="8" t="s">
        <v>940</v>
      </c>
      <c r="G391" s="141" t="str">
        <f>_xlfn.IFNA(VLOOKUP(E391,TPSQ3Y65!$C$7:$AY$906,49,0),0)</f>
        <v>F</v>
      </c>
      <c r="H391" s="142">
        <f t="shared" si="5"/>
        <v>0</v>
      </c>
      <c r="I391" s="10"/>
    </row>
    <row r="392" spans="1:9" ht="15" customHeight="1" outlineLevel="2">
      <c r="A392" s="7">
        <v>379</v>
      </c>
      <c r="B392" s="8" t="s">
        <v>26</v>
      </c>
      <c r="C392" s="8" t="s">
        <v>69</v>
      </c>
      <c r="D392" s="8" t="s">
        <v>70</v>
      </c>
      <c r="E392" s="8" t="s">
        <v>941</v>
      </c>
      <c r="F392" s="8" t="s">
        <v>942</v>
      </c>
      <c r="G392" s="141" t="str">
        <f>_xlfn.IFNA(VLOOKUP(E392,TPSQ3Y65!$C$7:$AY$906,49,0),0)</f>
        <v>F</v>
      </c>
      <c r="H392" s="142">
        <f t="shared" si="5"/>
        <v>0</v>
      </c>
      <c r="I392" s="10"/>
    </row>
    <row r="393" spans="1:9" ht="15" customHeight="1" outlineLevel="2">
      <c r="A393" s="7">
        <v>380</v>
      </c>
      <c r="B393" s="8" t="s">
        <v>26</v>
      </c>
      <c r="C393" s="8" t="s">
        <v>69</v>
      </c>
      <c r="D393" s="8" t="s">
        <v>70</v>
      </c>
      <c r="E393" s="8" t="s">
        <v>943</v>
      </c>
      <c r="F393" s="8" t="s">
        <v>944</v>
      </c>
      <c r="G393" s="141" t="str">
        <f>_xlfn.IFNA(VLOOKUP(E393,TPSQ3Y65!$C$7:$AY$906,49,0),0)</f>
        <v>C</v>
      </c>
      <c r="H393" s="142">
        <f t="shared" si="5"/>
        <v>0</v>
      </c>
      <c r="I393" s="10"/>
    </row>
    <row r="394" spans="1:9" ht="15" customHeight="1" outlineLevel="2">
      <c r="A394" s="7">
        <v>381</v>
      </c>
      <c r="B394" s="8" t="s">
        <v>26</v>
      </c>
      <c r="C394" s="8" t="s">
        <v>69</v>
      </c>
      <c r="D394" s="8" t="s">
        <v>70</v>
      </c>
      <c r="E394" s="8" t="s">
        <v>945</v>
      </c>
      <c r="F394" s="8" t="s">
        <v>946</v>
      </c>
      <c r="G394" s="141" t="str">
        <f>_xlfn.IFNA(VLOOKUP(E394,TPSQ3Y65!$C$7:$AY$906,49,0),0)</f>
        <v>C</v>
      </c>
      <c r="H394" s="142">
        <f t="shared" si="5"/>
        <v>0</v>
      </c>
      <c r="I394" s="10"/>
    </row>
    <row r="395" spans="1:9" ht="15" customHeight="1" outlineLevel="2">
      <c r="A395" s="7">
        <v>382</v>
      </c>
      <c r="B395" s="8" t="s">
        <v>26</v>
      </c>
      <c r="C395" s="8" t="s">
        <v>69</v>
      </c>
      <c r="D395" s="8" t="s">
        <v>70</v>
      </c>
      <c r="E395" s="8" t="s">
        <v>947</v>
      </c>
      <c r="F395" s="8" t="s">
        <v>948</v>
      </c>
      <c r="G395" s="141" t="str">
        <f>_xlfn.IFNA(VLOOKUP(E395,TPSQ3Y65!$C$7:$AY$906,49,0),0)</f>
        <v>D</v>
      </c>
      <c r="H395" s="142">
        <f t="shared" si="5"/>
        <v>0</v>
      </c>
      <c r="I395" s="10"/>
    </row>
    <row r="396" spans="1:9" ht="15" customHeight="1" outlineLevel="2">
      <c r="A396" s="7">
        <v>383</v>
      </c>
      <c r="B396" s="8" t="s">
        <v>26</v>
      </c>
      <c r="C396" s="8" t="s">
        <v>69</v>
      </c>
      <c r="D396" s="8" t="s">
        <v>70</v>
      </c>
      <c r="E396" s="8" t="s">
        <v>949</v>
      </c>
      <c r="F396" s="8" t="s">
        <v>950</v>
      </c>
      <c r="G396" s="141" t="str">
        <f>_xlfn.IFNA(VLOOKUP(E396,TPSQ3Y65!$C$7:$AY$906,49,0),0)</f>
        <v>F</v>
      </c>
      <c r="H396" s="142">
        <f t="shared" si="5"/>
        <v>0</v>
      </c>
      <c r="I396" s="10"/>
    </row>
    <row r="397" spans="1:9" ht="15" customHeight="1" outlineLevel="2">
      <c r="A397" s="7">
        <v>384</v>
      </c>
      <c r="B397" s="8" t="s">
        <v>26</v>
      </c>
      <c r="C397" s="8" t="s">
        <v>69</v>
      </c>
      <c r="D397" s="8" t="s">
        <v>70</v>
      </c>
      <c r="E397" s="8" t="s">
        <v>951</v>
      </c>
      <c r="F397" s="8" t="s">
        <v>952</v>
      </c>
      <c r="G397" s="141" t="str">
        <f>_xlfn.IFNA(VLOOKUP(E397,TPSQ3Y65!$C$7:$AY$906,49,0),0)</f>
        <v>F</v>
      </c>
      <c r="H397" s="142">
        <f t="shared" si="5"/>
        <v>0</v>
      </c>
      <c r="I397" s="10"/>
    </row>
    <row r="398" spans="1:9" ht="15" customHeight="1" outlineLevel="2">
      <c r="A398" s="7">
        <v>385</v>
      </c>
      <c r="B398" s="8" t="s">
        <v>26</v>
      </c>
      <c r="C398" s="8" t="s">
        <v>69</v>
      </c>
      <c r="D398" s="8" t="s">
        <v>70</v>
      </c>
      <c r="E398" s="8" t="s">
        <v>953</v>
      </c>
      <c r="F398" s="8" t="s">
        <v>954</v>
      </c>
      <c r="G398" s="141" t="str">
        <f>_xlfn.IFNA(VLOOKUP(E398,TPSQ3Y65!$C$7:$AY$906,49,0),0)</f>
        <v>D</v>
      </c>
      <c r="H398" s="142">
        <f t="shared" si="5"/>
        <v>0</v>
      </c>
      <c r="I398" s="10"/>
    </row>
    <row r="399" spans="1:9" ht="15" customHeight="1" outlineLevel="2">
      <c r="A399" s="7">
        <v>386</v>
      </c>
      <c r="B399" s="8" t="s">
        <v>26</v>
      </c>
      <c r="C399" s="8" t="s">
        <v>69</v>
      </c>
      <c r="D399" s="8" t="s">
        <v>70</v>
      </c>
      <c r="E399" s="8" t="s">
        <v>955</v>
      </c>
      <c r="F399" s="8" t="s">
        <v>956</v>
      </c>
      <c r="G399" s="141" t="str">
        <f>_xlfn.IFNA(VLOOKUP(E399,TPSQ3Y65!$C$7:$AY$906,49,0),0)</f>
        <v>D</v>
      </c>
      <c r="H399" s="142">
        <f t="shared" ref="H399:H462" si="6">IF(G399="B",150000,IF(G399="A",300000,0))</f>
        <v>0</v>
      </c>
      <c r="I399" s="10"/>
    </row>
    <row r="400" spans="1:9" ht="15" customHeight="1" outlineLevel="2">
      <c r="A400" s="12">
        <v>387</v>
      </c>
      <c r="B400" s="13" t="s">
        <v>26</v>
      </c>
      <c r="C400" s="8" t="s">
        <v>27</v>
      </c>
      <c r="D400" s="13" t="s">
        <v>28</v>
      </c>
      <c r="E400" s="13" t="s">
        <v>957</v>
      </c>
      <c r="F400" s="13" t="s">
        <v>958</v>
      </c>
      <c r="G400" s="141" t="str">
        <f>_xlfn.IFNA(VLOOKUP(E400,TPSQ3Y65!$C$7:$AY$906,49,0),0)</f>
        <v>A</v>
      </c>
      <c r="H400" s="142">
        <f t="shared" si="6"/>
        <v>300000</v>
      </c>
      <c r="I400" s="10"/>
    </row>
    <row r="401" spans="1:9" ht="15" customHeight="1" outlineLevel="2">
      <c r="A401" s="7">
        <v>388</v>
      </c>
      <c r="B401" s="8" t="s">
        <v>26</v>
      </c>
      <c r="C401" s="8" t="s">
        <v>27</v>
      </c>
      <c r="D401" s="8" t="s">
        <v>28</v>
      </c>
      <c r="E401" s="8" t="s">
        <v>959</v>
      </c>
      <c r="F401" s="8" t="s">
        <v>960</v>
      </c>
      <c r="G401" s="141" t="str">
        <f>_xlfn.IFNA(VLOOKUP(E401,TPSQ3Y65!$C$7:$AY$906,49,0),0)</f>
        <v>C</v>
      </c>
      <c r="H401" s="142">
        <f t="shared" si="6"/>
        <v>0</v>
      </c>
      <c r="I401" s="10"/>
    </row>
    <row r="402" spans="1:9" ht="15" customHeight="1" outlineLevel="2">
      <c r="A402" s="7">
        <v>389</v>
      </c>
      <c r="B402" s="8" t="s">
        <v>26</v>
      </c>
      <c r="C402" s="8" t="s">
        <v>27</v>
      </c>
      <c r="D402" s="8" t="s">
        <v>28</v>
      </c>
      <c r="E402" s="8" t="s">
        <v>961</v>
      </c>
      <c r="F402" s="8" t="s">
        <v>962</v>
      </c>
      <c r="G402" s="141" t="str">
        <f>_xlfn.IFNA(VLOOKUP(E402,TPSQ3Y65!$C$7:$AY$906,49,0),0)</f>
        <v>C</v>
      </c>
      <c r="H402" s="142">
        <f t="shared" si="6"/>
        <v>0</v>
      </c>
      <c r="I402" s="10"/>
    </row>
    <row r="403" spans="1:9" ht="15" customHeight="1" outlineLevel="2">
      <c r="A403" s="7">
        <v>390</v>
      </c>
      <c r="B403" s="8" t="s">
        <v>26</v>
      </c>
      <c r="C403" s="8" t="s">
        <v>27</v>
      </c>
      <c r="D403" s="8" t="s">
        <v>28</v>
      </c>
      <c r="E403" s="8" t="s">
        <v>963</v>
      </c>
      <c r="F403" s="8" t="s">
        <v>964</v>
      </c>
      <c r="G403" s="141" t="str">
        <f>_xlfn.IFNA(VLOOKUP(E403,TPSQ3Y65!$C$7:$AY$906,49,0),0)</f>
        <v>B</v>
      </c>
      <c r="H403" s="142">
        <f t="shared" si="6"/>
        <v>150000</v>
      </c>
      <c r="I403" s="10"/>
    </row>
    <row r="404" spans="1:9" ht="15" customHeight="1" outlineLevel="2">
      <c r="A404" s="7">
        <v>391</v>
      </c>
      <c r="B404" s="8" t="s">
        <v>26</v>
      </c>
      <c r="C404" s="8" t="s">
        <v>27</v>
      </c>
      <c r="D404" s="8" t="s">
        <v>28</v>
      </c>
      <c r="E404" s="8" t="s">
        <v>965</v>
      </c>
      <c r="F404" s="8" t="s">
        <v>966</v>
      </c>
      <c r="G404" s="141" t="str">
        <f>_xlfn.IFNA(VLOOKUP(E404,TPSQ3Y65!$C$7:$AY$906,49,0),0)</f>
        <v>A</v>
      </c>
      <c r="H404" s="142">
        <f t="shared" si="6"/>
        <v>300000</v>
      </c>
      <c r="I404" s="10"/>
    </row>
    <row r="405" spans="1:9" ht="15" customHeight="1" outlineLevel="2">
      <c r="A405" s="7">
        <v>392</v>
      </c>
      <c r="B405" s="8" t="s">
        <v>26</v>
      </c>
      <c r="C405" s="8" t="s">
        <v>27</v>
      </c>
      <c r="D405" s="8" t="s">
        <v>28</v>
      </c>
      <c r="E405" s="8" t="s">
        <v>967</v>
      </c>
      <c r="F405" s="8" t="s">
        <v>968</v>
      </c>
      <c r="G405" s="141" t="str">
        <f>_xlfn.IFNA(VLOOKUP(E405,TPSQ3Y65!$C$7:$AY$906,49,0),0)</f>
        <v>C</v>
      </c>
      <c r="H405" s="142">
        <f t="shared" si="6"/>
        <v>0</v>
      </c>
      <c r="I405" s="10"/>
    </row>
    <row r="406" spans="1:9" ht="15" customHeight="1" outlineLevel="2">
      <c r="A406" s="7">
        <v>393</v>
      </c>
      <c r="B406" s="8" t="s">
        <v>26</v>
      </c>
      <c r="C406" s="8" t="s">
        <v>27</v>
      </c>
      <c r="D406" s="8" t="s">
        <v>28</v>
      </c>
      <c r="E406" s="8" t="s">
        <v>969</v>
      </c>
      <c r="F406" s="8" t="s">
        <v>970</v>
      </c>
      <c r="G406" s="141" t="str">
        <f>_xlfn.IFNA(VLOOKUP(E406,TPSQ3Y65!$C$7:$AY$906,49,0),0)</f>
        <v>C</v>
      </c>
      <c r="H406" s="142">
        <f t="shared" si="6"/>
        <v>0</v>
      </c>
      <c r="I406" s="10"/>
    </row>
    <row r="407" spans="1:9" ht="15" customHeight="1" outlineLevel="2">
      <c r="A407" s="12">
        <v>394</v>
      </c>
      <c r="B407" s="13" t="s">
        <v>26</v>
      </c>
      <c r="C407" s="8" t="s">
        <v>114</v>
      </c>
      <c r="D407" s="13" t="s">
        <v>115</v>
      </c>
      <c r="E407" s="13" t="s">
        <v>971</v>
      </c>
      <c r="F407" s="13" t="s">
        <v>972</v>
      </c>
      <c r="G407" s="141" t="str">
        <f>_xlfn.IFNA(VLOOKUP(E407,TPSQ3Y65!$C$7:$AY$906,49,0),0)</f>
        <v>D</v>
      </c>
      <c r="H407" s="142">
        <f t="shared" si="6"/>
        <v>0</v>
      </c>
      <c r="I407" s="10"/>
    </row>
    <row r="408" spans="1:9" ht="15" customHeight="1" outlineLevel="2">
      <c r="A408" s="7">
        <v>395</v>
      </c>
      <c r="B408" s="8" t="s">
        <v>26</v>
      </c>
      <c r="C408" s="8" t="s">
        <v>114</v>
      </c>
      <c r="D408" s="8" t="s">
        <v>115</v>
      </c>
      <c r="E408" s="8" t="s">
        <v>973</v>
      </c>
      <c r="F408" s="8" t="s">
        <v>974</v>
      </c>
      <c r="G408" s="141" t="str">
        <f>_xlfn.IFNA(VLOOKUP(E408,TPSQ3Y65!$C$7:$AY$906,49,0),0)</f>
        <v>D</v>
      </c>
      <c r="H408" s="142">
        <f t="shared" si="6"/>
        <v>0</v>
      </c>
      <c r="I408" s="10"/>
    </row>
    <row r="409" spans="1:9" ht="15" customHeight="1" outlineLevel="2">
      <c r="A409" s="7">
        <v>396</v>
      </c>
      <c r="B409" s="8" t="s">
        <v>26</v>
      </c>
      <c r="C409" s="8" t="s">
        <v>114</v>
      </c>
      <c r="D409" s="8" t="s">
        <v>115</v>
      </c>
      <c r="E409" s="8" t="s">
        <v>975</v>
      </c>
      <c r="F409" s="8" t="s">
        <v>976</v>
      </c>
      <c r="G409" s="141" t="str">
        <f>_xlfn.IFNA(VLOOKUP(E409,TPSQ3Y65!$C$7:$AY$906,49,0),0)</f>
        <v>C</v>
      </c>
      <c r="H409" s="142">
        <f t="shared" si="6"/>
        <v>0</v>
      </c>
      <c r="I409" s="10"/>
    </row>
    <row r="410" spans="1:9" ht="15" customHeight="1" outlineLevel="2">
      <c r="A410" s="7">
        <v>397</v>
      </c>
      <c r="B410" s="8" t="s">
        <v>26</v>
      </c>
      <c r="C410" s="8" t="s">
        <v>114</v>
      </c>
      <c r="D410" s="8" t="s">
        <v>115</v>
      </c>
      <c r="E410" s="8" t="s">
        <v>977</v>
      </c>
      <c r="F410" s="8" t="s">
        <v>978</v>
      </c>
      <c r="G410" s="141" t="str">
        <f>_xlfn.IFNA(VLOOKUP(E410,TPSQ3Y65!$C$7:$AY$906,49,0),0)</f>
        <v>B</v>
      </c>
      <c r="H410" s="142">
        <f t="shared" si="6"/>
        <v>150000</v>
      </c>
      <c r="I410" s="10"/>
    </row>
    <row r="411" spans="1:9" ht="15" customHeight="1" outlineLevel="2">
      <c r="A411" s="7">
        <v>398</v>
      </c>
      <c r="B411" s="8" t="s">
        <v>26</v>
      </c>
      <c r="C411" s="8" t="s">
        <v>114</v>
      </c>
      <c r="D411" s="8" t="s">
        <v>115</v>
      </c>
      <c r="E411" s="8" t="s">
        <v>979</v>
      </c>
      <c r="F411" s="8" t="s">
        <v>980</v>
      </c>
      <c r="G411" s="141" t="str">
        <f>_xlfn.IFNA(VLOOKUP(E411,TPSQ3Y65!$C$7:$AY$906,49,0),0)</f>
        <v>C</v>
      </c>
      <c r="H411" s="142">
        <f t="shared" si="6"/>
        <v>0</v>
      </c>
      <c r="I411" s="10"/>
    </row>
    <row r="412" spans="1:9" ht="15" customHeight="1" outlineLevel="2">
      <c r="A412" s="7">
        <v>399</v>
      </c>
      <c r="B412" s="8" t="s">
        <v>26</v>
      </c>
      <c r="C412" s="8" t="s">
        <v>114</v>
      </c>
      <c r="D412" s="8" t="s">
        <v>115</v>
      </c>
      <c r="E412" s="8" t="s">
        <v>981</v>
      </c>
      <c r="F412" s="8" t="s">
        <v>982</v>
      </c>
      <c r="G412" s="141" t="str">
        <f>_xlfn.IFNA(VLOOKUP(E412,TPSQ3Y65!$C$7:$AY$906,49,0),0)</f>
        <v>B</v>
      </c>
      <c r="H412" s="142">
        <f t="shared" si="6"/>
        <v>150000</v>
      </c>
      <c r="I412" s="10"/>
    </row>
    <row r="413" spans="1:9" ht="15" customHeight="1" outlineLevel="2">
      <c r="A413" s="7">
        <v>400</v>
      </c>
      <c r="B413" s="8" t="s">
        <v>26</v>
      </c>
      <c r="C413" s="8" t="s">
        <v>114</v>
      </c>
      <c r="D413" s="8" t="s">
        <v>115</v>
      </c>
      <c r="E413" s="8" t="s">
        <v>983</v>
      </c>
      <c r="F413" s="8" t="s">
        <v>984</v>
      </c>
      <c r="G413" s="141" t="str">
        <f>_xlfn.IFNA(VLOOKUP(E413,TPSQ3Y65!$C$7:$AY$906,49,0),0)</f>
        <v>C</v>
      </c>
      <c r="H413" s="142">
        <f t="shared" si="6"/>
        <v>0</v>
      </c>
      <c r="I413" s="10"/>
    </row>
    <row r="414" spans="1:9" ht="15" customHeight="1" outlineLevel="2">
      <c r="A414" s="7">
        <v>401</v>
      </c>
      <c r="B414" s="8" t="s">
        <v>26</v>
      </c>
      <c r="C414" s="8" t="s">
        <v>114</v>
      </c>
      <c r="D414" s="8" t="s">
        <v>115</v>
      </c>
      <c r="E414" s="8" t="s">
        <v>985</v>
      </c>
      <c r="F414" s="8" t="s">
        <v>986</v>
      </c>
      <c r="G414" s="141" t="str">
        <f>_xlfn.IFNA(VLOOKUP(E414,TPSQ3Y65!$C$7:$AY$906,49,0),0)</f>
        <v>C</v>
      </c>
      <c r="H414" s="142">
        <f t="shared" si="6"/>
        <v>0</v>
      </c>
      <c r="I414" s="10"/>
    </row>
    <row r="415" spans="1:9" ht="15" customHeight="1" outlineLevel="2">
      <c r="A415" s="7">
        <v>402</v>
      </c>
      <c r="B415" s="8" t="s">
        <v>26</v>
      </c>
      <c r="C415" s="8" t="s">
        <v>114</v>
      </c>
      <c r="D415" s="8" t="s">
        <v>115</v>
      </c>
      <c r="E415" s="8" t="s">
        <v>987</v>
      </c>
      <c r="F415" s="8" t="s">
        <v>988</v>
      </c>
      <c r="G415" s="141" t="str">
        <f>_xlfn.IFNA(VLOOKUP(E415,TPSQ3Y65!$C$7:$AY$906,49,0),0)</f>
        <v>C</v>
      </c>
      <c r="H415" s="142">
        <f t="shared" si="6"/>
        <v>0</v>
      </c>
      <c r="I415" s="10"/>
    </row>
    <row r="416" spans="1:9" ht="15" customHeight="1" outlineLevel="2">
      <c r="A416" s="7">
        <v>403</v>
      </c>
      <c r="B416" s="8" t="s">
        <v>26</v>
      </c>
      <c r="C416" s="8" t="s">
        <v>114</v>
      </c>
      <c r="D416" s="8" t="s">
        <v>115</v>
      </c>
      <c r="E416" s="8" t="s">
        <v>989</v>
      </c>
      <c r="F416" s="8" t="s">
        <v>990</v>
      </c>
      <c r="G416" s="141" t="str">
        <f>_xlfn.IFNA(VLOOKUP(E416,TPSQ3Y65!$C$7:$AY$906,49,0),0)</f>
        <v>C</v>
      </c>
      <c r="H416" s="142">
        <f t="shared" si="6"/>
        <v>0</v>
      </c>
      <c r="I416" s="10"/>
    </row>
    <row r="417" spans="1:9" ht="15" customHeight="1" outlineLevel="2">
      <c r="A417" s="7">
        <v>404</v>
      </c>
      <c r="B417" s="8" t="s">
        <v>26</v>
      </c>
      <c r="C417" s="8" t="s">
        <v>114</v>
      </c>
      <c r="D417" s="8" t="s">
        <v>115</v>
      </c>
      <c r="E417" s="8" t="s">
        <v>991</v>
      </c>
      <c r="F417" s="8" t="s">
        <v>992</v>
      </c>
      <c r="G417" s="141" t="str">
        <f>_xlfn.IFNA(VLOOKUP(E417,TPSQ3Y65!$C$7:$AY$906,49,0),0)</f>
        <v>D</v>
      </c>
      <c r="H417" s="142">
        <f t="shared" si="6"/>
        <v>0</v>
      </c>
      <c r="I417" s="10"/>
    </row>
    <row r="418" spans="1:9" ht="15" customHeight="1" outlineLevel="2">
      <c r="A418" s="12">
        <v>405</v>
      </c>
      <c r="B418" s="13" t="s">
        <v>26</v>
      </c>
      <c r="C418" s="8" t="s">
        <v>29</v>
      </c>
      <c r="D418" s="13" t="s">
        <v>30</v>
      </c>
      <c r="E418" s="13" t="s">
        <v>993</v>
      </c>
      <c r="F418" s="13" t="s">
        <v>994</v>
      </c>
      <c r="G418" s="141" t="str">
        <f>_xlfn.IFNA(VLOOKUP(E418,TPSQ3Y65!$C$7:$AY$906,49,0),0)</f>
        <v>A</v>
      </c>
      <c r="H418" s="142">
        <f t="shared" si="6"/>
        <v>300000</v>
      </c>
      <c r="I418" s="10"/>
    </row>
    <row r="419" spans="1:9" ht="15" customHeight="1" outlineLevel="2">
      <c r="A419" s="7">
        <v>406</v>
      </c>
      <c r="B419" s="8" t="s">
        <v>26</v>
      </c>
      <c r="C419" s="8" t="s">
        <v>29</v>
      </c>
      <c r="D419" s="8" t="s">
        <v>30</v>
      </c>
      <c r="E419" s="8" t="s">
        <v>995</v>
      </c>
      <c r="F419" s="8" t="s">
        <v>996</v>
      </c>
      <c r="G419" s="141" t="str">
        <f>_xlfn.IFNA(VLOOKUP(E419,TPSQ3Y65!$C$7:$AY$906,49,0),0)</f>
        <v>C</v>
      </c>
      <c r="H419" s="142">
        <f t="shared" si="6"/>
        <v>0</v>
      </c>
      <c r="I419" s="10"/>
    </row>
    <row r="420" spans="1:9" ht="15" customHeight="1" outlineLevel="2">
      <c r="A420" s="7">
        <v>407</v>
      </c>
      <c r="B420" s="8" t="s">
        <v>26</v>
      </c>
      <c r="C420" s="8" t="s">
        <v>29</v>
      </c>
      <c r="D420" s="8" t="s">
        <v>30</v>
      </c>
      <c r="E420" s="8" t="s">
        <v>997</v>
      </c>
      <c r="F420" s="8" t="s">
        <v>998</v>
      </c>
      <c r="G420" s="141" t="str">
        <f>_xlfn.IFNA(VLOOKUP(E420,TPSQ3Y65!$C$7:$AY$906,49,0),0)</f>
        <v>B</v>
      </c>
      <c r="H420" s="142">
        <f t="shared" si="6"/>
        <v>150000</v>
      </c>
      <c r="I420" s="10"/>
    </row>
    <row r="421" spans="1:9" ht="15" customHeight="1" outlineLevel="2">
      <c r="A421" s="7">
        <v>408</v>
      </c>
      <c r="B421" s="8" t="s">
        <v>26</v>
      </c>
      <c r="C421" s="8" t="s">
        <v>29</v>
      </c>
      <c r="D421" s="8" t="s">
        <v>30</v>
      </c>
      <c r="E421" s="8" t="s">
        <v>999</v>
      </c>
      <c r="F421" s="8" t="s">
        <v>1000</v>
      </c>
      <c r="G421" s="141" t="str">
        <f>_xlfn.IFNA(VLOOKUP(E421,TPSQ3Y65!$C$7:$AY$906,49,0),0)</f>
        <v>C</v>
      </c>
      <c r="H421" s="142">
        <f t="shared" si="6"/>
        <v>0</v>
      </c>
      <c r="I421" s="10"/>
    </row>
    <row r="422" spans="1:9" ht="15" customHeight="1" outlineLevel="2">
      <c r="A422" s="7">
        <v>409</v>
      </c>
      <c r="B422" s="8" t="s">
        <v>26</v>
      </c>
      <c r="C422" s="8" t="s">
        <v>29</v>
      </c>
      <c r="D422" s="8" t="s">
        <v>30</v>
      </c>
      <c r="E422" s="8" t="s">
        <v>1001</v>
      </c>
      <c r="F422" s="8" t="s">
        <v>1002</v>
      </c>
      <c r="G422" s="141" t="str">
        <f>_xlfn.IFNA(VLOOKUP(E422,TPSQ3Y65!$C$7:$AY$906,49,0),0)</f>
        <v>C</v>
      </c>
      <c r="H422" s="142">
        <f t="shared" si="6"/>
        <v>0</v>
      </c>
      <c r="I422" s="10"/>
    </row>
    <row r="423" spans="1:9" ht="15" customHeight="1" outlineLevel="2">
      <c r="A423" s="7">
        <v>410</v>
      </c>
      <c r="B423" s="8" t="s">
        <v>26</v>
      </c>
      <c r="C423" s="8" t="s">
        <v>29</v>
      </c>
      <c r="D423" s="8" t="s">
        <v>30</v>
      </c>
      <c r="E423" s="8" t="s">
        <v>1003</v>
      </c>
      <c r="F423" s="8" t="s">
        <v>1004</v>
      </c>
      <c r="G423" s="141" t="str">
        <f>_xlfn.IFNA(VLOOKUP(E423,TPSQ3Y65!$C$7:$AY$906,49,0),0)</f>
        <v>B</v>
      </c>
      <c r="H423" s="142">
        <f t="shared" si="6"/>
        <v>150000</v>
      </c>
      <c r="I423" s="10"/>
    </row>
    <row r="424" spans="1:9" ht="15" customHeight="1" outlineLevel="2">
      <c r="A424" s="7">
        <v>411</v>
      </c>
      <c r="B424" s="8" t="s">
        <v>26</v>
      </c>
      <c r="C424" s="8" t="s">
        <v>29</v>
      </c>
      <c r="D424" s="8" t="s">
        <v>30</v>
      </c>
      <c r="E424" s="8" t="s">
        <v>1005</v>
      </c>
      <c r="F424" s="8" t="s">
        <v>1006</v>
      </c>
      <c r="G424" s="141" t="str">
        <f>_xlfn.IFNA(VLOOKUP(E424,TPSQ3Y65!$C$7:$AY$906,49,0),0)</f>
        <v>F</v>
      </c>
      <c r="H424" s="142">
        <f t="shared" si="6"/>
        <v>0</v>
      </c>
      <c r="I424" s="10"/>
    </row>
    <row r="425" spans="1:9" ht="15" customHeight="1" outlineLevel="2">
      <c r="A425" s="12">
        <v>412</v>
      </c>
      <c r="B425" s="13" t="s">
        <v>26</v>
      </c>
      <c r="C425" s="8" t="s">
        <v>71</v>
      </c>
      <c r="D425" s="13" t="s">
        <v>72</v>
      </c>
      <c r="E425" s="13" t="s">
        <v>1007</v>
      </c>
      <c r="F425" s="13" t="s">
        <v>1008</v>
      </c>
      <c r="G425" s="141" t="str">
        <f>_xlfn.IFNA(VLOOKUP(E425,TPSQ3Y65!$C$7:$AY$906,49,0),0)</f>
        <v>A</v>
      </c>
      <c r="H425" s="142">
        <f t="shared" si="6"/>
        <v>300000</v>
      </c>
      <c r="I425" s="10"/>
    </row>
    <row r="426" spans="1:9" ht="15" customHeight="1" outlineLevel="2">
      <c r="A426" s="7">
        <v>413</v>
      </c>
      <c r="B426" s="8" t="s">
        <v>26</v>
      </c>
      <c r="C426" s="8" t="s">
        <v>71</v>
      </c>
      <c r="D426" s="8" t="s">
        <v>72</v>
      </c>
      <c r="E426" s="8" t="s">
        <v>1009</v>
      </c>
      <c r="F426" s="8" t="s">
        <v>1010</v>
      </c>
      <c r="G426" s="141" t="str">
        <f>_xlfn.IFNA(VLOOKUP(E426,TPSQ3Y65!$C$7:$AY$906,49,0),0)</f>
        <v>C</v>
      </c>
      <c r="H426" s="142">
        <f t="shared" si="6"/>
        <v>0</v>
      </c>
      <c r="I426" s="10"/>
    </row>
    <row r="427" spans="1:9" ht="15" customHeight="1" outlineLevel="2">
      <c r="A427" s="7">
        <v>414</v>
      </c>
      <c r="B427" s="8" t="s">
        <v>26</v>
      </c>
      <c r="C427" s="8" t="s">
        <v>71</v>
      </c>
      <c r="D427" s="8" t="s">
        <v>72</v>
      </c>
      <c r="E427" s="8" t="s">
        <v>1011</v>
      </c>
      <c r="F427" s="8" t="s">
        <v>1012</v>
      </c>
      <c r="G427" s="141" t="str">
        <f>_xlfn.IFNA(VLOOKUP(E427,TPSQ3Y65!$C$7:$AY$906,49,0),0)</f>
        <v>C</v>
      </c>
      <c r="H427" s="142">
        <f t="shared" si="6"/>
        <v>0</v>
      </c>
      <c r="I427" s="10"/>
    </row>
    <row r="428" spans="1:9" ht="15" customHeight="1" outlineLevel="2">
      <c r="A428" s="7">
        <v>415</v>
      </c>
      <c r="B428" s="8" t="s">
        <v>26</v>
      </c>
      <c r="C428" s="8" t="s">
        <v>71</v>
      </c>
      <c r="D428" s="8" t="s">
        <v>72</v>
      </c>
      <c r="E428" s="8" t="s">
        <v>1013</v>
      </c>
      <c r="F428" s="8" t="s">
        <v>1014</v>
      </c>
      <c r="G428" s="141" t="str">
        <f>_xlfn.IFNA(VLOOKUP(E428,TPSQ3Y65!$C$7:$AY$906,49,0),0)</f>
        <v>B</v>
      </c>
      <c r="H428" s="142">
        <f t="shared" si="6"/>
        <v>150000</v>
      </c>
      <c r="I428" s="10"/>
    </row>
    <row r="429" spans="1:9" ht="15" customHeight="1" outlineLevel="2">
      <c r="A429" s="7">
        <v>416</v>
      </c>
      <c r="B429" s="8" t="s">
        <v>26</v>
      </c>
      <c r="C429" s="8" t="s">
        <v>71</v>
      </c>
      <c r="D429" s="8" t="s">
        <v>72</v>
      </c>
      <c r="E429" s="8" t="s">
        <v>1015</v>
      </c>
      <c r="F429" s="8" t="s">
        <v>1016</v>
      </c>
      <c r="G429" s="141" t="str">
        <f>_xlfn.IFNA(VLOOKUP(E429,TPSQ3Y65!$C$7:$AY$906,49,0),0)</f>
        <v>A</v>
      </c>
      <c r="H429" s="142">
        <f t="shared" si="6"/>
        <v>300000</v>
      </c>
      <c r="I429" s="10"/>
    </row>
    <row r="430" spans="1:9" ht="15" customHeight="1" outlineLevel="2">
      <c r="A430" s="7">
        <v>417</v>
      </c>
      <c r="B430" s="8" t="s">
        <v>26</v>
      </c>
      <c r="C430" s="8" t="s">
        <v>71</v>
      </c>
      <c r="D430" s="8" t="s">
        <v>72</v>
      </c>
      <c r="E430" s="8" t="s">
        <v>1017</v>
      </c>
      <c r="F430" s="8" t="s">
        <v>1018</v>
      </c>
      <c r="G430" s="141" t="str">
        <f>_xlfn.IFNA(VLOOKUP(E430,TPSQ3Y65!$C$7:$AY$906,49,0),0)</f>
        <v>C</v>
      </c>
      <c r="H430" s="142">
        <f t="shared" si="6"/>
        <v>0</v>
      </c>
      <c r="I430" s="10"/>
    </row>
    <row r="431" spans="1:9" ht="15" customHeight="1" outlineLevel="2">
      <c r="A431" s="7">
        <v>418</v>
      </c>
      <c r="B431" s="8" t="s">
        <v>26</v>
      </c>
      <c r="C431" s="8" t="s">
        <v>71</v>
      </c>
      <c r="D431" s="8" t="s">
        <v>72</v>
      </c>
      <c r="E431" s="8" t="s">
        <v>1019</v>
      </c>
      <c r="F431" s="8" t="s">
        <v>1020</v>
      </c>
      <c r="G431" s="141" t="str">
        <f>_xlfn.IFNA(VLOOKUP(E431,TPSQ3Y65!$C$7:$AY$906,49,0),0)</f>
        <v>C</v>
      </c>
      <c r="H431" s="142">
        <f t="shared" si="6"/>
        <v>0</v>
      </c>
      <c r="I431" s="10"/>
    </row>
    <row r="432" spans="1:9" ht="15" customHeight="1" outlineLevel="2">
      <c r="A432" s="7">
        <v>419</v>
      </c>
      <c r="B432" s="8" t="s">
        <v>26</v>
      </c>
      <c r="C432" s="8" t="s">
        <v>71</v>
      </c>
      <c r="D432" s="8" t="s">
        <v>72</v>
      </c>
      <c r="E432" s="8" t="s">
        <v>1021</v>
      </c>
      <c r="F432" s="8" t="s">
        <v>1022</v>
      </c>
      <c r="G432" s="141" t="str">
        <f>_xlfn.IFNA(VLOOKUP(E432,TPSQ3Y65!$C$7:$AY$906,49,0),0)</f>
        <v>D</v>
      </c>
      <c r="H432" s="142">
        <f t="shared" si="6"/>
        <v>0</v>
      </c>
      <c r="I432" s="10"/>
    </row>
    <row r="433" spans="1:9" ht="15" customHeight="1" outlineLevel="2">
      <c r="A433" s="7">
        <v>420</v>
      </c>
      <c r="B433" s="8" t="s">
        <v>26</v>
      </c>
      <c r="C433" s="8" t="s">
        <v>71</v>
      </c>
      <c r="D433" s="8" t="s">
        <v>72</v>
      </c>
      <c r="E433" s="8" t="s">
        <v>1023</v>
      </c>
      <c r="F433" s="8" t="s">
        <v>1024</v>
      </c>
      <c r="G433" s="141" t="str">
        <f>_xlfn.IFNA(VLOOKUP(E433,TPSQ3Y65!$C$7:$AY$906,49,0),0)</f>
        <v>D</v>
      </c>
      <c r="H433" s="142">
        <f t="shared" si="6"/>
        <v>0</v>
      </c>
      <c r="I433" s="10"/>
    </row>
    <row r="434" spans="1:9" ht="15" customHeight="1" outlineLevel="2">
      <c r="A434" s="12">
        <v>421</v>
      </c>
      <c r="B434" s="13" t="s">
        <v>116</v>
      </c>
      <c r="C434" s="8" t="s">
        <v>170</v>
      </c>
      <c r="D434" s="13" t="s">
        <v>171</v>
      </c>
      <c r="E434" s="13" t="s">
        <v>1025</v>
      </c>
      <c r="F434" s="13" t="s">
        <v>1026</v>
      </c>
      <c r="G434" s="141" t="str">
        <f>_xlfn.IFNA(VLOOKUP(E434,TPSQ3Y65!$C$7:$AY$906,49,0),0)</f>
        <v>D</v>
      </c>
      <c r="H434" s="142">
        <f t="shared" si="6"/>
        <v>0</v>
      </c>
      <c r="I434" s="10"/>
    </row>
    <row r="435" spans="1:9" ht="15" customHeight="1" outlineLevel="2">
      <c r="A435" s="7">
        <v>422</v>
      </c>
      <c r="B435" s="8" t="s">
        <v>116</v>
      </c>
      <c r="C435" s="8" t="s">
        <v>170</v>
      </c>
      <c r="D435" s="8" t="s">
        <v>171</v>
      </c>
      <c r="E435" s="8" t="s">
        <v>1027</v>
      </c>
      <c r="F435" s="8" t="s">
        <v>1028</v>
      </c>
      <c r="G435" s="141" t="str">
        <f>_xlfn.IFNA(VLOOKUP(E435,TPSQ3Y65!$C$7:$AY$906,49,0),0)</f>
        <v>C</v>
      </c>
      <c r="H435" s="142">
        <f t="shared" si="6"/>
        <v>0</v>
      </c>
      <c r="I435" s="10"/>
    </row>
    <row r="436" spans="1:9" ht="15" customHeight="1" outlineLevel="2">
      <c r="A436" s="7">
        <v>423</v>
      </c>
      <c r="B436" s="8" t="s">
        <v>116</v>
      </c>
      <c r="C436" s="8" t="s">
        <v>170</v>
      </c>
      <c r="D436" s="8" t="s">
        <v>171</v>
      </c>
      <c r="E436" s="8" t="s">
        <v>1029</v>
      </c>
      <c r="F436" s="8" t="s">
        <v>1030</v>
      </c>
      <c r="G436" s="141" t="str">
        <f>_xlfn.IFNA(VLOOKUP(E436,TPSQ3Y65!$C$7:$AY$906,49,0),0)</f>
        <v>B</v>
      </c>
      <c r="H436" s="142">
        <f t="shared" si="6"/>
        <v>150000</v>
      </c>
      <c r="I436" s="10"/>
    </row>
    <row r="437" spans="1:9" ht="15" customHeight="1" outlineLevel="2">
      <c r="A437" s="7">
        <v>424</v>
      </c>
      <c r="B437" s="8" t="s">
        <v>116</v>
      </c>
      <c r="C437" s="8" t="s">
        <v>170</v>
      </c>
      <c r="D437" s="8" t="s">
        <v>171</v>
      </c>
      <c r="E437" s="8" t="s">
        <v>1031</v>
      </c>
      <c r="F437" s="8" t="s">
        <v>1032</v>
      </c>
      <c r="G437" s="141" t="str">
        <f>_xlfn.IFNA(VLOOKUP(E437,TPSQ3Y65!$C$7:$AY$906,49,0),0)</f>
        <v>A</v>
      </c>
      <c r="H437" s="142">
        <f t="shared" si="6"/>
        <v>300000</v>
      </c>
      <c r="I437" s="10"/>
    </row>
    <row r="438" spans="1:9" ht="15" customHeight="1" outlineLevel="2">
      <c r="A438" s="7">
        <v>425</v>
      </c>
      <c r="B438" s="8" t="s">
        <v>116</v>
      </c>
      <c r="C438" s="8" t="s">
        <v>170</v>
      </c>
      <c r="D438" s="8" t="s">
        <v>171</v>
      </c>
      <c r="E438" s="8" t="s">
        <v>1033</v>
      </c>
      <c r="F438" s="8" t="s">
        <v>1034</v>
      </c>
      <c r="G438" s="141" t="str">
        <f>_xlfn.IFNA(VLOOKUP(E438,TPSQ3Y65!$C$7:$AY$906,49,0),0)</f>
        <v>C</v>
      </c>
      <c r="H438" s="142">
        <f t="shared" si="6"/>
        <v>0</v>
      </c>
      <c r="I438" s="10"/>
    </row>
    <row r="439" spans="1:9" ht="15" customHeight="1" outlineLevel="2">
      <c r="A439" s="7">
        <v>426</v>
      </c>
      <c r="B439" s="8" t="s">
        <v>116</v>
      </c>
      <c r="C439" s="8" t="s">
        <v>170</v>
      </c>
      <c r="D439" s="8" t="s">
        <v>171</v>
      </c>
      <c r="E439" s="8" t="s">
        <v>1035</v>
      </c>
      <c r="F439" s="8" t="s">
        <v>1036</v>
      </c>
      <c r="G439" s="141" t="str">
        <f>_xlfn.IFNA(VLOOKUP(E439,TPSQ3Y65!$C$7:$AY$906,49,0),0)</f>
        <v>C</v>
      </c>
      <c r="H439" s="142">
        <f t="shared" si="6"/>
        <v>0</v>
      </c>
      <c r="I439" s="10"/>
    </row>
    <row r="440" spans="1:9" ht="15" customHeight="1" outlineLevel="2">
      <c r="A440" s="7">
        <v>427</v>
      </c>
      <c r="B440" s="8" t="s">
        <v>116</v>
      </c>
      <c r="C440" s="8" t="s">
        <v>170</v>
      </c>
      <c r="D440" s="8" t="s">
        <v>171</v>
      </c>
      <c r="E440" s="8" t="s">
        <v>1037</v>
      </c>
      <c r="F440" s="8" t="s">
        <v>1038</v>
      </c>
      <c r="G440" s="141" t="str">
        <f>_xlfn.IFNA(VLOOKUP(E440,TPSQ3Y65!$C$7:$AY$906,49,0),0)</f>
        <v>C</v>
      </c>
      <c r="H440" s="142">
        <f t="shared" si="6"/>
        <v>0</v>
      </c>
      <c r="I440" s="10"/>
    </row>
    <row r="441" spans="1:9" ht="15" customHeight="1" outlineLevel="2">
      <c r="A441" s="7">
        <v>428</v>
      </c>
      <c r="B441" s="8" t="s">
        <v>116</v>
      </c>
      <c r="C441" s="8" t="s">
        <v>170</v>
      </c>
      <c r="D441" s="8" t="s">
        <v>171</v>
      </c>
      <c r="E441" s="8" t="s">
        <v>1039</v>
      </c>
      <c r="F441" s="8" t="s">
        <v>1040</v>
      </c>
      <c r="G441" s="141" t="str">
        <f>_xlfn.IFNA(VLOOKUP(E441,TPSQ3Y65!$C$7:$AY$906,49,0),0)</f>
        <v>D</v>
      </c>
      <c r="H441" s="142">
        <f t="shared" si="6"/>
        <v>0</v>
      </c>
      <c r="I441" s="10"/>
    </row>
    <row r="442" spans="1:9" ht="15" customHeight="1" outlineLevel="2">
      <c r="A442" s="7">
        <v>429</v>
      </c>
      <c r="B442" s="8" t="s">
        <v>116</v>
      </c>
      <c r="C442" s="8" t="s">
        <v>170</v>
      </c>
      <c r="D442" s="8" t="s">
        <v>171</v>
      </c>
      <c r="E442" s="8" t="s">
        <v>1041</v>
      </c>
      <c r="F442" s="8" t="s">
        <v>1042</v>
      </c>
      <c r="G442" s="141" t="str">
        <f>_xlfn.IFNA(VLOOKUP(E442,TPSQ3Y65!$C$7:$AY$906,49,0),0)</f>
        <v>B</v>
      </c>
      <c r="H442" s="142">
        <f t="shared" si="6"/>
        <v>150000</v>
      </c>
      <c r="I442" s="10"/>
    </row>
    <row r="443" spans="1:9" ht="15" customHeight="1" outlineLevel="2">
      <c r="A443" s="7">
        <v>430</v>
      </c>
      <c r="B443" s="8" t="s">
        <v>116</v>
      </c>
      <c r="C443" s="8" t="s">
        <v>170</v>
      </c>
      <c r="D443" s="8" t="s">
        <v>171</v>
      </c>
      <c r="E443" s="8" t="s">
        <v>1043</v>
      </c>
      <c r="F443" s="8" t="s">
        <v>1044</v>
      </c>
      <c r="G443" s="141" t="str">
        <f>_xlfn.IFNA(VLOOKUP(E443,TPSQ3Y65!$C$7:$AY$906,49,0),0)</f>
        <v>D</v>
      </c>
      <c r="H443" s="142">
        <f t="shared" si="6"/>
        <v>0</v>
      </c>
      <c r="I443" s="10"/>
    </row>
    <row r="444" spans="1:9" ht="15" customHeight="1" outlineLevel="2">
      <c r="A444" s="7">
        <v>431</v>
      </c>
      <c r="B444" s="8" t="s">
        <v>116</v>
      </c>
      <c r="C444" s="8" t="s">
        <v>170</v>
      </c>
      <c r="D444" s="8" t="s">
        <v>171</v>
      </c>
      <c r="E444" s="8" t="s">
        <v>1045</v>
      </c>
      <c r="F444" s="8" t="s">
        <v>1046</v>
      </c>
      <c r="G444" s="141" t="str">
        <f>_xlfn.IFNA(VLOOKUP(E444,TPSQ3Y65!$C$7:$AY$906,49,0),0)</f>
        <v>A</v>
      </c>
      <c r="H444" s="142">
        <f t="shared" si="6"/>
        <v>300000</v>
      </c>
      <c r="I444" s="10"/>
    </row>
    <row r="445" spans="1:9" ht="15" customHeight="1" outlineLevel="2">
      <c r="A445" s="7">
        <v>432</v>
      </c>
      <c r="B445" s="8" t="s">
        <v>116</v>
      </c>
      <c r="C445" s="8" t="s">
        <v>170</v>
      </c>
      <c r="D445" s="8" t="s">
        <v>171</v>
      </c>
      <c r="E445" s="8" t="s">
        <v>1047</v>
      </c>
      <c r="F445" s="8" t="s">
        <v>1048</v>
      </c>
      <c r="G445" s="141" t="str">
        <f>_xlfn.IFNA(VLOOKUP(E445,TPSQ3Y65!$C$7:$AY$906,49,0),0)</f>
        <v>B</v>
      </c>
      <c r="H445" s="142">
        <f t="shared" si="6"/>
        <v>150000</v>
      </c>
      <c r="I445" s="10"/>
    </row>
    <row r="446" spans="1:9" ht="15" customHeight="1" outlineLevel="2">
      <c r="A446" s="7">
        <v>433</v>
      </c>
      <c r="B446" s="8" t="s">
        <v>116</v>
      </c>
      <c r="C446" s="8" t="s">
        <v>170</v>
      </c>
      <c r="D446" s="8" t="s">
        <v>171</v>
      </c>
      <c r="E446" s="8" t="s">
        <v>1049</v>
      </c>
      <c r="F446" s="8" t="s">
        <v>1050</v>
      </c>
      <c r="G446" s="141" t="str">
        <f>_xlfn.IFNA(VLOOKUP(E446,TPSQ3Y65!$C$7:$AY$906,49,0),0)</f>
        <v>A</v>
      </c>
      <c r="H446" s="142">
        <f t="shared" si="6"/>
        <v>300000</v>
      </c>
      <c r="I446" s="10"/>
    </row>
    <row r="447" spans="1:9" ht="15" customHeight="1" outlineLevel="2">
      <c r="A447" s="7">
        <v>434</v>
      </c>
      <c r="B447" s="8" t="s">
        <v>116</v>
      </c>
      <c r="C447" s="8" t="s">
        <v>170</v>
      </c>
      <c r="D447" s="8" t="s">
        <v>171</v>
      </c>
      <c r="E447" s="8" t="s">
        <v>1051</v>
      </c>
      <c r="F447" s="8" t="s">
        <v>1052</v>
      </c>
      <c r="G447" s="141" t="str">
        <f>_xlfn.IFNA(VLOOKUP(E447,TPSQ3Y65!$C$7:$AY$906,49,0),0)</f>
        <v>C</v>
      </c>
      <c r="H447" s="142">
        <f t="shared" si="6"/>
        <v>0</v>
      </c>
      <c r="I447" s="10"/>
    </row>
    <row r="448" spans="1:9" ht="15" customHeight="1" outlineLevel="2">
      <c r="A448" s="7">
        <v>435</v>
      </c>
      <c r="B448" s="8" t="s">
        <v>116</v>
      </c>
      <c r="C448" s="8" t="s">
        <v>170</v>
      </c>
      <c r="D448" s="8" t="s">
        <v>171</v>
      </c>
      <c r="E448" s="8" t="s">
        <v>1053</v>
      </c>
      <c r="F448" s="8" t="s">
        <v>1054</v>
      </c>
      <c r="G448" s="141" t="str">
        <f>_xlfn.IFNA(VLOOKUP(E448,TPSQ3Y65!$C$7:$AY$906,49,0),0)</f>
        <v>C</v>
      </c>
      <c r="H448" s="142">
        <f t="shared" si="6"/>
        <v>0</v>
      </c>
      <c r="I448" s="10"/>
    </row>
    <row r="449" spans="1:9" ht="15" customHeight="1" outlineLevel="2">
      <c r="A449" s="7">
        <v>436</v>
      </c>
      <c r="B449" s="8" t="s">
        <v>116</v>
      </c>
      <c r="C449" s="8" t="s">
        <v>170</v>
      </c>
      <c r="D449" s="8" t="s">
        <v>171</v>
      </c>
      <c r="E449" s="8" t="s">
        <v>1055</v>
      </c>
      <c r="F449" s="8" t="s">
        <v>1056</v>
      </c>
      <c r="G449" s="141" t="str">
        <f>_xlfn.IFNA(VLOOKUP(E449,TPSQ3Y65!$C$7:$AY$906,49,0),0)</f>
        <v>F</v>
      </c>
      <c r="H449" s="142">
        <f t="shared" si="6"/>
        <v>0</v>
      </c>
      <c r="I449" s="10"/>
    </row>
    <row r="450" spans="1:9" ht="15" customHeight="1" outlineLevel="2">
      <c r="A450" s="7">
        <v>437</v>
      </c>
      <c r="B450" s="8" t="s">
        <v>116</v>
      </c>
      <c r="C450" s="8" t="s">
        <v>170</v>
      </c>
      <c r="D450" s="8" t="s">
        <v>171</v>
      </c>
      <c r="E450" s="8" t="s">
        <v>1057</v>
      </c>
      <c r="F450" s="8" t="s">
        <v>1058</v>
      </c>
      <c r="G450" s="141" t="str">
        <f>_xlfn.IFNA(VLOOKUP(E450,TPSQ3Y65!$C$7:$AY$906,49,0),0)</f>
        <v>C</v>
      </c>
      <c r="H450" s="142">
        <f t="shared" si="6"/>
        <v>0</v>
      </c>
      <c r="I450" s="10"/>
    </row>
    <row r="451" spans="1:9" ht="15" customHeight="1" outlineLevel="2">
      <c r="A451" s="7">
        <v>438</v>
      </c>
      <c r="B451" s="8" t="s">
        <v>116</v>
      </c>
      <c r="C451" s="8" t="s">
        <v>170</v>
      </c>
      <c r="D451" s="8" t="s">
        <v>171</v>
      </c>
      <c r="E451" s="8" t="s">
        <v>1059</v>
      </c>
      <c r="F451" s="8" t="s">
        <v>1060</v>
      </c>
      <c r="G451" s="141" t="str">
        <f>_xlfn.IFNA(VLOOKUP(E451,TPSQ3Y65!$C$7:$AY$906,49,0),0)</f>
        <v>D</v>
      </c>
      <c r="H451" s="142">
        <f t="shared" si="6"/>
        <v>0</v>
      </c>
      <c r="I451" s="10"/>
    </row>
    <row r="452" spans="1:9" ht="15" customHeight="1" outlineLevel="2">
      <c r="A452" s="7">
        <v>439</v>
      </c>
      <c r="B452" s="8" t="s">
        <v>116</v>
      </c>
      <c r="C452" s="8" t="s">
        <v>170</v>
      </c>
      <c r="D452" s="8" t="s">
        <v>171</v>
      </c>
      <c r="E452" s="8" t="s">
        <v>1061</v>
      </c>
      <c r="F452" s="8" t="s">
        <v>1062</v>
      </c>
      <c r="G452" s="141" t="str">
        <f>_xlfn.IFNA(VLOOKUP(E452,TPSQ3Y65!$C$7:$AY$906,49,0),0)</f>
        <v>F</v>
      </c>
      <c r="H452" s="142">
        <f t="shared" si="6"/>
        <v>0</v>
      </c>
      <c r="I452" s="10"/>
    </row>
    <row r="453" spans="1:9" ht="15" customHeight="1" outlineLevel="2">
      <c r="A453" s="7">
        <v>440</v>
      </c>
      <c r="B453" s="8" t="s">
        <v>116</v>
      </c>
      <c r="C453" s="8" t="s">
        <v>170</v>
      </c>
      <c r="D453" s="8" t="s">
        <v>171</v>
      </c>
      <c r="E453" s="8" t="s">
        <v>1063</v>
      </c>
      <c r="F453" s="8" t="s">
        <v>1064</v>
      </c>
      <c r="G453" s="141" t="str">
        <f>_xlfn.IFNA(VLOOKUP(E453,TPSQ3Y65!$C$7:$AY$906,49,0),0)</f>
        <v>B</v>
      </c>
      <c r="H453" s="142">
        <f t="shared" si="6"/>
        <v>150000</v>
      </c>
      <c r="I453" s="10"/>
    </row>
    <row r="454" spans="1:9" ht="15" customHeight="1" outlineLevel="2">
      <c r="A454" s="7">
        <v>441</v>
      </c>
      <c r="B454" s="8" t="s">
        <v>116</v>
      </c>
      <c r="C454" s="8" t="s">
        <v>170</v>
      </c>
      <c r="D454" s="8" t="s">
        <v>171</v>
      </c>
      <c r="E454" s="8" t="s">
        <v>1065</v>
      </c>
      <c r="F454" s="8" t="s">
        <v>1066</v>
      </c>
      <c r="G454" s="141" t="str">
        <f>_xlfn.IFNA(VLOOKUP(E454,TPSQ3Y65!$C$7:$AY$906,49,0),0)</f>
        <v>C</v>
      </c>
      <c r="H454" s="142">
        <f t="shared" si="6"/>
        <v>0</v>
      </c>
      <c r="I454" s="10"/>
    </row>
    <row r="455" spans="1:9" ht="15" customHeight="1" outlineLevel="2">
      <c r="A455" s="7">
        <v>442</v>
      </c>
      <c r="B455" s="8" t="s">
        <v>116</v>
      </c>
      <c r="C455" s="8" t="s">
        <v>170</v>
      </c>
      <c r="D455" s="8" t="s">
        <v>171</v>
      </c>
      <c r="E455" s="8" t="s">
        <v>1067</v>
      </c>
      <c r="F455" s="8" t="s">
        <v>1068</v>
      </c>
      <c r="G455" s="141" t="str">
        <f>_xlfn.IFNA(VLOOKUP(E455,TPSQ3Y65!$C$7:$AY$906,49,0),0)</f>
        <v>C</v>
      </c>
      <c r="H455" s="142">
        <f t="shared" si="6"/>
        <v>0</v>
      </c>
      <c r="I455" s="10"/>
    </row>
    <row r="456" spans="1:9" ht="15" customHeight="1" outlineLevel="2">
      <c r="A456" s="7">
        <v>443</v>
      </c>
      <c r="B456" s="8" t="s">
        <v>116</v>
      </c>
      <c r="C456" s="8" t="s">
        <v>170</v>
      </c>
      <c r="D456" s="8" t="s">
        <v>171</v>
      </c>
      <c r="E456" s="8" t="s">
        <v>1069</v>
      </c>
      <c r="F456" s="8" t="s">
        <v>1070</v>
      </c>
      <c r="G456" s="141" t="str">
        <f>_xlfn.IFNA(VLOOKUP(E456,TPSQ3Y65!$C$7:$AY$906,49,0),0)</f>
        <v>C</v>
      </c>
      <c r="H456" s="142">
        <f t="shared" si="6"/>
        <v>0</v>
      </c>
      <c r="I456" s="10"/>
    </row>
    <row r="457" spans="1:9" ht="15" customHeight="1" outlineLevel="2">
      <c r="A457" s="7">
        <v>444</v>
      </c>
      <c r="B457" s="8" t="s">
        <v>116</v>
      </c>
      <c r="C457" s="8" t="s">
        <v>170</v>
      </c>
      <c r="D457" s="8" t="s">
        <v>171</v>
      </c>
      <c r="E457" s="8" t="s">
        <v>1071</v>
      </c>
      <c r="F457" s="8" t="s">
        <v>1072</v>
      </c>
      <c r="G457" s="141" t="str">
        <f>_xlfn.IFNA(VLOOKUP(E457,TPSQ3Y65!$C$7:$AY$906,49,0),0)</f>
        <v>F</v>
      </c>
      <c r="H457" s="142">
        <f t="shared" si="6"/>
        <v>0</v>
      </c>
      <c r="I457" s="10"/>
    </row>
    <row r="458" spans="1:9" ht="15" customHeight="1" outlineLevel="2">
      <c r="A458" s="7">
        <v>445</v>
      </c>
      <c r="B458" s="8" t="s">
        <v>116</v>
      </c>
      <c r="C458" s="8" t="s">
        <v>170</v>
      </c>
      <c r="D458" s="8" t="s">
        <v>171</v>
      </c>
      <c r="E458" s="8" t="s">
        <v>1073</v>
      </c>
      <c r="F458" s="8" t="s">
        <v>1074</v>
      </c>
      <c r="G458" s="141" t="str">
        <f>_xlfn.IFNA(VLOOKUP(E458,TPSQ3Y65!$C$7:$AY$906,49,0),0)</f>
        <v>A</v>
      </c>
      <c r="H458" s="142">
        <f t="shared" si="6"/>
        <v>300000</v>
      </c>
      <c r="I458" s="10"/>
    </row>
    <row r="459" spans="1:9" ht="15" customHeight="1" outlineLevel="2">
      <c r="A459" s="7">
        <v>446</v>
      </c>
      <c r="B459" s="8" t="s">
        <v>116</v>
      </c>
      <c r="C459" s="8" t="s">
        <v>170</v>
      </c>
      <c r="D459" s="8" t="s">
        <v>171</v>
      </c>
      <c r="E459" s="8" t="s">
        <v>1075</v>
      </c>
      <c r="F459" s="8" t="s">
        <v>1076</v>
      </c>
      <c r="G459" s="141" t="str">
        <f>_xlfn.IFNA(VLOOKUP(E459,TPSQ3Y65!$C$7:$AY$906,49,0),0)</f>
        <v>D</v>
      </c>
      <c r="H459" s="142">
        <f t="shared" si="6"/>
        <v>0</v>
      </c>
      <c r="I459" s="10"/>
    </row>
    <row r="460" spans="1:9" ht="15" customHeight="1" outlineLevel="2">
      <c r="A460" s="12">
        <v>447</v>
      </c>
      <c r="B460" s="13" t="s">
        <v>116</v>
      </c>
      <c r="C460" s="8" t="s">
        <v>117</v>
      </c>
      <c r="D460" s="13" t="s">
        <v>118</v>
      </c>
      <c r="E460" s="13" t="s">
        <v>1077</v>
      </c>
      <c r="F460" s="13" t="s">
        <v>1078</v>
      </c>
      <c r="G460" s="141" t="str">
        <f>_xlfn.IFNA(VLOOKUP(E460,TPSQ3Y65!$C$7:$AY$906,49,0),0)</f>
        <v>B</v>
      </c>
      <c r="H460" s="142">
        <f t="shared" si="6"/>
        <v>150000</v>
      </c>
      <c r="I460" s="10"/>
    </row>
    <row r="461" spans="1:9" ht="15" customHeight="1" outlineLevel="2">
      <c r="A461" s="7">
        <v>448</v>
      </c>
      <c r="B461" s="8" t="s">
        <v>116</v>
      </c>
      <c r="C461" s="8" t="s">
        <v>117</v>
      </c>
      <c r="D461" s="8" t="s">
        <v>118</v>
      </c>
      <c r="E461" s="8" t="s">
        <v>1079</v>
      </c>
      <c r="F461" s="8" t="s">
        <v>1080</v>
      </c>
      <c r="G461" s="141" t="str">
        <f>_xlfn.IFNA(VLOOKUP(E461,TPSQ3Y65!$C$7:$AY$906,49,0),0)</f>
        <v>D</v>
      </c>
      <c r="H461" s="142">
        <f t="shared" si="6"/>
        <v>0</v>
      </c>
      <c r="I461" s="10"/>
    </row>
    <row r="462" spans="1:9" ht="15" customHeight="1" outlineLevel="2">
      <c r="A462" s="7">
        <v>449</v>
      </c>
      <c r="B462" s="8" t="s">
        <v>116</v>
      </c>
      <c r="C462" s="8" t="s">
        <v>117</v>
      </c>
      <c r="D462" s="8" t="s">
        <v>118</v>
      </c>
      <c r="E462" s="8" t="s">
        <v>1081</v>
      </c>
      <c r="F462" s="8" t="s">
        <v>1082</v>
      </c>
      <c r="G462" s="141" t="str">
        <f>_xlfn.IFNA(VLOOKUP(E462,TPSQ3Y65!$C$7:$AY$906,49,0),0)</f>
        <v>B</v>
      </c>
      <c r="H462" s="142">
        <f t="shared" si="6"/>
        <v>150000</v>
      </c>
      <c r="I462" s="10"/>
    </row>
    <row r="463" spans="1:9" ht="15" customHeight="1" outlineLevel="2">
      <c r="A463" s="7">
        <v>450</v>
      </c>
      <c r="B463" s="8" t="s">
        <v>116</v>
      </c>
      <c r="C463" s="8" t="s">
        <v>117</v>
      </c>
      <c r="D463" s="8" t="s">
        <v>118</v>
      </c>
      <c r="E463" s="8" t="s">
        <v>1083</v>
      </c>
      <c r="F463" s="8" t="s">
        <v>1084</v>
      </c>
      <c r="G463" s="141" t="str">
        <f>_xlfn.IFNA(VLOOKUP(E463,TPSQ3Y65!$C$7:$AY$906,49,0),0)</f>
        <v>D</v>
      </c>
      <c r="H463" s="142">
        <f t="shared" ref="H463:H526" si="7">IF(G463="B",150000,IF(G463="A",300000,0))</f>
        <v>0</v>
      </c>
      <c r="I463" s="10"/>
    </row>
    <row r="464" spans="1:9" ht="15" customHeight="1" outlineLevel="2">
      <c r="A464" s="7">
        <v>451</v>
      </c>
      <c r="B464" s="8" t="s">
        <v>116</v>
      </c>
      <c r="C464" s="8" t="s">
        <v>117</v>
      </c>
      <c r="D464" s="8" t="s">
        <v>118</v>
      </c>
      <c r="E464" s="8" t="s">
        <v>1085</v>
      </c>
      <c r="F464" s="8" t="s">
        <v>1086</v>
      </c>
      <c r="G464" s="141" t="str">
        <f>_xlfn.IFNA(VLOOKUP(E464,TPSQ3Y65!$C$7:$AY$906,49,0),0)</f>
        <v>C</v>
      </c>
      <c r="H464" s="142">
        <f t="shared" si="7"/>
        <v>0</v>
      </c>
      <c r="I464" s="10"/>
    </row>
    <row r="465" spans="1:9" ht="15" customHeight="1" outlineLevel="2">
      <c r="A465" s="7">
        <v>452</v>
      </c>
      <c r="B465" s="8" t="s">
        <v>116</v>
      </c>
      <c r="C465" s="8" t="s">
        <v>117</v>
      </c>
      <c r="D465" s="8" t="s">
        <v>118</v>
      </c>
      <c r="E465" s="8" t="s">
        <v>1087</v>
      </c>
      <c r="F465" s="8" t="s">
        <v>1088</v>
      </c>
      <c r="G465" s="141" t="str">
        <f>_xlfn.IFNA(VLOOKUP(E465,TPSQ3Y65!$C$7:$AY$906,49,0),0)</f>
        <v>C</v>
      </c>
      <c r="H465" s="142">
        <f t="shared" si="7"/>
        <v>0</v>
      </c>
      <c r="I465" s="10"/>
    </row>
    <row r="466" spans="1:9" ht="15" customHeight="1" outlineLevel="2">
      <c r="A466" s="7">
        <v>453</v>
      </c>
      <c r="B466" s="8" t="s">
        <v>116</v>
      </c>
      <c r="C466" s="8" t="s">
        <v>117</v>
      </c>
      <c r="D466" s="8" t="s">
        <v>118</v>
      </c>
      <c r="E466" s="8" t="s">
        <v>1089</v>
      </c>
      <c r="F466" s="8" t="s">
        <v>1090</v>
      </c>
      <c r="G466" s="141" t="str">
        <f>_xlfn.IFNA(VLOOKUP(E466,TPSQ3Y65!$C$7:$AY$906,49,0),0)</f>
        <v>D</v>
      </c>
      <c r="H466" s="142">
        <f t="shared" si="7"/>
        <v>0</v>
      </c>
      <c r="I466" s="10"/>
    </row>
    <row r="467" spans="1:9" ht="15" customHeight="1" outlineLevel="2">
      <c r="A467" s="7">
        <v>454</v>
      </c>
      <c r="B467" s="8" t="s">
        <v>116</v>
      </c>
      <c r="C467" s="8" t="s">
        <v>117</v>
      </c>
      <c r="D467" s="8" t="s">
        <v>118</v>
      </c>
      <c r="E467" s="8" t="s">
        <v>1091</v>
      </c>
      <c r="F467" s="8" t="s">
        <v>1092</v>
      </c>
      <c r="G467" s="141" t="str">
        <f>_xlfn.IFNA(VLOOKUP(E467,TPSQ3Y65!$C$7:$AY$906,49,0),0)</f>
        <v>C</v>
      </c>
      <c r="H467" s="142">
        <f t="shared" si="7"/>
        <v>0</v>
      </c>
      <c r="I467" s="10"/>
    </row>
    <row r="468" spans="1:9" ht="15" customHeight="1" outlineLevel="2">
      <c r="A468" s="7">
        <v>455</v>
      </c>
      <c r="B468" s="8" t="s">
        <v>116</v>
      </c>
      <c r="C468" s="8" t="s">
        <v>117</v>
      </c>
      <c r="D468" s="8" t="s">
        <v>118</v>
      </c>
      <c r="E468" s="8" t="s">
        <v>1093</v>
      </c>
      <c r="F468" s="8" t="s">
        <v>1094</v>
      </c>
      <c r="G468" s="141" t="str">
        <f>_xlfn.IFNA(VLOOKUP(E468,TPSQ3Y65!$C$7:$AY$906,49,0),0)</f>
        <v>B</v>
      </c>
      <c r="H468" s="142">
        <f t="shared" si="7"/>
        <v>150000</v>
      </c>
      <c r="I468" s="10"/>
    </row>
    <row r="469" spans="1:9" ht="15" customHeight="1" outlineLevel="2">
      <c r="A469" s="7">
        <v>456</v>
      </c>
      <c r="B469" s="8" t="s">
        <v>116</v>
      </c>
      <c r="C469" s="8" t="s">
        <v>117</v>
      </c>
      <c r="D469" s="8" t="s">
        <v>118</v>
      </c>
      <c r="E469" s="8" t="s">
        <v>1095</v>
      </c>
      <c r="F469" s="8" t="s">
        <v>1096</v>
      </c>
      <c r="G469" s="141" t="str">
        <f>_xlfn.IFNA(VLOOKUP(E469,TPSQ3Y65!$C$7:$AY$906,49,0),0)</f>
        <v>B</v>
      </c>
      <c r="H469" s="142">
        <f t="shared" si="7"/>
        <v>150000</v>
      </c>
      <c r="I469" s="10"/>
    </row>
    <row r="470" spans="1:9" ht="15" customHeight="1" outlineLevel="2">
      <c r="A470" s="7">
        <v>457</v>
      </c>
      <c r="B470" s="8" t="s">
        <v>116</v>
      </c>
      <c r="C470" s="8" t="s">
        <v>117</v>
      </c>
      <c r="D470" s="8" t="s">
        <v>118</v>
      </c>
      <c r="E470" s="8" t="s">
        <v>1097</v>
      </c>
      <c r="F470" s="8" t="s">
        <v>1098</v>
      </c>
      <c r="G470" s="141" t="str">
        <f>_xlfn.IFNA(VLOOKUP(E470,TPSQ3Y65!$C$7:$AY$906,49,0),0)</f>
        <v>F</v>
      </c>
      <c r="H470" s="142">
        <f t="shared" si="7"/>
        <v>0</v>
      </c>
      <c r="I470" s="10"/>
    </row>
    <row r="471" spans="1:9" ht="15" customHeight="1" outlineLevel="2">
      <c r="A471" s="7">
        <v>458</v>
      </c>
      <c r="B471" s="8" t="s">
        <v>116</v>
      </c>
      <c r="C471" s="8" t="s">
        <v>117</v>
      </c>
      <c r="D471" s="8" t="s">
        <v>118</v>
      </c>
      <c r="E471" s="8" t="s">
        <v>1099</v>
      </c>
      <c r="F471" s="8" t="s">
        <v>1100</v>
      </c>
      <c r="G471" s="141" t="str">
        <f>_xlfn.IFNA(VLOOKUP(E471,TPSQ3Y65!$C$7:$AY$906,49,0),0)</f>
        <v>A</v>
      </c>
      <c r="H471" s="142">
        <f t="shared" si="7"/>
        <v>300000</v>
      </c>
      <c r="I471" s="10"/>
    </row>
    <row r="472" spans="1:9" ht="15" customHeight="1" outlineLevel="2">
      <c r="A472" s="7">
        <v>459</v>
      </c>
      <c r="B472" s="8" t="s">
        <v>116</v>
      </c>
      <c r="C472" s="8" t="s">
        <v>117</v>
      </c>
      <c r="D472" s="8" t="s">
        <v>118</v>
      </c>
      <c r="E472" s="8" t="s">
        <v>1101</v>
      </c>
      <c r="F472" s="8" t="s">
        <v>1102</v>
      </c>
      <c r="G472" s="141" t="str">
        <f>_xlfn.IFNA(VLOOKUP(E472,TPSQ3Y65!$C$7:$AY$906,49,0),0)</f>
        <v>D</v>
      </c>
      <c r="H472" s="142">
        <f t="shared" si="7"/>
        <v>0</v>
      </c>
      <c r="I472" s="10"/>
    </row>
    <row r="473" spans="1:9" ht="15" customHeight="1" outlineLevel="2">
      <c r="A473" s="12">
        <v>460</v>
      </c>
      <c r="B473" s="13" t="s">
        <v>116</v>
      </c>
      <c r="C473" s="8" t="s">
        <v>146</v>
      </c>
      <c r="D473" s="13" t="s">
        <v>147</v>
      </c>
      <c r="E473" s="13" t="s">
        <v>1103</v>
      </c>
      <c r="F473" s="13" t="s">
        <v>1104</v>
      </c>
      <c r="G473" s="141" t="str">
        <f>_xlfn.IFNA(VLOOKUP(E473,TPSQ3Y65!$C$7:$AY$906,49,0),0)</f>
        <v>B</v>
      </c>
      <c r="H473" s="142">
        <f t="shared" si="7"/>
        <v>150000</v>
      </c>
      <c r="I473" s="10"/>
    </row>
    <row r="474" spans="1:9" ht="15" customHeight="1" outlineLevel="2">
      <c r="A474" s="7">
        <v>461</v>
      </c>
      <c r="B474" s="8" t="s">
        <v>116</v>
      </c>
      <c r="C474" s="8" t="s">
        <v>146</v>
      </c>
      <c r="D474" s="8" t="s">
        <v>147</v>
      </c>
      <c r="E474" s="8" t="s">
        <v>1105</v>
      </c>
      <c r="F474" s="8" t="s">
        <v>1106</v>
      </c>
      <c r="G474" s="141" t="str">
        <f>_xlfn.IFNA(VLOOKUP(E474,TPSQ3Y65!$C$7:$AY$906,49,0),0)</f>
        <v>B</v>
      </c>
      <c r="H474" s="142">
        <f t="shared" si="7"/>
        <v>150000</v>
      </c>
      <c r="I474" s="10"/>
    </row>
    <row r="475" spans="1:9" ht="15" customHeight="1" outlineLevel="2">
      <c r="A475" s="7">
        <v>462</v>
      </c>
      <c r="B475" s="8" t="s">
        <v>116</v>
      </c>
      <c r="C475" s="8" t="s">
        <v>146</v>
      </c>
      <c r="D475" s="8" t="s">
        <v>147</v>
      </c>
      <c r="E475" s="8" t="s">
        <v>1107</v>
      </c>
      <c r="F475" s="8" t="s">
        <v>1108</v>
      </c>
      <c r="G475" s="141" t="str">
        <f>_xlfn.IFNA(VLOOKUP(E475,TPSQ3Y65!$C$7:$AY$906,49,0),0)</f>
        <v>B</v>
      </c>
      <c r="H475" s="142">
        <f t="shared" si="7"/>
        <v>150000</v>
      </c>
      <c r="I475" s="10"/>
    </row>
    <row r="476" spans="1:9" ht="15" customHeight="1" outlineLevel="2">
      <c r="A476" s="7">
        <v>463</v>
      </c>
      <c r="B476" s="8" t="s">
        <v>116</v>
      </c>
      <c r="C476" s="8" t="s">
        <v>146</v>
      </c>
      <c r="D476" s="8" t="s">
        <v>147</v>
      </c>
      <c r="E476" s="8" t="s">
        <v>1109</v>
      </c>
      <c r="F476" s="8" t="s">
        <v>1110</v>
      </c>
      <c r="G476" s="141" t="str">
        <f>_xlfn.IFNA(VLOOKUP(E476,TPSQ3Y65!$C$7:$AY$906,49,0),0)</f>
        <v>D</v>
      </c>
      <c r="H476" s="142">
        <f t="shared" si="7"/>
        <v>0</v>
      </c>
      <c r="I476" s="10"/>
    </row>
    <row r="477" spans="1:9" ht="15" customHeight="1" outlineLevel="2">
      <c r="A477" s="7">
        <v>464</v>
      </c>
      <c r="B477" s="8" t="s">
        <v>116</v>
      </c>
      <c r="C477" s="8" t="s">
        <v>146</v>
      </c>
      <c r="D477" s="8" t="s">
        <v>147</v>
      </c>
      <c r="E477" s="8" t="s">
        <v>1111</v>
      </c>
      <c r="F477" s="8" t="s">
        <v>1112</v>
      </c>
      <c r="G477" s="141" t="str">
        <f>_xlfn.IFNA(VLOOKUP(E477,TPSQ3Y65!$C$7:$AY$906,49,0),0)</f>
        <v>D</v>
      </c>
      <c r="H477" s="142">
        <f t="shared" si="7"/>
        <v>0</v>
      </c>
      <c r="I477" s="10"/>
    </row>
    <row r="478" spans="1:9" ht="15" customHeight="1" outlineLevel="2">
      <c r="A478" s="7">
        <v>465</v>
      </c>
      <c r="B478" s="8" t="s">
        <v>116</v>
      </c>
      <c r="C478" s="8" t="s">
        <v>146</v>
      </c>
      <c r="D478" s="8" t="s">
        <v>147</v>
      </c>
      <c r="E478" s="8" t="s">
        <v>1113</v>
      </c>
      <c r="F478" s="8" t="s">
        <v>1114</v>
      </c>
      <c r="G478" s="141" t="str">
        <f>_xlfn.IFNA(VLOOKUP(E478,TPSQ3Y65!$C$7:$AY$906,49,0),0)</f>
        <v>C</v>
      </c>
      <c r="H478" s="142">
        <f t="shared" si="7"/>
        <v>0</v>
      </c>
      <c r="I478" s="10"/>
    </row>
    <row r="479" spans="1:9" ht="15" customHeight="1" outlineLevel="2">
      <c r="A479" s="7">
        <v>466</v>
      </c>
      <c r="B479" s="8" t="s">
        <v>116</v>
      </c>
      <c r="C479" s="8" t="s">
        <v>146</v>
      </c>
      <c r="D479" s="8" t="s">
        <v>147</v>
      </c>
      <c r="E479" s="8" t="s">
        <v>1115</v>
      </c>
      <c r="F479" s="8" t="s">
        <v>1116</v>
      </c>
      <c r="G479" s="141" t="str">
        <f>_xlfn.IFNA(VLOOKUP(E479,TPSQ3Y65!$C$7:$AY$906,49,0),0)</f>
        <v>B</v>
      </c>
      <c r="H479" s="142">
        <f t="shared" si="7"/>
        <v>150000</v>
      </c>
      <c r="I479" s="10"/>
    </row>
    <row r="480" spans="1:9" ht="15" customHeight="1" outlineLevel="2">
      <c r="A480" s="7">
        <v>467</v>
      </c>
      <c r="B480" s="8" t="s">
        <v>116</v>
      </c>
      <c r="C480" s="8" t="s">
        <v>146</v>
      </c>
      <c r="D480" s="8" t="s">
        <v>147</v>
      </c>
      <c r="E480" s="8" t="s">
        <v>1117</v>
      </c>
      <c r="F480" s="8" t="s">
        <v>1118</v>
      </c>
      <c r="G480" s="141" t="str">
        <f>_xlfn.IFNA(VLOOKUP(E480,TPSQ3Y65!$C$7:$AY$906,49,0),0)</f>
        <v>B</v>
      </c>
      <c r="H480" s="142">
        <f t="shared" si="7"/>
        <v>150000</v>
      </c>
      <c r="I480" s="10"/>
    </row>
    <row r="481" spans="1:9" ht="15" customHeight="1" outlineLevel="2">
      <c r="A481" s="7">
        <v>468</v>
      </c>
      <c r="B481" s="8" t="s">
        <v>116</v>
      </c>
      <c r="C481" s="8" t="s">
        <v>146</v>
      </c>
      <c r="D481" s="8" t="s">
        <v>147</v>
      </c>
      <c r="E481" s="8" t="s">
        <v>1119</v>
      </c>
      <c r="F481" s="8" t="s">
        <v>1120</v>
      </c>
      <c r="G481" s="141" t="str">
        <f>_xlfn.IFNA(VLOOKUP(E481,TPSQ3Y65!$C$7:$AY$906,49,0),0)</f>
        <v>B</v>
      </c>
      <c r="H481" s="142">
        <f t="shared" si="7"/>
        <v>150000</v>
      </c>
      <c r="I481" s="10"/>
    </row>
    <row r="482" spans="1:9" ht="15" customHeight="1" outlineLevel="2">
      <c r="A482" s="7">
        <v>469</v>
      </c>
      <c r="B482" s="8" t="s">
        <v>116</v>
      </c>
      <c r="C482" s="8" t="s">
        <v>146</v>
      </c>
      <c r="D482" s="8" t="s">
        <v>147</v>
      </c>
      <c r="E482" s="8" t="s">
        <v>1121</v>
      </c>
      <c r="F482" s="8" t="s">
        <v>1122</v>
      </c>
      <c r="G482" s="141" t="str">
        <f>_xlfn.IFNA(VLOOKUP(E482,TPSQ3Y65!$C$7:$AY$906,49,0),0)</f>
        <v>F</v>
      </c>
      <c r="H482" s="142">
        <f t="shared" si="7"/>
        <v>0</v>
      </c>
      <c r="I482" s="10"/>
    </row>
    <row r="483" spans="1:9" ht="15" customHeight="1" outlineLevel="2">
      <c r="A483" s="7">
        <v>470</v>
      </c>
      <c r="B483" s="8" t="s">
        <v>116</v>
      </c>
      <c r="C483" s="8" t="s">
        <v>146</v>
      </c>
      <c r="D483" s="8" t="s">
        <v>147</v>
      </c>
      <c r="E483" s="8" t="s">
        <v>1123</v>
      </c>
      <c r="F483" s="8" t="s">
        <v>1124</v>
      </c>
      <c r="G483" s="141" t="str">
        <f>_xlfn.IFNA(VLOOKUP(E483,TPSQ3Y65!$C$7:$AY$906,49,0),0)</f>
        <v>A</v>
      </c>
      <c r="H483" s="142">
        <f t="shared" si="7"/>
        <v>300000</v>
      </c>
      <c r="I483" s="10"/>
    </row>
    <row r="484" spans="1:9" ht="15" customHeight="1" outlineLevel="2">
      <c r="A484" s="7">
        <v>471</v>
      </c>
      <c r="B484" s="8" t="s">
        <v>116</v>
      </c>
      <c r="C484" s="8" t="s">
        <v>146</v>
      </c>
      <c r="D484" s="8" t="s">
        <v>147</v>
      </c>
      <c r="E484" s="8" t="s">
        <v>1125</v>
      </c>
      <c r="F484" s="8" t="s">
        <v>1126</v>
      </c>
      <c r="G484" s="141" t="str">
        <f>_xlfn.IFNA(VLOOKUP(E484,TPSQ3Y65!$C$7:$AY$906,49,0),0)</f>
        <v>F</v>
      </c>
      <c r="H484" s="142">
        <f t="shared" si="7"/>
        <v>0</v>
      </c>
      <c r="I484" s="10"/>
    </row>
    <row r="485" spans="1:9" ht="15" customHeight="1" outlineLevel="2">
      <c r="A485" s="7">
        <v>472</v>
      </c>
      <c r="B485" s="8" t="s">
        <v>116</v>
      </c>
      <c r="C485" s="8" t="s">
        <v>146</v>
      </c>
      <c r="D485" s="8" t="s">
        <v>147</v>
      </c>
      <c r="E485" s="8" t="s">
        <v>1127</v>
      </c>
      <c r="F485" s="8" t="s">
        <v>1128</v>
      </c>
      <c r="G485" s="141" t="str">
        <f>_xlfn.IFNA(VLOOKUP(E485,TPSQ3Y65!$C$7:$AY$906,49,0),0)</f>
        <v>F</v>
      </c>
      <c r="H485" s="142">
        <f t="shared" si="7"/>
        <v>0</v>
      </c>
      <c r="I485" s="10"/>
    </row>
    <row r="486" spans="1:9" ht="15" customHeight="1" outlineLevel="2">
      <c r="A486" s="7">
        <v>473</v>
      </c>
      <c r="B486" s="8" t="s">
        <v>116</v>
      </c>
      <c r="C486" s="8" t="s">
        <v>146</v>
      </c>
      <c r="D486" s="8" t="s">
        <v>147</v>
      </c>
      <c r="E486" s="8" t="s">
        <v>1129</v>
      </c>
      <c r="F486" s="8" t="s">
        <v>1130</v>
      </c>
      <c r="G486" s="141" t="str">
        <f>_xlfn.IFNA(VLOOKUP(E486,TPSQ3Y65!$C$7:$AY$906,49,0),0)</f>
        <v>D</v>
      </c>
      <c r="H486" s="142">
        <f t="shared" si="7"/>
        <v>0</v>
      </c>
      <c r="I486" s="10"/>
    </row>
    <row r="487" spans="1:9" ht="15" customHeight="1" outlineLevel="2">
      <c r="A487" s="7">
        <v>474</v>
      </c>
      <c r="B487" s="8" t="s">
        <v>116</v>
      </c>
      <c r="C487" s="8" t="s">
        <v>146</v>
      </c>
      <c r="D487" s="8" t="s">
        <v>147</v>
      </c>
      <c r="E487" s="8" t="s">
        <v>1131</v>
      </c>
      <c r="F487" s="8" t="s">
        <v>1132</v>
      </c>
      <c r="G487" s="141" t="str">
        <f>_xlfn.IFNA(VLOOKUP(E487,TPSQ3Y65!$C$7:$AY$906,49,0),0)</f>
        <v>D</v>
      </c>
      <c r="H487" s="142">
        <f t="shared" si="7"/>
        <v>0</v>
      </c>
      <c r="I487" s="10"/>
    </row>
    <row r="488" spans="1:9" ht="15" customHeight="1" outlineLevel="2">
      <c r="A488" s="7">
        <v>475</v>
      </c>
      <c r="B488" s="8" t="s">
        <v>116</v>
      </c>
      <c r="C488" s="8" t="s">
        <v>146</v>
      </c>
      <c r="D488" s="8" t="s">
        <v>147</v>
      </c>
      <c r="E488" s="8" t="s">
        <v>1133</v>
      </c>
      <c r="F488" s="8" t="s">
        <v>1134</v>
      </c>
      <c r="G488" s="141" t="str">
        <f>_xlfn.IFNA(VLOOKUP(E488,TPSQ3Y65!$C$7:$AY$906,49,0),0)</f>
        <v>C</v>
      </c>
      <c r="H488" s="142">
        <f t="shared" si="7"/>
        <v>0</v>
      </c>
      <c r="I488" s="10"/>
    </row>
    <row r="489" spans="1:9" ht="15" customHeight="1" outlineLevel="2">
      <c r="A489" s="7">
        <v>476</v>
      </c>
      <c r="B489" s="8" t="s">
        <v>116</v>
      </c>
      <c r="C489" s="8" t="s">
        <v>146</v>
      </c>
      <c r="D489" s="8" t="s">
        <v>147</v>
      </c>
      <c r="E489" s="8" t="s">
        <v>1135</v>
      </c>
      <c r="F489" s="8" t="s">
        <v>1136</v>
      </c>
      <c r="G489" s="141" t="str">
        <f>_xlfn.IFNA(VLOOKUP(E489,TPSQ3Y65!$C$7:$AY$906,49,0),0)</f>
        <v>B</v>
      </c>
      <c r="H489" s="142">
        <f t="shared" si="7"/>
        <v>150000</v>
      </c>
      <c r="I489" s="10"/>
    </row>
    <row r="490" spans="1:9" ht="15" customHeight="1" outlineLevel="2">
      <c r="A490" s="7">
        <v>477</v>
      </c>
      <c r="B490" s="8" t="s">
        <v>116</v>
      </c>
      <c r="C490" s="8" t="s">
        <v>146</v>
      </c>
      <c r="D490" s="8" t="s">
        <v>147</v>
      </c>
      <c r="E490" s="8" t="s">
        <v>1137</v>
      </c>
      <c r="F490" s="8" t="s">
        <v>1138</v>
      </c>
      <c r="G490" s="141" t="str">
        <f>_xlfn.IFNA(VLOOKUP(E490,TPSQ3Y65!$C$7:$AY$906,49,0),0)</f>
        <v>C</v>
      </c>
      <c r="H490" s="142">
        <f t="shared" si="7"/>
        <v>0</v>
      </c>
      <c r="I490" s="10"/>
    </row>
    <row r="491" spans="1:9" ht="15" customHeight="1" outlineLevel="2">
      <c r="A491" s="7">
        <v>478</v>
      </c>
      <c r="B491" s="8" t="s">
        <v>116</v>
      </c>
      <c r="C491" s="8" t="s">
        <v>146</v>
      </c>
      <c r="D491" s="8" t="s">
        <v>147</v>
      </c>
      <c r="E491" s="8" t="s">
        <v>1139</v>
      </c>
      <c r="F491" s="8" t="s">
        <v>1140</v>
      </c>
      <c r="G491" s="141" t="str">
        <f>_xlfn.IFNA(VLOOKUP(E491,TPSQ3Y65!$C$7:$AY$906,49,0),0)</f>
        <v>D</v>
      </c>
      <c r="H491" s="142">
        <f t="shared" si="7"/>
        <v>0</v>
      </c>
      <c r="I491" s="10"/>
    </row>
    <row r="492" spans="1:9" ht="15" customHeight="1" outlineLevel="2">
      <c r="A492" s="7">
        <v>479</v>
      </c>
      <c r="B492" s="8" t="s">
        <v>116</v>
      </c>
      <c r="C492" s="8" t="s">
        <v>146</v>
      </c>
      <c r="D492" s="8" t="s">
        <v>147</v>
      </c>
      <c r="E492" s="8" t="s">
        <v>1141</v>
      </c>
      <c r="F492" s="8" t="s">
        <v>1142</v>
      </c>
      <c r="G492" s="141" t="str">
        <f>_xlfn.IFNA(VLOOKUP(E492,TPSQ3Y65!$C$7:$AY$906,49,0),0)</f>
        <v>C</v>
      </c>
      <c r="H492" s="142">
        <f t="shared" si="7"/>
        <v>0</v>
      </c>
      <c r="I492" s="10"/>
    </row>
    <row r="493" spans="1:9" ht="15" customHeight="1" outlineLevel="2">
      <c r="A493" s="12">
        <v>480</v>
      </c>
      <c r="B493" s="13" t="s">
        <v>116</v>
      </c>
      <c r="C493" s="8" t="s">
        <v>119</v>
      </c>
      <c r="D493" s="13" t="s">
        <v>120</v>
      </c>
      <c r="E493" s="13" t="s">
        <v>1143</v>
      </c>
      <c r="F493" s="13" t="s">
        <v>1144</v>
      </c>
      <c r="G493" s="141" t="str">
        <f>_xlfn.IFNA(VLOOKUP(E493,TPSQ3Y65!$C$7:$AY$906,49,0),0)</f>
        <v>A</v>
      </c>
      <c r="H493" s="142">
        <f t="shared" si="7"/>
        <v>300000</v>
      </c>
      <c r="I493" s="10"/>
    </row>
    <row r="494" spans="1:9" ht="15" customHeight="1" outlineLevel="2">
      <c r="A494" s="7">
        <v>481</v>
      </c>
      <c r="B494" s="8" t="s">
        <v>116</v>
      </c>
      <c r="C494" s="8" t="s">
        <v>119</v>
      </c>
      <c r="D494" s="8" t="s">
        <v>120</v>
      </c>
      <c r="E494" s="8" t="s">
        <v>1145</v>
      </c>
      <c r="F494" s="8" t="s">
        <v>1146</v>
      </c>
      <c r="G494" s="141" t="str">
        <f>_xlfn.IFNA(VLOOKUP(E494,TPSQ3Y65!$C$7:$AY$906,49,0),0)</f>
        <v>C</v>
      </c>
      <c r="H494" s="142">
        <f t="shared" si="7"/>
        <v>0</v>
      </c>
      <c r="I494" s="10"/>
    </row>
    <row r="495" spans="1:9" ht="15" customHeight="1" outlineLevel="2">
      <c r="A495" s="7">
        <v>482</v>
      </c>
      <c r="B495" s="8" t="s">
        <v>116</v>
      </c>
      <c r="C495" s="8" t="s">
        <v>119</v>
      </c>
      <c r="D495" s="8" t="s">
        <v>120</v>
      </c>
      <c r="E495" s="8" t="s">
        <v>1147</v>
      </c>
      <c r="F495" s="8" t="s">
        <v>1148</v>
      </c>
      <c r="G495" s="141" t="str">
        <f>_xlfn.IFNA(VLOOKUP(E495,TPSQ3Y65!$C$7:$AY$906,49,0),0)</f>
        <v>B</v>
      </c>
      <c r="H495" s="142">
        <f t="shared" si="7"/>
        <v>150000</v>
      </c>
      <c r="I495" s="10"/>
    </row>
    <row r="496" spans="1:9" ht="15" customHeight="1" outlineLevel="2">
      <c r="A496" s="7">
        <v>483</v>
      </c>
      <c r="B496" s="8" t="s">
        <v>116</v>
      </c>
      <c r="C496" s="8" t="s">
        <v>119</v>
      </c>
      <c r="D496" s="8" t="s">
        <v>120</v>
      </c>
      <c r="E496" s="8" t="s">
        <v>1149</v>
      </c>
      <c r="F496" s="8" t="s">
        <v>1150</v>
      </c>
      <c r="G496" s="141" t="str">
        <f>_xlfn.IFNA(VLOOKUP(E496,TPSQ3Y65!$C$7:$AY$906,49,0),0)</f>
        <v>D</v>
      </c>
      <c r="H496" s="142">
        <f t="shared" si="7"/>
        <v>0</v>
      </c>
      <c r="I496" s="10"/>
    </row>
    <row r="497" spans="1:9" ht="15" customHeight="1" outlineLevel="2">
      <c r="A497" s="7">
        <v>484</v>
      </c>
      <c r="B497" s="8" t="s">
        <v>116</v>
      </c>
      <c r="C497" s="8" t="s">
        <v>119</v>
      </c>
      <c r="D497" s="8" t="s">
        <v>120</v>
      </c>
      <c r="E497" s="8" t="s">
        <v>1151</v>
      </c>
      <c r="F497" s="8" t="s">
        <v>1152</v>
      </c>
      <c r="G497" s="141" t="str">
        <f>_xlfn.IFNA(VLOOKUP(E497,TPSQ3Y65!$C$7:$AY$906,49,0),0)</f>
        <v>B</v>
      </c>
      <c r="H497" s="142">
        <f t="shared" si="7"/>
        <v>150000</v>
      </c>
      <c r="I497" s="10"/>
    </row>
    <row r="498" spans="1:9" ht="15" customHeight="1" outlineLevel="2">
      <c r="A498" s="7">
        <v>485</v>
      </c>
      <c r="B498" s="8" t="s">
        <v>116</v>
      </c>
      <c r="C498" s="8" t="s">
        <v>119</v>
      </c>
      <c r="D498" s="8" t="s">
        <v>120</v>
      </c>
      <c r="E498" s="8" t="s">
        <v>1153</v>
      </c>
      <c r="F498" s="8" t="s">
        <v>1154</v>
      </c>
      <c r="G498" s="141" t="str">
        <f>_xlfn.IFNA(VLOOKUP(E498,TPSQ3Y65!$C$7:$AY$906,49,0),0)</f>
        <v>C</v>
      </c>
      <c r="H498" s="142">
        <f t="shared" si="7"/>
        <v>0</v>
      </c>
      <c r="I498" s="10"/>
    </row>
    <row r="499" spans="1:9" ht="15" customHeight="1" outlineLevel="2">
      <c r="A499" s="7">
        <v>486</v>
      </c>
      <c r="B499" s="8" t="s">
        <v>116</v>
      </c>
      <c r="C499" s="8" t="s">
        <v>119</v>
      </c>
      <c r="D499" s="8" t="s">
        <v>120</v>
      </c>
      <c r="E499" s="8" t="s">
        <v>1155</v>
      </c>
      <c r="F499" s="8" t="s">
        <v>1156</v>
      </c>
      <c r="G499" s="141" t="str">
        <f>_xlfn.IFNA(VLOOKUP(E499,TPSQ3Y65!$C$7:$AY$906,49,0),0)</f>
        <v>C</v>
      </c>
      <c r="H499" s="142">
        <f t="shared" si="7"/>
        <v>0</v>
      </c>
      <c r="I499" s="10"/>
    </row>
    <row r="500" spans="1:9" ht="15" customHeight="1" outlineLevel="2">
      <c r="A500" s="7">
        <v>487</v>
      </c>
      <c r="B500" s="8" t="s">
        <v>116</v>
      </c>
      <c r="C500" s="8" t="s">
        <v>119</v>
      </c>
      <c r="D500" s="8" t="s">
        <v>120</v>
      </c>
      <c r="E500" s="8" t="s">
        <v>1157</v>
      </c>
      <c r="F500" s="8" t="s">
        <v>1158</v>
      </c>
      <c r="G500" s="141" t="str">
        <f>_xlfn.IFNA(VLOOKUP(E500,TPSQ3Y65!$C$7:$AY$906,49,0),0)</f>
        <v>D</v>
      </c>
      <c r="H500" s="142">
        <f t="shared" si="7"/>
        <v>0</v>
      </c>
      <c r="I500" s="10"/>
    </row>
    <row r="501" spans="1:9" ht="15" customHeight="1" outlineLevel="2">
      <c r="A501" s="7">
        <v>488</v>
      </c>
      <c r="B501" s="8" t="s">
        <v>116</v>
      </c>
      <c r="C501" s="8" t="s">
        <v>119</v>
      </c>
      <c r="D501" s="8" t="s">
        <v>120</v>
      </c>
      <c r="E501" s="8" t="s">
        <v>1159</v>
      </c>
      <c r="F501" s="8" t="s">
        <v>1160</v>
      </c>
      <c r="G501" s="141" t="str">
        <f>_xlfn.IFNA(VLOOKUP(E501,TPSQ3Y65!$C$7:$AY$906,49,0),0)</f>
        <v>D</v>
      </c>
      <c r="H501" s="142">
        <f t="shared" si="7"/>
        <v>0</v>
      </c>
      <c r="I501" s="10"/>
    </row>
    <row r="502" spans="1:9" ht="15" customHeight="1" outlineLevel="2">
      <c r="A502" s="7">
        <v>489</v>
      </c>
      <c r="B502" s="8" t="s">
        <v>116</v>
      </c>
      <c r="C502" s="8" t="s">
        <v>119</v>
      </c>
      <c r="D502" s="8" t="s">
        <v>120</v>
      </c>
      <c r="E502" s="8" t="s">
        <v>1161</v>
      </c>
      <c r="F502" s="8" t="s">
        <v>1162</v>
      </c>
      <c r="G502" s="141" t="str">
        <f>_xlfn.IFNA(VLOOKUP(E502,TPSQ3Y65!$C$7:$AY$906,49,0),0)</f>
        <v>B</v>
      </c>
      <c r="H502" s="142">
        <f t="shared" si="7"/>
        <v>150000</v>
      </c>
      <c r="I502" s="10"/>
    </row>
    <row r="503" spans="1:9" ht="15" customHeight="1" outlineLevel="2">
      <c r="A503" s="7">
        <v>490</v>
      </c>
      <c r="B503" s="8" t="s">
        <v>116</v>
      </c>
      <c r="C503" s="8" t="s">
        <v>119</v>
      </c>
      <c r="D503" s="8" t="s">
        <v>120</v>
      </c>
      <c r="E503" s="8" t="s">
        <v>1163</v>
      </c>
      <c r="F503" s="8" t="s">
        <v>1164</v>
      </c>
      <c r="G503" s="141" t="str">
        <f>_xlfn.IFNA(VLOOKUP(E503,TPSQ3Y65!$C$7:$AY$906,49,0),0)</f>
        <v>B</v>
      </c>
      <c r="H503" s="142">
        <f t="shared" si="7"/>
        <v>150000</v>
      </c>
      <c r="I503" s="10"/>
    </row>
    <row r="504" spans="1:9" ht="15" customHeight="1" outlineLevel="2">
      <c r="A504" s="7">
        <v>491</v>
      </c>
      <c r="B504" s="8" t="s">
        <v>116</v>
      </c>
      <c r="C504" s="8" t="s">
        <v>119</v>
      </c>
      <c r="D504" s="8" t="s">
        <v>120</v>
      </c>
      <c r="E504" s="8" t="s">
        <v>1165</v>
      </c>
      <c r="F504" s="8" t="s">
        <v>1166</v>
      </c>
      <c r="G504" s="141" t="str">
        <f>_xlfn.IFNA(VLOOKUP(E504,TPSQ3Y65!$C$7:$AY$906,49,0),0)</f>
        <v>D</v>
      </c>
      <c r="H504" s="142">
        <f t="shared" si="7"/>
        <v>0</v>
      </c>
      <c r="I504" s="10"/>
    </row>
    <row r="505" spans="1:9" ht="15" customHeight="1" outlineLevel="2">
      <c r="A505" s="7">
        <v>492</v>
      </c>
      <c r="B505" s="8" t="s">
        <v>116</v>
      </c>
      <c r="C505" s="8" t="s">
        <v>119</v>
      </c>
      <c r="D505" s="8" t="s">
        <v>120</v>
      </c>
      <c r="E505" s="8" t="s">
        <v>1167</v>
      </c>
      <c r="F505" s="8" t="s">
        <v>1168</v>
      </c>
      <c r="G505" s="141" t="str">
        <f>_xlfn.IFNA(VLOOKUP(E505,TPSQ3Y65!$C$7:$AY$906,49,0),0)</f>
        <v>C</v>
      </c>
      <c r="H505" s="142">
        <f t="shared" si="7"/>
        <v>0</v>
      </c>
      <c r="I505" s="10"/>
    </row>
    <row r="506" spans="1:9" ht="15" customHeight="1" outlineLevel="2">
      <c r="A506" s="7">
        <v>493</v>
      </c>
      <c r="B506" s="8" t="s">
        <v>116</v>
      </c>
      <c r="C506" s="8" t="s">
        <v>119</v>
      </c>
      <c r="D506" s="8" t="s">
        <v>120</v>
      </c>
      <c r="E506" s="8" t="s">
        <v>1169</v>
      </c>
      <c r="F506" s="8" t="s">
        <v>1170</v>
      </c>
      <c r="G506" s="141" t="str">
        <f>_xlfn.IFNA(VLOOKUP(E506,TPSQ3Y65!$C$7:$AY$906,49,0),0)</f>
        <v>B</v>
      </c>
      <c r="H506" s="142">
        <f t="shared" si="7"/>
        <v>150000</v>
      </c>
      <c r="I506" s="10"/>
    </row>
    <row r="507" spans="1:9" ht="15" customHeight="1" outlineLevel="2">
      <c r="A507" s="7">
        <v>494</v>
      </c>
      <c r="B507" s="8" t="s">
        <v>116</v>
      </c>
      <c r="C507" s="8" t="s">
        <v>119</v>
      </c>
      <c r="D507" s="8" t="s">
        <v>120</v>
      </c>
      <c r="E507" s="8" t="s">
        <v>1171</v>
      </c>
      <c r="F507" s="8" t="s">
        <v>1172</v>
      </c>
      <c r="G507" s="141" t="str">
        <f>_xlfn.IFNA(VLOOKUP(E507,TPSQ3Y65!$C$7:$AY$906,49,0),0)</f>
        <v>B</v>
      </c>
      <c r="H507" s="142">
        <f t="shared" si="7"/>
        <v>150000</v>
      </c>
      <c r="I507" s="10"/>
    </row>
    <row r="508" spans="1:9" ht="15" customHeight="1" outlineLevel="2">
      <c r="A508" s="7">
        <v>495</v>
      </c>
      <c r="B508" s="8" t="s">
        <v>116</v>
      </c>
      <c r="C508" s="8" t="s">
        <v>119</v>
      </c>
      <c r="D508" s="8" t="s">
        <v>120</v>
      </c>
      <c r="E508" s="8" t="s">
        <v>1173</v>
      </c>
      <c r="F508" s="8" t="s">
        <v>1174</v>
      </c>
      <c r="G508" s="141" t="str">
        <f>_xlfn.IFNA(VLOOKUP(E508,TPSQ3Y65!$C$7:$AY$906,49,0),0)</f>
        <v>C</v>
      </c>
      <c r="H508" s="142">
        <f t="shared" si="7"/>
        <v>0</v>
      </c>
      <c r="I508" s="10"/>
    </row>
    <row r="509" spans="1:9" ht="15" customHeight="1" outlineLevel="2">
      <c r="A509" s="7">
        <v>496</v>
      </c>
      <c r="B509" s="8" t="s">
        <v>116</v>
      </c>
      <c r="C509" s="8" t="s">
        <v>119</v>
      </c>
      <c r="D509" s="8" t="s">
        <v>120</v>
      </c>
      <c r="E509" s="8" t="s">
        <v>1175</v>
      </c>
      <c r="F509" s="8" t="s">
        <v>1176</v>
      </c>
      <c r="G509" s="141" t="str">
        <f>_xlfn.IFNA(VLOOKUP(E509,TPSQ3Y65!$C$7:$AY$906,49,0),0)</f>
        <v>C</v>
      </c>
      <c r="H509" s="142">
        <f t="shared" si="7"/>
        <v>0</v>
      </c>
      <c r="I509" s="10"/>
    </row>
    <row r="510" spans="1:9" ht="15" customHeight="1" outlineLevel="2">
      <c r="A510" s="7">
        <v>497</v>
      </c>
      <c r="B510" s="8" t="s">
        <v>116</v>
      </c>
      <c r="C510" s="8" t="s">
        <v>119</v>
      </c>
      <c r="D510" s="8" t="s">
        <v>120</v>
      </c>
      <c r="E510" s="8" t="s">
        <v>1177</v>
      </c>
      <c r="F510" s="8" t="s">
        <v>1178</v>
      </c>
      <c r="G510" s="141" t="str">
        <f>_xlfn.IFNA(VLOOKUP(E510,TPSQ3Y65!$C$7:$AY$906,49,0),0)</f>
        <v>D</v>
      </c>
      <c r="H510" s="142">
        <f t="shared" si="7"/>
        <v>0</v>
      </c>
      <c r="I510" s="10"/>
    </row>
    <row r="511" spans="1:9" ht="15" customHeight="1" outlineLevel="2">
      <c r="A511" s="12">
        <v>498</v>
      </c>
      <c r="B511" s="13" t="s">
        <v>31</v>
      </c>
      <c r="C511" s="8" t="s">
        <v>32</v>
      </c>
      <c r="D511" s="13" t="s">
        <v>33</v>
      </c>
      <c r="E511" s="13" t="s">
        <v>1179</v>
      </c>
      <c r="F511" s="13" t="s">
        <v>1180</v>
      </c>
      <c r="G511" s="141" t="str">
        <f>_xlfn.IFNA(VLOOKUP(E511,TPSQ3Y65!$C$7:$AY$906,49,0),0)</f>
        <v>C</v>
      </c>
      <c r="H511" s="142">
        <f t="shared" si="7"/>
        <v>0</v>
      </c>
      <c r="I511" s="10"/>
    </row>
    <row r="512" spans="1:9" ht="15" customHeight="1" outlineLevel="2">
      <c r="A512" s="7">
        <v>499</v>
      </c>
      <c r="B512" s="8" t="s">
        <v>31</v>
      </c>
      <c r="C512" s="8" t="s">
        <v>32</v>
      </c>
      <c r="D512" s="8" t="s">
        <v>33</v>
      </c>
      <c r="E512" s="8" t="s">
        <v>1181</v>
      </c>
      <c r="F512" s="8" t="s">
        <v>1182</v>
      </c>
      <c r="G512" s="141" t="str">
        <f>_xlfn.IFNA(VLOOKUP(E512,TPSQ3Y65!$C$7:$AY$906,49,0),0)</f>
        <v>F</v>
      </c>
      <c r="H512" s="142">
        <f t="shared" si="7"/>
        <v>0</v>
      </c>
      <c r="I512" s="10"/>
    </row>
    <row r="513" spans="1:9" ht="15" customHeight="1" outlineLevel="2">
      <c r="A513" s="7">
        <v>500</v>
      </c>
      <c r="B513" s="8" t="s">
        <v>31</v>
      </c>
      <c r="C513" s="8" t="s">
        <v>32</v>
      </c>
      <c r="D513" s="8" t="s">
        <v>33</v>
      </c>
      <c r="E513" s="8" t="s">
        <v>1183</v>
      </c>
      <c r="F513" s="8" t="s">
        <v>1184</v>
      </c>
      <c r="G513" s="141" t="str">
        <f>_xlfn.IFNA(VLOOKUP(E513,TPSQ3Y65!$C$7:$AY$906,49,0),0)</f>
        <v>B</v>
      </c>
      <c r="H513" s="142">
        <f t="shared" si="7"/>
        <v>150000</v>
      </c>
      <c r="I513" s="10"/>
    </row>
    <row r="514" spans="1:9" ht="15" customHeight="1" outlineLevel="2">
      <c r="A514" s="7">
        <v>501</v>
      </c>
      <c r="B514" s="8" t="s">
        <v>31</v>
      </c>
      <c r="C514" s="8" t="s">
        <v>32</v>
      </c>
      <c r="D514" s="8" t="s">
        <v>33</v>
      </c>
      <c r="E514" s="8" t="s">
        <v>1185</v>
      </c>
      <c r="F514" s="8" t="s">
        <v>1186</v>
      </c>
      <c r="G514" s="141" t="str">
        <f>_xlfn.IFNA(VLOOKUP(E514,TPSQ3Y65!$C$7:$AY$906,49,0),0)</f>
        <v>D</v>
      </c>
      <c r="H514" s="142">
        <f t="shared" si="7"/>
        <v>0</v>
      </c>
      <c r="I514" s="10"/>
    </row>
    <row r="515" spans="1:9" ht="15" customHeight="1" outlineLevel="2">
      <c r="A515" s="7">
        <v>502</v>
      </c>
      <c r="B515" s="8" t="s">
        <v>31</v>
      </c>
      <c r="C515" s="8" t="s">
        <v>32</v>
      </c>
      <c r="D515" s="8" t="s">
        <v>33</v>
      </c>
      <c r="E515" s="8" t="s">
        <v>1187</v>
      </c>
      <c r="F515" s="8" t="s">
        <v>1188</v>
      </c>
      <c r="G515" s="141" t="str">
        <f>_xlfn.IFNA(VLOOKUP(E515,TPSQ3Y65!$C$7:$AY$906,49,0),0)</f>
        <v>B</v>
      </c>
      <c r="H515" s="142">
        <f t="shared" si="7"/>
        <v>150000</v>
      </c>
      <c r="I515" s="10"/>
    </row>
    <row r="516" spans="1:9" ht="15" customHeight="1" outlineLevel="2">
      <c r="A516" s="7">
        <v>503</v>
      </c>
      <c r="B516" s="8" t="s">
        <v>31</v>
      </c>
      <c r="C516" s="8" t="s">
        <v>32</v>
      </c>
      <c r="D516" s="8" t="s">
        <v>33</v>
      </c>
      <c r="E516" s="8" t="s">
        <v>1189</v>
      </c>
      <c r="F516" s="8" t="s">
        <v>1190</v>
      </c>
      <c r="G516" s="141" t="str">
        <f>_xlfn.IFNA(VLOOKUP(E516,TPSQ3Y65!$C$7:$AY$906,49,0),0)</f>
        <v>C</v>
      </c>
      <c r="H516" s="142">
        <f t="shared" si="7"/>
        <v>0</v>
      </c>
      <c r="I516" s="10"/>
    </row>
    <row r="517" spans="1:9" ht="15" customHeight="1" outlineLevel="2">
      <c r="A517" s="7">
        <v>504</v>
      </c>
      <c r="B517" s="8" t="s">
        <v>31</v>
      </c>
      <c r="C517" s="8" t="s">
        <v>32</v>
      </c>
      <c r="D517" s="8" t="s">
        <v>33</v>
      </c>
      <c r="E517" s="8" t="s">
        <v>1191</v>
      </c>
      <c r="F517" s="8" t="s">
        <v>1192</v>
      </c>
      <c r="G517" s="141" t="str">
        <f>_xlfn.IFNA(VLOOKUP(E517,TPSQ3Y65!$C$7:$AY$906,49,0),0)</f>
        <v>C</v>
      </c>
      <c r="H517" s="142">
        <f t="shared" si="7"/>
        <v>0</v>
      </c>
      <c r="I517" s="10"/>
    </row>
    <row r="518" spans="1:9" ht="15" customHeight="1" outlineLevel="2">
      <c r="A518" s="7">
        <v>505</v>
      </c>
      <c r="B518" s="8" t="s">
        <v>31</v>
      </c>
      <c r="C518" s="8" t="s">
        <v>32</v>
      </c>
      <c r="D518" s="8" t="s">
        <v>33</v>
      </c>
      <c r="E518" s="8" t="s">
        <v>1193</v>
      </c>
      <c r="F518" s="8" t="s">
        <v>1194</v>
      </c>
      <c r="G518" s="141" t="str">
        <f>_xlfn.IFNA(VLOOKUP(E518,TPSQ3Y65!$C$7:$AY$906,49,0),0)</f>
        <v>C</v>
      </c>
      <c r="H518" s="142">
        <f t="shared" si="7"/>
        <v>0</v>
      </c>
      <c r="I518" s="10"/>
    </row>
    <row r="519" spans="1:9" ht="15" customHeight="1" outlineLevel="2">
      <c r="A519" s="12">
        <v>506</v>
      </c>
      <c r="B519" s="13" t="s">
        <v>31</v>
      </c>
      <c r="C519" s="8" t="s">
        <v>34</v>
      </c>
      <c r="D519" s="13" t="s">
        <v>35</v>
      </c>
      <c r="E519" s="13" t="s">
        <v>1195</v>
      </c>
      <c r="F519" s="13" t="s">
        <v>1196</v>
      </c>
      <c r="G519" s="141" t="str">
        <f>_xlfn.IFNA(VLOOKUP(E519,TPSQ3Y65!$C$7:$AY$906,49,0),0)</f>
        <v>A</v>
      </c>
      <c r="H519" s="142">
        <f t="shared" si="7"/>
        <v>300000</v>
      </c>
      <c r="I519" s="10"/>
    </row>
    <row r="520" spans="1:9" ht="15" customHeight="1" outlineLevel="2">
      <c r="A520" s="7">
        <v>507</v>
      </c>
      <c r="B520" s="8" t="s">
        <v>31</v>
      </c>
      <c r="C520" s="8" t="s">
        <v>34</v>
      </c>
      <c r="D520" s="8" t="s">
        <v>35</v>
      </c>
      <c r="E520" s="8" t="s">
        <v>1197</v>
      </c>
      <c r="F520" s="8" t="s">
        <v>1198</v>
      </c>
      <c r="G520" s="141" t="str">
        <f>_xlfn.IFNA(VLOOKUP(E520,TPSQ3Y65!$C$7:$AY$906,49,0),0)</f>
        <v>D</v>
      </c>
      <c r="H520" s="142">
        <f t="shared" si="7"/>
        <v>0</v>
      </c>
      <c r="I520" s="10"/>
    </row>
    <row r="521" spans="1:9" ht="15" customHeight="1" outlineLevel="2">
      <c r="A521" s="7">
        <v>508</v>
      </c>
      <c r="B521" s="8" t="s">
        <v>31</v>
      </c>
      <c r="C521" s="8" t="s">
        <v>34</v>
      </c>
      <c r="D521" s="8" t="s">
        <v>35</v>
      </c>
      <c r="E521" s="8" t="s">
        <v>1199</v>
      </c>
      <c r="F521" s="8" t="s">
        <v>1200</v>
      </c>
      <c r="G521" s="141" t="str">
        <f>_xlfn.IFNA(VLOOKUP(E521,TPSQ3Y65!$C$7:$AY$906,49,0),0)</f>
        <v>B</v>
      </c>
      <c r="H521" s="142">
        <f t="shared" si="7"/>
        <v>150000</v>
      </c>
      <c r="I521" s="10"/>
    </row>
    <row r="522" spans="1:9" ht="15" customHeight="1" outlineLevel="2">
      <c r="A522" s="7">
        <v>509</v>
      </c>
      <c r="B522" s="8" t="s">
        <v>31</v>
      </c>
      <c r="C522" s="8" t="s">
        <v>34</v>
      </c>
      <c r="D522" s="8" t="s">
        <v>35</v>
      </c>
      <c r="E522" s="8" t="s">
        <v>1201</v>
      </c>
      <c r="F522" s="8" t="s">
        <v>1202</v>
      </c>
      <c r="G522" s="141" t="str">
        <f>_xlfn.IFNA(VLOOKUP(E522,TPSQ3Y65!$C$7:$AY$906,49,0),0)</f>
        <v>B</v>
      </c>
      <c r="H522" s="142">
        <f t="shared" si="7"/>
        <v>150000</v>
      </c>
      <c r="I522" s="10"/>
    </row>
    <row r="523" spans="1:9" ht="15" customHeight="1" outlineLevel="2">
      <c r="A523" s="7">
        <v>510</v>
      </c>
      <c r="B523" s="8" t="s">
        <v>31</v>
      </c>
      <c r="C523" s="8" t="s">
        <v>34</v>
      </c>
      <c r="D523" s="8" t="s">
        <v>35</v>
      </c>
      <c r="E523" s="8" t="s">
        <v>1203</v>
      </c>
      <c r="F523" s="8" t="s">
        <v>1204</v>
      </c>
      <c r="G523" s="141" t="str">
        <f>_xlfn.IFNA(VLOOKUP(E523,TPSQ3Y65!$C$7:$AY$906,49,0),0)</f>
        <v>B</v>
      </c>
      <c r="H523" s="142">
        <f t="shared" si="7"/>
        <v>150000</v>
      </c>
      <c r="I523" s="10"/>
    </row>
    <row r="524" spans="1:9" ht="15" customHeight="1" outlineLevel="2">
      <c r="A524" s="7">
        <v>511</v>
      </c>
      <c r="B524" s="8" t="s">
        <v>31</v>
      </c>
      <c r="C524" s="8" t="s">
        <v>34</v>
      </c>
      <c r="D524" s="8" t="s">
        <v>35</v>
      </c>
      <c r="E524" s="8" t="s">
        <v>1205</v>
      </c>
      <c r="F524" s="8" t="s">
        <v>1206</v>
      </c>
      <c r="G524" s="141" t="str">
        <f>_xlfn.IFNA(VLOOKUP(E524,TPSQ3Y65!$C$7:$AY$906,49,0),0)</f>
        <v>D</v>
      </c>
      <c r="H524" s="142">
        <f t="shared" si="7"/>
        <v>0</v>
      </c>
      <c r="I524" s="10"/>
    </row>
    <row r="525" spans="1:9" ht="15" customHeight="1" outlineLevel="2">
      <c r="A525" s="12">
        <v>512</v>
      </c>
      <c r="B525" s="13" t="s">
        <v>31</v>
      </c>
      <c r="C525" s="8" t="s">
        <v>148</v>
      </c>
      <c r="D525" s="13" t="s">
        <v>149</v>
      </c>
      <c r="E525" s="13" t="s">
        <v>1207</v>
      </c>
      <c r="F525" s="13" t="s">
        <v>1208</v>
      </c>
      <c r="G525" s="141" t="str">
        <f>_xlfn.IFNA(VLOOKUP(E525,TPSQ3Y65!$C$7:$AY$906,49,0),0)</f>
        <v>A</v>
      </c>
      <c r="H525" s="142">
        <f t="shared" si="7"/>
        <v>300000</v>
      </c>
      <c r="I525" s="10"/>
    </row>
    <row r="526" spans="1:9" ht="15" customHeight="1" outlineLevel="2">
      <c r="A526" s="7">
        <v>513</v>
      </c>
      <c r="B526" s="8" t="s">
        <v>31</v>
      </c>
      <c r="C526" s="8" t="s">
        <v>148</v>
      </c>
      <c r="D526" s="8" t="s">
        <v>149</v>
      </c>
      <c r="E526" s="8" t="s">
        <v>1209</v>
      </c>
      <c r="F526" s="8" t="s">
        <v>1210</v>
      </c>
      <c r="G526" s="141" t="str">
        <f>_xlfn.IFNA(VLOOKUP(E526,TPSQ3Y65!$C$7:$AY$906,49,0),0)</f>
        <v>C</v>
      </c>
      <c r="H526" s="142">
        <f t="shared" si="7"/>
        <v>0</v>
      </c>
      <c r="I526" s="10"/>
    </row>
    <row r="527" spans="1:9" ht="15" customHeight="1" outlineLevel="2">
      <c r="A527" s="7">
        <v>514</v>
      </c>
      <c r="B527" s="8" t="s">
        <v>31</v>
      </c>
      <c r="C527" s="8" t="s">
        <v>148</v>
      </c>
      <c r="D527" s="8" t="s">
        <v>149</v>
      </c>
      <c r="E527" s="8" t="s">
        <v>1211</v>
      </c>
      <c r="F527" s="8" t="s">
        <v>1212</v>
      </c>
      <c r="G527" s="141" t="str">
        <f>_xlfn.IFNA(VLOOKUP(E527,TPSQ3Y65!$C$7:$AY$906,49,0),0)</f>
        <v>C</v>
      </c>
      <c r="H527" s="142">
        <f t="shared" ref="H527:H590" si="8">IF(G527="B",150000,IF(G527="A",300000,0))</f>
        <v>0</v>
      </c>
      <c r="I527" s="10"/>
    </row>
    <row r="528" spans="1:9" ht="15" customHeight="1" outlineLevel="2">
      <c r="A528" s="7">
        <v>515</v>
      </c>
      <c r="B528" s="8" t="s">
        <v>31</v>
      </c>
      <c r="C528" s="8" t="s">
        <v>148</v>
      </c>
      <c r="D528" s="8" t="s">
        <v>149</v>
      </c>
      <c r="E528" s="8" t="s">
        <v>1213</v>
      </c>
      <c r="F528" s="8" t="s">
        <v>1214</v>
      </c>
      <c r="G528" s="141" t="str">
        <f>_xlfn.IFNA(VLOOKUP(E528,TPSQ3Y65!$C$7:$AY$906,49,0),0)</f>
        <v>B</v>
      </c>
      <c r="H528" s="142">
        <f t="shared" si="8"/>
        <v>150000</v>
      </c>
      <c r="I528" s="10"/>
    </row>
    <row r="529" spans="1:9" ht="15" customHeight="1" outlineLevel="2">
      <c r="A529" s="7">
        <v>516</v>
      </c>
      <c r="B529" s="8" t="s">
        <v>31</v>
      </c>
      <c r="C529" s="8" t="s">
        <v>148</v>
      </c>
      <c r="D529" s="8" t="s">
        <v>149</v>
      </c>
      <c r="E529" s="8" t="s">
        <v>1215</v>
      </c>
      <c r="F529" s="8" t="s">
        <v>1216</v>
      </c>
      <c r="G529" s="141" t="str">
        <f>_xlfn.IFNA(VLOOKUP(E529,TPSQ3Y65!$C$7:$AY$906,49,0),0)</f>
        <v>C</v>
      </c>
      <c r="H529" s="142">
        <f t="shared" si="8"/>
        <v>0</v>
      </c>
      <c r="I529" s="10"/>
    </row>
    <row r="530" spans="1:9" ht="15" customHeight="1" outlineLevel="2">
      <c r="A530" s="7">
        <v>517</v>
      </c>
      <c r="B530" s="8" t="s">
        <v>31</v>
      </c>
      <c r="C530" s="8" t="s">
        <v>148</v>
      </c>
      <c r="D530" s="8" t="s">
        <v>149</v>
      </c>
      <c r="E530" s="8" t="s">
        <v>1217</v>
      </c>
      <c r="F530" s="8" t="s">
        <v>1218</v>
      </c>
      <c r="G530" s="141" t="str">
        <f>_xlfn.IFNA(VLOOKUP(E530,TPSQ3Y65!$C$7:$AY$906,49,0),0)</f>
        <v>D</v>
      </c>
      <c r="H530" s="142">
        <f t="shared" si="8"/>
        <v>0</v>
      </c>
      <c r="I530" s="10"/>
    </row>
    <row r="531" spans="1:9" ht="15" customHeight="1" outlineLevel="2">
      <c r="A531" s="7">
        <v>518</v>
      </c>
      <c r="B531" s="8" t="s">
        <v>31</v>
      </c>
      <c r="C531" s="8" t="s">
        <v>148</v>
      </c>
      <c r="D531" s="8" t="s">
        <v>149</v>
      </c>
      <c r="E531" s="8" t="s">
        <v>1219</v>
      </c>
      <c r="F531" s="8" t="s">
        <v>1220</v>
      </c>
      <c r="G531" s="141" t="str">
        <f>_xlfn.IFNA(VLOOKUP(E531,TPSQ3Y65!$C$7:$AY$906,49,0),0)</f>
        <v>C</v>
      </c>
      <c r="H531" s="142">
        <f t="shared" si="8"/>
        <v>0</v>
      </c>
      <c r="I531" s="10"/>
    </row>
    <row r="532" spans="1:9" ht="15" customHeight="1" outlineLevel="2">
      <c r="A532" s="7">
        <v>519</v>
      </c>
      <c r="B532" s="8" t="s">
        <v>31</v>
      </c>
      <c r="C532" s="8" t="s">
        <v>148</v>
      </c>
      <c r="D532" s="8" t="s">
        <v>149</v>
      </c>
      <c r="E532" s="8" t="s">
        <v>1221</v>
      </c>
      <c r="F532" s="8" t="s">
        <v>1222</v>
      </c>
      <c r="G532" s="141" t="str">
        <f>_xlfn.IFNA(VLOOKUP(E532,TPSQ3Y65!$C$7:$AY$906,49,0),0)</f>
        <v>C</v>
      </c>
      <c r="H532" s="142">
        <f t="shared" si="8"/>
        <v>0</v>
      </c>
      <c r="I532" s="10"/>
    </row>
    <row r="533" spans="1:9" ht="15" customHeight="1" outlineLevel="2">
      <c r="A533" s="7">
        <v>520</v>
      </c>
      <c r="B533" s="8" t="s">
        <v>31</v>
      </c>
      <c r="C533" s="8" t="s">
        <v>148</v>
      </c>
      <c r="D533" s="8" t="s">
        <v>149</v>
      </c>
      <c r="E533" s="8" t="s">
        <v>1223</v>
      </c>
      <c r="F533" s="8" t="s">
        <v>1224</v>
      </c>
      <c r="G533" s="141" t="str">
        <f>_xlfn.IFNA(VLOOKUP(E533,TPSQ3Y65!$C$7:$AY$906,49,0),0)</f>
        <v>F</v>
      </c>
      <c r="H533" s="142">
        <f t="shared" si="8"/>
        <v>0</v>
      </c>
      <c r="I533" s="10"/>
    </row>
    <row r="534" spans="1:9" ht="15" customHeight="1" outlineLevel="2">
      <c r="A534" s="7">
        <v>521</v>
      </c>
      <c r="B534" s="8" t="s">
        <v>31</v>
      </c>
      <c r="C534" s="8" t="s">
        <v>148</v>
      </c>
      <c r="D534" s="8" t="s">
        <v>149</v>
      </c>
      <c r="E534" s="8" t="s">
        <v>1225</v>
      </c>
      <c r="F534" s="8" t="s">
        <v>1226</v>
      </c>
      <c r="G534" s="141" t="str">
        <f>_xlfn.IFNA(VLOOKUP(E534,TPSQ3Y65!$C$7:$AY$906,49,0),0)</f>
        <v>B</v>
      </c>
      <c r="H534" s="142">
        <f t="shared" si="8"/>
        <v>150000</v>
      </c>
      <c r="I534" s="10"/>
    </row>
    <row r="535" spans="1:9" ht="15" customHeight="1" outlineLevel="2">
      <c r="A535" s="7">
        <v>522</v>
      </c>
      <c r="B535" s="8" t="s">
        <v>31</v>
      </c>
      <c r="C535" s="8" t="s">
        <v>148</v>
      </c>
      <c r="D535" s="8" t="s">
        <v>149</v>
      </c>
      <c r="E535" s="8" t="s">
        <v>1227</v>
      </c>
      <c r="F535" s="8" t="s">
        <v>1228</v>
      </c>
      <c r="G535" s="141" t="str">
        <f>_xlfn.IFNA(VLOOKUP(E535,TPSQ3Y65!$C$7:$AY$906,49,0),0)</f>
        <v>A</v>
      </c>
      <c r="H535" s="142">
        <f t="shared" si="8"/>
        <v>300000</v>
      </c>
      <c r="I535" s="10"/>
    </row>
    <row r="536" spans="1:9" ht="15" customHeight="1" outlineLevel="2">
      <c r="A536" s="7">
        <v>523</v>
      </c>
      <c r="B536" s="8" t="s">
        <v>31</v>
      </c>
      <c r="C536" s="8" t="s">
        <v>148</v>
      </c>
      <c r="D536" s="8" t="s">
        <v>149</v>
      </c>
      <c r="E536" s="8" t="s">
        <v>1229</v>
      </c>
      <c r="F536" s="8" t="s">
        <v>1230</v>
      </c>
      <c r="G536" s="141" t="str">
        <f>_xlfn.IFNA(VLOOKUP(E536,TPSQ3Y65!$C$7:$AY$906,49,0),0)</f>
        <v>D</v>
      </c>
      <c r="H536" s="142">
        <f t="shared" si="8"/>
        <v>0</v>
      </c>
      <c r="I536" s="10"/>
    </row>
    <row r="537" spans="1:9" ht="15" customHeight="1" outlineLevel="2">
      <c r="A537" s="7">
        <v>524</v>
      </c>
      <c r="B537" s="8" t="s">
        <v>31</v>
      </c>
      <c r="C537" s="8" t="s">
        <v>148</v>
      </c>
      <c r="D537" s="8" t="s">
        <v>149</v>
      </c>
      <c r="E537" s="8" t="s">
        <v>1231</v>
      </c>
      <c r="F537" s="8" t="s">
        <v>1232</v>
      </c>
      <c r="G537" s="141" t="str">
        <f>_xlfn.IFNA(VLOOKUP(E537,TPSQ3Y65!$C$7:$AY$906,49,0),0)</f>
        <v>C</v>
      </c>
      <c r="H537" s="142">
        <f t="shared" si="8"/>
        <v>0</v>
      </c>
      <c r="I537" s="10"/>
    </row>
    <row r="538" spans="1:9" ht="15" customHeight="1" outlineLevel="2">
      <c r="A538" s="7">
        <v>525</v>
      </c>
      <c r="B538" s="8" t="s">
        <v>31</v>
      </c>
      <c r="C538" s="8" t="s">
        <v>148</v>
      </c>
      <c r="D538" s="8" t="s">
        <v>149</v>
      </c>
      <c r="E538" s="8" t="s">
        <v>1233</v>
      </c>
      <c r="F538" s="8" t="s">
        <v>1234</v>
      </c>
      <c r="G538" s="141" t="str">
        <f>_xlfn.IFNA(VLOOKUP(E538,TPSQ3Y65!$C$7:$AY$906,49,0),0)</f>
        <v>C</v>
      </c>
      <c r="H538" s="142">
        <f t="shared" si="8"/>
        <v>0</v>
      </c>
      <c r="I538" s="10"/>
    </row>
    <row r="539" spans="1:9" ht="15" customHeight="1" outlineLevel="2">
      <c r="A539" s="7">
        <v>526</v>
      </c>
      <c r="B539" s="8" t="s">
        <v>31</v>
      </c>
      <c r="C539" s="8" t="s">
        <v>148</v>
      </c>
      <c r="D539" s="8" t="s">
        <v>149</v>
      </c>
      <c r="E539" s="8" t="s">
        <v>1235</v>
      </c>
      <c r="F539" s="8" t="s">
        <v>1236</v>
      </c>
      <c r="G539" s="141" t="str">
        <f>_xlfn.IFNA(VLOOKUP(E539,TPSQ3Y65!$C$7:$AY$906,49,0),0)</f>
        <v>F</v>
      </c>
      <c r="H539" s="142">
        <f t="shared" si="8"/>
        <v>0</v>
      </c>
      <c r="I539" s="10"/>
    </row>
    <row r="540" spans="1:9" ht="15" customHeight="1" outlineLevel="2">
      <c r="A540" s="7">
        <v>527</v>
      </c>
      <c r="B540" s="8" t="s">
        <v>31</v>
      </c>
      <c r="C540" s="8" t="s">
        <v>148</v>
      </c>
      <c r="D540" s="8" t="s">
        <v>149</v>
      </c>
      <c r="E540" s="8" t="s">
        <v>1237</v>
      </c>
      <c r="F540" s="8" t="s">
        <v>1238</v>
      </c>
      <c r="G540" s="141" t="str">
        <f>_xlfn.IFNA(VLOOKUP(E540,TPSQ3Y65!$C$7:$AY$906,49,0),0)</f>
        <v>F</v>
      </c>
      <c r="H540" s="142">
        <f t="shared" si="8"/>
        <v>0</v>
      </c>
      <c r="I540" s="10"/>
    </row>
    <row r="541" spans="1:9" ht="15" customHeight="1" outlineLevel="2">
      <c r="A541" s="7">
        <v>528</v>
      </c>
      <c r="B541" s="8" t="s">
        <v>31</v>
      </c>
      <c r="C541" s="8" t="s">
        <v>148</v>
      </c>
      <c r="D541" s="8" t="s">
        <v>149</v>
      </c>
      <c r="E541" s="8" t="s">
        <v>1239</v>
      </c>
      <c r="F541" s="8" t="s">
        <v>1240</v>
      </c>
      <c r="G541" s="141" t="str">
        <f>_xlfn.IFNA(VLOOKUP(E541,TPSQ3Y65!$C$7:$AY$906,49,0),0)</f>
        <v>C</v>
      </c>
      <c r="H541" s="142">
        <f t="shared" si="8"/>
        <v>0</v>
      </c>
      <c r="I541" s="10"/>
    </row>
    <row r="542" spans="1:9" ht="15" customHeight="1" outlineLevel="2">
      <c r="A542" s="7">
        <v>529</v>
      </c>
      <c r="B542" s="8" t="s">
        <v>31</v>
      </c>
      <c r="C542" s="8" t="s">
        <v>148</v>
      </c>
      <c r="D542" s="8" t="s">
        <v>149</v>
      </c>
      <c r="E542" s="8" t="s">
        <v>1241</v>
      </c>
      <c r="F542" s="8" t="s">
        <v>1242</v>
      </c>
      <c r="G542" s="141" t="str">
        <f>_xlfn.IFNA(VLOOKUP(E542,TPSQ3Y65!$C$7:$AY$906,49,0),0)</f>
        <v>C</v>
      </c>
      <c r="H542" s="142">
        <f t="shared" si="8"/>
        <v>0</v>
      </c>
      <c r="I542" s="10"/>
    </row>
    <row r="543" spans="1:9" ht="15" customHeight="1" outlineLevel="2">
      <c r="A543" s="7">
        <v>530</v>
      </c>
      <c r="B543" s="8" t="s">
        <v>31</v>
      </c>
      <c r="C543" s="8" t="s">
        <v>148</v>
      </c>
      <c r="D543" s="8" t="s">
        <v>149</v>
      </c>
      <c r="E543" s="8" t="s">
        <v>1243</v>
      </c>
      <c r="F543" s="8" t="s">
        <v>1244</v>
      </c>
      <c r="G543" s="141" t="str">
        <f>_xlfn.IFNA(VLOOKUP(E543,TPSQ3Y65!$C$7:$AY$906,49,0),0)</f>
        <v>B</v>
      </c>
      <c r="H543" s="142">
        <f t="shared" si="8"/>
        <v>150000</v>
      </c>
      <c r="I543" s="10"/>
    </row>
    <row r="544" spans="1:9" ht="15" customHeight="1" outlineLevel="2">
      <c r="A544" s="7">
        <v>531</v>
      </c>
      <c r="B544" s="8" t="s">
        <v>31</v>
      </c>
      <c r="C544" s="8" t="s">
        <v>148</v>
      </c>
      <c r="D544" s="8" t="s">
        <v>149</v>
      </c>
      <c r="E544" s="8" t="s">
        <v>1245</v>
      </c>
      <c r="F544" s="8" t="s">
        <v>1246</v>
      </c>
      <c r="G544" s="141" t="str">
        <f>_xlfn.IFNA(VLOOKUP(E544,TPSQ3Y65!$C$7:$AY$906,49,0),0)</f>
        <v>F</v>
      </c>
      <c r="H544" s="142">
        <f t="shared" si="8"/>
        <v>0</v>
      </c>
      <c r="I544" s="10"/>
    </row>
    <row r="545" spans="1:9" ht="15" customHeight="1" outlineLevel="2">
      <c r="A545" s="7">
        <v>532</v>
      </c>
      <c r="B545" s="8" t="s">
        <v>31</v>
      </c>
      <c r="C545" s="8" t="s">
        <v>148</v>
      </c>
      <c r="D545" s="8" t="s">
        <v>149</v>
      </c>
      <c r="E545" s="8" t="s">
        <v>1247</v>
      </c>
      <c r="F545" s="8" t="s">
        <v>1248</v>
      </c>
      <c r="G545" s="141" t="str">
        <f>_xlfn.IFNA(VLOOKUP(E545,TPSQ3Y65!$C$7:$AY$906,49,0),0)</f>
        <v>D</v>
      </c>
      <c r="H545" s="142">
        <f t="shared" si="8"/>
        <v>0</v>
      </c>
      <c r="I545" s="10"/>
    </row>
    <row r="546" spans="1:9" ht="15" customHeight="1" outlineLevel="2">
      <c r="A546" s="12">
        <v>533</v>
      </c>
      <c r="B546" s="13" t="s">
        <v>31</v>
      </c>
      <c r="C546" s="8" t="s">
        <v>121</v>
      </c>
      <c r="D546" s="13" t="s">
        <v>122</v>
      </c>
      <c r="E546" s="13" t="s">
        <v>1249</v>
      </c>
      <c r="F546" s="13" t="s">
        <v>1250</v>
      </c>
      <c r="G546" s="141" t="str">
        <f>_xlfn.IFNA(VLOOKUP(E546,TPSQ3Y65!$C$7:$AY$906,49,0),0)</f>
        <v>C</v>
      </c>
      <c r="H546" s="142">
        <f t="shared" si="8"/>
        <v>0</v>
      </c>
      <c r="I546" s="10"/>
    </row>
    <row r="547" spans="1:9" ht="15" customHeight="1" outlineLevel="2">
      <c r="A547" s="7">
        <v>534</v>
      </c>
      <c r="B547" s="8" t="s">
        <v>31</v>
      </c>
      <c r="C547" s="8" t="s">
        <v>121</v>
      </c>
      <c r="D547" s="8" t="s">
        <v>122</v>
      </c>
      <c r="E547" s="8" t="s">
        <v>1251</v>
      </c>
      <c r="F547" s="8" t="s">
        <v>1252</v>
      </c>
      <c r="G547" s="141" t="str">
        <f>_xlfn.IFNA(VLOOKUP(E547,TPSQ3Y65!$C$7:$AY$906,49,0),0)</f>
        <v>A</v>
      </c>
      <c r="H547" s="142">
        <f t="shared" si="8"/>
        <v>300000</v>
      </c>
      <c r="I547" s="10"/>
    </row>
    <row r="548" spans="1:9" ht="15" customHeight="1" outlineLevel="2">
      <c r="A548" s="7">
        <v>535</v>
      </c>
      <c r="B548" s="8" t="s">
        <v>31</v>
      </c>
      <c r="C548" s="8" t="s">
        <v>121</v>
      </c>
      <c r="D548" s="8" t="s">
        <v>122</v>
      </c>
      <c r="E548" s="8" t="s">
        <v>1253</v>
      </c>
      <c r="F548" s="8" t="s">
        <v>1254</v>
      </c>
      <c r="G548" s="141" t="str">
        <f>_xlfn.IFNA(VLOOKUP(E548,TPSQ3Y65!$C$7:$AY$906,49,0),0)</f>
        <v>B</v>
      </c>
      <c r="H548" s="142">
        <f t="shared" si="8"/>
        <v>150000</v>
      </c>
      <c r="I548" s="10"/>
    </row>
    <row r="549" spans="1:9" ht="15" customHeight="1" outlineLevel="2">
      <c r="A549" s="7">
        <v>536</v>
      </c>
      <c r="B549" s="8" t="s">
        <v>31</v>
      </c>
      <c r="C549" s="8" t="s">
        <v>121</v>
      </c>
      <c r="D549" s="8" t="s">
        <v>122</v>
      </c>
      <c r="E549" s="8" t="s">
        <v>1255</v>
      </c>
      <c r="F549" s="8" t="s">
        <v>1256</v>
      </c>
      <c r="G549" s="141" t="str">
        <f>_xlfn.IFNA(VLOOKUP(E549,TPSQ3Y65!$C$7:$AY$906,49,0),0)</f>
        <v>C</v>
      </c>
      <c r="H549" s="142">
        <f t="shared" si="8"/>
        <v>0</v>
      </c>
      <c r="I549" s="10"/>
    </row>
    <row r="550" spans="1:9" ht="15" customHeight="1" outlineLevel="2">
      <c r="A550" s="7">
        <v>537</v>
      </c>
      <c r="B550" s="8" t="s">
        <v>31</v>
      </c>
      <c r="C550" s="8" t="s">
        <v>121</v>
      </c>
      <c r="D550" s="8" t="s">
        <v>122</v>
      </c>
      <c r="E550" s="8" t="s">
        <v>1257</v>
      </c>
      <c r="F550" s="8" t="s">
        <v>1258</v>
      </c>
      <c r="G550" s="141" t="str">
        <f>_xlfn.IFNA(VLOOKUP(E550,TPSQ3Y65!$C$7:$AY$906,49,0),0)</f>
        <v>D</v>
      </c>
      <c r="H550" s="142">
        <f t="shared" si="8"/>
        <v>0</v>
      </c>
      <c r="I550" s="10"/>
    </row>
    <row r="551" spans="1:9" ht="15" customHeight="1" outlineLevel="2">
      <c r="A551" s="7">
        <v>538</v>
      </c>
      <c r="B551" s="8" t="s">
        <v>31</v>
      </c>
      <c r="C551" s="8" t="s">
        <v>121</v>
      </c>
      <c r="D551" s="8" t="s">
        <v>122</v>
      </c>
      <c r="E551" s="8" t="s">
        <v>1259</v>
      </c>
      <c r="F551" s="8" t="s">
        <v>1260</v>
      </c>
      <c r="G551" s="141" t="str">
        <f>_xlfn.IFNA(VLOOKUP(E551,TPSQ3Y65!$C$7:$AY$906,49,0),0)</f>
        <v>C</v>
      </c>
      <c r="H551" s="142">
        <f t="shared" si="8"/>
        <v>0</v>
      </c>
      <c r="I551" s="10"/>
    </row>
    <row r="552" spans="1:9" ht="15" customHeight="1" outlineLevel="2">
      <c r="A552" s="7">
        <v>539</v>
      </c>
      <c r="B552" s="8" t="s">
        <v>31</v>
      </c>
      <c r="C552" s="8" t="s">
        <v>121</v>
      </c>
      <c r="D552" s="8" t="s">
        <v>122</v>
      </c>
      <c r="E552" s="8" t="s">
        <v>1261</v>
      </c>
      <c r="F552" s="8" t="s">
        <v>1262</v>
      </c>
      <c r="G552" s="141" t="str">
        <f>_xlfn.IFNA(VLOOKUP(E552,TPSQ3Y65!$C$7:$AY$906,49,0),0)</f>
        <v>A</v>
      </c>
      <c r="H552" s="142">
        <f t="shared" si="8"/>
        <v>300000</v>
      </c>
      <c r="I552" s="10"/>
    </row>
    <row r="553" spans="1:9" ht="15" customHeight="1" outlineLevel="2">
      <c r="A553" s="7">
        <v>540</v>
      </c>
      <c r="B553" s="8" t="s">
        <v>31</v>
      </c>
      <c r="C553" s="8" t="s">
        <v>121</v>
      </c>
      <c r="D553" s="8" t="s">
        <v>122</v>
      </c>
      <c r="E553" s="8" t="s">
        <v>1263</v>
      </c>
      <c r="F553" s="8" t="s">
        <v>1264</v>
      </c>
      <c r="G553" s="141" t="str">
        <f>_xlfn.IFNA(VLOOKUP(E553,TPSQ3Y65!$C$7:$AY$906,49,0),0)</f>
        <v>D</v>
      </c>
      <c r="H553" s="142">
        <f t="shared" si="8"/>
        <v>0</v>
      </c>
      <c r="I553" s="10"/>
    </row>
    <row r="554" spans="1:9" ht="15" customHeight="1" outlineLevel="2">
      <c r="A554" s="7">
        <v>541</v>
      </c>
      <c r="B554" s="8" t="s">
        <v>31</v>
      </c>
      <c r="C554" s="8" t="s">
        <v>121</v>
      </c>
      <c r="D554" s="8" t="s">
        <v>122</v>
      </c>
      <c r="E554" s="8" t="s">
        <v>1265</v>
      </c>
      <c r="F554" s="8" t="s">
        <v>1266</v>
      </c>
      <c r="G554" s="141" t="str">
        <f>_xlfn.IFNA(VLOOKUP(E554,TPSQ3Y65!$C$7:$AY$906,49,0),0)</f>
        <v>C</v>
      </c>
      <c r="H554" s="142">
        <f t="shared" si="8"/>
        <v>0</v>
      </c>
      <c r="I554" s="10"/>
    </row>
    <row r="555" spans="1:9" ht="15" customHeight="1" outlineLevel="2">
      <c r="A555" s="7">
        <v>542</v>
      </c>
      <c r="B555" s="8" t="s">
        <v>31</v>
      </c>
      <c r="C555" s="8" t="s">
        <v>121</v>
      </c>
      <c r="D555" s="8" t="s">
        <v>122</v>
      </c>
      <c r="E555" s="8" t="s">
        <v>1267</v>
      </c>
      <c r="F555" s="8" t="s">
        <v>1268</v>
      </c>
      <c r="G555" s="141" t="str">
        <f>_xlfn.IFNA(VLOOKUP(E555,TPSQ3Y65!$C$7:$AY$906,49,0),0)</f>
        <v>C</v>
      </c>
      <c r="H555" s="142">
        <f t="shared" si="8"/>
        <v>0</v>
      </c>
      <c r="I555" s="10"/>
    </row>
    <row r="556" spans="1:9" ht="15" customHeight="1" outlineLevel="2">
      <c r="A556" s="7">
        <v>543</v>
      </c>
      <c r="B556" s="8" t="s">
        <v>31</v>
      </c>
      <c r="C556" s="8" t="s">
        <v>121</v>
      </c>
      <c r="D556" s="8" t="s">
        <v>122</v>
      </c>
      <c r="E556" s="8" t="s">
        <v>1269</v>
      </c>
      <c r="F556" s="8" t="s">
        <v>1270</v>
      </c>
      <c r="G556" s="141" t="str">
        <f>_xlfn.IFNA(VLOOKUP(E556,TPSQ3Y65!$C$7:$AY$906,49,0),0)</f>
        <v>C</v>
      </c>
      <c r="H556" s="142">
        <f t="shared" si="8"/>
        <v>0</v>
      </c>
      <c r="I556" s="10"/>
    </row>
    <row r="557" spans="1:9" ht="15" customHeight="1" outlineLevel="2">
      <c r="A557" s="7">
        <v>544</v>
      </c>
      <c r="B557" s="8" t="s">
        <v>31</v>
      </c>
      <c r="C557" s="8" t="s">
        <v>121</v>
      </c>
      <c r="D557" s="8" t="s">
        <v>122</v>
      </c>
      <c r="E557" s="8" t="s">
        <v>1271</v>
      </c>
      <c r="F557" s="8" t="s">
        <v>1272</v>
      </c>
      <c r="G557" s="141" t="str">
        <f>_xlfn.IFNA(VLOOKUP(E557,TPSQ3Y65!$C$7:$AY$906,49,0),0)</f>
        <v>D</v>
      </c>
      <c r="H557" s="142">
        <f t="shared" si="8"/>
        <v>0</v>
      </c>
      <c r="I557" s="10"/>
    </row>
    <row r="558" spans="1:9" ht="15" customHeight="1" outlineLevel="2">
      <c r="A558" s="7">
        <v>545</v>
      </c>
      <c r="B558" s="8" t="s">
        <v>31</v>
      </c>
      <c r="C558" s="8" t="s">
        <v>121</v>
      </c>
      <c r="D558" s="8" t="s">
        <v>122</v>
      </c>
      <c r="E558" s="8" t="s">
        <v>1273</v>
      </c>
      <c r="F558" s="8" t="s">
        <v>1274</v>
      </c>
      <c r="G558" s="141" t="str">
        <f>_xlfn.IFNA(VLOOKUP(E558,TPSQ3Y65!$C$7:$AY$906,49,0),0)</f>
        <v>D</v>
      </c>
      <c r="H558" s="142">
        <f t="shared" si="8"/>
        <v>0</v>
      </c>
      <c r="I558" s="10"/>
    </row>
    <row r="559" spans="1:9" ht="15" customHeight="1" outlineLevel="2">
      <c r="A559" s="7">
        <v>546</v>
      </c>
      <c r="B559" s="8" t="s">
        <v>31</v>
      </c>
      <c r="C559" s="8" t="s">
        <v>121</v>
      </c>
      <c r="D559" s="8" t="s">
        <v>122</v>
      </c>
      <c r="E559" s="8" t="s">
        <v>1275</v>
      </c>
      <c r="F559" s="8" t="s">
        <v>1276</v>
      </c>
      <c r="G559" s="141" t="str">
        <f>_xlfn.IFNA(VLOOKUP(E559,TPSQ3Y65!$C$7:$AY$906,49,0),0)</f>
        <v>F</v>
      </c>
      <c r="H559" s="142">
        <f t="shared" si="8"/>
        <v>0</v>
      </c>
      <c r="I559" s="10"/>
    </row>
    <row r="560" spans="1:9" ht="15" customHeight="1" outlineLevel="2">
      <c r="A560" s="12">
        <v>547</v>
      </c>
      <c r="B560" s="13" t="s">
        <v>31</v>
      </c>
      <c r="C560" s="8" t="s">
        <v>73</v>
      </c>
      <c r="D560" s="13" t="s">
        <v>74</v>
      </c>
      <c r="E560" s="13" t="s">
        <v>1277</v>
      </c>
      <c r="F560" s="13" t="s">
        <v>1278</v>
      </c>
      <c r="G560" s="141" t="str">
        <f>_xlfn.IFNA(VLOOKUP(E560,TPSQ3Y65!$C$7:$AY$906,49,0),0)</f>
        <v>B</v>
      </c>
      <c r="H560" s="142">
        <f t="shared" si="8"/>
        <v>150000</v>
      </c>
      <c r="I560" s="10"/>
    </row>
    <row r="561" spans="1:9" ht="15" customHeight="1" outlineLevel="2">
      <c r="A561" s="7">
        <v>548</v>
      </c>
      <c r="B561" s="8" t="s">
        <v>31</v>
      </c>
      <c r="C561" s="8" t="s">
        <v>73</v>
      </c>
      <c r="D561" s="8" t="s">
        <v>74</v>
      </c>
      <c r="E561" s="8" t="s">
        <v>1279</v>
      </c>
      <c r="F561" s="8" t="s">
        <v>1280</v>
      </c>
      <c r="G561" s="141" t="str">
        <f>_xlfn.IFNA(VLOOKUP(E561,TPSQ3Y65!$C$7:$AY$906,49,0),0)</f>
        <v>C</v>
      </c>
      <c r="H561" s="142">
        <f t="shared" si="8"/>
        <v>0</v>
      </c>
      <c r="I561" s="10"/>
    </row>
    <row r="562" spans="1:9" ht="15" customHeight="1" outlineLevel="2">
      <c r="A562" s="7">
        <v>549</v>
      </c>
      <c r="B562" s="8" t="s">
        <v>31</v>
      </c>
      <c r="C562" s="8" t="s">
        <v>73</v>
      </c>
      <c r="D562" s="8" t="s">
        <v>74</v>
      </c>
      <c r="E562" s="8" t="s">
        <v>1281</v>
      </c>
      <c r="F562" s="8" t="s">
        <v>1282</v>
      </c>
      <c r="G562" s="141" t="str">
        <f>_xlfn.IFNA(VLOOKUP(E562,TPSQ3Y65!$C$7:$AY$906,49,0),0)</f>
        <v>C</v>
      </c>
      <c r="H562" s="142">
        <f t="shared" si="8"/>
        <v>0</v>
      </c>
      <c r="I562" s="10"/>
    </row>
    <row r="563" spans="1:9" ht="15" customHeight="1" outlineLevel="2">
      <c r="A563" s="7">
        <v>550</v>
      </c>
      <c r="B563" s="8" t="s">
        <v>31</v>
      </c>
      <c r="C563" s="8" t="s">
        <v>73</v>
      </c>
      <c r="D563" s="8" t="s">
        <v>74</v>
      </c>
      <c r="E563" s="8" t="s">
        <v>1283</v>
      </c>
      <c r="F563" s="8" t="s">
        <v>1284</v>
      </c>
      <c r="G563" s="141" t="str">
        <f>_xlfn.IFNA(VLOOKUP(E563,TPSQ3Y65!$C$7:$AY$906,49,0),0)</f>
        <v>C</v>
      </c>
      <c r="H563" s="142">
        <f t="shared" si="8"/>
        <v>0</v>
      </c>
      <c r="I563" s="10"/>
    </row>
    <row r="564" spans="1:9" ht="15" customHeight="1" outlineLevel="2">
      <c r="A564" s="7">
        <v>551</v>
      </c>
      <c r="B564" s="8" t="s">
        <v>31</v>
      </c>
      <c r="C564" s="8" t="s">
        <v>73</v>
      </c>
      <c r="D564" s="8" t="s">
        <v>74</v>
      </c>
      <c r="E564" s="8" t="s">
        <v>1285</v>
      </c>
      <c r="F564" s="8" t="s">
        <v>1286</v>
      </c>
      <c r="G564" s="141" t="str">
        <f>_xlfn.IFNA(VLOOKUP(E564,TPSQ3Y65!$C$7:$AY$906,49,0),0)</f>
        <v>D</v>
      </c>
      <c r="H564" s="142">
        <f t="shared" si="8"/>
        <v>0</v>
      </c>
      <c r="I564" s="10"/>
    </row>
    <row r="565" spans="1:9" ht="15" customHeight="1" outlineLevel="2">
      <c r="A565" s="7">
        <v>552</v>
      </c>
      <c r="B565" s="8" t="s">
        <v>31</v>
      </c>
      <c r="C565" s="8" t="s">
        <v>73</v>
      </c>
      <c r="D565" s="8" t="s">
        <v>74</v>
      </c>
      <c r="E565" s="8" t="s">
        <v>1287</v>
      </c>
      <c r="F565" s="8" t="s">
        <v>1288</v>
      </c>
      <c r="G565" s="141" t="str">
        <f>_xlfn.IFNA(VLOOKUP(E565,TPSQ3Y65!$C$7:$AY$906,49,0),0)</f>
        <v>B</v>
      </c>
      <c r="H565" s="142">
        <f t="shared" si="8"/>
        <v>150000</v>
      </c>
      <c r="I565" s="10"/>
    </row>
    <row r="566" spans="1:9" ht="15" customHeight="1" outlineLevel="2">
      <c r="A566" s="7">
        <v>553</v>
      </c>
      <c r="B566" s="8" t="s">
        <v>31</v>
      </c>
      <c r="C566" s="8" t="s">
        <v>73</v>
      </c>
      <c r="D566" s="8" t="s">
        <v>74</v>
      </c>
      <c r="E566" s="8" t="s">
        <v>1289</v>
      </c>
      <c r="F566" s="8" t="s">
        <v>1290</v>
      </c>
      <c r="G566" s="141" t="str">
        <f>_xlfn.IFNA(VLOOKUP(E566,TPSQ3Y65!$C$7:$AY$906,49,0),0)</f>
        <v>D</v>
      </c>
      <c r="H566" s="142">
        <f t="shared" si="8"/>
        <v>0</v>
      </c>
      <c r="I566" s="10"/>
    </row>
    <row r="567" spans="1:9" ht="15" customHeight="1" outlineLevel="2">
      <c r="A567" s="7">
        <v>554</v>
      </c>
      <c r="B567" s="8" t="s">
        <v>31</v>
      </c>
      <c r="C567" s="8" t="s">
        <v>73</v>
      </c>
      <c r="D567" s="8" t="s">
        <v>74</v>
      </c>
      <c r="E567" s="8" t="s">
        <v>1291</v>
      </c>
      <c r="F567" s="8" t="s">
        <v>1292</v>
      </c>
      <c r="G567" s="141" t="str">
        <f>_xlfn.IFNA(VLOOKUP(E567,TPSQ3Y65!$C$7:$AY$906,49,0),0)</f>
        <v>F</v>
      </c>
      <c r="H567" s="142">
        <f t="shared" si="8"/>
        <v>0</v>
      </c>
      <c r="I567" s="10"/>
    </row>
    <row r="568" spans="1:9" ht="15" customHeight="1" outlineLevel="2">
      <c r="A568" s="7">
        <v>555</v>
      </c>
      <c r="B568" s="8" t="s">
        <v>31</v>
      </c>
      <c r="C568" s="8" t="s">
        <v>73</v>
      </c>
      <c r="D568" s="8" t="s">
        <v>74</v>
      </c>
      <c r="E568" s="8" t="s">
        <v>1293</v>
      </c>
      <c r="F568" s="8" t="s">
        <v>1294</v>
      </c>
      <c r="G568" s="141" t="str">
        <f>_xlfn.IFNA(VLOOKUP(E568,TPSQ3Y65!$C$7:$AY$906,49,0),0)</f>
        <v>C</v>
      </c>
      <c r="H568" s="142">
        <f t="shared" si="8"/>
        <v>0</v>
      </c>
      <c r="I568" s="10"/>
    </row>
    <row r="569" spans="1:9" ht="15" customHeight="1" outlineLevel="2">
      <c r="A569" s="12">
        <v>556</v>
      </c>
      <c r="B569" s="13" t="s">
        <v>31</v>
      </c>
      <c r="C569" s="8" t="s">
        <v>150</v>
      </c>
      <c r="D569" s="13" t="s">
        <v>151</v>
      </c>
      <c r="E569" s="13" t="s">
        <v>1295</v>
      </c>
      <c r="F569" s="13" t="s">
        <v>1296</v>
      </c>
      <c r="G569" s="141" t="str">
        <f>_xlfn.IFNA(VLOOKUP(E569,TPSQ3Y65!$C$7:$AY$906,49,0),0)</f>
        <v>D</v>
      </c>
      <c r="H569" s="142">
        <f t="shared" si="8"/>
        <v>0</v>
      </c>
      <c r="I569" s="10"/>
    </row>
    <row r="570" spans="1:9" ht="15" customHeight="1" outlineLevel="2">
      <c r="A570" s="7">
        <v>557</v>
      </c>
      <c r="B570" s="8" t="s">
        <v>31</v>
      </c>
      <c r="C570" s="8" t="s">
        <v>150</v>
      </c>
      <c r="D570" s="8" t="s">
        <v>151</v>
      </c>
      <c r="E570" s="8" t="s">
        <v>1297</v>
      </c>
      <c r="F570" s="8" t="s">
        <v>1298</v>
      </c>
      <c r="G570" s="141" t="str">
        <f>_xlfn.IFNA(VLOOKUP(E570,TPSQ3Y65!$C$7:$AY$906,49,0),0)</f>
        <v>F</v>
      </c>
      <c r="H570" s="142">
        <f t="shared" si="8"/>
        <v>0</v>
      </c>
      <c r="I570" s="10"/>
    </row>
    <row r="571" spans="1:9" ht="15" customHeight="1" outlineLevel="2">
      <c r="A571" s="7">
        <v>558</v>
      </c>
      <c r="B571" s="8" t="s">
        <v>31</v>
      </c>
      <c r="C571" s="8" t="s">
        <v>150</v>
      </c>
      <c r="D571" s="8" t="s">
        <v>151</v>
      </c>
      <c r="E571" s="8" t="s">
        <v>1299</v>
      </c>
      <c r="F571" s="8" t="s">
        <v>1300</v>
      </c>
      <c r="G571" s="141" t="str">
        <f>_xlfn.IFNA(VLOOKUP(E571,TPSQ3Y65!$C$7:$AY$906,49,0),0)</f>
        <v>C</v>
      </c>
      <c r="H571" s="142">
        <f t="shared" si="8"/>
        <v>0</v>
      </c>
      <c r="I571" s="10"/>
    </row>
    <row r="572" spans="1:9" ht="15" customHeight="1" outlineLevel="2">
      <c r="A572" s="7">
        <v>559</v>
      </c>
      <c r="B572" s="8" t="s">
        <v>31</v>
      </c>
      <c r="C572" s="8" t="s">
        <v>150</v>
      </c>
      <c r="D572" s="8" t="s">
        <v>151</v>
      </c>
      <c r="E572" s="8" t="s">
        <v>1301</v>
      </c>
      <c r="F572" s="8" t="s">
        <v>1302</v>
      </c>
      <c r="G572" s="141" t="str">
        <f>_xlfn.IFNA(VLOOKUP(E572,TPSQ3Y65!$C$7:$AY$906,49,0),0)</f>
        <v>D</v>
      </c>
      <c r="H572" s="142">
        <f t="shared" si="8"/>
        <v>0</v>
      </c>
      <c r="I572" s="10"/>
    </row>
    <row r="573" spans="1:9" ht="15" customHeight="1" outlineLevel="2">
      <c r="A573" s="7">
        <v>560</v>
      </c>
      <c r="B573" s="8" t="s">
        <v>31</v>
      </c>
      <c r="C573" s="8" t="s">
        <v>150</v>
      </c>
      <c r="D573" s="8" t="s">
        <v>151</v>
      </c>
      <c r="E573" s="8" t="s">
        <v>1303</v>
      </c>
      <c r="F573" s="8" t="s">
        <v>1304</v>
      </c>
      <c r="G573" s="141" t="str">
        <f>_xlfn.IFNA(VLOOKUP(E573,TPSQ3Y65!$C$7:$AY$906,49,0),0)</f>
        <v>A</v>
      </c>
      <c r="H573" s="142">
        <f t="shared" si="8"/>
        <v>300000</v>
      </c>
      <c r="I573" s="10"/>
    </row>
    <row r="574" spans="1:9" ht="15" customHeight="1" outlineLevel="2">
      <c r="A574" s="7">
        <v>561</v>
      </c>
      <c r="B574" s="8" t="s">
        <v>31</v>
      </c>
      <c r="C574" s="8" t="s">
        <v>150</v>
      </c>
      <c r="D574" s="8" t="s">
        <v>151</v>
      </c>
      <c r="E574" s="8" t="s">
        <v>1305</v>
      </c>
      <c r="F574" s="8" t="s">
        <v>1306</v>
      </c>
      <c r="G574" s="141" t="str">
        <f>_xlfn.IFNA(VLOOKUP(E574,TPSQ3Y65!$C$7:$AY$906,49,0),0)</f>
        <v>A</v>
      </c>
      <c r="H574" s="142">
        <f t="shared" si="8"/>
        <v>300000</v>
      </c>
      <c r="I574" s="10"/>
    </row>
    <row r="575" spans="1:9" ht="15" customHeight="1" outlineLevel="2">
      <c r="A575" s="7">
        <v>562</v>
      </c>
      <c r="B575" s="8" t="s">
        <v>31</v>
      </c>
      <c r="C575" s="8" t="s">
        <v>150</v>
      </c>
      <c r="D575" s="8" t="s">
        <v>151</v>
      </c>
      <c r="E575" s="8" t="s">
        <v>1307</v>
      </c>
      <c r="F575" s="8" t="s">
        <v>1308</v>
      </c>
      <c r="G575" s="141" t="str">
        <f>_xlfn.IFNA(VLOOKUP(E575,TPSQ3Y65!$C$7:$AY$906,49,0),0)</f>
        <v>D</v>
      </c>
      <c r="H575" s="142">
        <f t="shared" si="8"/>
        <v>0</v>
      </c>
      <c r="I575" s="10"/>
    </row>
    <row r="576" spans="1:9" ht="15" customHeight="1" outlineLevel="2">
      <c r="A576" s="7">
        <v>563</v>
      </c>
      <c r="B576" s="8" t="s">
        <v>31</v>
      </c>
      <c r="C576" s="8" t="s">
        <v>150</v>
      </c>
      <c r="D576" s="8" t="s">
        <v>151</v>
      </c>
      <c r="E576" s="8" t="s">
        <v>1309</v>
      </c>
      <c r="F576" s="8" t="s">
        <v>1310</v>
      </c>
      <c r="G576" s="141" t="str">
        <f>_xlfn.IFNA(VLOOKUP(E576,TPSQ3Y65!$C$7:$AY$906,49,0),0)</f>
        <v>D</v>
      </c>
      <c r="H576" s="142">
        <f t="shared" si="8"/>
        <v>0</v>
      </c>
      <c r="I576" s="10"/>
    </row>
    <row r="577" spans="1:9" ht="15" customHeight="1" outlineLevel="2">
      <c r="A577" s="7">
        <v>564</v>
      </c>
      <c r="B577" s="8" t="s">
        <v>31</v>
      </c>
      <c r="C577" s="8" t="s">
        <v>150</v>
      </c>
      <c r="D577" s="8" t="s">
        <v>151</v>
      </c>
      <c r="E577" s="8" t="s">
        <v>1311</v>
      </c>
      <c r="F577" s="8" t="s">
        <v>1312</v>
      </c>
      <c r="G577" s="141" t="str">
        <f>_xlfn.IFNA(VLOOKUP(E577,TPSQ3Y65!$C$7:$AY$906,49,0),0)</f>
        <v>D</v>
      </c>
      <c r="H577" s="142">
        <f t="shared" si="8"/>
        <v>0</v>
      </c>
      <c r="I577" s="10"/>
    </row>
    <row r="578" spans="1:9" ht="15" customHeight="1" outlineLevel="2">
      <c r="A578" s="7">
        <v>565</v>
      </c>
      <c r="B578" s="8" t="s">
        <v>31</v>
      </c>
      <c r="C578" s="8" t="s">
        <v>150</v>
      </c>
      <c r="D578" s="8" t="s">
        <v>151</v>
      </c>
      <c r="E578" s="8" t="s">
        <v>1313</v>
      </c>
      <c r="F578" s="8" t="s">
        <v>1314</v>
      </c>
      <c r="G578" s="141" t="str">
        <f>_xlfn.IFNA(VLOOKUP(E578,TPSQ3Y65!$C$7:$AY$906,49,0),0)</f>
        <v>D</v>
      </c>
      <c r="H578" s="142">
        <f t="shared" si="8"/>
        <v>0</v>
      </c>
      <c r="I578" s="10"/>
    </row>
    <row r="579" spans="1:9" ht="15" customHeight="1" outlineLevel="2">
      <c r="A579" s="7">
        <v>566</v>
      </c>
      <c r="B579" s="8" t="s">
        <v>31</v>
      </c>
      <c r="C579" s="8" t="s">
        <v>150</v>
      </c>
      <c r="D579" s="8" t="s">
        <v>151</v>
      </c>
      <c r="E579" s="8" t="s">
        <v>1315</v>
      </c>
      <c r="F579" s="8" t="s">
        <v>1316</v>
      </c>
      <c r="G579" s="141" t="str">
        <f>_xlfn.IFNA(VLOOKUP(E579,TPSQ3Y65!$C$7:$AY$906,49,0),0)</f>
        <v>B</v>
      </c>
      <c r="H579" s="142">
        <f t="shared" si="8"/>
        <v>150000</v>
      </c>
      <c r="I579" s="10"/>
    </row>
    <row r="580" spans="1:9" ht="15" customHeight="1" outlineLevel="2">
      <c r="A580" s="7">
        <v>567</v>
      </c>
      <c r="B580" s="8" t="s">
        <v>31</v>
      </c>
      <c r="C580" s="8" t="s">
        <v>150</v>
      </c>
      <c r="D580" s="8" t="s">
        <v>151</v>
      </c>
      <c r="E580" s="8" t="s">
        <v>1317</v>
      </c>
      <c r="F580" s="8" t="s">
        <v>1318</v>
      </c>
      <c r="G580" s="141" t="str">
        <f>_xlfn.IFNA(VLOOKUP(E580,TPSQ3Y65!$C$7:$AY$906,49,0),0)</f>
        <v>A</v>
      </c>
      <c r="H580" s="142">
        <f t="shared" si="8"/>
        <v>300000</v>
      </c>
      <c r="I580" s="10"/>
    </row>
    <row r="581" spans="1:9" ht="15" customHeight="1" outlineLevel="2">
      <c r="A581" s="7">
        <v>568</v>
      </c>
      <c r="B581" s="8" t="s">
        <v>31</v>
      </c>
      <c r="C581" s="8" t="s">
        <v>150</v>
      </c>
      <c r="D581" s="8" t="s">
        <v>151</v>
      </c>
      <c r="E581" s="8" t="s">
        <v>1319</v>
      </c>
      <c r="F581" s="8" t="s">
        <v>1320</v>
      </c>
      <c r="G581" s="141" t="str">
        <f>_xlfn.IFNA(VLOOKUP(E581,TPSQ3Y65!$C$7:$AY$906,49,0),0)</f>
        <v>A</v>
      </c>
      <c r="H581" s="142">
        <f t="shared" si="8"/>
        <v>300000</v>
      </c>
      <c r="I581" s="10"/>
    </row>
    <row r="582" spans="1:9" ht="15" customHeight="1" outlineLevel="2">
      <c r="A582" s="7">
        <v>569</v>
      </c>
      <c r="B582" s="8" t="s">
        <v>31</v>
      </c>
      <c r="C582" s="8" t="s">
        <v>150</v>
      </c>
      <c r="D582" s="8" t="s">
        <v>151</v>
      </c>
      <c r="E582" s="8" t="s">
        <v>1321</v>
      </c>
      <c r="F582" s="8" t="s">
        <v>1322</v>
      </c>
      <c r="G582" s="141" t="str">
        <f>_xlfn.IFNA(VLOOKUP(E582,TPSQ3Y65!$C$7:$AY$906,49,0),0)</f>
        <v>C</v>
      </c>
      <c r="H582" s="142">
        <f t="shared" si="8"/>
        <v>0</v>
      </c>
      <c r="I582" s="10"/>
    </row>
    <row r="583" spans="1:9" ht="15" customHeight="1" outlineLevel="2">
      <c r="A583" s="7">
        <v>570</v>
      </c>
      <c r="B583" s="8" t="s">
        <v>31</v>
      </c>
      <c r="C583" s="8" t="s">
        <v>150</v>
      </c>
      <c r="D583" s="8" t="s">
        <v>151</v>
      </c>
      <c r="E583" s="8" t="s">
        <v>1323</v>
      </c>
      <c r="F583" s="8" t="s">
        <v>1324</v>
      </c>
      <c r="G583" s="141" t="str">
        <f>_xlfn.IFNA(VLOOKUP(E583,TPSQ3Y65!$C$7:$AY$906,49,0),0)</f>
        <v>C</v>
      </c>
      <c r="H583" s="142">
        <f t="shared" si="8"/>
        <v>0</v>
      </c>
      <c r="I583" s="10"/>
    </row>
    <row r="584" spans="1:9" ht="15" customHeight="1" outlineLevel="2">
      <c r="A584" s="7">
        <v>571</v>
      </c>
      <c r="B584" s="8" t="s">
        <v>31</v>
      </c>
      <c r="C584" s="8" t="s">
        <v>150</v>
      </c>
      <c r="D584" s="8" t="s">
        <v>151</v>
      </c>
      <c r="E584" s="8" t="s">
        <v>1325</v>
      </c>
      <c r="F584" s="8" t="s">
        <v>1326</v>
      </c>
      <c r="G584" s="141" t="str">
        <f>_xlfn.IFNA(VLOOKUP(E584,TPSQ3Y65!$C$7:$AY$906,49,0),0)</f>
        <v>C</v>
      </c>
      <c r="H584" s="142">
        <f t="shared" si="8"/>
        <v>0</v>
      </c>
      <c r="I584" s="10"/>
    </row>
    <row r="585" spans="1:9" ht="15" customHeight="1" outlineLevel="2">
      <c r="A585" s="7">
        <v>572</v>
      </c>
      <c r="B585" s="8" t="s">
        <v>31</v>
      </c>
      <c r="C585" s="8" t="s">
        <v>150</v>
      </c>
      <c r="D585" s="8" t="s">
        <v>151</v>
      </c>
      <c r="E585" s="8" t="s">
        <v>1327</v>
      </c>
      <c r="F585" s="8" t="s">
        <v>1328</v>
      </c>
      <c r="G585" s="141" t="str">
        <f>_xlfn.IFNA(VLOOKUP(E585,TPSQ3Y65!$C$7:$AY$906,49,0),0)</f>
        <v>D</v>
      </c>
      <c r="H585" s="142">
        <f t="shared" si="8"/>
        <v>0</v>
      </c>
      <c r="I585" s="10"/>
    </row>
    <row r="586" spans="1:9" ht="15" customHeight="1" outlineLevel="2">
      <c r="A586" s="7">
        <v>573</v>
      </c>
      <c r="B586" s="8" t="s">
        <v>31</v>
      </c>
      <c r="C586" s="8" t="s">
        <v>150</v>
      </c>
      <c r="D586" s="8" t="s">
        <v>151</v>
      </c>
      <c r="E586" s="8" t="s">
        <v>1329</v>
      </c>
      <c r="F586" s="8" t="s">
        <v>1330</v>
      </c>
      <c r="G586" s="141" t="str">
        <f>_xlfn.IFNA(VLOOKUP(E586,TPSQ3Y65!$C$7:$AY$906,49,0),0)</f>
        <v>B</v>
      </c>
      <c r="H586" s="142">
        <f t="shared" si="8"/>
        <v>150000</v>
      </c>
      <c r="I586" s="10"/>
    </row>
    <row r="587" spans="1:9" ht="15" customHeight="1" outlineLevel="2">
      <c r="A587" s="12">
        <v>574</v>
      </c>
      <c r="B587" s="13" t="s">
        <v>31</v>
      </c>
      <c r="C587" s="8" t="s">
        <v>123</v>
      </c>
      <c r="D587" s="13" t="s">
        <v>124</v>
      </c>
      <c r="E587" s="13" t="s">
        <v>1331</v>
      </c>
      <c r="F587" s="13" t="s">
        <v>1332</v>
      </c>
      <c r="G587" s="141" t="str">
        <f>_xlfn.IFNA(VLOOKUP(E587,TPSQ3Y65!$C$7:$AY$906,49,0),0)</f>
        <v>C</v>
      </c>
      <c r="H587" s="142">
        <f t="shared" si="8"/>
        <v>0</v>
      </c>
      <c r="I587" s="10"/>
    </row>
    <row r="588" spans="1:9" ht="15" customHeight="1" outlineLevel="2">
      <c r="A588" s="7">
        <v>575</v>
      </c>
      <c r="B588" s="8" t="s">
        <v>31</v>
      </c>
      <c r="C588" s="8" t="s">
        <v>123</v>
      </c>
      <c r="D588" s="8" t="s">
        <v>124</v>
      </c>
      <c r="E588" s="8" t="s">
        <v>1333</v>
      </c>
      <c r="F588" s="8" t="s">
        <v>1334</v>
      </c>
      <c r="G588" s="141" t="str">
        <f>_xlfn.IFNA(VLOOKUP(E588,TPSQ3Y65!$C$7:$AY$906,49,0),0)</f>
        <v>D</v>
      </c>
      <c r="H588" s="142">
        <f t="shared" si="8"/>
        <v>0</v>
      </c>
      <c r="I588" s="10"/>
    </row>
    <row r="589" spans="1:9" ht="15" customHeight="1" outlineLevel="2">
      <c r="A589" s="7">
        <v>576</v>
      </c>
      <c r="B589" s="8" t="s">
        <v>31</v>
      </c>
      <c r="C589" s="8" t="s">
        <v>123</v>
      </c>
      <c r="D589" s="8" t="s">
        <v>124</v>
      </c>
      <c r="E589" s="8" t="s">
        <v>1335</v>
      </c>
      <c r="F589" s="8" t="s">
        <v>1336</v>
      </c>
      <c r="G589" s="141" t="str">
        <f>_xlfn.IFNA(VLOOKUP(E589,TPSQ3Y65!$C$7:$AY$906,49,0),0)</f>
        <v>B</v>
      </c>
      <c r="H589" s="142">
        <f t="shared" si="8"/>
        <v>150000</v>
      </c>
      <c r="I589" s="10"/>
    </row>
    <row r="590" spans="1:9" ht="15" customHeight="1" outlineLevel="2">
      <c r="A590" s="7">
        <v>577</v>
      </c>
      <c r="B590" s="8" t="s">
        <v>31</v>
      </c>
      <c r="C590" s="8" t="s">
        <v>123</v>
      </c>
      <c r="D590" s="8" t="s">
        <v>124</v>
      </c>
      <c r="E590" s="8" t="s">
        <v>1337</v>
      </c>
      <c r="F590" s="8" t="s">
        <v>1338</v>
      </c>
      <c r="G590" s="141" t="str">
        <f>_xlfn.IFNA(VLOOKUP(E590,TPSQ3Y65!$C$7:$AY$906,49,0),0)</f>
        <v>F</v>
      </c>
      <c r="H590" s="142">
        <f t="shared" si="8"/>
        <v>0</v>
      </c>
      <c r="I590" s="10"/>
    </row>
    <row r="591" spans="1:9" ht="15" customHeight="1" outlineLevel="2">
      <c r="A591" s="7">
        <v>578</v>
      </c>
      <c r="B591" s="8" t="s">
        <v>31</v>
      </c>
      <c r="C591" s="8" t="s">
        <v>123</v>
      </c>
      <c r="D591" s="8" t="s">
        <v>124</v>
      </c>
      <c r="E591" s="8" t="s">
        <v>1339</v>
      </c>
      <c r="F591" s="8" t="s">
        <v>1340</v>
      </c>
      <c r="G591" s="141" t="str">
        <f>_xlfn.IFNA(VLOOKUP(E591,TPSQ3Y65!$C$7:$AY$906,49,0),0)</f>
        <v>D</v>
      </c>
      <c r="H591" s="142">
        <f t="shared" ref="H591:H654" si="9">IF(G591="B",150000,IF(G591="A",300000,0))</f>
        <v>0</v>
      </c>
      <c r="I591" s="10"/>
    </row>
    <row r="592" spans="1:9" ht="15" customHeight="1" outlineLevel="2">
      <c r="A592" s="7">
        <v>579</v>
      </c>
      <c r="B592" s="8" t="s">
        <v>31</v>
      </c>
      <c r="C592" s="8" t="s">
        <v>123</v>
      </c>
      <c r="D592" s="8" t="s">
        <v>124</v>
      </c>
      <c r="E592" s="8" t="s">
        <v>1341</v>
      </c>
      <c r="F592" s="8" t="s">
        <v>1342</v>
      </c>
      <c r="G592" s="141" t="str">
        <f>_xlfn.IFNA(VLOOKUP(E592,TPSQ3Y65!$C$7:$AY$906,49,0),0)</f>
        <v>D</v>
      </c>
      <c r="H592" s="142">
        <f t="shared" si="9"/>
        <v>0</v>
      </c>
      <c r="I592" s="10"/>
    </row>
    <row r="593" spans="1:9" ht="15" customHeight="1" outlineLevel="2">
      <c r="A593" s="7">
        <v>580</v>
      </c>
      <c r="B593" s="8" t="s">
        <v>31</v>
      </c>
      <c r="C593" s="8" t="s">
        <v>123</v>
      </c>
      <c r="D593" s="8" t="s">
        <v>124</v>
      </c>
      <c r="E593" s="8" t="s">
        <v>1343</v>
      </c>
      <c r="F593" s="8" t="s">
        <v>1344</v>
      </c>
      <c r="G593" s="141" t="str">
        <f>_xlfn.IFNA(VLOOKUP(E593,TPSQ3Y65!$C$7:$AY$906,49,0),0)</f>
        <v>D</v>
      </c>
      <c r="H593" s="142">
        <f t="shared" si="9"/>
        <v>0</v>
      </c>
      <c r="I593" s="10"/>
    </row>
    <row r="594" spans="1:9" ht="15" customHeight="1" outlineLevel="2">
      <c r="A594" s="7">
        <v>581</v>
      </c>
      <c r="B594" s="8" t="s">
        <v>31</v>
      </c>
      <c r="C594" s="8" t="s">
        <v>123</v>
      </c>
      <c r="D594" s="8" t="s">
        <v>124</v>
      </c>
      <c r="E594" s="8" t="s">
        <v>1345</v>
      </c>
      <c r="F594" s="8" t="s">
        <v>1346</v>
      </c>
      <c r="G594" s="141" t="str">
        <f>_xlfn.IFNA(VLOOKUP(E594,TPSQ3Y65!$C$7:$AY$906,49,0),0)</f>
        <v>B</v>
      </c>
      <c r="H594" s="142">
        <f t="shared" si="9"/>
        <v>150000</v>
      </c>
      <c r="I594" s="10"/>
    </row>
    <row r="595" spans="1:9" ht="15" customHeight="1" outlineLevel="2">
      <c r="A595" s="7">
        <v>582</v>
      </c>
      <c r="B595" s="8" t="s">
        <v>31</v>
      </c>
      <c r="C595" s="8" t="s">
        <v>123</v>
      </c>
      <c r="D595" s="8" t="s">
        <v>124</v>
      </c>
      <c r="E595" s="8" t="s">
        <v>1347</v>
      </c>
      <c r="F595" s="8" t="s">
        <v>1348</v>
      </c>
      <c r="G595" s="141" t="str">
        <f>_xlfn.IFNA(VLOOKUP(E595,TPSQ3Y65!$C$7:$AY$906,49,0),0)</f>
        <v>C</v>
      </c>
      <c r="H595" s="142">
        <f t="shared" si="9"/>
        <v>0</v>
      </c>
      <c r="I595" s="10"/>
    </row>
    <row r="596" spans="1:9" ht="15" customHeight="1" outlineLevel="2">
      <c r="A596" s="7">
        <v>583</v>
      </c>
      <c r="B596" s="8" t="s">
        <v>31</v>
      </c>
      <c r="C596" s="8" t="s">
        <v>123</v>
      </c>
      <c r="D596" s="8" t="s">
        <v>124</v>
      </c>
      <c r="E596" s="8" t="s">
        <v>1349</v>
      </c>
      <c r="F596" s="8" t="s">
        <v>1350</v>
      </c>
      <c r="G596" s="141" t="str">
        <f>_xlfn.IFNA(VLOOKUP(E596,TPSQ3Y65!$C$7:$AY$906,49,0),0)</f>
        <v>C</v>
      </c>
      <c r="H596" s="142">
        <f t="shared" si="9"/>
        <v>0</v>
      </c>
      <c r="I596" s="10"/>
    </row>
    <row r="597" spans="1:9" ht="15" customHeight="1" outlineLevel="2">
      <c r="A597" s="7">
        <v>584</v>
      </c>
      <c r="B597" s="8" t="s">
        <v>31</v>
      </c>
      <c r="C597" s="8" t="s">
        <v>123</v>
      </c>
      <c r="D597" s="8" t="s">
        <v>124</v>
      </c>
      <c r="E597" s="8" t="s">
        <v>1351</v>
      </c>
      <c r="F597" s="8" t="s">
        <v>1352</v>
      </c>
      <c r="G597" s="141" t="str">
        <f>_xlfn.IFNA(VLOOKUP(E597,TPSQ3Y65!$C$7:$AY$906,49,0),0)</f>
        <v>D</v>
      </c>
      <c r="H597" s="142">
        <f t="shared" si="9"/>
        <v>0</v>
      </c>
      <c r="I597" s="10"/>
    </row>
    <row r="598" spans="1:9" ht="15" customHeight="1" outlineLevel="2">
      <c r="A598" s="7">
        <v>585</v>
      </c>
      <c r="B598" s="8" t="s">
        <v>31</v>
      </c>
      <c r="C598" s="8" t="s">
        <v>123</v>
      </c>
      <c r="D598" s="8" t="s">
        <v>124</v>
      </c>
      <c r="E598" s="8" t="s">
        <v>1353</v>
      </c>
      <c r="F598" s="8" t="s">
        <v>1354</v>
      </c>
      <c r="G598" s="141" t="str">
        <f>_xlfn.IFNA(VLOOKUP(E598,TPSQ3Y65!$C$7:$AY$906,49,0),0)</f>
        <v>C</v>
      </c>
      <c r="H598" s="142">
        <f t="shared" si="9"/>
        <v>0</v>
      </c>
      <c r="I598" s="10"/>
    </row>
    <row r="599" spans="1:9" ht="15" customHeight="1" outlineLevel="2">
      <c r="A599" s="12">
        <v>586</v>
      </c>
      <c r="B599" s="13" t="s">
        <v>152</v>
      </c>
      <c r="C599" s="8" t="s">
        <v>172</v>
      </c>
      <c r="D599" s="13" t="s">
        <v>173</v>
      </c>
      <c r="E599" s="13" t="s">
        <v>1355</v>
      </c>
      <c r="F599" s="13" t="s">
        <v>1356</v>
      </c>
      <c r="G599" s="141">
        <f>_xlfn.IFNA(VLOOKUP(E599,TPSQ3Y65!$C$7:$AY$906,49,0),0)</f>
        <v>0</v>
      </c>
      <c r="H599" s="142">
        <f t="shared" si="9"/>
        <v>0</v>
      </c>
      <c r="I599" s="10"/>
    </row>
    <row r="600" spans="1:9" ht="15" customHeight="1" outlineLevel="2">
      <c r="A600" s="7">
        <v>587</v>
      </c>
      <c r="B600" s="8" t="s">
        <v>152</v>
      </c>
      <c r="C600" s="8" t="s">
        <v>172</v>
      </c>
      <c r="D600" s="8" t="s">
        <v>173</v>
      </c>
      <c r="E600" s="8" t="s">
        <v>1357</v>
      </c>
      <c r="F600" s="8" t="s">
        <v>1358</v>
      </c>
      <c r="G600" s="141" t="str">
        <f>_xlfn.IFNA(VLOOKUP(E600,TPSQ3Y65!$C$7:$AY$906,49,0),0)</f>
        <v>B</v>
      </c>
      <c r="H600" s="142">
        <f t="shared" si="9"/>
        <v>150000</v>
      </c>
      <c r="I600" s="10"/>
    </row>
    <row r="601" spans="1:9" ht="15" customHeight="1" outlineLevel="2">
      <c r="A601" s="7">
        <v>588</v>
      </c>
      <c r="B601" s="8" t="s">
        <v>152</v>
      </c>
      <c r="C601" s="8" t="s">
        <v>172</v>
      </c>
      <c r="D601" s="8" t="s">
        <v>173</v>
      </c>
      <c r="E601" s="8" t="s">
        <v>1359</v>
      </c>
      <c r="F601" s="8" t="s">
        <v>1360</v>
      </c>
      <c r="G601" s="141" t="str">
        <f>_xlfn.IFNA(VLOOKUP(E601,TPSQ3Y65!$C$7:$AY$906,49,0),0)</f>
        <v>B</v>
      </c>
      <c r="H601" s="142">
        <f t="shared" si="9"/>
        <v>150000</v>
      </c>
      <c r="I601" s="10"/>
    </row>
    <row r="602" spans="1:9" ht="15" customHeight="1" outlineLevel="2">
      <c r="A602" s="7">
        <v>589</v>
      </c>
      <c r="B602" s="8" t="s">
        <v>152</v>
      </c>
      <c r="C602" s="8" t="s">
        <v>172</v>
      </c>
      <c r="D602" s="8" t="s">
        <v>173</v>
      </c>
      <c r="E602" s="8" t="s">
        <v>1361</v>
      </c>
      <c r="F602" s="8" t="s">
        <v>1362</v>
      </c>
      <c r="G602" s="141" t="str">
        <f>_xlfn.IFNA(VLOOKUP(E602,TPSQ3Y65!$C$7:$AY$906,49,0),0)</f>
        <v>C</v>
      </c>
      <c r="H602" s="142">
        <f t="shared" si="9"/>
        <v>0</v>
      </c>
      <c r="I602" s="10"/>
    </row>
    <row r="603" spans="1:9" ht="15" customHeight="1" outlineLevel="2">
      <c r="A603" s="7">
        <v>590</v>
      </c>
      <c r="B603" s="8" t="s">
        <v>152</v>
      </c>
      <c r="C603" s="8" t="s">
        <v>172</v>
      </c>
      <c r="D603" s="8" t="s">
        <v>173</v>
      </c>
      <c r="E603" s="8" t="s">
        <v>1363</v>
      </c>
      <c r="F603" s="8" t="s">
        <v>1364</v>
      </c>
      <c r="G603" s="141" t="str">
        <f>_xlfn.IFNA(VLOOKUP(E603,TPSQ3Y65!$C$7:$AY$906,49,0),0)</f>
        <v>B</v>
      </c>
      <c r="H603" s="142">
        <f t="shared" si="9"/>
        <v>150000</v>
      </c>
      <c r="I603" s="10"/>
    </row>
    <row r="604" spans="1:9" ht="15" customHeight="1" outlineLevel="2">
      <c r="A604" s="7">
        <v>591</v>
      </c>
      <c r="B604" s="8" t="s">
        <v>152</v>
      </c>
      <c r="C604" s="8" t="s">
        <v>172</v>
      </c>
      <c r="D604" s="8" t="s">
        <v>173</v>
      </c>
      <c r="E604" s="8" t="s">
        <v>1365</v>
      </c>
      <c r="F604" s="8" t="s">
        <v>1366</v>
      </c>
      <c r="G604" s="141" t="str">
        <f>_xlfn.IFNA(VLOOKUP(E604,TPSQ3Y65!$C$7:$AY$906,49,0),0)</f>
        <v>B</v>
      </c>
      <c r="H604" s="142">
        <f t="shared" si="9"/>
        <v>150000</v>
      </c>
      <c r="I604" s="10"/>
    </row>
    <row r="605" spans="1:9" ht="15" customHeight="1" outlineLevel="2">
      <c r="A605" s="7">
        <v>592</v>
      </c>
      <c r="B605" s="8" t="s">
        <v>152</v>
      </c>
      <c r="C605" s="8" t="s">
        <v>172</v>
      </c>
      <c r="D605" s="8" t="s">
        <v>173</v>
      </c>
      <c r="E605" s="8" t="s">
        <v>1367</v>
      </c>
      <c r="F605" s="8" t="s">
        <v>1368</v>
      </c>
      <c r="G605" s="141" t="str">
        <f>_xlfn.IFNA(VLOOKUP(E605,TPSQ3Y65!$C$7:$AY$906,49,0),0)</f>
        <v>D</v>
      </c>
      <c r="H605" s="142">
        <f t="shared" si="9"/>
        <v>0</v>
      </c>
      <c r="I605" s="10"/>
    </row>
    <row r="606" spans="1:9" ht="15" customHeight="1" outlineLevel="2">
      <c r="A606" s="7">
        <v>593</v>
      </c>
      <c r="B606" s="8" t="s">
        <v>152</v>
      </c>
      <c r="C606" s="8" t="s">
        <v>172</v>
      </c>
      <c r="D606" s="8" t="s">
        <v>173</v>
      </c>
      <c r="E606" s="8" t="s">
        <v>1369</v>
      </c>
      <c r="F606" s="8" t="s">
        <v>1370</v>
      </c>
      <c r="G606" s="141" t="str">
        <f>_xlfn.IFNA(VLOOKUP(E606,TPSQ3Y65!$C$7:$AY$906,49,0),0)</f>
        <v>B</v>
      </c>
      <c r="H606" s="142">
        <f t="shared" si="9"/>
        <v>150000</v>
      </c>
      <c r="I606" s="10"/>
    </row>
    <row r="607" spans="1:9" ht="15" customHeight="1" outlineLevel="2">
      <c r="A607" s="7">
        <v>594</v>
      </c>
      <c r="B607" s="8" t="s">
        <v>152</v>
      </c>
      <c r="C607" s="8" t="s">
        <v>172</v>
      </c>
      <c r="D607" s="8" t="s">
        <v>173</v>
      </c>
      <c r="E607" s="8" t="s">
        <v>1371</v>
      </c>
      <c r="F607" s="8" t="s">
        <v>1372</v>
      </c>
      <c r="G607" s="141" t="str">
        <f>_xlfn.IFNA(VLOOKUP(E607,TPSQ3Y65!$C$7:$AY$906,49,0),0)</f>
        <v>C</v>
      </c>
      <c r="H607" s="142">
        <f t="shared" si="9"/>
        <v>0</v>
      </c>
      <c r="I607" s="10"/>
    </row>
    <row r="608" spans="1:9" ht="15" customHeight="1" outlineLevel="2">
      <c r="A608" s="7">
        <v>595</v>
      </c>
      <c r="B608" s="8" t="s">
        <v>152</v>
      </c>
      <c r="C608" s="8" t="s">
        <v>172</v>
      </c>
      <c r="D608" s="8" t="s">
        <v>173</v>
      </c>
      <c r="E608" s="8" t="s">
        <v>1373</v>
      </c>
      <c r="F608" s="8" t="s">
        <v>1374</v>
      </c>
      <c r="G608" s="141" t="str">
        <f>_xlfn.IFNA(VLOOKUP(E608,TPSQ3Y65!$C$7:$AY$906,49,0),0)</f>
        <v>D</v>
      </c>
      <c r="H608" s="142">
        <f t="shared" si="9"/>
        <v>0</v>
      </c>
      <c r="I608" s="10"/>
    </row>
    <row r="609" spans="1:9" ht="15" customHeight="1" outlineLevel="2">
      <c r="A609" s="7">
        <v>596</v>
      </c>
      <c r="B609" s="8" t="s">
        <v>152</v>
      </c>
      <c r="C609" s="8" t="s">
        <v>172</v>
      </c>
      <c r="D609" s="8" t="s">
        <v>173</v>
      </c>
      <c r="E609" s="8" t="s">
        <v>1375</v>
      </c>
      <c r="F609" s="8" t="s">
        <v>1376</v>
      </c>
      <c r="G609" s="141" t="str">
        <f>_xlfn.IFNA(VLOOKUP(E609,TPSQ3Y65!$C$7:$AY$906,49,0),0)</f>
        <v>B</v>
      </c>
      <c r="H609" s="142">
        <f t="shared" si="9"/>
        <v>150000</v>
      </c>
      <c r="I609" s="10"/>
    </row>
    <row r="610" spans="1:9" ht="15" customHeight="1" outlineLevel="2">
      <c r="A610" s="7">
        <v>597</v>
      </c>
      <c r="B610" s="8" t="s">
        <v>152</v>
      </c>
      <c r="C610" s="8" t="s">
        <v>172</v>
      </c>
      <c r="D610" s="8" t="s">
        <v>173</v>
      </c>
      <c r="E610" s="8" t="s">
        <v>1377</v>
      </c>
      <c r="F610" s="8" t="s">
        <v>1378</v>
      </c>
      <c r="G610" s="141" t="str">
        <f>_xlfn.IFNA(VLOOKUP(E610,TPSQ3Y65!$C$7:$AY$906,49,0),0)</f>
        <v>C</v>
      </c>
      <c r="H610" s="142">
        <f t="shared" si="9"/>
        <v>0</v>
      </c>
      <c r="I610" s="10"/>
    </row>
    <row r="611" spans="1:9" ht="15" customHeight="1" outlineLevel="2">
      <c r="A611" s="7">
        <v>598</v>
      </c>
      <c r="B611" s="8" t="s">
        <v>152</v>
      </c>
      <c r="C611" s="8" t="s">
        <v>172</v>
      </c>
      <c r="D611" s="8" t="s">
        <v>173</v>
      </c>
      <c r="E611" s="8" t="s">
        <v>1379</v>
      </c>
      <c r="F611" s="8" t="s">
        <v>1380</v>
      </c>
      <c r="G611" s="141" t="str">
        <f>_xlfn.IFNA(VLOOKUP(E611,TPSQ3Y65!$C$7:$AY$906,49,0),0)</f>
        <v>B</v>
      </c>
      <c r="H611" s="142">
        <f t="shared" si="9"/>
        <v>150000</v>
      </c>
      <c r="I611" s="10"/>
    </row>
    <row r="612" spans="1:9" ht="15" customHeight="1" outlineLevel="2">
      <c r="A612" s="7">
        <v>599</v>
      </c>
      <c r="B612" s="8" t="s">
        <v>152</v>
      </c>
      <c r="C612" s="8" t="s">
        <v>172</v>
      </c>
      <c r="D612" s="8" t="s">
        <v>173</v>
      </c>
      <c r="E612" s="8" t="s">
        <v>1381</v>
      </c>
      <c r="F612" s="8" t="s">
        <v>1382</v>
      </c>
      <c r="G612" s="141" t="str">
        <f>_xlfn.IFNA(VLOOKUP(E612,TPSQ3Y65!$C$7:$AY$906,49,0),0)</f>
        <v>B</v>
      </c>
      <c r="H612" s="142">
        <f t="shared" si="9"/>
        <v>150000</v>
      </c>
      <c r="I612" s="10"/>
    </row>
    <row r="613" spans="1:9" ht="15" customHeight="1" outlineLevel="2">
      <c r="A613" s="7">
        <v>600</v>
      </c>
      <c r="B613" s="8" t="s">
        <v>152</v>
      </c>
      <c r="C613" s="8" t="s">
        <v>172</v>
      </c>
      <c r="D613" s="8" t="s">
        <v>173</v>
      </c>
      <c r="E613" s="8" t="s">
        <v>1383</v>
      </c>
      <c r="F613" s="8" t="s">
        <v>1384</v>
      </c>
      <c r="G613" s="141" t="str">
        <f>_xlfn.IFNA(VLOOKUP(E613,TPSQ3Y65!$C$7:$AY$906,49,0),0)</f>
        <v>B</v>
      </c>
      <c r="H613" s="142">
        <f t="shared" si="9"/>
        <v>150000</v>
      </c>
      <c r="I613" s="10"/>
    </row>
    <row r="614" spans="1:9" ht="15" customHeight="1" outlineLevel="2">
      <c r="A614" s="7">
        <v>601</v>
      </c>
      <c r="B614" s="8" t="s">
        <v>152</v>
      </c>
      <c r="C614" s="8" t="s">
        <v>172</v>
      </c>
      <c r="D614" s="8" t="s">
        <v>173</v>
      </c>
      <c r="E614" s="8" t="s">
        <v>1385</v>
      </c>
      <c r="F614" s="8" t="s">
        <v>1386</v>
      </c>
      <c r="G614" s="141" t="str">
        <f>_xlfn.IFNA(VLOOKUP(E614,TPSQ3Y65!$C$7:$AY$906,49,0),0)</f>
        <v>F</v>
      </c>
      <c r="H614" s="142">
        <f t="shared" si="9"/>
        <v>0</v>
      </c>
      <c r="I614" s="10"/>
    </row>
    <row r="615" spans="1:9" ht="15" customHeight="1" outlineLevel="2">
      <c r="A615" s="7">
        <v>602</v>
      </c>
      <c r="B615" s="8" t="s">
        <v>152</v>
      </c>
      <c r="C615" s="8" t="s">
        <v>172</v>
      </c>
      <c r="D615" s="8" t="s">
        <v>173</v>
      </c>
      <c r="E615" s="8" t="s">
        <v>1387</v>
      </c>
      <c r="F615" s="8" t="s">
        <v>1388</v>
      </c>
      <c r="G615" s="141" t="str">
        <f>_xlfn.IFNA(VLOOKUP(E615,TPSQ3Y65!$C$7:$AY$906,49,0),0)</f>
        <v>A</v>
      </c>
      <c r="H615" s="142">
        <f t="shared" si="9"/>
        <v>300000</v>
      </c>
      <c r="I615" s="10"/>
    </row>
    <row r="616" spans="1:9" ht="15" customHeight="1" outlineLevel="2">
      <c r="A616" s="7">
        <v>603</v>
      </c>
      <c r="B616" s="8" t="s">
        <v>152</v>
      </c>
      <c r="C616" s="8" t="s">
        <v>172</v>
      </c>
      <c r="D616" s="8" t="s">
        <v>173</v>
      </c>
      <c r="E616" s="8" t="s">
        <v>1389</v>
      </c>
      <c r="F616" s="8" t="s">
        <v>1390</v>
      </c>
      <c r="G616" s="141" t="str">
        <f>_xlfn.IFNA(VLOOKUP(E616,TPSQ3Y65!$C$7:$AY$906,49,0),0)</f>
        <v>C</v>
      </c>
      <c r="H616" s="142">
        <f t="shared" si="9"/>
        <v>0</v>
      </c>
      <c r="I616" s="10"/>
    </row>
    <row r="617" spans="1:9" ht="15" customHeight="1" outlineLevel="2">
      <c r="A617" s="7">
        <v>604</v>
      </c>
      <c r="B617" s="8" t="s">
        <v>152</v>
      </c>
      <c r="C617" s="8" t="s">
        <v>172</v>
      </c>
      <c r="D617" s="8" t="s">
        <v>173</v>
      </c>
      <c r="E617" s="8" t="s">
        <v>1391</v>
      </c>
      <c r="F617" s="8" t="s">
        <v>1392</v>
      </c>
      <c r="G617" s="141" t="str">
        <f>_xlfn.IFNA(VLOOKUP(E617,TPSQ3Y65!$C$7:$AY$906,49,0),0)</f>
        <v>C</v>
      </c>
      <c r="H617" s="142">
        <f t="shared" si="9"/>
        <v>0</v>
      </c>
      <c r="I617" s="10"/>
    </row>
    <row r="618" spans="1:9" ht="15" customHeight="1" outlineLevel="2">
      <c r="A618" s="7">
        <v>605</v>
      </c>
      <c r="B618" s="8" t="s">
        <v>152</v>
      </c>
      <c r="C618" s="8" t="s">
        <v>172</v>
      </c>
      <c r="D618" s="8" t="s">
        <v>173</v>
      </c>
      <c r="E618" s="8" t="s">
        <v>1393</v>
      </c>
      <c r="F618" s="8" t="s">
        <v>1394</v>
      </c>
      <c r="G618" s="141" t="str">
        <f>_xlfn.IFNA(VLOOKUP(E618,TPSQ3Y65!$C$7:$AY$906,49,0),0)</f>
        <v>C</v>
      </c>
      <c r="H618" s="142">
        <f t="shared" si="9"/>
        <v>0</v>
      </c>
      <c r="I618" s="10"/>
    </row>
    <row r="619" spans="1:9" ht="15" customHeight="1" outlineLevel="2">
      <c r="A619" s="7">
        <v>606</v>
      </c>
      <c r="B619" s="8" t="s">
        <v>152</v>
      </c>
      <c r="C619" s="8" t="s">
        <v>172</v>
      </c>
      <c r="D619" s="8" t="s">
        <v>173</v>
      </c>
      <c r="E619" s="8" t="s">
        <v>1395</v>
      </c>
      <c r="F619" s="8" t="s">
        <v>1396</v>
      </c>
      <c r="G619" s="141" t="str">
        <f>_xlfn.IFNA(VLOOKUP(E619,TPSQ3Y65!$C$7:$AY$906,49,0),0)</f>
        <v>C</v>
      </c>
      <c r="H619" s="142">
        <f t="shared" si="9"/>
        <v>0</v>
      </c>
      <c r="I619" s="10"/>
    </row>
    <row r="620" spans="1:9" ht="15" customHeight="1" outlineLevel="2">
      <c r="A620" s="7">
        <v>607</v>
      </c>
      <c r="B620" s="8" t="s">
        <v>152</v>
      </c>
      <c r="C620" s="8" t="s">
        <v>172</v>
      </c>
      <c r="D620" s="8" t="s">
        <v>173</v>
      </c>
      <c r="E620" s="8" t="s">
        <v>1397</v>
      </c>
      <c r="F620" s="8" t="s">
        <v>1398</v>
      </c>
      <c r="G620" s="141" t="str">
        <f>_xlfn.IFNA(VLOOKUP(E620,TPSQ3Y65!$C$7:$AY$906,49,0),0)</f>
        <v>C</v>
      </c>
      <c r="H620" s="142">
        <f t="shared" si="9"/>
        <v>0</v>
      </c>
      <c r="I620" s="10"/>
    </row>
    <row r="621" spans="1:9" ht="15" customHeight="1" outlineLevel="2">
      <c r="A621" s="7">
        <v>608</v>
      </c>
      <c r="B621" s="8" t="s">
        <v>152</v>
      </c>
      <c r="C621" s="8" t="s">
        <v>172</v>
      </c>
      <c r="D621" s="8" t="s">
        <v>173</v>
      </c>
      <c r="E621" s="8" t="s">
        <v>1399</v>
      </c>
      <c r="F621" s="8" t="s">
        <v>1400</v>
      </c>
      <c r="G621" s="141" t="str">
        <f>_xlfn.IFNA(VLOOKUP(E621,TPSQ3Y65!$C$7:$AY$906,49,0),0)</f>
        <v>C</v>
      </c>
      <c r="H621" s="142">
        <f t="shared" si="9"/>
        <v>0</v>
      </c>
      <c r="I621" s="10"/>
    </row>
    <row r="622" spans="1:9" ht="15" customHeight="1" outlineLevel="2">
      <c r="A622" s="7">
        <v>609</v>
      </c>
      <c r="B622" s="8" t="s">
        <v>152</v>
      </c>
      <c r="C622" s="8" t="s">
        <v>172</v>
      </c>
      <c r="D622" s="8" t="s">
        <v>173</v>
      </c>
      <c r="E622" s="8" t="s">
        <v>1401</v>
      </c>
      <c r="F622" s="8" t="s">
        <v>1402</v>
      </c>
      <c r="G622" s="141" t="str">
        <f>_xlfn.IFNA(VLOOKUP(E622,TPSQ3Y65!$C$7:$AY$906,49,0),0)</f>
        <v>C</v>
      </c>
      <c r="H622" s="142">
        <f t="shared" si="9"/>
        <v>0</v>
      </c>
      <c r="I622" s="10"/>
    </row>
    <row r="623" spans="1:9" ht="15" customHeight="1" outlineLevel="2">
      <c r="A623" s="7">
        <v>610</v>
      </c>
      <c r="B623" s="8" t="s">
        <v>152</v>
      </c>
      <c r="C623" s="8" t="s">
        <v>172</v>
      </c>
      <c r="D623" s="8" t="s">
        <v>173</v>
      </c>
      <c r="E623" s="8" t="s">
        <v>1403</v>
      </c>
      <c r="F623" s="8" t="s">
        <v>1404</v>
      </c>
      <c r="G623" s="141" t="str">
        <f>_xlfn.IFNA(VLOOKUP(E623,TPSQ3Y65!$C$7:$AY$906,49,0),0)</f>
        <v>D</v>
      </c>
      <c r="H623" s="142">
        <f t="shared" si="9"/>
        <v>0</v>
      </c>
      <c r="I623" s="10"/>
    </row>
    <row r="624" spans="1:9" ht="15" customHeight="1" outlineLevel="2">
      <c r="A624" s="7">
        <v>611</v>
      </c>
      <c r="B624" s="8" t="s">
        <v>152</v>
      </c>
      <c r="C624" s="8" t="s">
        <v>172</v>
      </c>
      <c r="D624" s="8" t="s">
        <v>173</v>
      </c>
      <c r="E624" s="8" t="s">
        <v>1405</v>
      </c>
      <c r="F624" s="8" t="s">
        <v>1406</v>
      </c>
      <c r="G624" s="141" t="str">
        <f>_xlfn.IFNA(VLOOKUP(E624,TPSQ3Y65!$C$7:$AY$906,49,0),0)</f>
        <v>C</v>
      </c>
      <c r="H624" s="142">
        <f t="shared" si="9"/>
        <v>0</v>
      </c>
      <c r="I624" s="10"/>
    </row>
    <row r="625" spans="1:9" ht="15" customHeight="1" outlineLevel="2">
      <c r="A625" s="7">
        <v>612</v>
      </c>
      <c r="B625" s="8" t="s">
        <v>152</v>
      </c>
      <c r="C625" s="8" t="s">
        <v>172</v>
      </c>
      <c r="D625" s="8" t="s">
        <v>173</v>
      </c>
      <c r="E625" s="8" t="s">
        <v>1407</v>
      </c>
      <c r="F625" s="8" t="s">
        <v>1408</v>
      </c>
      <c r="G625" s="141" t="str">
        <f>_xlfn.IFNA(VLOOKUP(E625,TPSQ3Y65!$C$7:$AY$906,49,0),0)</f>
        <v>C</v>
      </c>
      <c r="H625" s="142">
        <f t="shared" si="9"/>
        <v>0</v>
      </c>
      <c r="I625" s="10"/>
    </row>
    <row r="626" spans="1:9" ht="15" customHeight="1" outlineLevel="2">
      <c r="A626" s="7">
        <v>613</v>
      </c>
      <c r="B626" s="8" t="s">
        <v>152</v>
      </c>
      <c r="C626" s="8" t="s">
        <v>172</v>
      </c>
      <c r="D626" s="8" t="s">
        <v>173</v>
      </c>
      <c r="E626" s="8" t="s">
        <v>1409</v>
      </c>
      <c r="F626" s="8" t="s">
        <v>1410</v>
      </c>
      <c r="G626" s="141" t="str">
        <f>_xlfn.IFNA(VLOOKUP(E626,TPSQ3Y65!$C$7:$AY$906,49,0),0)</f>
        <v>F</v>
      </c>
      <c r="H626" s="142">
        <f t="shared" si="9"/>
        <v>0</v>
      </c>
      <c r="I626" s="10"/>
    </row>
    <row r="627" spans="1:9" ht="15" customHeight="1" outlineLevel="2">
      <c r="A627" s="7">
        <v>614</v>
      </c>
      <c r="B627" s="8" t="s">
        <v>152</v>
      </c>
      <c r="C627" s="8" t="s">
        <v>172</v>
      </c>
      <c r="D627" s="8" t="s">
        <v>173</v>
      </c>
      <c r="E627" s="8" t="s">
        <v>1411</v>
      </c>
      <c r="F627" s="8" t="s">
        <v>1412</v>
      </c>
      <c r="G627" s="141">
        <f>_xlfn.IFNA(VLOOKUP(E627,TPSQ3Y65!$C$7:$AY$906,49,0),0)</f>
        <v>0</v>
      </c>
      <c r="H627" s="142">
        <f t="shared" si="9"/>
        <v>0</v>
      </c>
      <c r="I627" s="10"/>
    </row>
    <row r="628" spans="1:9" ht="15" customHeight="1" outlineLevel="2">
      <c r="A628" s="7">
        <v>615</v>
      </c>
      <c r="B628" s="8" t="s">
        <v>152</v>
      </c>
      <c r="C628" s="8" t="s">
        <v>172</v>
      </c>
      <c r="D628" s="8" t="s">
        <v>173</v>
      </c>
      <c r="E628" s="8" t="s">
        <v>1413</v>
      </c>
      <c r="F628" s="8" t="s">
        <v>1414</v>
      </c>
      <c r="G628" s="141">
        <f>_xlfn.IFNA(VLOOKUP(E628,TPSQ3Y65!$C$7:$AY$906,49,0),0)</f>
        <v>0</v>
      </c>
      <c r="H628" s="142">
        <f t="shared" si="9"/>
        <v>0</v>
      </c>
      <c r="I628" s="10"/>
    </row>
    <row r="629" spans="1:9" ht="15" customHeight="1" outlineLevel="2">
      <c r="A629" s="7">
        <v>616</v>
      </c>
      <c r="B629" s="8" t="s">
        <v>152</v>
      </c>
      <c r="C629" s="8" t="s">
        <v>172</v>
      </c>
      <c r="D629" s="8" t="s">
        <v>173</v>
      </c>
      <c r="E629" s="8" t="s">
        <v>1415</v>
      </c>
      <c r="F629" s="8" t="s">
        <v>1416</v>
      </c>
      <c r="G629" s="141" t="str">
        <f>_xlfn.IFNA(VLOOKUP(E629,TPSQ3Y65!$C$7:$AY$906,49,0),0)</f>
        <v>C</v>
      </c>
      <c r="H629" s="142">
        <f t="shared" si="9"/>
        <v>0</v>
      </c>
      <c r="I629" s="10"/>
    </row>
    <row r="630" spans="1:9" ht="15" customHeight="1" outlineLevel="2">
      <c r="A630" s="7">
        <v>617</v>
      </c>
      <c r="B630" s="8" t="s">
        <v>152</v>
      </c>
      <c r="C630" s="8" t="s">
        <v>172</v>
      </c>
      <c r="D630" s="8" t="s">
        <v>173</v>
      </c>
      <c r="E630" s="8" t="s">
        <v>1417</v>
      </c>
      <c r="F630" s="8" t="s">
        <v>1418</v>
      </c>
      <c r="G630" s="141" t="str">
        <f>_xlfn.IFNA(VLOOKUP(E630,TPSQ3Y65!$C$7:$AY$906,49,0),0)</f>
        <v>C</v>
      </c>
      <c r="H630" s="142">
        <f t="shared" si="9"/>
        <v>0</v>
      </c>
      <c r="I630" s="10"/>
    </row>
    <row r="631" spans="1:9" ht="15" customHeight="1" outlineLevel="2">
      <c r="A631" s="7">
        <v>618</v>
      </c>
      <c r="B631" s="8" t="s">
        <v>152</v>
      </c>
      <c r="C631" s="8" t="s">
        <v>172</v>
      </c>
      <c r="D631" s="8" t="s">
        <v>173</v>
      </c>
      <c r="E631" s="8" t="s">
        <v>1419</v>
      </c>
      <c r="F631" s="8" t="s">
        <v>318</v>
      </c>
      <c r="G631" s="141" t="str">
        <f>_xlfn.IFNA(VLOOKUP(E631,TPSQ3Y65!$C$7:$AY$906,49,0),0)</f>
        <v>D</v>
      </c>
      <c r="H631" s="142">
        <f t="shared" si="9"/>
        <v>0</v>
      </c>
      <c r="I631" s="10"/>
    </row>
    <row r="632" spans="1:9" ht="15" customHeight="1" outlineLevel="2">
      <c r="A632" s="7">
        <v>619</v>
      </c>
      <c r="B632" s="8" t="s">
        <v>152</v>
      </c>
      <c r="C632" s="8" t="s">
        <v>172</v>
      </c>
      <c r="D632" s="8" t="s">
        <v>173</v>
      </c>
      <c r="E632" s="8" t="s">
        <v>1420</v>
      </c>
      <c r="F632" s="8" t="s">
        <v>1421</v>
      </c>
      <c r="G632" s="141" t="str">
        <f>_xlfn.IFNA(VLOOKUP(E632,TPSQ3Y65!$C$7:$AY$906,49,0),0)</f>
        <v>B</v>
      </c>
      <c r="H632" s="142">
        <f t="shared" si="9"/>
        <v>150000</v>
      </c>
      <c r="I632" s="10"/>
    </row>
    <row r="633" spans="1:9" ht="15" customHeight="1" outlineLevel="2">
      <c r="A633" s="7">
        <v>620</v>
      </c>
      <c r="B633" s="8" t="s">
        <v>152</v>
      </c>
      <c r="C633" s="8" t="s">
        <v>172</v>
      </c>
      <c r="D633" s="8" t="s">
        <v>173</v>
      </c>
      <c r="E633" s="8" t="s">
        <v>1422</v>
      </c>
      <c r="F633" s="8" t="s">
        <v>1423</v>
      </c>
      <c r="G633" s="141" t="str">
        <f>_xlfn.IFNA(VLOOKUP(E633,TPSQ3Y65!$C$7:$AY$906,49,0),0)</f>
        <v>C</v>
      </c>
      <c r="H633" s="142">
        <f t="shared" si="9"/>
        <v>0</v>
      </c>
      <c r="I633" s="10"/>
    </row>
    <row r="634" spans="1:9" ht="15" customHeight="1" outlineLevel="2">
      <c r="A634" s="7">
        <v>621</v>
      </c>
      <c r="B634" s="8" t="s">
        <v>152</v>
      </c>
      <c r="C634" s="8" t="s">
        <v>172</v>
      </c>
      <c r="D634" s="8" t="s">
        <v>173</v>
      </c>
      <c r="E634" s="8" t="s">
        <v>1424</v>
      </c>
      <c r="F634" s="8" t="s">
        <v>1425</v>
      </c>
      <c r="G634" s="141" t="str">
        <f>_xlfn.IFNA(VLOOKUP(E634,TPSQ3Y65!$C$7:$AY$906,49,0),0)</f>
        <v>B</v>
      </c>
      <c r="H634" s="142">
        <f t="shared" si="9"/>
        <v>150000</v>
      </c>
      <c r="I634" s="10"/>
    </row>
    <row r="635" spans="1:9" ht="15" customHeight="1" outlineLevel="2">
      <c r="A635" s="12">
        <v>622</v>
      </c>
      <c r="B635" s="13" t="s">
        <v>152</v>
      </c>
      <c r="C635" s="8" t="s">
        <v>153</v>
      </c>
      <c r="D635" s="13" t="s">
        <v>154</v>
      </c>
      <c r="E635" s="13" t="s">
        <v>1426</v>
      </c>
      <c r="F635" s="13" t="s">
        <v>1427</v>
      </c>
      <c r="G635" s="141">
        <f>_xlfn.IFNA(VLOOKUP(E635,TPSQ3Y65!$C$7:$AY$906,49,0),0)</f>
        <v>0</v>
      </c>
      <c r="H635" s="142">
        <f t="shared" si="9"/>
        <v>0</v>
      </c>
      <c r="I635" s="10"/>
    </row>
    <row r="636" spans="1:9" ht="15" customHeight="1" outlineLevel="2">
      <c r="A636" s="7">
        <v>623</v>
      </c>
      <c r="B636" s="8" t="s">
        <v>152</v>
      </c>
      <c r="C636" s="8" t="s">
        <v>153</v>
      </c>
      <c r="D636" s="8" t="s">
        <v>154</v>
      </c>
      <c r="E636" s="8" t="s">
        <v>1428</v>
      </c>
      <c r="F636" s="8" t="s">
        <v>1429</v>
      </c>
      <c r="G636" s="141">
        <f>_xlfn.IFNA(VLOOKUP(E636,TPSQ3Y65!$C$7:$AY$906,49,0),0)</f>
        <v>0</v>
      </c>
      <c r="H636" s="142">
        <f t="shared" si="9"/>
        <v>0</v>
      </c>
      <c r="I636" s="10"/>
    </row>
    <row r="637" spans="1:9" ht="15" customHeight="1" outlineLevel="2">
      <c r="A637" s="7">
        <v>624</v>
      </c>
      <c r="B637" s="8" t="s">
        <v>152</v>
      </c>
      <c r="C637" s="8" t="s">
        <v>153</v>
      </c>
      <c r="D637" s="8" t="s">
        <v>154</v>
      </c>
      <c r="E637" s="8" t="s">
        <v>1430</v>
      </c>
      <c r="F637" s="8" t="s">
        <v>1431</v>
      </c>
      <c r="G637" s="141">
        <f>_xlfn.IFNA(VLOOKUP(E637,TPSQ3Y65!$C$7:$AY$906,49,0),0)</f>
        <v>0</v>
      </c>
      <c r="H637" s="142">
        <f t="shared" si="9"/>
        <v>0</v>
      </c>
      <c r="I637" s="10"/>
    </row>
    <row r="638" spans="1:9" ht="15" customHeight="1" outlineLevel="2">
      <c r="A638" s="7">
        <v>625</v>
      </c>
      <c r="B638" s="8" t="s">
        <v>152</v>
      </c>
      <c r="C638" s="8" t="s">
        <v>153</v>
      </c>
      <c r="D638" s="8" t="s">
        <v>154</v>
      </c>
      <c r="E638" s="8" t="s">
        <v>1432</v>
      </c>
      <c r="F638" s="8" t="s">
        <v>1433</v>
      </c>
      <c r="G638" s="141">
        <f>_xlfn.IFNA(VLOOKUP(E638,TPSQ3Y65!$C$7:$AY$906,49,0),0)</f>
        <v>0</v>
      </c>
      <c r="H638" s="142">
        <f t="shared" si="9"/>
        <v>0</v>
      </c>
      <c r="I638" s="10"/>
    </row>
    <row r="639" spans="1:9" ht="15" customHeight="1" outlineLevel="2">
      <c r="A639" s="7">
        <v>626</v>
      </c>
      <c r="B639" s="8" t="s">
        <v>152</v>
      </c>
      <c r="C639" s="8" t="s">
        <v>153</v>
      </c>
      <c r="D639" s="8" t="s">
        <v>154</v>
      </c>
      <c r="E639" s="8" t="s">
        <v>1434</v>
      </c>
      <c r="F639" s="8" t="s">
        <v>1435</v>
      </c>
      <c r="G639" s="141">
        <f>_xlfn.IFNA(VLOOKUP(E639,TPSQ3Y65!$C$7:$AY$906,49,0),0)</f>
        <v>0</v>
      </c>
      <c r="H639" s="142">
        <f t="shared" si="9"/>
        <v>0</v>
      </c>
      <c r="I639" s="10"/>
    </row>
    <row r="640" spans="1:9" ht="15" customHeight="1" outlineLevel="2">
      <c r="A640" s="7">
        <v>627</v>
      </c>
      <c r="B640" s="8" t="s">
        <v>152</v>
      </c>
      <c r="C640" s="8" t="s">
        <v>153</v>
      </c>
      <c r="D640" s="8" t="s">
        <v>154</v>
      </c>
      <c r="E640" s="8" t="s">
        <v>1436</v>
      </c>
      <c r="F640" s="8" t="s">
        <v>1437</v>
      </c>
      <c r="G640" s="141" t="str">
        <f>_xlfn.IFNA(VLOOKUP(E640,TPSQ3Y65!$C$7:$AY$906,49,0),0)</f>
        <v>A</v>
      </c>
      <c r="H640" s="142">
        <f t="shared" si="9"/>
        <v>300000</v>
      </c>
      <c r="I640" s="10"/>
    </row>
    <row r="641" spans="1:9" ht="15" customHeight="1" outlineLevel="2">
      <c r="A641" s="7">
        <v>628</v>
      </c>
      <c r="B641" s="8" t="s">
        <v>152</v>
      </c>
      <c r="C641" s="8" t="s">
        <v>153</v>
      </c>
      <c r="D641" s="8" t="s">
        <v>154</v>
      </c>
      <c r="E641" s="8" t="s">
        <v>1438</v>
      </c>
      <c r="F641" s="8" t="s">
        <v>1439</v>
      </c>
      <c r="G641" s="141" t="str">
        <f>_xlfn.IFNA(VLOOKUP(E641,TPSQ3Y65!$C$7:$AY$906,49,0),0)</f>
        <v>B</v>
      </c>
      <c r="H641" s="142">
        <f t="shared" si="9"/>
        <v>150000</v>
      </c>
      <c r="I641" s="10"/>
    </row>
    <row r="642" spans="1:9" ht="15" customHeight="1" outlineLevel="2">
      <c r="A642" s="7">
        <v>629</v>
      </c>
      <c r="B642" s="8" t="s">
        <v>152</v>
      </c>
      <c r="C642" s="8" t="s">
        <v>153</v>
      </c>
      <c r="D642" s="8" t="s">
        <v>154</v>
      </c>
      <c r="E642" s="8" t="s">
        <v>1440</v>
      </c>
      <c r="F642" s="8" t="s">
        <v>1441</v>
      </c>
      <c r="G642" s="141" t="str">
        <f>_xlfn.IFNA(VLOOKUP(E642,TPSQ3Y65!$C$7:$AY$906,49,0),0)</f>
        <v>C</v>
      </c>
      <c r="H642" s="142">
        <f t="shared" si="9"/>
        <v>0</v>
      </c>
      <c r="I642" s="10"/>
    </row>
    <row r="643" spans="1:9" ht="15" customHeight="1" outlineLevel="2">
      <c r="A643" s="7">
        <v>630</v>
      </c>
      <c r="B643" s="8" t="s">
        <v>152</v>
      </c>
      <c r="C643" s="8" t="s">
        <v>153</v>
      </c>
      <c r="D643" s="8" t="s">
        <v>154</v>
      </c>
      <c r="E643" s="8" t="s">
        <v>1442</v>
      </c>
      <c r="F643" s="8" t="s">
        <v>1443</v>
      </c>
      <c r="G643" s="141" t="str">
        <f>_xlfn.IFNA(VLOOKUP(E643,TPSQ3Y65!$C$7:$AY$906,49,0),0)</f>
        <v>C</v>
      </c>
      <c r="H643" s="142">
        <f t="shared" si="9"/>
        <v>0</v>
      </c>
      <c r="I643" s="10"/>
    </row>
    <row r="644" spans="1:9" ht="15" customHeight="1" outlineLevel="2">
      <c r="A644" s="7">
        <v>631</v>
      </c>
      <c r="B644" s="8" t="s">
        <v>152</v>
      </c>
      <c r="C644" s="8" t="s">
        <v>153</v>
      </c>
      <c r="D644" s="8" t="s">
        <v>154</v>
      </c>
      <c r="E644" s="8" t="s">
        <v>1444</v>
      </c>
      <c r="F644" s="8" t="s">
        <v>1445</v>
      </c>
      <c r="G644" s="141" t="str">
        <f>_xlfn.IFNA(VLOOKUP(E644,TPSQ3Y65!$C$7:$AY$906,49,0),0)</f>
        <v>C</v>
      </c>
      <c r="H644" s="142">
        <f t="shared" si="9"/>
        <v>0</v>
      </c>
      <c r="I644" s="10"/>
    </row>
    <row r="645" spans="1:9" ht="15" customHeight="1" outlineLevel="2">
      <c r="A645" s="7">
        <v>632</v>
      </c>
      <c r="B645" s="8" t="s">
        <v>152</v>
      </c>
      <c r="C645" s="8" t="s">
        <v>153</v>
      </c>
      <c r="D645" s="8" t="s">
        <v>154</v>
      </c>
      <c r="E645" s="8" t="s">
        <v>1446</v>
      </c>
      <c r="F645" s="8" t="s">
        <v>1447</v>
      </c>
      <c r="G645" s="141" t="str">
        <f>_xlfn.IFNA(VLOOKUP(E645,TPSQ3Y65!$C$7:$AY$906,49,0),0)</f>
        <v>A</v>
      </c>
      <c r="H645" s="142">
        <f t="shared" si="9"/>
        <v>300000</v>
      </c>
      <c r="I645" s="10"/>
    </row>
    <row r="646" spans="1:9" ht="15" customHeight="1" outlineLevel="2">
      <c r="A646" s="7">
        <v>633</v>
      </c>
      <c r="B646" s="8" t="s">
        <v>152</v>
      </c>
      <c r="C646" s="8" t="s">
        <v>153</v>
      </c>
      <c r="D646" s="8" t="s">
        <v>154</v>
      </c>
      <c r="E646" s="8" t="s">
        <v>1448</v>
      </c>
      <c r="F646" s="8" t="s">
        <v>1449</v>
      </c>
      <c r="G646" s="141" t="str">
        <f>_xlfn.IFNA(VLOOKUP(E646,TPSQ3Y65!$C$7:$AY$906,49,0),0)</f>
        <v>B</v>
      </c>
      <c r="H646" s="142">
        <f t="shared" si="9"/>
        <v>150000</v>
      </c>
      <c r="I646" s="10"/>
    </row>
    <row r="647" spans="1:9" ht="15" customHeight="1" outlineLevel="2">
      <c r="A647" s="7">
        <v>634</v>
      </c>
      <c r="B647" s="8" t="s">
        <v>152</v>
      </c>
      <c r="C647" s="8" t="s">
        <v>153</v>
      </c>
      <c r="D647" s="8" t="s">
        <v>154</v>
      </c>
      <c r="E647" s="8" t="s">
        <v>1450</v>
      </c>
      <c r="F647" s="8" t="s">
        <v>1451</v>
      </c>
      <c r="G647" s="141" t="str">
        <f>_xlfn.IFNA(VLOOKUP(E647,TPSQ3Y65!$C$7:$AY$906,49,0),0)</f>
        <v>C</v>
      </c>
      <c r="H647" s="142">
        <f t="shared" si="9"/>
        <v>0</v>
      </c>
      <c r="I647" s="10"/>
    </row>
    <row r="648" spans="1:9" ht="15" customHeight="1" outlineLevel="2">
      <c r="A648" s="7">
        <v>635</v>
      </c>
      <c r="B648" s="8" t="s">
        <v>152</v>
      </c>
      <c r="C648" s="8" t="s">
        <v>153</v>
      </c>
      <c r="D648" s="8" t="s">
        <v>154</v>
      </c>
      <c r="E648" s="8" t="s">
        <v>1452</v>
      </c>
      <c r="F648" s="8" t="s">
        <v>1453</v>
      </c>
      <c r="G648" s="141" t="str">
        <f>_xlfn.IFNA(VLOOKUP(E648,TPSQ3Y65!$C$7:$AY$906,49,0),0)</f>
        <v>D</v>
      </c>
      <c r="H648" s="142">
        <f t="shared" si="9"/>
        <v>0</v>
      </c>
      <c r="I648" s="10"/>
    </row>
    <row r="649" spans="1:9" ht="15" customHeight="1" outlineLevel="2">
      <c r="A649" s="7">
        <v>636</v>
      </c>
      <c r="B649" s="8" t="s">
        <v>152</v>
      </c>
      <c r="C649" s="8" t="s">
        <v>153</v>
      </c>
      <c r="D649" s="8" t="s">
        <v>154</v>
      </c>
      <c r="E649" s="8" t="s">
        <v>1454</v>
      </c>
      <c r="F649" s="8" t="s">
        <v>1455</v>
      </c>
      <c r="G649" s="141" t="str">
        <f>_xlfn.IFNA(VLOOKUP(E649,TPSQ3Y65!$C$7:$AY$906,49,0),0)</f>
        <v>C</v>
      </c>
      <c r="H649" s="142">
        <f t="shared" si="9"/>
        <v>0</v>
      </c>
      <c r="I649" s="10"/>
    </row>
    <row r="650" spans="1:9" ht="15" customHeight="1" outlineLevel="2">
      <c r="A650" s="7">
        <v>637</v>
      </c>
      <c r="B650" s="8" t="s">
        <v>152</v>
      </c>
      <c r="C650" s="8" t="s">
        <v>153</v>
      </c>
      <c r="D650" s="8" t="s">
        <v>154</v>
      </c>
      <c r="E650" s="8" t="s">
        <v>1456</v>
      </c>
      <c r="F650" s="8" t="s">
        <v>1457</v>
      </c>
      <c r="G650" s="141" t="str">
        <f>_xlfn.IFNA(VLOOKUP(E650,TPSQ3Y65!$C$7:$AY$906,49,0),0)</f>
        <v>C</v>
      </c>
      <c r="H650" s="142">
        <f t="shared" si="9"/>
        <v>0</v>
      </c>
      <c r="I650" s="10"/>
    </row>
    <row r="651" spans="1:9" ht="15" customHeight="1" outlineLevel="2">
      <c r="A651" s="7">
        <v>638</v>
      </c>
      <c r="B651" s="8" t="s">
        <v>152</v>
      </c>
      <c r="C651" s="8" t="s">
        <v>153</v>
      </c>
      <c r="D651" s="8" t="s">
        <v>154</v>
      </c>
      <c r="E651" s="8" t="s">
        <v>1458</v>
      </c>
      <c r="F651" s="8" t="s">
        <v>1459</v>
      </c>
      <c r="G651" s="141" t="str">
        <f>_xlfn.IFNA(VLOOKUP(E651,TPSQ3Y65!$C$7:$AY$906,49,0),0)</f>
        <v>D</v>
      </c>
      <c r="H651" s="142">
        <f t="shared" si="9"/>
        <v>0</v>
      </c>
      <c r="I651" s="10"/>
    </row>
    <row r="652" spans="1:9" ht="15" customHeight="1" outlineLevel="2">
      <c r="A652" s="7">
        <v>639</v>
      </c>
      <c r="B652" s="8" t="s">
        <v>152</v>
      </c>
      <c r="C652" s="8" t="s">
        <v>153</v>
      </c>
      <c r="D652" s="8" t="s">
        <v>154</v>
      </c>
      <c r="E652" s="8" t="s">
        <v>1460</v>
      </c>
      <c r="F652" s="8" t="s">
        <v>1461</v>
      </c>
      <c r="G652" s="141" t="str">
        <f>_xlfn.IFNA(VLOOKUP(E652,TPSQ3Y65!$C$7:$AY$906,49,0),0)</f>
        <v>A</v>
      </c>
      <c r="H652" s="142">
        <f t="shared" si="9"/>
        <v>300000</v>
      </c>
      <c r="I652" s="10"/>
    </row>
    <row r="653" spans="1:9" ht="15" customHeight="1" outlineLevel="2">
      <c r="A653" s="7">
        <v>640</v>
      </c>
      <c r="B653" s="8" t="s">
        <v>152</v>
      </c>
      <c r="C653" s="8" t="s">
        <v>153</v>
      </c>
      <c r="D653" s="8" t="s">
        <v>154</v>
      </c>
      <c r="E653" s="8" t="s">
        <v>1462</v>
      </c>
      <c r="F653" s="8" t="s">
        <v>1463</v>
      </c>
      <c r="G653" s="141" t="str">
        <f>_xlfn.IFNA(VLOOKUP(E653,TPSQ3Y65!$C$7:$AY$906,49,0),0)</f>
        <v>A</v>
      </c>
      <c r="H653" s="142">
        <f t="shared" si="9"/>
        <v>300000</v>
      </c>
      <c r="I653" s="10"/>
    </row>
    <row r="654" spans="1:9" ht="15" customHeight="1" outlineLevel="2">
      <c r="A654" s="7">
        <v>641</v>
      </c>
      <c r="B654" s="8" t="s">
        <v>152</v>
      </c>
      <c r="C654" s="8" t="s">
        <v>153</v>
      </c>
      <c r="D654" s="8" t="s">
        <v>154</v>
      </c>
      <c r="E654" s="8" t="s">
        <v>1464</v>
      </c>
      <c r="F654" s="8" t="s">
        <v>1465</v>
      </c>
      <c r="G654" s="141" t="str">
        <f>_xlfn.IFNA(VLOOKUP(E654,TPSQ3Y65!$C$7:$AY$906,49,0),0)</f>
        <v>D</v>
      </c>
      <c r="H654" s="142">
        <f t="shared" si="9"/>
        <v>0</v>
      </c>
      <c r="I654" s="10"/>
    </row>
    <row r="655" spans="1:9" ht="15" customHeight="1" outlineLevel="2">
      <c r="A655" s="7">
        <v>642</v>
      </c>
      <c r="B655" s="8" t="s">
        <v>152</v>
      </c>
      <c r="C655" s="8" t="s">
        <v>153</v>
      </c>
      <c r="D655" s="8" t="s">
        <v>154</v>
      </c>
      <c r="E655" s="8" t="s">
        <v>1466</v>
      </c>
      <c r="F655" s="8" t="s">
        <v>1467</v>
      </c>
      <c r="G655" s="141" t="str">
        <f>_xlfn.IFNA(VLOOKUP(E655,TPSQ3Y65!$C$7:$AY$906,49,0),0)</f>
        <v>D</v>
      </c>
      <c r="H655" s="142">
        <f t="shared" ref="H655:H718" si="10">IF(G655="B",150000,IF(G655="A",300000,0))</f>
        <v>0</v>
      </c>
      <c r="I655" s="10"/>
    </row>
    <row r="656" spans="1:9" ht="15" customHeight="1" outlineLevel="2">
      <c r="A656" s="7">
        <v>643</v>
      </c>
      <c r="B656" s="8" t="s">
        <v>152</v>
      </c>
      <c r="C656" s="8" t="s">
        <v>153</v>
      </c>
      <c r="D656" s="8" t="s">
        <v>154</v>
      </c>
      <c r="E656" s="8" t="s">
        <v>1468</v>
      </c>
      <c r="F656" s="8" t="s">
        <v>1469</v>
      </c>
      <c r="G656" s="141" t="str">
        <f>_xlfn.IFNA(VLOOKUP(E656,TPSQ3Y65!$C$7:$AY$906,49,0),0)</f>
        <v>B</v>
      </c>
      <c r="H656" s="142">
        <f t="shared" si="10"/>
        <v>150000</v>
      </c>
      <c r="I656" s="10"/>
    </row>
    <row r="657" spans="1:9" ht="15" customHeight="1" outlineLevel="2">
      <c r="A657" s="7">
        <v>644</v>
      </c>
      <c r="B657" s="8" t="s">
        <v>152</v>
      </c>
      <c r="C657" s="8" t="s">
        <v>153</v>
      </c>
      <c r="D657" s="8" t="s">
        <v>154</v>
      </c>
      <c r="E657" s="8" t="s">
        <v>1470</v>
      </c>
      <c r="F657" s="8" t="s">
        <v>1471</v>
      </c>
      <c r="G657" s="141" t="str">
        <f>_xlfn.IFNA(VLOOKUP(E657,TPSQ3Y65!$C$7:$AY$906,49,0),0)</f>
        <v>D</v>
      </c>
      <c r="H657" s="142">
        <f t="shared" si="10"/>
        <v>0</v>
      </c>
      <c r="I657" s="10"/>
    </row>
    <row r="658" spans="1:9" ht="15" customHeight="1" outlineLevel="2">
      <c r="A658" s="7">
        <v>645</v>
      </c>
      <c r="B658" s="8" t="s">
        <v>152</v>
      </c>
      <c r="C658" s="8" t="s">
        <v>153</v>
      </c>
      <c r="D658" s="8" t="s">
        <v>154</v>
      </c>
      <c r="E658" s="8" t="s">
        <v>1472</v>
      </c>
      <c r="F658" s="8" t="s">
        <v>1473</v>
      </c>
      <c r="G658" s="141" t="str">
        <f>_xlfn.IFNA(VLOOKUP(E658,TPSQ3Y65!$C$7:$AY$906,49,0),0)</f>
        <v>C</v>
      </c>
      <c r="H658" s="142">
        <f t="shared" si="10"/>
        <v>0</v>
      </c>
      <c r="I658" s="10"/>
    </row>
    <row r="659" spans="1:9" ht="15" customHeight="1" outlineLevel="2">
      <c r="A659" s="7">
        <v>646</v>
      </c>
      <c r="B659" s="8" t="s">
        <v>152</v>
      </c>
      <c r="C659" s="8" t="s">
        <v>153</v>
      </c>
      <c r="D659" s="8" t="s">
        <v>154</v>
      </c>
      <c r="E659" s="8" t="s">
        <v>1474</v>
      </c>
      <c r="F659" s="8" t="s">
        <v>1475</v>
      </c>
      <c r="G659" s="141" t="str">
        <f>_xlfn.IFNA(VLOOKUP(E659,TPSQ3Y65!$C$7:$AY$906,49,0),0)</f>
        <v>A</v>
      </c>
      <c r="H659" s="142">
        <f t="shared" si="10"/>
        <v>300000</v>
      </c>
      <c r="I659" s="10"/>
    </row>
    <row r="660" spans="1:9" ht="15" customHeight="1" outlineLevel="2">
      <c r="A660" s="7">
        <v>647</v>
      </c>
      <c r="B660" s="8" t="s">
        <v>152</v>
      </c>
      <c r="C660" s="8" t="s">
        <v>153</v>
      </c>
      <c r="D660" s="8" t="s">
        <v>154</v>
      </c>
      <c r="E660" s="8" t="s">
        <v>1476</v>
      </c>
      <c r="F660" s="8" t="s">
        <v>318</v>
      </c>
      <c r="G660" s="141" t="str">
        <f>_xlfn.IFNA(VLOOKUP(E660,TPSQ3Y65!$C$7:$AY$906,49,0),0)</f>
        <v>B</v>
      </c>
      <c r="H660" s="142">
        <f t="shared" si="10"/>
        <v>150000</v>
      </c>
      <c r="I660" s="10"/>
    </row>
    <row r="661" spans="1:9" ht="15" customHeight="1" outlineLevel="2">
      <c r="A661" s="7">
        <v>648</v>
      </c>
      <c r="B661" s="8" t="s">
        <v>152</v>
      </c>
      <c r="C661" s="8" t="s">
        <v>153</v>
      </c>
      <c r="D661" s="8" t="s">
        <v>154</v>
      </c>
      <c r="E661" s="8" t="s">
        <v>1477</v>
      </c>
      <c r="F661" s="8" t="s">
        <v>1478</v>
      </c>
      <c r="G661" s="141" t="str">
        <f>_xlfn.IFNA(VLOOKUP(E661,TPSQ3Y65!$C$7:$AY$906,49,0),0)</f>
        <v>C</v>
      </c>
      <c r="H661" s="142">
        <f t="shared" si="10"/>
        <v>0</v>
      </c>
      <c r="I661" s="10"/>
    </row>
    <row r="662" spans="1:9" ht="15" customHeight="1" outlineLevel="2">
      <c r="A662" s="7">
        <v>649</v>
      </c>
      <c r="B662" s="8" t="s">
        <v>152</v>
      </c>
      <c r="C662" s="8" t="s">
        <v>153</v>
      </c>
      <c r="D662" s="8" t="s">
        <v>154</v>
      </c>
      <c r="E662" s="8" t="s">
        <v>1479</v>
      </c>
      <c r="F662" s="8" t="s">
        <v>1480</v>
      </c>
      <c r="G662" s="141" t="str">
        <f>_xlfn.IFNA(VLOOKUP(E662,TPSQ3Y65!$C$7:$AY$906,49,0),0)</f>
        <v>D</v>
      </c>
      <c r="H662" s="142">
        <f t="shared" si="10"/>
        <v>0</v>
      </c>
      <c r="I662" s="10"/>
    </row>
    <row r="663" spans="1:9" ht="15" customHeight="1" outlineLevel="2">
      <c r="A663" s="12">
        <v>650</v>
      </c>
      <c r="B663" s="13" t="s">
        <v>152</v>
      </c>
      <c r="C663" s="8" t="s">
        <v>155</v>
      </c>
      <c r="D663" s="13" t="s">
        <v>156</v>
      </c>
      <c r="E663" s="13" t="s">
        <v>1481</v>
      </c>
      <c r="F663" s="13" t="s">
        <v>1482</v>
      </c>
      <c r="G663" s="141" t="str">
        <f>_xlfn.IFNA(VLOOKUP(E663,TPSQ3Y65!$C$7:$AY$906,49,0),0)</f>
        <v>A</v>
      </c>
      <c r="H663" s="142">
        <f t="shared" si="10"/>
        <v>300000</v>
      </c>
      <c r="I663" s="10"/>
    </row>
    <row r="664" spans="1:9" ht="15" customHeight="1" outlineLevel="2">
      <c r="A664" s="7">
        <v>651</v>
      </c>
      <c r="B664" s="8" t="s">
        <v>152</v>
      </c>
      <c r="C664" s="8" t="s">
        <v>155</v>
      </c>
      <c r="D664" s="8" t="s">
        <v>156</v>
      </c>
      <c r="E664" s="8" t="s">
        <v>1483</v>
      </c>
      <c r="F664" s="8" t="s">
        <v>1484</v>
      </c>
      <c r="G664" s="141" t="str">
        <f>_xlfn.IFNA(VLOOKUP(E664,TPSQ3Y65!$C$7:$AY$906,49,0),0)</f>
        <v>B</v>
      </c>
      <c r="H664" s="142">
        <f t="shared" si="10"/>
        <v>150000</v>
      </c>
      <c r="I664" s="10"/>
    </row>
    <row r="665" spans="1:9" ht="15" customHeight="1" outlineLevel="2">
      <c r="A665" s="7">
        <v>652</v>
      </c>
      <c r="B665" s="8" t="s">
        <v>152</v>
      </c>
      <c r="C665" s="8" t="s">
        <v>155</v>
      </c>
      <c r="D665" s="8" t="s">
        <v>156</v>
      </c>
      <c r="E665" s="8" t="s">
        <v>1485</v>
      </c>
      <c r="F665" s="8" t="s">
        <v>1486</v>
      </c>
      <c r="G665" s="141" t="str">
        <f>_xlfn.IFNA(VLOOKUP(E665,TPSQ3Y65!$C$7:$AY$906,49,0),0)</f>
        <v>D</v>
      </c>
      <c r="H665" s="142">
        <f t="shared" si="10"/>
        <v>0</v>
      </c>
      <c r="I665" s="10"/>
    </row>
    <row r="666" spans="1:9" ht="15" customHeight="1" outlineLevel="2">
      <c r="A666" s="7">
        <v>653</v>
      </c>
      <c r="B666" s="8" t="s">
        <v>152</v>
      </c>
      <c r="C666" s="8" t="s">
        <v>155</v>
      </c>
      <c r="D666" s="8" t="s">
        <v>156</v>
      </c>
      <c r="E666" s="8" t="s">
        <v>1487</v>
      </c>
      <c r="F666" s="8" t="s">
        <v>1488</v>
      </c>
      <c r="G666" s="141" t="str">
        <f>_xlfn.IFNA(VLOOKUP(E666,TPSQ3Y65!$C$7:$AY$906,49,0),0)</f>
        <v>A</v>
      </c>
      <c r="H666" s="142">
        <f t="shared" si="10"/>
        <v>300000</v>
      </c>
      <c r="I666" s="10"/>
    </row>
    <row r="667" spans="1:9" ht="15" customHeight="1" outlineLevel="2">
      <c r="A667" s="7">
        <v>654</v>
      </c>
      <c r="B667" s="8" t="s">
        <v>152</v>
      </c>
      <c r="C667" s="8" t="s">
        <v>155</v>
      </c>
      <c r="D667" s="8" t="s">
        <v>156</v>
      </c>
      <c r="E667" s="8" t="s">
        <v>1489</v>
      </c>
      <c r="F667" s="8" t="s">
        <v>1490</v>
      </c>
      <c r="G667" s="141" t="str">
        <f>_xlfn.IFNA(VLOOKUP(E667,TPSQ3Y65!$C$7:$AY$906,49,0),0)</f>
        <v>A</v>
      </c>
      <c r="H667" s="142">
        <f t="shared" si="10"/>
        <v>300000</v>
      </c>
      <c r="I667" s="10"/>
    </row>
    <row r="668" spans="1:9" ht="15" customHeight="1" outlineLevel="2">
      <c r="A668" s="7">
        <v>655</v>
      </c>
      <c r="B668" s="8" t="s">
        <v>152</v>
      </c>
      <c r="C668" s="8" t="s">
        <v>155</v>
      </c>
      <c r="D668" s="8" t="s">
        <v>156</v>
      </c>
      <c r="E668" s="8" t="s">
        <v>1491</v>
      </c>
      <c r="F668" s="8" t="s">
        <v>1492</v>
      </c>
      <c r="G668" s="141" t="str">
        <f>_xlfn.IFNA(VLOOKUP(E668,TPSQ3Y65!$C$7:$AY$906,49,0),0)</f>
        <v>A</v>
      </c>
      <c r="H668" s="142">
        <f t="shared" si="10"/>
        <v>300000</v>
      </c>
      <c r="I668" s="10"/>
    </row>
    <row r="669" spans="1:9" ht="15" customHeight="1" outlineLevel="2">
      <c r="A669" s="7">
        <v>656</v>
      </c>
      <c r="B669" s="8" t="s">
        <v>152</v>
      </c>
      <c r="C669" s="8" t="s">
        <v>155</v>
      </c>
      <c r="D669" s="8" t="s">
        <v>156</v>
      </c>
      <c r="E669" s="8" t="s">
        <v>1493</v>
      </c>
      <c r="F669" s="8" t="s">
        <v>1494</v>
      </c>
      <c r="G669" s="141" t="str">
        <f>_xlfn.IFNA(VLOOKUP(E669,TPSQ3Y65!$C$7:$AY$906,49,0),0)</f>
        <v>B</v>
      </c>
      <c r="H669" s="142">
        <f t="shared" si="10"/>
        <v>150000</v>
      </c>
      <c r="I669" s="10"/>
    </row>
    <row r="670" spans="1:9" ht="15" customHeight="1" outlineLevel="2">
      <c r="A670" s="7">
        <v>657</v>
      </c>
      <c r="B670" s="8" t="s">
        <v>152</v>
      </c>
      <c r="C670" s="8" t="s">
        <v>155</v>
      </c>
      <c r="D670" s="8" t="s">
        <v>156</v>
      </c>
      <c r="E670" s="8" t="s">
        <v>1495</v>
      </c>
      <c r="F670" s="8" t="s">
        <v>1496</v>
      </c>
      <c r="G670" s="141" t="str">
        <f>_xlfn.IFNA(VLOOKUP(E670,TPSQ3Y65!$C$7:$AY$906,49,0),0)</f>
        <v>C</v>
      </c>
      <c r="H670" s="142">
        <f t="shared" si="10"/>
        <v>0</v>
      </c>
      <c r="I670" s="10"/>
    </row>
    <row r="671" spans="1:9" ht="15" customHeight="1" outlineLevel="2">
      <c r="A671" s="7">
        <v>658</v>
      </c>
      <c r="B671" s="8" t="s">
        <v>152</v>
      </c>
      <c r="C671" s="8" t="s">
        <v>155</v>
      </c>
      <c r="D671" s="8" t="s">
        <v>156</v>
      </c>
      <c r="E671" s="8" t="s">
        <v>1497</v>
      </c>
      <c r="F671" s="8" t="s">
        <v>1498</v>
      </c>
      <c r="G671" s="141" t="str">
        <f>_xlfn.IFNA(VLOOKUP(E671,TPSQ3Y65!$C$7:$AY$906,49,0),0)</f>
        <v>D</v>
      </c>
      <c r="H671" s="142">
        <f t="shared" si="10"/>
        <v>0</v>
      </c>
      <c r="I671" s="10"/>
    </row>
    <row r="672" spans="1:9" ht="15" customHeight="1" outlineLevel="2">
      <c r="A672" s="7">
        <v>659</v>
      </c>
      <c r="B672" s="8" t="s">
        <v>152</v>
      </c>
      <c r="C672" s="8" t="s">
        <v>155</v>
      </c>
      <c r="D672" s="8" t="s">
        <v>156</v>
      </c>
      <c r="E672" s="8" t="s">
        <v>1499</v>
      </c>
      <c r="F672" s="8" t="s">
        <v>1500</v>
      </c>
      <c r="G672" s="141" t="str">
        <f>_xlfn.IFNA(VLOOKUP(E672,TPSQ3Y65!$C$7:$AY$906,49,0),0)</f>
        <v>B</v>
      </c>
      <c r="H672" s="142">
        <f t="shared" si="10"/>
        <v>150000</v>
      </c>
      <c r="I672" s="10"/>
    </row>
    <row r="673" spans="1:9" ht="15" customHeight="1" outlineLevel="2">
      <c r="A673" s="7">
        <v>660</v>
      </c>
      <c r="B673" s="8" t="s">
        <v>152</v>
      </c>
      <c r="C673" s="8" t="s">
        <v>155</v>
      </c>
      <c r="D673" s="8" t="s">
        <v>156</v>
      </c>
      <c r="E673" s="8" t="s">
        <v>1501</v>
      </c>
      <c r="F673" s="8" t="s">
        <v>1502</v>
      </c>
      <c r="G673" s="141" t="str">
        <f>_xlfn.IFNA(VLOOKUP(E673,TPSQ3Y65!$C$7:$AY$906,49,0),0)</f>
        <v>A</v>
      </c>
      <c r="H673" s="142">
        <f t="shared" si="10"/>
        <v>300000</v>
      </c>
      <c r="I673" s="10"/>
    </row>
    <row r="674" spans="1:9" ht="15" customHeight="1" outlineLevel="2">
      <c r="A674" s="7">
        <v>661</v>
      </c>
      <c r="B674" s="8" t="s">
        <v>152</v>
      </c>
      <c r="C674" s="8" t="s">
        <v>155</v>
      </c>
      <c r="D674" s="8" t="s">
        <v>156</v>
      </c>
      <c r="E674" s="8" t="s">
        <v>1503</v>
      </c>
      <c r="F674" s="8" t="s">
        <v>1504</v>
      </c>
      <c r="G674" s="141" t="str">
        <f>_xlfn.IFNA(VLOOKUP(E674,TPSQ3Y65!$C$7:$AY$906,49,0),0)</f>
        <v>B</v>
      </c>
      <c r="H674" s="142">
        <f t="shared" si="10"/>
        <v>150000</v>
      </c>
      <c r="I674" s="10"/>
    </row>
    <row r="675" spans="1:9" ht="15" customHeight="1" outlineLevel="2">
      <c r="A675" s="7">
        <v>662</v>
      </c>
      <c r="B675" s="8" t="s">
        <v>152</v>
      </c>
      <c r="C675" s="8" t="s">
        <v>155</v>
      </c>
      <c r="D675" s="8" t="s">
        <v>156</v>
      </c>
      <c r="E675" s="8" t="s">
        <v>1505</v>
      </c>
      <c r="F675" s="8" t="s">
        <v>1506</v>
      </c>
      <c r="G675" s="141" t="str">
        <f>_xlfn.IFNA(VLOOKUP(E675,TPSQ3Y65!$C$7:$AY$906,49,0),0)</f>
        <v>D</v>
      </c>
      <c r="H675" s="142">
        <f t="shared" si="10"/>
        <v>0</v>
      </c>
      <c r="I675" s="10"/>
    </row>
    <row r="676" spans="1:9" ht="15" customHeight="1" outlineLevel="2">
      <c r="A676" s="7">
        <v>663</v>
      </c>
      <c r="B676" s="8" t="s">
        <v>152</v>
      </c>
      <c r="C676" s="8" t="s">
        <v>155</v>
      </c>
      <c r="D676" s="8" t="s">
        <v>156</v>
      </c>
      <c r="E676" s="8" t="s">
        <v>1507</v>
      </c>
      <c r="F676" s="8" t="s">
        <v>1508</v>
      </c>
      <c r="G676" s="141" t="str">
        <f>_xlfn.IFNA(VLOOKUP(E676,TPSQ3Y65!$C$7:$AY$906,49,0),0)</f>
        <v>B</v>
      </c>
      <c r="H676" s="142">
        <f t="shared" si="10"/>
        <v>150000</v>
      </c>
      <c r="I676" s="10"/>
    </row>
    <row r="677" spans="1:9" ht="15" customHeight="1" outlineLevel="2">
      <c r="A677" s="7">
        <v>664</v>
      </c>
      <c r="B677" s="8" t="s">
        <v>152</v>
      </c>
      <c r="C677" s="8" t="s">
        <v>155</v>
      </c>
      <c r="D677" s="8" t="s">
        <v>156</v>
      </c>
      <c r="E677" s="8" t="s">
        <v>1509</v>
      </c>
      <c r="F677" s="8" t="s">
        <v>1510</v>
      </c>
      <c r="G677" s="141" t="str">
        <f>_xlfn.IFNA(VLOOKUP(E677,TPSQ3Y65!$C$7:$AY$906,49,0),0)</f>
        <v>B</v>
      </c>
      <c r="H677" s="142">
        <f t="shared" si="10"/>
        <v>150000</v>
      </c>
      <c r="I677" s="10"/>
    </row>
    <row r="678" spans="1:9" ht="15" customHeight="1" outlineLevel="2">
      <c r="A678" s="7">
        <v>665</v>
      </c>
      <c r="B678" s="8" t="s">
        <v>152</v>
      </c>
      <c r="C678" s="8" t="s">
        <v>155</v>
      </c>
      <c r="D678" s="8" t="s">
        <v>156</v>
      </c>
      <c r="E678" s="8" t="s">
        <v>1511</v>
      </c>
      <c r="F678" s="8" t="s">
        <v>1512</v>
      </c>
      <c r="G678" s="141" t="str">
        <f>_xlfn.IFNA(VLOOKUP(E678,TPSQ3Y65!$C$7:$AY$906,49,0),0)</f>
        <v>C</v>
      </c>
      <c r="H678" s="142">
        <f t="shared" si="10"/>
        <v>0</v>
      </c>
      <c r="I678" s="10"/>
    </row>
    <row r="679" spans="1:9" ht="15" customHeight="1" outlineLevel="2">
      <c r="A679" s="7">
        <v>666</v>
      </c>
      <c r="B679" s="8" t="s">
        <v>152</v>
      </c>
      <c r="C679" s="8" t="s">
        <v>155</v>
      </c>
      <c r="D679" s="8" t="s">
        <v>156</v>
      </c>
      <c r="E679" s="8" t="s">
        <v>1513</v>
      </c>
      <c r="F679" s="8" t="s">
        <v>1514</v>
      </c>
      <c r="G679" s="141" t="str">
        <f>_xlfn.IFNA(VLOOKUP(E679,TPSQ3Y65!$C$7:$AY$906,49,0),0)</f>
        <v>A</v>
      </c>
      <c r="H679" s="142">
        <f t="shared" si="10"/>
        <v>300000</v>
      </c>
      <c r="I679" s="10"/>
    </row>
    <row r="680" spans="1:9" ht="15" customHeight="1" outlineLevel="2">
      <c r="A680" s="12">
        <v>667</v>
      </c>
      <c r="B680" s="13" t="s">
        <v>152</v>
      </c>
      <c r="C680" s="8" t="s">
        <v>157</v>
      </c>
      <c r="D680" s="13" t="s">
        <v>158</v>
      </c>
      <c r="E680" s="13" t="s">
        <v>1515</v>
      </c>
      <c r="F680" s="13" t="s">
        <v>1516</v>
      </c>
      <c r="G680" s="141" t="str">
        <f>_xlfn.IFNA(VLOOKUP(E680,TPSQ3Y65!$C$7:$AY$906,49,0),0)</f>
        <v>C</v>
      </c>
      <c r="H680" s="142">
        <f t="shared" si="10"/>
        <v>0</v>
      </c>
      <c r="I680" s="10"/>
    </row>
    <row r="681" spans="1:9" ht="15" customHeight="1" outlineLevel="2">
      <c r="A681" s="7">
        <v>668</v>
      </c>
      <c r="B681" s="8" t="s">
        <v>152</v>
      </c>
      <c r="C681" s="8" t="s">
        <v>157</v>
      </c>
      <c r="D681" s="8" t="s">
        <v>158</v>
      </c>
      <c r="E681" s="8" t="s">
        <v>1517</v>
      </c>
      <c r="F681" s="8" t="s">
        <v>1518</v>
      </c>
      <c r="G681" s="141" t="str">
        <f>_xlfn.IFNA(VLOOKUP(E681,TPSQ3Y65!$C$7:$AY$906,49,0),0)</f>
        <v>C</v>
      </c>
      <c r="H681" s="142">
        <f t="shared" si="10"/>
        <v>0</v>
      </c>
      <c r="I681" s="10"/>
    </row>
    <row r="682" spans="1:9" ht="15" customHeight="1" outlineLevel="2">
      <c r="A682" s="7">
        <v>669</v>
      </c>
      <c r="B682" s="8" t="s">
        <v>152</v>
      </c>
      <c r="C682" s="8" t="s">
        <v>157</v>
      </c>
      <c r="D682" s="8" t="s">
        <v>158</v>
      </c>
      <c r="E682" s="8" t="s">
        <v>1519</v>
      </c>
      <c r="F682" s="8" t="s">
        <v>1520</v>
      </c>
      <c r="G682" s="141" t="str">
        <f>_xlfn.IFNA(VLOOKUP(E682,TPSQ3Y65!$C$7:$AY$906,49,0),0)</f>
        <v>B</v>
      </c>
      <c r="H682" s="142">
        <f t="shared" si="10"/>
        <v>150000</v>
      </c>
      <c r="I682" s="10"/>
    </row>
    <row r="683" spans="1:9" ht="15" customHeight="1" outlineLevel="2">
      <c r="A683" s="7">
        <v>670</v>
      </c>
      <c r="B683" s="8" t="s">
        <v>152</v>
      </c>
      <c r="C683" s="8" t="s">
        <v>157</v>
      </c>
      <c r="D683" s="8" t="s">
        <v>158</v>
      </c>
      <c r="E683" s="8" t="s">
        <v>1521</v>
      </c>
      <c r="F683" s="8" t="s">
        <v>1522</v>
      </c>
      <c r="G683" s="141" t="str">
        <f>_xlfn.IFNA(VLOOKUP(E683,TPSQ3Y65!$C$7:$AY$906,49,0),0)</f>
        <v>B</v>
      </c>
      <c r="H683" s="142">
        <f t="shared" si="10"/>
        <v>150000</v>
      </c>
      <c r="I683" s="10"/>
    </row>
    <row r="684" spans="1:9" ht="15" customHeight="1" outlineLevel="2">
      <c r="A684" s="7">
        <v>671</v>
      </c>
      <c r="B684" s="8" t="s">
        <v>152</v>
      </c>
      <c r="C684" s="8" t="s">
        <v>157</v>
      </c>
      <c r="D684" s="8" t="s">
        <v>158</v>
      </c>
      <c r="E684" s="8" t="s">
        <v>1523</v>
      </c>
      <c r="F684" s="8" t="s">
        <v>1524</v>
      </c>
      <c r="G684" s="141" t="str">
        <f>_xlfn.IFNA(VLOOKUP(E684,TPSQ3Y65!$C$7:$AY$906,49,0),0)</f>
        <v>C</v>
      </c>
      <c r="H684" s="142">
        <f t="shared" si="10"/>
        <v>0</v>
      </c>
      <c r="I684" s="10"/>
    </row>
    <row r="685" spans="1:9" ht="15" customHeight="1" outlineLevel="2">
      <c r="A685" s="7">
        <v>672</v>
      </c>
      <c r="B685" s="8" t="s">
        <v>152</v>
      </c>
      <c r="C685" s="8" t="s">
        <v>157</v>
      </c>
      <c r="D685" s="8" t="s">
        <v>158</v>
      </c>
      <c r="E685" s="8" t="s">
        <v>1525</v>
      </c>
      <c r="F685" s="8" t="s">
        <v>1526</v>
      </c>
      <c r="G685" s="141" t="str">
        <f>_xlfn.IFNA(VLOOKUP(E685,TPSQ3Y65!$C$7:$AY$906,49,0),0)</f>
        <v>D</v>
      </c>
      <c r="H685" s="142">
        <f t="shared" si="10"/>
        <v>0</v>
      </c>
      <c r="I685" s="10"/>
    </row>
    <row r="686" spans="1:9" ht="15" customHeight="1" outlineLevel="2">
      <c r="A686" s="7">
        <v>673</v>
      </c>
      <c r="B686" s="8" t="s">
        <v>152</v>
      </c>
      <c r="C686" s="8" t="s">
        <v>157</v>
      </c>
      <c r="D686" s="8" t="s">
        <v>158</v>
      </c>
      <c r="E686" s="8" t="s">
        <v>1527</v>
      </c>
      <c r="F686" s="8" t="s">
        <v>1528</v>
      </c>
      <c r="G686" s="141" t="str">
        <f>_xlfn.IFNA(VLOOKUP(E686,TPSQ3Y65!$C$7:$AY$906,49,0),0)</f>
        <v>D</v>
      </c>
      <c r="H686" s="142">
        <f t="shared" si="10"/>
        <v>0</v>
      </c>
      <c r="I686" s="10"/>
    </row>
    <row r="687" spans="1:9" ht="15" customHeight="1" outlineLevel="2">
      <c r="A687" s="7">
        <v>674</v>
      </c>
      <c r="B687" s="8" t="s">
        <v>152</v>
      </c>
      <c r="C687" s="8" t="s">
        <v>157</v>
      </c>
      <c r="D687" s="8" t="s">
        <v>158</v>
      </c>
      <c r="E687" s="8" t="s">
        <v>1529</v>
      </c>
      <c r="F687" s="8" t="s">
        <v>1530</v>
      </c>
      <c r="G687" s="141" t="str">
        <f>_xlfn.IFNA(VLOOKUP(E687,TPSQ3Y65!$C$7:$AY$906,49,0),0)</f>
        <v>C</v>
      </c>
      <c r="H687" s="142">
        <f t="shared" si="10"/>
        <v>0</v>
      </c>
      <c r="I687" s="10"/>
    </row>
    <row r="688" spans="1:9" ht="15" customHeight="1" outlineLevel="2">
      <c r="A688" s="7">
        <v>675</v>
      </c>
      <c r="B688" s="8" t="s">
        <v>152</v>
      </c>
      <c r="C688" s="8" t="s">
        <v>157</v>
      </c>
      <c r="D688" s="8" t="s">
        <v>158</v>
      </c>
      <c r="E688" s="8" t="s">
        <v>1531</v>
      </c>
      <c r="F688" s="8" t="s">
        <v>1532</v>
      </c>
      <c r="G688" s="141" t="str">
        <f>_xlfn.IFNA(VLOOKUP(E688,TPSQ3Y65!$C$7:$AY$906,49,0),0)</f>
        <v>D</v>
      </c>
      <c r="H688" s="142">
        <f t="shared" si="10"/>
        <v>0</v>
      </c>
      <c r="I688" s="10"/>
    </row>
    <row r="689" spans="1:9" ht="15" customHeight="1" outlineLevel="2">
      <c r="A689" s="7">
        <v>676</v>
      </c>
      <c r="B689" s="8" t="s">
        <v>152</v>
      </c>
      <c r="C689" s="8" t="s">
        <v>157</v>
      </c>
      <c r="D689" s="8" t="s">
        <v>158</v>
      </c>
      <c r="E689" s="8" t="s">
        <v>1533</v>
      </c>
      <c r="F689" s="8" t="s">
        <v>1534</v>
      </c>
      <c r="G689" s="141" t="str">
        <f>_xlfn.IFNA(VLOOKUP(E689,TPSQ3Y65!$C$7:$AY$906,49,0),0)</f>
        <v>C</v>
      </c>
      <c r="H689" s="142">
        <f t="shared" si="10"/>
        <v>0</v>
      </c>
      <c r="I689" s="10"/>
    </row>
    <row r="690" spans="1:9" ht="15" customHeight="1" outlineLevel="2">
      <c r="A690" s="7">
        <v>677</v>
      </c>
      <c r="B690" s="8" t="s">
        <v>152</v>
      </c>
      <c r="C690" s="8" t="s">
        <v>157</v>
      </c>
      <c r="D690" s="8" t="s">
        <v>158</v>
      </c>
      <c r="E690" s="8" t="s">
        <v>1535</v>
      </c>
      <c r="F690" s="8" t="s">
        <v>1536</v>
      </c>
      <c r="G690" s="141" t="str">
        <f>_xlfn.IFNA(VLOOKUP(E690,TPSQ3Y65!$C$7:$AY$906,49,0),0)</f>
        <v>C</v>
      </c>
      <c r="H690" s="142">
        <f t="shared" si="10"/>
        <v>0</v>
      </c>
      <c r="I690" s="10"/>
    </row>
    <row r="691" spans="1:9" ht="15" customHeight="1" outlineLevel="2">
      <c r="A691" s="7">
        <v>678</v>
      </c>
      <c r="B691" s="8" t="s">
        <v>152</v>
      </c>
      <c r="C691" s="8" t="s">
        <v>157</v>
      </c>
      <c r="D691" s="8" t="s">
        <v>158</v>
      </c>
      <c r="E691" s="8" t="s">
        <v>1537</v>
      </c>
      <c r="F691" s="8" t="s">
        <v>1538</v>
      </c>
      <c r="G691" s="141" t="str">
        <f>_xlfn.IFNA(VLOOKUP(E691,TPSQ3Y65!$C$7:$AY$906,49,0),0)</f>
        <v>C</v>
      </c>
      <c r="H691" s="142">
        <f t="shared" si="10"/>
        <v>0</v>
      </c>
      <c r="I691" s="10"/>
    </row>
    <row r="692" spans="1:9" ht="15" customHeight="1" outlineLevel="2">
      <c r="A692" s="7">
        <v>679</v>
      </c>
      <c r="B692" s="8" t="s">
        <v>152</v>
      </c>
      <c r="C692" s="8" t="s">
        <v>157</v>
      </c>
      <c r="D692" s="8" t="s">
        <v>158</v>
      </c>
      <c r="E692" s="8" t="s">
        <v>1539</v>
      </c>
      <c r="F692" s="8" t="s">
        <v>1540</v>
      </c>
      <c r="G692" s="141" t="str">
        <f>_xlfn.IFNA(VLOOKUP(E692,TPSQ3Y65!$C$7:$AY$906,49,0),0)</f>
        <v>C</v>
      </c>
      <c r="H692" s="142">
        <f t="shared" si="10"/>
        <v>0</v>
      </c>
      <c r="I692" s="10"/>
    </row>
    <row r="693" spans="1:9" ht="15" customHeight="1" outlineLevel="2">
      <c r="A693" s="7">
        <v>680</v>
      </c>
      <c r="B693" s="8" t="s">
        <v>152</v>
      </c>
      <c r="C693" s="8" t="s">
        <v>157</v>
      </c>
      <c r="D693" s="8" t="s">
        <v>158</v>
      </c>
      <c r="E693" s="8" t="s">
        <v>1541</v>
      </c>
      <c r="F693" s="8" t="s">
        <v>1542</v>
      </c>
      <c r="G693" s="141" t="str">
        <f>_xlfn.IFNA(VLOOKUP(E693,TPSQ3Y65!$C$7:$AY$906,49,0),0)</f>
        <v>D</v>
      </c>
      <c r="H693" s="142">
        <f t="shared" si="10"/>
        <v>0</v>
      </c>
      <c r="I693" s="10"/>
    </row>
    <row r="694" spans="1:9" ht="15" customHeight="1" outlineLevel="2">
      <c r="A694" s="7">
        <v>681</v>
      </c>
      <c r="B694" s="8" t="s">
        <v>152</v>
      </c>
      <c r="C694" s="8" t="s">
        <v>157</v>
      </c>
      <c r="D694" s="8" t="s">
        <v>158</v>
      </c>
      <c r="E694" s="8" t="s">
        <v>1543</v>
      </c>
      <c r="F694" s="8" t="s">
        <v>1544</v>
      </c>
      <c r="G694" s="141" t="str">
        <f>_xlfn.IFNA(VLOOKUP(E694,TPSQ3Y65!$C$7:$AY$906,49,0),0)</f>
        <v>D</v>
      </c>
      <c r="H694" s="142">
        <f t="shared" si="10"/>
        <v>0</v>
      </c>
      <c r="I694" s="10"/>
    </row>
    <row r="695" spans="1:9" ht="15" customHeight="1" outlineLevel="2">
      <c r="A695" s="7">
        <v>682</v>
      </c>
      <c r="B695" s="8" t="s">
        <v>152</v>
      </c>
      <c r="C695" s="8" t="s">
        <v>157</v>
      </c>
      <c r="D695" s="8" t="s">
        <v>158</v>
      </c>
      <c r="E695" s="8" t="s">
        <v>1545</v>
      </c>
      <c r="F695" s="8" t="s">
        <v>1546</v>
      </c>
      <c r="G695" s="141" t="str">
        <f>_xlfn.IFNA(VLOOKUP(E695,TPSQ3Y65!$C$7:$AY$906,49,0),0)</f>
        <v>C</v>
      </c>
      <c r="H695" s="142">
        <f t="shared" si="10"/>
        <v>0</v>
      </c>
      <c r="I695" s="10"/>
    </row>
    <row r="696" spans="1:9" ht="15" customHeight="1" outlineLevel="2">
      <c r="A696" s="12">
        <v>683</v>
      </c>
      <c r="B696" s="13" t="s">
        <v>36</v>
      </c>
      <c r="C696" s="8" t="s">
        <v>159</v>
      </c>
      <c r="D696" s="13" t="s">
        <v>160</v>
      </c>
      <c r="E696" s="13" t="s">
        <v>1547</v>
      </c>
      <c r="F696" s="13" t="s">
        <v>1548</v>
      </c>
      <c r="G696" s="141">
        <f>_xlfn.IFNA(VLOOKUP(E696,TPSQ3Y65!$C$7:$AY$906,49,0),0)</f>
        <v>0</v>
      </c>
      <c r="H696" s="142">
        <f t="shared" si="10"/>
        <v>0</v>
      </c>
      <c r="I696" s="10"/>
    </row>
    <row r="697" spans="1:9" ht="15" customHeight="1" outlineLevel="2">
      <c r="A697" s="7">
        <v>684</v>
      </c>
      <c r="B697" s="13" t="s">
        <v>36</v>
      </c>
      <c r="C697" s="8" t="s">
        <v>159</v>
      </c>
      <c r="D697" s="13" t="s">
        <v>160</v>
      </c>
      <c r="E697" s="13" t="s">
        <v>1549</v>
      </c>
      <c r="F697" s="8" t="s">
        <v>1550</v>
      </c>
      <c r="G697" s="141">
        <f>_xlfn.IFNA(VLOOKUP(E697,TPSQ3Y65!$C$7:$AY$906,49,0),0)</f>
        <v>0</v>
      </c>
      <c r="H697" s="142">
        <f t="shared" si="10"/>
        <v>0</v>
      </c>
      <c r="I697" s="10"/>
    </row>
    <row r="698" spans="1:9" ht="15" customHeight="1" outlineLevel="2">
      <c r="A698" s="7">
        <v>685</v>
      </c>
      <c r="B698" s="8" t="s">
        <v>36</v>
      </c>
      <c r="C698" s="8" t="s">
        <v>159</v>
      </c>
      <c r="D698" s="8" t="s">
        <v>160</v>
      </c>
      <c r="E698" s="8" t="s">
        <v>1551</v>
      </c>
      <c r="F698" s="8" t="s">
        <v>1552</v>
      </c>
      <c r="G698" s="141" t="str">
        <f>_xlfn.IFNA(VLOOKUP(E698,TPSQ3Y65!$C$7:$AY$906,49,0),0)</f>
        <v>B</v>
      </c>
      <c r="H698" s="142">
        <f t="shared" si="10"/>
        <v>150000</v>
      </c>
      <c r="I698" s="10"/>
    </row>
    <row r="699" spans="1:9" ht="15" customHeight="1" outlineLevel="2">
      <c r="A699" s="7">
        <v>686</v>
      </c>
      <c r="B699" s="8" t="s">
        <v>36</v>
      </c>
      <c r="C699" s="8" t="s">
        <v>159</v>
      </c>
      <c r="D699" s="8" t="s">
        <v>160</v>
      </c>
      <c r="E699" s="8" t="s">
        <v>1553</v>
      </c>
      <c r="F699" s="8" t="s">
        <v>1554</v>
      </c>
      <c r="G699" s="141" t="str">
        <f>_xlfn.IFNA(VLOOKUP(E699,TPSQ3Y65!$C$7:$AY$906,49,0),0)</f>
        <v>A</v>
      </c>
      <c r="H699" s="142">
        <f t="shared" si="10"/>
        <v>300000</v>
      </c>
      <c r="I699" s="10"/>
    </row>
    <row r="700" spans="1:9" ht="15" customHeight="1" outlineLevel="2">
      <c r="A700" s="7">
        <v>687</v>
      </c>
      <c r="B700" s="8" t="s">
        <v>36</v>
      </c>
      <c r="C700" s="8" t="s">
        <v>159</v>
      </c>
      <c r="D700" s="8" t="s">
        <v>160</v>
      </c>
      <c r="E700" s="8" t="s">
        <v>1555</v>
      </c>
      <c r="F700" s="8" t="s">
        <v>1556</v>
      </c>
      <c r="G700" s="141" t="str">
        <f>_xlfn.IFNA(VLOOKUP(E700,TPSQ3Y65!$C$7:$AY$906,49,0),0)</f>
        <v>B</v>
      </c>
      <c r="H700" s="142">
        <f t="shared" si="10"/>
        <v>150000</v>
      </c>
      <c r="I700" s="10"/>
    </row>
    <row r="701" spans="1:9" ht="15" customHeight="1" outlineLevel="2">
      <c r="A701" s="7">
        <v>688</v>
      </c>
      <c r="B701" s="8" t="s">
        <v>36</v>
      </c>
      <c r="C701" s="8" t="s">
        <v>159</v>
      </c>
      <c r="D701" s="8" t="s">
        <v>160</v>
      </c>
      <c r="E701" s="8" t="s">
        <v>1557</v>
      </c>
      <c r="F701" s="8" t="s">
        <v>1558</v>
      </c>
      <c r="G701" s="141" t="str">
        <f>_xlfn.IFNA(VLOOKUP(E701,TPSQ3Y65!$C$7:$AY$906,49,0),0)</f>
        <v>A</v>
      </c>
      <c r="H701" s="142">
        <f t="shared" si="10"/>
        <v>300000</v>
      </c>
      <c r="I701" s="10"/>
    </row>
    <row r="702" spans="1:9" ht="15" customHeight="1" outlineLevel="2">
      <c r="A702" s="7">
        <v>689</v>
      </c>
      <c r="B702" s="8" t="s">
        <v>36</v>
      </c>
      <c r="C702" s="8" t="s">
        <v>159</v>
      </c>
      <c r="D702" s="8" t="s">
        <v>160</v>
      </c>
      <c r="E702" s="8" t="s">
        <v>1559</v>
      </c>
      <c r="F702" s="8" t="s">
        <v>1560</v>
      </c>
      <c r="G702" s="141" t="str">
        <f>_xlfn.IFNA(VLOOKUP(E702,TPSQ3Y65!$C$7:$AY$906,49,0),0)</f>
        <v>B</v>
      </c>
      <c r="H702" s="142">
        <f t="shared" si="10"/>
        <v>150000</v>
      </c>
      <c r="I702" s="10"/>
    </row>
    <row r="703" spans="1:9" ht="15" customHeight="1" outlineLevel="2">
      <c r="A703" s="7">
        <v>690</v>
      </c>
      <c r="B703" s="8" t="s">
        <v>36</v>
      </c>
      <c r="C703" s="8" t="s">
        <v>159</v>
      </c>
      <c r="D703" s="8" t="s">
        <v>160</v>
      </c>
      <c r="E703" s="8" t="s">
        <v>1561</v>
      </c>
      <c r="F703" s="8" t="s">
        <v>1562</v>
      </c>
      <c r="G703" s="141" t="str">
        <f>_xlfn.IFNA(VLOOKUP(E703,TPSQ3Y65!$C$7:$AY$906,49,0),0)</f>
        <v>B</v>
      </c>
      <c r="H703" s="142">
        <f t="shared" si="10"/>
        <v>150000</v>
      </c>
      <c r="I703" s="10"/>
    </row>
    <row r="704" spans="1:9" ht="15" customHeight="1" outlineLevel="2">
      <c r="A704" s="7">
        <v>691</v>
      </c>
      <c r="B704" s="8" t="s">
        <v>36</v>
      </c>
      <c r="C704" s="8" t="s">
        <v>159</v>
      </c>
      <c r="D704" s="8" t="s">
        <v>160</v>
      </c>
      <c r="E704" s="8" t="s">
        <v>1563</v>
      </c>
      <c r="F704" s="8" t="s">
        <v>1564</v>
      </c>
      <c r="G704" s="141" t="str">
        <f>_xlfn.IFNA(VLOOKUP(E704,TPSQ3Y65!$C$7:$AY$906,49,0),0)</f>
        <v>B</v>
      </c>
      <c r="H704" s="142">
        <f t="shared" si="10"/>
        <v>150000</v>
      </c>
      <c r="I704" s="10"/>
    </row>
    <row r="705" spans="1:9" ht="15" customHeight="1" outlineLevel="2">
      <c r="A705" s="7">
        <v>692</v>
      </c>
      <c r="B705" s="8" t="s">
        <v>36</v>
      </c>
      <c r="C705" s="8" t="s">
        <v>159</v>
      </c>
      <c r="D705" s="8" t="s">
        <v>160</v>
      </c>
      <c r="E705" s="8" t="s">
        <v>1565</v>
      </c>
      <c r="F705" s="8" t="s">
        <v>1566</v>
      </c>
      <c r="G705" s="141" t="str">
        <f>_xlfn.IFNA(VLOOKUP(E705,TPSQ3Y65!$C$7:$AY$906,49,0),0)</f>
        <v>A</v>
      </c>
      <c r="H705" s="142">
        <f t="shared" si="10"/>
        <v>300000</v>
      </c>
      <c r="I705" s="10"/>
    </row>
    <row r="706" spans="1:9" ht="15" customHeight="1" outlineLevel="2">
      <c r="A706" s="7">
        <v>693</v>
      </c>
      <c r="B706" s="8" t="s">
        <v>36</v>
      </c>
      <c r="C706" s="8" t="s">
        <v>159</v>
      </c>
      <c r="D706" s="8" t="s">
        <v>160</v>
      </c>
      <c r="E706" s="8" t="s">
        <v>1567</v>
      </c>
      <c r="F706" s="8" t="s">
        <v>1568</v>
      </c>
      <c r="G706" s="141" t="str">
        <f>_xlfn.IFNA(VLOOKUP(E706,TPSQ3Y65!$C$7:$AY$906,49,0),0)</f>
        <v>A</v>
      </c>
      <c r="H706" s="142">
        <f t="shared" si="10"/>
        <v>300000</v>
      </c>
      <c r="I706" s="10"/>
    </row>
    <row r="707" spans="1:9" ht="15" customHeight="1" outlineLevel="2">
      <c r="A707" s="7">
        <v>694</v>
      </c>
      <c r="B707" s="8" t="s">
        <v>36</v>
      </c>
      <c r="C707" s="8" t="s">
        <v>159</v>
      </c>
      <c r="D707" s="8" t="s">
        <v>160</v>
      </c>
      <c r="E707" s="8" t="s">
        <v>1569</v>
      </c>
      <c r="F707" s="8" t="s">
        <v>1570</v>
      </c>
      <c r="G707" s="141" t="str">
        <f>_xlfn.IFNA(VLOOKUP(E707,TPSQ3Y65!$C$7:$AY$906,49,0),0)</f>
        <v>D</v>
      </c>
      <c r="H707" s="142">
        <f t="shared" si="10"/>
        <v>0</v>
      </c>
      <c r="I707" s="10"/>
    </row>
    <row r="708" spans="1:9" ht="15" customHeight="1" outlineLevel="2">
      <c r="A708" s="7">
        <v>695</v>
      </c>
      <c r="B708" s="8" t="s">
        <v>36</v>
      </c>
      <c r="C708" s="8" t="s">
        <v>159</v>
      </c>
      <c r="D708" s="8" t="s">
        <v>160</v>
      </c>
      <c r="E708" s="8" t="s">
        <v>1571</v>
      </c>
      <c r="F708" s="8" t="s">
        <v>1572</v>
      </c>
      <c r="G708" s="141" t="str">
        <f>_xlfn.IFNA(VLOOKUP(E708,TPSQ3Y65!$C$7:$AY$906,49,0),0)</f>
        <v>C</v>
      </c>
      <c r="H708" s="142">
        <f t="shared" si="10"/>
        <v>0</v>
      </c>
      <c r="I708" s="10"/>
    </row>
    <row r="709" spans="1:9" ht="15" customHeight="1" outlineLevel="2">
      <c r="A709" s="7">
        <v>696</v>
      </c>
      <c r="B709" s="8" t="s">
        <v>36</v>
      </c>
      <c r="C709" s="8" t="s">
        <v>159</v>
      </c>
      <c r="D709" s="8" t="s">
        <v>160</v>
      </c>
      <c r="E709" s="8" t="s">
        <v>1573</v>
      </c>
      <c r="F709" s="8" t="s">
        <v>1574</v>
      </c>
      <c r="G709" s="141" t="str">
        <f>_xlfn.IFNA(VLOOKUP(E709,TPSQ3Y65!$C$7:$AY$906,49,0),0)</f>
        <v>C</v>
      </c>
      <c r="H709" s="142">
        <f t="shared" si="10"/>
        <v>0</v>
      </c>
      <c r="I709" s="10"/>
    </row>
    <row r="710" spans="1:9" ht="15" customHeight="1" outlineLevel="2">
      <c r="A710" s="7">
        <v>697</v>
      </c>
      <c r="B710" s="8" t="s">
        <v>36</v>
      </c>
      <c r="C710" s="8" t="s">
        <v>159</v>
      </c>
      <c r="D710" s="8" t="s">
        <v>160</v>
      </c>
      <c r="E710" s="8" t="s">
        <v>1575</v>
      </c>
      <c r="F710" s="8" t="s">
        <v>1576</v>
      </c>
      <c r="G710" s="141" t="str">
        <f>_xlfn.IFNA(VLOOKUP(E710,TPSQ3Y65!$C$7:$AY$906,49,0),0)</f>
        <v>B</v>
      </c>
      <c r="H710" s="142">
        <f t="shared" si="10"/>
        <v>150000</v>
      </c>
      <c r="I710" s="10"/>
    </row>
    <row r="711" spans="1:9" ht="15" customHeight="1" outlineLevel="2">
      <c r="A711" s="7">
        <v>698</v>
      </c>
      <c r="B711" s="8" t="s">
        <v>36</v>
      </c>
      <c r="C711" s="8" t="s">
        <v>159</v>
      </c>
      <c r="D711" s="8" t="s">
        <v>160</v>
      </c>
      <c r="E711" s="8" t="s">
        <v>1577</v>
      </c>
      <c r="F711" s="8" t="s">
        <v>1578</v>
      </c>
      <c r="G711" s="141" t="str">
        <f>_xlfn.IFNA(VLOOKUP(E711,TPSQ3Y65!$C$7:$AY$906,49,0),0)</f>
        <v>A</v>
      </c>
      <c r="H711" s="142">
        <f t="shared" si="10"/>
        <v>300000</v>
      </c>
      <c r="I711" s="10"/>
    </row>
    <row r="712" spans="1:9" ht="15" customHeight="1" outlineLevel="2">
      <c r="A712" s="7">
        <v>699</v>
      </c>
      <c r="B712" s="8" t="s">
        <v>36</v>
      </c>
      <c r="C712" s="8" t="s">
        <v>159</v>
      </c>
      <c r="D712" s="8" t="s">
        <v>160</v>
      </c>
      <c r="E712" s="8" t="s">
        <v>1579</v>
      </c>
      <c r="F712" s="8" t="s">
        <v>1580</v>
      </c>
      <c r="G712" s="141" t="str">
        <f>_xlfn.IFNA(VLOOKUP(E712,TPSQ3Y65!$C$7:$AY$906,49,0),0)</f>
        <v>C</v>
      </c>
      <c r="H712" s="142">
        <f t="shared" si="10"/>
        <v>0</v>
      </c>
      <c r="I712" s="10"/>
    </row>
    <row r="713" spans="1:9" ht="15" customHeight="1" outlineLevel="2">
      <c r="A713" s="7">
        <v>700</v>
      </c>
      <c r="B713" s="8" t="s">
        <v>36</v>
      </c>
      <c r="C713" s="8" t="s">
        <v>159</v>
      </c>
      <c r="D713" s="8" t="s">
        <v>160</v>
      </c>
      <c r="E713" s="8" t="s">
        <v>1581</v>
      </c>
      <c r="F713" s="8" t="s">
        <v>1582</v>
      </c>
      <c r="G713" s="141" t="str">
        <f>_xlfn.IFNA(VLOOKUP(E713,TPSQ3Y65!$C$7:$AY$906,49,0),0)</f>
        <v>C</v>
      </c>
      <c r="H713" s="142">
        <f t="shared" si="10"/>
        <v>0</v>
      </c>
      <c r="I713" s="10"/>
    </row>
    <row r="714" spans="1:9" ht="15" customHeight="1" outlineLevel="2">
      <c r="A714" s="7">
        <v>701</v>
      </c>
      <c r="B714" s="8" t="s">
        <v>36</v>
      </c>
      <c r="C714" s="8" t="s">
        <v>159</v>
      </c>
      <c r="D714" s="8" t="s">
        <v>160</v>
      </c>
      <c r="E714" s="8" t="s">
        <v>1583</v>
      </c>
      <c r="F714" s="8" t="s">
        <v>1584</v>
      </c>
      <c r="G714" s="141" t="str">
        <f>_xlfn.IFNA(VLOOKUP(E714,TPSQ3Y65!$C$7:$AY$906,49,0),0)</f>
        <v>C</v>
      </c>
      <c r="H714" s="142">
        <f t="shared" si="10"/>
        <v>0</v>
      </c>
      <c r="I714" s="10"/>
    </row>
    <row r="715" spans="1:9" ht="15" customHeight="1" outlineLevel="2">
      <c r="A715" s="7">
        <v>702</v>
      </c>
      <c r="B715" s="8" t="s">
        <v>36</v>
      </c>
      <c r="C715" s="8" t="s">
        <v>159</v>
      </c>
      <c r="D715" s="8" t="s">
        <v>160</v>
      </c>
      <c r="E715" s="8" t="s">
        <v>1585</v>
      </c>
      <c r="F715" s="8" t="s">
        <v>1586</v>
      </c>
      <c r="G715" s="141" t="str">
        <f>_xlfn.IFNA(VLOOKUP(E715,TPSQ3Y65!$C$7:$AY$906,49,0),0)</f>
        <v>A</v>
      </c>
      <c r="H715" s="142">
        <f t="shared" si="10"/>
        <v>300000</v>
      </c>
      <c r="I715" s="10"/>
    </row>
    <row r="716" spans="1:9" ht="15" customHeight="1" outlineLevel="2">
      <c r="A716" s="7">
        <v>703</v>
      </c>
      <c r="B716" s="8" t="s">
        <v>36</v>
      </c>
      <c r="C716" s="8" t="s">
        <v>159</v>
      </c>
      <c r="D716" s="8" t="s">
        <v>160</v>
      </c>
      <c r="E716" s="8" t="s">
        <v>1587</v>
      </c>
      <c r="F716" s="8" t="s">
        <v>1588</v>
      </c>
      <c r="G716" s="141" t="str">
        <f>_xlfn.IFNA(VLOOKUP(E716,TPSQ3Y65!$C$7:$AY$906,49,0),0)</f>
        <v>A</v>
      </c>
      <c r="H716" s="142">
        <f t="shared" si="10"/>
        <v>300000</v>
      </c>
      <c r="I716" s="10"/>
    </row>
    <row r="717" spans="1:9" ht="15" customHeight="1" outlineLevel="2">
      <c r="A717" s="7">
        <v>704</v>
      </c>
      <c r="B717" s="8" t="s">
        <v>36</v>
      </c>
      <c r="C717" s="8" t="s">
        <v>159</v>
      </c>
      <c r="D717" s="8" t="s">
        <v>160</v>
      </c>
      <c r="E717" s="8" t="s">
        <v>1589</v>
      </c>
      <c r="F717" s="8" t="s">
        <v>1590</v>
      </c>
      <c r="G717" s="141" t="str">
        <f>_xlfn.IFNA(VLOOKUP(E717,TPSQ3Y65!$C$7:$AY$906,49,0),0)</f>
        <v>B</v>
      </c>
      <c r="H717" s="142">
        <f t="shared" si="10"/>
        <v>150000</v>
      </c>
      <c r="I717" s="10"/>
    </row>
    <row r="718" spans="1:9" ht="15" customHeight="1" outlineLevel="2">
      <c r="A718" s="7">
        <v>705</v>
      </c>
      <c r="B718" s="8" t="s">
        <v>36</v>
      </c>
      <c r="C718" s="8" t="s">
        <v>159</v>
      </c>
      <c r="D718" s="8" t="s">
        <v>160</v>
      </c>
      <c r="E718" s="8" t="s">
        <v>1591</v>
      </c>
      <c r="F718" s="8" t="s">
        <v>1592</v>
      </c>
      <c r="G718" s="141" t="str">
        <f>_xlfn.IFNA(VLOOKUP(E718,TPSQ3Y65!$C$7:$AY$906,49,0),0)</f>
        <v>B</v>
      </c>
      <c r="H718" s="142">
        <f t="shared" si="10"/>
        <v>150000</v>
      </c>
      <c r="I718" s="10"/>
    </row>
    <row r="719" spans="1:9" ht="15" customHeight="1" outlineLevel="2">
      <c r="A719" s="7">
        <v>706</v>
      </c>
      <c r="B719" s="8" t="s">
        <v>36</v>
      </c>
      <c r="C719" s="8" t="s">
        <v>159</v>
      </c>
      <c r="D719" s="8" t="s">
        <v>160</v>
      </c>
      <c r="E719" s="8" t="s">
        <v>1593</v>
      </c>
      <c r="F719" s="8" t="s">
        <v>1594</v>
      </c>
      <c r="G719" s="141" t="str">
        <f>_xlfn.IFNA(VLOOKUP(E719,TPSQ3Y65!$C$7:$AY$906,49,0),0)</f>
        <v>C</v>
      </c>
      <c r="H719" s="142">
        <f t="shared" ref="H719:H782" si="11">IF(G719="B",150000,IF(G719="A",300000,0))</f>
        <v>0</v>
      </c>
      <c r="I719" s="10"/>
    </row>
    <row r="720" spans="1:9" ht="15" customHeight="1" outlineLevel="2">
      <c r="A720" s="7">
        <v>707</v>
      </c>
      <c r="B720" s="13" t="s">
        <v>36</v>
      </c>
      <c r="C720" s="8" t="s">
        <v>159</v>
      </c>
      <c r="D720" s="13" t="s">
        <v>160</v>
      </c>
      <c r="E720" s="13" t="s">
        <v>1595</v>
      </c>
      <c r="F720" s="8" t="s">
        <v>1596</v>
      </c>
      <c r="G720" s="141">
        <f>_xlfn.IFNA(VLOOKUP(E720,TPSQ3Y65!$C$7:$AY$906,49,0),0)</f>
        <v>0</v>
      </c>
      <c r="H720" s="142">
        <f t="shared" si="11"/>
        <v>0</v>
      </c>
      <c r="I720" s="10"/>
    </row>
    <row r="721" spans="1:9" ht="15" customHeight="1" outlineLevel="2">
      <c r="A721" s="12">
        <v>708</v>
      </c>
      <c r="B721" s="13" t="s">
        <v>36</v>
      </c>
      <c r="C721" s="8" t="s">
        <v>174</v>
      </c>
      <c r="D721" s="13" t="s">
        <v>175</v>
      </c>
      <c r="E721" s="13" t="s">
        <v>1597</v>
      </c>
      <c r="F721" s="13" t="s">
        <v>1598</v>
      </c>
      <c r="G721" s="141" t="str">
        <f>_xlfn.IFNA(VLOOKUP(E721,TPSQ3Y65!$C$7:$AY$906,49,0),0)</f>
        <v>D</v>
      </c>
      <c r="H721" s="142">
        <f t="shared" si="11"/>
        <v>0</v>
      </c>
      <c r="I721" s="10"/>
    </row>
    <row r="722" spans="1:9" ht="15" customHeight="1" outlineLevel="2">
      <c r="A722" s="7">
        <v>709</v>
      </c>
      <c r="B722" s="8" t="s">
        <v>36</v>
      </c>
      <c r="C722" s="8" t="s">
        <v>174</v>
      </c>
      <c r="D722" s="8" t="s">
        <v>175</v>
      </c>
      <c r="E722" s="8" t="s">
        <v>1599</v>
      </c>
      <c r="F722" s="8" t="s">
        <v>1600</v>
      </c>
      <c r="G722" s="141">
        <f>_xlfn.IFNA(VLOOKUP(E722,TPSQ3Y65!$C$7:$AY$906,49,0),0)</f>
        <v>0</v>
      </c>
      <c r="H722" s="142">
        <f t="shared" si="11"/>
        <v>0</v>
      </c>
      <c r="I722" s="10"/>
    </row>
    <row r="723" spans="1:9" ht="15" customHeight="1" outlineLevel="2">
      <c r="A723" s="7">
        <v>710</v>
      </c>
      <c r="B723" s="8" t="s">
        <v>36</v>
      </c>
      <c r="C723" s="8" t="s">
        <v>174</v>
      </c>
      <c r="D723" s="8" t="s">
        <v>175</v>
      </c>
      <c r="E723" s="8" t="s">
        <v>1601</v>
      </c>
      <c r="F723" s="8" t="s">
        <v>1602</v>
      </c>
      <c r="G723" s="141" t="str">
        <f>_xlfn.IFNA(VLOOKUP(E723,TPSQ3Y65!$C$7:$AY$906,49,0),0)</f>
        <v>D</v>
      </c>
      <c r="H723" s="142">
        <f t="shared" si="11"/>
        <v>0</v>
      </c>
      <c r="I723" s="10"/>
    </row>
    <row r="724" spans="1:9" ht="15" customHeight="1" outlineLevel="2">
      <c r="A724" s="7">
        <v>711</v>
      </c>
      <c r="B724" s="8" t="s">
        <v>36</v>
      </c>
      <c r="C724" s="8" t="s">
        <v>174</v>
      </c>
      <c r="D724" s="8" t="s">
        <v>175</v>
      </c>
      <c r="E724" s="8" t="s">
        <v>1603</v>
      </c>
      <c r="F724" s="8" t="s">
        <v>1604</v>
      </c>
      <c r="G724" s="141" t="str">
        <f>_xlfn.IFNA(VLOOKUP(E724,TPSQ3Y65!$C$7:$AY$906,49,0),0)</f>
        <v>C</v>
      </c>
      <c r="H724" s="142">
        <f t="shared" si="11"/>
        <v>0</v>
      </c>
      <c r="I724" s="10"/>
    </row>
    <row r="725" spans="1:9" ht="15" customHeight="1" outlineLevel="2">
      <c r="A725" s="7">
        <v>712</v>
      </c>
      <c r="B725" s="8" t="s">
        <v>36</v>
      </c>
      <c r="C725" s="8" t="s">
        <v>174</v>
      </c>
      <c r="D725" s="8" t="s">
        <v>175</v>
      </c>
      <c r="E725" s="8" t="s">
        <v>1605</v>
      </c>
      <c r="F725" s="8" t="s">
        <v>1606</v>
      </c>
      <c r="G725" s="141" t="str">
        <f>_xlfn.IFNA(VLOOKUP(E725,TPSQ3Y65!$C$7:$AY$906,49,0),0)</f>
        <v>B</v>
      </c>
      <c r="H725" s="142">
        <f t="shared" si="11"/>
        <v>150000</v>
      </c>
      <c r="I725" s="10"/>
    </row>
    <row r="726" spans="1:9" ht="15" customHeight="1" outlineLevel="2">
      <c r="A726" s="7">
        <v>713</v>
      </c>
      <c r="B726" s="8" t="s">
        <v>36</v>
      </c>
      <c r="C726" s="8" t="s">
        <v>174</v>
      </c>
      <c r="D726" s="8" t="s">
        <v>175</v>
      </c>
      <c r="E726" s="8" t="s">
        <v>1607</v>
      </c>
      <c r="F726" s="8" t="s">
        <v>1608</v>
      </c>
      <c r="G726" s="141" t="str">
        <f>_xlfn.IFNA(VLOOKUP(E726,TPSQ3Y65!$C$7:$AY$906,49,0),0)</f>
        <v>D</v>
      </c>
      <c r="H726" s="142">
        <f t="shared" si="11"/>
        <v>0</v>
      </c>
      <c r="I726" s="10"/>
    </row>
    <row r="727" spans="1:9" ht="15" customHeight="1" outlineLevel="2">
      <c r="A727" s="7">
        <v>714</v>
      </c>
      <c r="B727" s="8" t="s">
        <v>36</v>
      </c>
      <c r="C727" s="8" t="s">
        <v>174</v>
      </c>
      <c r="D727" s="8" t="s">
        <v>175</v>
      </c>
      <c r="E727" s="8" t="s">
        <v>1609</v>
      </c>
      <c r="F727" s="8" t="s">
        <v>1610</v>
      </c>
      <c r="G727" s="141" t="str">
        <f>_xlfn.IFNA(VLOOKUP(E727,TPSQ3Y65!$C$7:$AY$906,49,0),0)</f>
        <v>D</v>
      </c>
      <c r="H727" s="142">
        <f t="shared" si="11"/>
        <v>0</v>
      </c>
      <c r="I727" s="10"/>
    </row>
    <row r="728" spans="1:9" ht="15" customHeight="1" outlineLevel="2">
      <c r="A728" s="7">
        <v>715</v>
      </c>
      <c r="B728" s="8" t="s">
        <v>36</v>
      </c>
      <c r="C728" s="8" t="s">
        <v>174</v>
      </c>
      <c r="D728" s="8" t="s">
        <v>175</v>
      </c>
      <c r="E728" s="8" t="s">
        <v>1611</v>
      </c>
      <c r="F728" s="8" t="s">
        <v>1612</v>
      </c>
      <c r="G728" s="141" t="str">
        <f>_xlfn.IFNA(VLOOKUP(E728,TPSQ3Y65!$C$7:$AY$906,49,0),0)</f>
        <v>D</v>
      </c>
      <c r="H728" s="142">
        <f t="shared" si="11"/>
        <v>0</v>
      </c>
      <c r="I728" s="10"/>
    </row>
    <row r="729" spans="1:9" ht="15" customHeight="1" outlineLevel="2">
      <c r="A729" s="7">
        <v>716</v>
      </c>
      <c r="B729" s="8" t="s">
        <v>36</v>
      </c>
      <c r="C729" s="8" t="s">
        <v>174</v>
      </c>
      <c r="D729" s="8" t="s">
        <v>175</v>
      </c>
      <c r="E729" s="8" t="s">
        <v>1613</v>
      </c>
      <c r="F729" s="8" t="s">
        <v>1614</v>
      </c>
      <c r="G729" s="141" t="str">
        <f>_xlfn.IFNA(VLOOKUP(E729,TPSQ3Y65!$C$7:$AY$906,49,0),0)</f>
        <v>B</v>
      </c>
      <c r="H729" s="142">
        <f t="shared" si="11"/>
        <v>150000</v>
      </c>
      <c r="I729" s="10"/>
    </row>
    <row r="730" spans="1:9" ht="15" customHeight="1" outlineLevel="2">
      <c r="A730" s="7">
        <v>717</v>
      </c>
      <c r="B730" s="8" t="s">
        <v>36</v>
      </c>
      <c r="C730" s="8" t="s">
        <v>174</v>
      </c>
      <c r="D730" s="8" t="s">
        <v>175</v>
      </c>
      <c r="E730" s="8" t="s">
        <v>1615</v>
      </c>
      <c r="F730" s="8" t="s">
        <v>1616</v>
      </c>
      <c r="G730" s="141" t="str">
        <f>_xlfn.IFNA(VLOOKUP(E730,TPSQ3Y65!$C$7:$AY$906,49,0),0)</f>
        <v>D</v>
      </c>
      <c r="H730" s="142">
        <f t="shared" si="11"/>
        <v>0</v>
      </c>
      <c r="I730" s="10"/>
    </row>
    <row r="731" spans="1:9" ht="15" customHeight="1" outlineLevel="2">
      <c r="A731" s="7">
        <v>718</v>
      </c>
      <c r="B731" s="8" t="s">
        <v>36</v>
      </c>
      <c r="C731" s="8" t="s">
        <v>174</v>
      </c>
      <c r="D731" s="8" t="s">
        <v>175</v>
      </c>
      <c r="E731" s="8" t="s">
        <v>1617</v>
      </c>
      <c r="F731" s="8" t="s">
        <v>1618</v>
      </c>
      <c r="G731" s="141" t="str">
        <f>_xlfn.IFNA(VLOOKUP(E731,TPSQ3Y65!$C$7:$AY$906,49,0),0)</f>
        <v>D</v>
      </c>
      <c r="H731" s="142">
        <f t="shared" si="11"/>
        <v>0</v>
      </c>
      <c r="I731" s="10"/>
    </row>
    <row r="732" spans="1:9" ht="15" customHeight="1" outlineLevel="2">
      <c r="A732" s="7">
        <v>719</v>
      </c>
      <c r="B732" s="8" t="s">
        <v>36</v>
      </c>
      <c r="C732" s="8" t="s">
        <v>174</v>
      </c>
      <c r="D732" s="8" t="s">
        <v>175</v>
      </c>
      <c r="E732" s="8" t="s">
        <v>1619</v>
      </c>
      <c r="F732" s="8" t="s">
        <v>1620</v>
      </c>
      <c r="G732" s="141" t="str">
        <f>_xlfn.IFNA(VLOOKUP(E732,TPSQ3Y65!$C$7:$AY$906,49,0),0)</f>
        <v>A</v>
      </c>
      <c r="H732" s="142">
        <f t="shared" si="11"/>
        <v>300000</v>
      </c>
      <c r="I732" s="10"/>
    </row>
    <row r="733" spans="1:9" ht="15" customHeight="1" outlineLevel="2">
      <c r="A733" s="7">
        <v>720</v>
      </c>
      <c r="B733" s="8" t="s">
        <v>36</v>
      </c>
      <c r="C733" s="8" t="s">
        <v>174</v>
      </c>
      <c r="D733" s="8" t="s">
        <v>175</v>
      </c>
      <c r="E733" s="8" t="s">
        <v>1621</v>
      </c>
      <c r="F733" s="8" t="s">
        <v>1622</v>
      </c>
      <c r="G733" s="141" t="str">
        <f>_xlfn.IFNA(VLOOKUP(E733,TPSQ3Y65!$C$7:$AY$906,49,0),0)</f>
        <v>C</v>
      </c>
      <c r="H733" s="142">
        <f t="shared" si="11"/>
        <v>0</v>
      </c>
      <c r="I733" s="10"/>
    </row>
    <row r="734" spans="1:9" ht="15" customHeight="1" outlineLevel="2">
      <c r="A734" s="7">
        <v>721</v>
      </c>
      <c r="B734" s="8" t="s">
        <v>36</v>
      </c>
      <c r="C734" s="8" t="s">
        <v>174</v>
      </c>
      <c r="D734" s="8" t="s">
        <v>175</v>
      </c>
      <c r="E734" s="8" t="s">
        <v>1623</v>
      </c>
      <c r="F734" s="8" t="s">
        <v>1624</v>
      </c>
      <c r="G734" s="141" t="str">
        <f>_xlfn.IFNA(VLOOKUP(E734,TPSQ3Y65!$C$7:$AY$906,49,0),0)</f>
        <v>A</v>
      </c>
      <c r="H734" s="142">
        <f t="shared" si="11"/>
        <v>300000</v>
      </c>
      <c r="I734" s="10"/>
    </row>
    <row r="735" spans="1:9" ht="15" customHeight="1" outlineLevel="2">
      <c r="A735" s="7">
        <v>722</v>
      </c>
      <c r="B735" s="8" t="s">
        <v>36</v>
      </c>
      <c r="C735" s="8" t="s">
        <v>174</v>
      </c>
      <c r="D735" s="8" t="s">
        <v>175</v>
      </c>
      <c r="E735" s="8" t="s">
        <v>1625</v>
      </c>
      <c r="F735" s="8" t="s">
        <v>1626</v>
      </c>
      <c r="G735" s="141" t="str">
        <f>_xlfn.IFNA(VLOOKUP(E735,TPSQ3Y65!$C$7:$AY$906,49,0),0)</f>
        <v>F</v>
      </c>
      <c r="H735" s="142">
        <f t="shared" si="11"/>
        <v>0</v>
      </c>
      <c r="I735" s="10"/>
    </row>
    <row r="736" spans="1:9" ht="15" customHeight="1" outlineLevel="2">
      <c r="A736" s="7">
        <v>723</v>
      </c>
      <c r="B736" s="8" t="s">
        <v>36</v>
      </c>
      <c r="C736" s="8" t="s">
        <v>174</v>
      </c>
      <c r="D736" s="8" t="s">
        <v>175</v>
      </c>
      <c r="E736" s="8" t="s">
        <v>1627</v>
      </c>
      <c r="F736" s="8" t="s">
        <v>1628</v>
      </c>
      <c r="G736" s="141" t="str">
        <f>_xlfn.IFNA(VLOOKUP(E736,TPSQ3Y65!$C$7:$AY$906,49,0),0)</f>
        <v>D</v>
      </c>
      <c r="H736" s="142">
        <f t="shared" si="11"/>
        <v>0</v>
      </c>
      <c r="I736" s="10"/>
    </row>
    <row r="737" spans="1:9" ht="15" customHeight="1" outlineLevel="2">
      <c r="A737" s="7">
        <v>724</v>
      </c>
      <c r="B737" s="8" t="s">
        <v>36</v>
      </c>
      <c r="C737" s="8" t="s">
        <v>174</v>
      </c>
      <c r="D737" s="8" t="s">
        <v>175</v>
      </c>
      <c r="E737" s="8" t="s">
        <v>1629</v>
      </c>
      <c r="F737" s="8" t="s">
        <v>1630</v>
      </c>
      <c r="G737" s="141" t="str">
        <f>_xlfn.IFNA(VLOOKUP(E737,TPSQ3Y65!$C$7:$AY$906,49,0),0)</f>
        <v>F</v>
      </c>
      <c r="H737" s="142">
        <f t="shared" si="11"/>
        <v>0</v>
      </c>
      <c r="I737" s="10"/>
    </row>
    <row r="738" spans="1:9" ht="15" customHeight="1" outlineLevel="2">
      <c r="A738" s="7">
        <v>725</v>
      </c>
      <c r="B738" s="8" t="s">
        <v>36</v>
      </c>
      <c r="C738" s="8" t="s">
        <v>174</v>
      </c>
      <c r="D738" s="8" t="s">
        <v>175</v>
      </c>
      <c r="E738" s="8" t="s">
        <v>1631</v>
      </c>
      <c r="F738" s="8" t="s">
        <v>1632</v>
      </c>
      <c r="G738" s="141" t="str">
        <f>_xlfn.IFNA(VLOOKUP(E738,TPSQ3Y65!$C$7:$AY$906,49,0),0)</f>
        <v>D</v>
      </c>
      <c r="H738" s="142">
        <f t="shared" si="11"/>
        <v>0</v>
      </c>
      <c r="I738" s="10"/>
    </row>
    <row r="739" spans="1:9" ht="15" customHeight="1" outlineLevel="2">
      <c r="A739" s="7">
        <v>726</v>
      </c>
      <c r="B739" s="8" t="s">
        <v>36</v>
      </c>
      <c r="C739" s="8" t="s">
        <v>174</v>
      </c>
      <c r="D739" s="8" t="s">
        <v>175</v>
      </c>
      <c r="E739" s="8" t="s">
        <v>1633</v>
      </c>
      <c r="F739" s="8" t="s">
        <v>1634</v>
      </c>
      <c r="G739" s="141" t="str">
        <f>_xlfn.IFNA(VLOOKUP(E739,TPSQ3Y65!$C$7:$AY$906,49,0),0)</f>
        <v>C</v>
      </c>
      <c r="H739" s="142">
        <f t="shared" si="11"/>
        <v>0</v>
      </c>
      <c r="I739" s="10"/>
    </row>
    <row r="740" spans="1:9" ht="15" customHeight="1" outlineLevel="2">
      <c r="A740" s="7">
        <v>727</v>
      </c>
      <c r="B740" s="8" t="s">
        <v>36</v>
      </c>
      <c r="C740" s="8" t="s">
        <v>174</v>
      </c>
      <c r="D740" s="8" t="s">
        <v>175</v>
      </c>
      <c r="E740" s="8" t="s">
        <v>1635</v>
      </c>
      <c r="F740" s="8" t="s">
        <v>1636</v>
      </c>
      <c r="G740" s="141" t="str">
        <f>_xlfn.IFNA(VLOOKUP(E740,TPSQ3Y65!$C$7:$AY$906,49,0),0)</f>
        <v>F</v>
      </c>
      <c r="H740" s="142">
        <f t="shared" si="11"/>
        <v>0</v>
      </c>
      <c r="I740" s="10"/>
    </row>
    <row r="741" spans="1:9" ht="15" customHeight="1" outlineLevel="2">
      <c r="A741" s="7">
        <v>728</v>
      </c>
      <c r="B741" s="8" t="s">
        <v>36</v>
      </c>
      <c r="C741" s="8" t="s">
        <v>174</v>
      </c>
      <c r="D741" s="8" t="s">
        <v>175</v>
      </c>
      <c r="E741" s="8" t="s">
        <v>1637</v>
      </c>
      <c r="F741" s="8" t="s">
        <v>1638</v>
      </c>
      <c r="G741" s="141" t="str">
        <f>_xlfn.IFNA(VLOOKUP(E741,TPSQ3Y65!$C$7:$AY$906,49,0),0)</f>
        <v>C</v>
      </c>
      <c r="H741" s="142">
        <f t="shared" si="11"/>
        <v>0</v>
      </c>
      <c r="I741" s="10"/>
    </row>
    <row r="742" spans="1:9" ht="15" customHeight="1" outlineLevel="2">
      <c r="A742" s="7">
        <v>729</v>
      </c>
      <c r="B742" s="8" t="s">
        <v>36</v>
      </c>
      <c r="C742" s="8" t="s">
        <v>174</v>
      </c>
      <c r="D742" s="8" t="s">
        <v>175</v>
      </c>
      <c r="E742" s="8" t="s">
        <v>1639</v>
      </c>
      <c r="F742" s="8" t="s">
        <v>1640</v>
      </c>
      <c r="G742" s="141" t="str">
        <f>_xlfn.IFNA(VLOOKUP(E742,TPSQ3Y65!$C$7:$AY$906,49,0),0)</f>
        <v>A</v>
      </c>
      <c r="H742" s="142">
        <f t="shared" si="11"/>
        <v>300000</v>
      </c>
      <c r="I742" s="10"/>
    </row>
    <row r="743" spans="1:9" ht="15" customHeight="1" outlineLevel="2">
      <c r="A743" s="7">
        <v>730</v>
      </c>
      <c r="B743" s="8" t="s">
        <v>36</v>
      </c>
      <c r="C743" s="8" t="s">
        <v>174</v>
      </c>
      <c r="D743" s="8" t="s">
        <v>175</v>
      </c>
      <c r="E743" s="8" t="s">
        <v>1641</v>
      </c>
      <c r="F743" s="8" t="s">
        <v>1642</v>
      </c>
      <c r="G743" s="141" t="str">
        <f>_xlfn.IFNA(VLOOKUP(E743,TPSQ3Y65!$C$7:$AY$906,49,0),0)</f>
        <v>D</v>
      </c>
      <c r="H743" s="142">
        <f t="shared" si="11"/>
        <v>0</v>
      </c>
      <c r="I743" s="10"/>
    </row>
    <row r="744" spans="1:9" ht="15" customHeight="1" outlineLevel="2">
      <c r="A744" s="7">
        <v>731</v>
      </c>
      <c r="B744" s="8" t="s">
        <v>36</v>
      </c>
      <c r="C744" s="8" t="s">
        <v>174</v>
      </c>
      <c r="D744" s="8" t="s">
        <v>175</v>
      </c>
      <c r="E744" s="8" t="s">
        <v>1643</v>
      </c>
      <c r="F744" s="8" t="s">
        <v>1644</v>
      </c>
      <c r="G744" s="141" t="str">
        <f>_xlfn.IFNA(VLOOKUP(E744,TPSQ3Y65!$C$7:$AY$906,49,0),0)</f>
        <v>C</v>
      </c>
      <c r="H744" s="142">
        <f t="shared" si="11"/>
        <v>0</v>
      </c>
      <c r="I744" s="10"/>
    </row>
    <row r="745" spans="1:9" ht="15" customHeight="1" outlineLevel="2">
      <c r="A745" s="7">
        <v>732</v>
      </c>
      <c r="B745" s="8" t="s">
        <v>36</v>
      </c>
      <c r="C745" s="8" t="s">
        <v>174</v>
      </c>
      <c r="D745" s="8" t="s">
        <v>175</v>
      </c>
      <c r="E745" s="8" t="s">
        <v>1645</v>
      </c>
      <c r="F745" s="8" t="s">
        <v>1646</v>
      </c>
      <c r="G745" s="141" t="str">
        <f>_xlfn.IFNA(VLOOKUP(E745,TPSQ3Y65!$C$7:$AY$906,49,0),0)</f>
        <v>F</v>
      </c>
      <c r="H745" s="142">
        <f t="shared" si="11"/>
        <v>0</v>
      </c>
      <c r="I745" s="10"/>
    </row>
    <row r="746" spans="1:9" ht="15" customHeight="1" outlineLevel="2">
      <c r="A746" s="7">
        <v>733</v>
      </c>
      <c r="B746" s="8" t="s">
        <v>36</v>
      </c>
      <c r="C746" s="8" t="s">
        <v>174</v>
      </c>
      <c r="D746" s="8" t="s">
        <v>175</v>
      </c>
      <c r="E746" s="8" t="s">
        <v>1647</v>
      </c>
      <c r="F746" s="8" t="s">
        <v>1648</v>
      </c>
      <c r="G746" s="141" t="str">
        <f>_xlfn.IFNA(VLOOKUP(E746,TPSQ3Y65!$C$7:$AY$906,49,0),0)</f>
        <v>D</v>
      </c>
      <c r="H746" s="142">
        <f t="shared" si="11"/>
        <v>0</v>
      </c>
      <c r="I746" s="10"/>
    </row>
    <row r="747" spans="1:9" ht="15" customHeight="1" outlineLevel="2">
      <c r="A747" s="7">
        <v>734</v>
      </c>
      <c r="B747" s="8" t="s">
        <v>36</v>
      </c>
      <c r="C747" s="8" t="s">
        <v>174</v>
      </c>
      <c r="D747" s="8" t="s">
        <v>175</v>
      </c>
      <c r="E747" s="8" t="s">
        <v>1649</v>
      </c>
      <c r="F747" s="8" t="s">
        <v>1650</v>
      </c>
      <c r="G747" s="141" t="str">
        <f>_xlfn.IFNA(VLOOKUP(E747,TPSQ3Y65!$C$7:$AY$906,49,0),0)</f>
        <v>D</v>
      </c>
      <c r="H747" s="142">
        <f t="shared" si="11"/>
        <v>0</v>
      </c>
      <c r="I747" s="10"/>
    </row>
    <row r="748" spans="1:9" ht="15" customHeight="1" outlineLevel="2">
      <c r="A748" s="12">
        <v>735</v>
      </c>
      <c r="B748" s="13" t="s">
        <v>36</v>
      </c>
      <c r="C748" s="8" t="s">
        <v>75</v>
      </c>
      <c r="D748" s="13" t="s">
        <v>76</v>
      </c>
      <c r="E748" s="13" t="s">
        <v>1651</v>
      </c>
      <c r="F748" s="13" t="s">
        <v>1652</v>
      </c>
      <c r="G748" s="141" t="str">
        <f>_xlfn.IFNA(VLOOKUP(E748,TPSQ3Y65!$C$7:$AY$906,49,0),0)</f>
        <v>C</v>
      </c>
      <c r="H748" s="142">
        <f t="shared" si="11"/>
        <v>0</v>
      </c>
      <c r="I748" s="10"/>
    </row>
    <row r="749" spans="1:9" ht="15" customHeight="1" outlineLevel="2">
      <c r="A749" s="7">
        <v>736</v>
      </c>
      <c r="B749" s="8" t="s">
        <v>36</v>
      </c>
      <c r="C749" s="8" t="s">
        <v>75</v>
      </c>
      <c r="D749" s="8" t="s">
        <v>76</v>
      </c>
      <c r="E749" s="8" t="s">
        <v>1653</v>
      </c>
      <c r="F749" s="8" t="s">
        <v>1654</v>
      </c>
      <c r="G749" s="141" t="str">
        <f>_xlfn.IFNA(VLOOKUP(E749,TPSQ3Y65!$C$7:$AY$906,49,0),0)</f>
        <v>A</v>
      </c>
      <c r="H749" s="142">
        <f t="shared" si="11"/>
        <v>300000</v>
      </c>
      <c r="I749" s="10"/>
    </row>
    <row r="750" spans="1:9" ht="15" customHeight="1" outlineLevel="2">
      <c r="A750" s="7">
        <v>737</v>
      </c>
      <c r="B750" s="8" t="s">
        <v>36</v>
      </c>
      <c r="C750" s="8" t="s">
        <v>75</v>
      </c>
      <c r="D750" s="8" t="s">
        <v>76</v>
      </c>
      <c r="E750" s="8" t="s">
        <v>1655</v>
      </c>
      <c r="F750" s="8" t="s">
        <v>1656</v>
      </c>
      <c r="G750" s="141" t="str">
        <f>_xlfn.IFNA(VLOOKUP(E750,TPSQ3Y65!$C$7:$AY$906,49,0),0)</f>
        <v>F</v>
      </c>
      <c r="H750" s="142">
        <f t="shared" si="11"/>
        <v>0</v>
      </c>
      <c r="I750" s="10"/>
    </row>
    <row r="751" spans="1:9" ht="15" customHeight="1" outlineLevel="2">
      <c r="A751" s="7">
        <v>738</v>
      </c>
      <c r="B751" s="8" t="s">
        <v>36</v>
      </c>
      <c r="C751" s="8" t="s">
        <v>75</v>
      </c>
      <c r="D751" s="8" t="s">
        <v>76</v>
      </c>
      <c r="E751" s="8" t="s">
        <v>1657</v>
      </c>
      <c r="F751" s="8" t="s">
        <v>1658</v>
      </c>
      <c r="G751" s="141" t="str">
        <f>_xlfn.IFNA(VLOOKUP(E751,TPSQ3Y65!$C$7:$AY$906,49,0),0)</f>
        <v>A</v>
      </c>
      <c r="H751" s="142">
        <f t="shared" si="11"/>
        <v>300000</v>
      </c>
      <c r="I751" s="10"/>
    </row>
    <row r="752" spans="1:9" ht="15" customHeight="1" outlineLevel="2">
      <c r="A752" s="7">
        <v>739</v>
      </c>
      <c r="B752" s="8" t="s">
        <v>36</v>
      </c>
      <c r="C752" s="8" t="s">
        <v>75</v>
      </c>
      <c r="D752" s="8" t="s">
        <v>76</v>
      </c>
      <c r="E752" s="8" t="s">
        <v>1659</v>
      </c>
      <c r="F752" s="8" t="s">
        <v>1660</v>
      </c>
      <c r="G752" s="141" t="str">
        <f>_xlfn.IFNA(VLOOKUP(E752,TPSQ3Y65!$C$7:$AY$906,49,0),0)</f>
        <v>B</v>
      </c>
      <c r="H752" s="142">
        <f t="shared" si="11"/>
        <v>150000</v>
      </c>
      <c r="I752" s="10"/>
    </row>
    <row r="753" spans="1:9" ht="15" customHeight="1" outlineLevel="2">
      <c r="A753" s="7">
        <v>740</v>
      </c>
      <c r="B753" s="8" t="s">
        <v>36</v>
      </c>
      <c r="C753" s="8" t="s">
        <v>75</v>
      </c>
      <c r="D753" s="8" t="s">
        <v>76</v>
      </c>
      <c r="E753" s="8" t="s">
        <v>1661</v>
      </c>
      <c r="F753" s="8" t="s">
        <v>1662</v>
      </c>
      <c r="G753" s="141" t="str">
        <f>_xlfn.IFNA(VLOOKUP(E753,TPSQ3Y65!$C$7:$AY$906,49,0),0)</f>
        <v>A</v>
      </c>
      <c r="H753" s="142">
        <f t="shared" si="11"/>
        <v>300000</v>
      </c>
      <c r="I753" s="10"/>
    </row>
    <row r="754" spans="1:9" ht="15" customHeight="1" outlineLevel="2">
      <c r="A754" s="7">
        <v>741</v>
      </c>
      <c r="B754" s="8" t="s">
        <v>36</v>
      </c>
      <c r="C754" s="8" t="s">
        <v>75</v>
      </c>
      <c r="D754" s="8" t="s">
        <v>76</v>
      </c>
      <c r="E754" s="8" t="s">
        <v>1663</v>
      </c>
      <c r="F754" s="8" t="s">
        <v>1664</v>
      </c>
      <c r="G754" s="141" t="str">
        <f>_xlfn.IFNA(VLOOKUP(E754,TPSQ3Y65!$C$7:$AY$906,49,0),0)</f>
        <v>A</v>
      </c>
      <c r="H754" s="142">
        <f t="shared" si="11"/>
        <v>300000</v>
      </c>
      <c r="I754" s="10"/>
    </row>
    <row r="755" spans="1:9" ht="15" customHeight="1" outlineLevel="2">
      <c r="A755" s="7">
        <v>742</v>
      </c>
      <c r="B755" s="8" t="s">
        <v>36</v>
      </c>
      <c r="C755" s="8" t="s">
        <v>75</v>
      </c>
      <c r="D755" s="8" t="s">
        <v>76</v>
      </c>
      <c r="E755" s="8" t="s">
        <v>1665</v>
      </c>
      <c r="F755" s="8" t="s">
        <v>1666</v>
      </c>
      <c r="G755" s="141" t="str">
        <f>_xlfn.IFNA(VLOOKUP(E755,TPSQ3Y65!$C$7:$AY$906,49,0),0)</f>
        <v>C</v>
      </c>
      <c r="H755" s="142">
        <f t="shared" si="11"/>
        <v>0</v>
      </c>
      <c r="I755" s="10"/>
    </row>
    <row r="756" spans="1:9" ht="15" customHeight="1" outlineLevel="2">
      <c r="A756" s="7">
        <v>743</v>
      </c>
      <c r="B756" s="8" t="s">
        <v>36</v>
      </c>
      <c r="C756" s="8" t="s">
        <v>75</v>
      </c>
      <c r="D756" s="8" t="s">
        <v>76</v>
      </c>
      <c r="E756" s="8" t="s">
        <v>1667</v>
      </c>
      <c r="F756" s="8" t="s">
        <v>1668</v>
      </c>
      <c r="G756" s="141" t="str">
        <f>_xlfn.IFNA(VLOOKUP(E756,TPSQ3Y65!$C$7:$AY$906,49,0),0)</f>
        <v>C</v>
      </c>
      <c r="H756" s="142">
        <f t="shared" si="11"/>
        <v>0</v>
      </c>
      <c r="I756" s="10"/>
    </row>
    <row r="757" spans="1:9" ht="15" customHeight="1" outlineLevel="2">
      <c r="A757" s="12">
        <v>744</v>
      </c>
      <c r="B757" s="13" t="s">
        <v>36</v>
      </c>
      <c r="C757" s="8" t="s">
        <v>37</v>
      </c>
      <c r="D757" s="13" t="s">
        <v>38</v>
      </c>
      <c r="E757" s="13" t="s">
        <v>1669</v>
      </c>
      <c r="F757" s="13" t="s">
        <v>1670</v>
      </c>
      <c r="G757" s="141" t="str">
        <f>_xlfn.IFNA(VLOOKUP(E757,TPSQ3Y65!$C$7:$AY$906,49,0),0)</f>
        <v>D</v>
      </c>
      <c r="H757" s="142">
        <f t="shared" si="11"/>
        <v>0</v>
      </c>
      <c r="I757" s="10"/>
    </row>
    <row r="758" spans="1:9" ht="15" customHeight="1" outlineLevel="2">
      <c r="A758" s="7">
        <v>745</v>
      </c>
      <c r="B758" s="8" t="s">
        <v>36</v>
      </c>
      <c r="C758" s="8" t="s">
        <v>37</v>
      </c>
      <c r="D758" s="8" t="s">
        <v>38</v>
      </c>
      <c r="E758" s="8" t="s">
        <v>1671</v>
      </c>
      <c r="F758" s="8" t="s">
        <v>1672</v>
      </c>
      <c r="G758" s="141" t="str">
        <f>_xlfn.IFNA(VLOOKUP(E758,TPSQ3Y65!$C$7:$AY$906,49,0),0)</f>
        <v>F</v>
      </c>
      <c r="H758" s="142">
        <f t="shared" si="11"/>
        <v>0</v>
      </c>
      <c r="I758" s="10"/>
    </row>
    <row r="759" spans="1:9" ht="15" customHeight="1" outlineLevel="2">
      <c r="A759" s="7">
        <v>746</v>
      </c>
      <c r="B759" s="8" t="s">
        <v>36</v>
      </c>
      <c r="C759" s="8" t="s">
        <v>37</v>
      </c>
      <c r="D759" s="8" t="s">
        <v>38</v>
      </c>
      <c r="E759" s="8" t="s">
        <v>1673</v>
      </c>
      <c r="F759" s="8" t="s">
        <v>1674</v>
      </c>
      <c r="G759" s="141" t="str">
        <f>_xlfn.IFNA(VLOOKUP(E759,TPSQ3Y65!$C$7:$AY$906,49,0),0)</f>
        <v>D</v>
      </c>
      <c r="H759" s="142">
        <f t="shared" si="11"/>
        <v>0</v>
      </c>
      <c r="I759" s="10"/>
    </row>
    <row r="760" spans="1:9" ht="15" customHeight="1" outlineLevel="2">
      <c r="A760" s="7">
        <v>747</v>
      </c>
      <c r="B760" s="8" t="s">
        <v>36</v>
      </c>
      <c r="C760" s="8" t="s">
        <v>37</v>
      </c>
      <c r="D760" s="8" t="s">
        <v>38</v>
      </c>
      <c r="E760" s="8" t="s">
        <v>1675</v>
      </c>
      <c r="F760" s="8" t="s">
        <v>1676</v>
      </c>
      <c r="G760" s="141" t="str">
        <f>_xlfn.IFNA(VLOOKUP(E760,TPSQ3Y65!$C$7:$AY$906,49,0),0)</f>
        <v>F</v>
      </c>
      <c r="H760" s="142">
        <f t="shared" si="11"/>
        <v>0</v>
      </c>
      <c r="I760" s="10"/>
    </row>
    <row r="761" spans="1:9" ht="15" customHeight="1" outlineLevel="2">
      <c r="A761" s="7">
        <v>748</v>
      </c>
      <c r="B761" s="8" t="s">
        <v>36</v>
      </c>
      <c r="C761" s="8" t="s">
        <v>37</v>
      </c>
      <c r="D761" s="8" t="s">
        <v>38</v>
      </c>
      <c r="E761" s="8" t="s">
        <v>1677</v>
      </c>
      <c r="F761" s="8" t="s">
        <v>1678</v>
      </c>
      <c r="G761" s="141" t="str">
        <f>_xlfn.IFNA(VLOOKUP(E761,TPSQ3Y65!$C$7:$AY$906,49,0),0)</f>
        <v>B</v>
      </c>
      <c r="H761" s="142">
        <f t="shared" si="11"/>
        <v>150000</v>
      </c>
      <c r="I761" s="10"/>
    </row>
    <row r="762" spans="1:9" ht="15" customHeight="1" outlineLevel="2">
      <c r="A762" s="7">
        <v>749</v>
      </c>
      <c r="B762" s="8" t="s">
        <v>36</v>
      </c>
      <c r="C762" s="8" t="s">
        <v>37</v>
      </c>
      <c r="D762" s="8" t="s">
        <v>38</v>
      </c>
      <c r="E762" s="8" t="s">
        <v>1679</v>
      </c>
      <c r="F762" s="8" t="s">
        <v>1680</v>
      </c>
      <c r="G762" s="141" t="str">
        <f>_xlfn.IFNA(VLOOKUP(E762,TPSQ3Y65!$C$7:$AY$906,49,0),0)</f>
        <v>D</v>
      </c>
      <c r="H762" s="142">
        <f t="shared" si="11"/>
        <v>0</v>
      </c>
      <c r="I762" s="10"/>
    </row>
    <row r="763" spans="1:9" ht="15" customHeight="1" outlineLevel="2">
      <c r="A763" s="7">
        <v>750</v>
      </c>
      <c r="B763" s="8" t="s">
        <v>36</v>
      </c>
      <c r="C763" s="8" t="s">
        <v>37</v>
      </c>
      <c r="D763" s="8" t="s">
        <v>38</v>
      </c>
      <c r="E763" s="8" t="s">
        <v>1681</v>
      </c>
      <c r="F763" s="8" t="s">
        <v>1682</v>
      </c>
      <c r="G763" s="141" t="str">
        <f>_xlfn.IFNA(VLOOKUP(E763,TPSQ3Y65!$C$7:$AY$906,49,0),0)</f>
        <v>C</v>
      </c>
      <c r="H763" s="142">
        <f t="shared" si="11"/>
        <v>0</v>
      </c>
      <c r="I763" s="10"/>
    </row>
    <row r="764" spans="1:9" ht="15" customHeight="1" outlineLevel="2">
      <c r="A764" s="12">
        <v>751</v>
      </c>
      <c r="B764" s="13" t="s">
        <v>36</v>
      </c>
      <c r="C764" s="8" t="s">
        <v>39</v>
      </c>
      <c r="D764" s="13" t="s">
        <v>40</v>
      </c>
      <c r="E764" s="13" t="s">
        <v>1683</v>
      </c>
      <c r="F764" s="13" t="s">
        <v>1684</v>
      </c>
      <c r="G764" s="141" t="str">
        <f>_xlfn.IFNA(VLOOKUP(E764,TPSQ3Y65!$C$7:$AY$906,49,0),0)</f>
        <v>B</v>
      </c>
      <c r="H764" s="142">
        <f t="shared" si="11"/>
        <v>150000</v>
      </c>
      <c r="I764" s="10"/>
    </row>
    <row r="765" spans="1:9" ht="15" customHeight="1" outlineLevel="2">
      <c r="A765" s="7">
        <v>752</v>
      </c>
      <c r="B765" s="8" t="s">
        <v>36</v>
      </c>
      <c r="C765" s="8" t="s">
        <v>39</v>
      </c>
      <c r="D765" s="8" t="s">
        <v>40</v>
      </c>
      <c r="E765" s="8" t="s">
        <v>1685</v>
      </c>
      <c r="F765" s="8" t="s">
        <v>1686</v>
      </c>
      <c r="G765" s="141" t="str">
        <f>_xlfn.IFNA(VLOOKUP(E765,TPSQ3Y65!$C$7:$AY$906,49,0),0)</f>
        <v>B</v>
      </c>
      <c r="H765" s="142">
        <f t="shared" si="11"/>
        <v>150000</v>
      </c>
      <c r="I765" s="10"/>
    </row>
    <row r="766" spans="1:9" ht="15" customHeight="1" outlineLevel="2">
      <c r="A766" s="7">
        <v>753</v>
      </c>
      <c r="B766" s="8" t="s">
        <v>36</v>
      </c>
      <c r="C766" s="8" t="s">
        <v>39</v>
      </c>
      <c r="D766" s="8" t="s">
        <v>40</v>
      </c>
      <c r="E766" s="8" t="s">
        <v>1687</v>
      </c>
      <c r="F766" s="8" t="s">
        <v>1688</v>
      </c>
      <c r="G766" s="141" t="str">
        <f>_xlfn.IFNA(VLOOKUP(E766,TPSQ3Y65!$C$7:$AY$906,49,0),0)</f>
        <v>D</v>
      </c>
      <c r="H766" s="142">
        <f t="shared" si="11"/>
        <v>0</v>
      </c>
      <c r="I766" s="10"/>
    </row>
    <row r="767" spans="1:9" ht="15" customHeight="1" outlineLevel="2">
      <c r="A767" s="7">
        <v>754</v>
      </c>
      <c r="B767" s="8" t="s">
        <v>36</v>
      </c>
      <c r="C767" s="8" t="s">
        <v>39</v>
      </c>
      <c r="D767" s="8" t="s">
        <v>40</v>
      </c>
      <c r="E767" s="8" t="s">
        <v>1689</v>
      </c>
      <c r="F767" s="8" t="s">
        <v>1690</v>
      </c>
      <c r="G767" s="141" t="str">
        <f>_xlfn.IFNA(VLOOKUP(E767,TPSQ3Y65!$C$7:$AY$906,49,0),0)</f>
        <v>B</v>
      </c>
      <c r="H767" s="142">
        <f t="shared" si="11"/>
        <v>150000</v>
      </c>
      <c r="I767" s="10"/>
    </row>
    <row r="768" spans="1:9" ht="15" customHeight="1" outlineLevel="2">
      <c r="A768" s="7">
        <v>755</v>
      </c>
      <c r="B768" s="8" t="s">
        <v>36</v>
      </c>
      <c r="C768" s="8" t="s">
        <v>39</v>
      </c>
      <c r="D768" s="8" t="s">
        <v>40</v>
      </c>
      <c r="E768" s="8" t="s">
        <v>1691</v>
      </c>
      <c r="F768" s="8" t="s">
        <v>1692</v>
      </c>
      <c r="G768" s="141" t="str">
        <f>_xlfn.IFNA(VLOOKUP(E768,TPSQ3Y65!$C$7:$AY$906,49,0),0)</f>
        <v>C</v>
      </c>
      <c r="H768" s="142">
        <f t="shared" si="11"/>
        <v>0</v>
      </c>
      <c r="I768" s="10"/>
    </row>
    <row r="769" spans="1:9" ht="15" customHeight="1" outlineLevel="2">
      <c r="A769" s="7">
        <v>756</v>
      </c>
      <c r="B769" s="8" t="s">
        <v>36</v>
      </c>
      <c r="C769" s="8" t="s">
        <v>39</v>
      </c>
      <c r="D769" s="8" t="s">
        <v>40</v>
      </c>
      <c r="E769" s="8" t="s">
        <v>1693</v>
      </c>
      <c r="F769" s="8" t="s">
        <v>1694</v>
      </c>
      <c r="G769" s="141" t="str">
        <f>_xlfn.IFNA(VLOOKUP(E769,TPSQ3Y65!$C$7:$AY$906,49,0),0)</f>
        <v>F</v>
      </c>
      <c r="H769" s="142">
        <f t="shared" si="11"/>
        <v>0</v>
      </c>
      <c r="I769" s="10"/>
    </row>
    <row r="770" spans="1:9" ht="15" customHeight="1" outlineLevel="2">
      <c r="A770" s="7">
        <v>757</v>
      </c>
      <c r="B770" s="8" t="s">
        <v>36</v>
      </c>
      <c r="C770" s="8" t="s">
        <v>39</v>
      </c>
      <c r="D770" s="8" t="s">
        <v>40</v>
      </c>
      <c r="E770" s="8" t="s">
        <v>1695</v>
      </c>
      <c r="F770" s="8" t="s">
        <v>1696</v>
      </c>
      <c r="G770" s="141" t="str">
        <f>_xlfn.IFNA(VLOOKUP(E770,TPSQ3Y65!$C$7:$AY$906,49,0),0)</f>
        <v>B</v>
      </c>
      <c r="H770" s="142">
        <f t="shared" si="11"/>
        <v>150000</v>
      </c>
      <c r="I770" s="10"/>
    </row>
    <row r="771" spans="1:9" ht="15" customHeight="1" outlineLevel="2">
      <c r="A771" s="12">
        <v>758</v>
      </c>
      <c r="B771" s="13" t="s">
        <v>41</v>
      </c>
      <c r="C771" s="8" t="s">
        <v>161</v>
      </c>
      <c r="D771" s="13" t="s">
        <v>162</v>
      </c>
      <c r="E771" s="13" t="s">
        <v>1697</v>
      </c>
      <c r="F771" s="13" t="s">
        <v>1698</v>
      </c>
      <c r="G771" s="141" t="str">
        <f>_xlfn.IFNA(VLOOKUP(E771,TPSQ3Y65!$C$7:$AY$906,49,0),0)</f>
        <v>C</v>
      </c>
      <c r="H771" s="142">
        <f t="shared" si="11"/>
        <v>0</v>
      </c>
      <c r="I771" s="10"/>
    </row>
    <row r="772" spans="1:9" ht="15" customHeight="1" outlineLevel="2">
      <c r="A772" s="7">
        <v>759</v>
      </c>
      <c r="B772" s="8" t="s">
        <v>41</v>
      </c>
      <c r="C772" s="8" t="s">
        <v>161</v>
      </c>
      <c r="D772" s="8" t="s">
        <v>162</v>
      </c>
      <c r="E772" s="8" t="s">
        <v>1699</v>
      </c>
      <c r="F772" s="8" t="s">
        <v>1700</v>
      </c>
      <c r="G772" s="141" t="str">
        <f>_xlfn.IFNA(VLOOKUP(E772,TPSQ3Y65!$C$7:$AY$906,49,0),0)</f>
        <v>B</v>
      </c>
      <c r="H772" s="142">
        <f t="shared" si="11"/>
        <v>150000</v>
      </c>
      <c r="I772" s="10"/>
    </row>
    <row r="773" spans="1:9" ht="15" customHeight="1" outlineLevel="2">
      <c r="A773" s="7">
        <v>760</v>
      </c>
      <c r="B773" s="8" t="s">
        <v>41</v>
      </c>
      <c r="C773" s="8" t="s">
        <v>161</v>
      </c>
      <c r="D773" s="8" t="s">
        <v>162</v>
      </c>
      <c r="E773" s="8" t="s">
        <v>1701</v>
      </c>
      <c r="F773" s="8" t="s">
        <v>1702</v>
      </c>
      <c r="G773" s="141" t="str">
        <f>_xlfn.IFNA(VLOOKUP(E773,TPSQ3Y65!$C$7:$AY$906,49,0),0)</f>
        <v>C</v>
      </c>
      <c r="H773" s="142">
        <f t="shared" si="11"/>
        <v>0</v>
      </c>
      <c r="I773" s="10"/>
    </row>
    <row r="774" spans="1:9" ht="15" customHeight="1" outlineLevel="2">
      <c r="A774" s="7">
        <v>761</v>
      </c>
      <c r="B774" s="8" t="s">
        <v>41</v>
      </c>
      <c r="C774" s="8" t="s">
        <v>161</v>
      </c>
      <c r="D774" s="8" t="s">
        <v>162</v>
      </c>
      <c r="E774" s="8" t="s">
        <v>1703</v>
      </c>
      <c r="F774" s="8" t="s">
        <v>1704</v>
      </c>
      <c r="G774" s="141" t="str">
        <f>_xlfn.IFNA(VLOOKUP(E774,TPSQ3Y65!$C$7:$AY$906,49,0),0)</f>
        <v>C</v>
      </c>
      <c r="H774" s="142">
        <f t="shared" si="11"/>
        <v>0</v>
      </c>
      <c r="I774" s="10"/>
    </row>
    <row r="775" spans="1:9" ht="15" customHeight="1" outlineLevel="2">
      <c r="A775" s="7">
        <v>762</v>
      </c>
      <c r="B775" s="8" t="s">
        <v>41</v>
      </c>
      <c r="C775" s="8" t="s">
        <v>161</v>
      </c>
      <c r="D775" s="8" t="s">
        <v>162</v>
      </c>
      <c r="E775" s="8" t="s">
        <v>1705</v>
      </c>
      <c r="F775" s="8" t="s">
        <v>1706</v>
      </c>
      <c r="G775" s="141" t="str">
        <f>_xlfn.IFNA(VLOOKUP(E775,TPSQ3Y65!$C$7:$AY$906,49,0),0)</f>
        <v>D</v>
      </c>
      <c r="H775" s="142">
        <f t="shared" si="11"/>
        <v>0</v>
      </c>
      <c r="I775" s="10"/>
    </row>
    <row r="776" spans="1:9" ht="15" customHeight="1" outlineLevel="2">
      <c r="A776" s="7">
        <v>763</v>
      </c>
      <c r="B776" s="8" t="s">
        <v>41</v>
      </c>
      <c r="C776" s="8" t="s">
        <v>161</v>
      </c>
      <c r="D776" s="8" t="s">
        <v>162</v>
      </c>
      <c r="E776" s="8" t="s">
        <v>1707</v>
      </c>
      <c r="F776" s="8" t="s">
        <v>1708</v>
      </c>
      <c r="G776" s="141" t="str">
        <f>_xlfn.IFNA(VLOOKUP(E776,TPSQ3Y65!$C$7:$AY$906,49,0),0)</f>
        <v>D</v>
      </c>
      <c r="H776" s="142">
        <f t="shared" si="11"/>
        <v>0</v>
      </c>
      <c r="I776" s="10"/>
    </row>
    <row r="777" spans="1:9" ht="15" customHeight="1" outlineLevel="2">
      <c r="A777" s="7">
        <v>764</v>
      </c>
      <c r="B777" s="8" t="s">
        <v>41</v>
      </c>
      <c r="C777" s="8" t="s">
        <v>161</v>
      </c>
      <c r="D777" s="8" t="s">
        <v>162</v>
      </c>
      <c r="E777" s="8" t="s">
        <v>1709</v>
      </c>
      <c r="F777" s="8" t="s">
        <v>1710</v>
      </c>
      <c r="G777" s="141" t="str">
        <f>_xlfn.IFNA(VLOOKUP(E777,TPSQ3Y65!$C$7:$AY$906,49,0),0)</f>
        <v>C</v>
      </c>
      <c r="H777" s="142">
        <f t="shared" si="11"/>
        <v>0</v>
      </c>
      <c r="I777" s="10"/>
    </row>
    <row r="778" spans="1:9" ht="15" customHeight="1" outlineLevel="2">
      <c r="A778" s="7">
        <v>765</v>
      </c>
      <c r="B778" s="8" t="s">
        <v>41</v>
      </c>
      <c r="C778" s="8" t="s">
        <v>161</v>
      </c>
      <c r="D778" s="8" t="s">
        <v>162</v>
      </c>
      <c r="E778" s="8" t="s">
        <v>1711</v>
      </c>
      <c r="F778" s="8" t="s">
        <v>1712</v>
      </c>
      <c r="G778" s="141" t="str">
        <f>_xlfn.IFNA(VLOOKUP(E778,TPSQ3Y65!$C$7:$AY$906,49,0),0)</f>
        <v>C</v>
      </c>
      <c r="H778" s="142">
        <f t="shared" si="11"/>
        <v>0</v>
      </c>
      <c r="I778" s="10"/>
    </row>
    <row r="779" spans="1:9" ht="15" customHeight="1" outlineLevel="2">
      <c r="A779" s="7">
        <v>766</v>
      </c>
      <c r="B779" s="8" t="s">
        <v>41</v>
      </c>
      <c r="C779" s="8" t="s">
        <v>161</v>
      </c>
      <c r="D779" s="8" t="s">
        <v>162</v>
      </c>
      <c r="E779" s="8" t="s">
        <v>1713</v>
      </c>
      <c r="F779" s="8" t="s">
        <v>1714</v>
      </c>
      <c r="G779" s="141" t="str">
        <f>_xlfn.IFNA(VLOOKUP(E779,TPSQ3Y65!$C$7:$AY$906,49,0),0)</f>
        <v>A</v>
      </c>
      <c r="H779" s="142">
        <f t="shared" si="11"/>
        <v>300000</v>
      </c>
      <c r="I779" s="10"/>
    </row>
    <row r="780" spans="1:9" ht="15" customHeight="1" outlineLevel="2">
      <c r="A780" s="7">
        <v>767</v>
      </c>
      <c r="B780" s="8" t="s">
        <v>41</v>
      </c>
      <c r="C780" s="8" t="s">
        <v>161</v>
      </c>
      <c r="D780" s="8" t="s">
        <v>162</v>
      </c>
      <c r="E780" s="8" t="s">
        <v>1715</v>
      </c>
      <c r="F780" s="8" t="s">
        <v>1716</v>
      </c>
      <c r="G780" s="141" t="str">
        <f>_xlfn.IFNA(VLOOKUP(E780,TPSQ3Y65!$C$7:$AY$906,49,0),0)</f>
        <v>C</v>
      </c>
      <c r="H780" s="142">
        <f t="shared" si="11"/>
        <v>0</v>
      </c>
      <c r="I780" s="10"/>
    </row>
    <row r="781" spans="1:9" ht="15" customHeight="1" outlineLevel="2">
      <c r="A781" s="7">
        <v>768</v>
      </c>
      <c r="B781" s="8" t="s">
        <v>41</v>
      </c>
      <c r="C781" s="8" t="s">
        <v>161</v>
      </c>
      <c r="D781" s="8" t="s">
        <v>162</v>
      </c>
      <c r="E781" s="8" t="s">
        <v>1717</v>
      </c>
      <c r="F781" s="8" t="s">
        <v>1718</v>
      </c>
      <c r="G781" s="141" t="str">
        <f>_xlfn.IFNA(VLOOKUP(E781,TPSQ3Y65!$C$7:$AY$906,49,0),0)</f>
        <v>C</v>
      </c>
      <c r="H781" s="142">
        <f t="shared" si="11"/>
        <v>0</v>
      </c>
      <c r="I781" s="10"/>
    </row>
    <row r="782" spans="1:9" ht="15" customHeight="1" outlineLevel="2">
      <c r="A782" s="7">
        <v>769</v>
      </c>
      <c r="B782" s="8" t="s">
        <v>41</v>
      </c>
      <c r="C782" s="8" t="s">
        <v>161</v>
      </c>
      <c r="D782" s="8" t="s">
        <v>162</v>
      </c>
      <c r="E782" s="8" t="s">
        <v>1719</v>
      </c>
      <c r="F782" s="8" t="s">
        <v>1720</v>
      </c>
      <c r="G782" s="141" t="str">
        <f>_xlfn.IFNA(VLOOKUP(E782,TPSQ3Y65!$C$7:$AY$906,49,0),0)</f>
        <v>A</v>
      </c>
      <c r="H782" s="142">
        <f t="shared" si="11"/>
        <v>300000</v>
      </c>
      <c r="I782" s="10"/>
    </row>
    <row r="783" spans="1:9" ht="15" customHeight="1" outlineLevel="2">
      <c r="A783" s="7">
        <v>770</v>
      </c>
      <c r="B783" s="8" t="s">
        <v>41</v>
      </c>
      <c r="C783" s="8" t="s">
        <v>161</v>
      </c>
      <c r="D783" s="8" t="s">
        <v>162</v>
      </c>
      <c r="E783" s="8" t="s">
        <v>1721</v>
      </c>
      <c r="F783" s="8" t="s">
        <v>1722</v>
      </c>
      <c r="G783" s="141" t="str">
        <f>_xlfn.IFNA(VLOOKUP(E783,TPSQ3Y65!$C$7:$AY$906,49,0),0)</f>
        <v>C</v>
      </c>
      <c r="H783" s="142">
        <f t="shared" ref="H783:H846" si="12">IF(G783="B",150000,IF(G783="A",300000,0))</f>
        <v>0</v>
      </c>
      <c r="I783" s="10"/>
    </row>
    <row r="784" spans="1:9" ht="15" customHeight="1" outlineLevel="2">
      <c r="A784" s="7">
        <v>771</v>
      </c>
      <c r="B784" s="8" t="s">
        <v>41</v>
      </c>
      <c r="C784" s="8" t="s">
        <v>161</v>
      </c>
      <c r="D784" s="8" t="s">
        <v>162</v>
      </c>
      <c r="E784" s="8" t="s">
        <v>1723</v>
      </c>
      <c r="F784" s="8" t="s">
        <v>1724</v>
      </c>
      <c r="G784" s="141" t="str">
        <f>_xlfn.IFNA(VLOOKUP(E784,TPSQ3Y65!$C$7:$AY$906,49,0),0)</f>
        <v>A</v>
      </c>
      <c r="H784" s="142">
        <f t="shared" si="12"/>
        <v>300000</v>
      </c>
      <c r="I784" s="10"/>
    </row>
    <row r="785" spans="1:9" ht="15" customHeight="1" outlineLevel="2">
      <c r="A785" s="7">
        <v>772</v>
      </c>
      <c r="B785" s="8" t="s">
        <v>41</v>
      </c>
      <c r="C785" s="8" t="s">
        <v>161</v>
      </c>
      <c r="D785" s="8" t="s">
        <v>162</v>
      </c>
      <c r="E785" s="8" t="s">
        <v>1725</v>
      </c>
      <c r="F785" s="8" t="s">
        <v>1726</v>
      </c>
      <c r="G785" s="141" t="str">
        <f>_xlfn.IFNA(VLOOKUP(E785,TPSQ3Y65!$C$7:$AY$906,49,0),0)</f>
        <v>F</v>
      </c>
      <c r="H785" s="142">
        <f t="shared" si="12"/>
        <v>0</v>
      </c>
      <c r="I785" s="10"/>
    </row>
    <row r="786" spans="1:9" ht="15" customHeight="1" outlineLevel="2">
      <c r="A786" s="7">
        <v>773</v>
      </c>
      <c r="B786" s="8" t="s">
        <v>41</v>
      </c>
      <c r="C786" s="8" t="s">
        <v>161</v>
      </c>
      <c r="D786" s="8" t="s">
        <v>162</v>
      </c>
      <c r="E786" s="8" t="s">
        <v>1727</v>
      </c>
      <c r="F786" s="8" t="s">
        <v>1728</v>
      </c>
      <c r="G786" s="141" t="str">
        <f>_xlfn.IFNA(VLOOKUP(E786,TPSQ3Y65!$C$7:$AY$906,49,0),0)</f>
        <v>F</v>
      </c>
      <c r="H786" s="142">
        <f t="shared" si="12"/>
        <v>0</v>
      </c>
      <c r="I786" s="10"/>
    </row>
    <row r="787" spans="1:9" ht="15" customHeight="1" outlineLevel="2">
      <c r="A787" s="7">
        <v>774</v>
      </c>
      <c r="B787" s="8" t="s">
        <v>41</v>
      </c>
      <c r="C787" s="8" t="s">
        <v>161</v>
      </c>
      <c r="D787" s="8" t="s">
        <v>162</v>
      </c>
      <c r="E787" s="8" t="s">
        <v>1729</v>
      </c>
      <c r="F787" s="8" t="s">
        <v>1730</v>
      </c>
      <c r="G787" s="141" t="str">
        <f>_xlfn.IFNA(VLOOKUP(E787,TPSQ3Y65!$C$7:$AY$906,49,0),0)</f>
        <v>C</v>
      </c>
      <c r="H787" s="142">
        <f t="shared" si="12"/>
        <v>0</v>
      </c>
      <c r="I787" s="10"/>
    </row>
    <row r="788" spans="1:9" ht="15" customHeight="1" outlineLevel="2">
      <c r="A788" s="7">
        <v>775</v>
      </c>
      <c r="B788" s="8" t="s">
        <v>41</v>
      </c>
      <c r="C788" s="8" t="s">
        <v>161</v>
      </c>
      <c r="D788" s="8" t="s">
        <v>162</v>
      </c>
      <c r="E788" s="8" t="s">
        <v>1731</v>
      </c>
      <c r="F788" s="8" t="s">
        <v>1732</v>
      </c>
      <c r="G788" s="141" t="str">
        <f>_xlfn.IFNA(VLOOKUP(E788,TPSQ3Y65!$C$7:$AY$906,49,0),0)</f>
        <v>F</v>
      </c>
      <c r="H788" s="142">
        <f t="shared" si="12"/>
        <v>0</v>
      </c>
      <c r="I788" s="10"/>
    </row>
    <row r="789" spans="1:9" ht="15" customHeight="1" outlineLevel="2">
      <c r="A789" s="7">
        <v>776</v>
      </c>
      <c r="B789" s="8" t="s">
        <v>41</v>
      </c>
      <c r="C789" s="8" t="s">
        <v>161</v>
      </c>
      <c r="D789" s="8" t="s">
        <v>162</v>
      </c>
      <c r="E789" s="8" t="s">
        <v>1733</v>
      </c>
      <c r="F789" s="8" t="s">
        <v>1734</v>
      </c>
      <c r="G789" s="141" t="str">
        <f>_xlfn.IFNA(VLOOKUP(E789,TPSQ3Y65!$C$7:$AY$906,49,0),0)</f>
        <v>C</v>
      </c>
      <c r="H789" s="142">
        <f t="shared" si="12"/>
        <v>0</v>
      </c>
      <c r="I789" s="10"/>
    </row>
    <row r="790" spans="1:9" ht="15" customHeight="1" outlineLevel="2">
      <c r="A790" s="7">
        <v>777</v>
      </c>
      <c r="B790" s="8" t="s">
        <v>41</v>
      </c>
      <c r="C790" s="8" t="s">
        <v>161</v>
      </c>
      <c r="D790" s="8" t="s">
        <v>162</v>
      </c>
      <c r="E790" s="8" t="s">
        <v>1735</v>
      </c>
      <c r="F790" s="8" t="s">
        <v>318</v>
      </c>
      <c r="G790" s="141" t="str">
        <f>_xlfn.IFNA(VLOOKUP(E790,TPSQ3Y65!$C$7:$AY$906,49,0),0)</f>
        <v>D</v>
      </c>
      <c r="H790" s="142">
        <f t="shared" si="12"/>
        <v>0</v>
      </c>
      <c r="I790" s="10"/>
    </row>
    <row r="791" spans="1:9" ht="15" customHeight="1" outlineLevel="2">
      <c r="A791" s="7">
        <v>778</v>
      </c>
      <c r="B791" s="8" t="s">
        <v>41</v>
      </c>
      <c r="C791" s="8" t="s">
        <v>161</v>
      </c>
      <c r="D791" s="8" t="s">
        <v>162</v>
      </c>
      <c r="E791" s="8" t="s">
        <v>1736</v>
      </c>
      <c r="F791" s="8" t="s">
        <v>1737</v>
      </c>
      <c r="G791" s="141" t="str">
        <f>_xlfn.IFNA(VLOOKUP(E791,TPSQ3Y65!$C$7:$AY$906,49,0),0)</f>
        <v>C</v>
      </c>
      <c r="H791" s="142">
        <f t="shared" si="12"/>
        <v>0</v>
      </c>
      <c r="I791" s="10"/>
    </row>
    <row r="792" spans="1:9" ht="15" customHeight="1" outlineLevel="2">
      <c r="A792" s="7">
        <v>779</v>
      </c>
      <c r="B792" s="8" t="s">
        <v>41</v>
      </c>
      <c r="C792" s="8" t="s">
        <v>161</v>
      </c>
      <c r="D792" s="8" t="s">
        <v>162</v>
      </c>
      <c r="E792" s="8" t="s">
        <v>1738</v>
      </c>
      <c r="F792" s="8" t="s">
        <v>1739</v>
      </c>
      <c r="G792" s="141" t="str">
        <f>_xlfn.IFNA(VLOOKUP(E792,TPSQ3Y65!$C$7:$AY$906,49,0),0)</f>
        <v>C</v>
      </c>
      <c r="H792" s="142">
        <f t="shared" si="12"/>
        <v>0</v>
      </c>
      <c r="I792" s="10"/>
    </row>
    <row r="793" spans="1:9" ht="15" customHeight="1" outlineLevel="2">
      <c r="A793" s="7">
        <v>780</v>
      </c>
      <c r="B793" s="8" t="s">
        <v>41</v>
      </c>
      <c r="C793" s="8" t="s">
        <v>161</v>
      </c>
      <c r="D793" s="8" t="s">
        <v>162</v>
      </c>
      <c r="E793" s="8" t="s">
        <v>1740</v>
      </c>
      <c r="F793" s="8" t="s">
        <v>1741</v>
      </c>
      <c r="G793" s="141" t="str">
        <f>_xlfn.IFNA(VLOOKUP(E793,TPSQ3Y65!$C$7:$AY$906,49,0),0)</f>
        <v>D</v>
      </c>
      <c r="H793" s="142">
        <f t="shared" si="12"/>
        <v>0</v>
      </c>
      <c r="I793" s="10"/>
    </row>
    <row r="794" spans="1:9" ht="15" customHeight="1" outlineLevel="2">
      <c r="A794" s="12">
        <v>781</v>
      </c>
      <c r="B794" s="13" t="s">
        <v>41</v>
      </c>
      <c r="C794" s="8" t="s">
        <v>42</v>
      </c>
      <c r="D794" s="13" t="s">
        <v>43</v>
      </c>
      <c r="E794" s="13" t="s">
        <v>1742</v>
      </c>
      <c r="F794" s="13" t="s">
        <v>1743</v>
      </c>
      <c r="G794" s="141" t="str">
        <f>_xlfn.IFNA(VLOOKUP(E794,TPSQ3Y65!$C$7:$AY$906,49,0),0)</f>
        <v>B</v>
      </c>
      <c r="H794" s="142">
        <f t="shared" si="12"/>
        <v>150000</v>
      </c>
      <c r="I794" s="10"/>
    </row>
    <row r="795" spans="1:9" ht="15" customHeight="1" outlineLevel="2">
      <c r="A795" s="7">
        <v>782</v>
      </c>
      <c r="B795" s="8" t="s">
        <v>41</v>
      </c>
      <c r="C795" s="8" t="s">
        <v>42</v>
      </c>
      <c r="D795" s="8" t="s">
        <v>43</v>
      </c>
      <c r="E795" s="8" t="s">
        <v>1744</v>
      </c>
      <c r="F795" s="8" t="s">
        <v>1745</v>
      </c>
      <c r="G795" s="141" t="str">
        <f>_xlfn.IFNA(VLOOKUP(E795,TPSQ3Y65!$C$7:$AY$906,49,0),0)</f>
        <v>C</v>
      </c>
      <c r="H795" s="142">
        <f t="shared" si="12"/>
        <v>0</v>
      </c>
      <c r="I795" s="10"/>
    </row>
    <row r="796" spans="1:9" ht="15" customHeight="1" outlineLevel="2">
      <c r="A796" s="7">
        <v>783</v>
      </c>
      <c r="B796" s="8" t="s">
        <v>41</v>
      </c>
      <c r="C796" s="8" t="s">
        <v>42</v>
      </c>
      <c r="D796" s="8" t="s">
        <v>43</v>
      </c>
      <c r="E796" s="8" t="s">
        <v>1746</v>
      </c>
      <c r="F796" s="8" t="s">
        <v>1747</v>
      </c>
      <c r="G796" s="141" t="str">
        <f>_xlfn.IFNA(VLOOKUP(E796,TPSQ3Y65!$C$7:$AY$906,49,0),0)</f>
        <v>C</v>
      </c>
      <c r="H796" s="142">
        <f t="shared" si="12"/>
        <v>0</v>
      </c>
      <c r="I796" s="10"/>
    </row>
    <row r="797" spans="1:9" ht="15" customHeight="1" outlineLevel="2">
      <c r="A797" s="7">
        <v>784</v>
      </c>
      <c r="B797" s="8" t="s">
        <v>41</v>
      </c>
      <c r="C797" s="8" t="s">
        <v>42</v>
      </c>
      <c r="D797" s="8" t="s">
        <v>43</v>
      </c>
      <c r="E797" s="8" t="s">
        <v>1748</v>
      </c>
      <c r="F797" s="8" t="s">
        <v>1749</v>
      </c>
      <c r="G797" s="141" t="str">
        <f>_xlfn.IFNA(VLOOKUP(E797,TPSQ3Y65!$C$7:$AY$906,49,0),0)</f>
        <v>C</v>
      </c>
      <c r="H797" s="142">
        <f t="shared" si="12"/>
        <v>0</v>
      </c>
      <c r="I797" s="10"/>
    </row>
    <row r="798" spans="1:9" ht="15" customHeight="1" outlineLevel="2">
      <c r="A798" s="7">
        <v>785</v>
      </c>
      <c r="B798" s="8" t="s">
        <v>41</v>
      </c>
      <c r="C798" s="8" t="s">
        <v>42</v>
      </c>
      <c r="D798" s="8" t="s">
        <v>43</v>
      </c>
      <c r="E798" s="8" t="s">
        <v>1750</v>
      </c>
      <c r="F798" s="8" t="s">
        <v>1751</v>
      </c>
      <c r="G798" s="141" t="str">
        <f>_xlfn.IFNA(VLOOKUP(E798,TPSQ3Y65!$C$7:$AY$906,49,0),0)</f>
        <v>B</v>
      </c>
      <c r="H798" s="142">
        <f t="shared" si="12"/>
        <v>150000</v>
      </c>
      <c r="I798" s="10"/>
    </row>
    <row r="799" spans="1:9" ht="15" customHeight="1" outlineLevel="2">
      <c r="A799" s="7">
        <v>786</v>
      </c>
      <c r="B799" s="8" t="s">
        <v>41</v>
      </c>
      <c r="C799" s="8" t="s">
        <v>42</v>
      </c>
      <c r="D799" s="8" t="s">
        <v>43</v>
      </c>
      <c r="E799" s="8" t="s">
        <v>1752</v>
      </c>
      <c r="F799" s="8" t="s">
        <v>1753</v>
      </c>
      <c r="G799" s="141" t="str">
        <f>_xlfn.IFNA(VLOOKUP(E799,TPSQ3Y65!$C$7:$AY$906,49,0),0)</f>
        <v>C</v>
      </c>
      <c r="H799" s="142">
        <f t="shared" si="12"/>
        <v>0</v>
      </c>
      <c r="I799" s="10"/>
    </row>
    <row r="800" spans="1:9" ht="15" customHeight="1" outlineLevel="2">
      <c r="A800" s="7">
        <v>787</v>
      </c>
      <c r="B800" s="8" t="s">
        <v>41</v>
      </c>
      <c r="C800" s="8" t="s">
        <v>42</v>
      </c>
      <c r="D800" s="8" t="s">
        <v>43</v>
      </c>
      <c r="E800" s="8" t="s">
        <v>1754</v>
      </c>
      <c r="F800" s="8" t="s">
        <v>1755</v>
      </c>
      <c r="G800" s="141" t="str">
        <f>_xlfn.IFNA(VLOOKUP(E800,TPSQ3Y65!$C$7:$AY$906,49,0),0)</f>
        <v>B</v>
      </c>
      <c r="H800" s="142">
        <f t="shared" si="12"/>
        <v>150000</v>
      </c>
      <c r="I800" s="10"/>
    </row>
    <row r="801" spans="1:9" ht="15" customHeight="1" outlineLevel="2">
      <c r="A801" s="7">
        <v>788</v>
      </c>
      <c r="B801" s="8" t="s">
        <v>41</v>
      </c>
      <c r="C801" s="8" t="s">
        <v>42</v>
      </c>
      <c r="D801" s="8" t="s">
        <v>43</v>
      </c>
      <c r="E801" s="8" t="s">
        <v>1756</v>
      </c>
      <c r="F801" s="8" t="s">
        <v>1757</v>
      </c>
      <c r="G801" s="141" t="str">
        <f>_xlfn.IFNA(VLOOKUP(E801,TPSQ3Y65!$C$7:$AY$906,49,0),0)</f>
        <v>B</v>
      </c>
      <c r="H801" s="142">
        <f t="shared" si="12"/>
        <v>150000</v>
      </c>
      <c r="I801" s="10"/>
    </row>
    <row r="802" spans="1:9" ht="15" customHeight="1" outlineLevel="2">
      <c r="A802" s="7">
        <v>789</v>
      </c>
      <c r="B802" s="8" t="s">
        <v>41</v>
      </c>
      <c r="C802" s="8" t="s">
        <v>42</v>
      </c>
      <c r="D802" s="8" t="s">
        <v>43</v>
      </c>
      <c r="E802" s="8" t="s">
        <v>1758</v>
      </c>
      <c r="F802" s="8" t="s">
        <v>1759</v>
      </c>
      <c r="G802" s="141" t="str">
        <f>_xlfn.IFNA(VLOOKUP(E802,TPSQ3Y65!$C$7:$AY$906,49,0),0)</f>
        <v>B</v>
      </c>
      <c r="H802" s="142">
        <f t="shared" si="12"/>
        <v>150000</v>
      </c>
      <c r="I802" s="10"/>
    </row>
    <row r="803" spans="1:9" ht="15" customHeight="1" outlineLevel="2">
      <c r="A803" s="12">
        <v>790</v>
      </c>
      <c r="B803" s="13" t="s">
        <v>41</v>
      </c>
      <c r="C803" s="8" t="s">
        <v>44</v>
      </c>
      <c r="D803" s="13" t="s">
        <v>45</v>
      </c>
      <c r="E803" s="13" t="s">
        <v>1760</v>
      </c>
      <c r="F803" s="13" t="s">
        <v>1761</v>
      </c>
      <c r="G803" s="141" t="str">
        <f>_xlfn.IFNA(VLOOKUP(E803,TPSQ3Y65!$C$7:$AY$906,49,0),0)</f>
        <v>C</v>
      </c>
      <c r="H803" s="142">
        <f t="shared" si="12"/>
        <v>0</v>
      </c>
      <c r="I803" s="10"/>
    </row>
    <row r="804" spans="1:9" ht="15" customHeight="1" outlineLevel="2">
      <c r="A804" s="7">
        <v>791</v>
      </c>
      <c r="B804" s="8" t="s">
        <v>41</v>
      </c>
      <c r="C804" s="8" t="s">
        <v>44</v>
      </c>
      <c r="D804" s="8" t="s">
        <v>45</v>
      </c>
      <c r="E804" s="8" t="s">
        <v>1762</v>
      </c>
      <c r="F804" s="8" t="s">
        <v>1763</v>
      </c>
      <c r="G804" s="141" t="str">
        <f>_xlfn.IFNA(VLOOKUP(E804,TPSQ3Y65!$C$7:$AY$906,49,0),0)</f>
        <v>C</v>
      </c>
      <c r="H804" s="142">
        <f t="shared" si="12"/>
        <v>0</v>
      </c>
      <c r="I804" s="10"/>
    </row>
    <row r="805" spans="1:9" ht="15" customHeight="1" outlineLevel="2">
      <c r="A805" s="7">
        <v>792</v>
      </c>
      <c r="B805" s="8" t="s">
        <v>41</v>
      </c>
      <c r="C805" s="8" t="s">
        <v>44</v>
      </c>
      <c r="D805" s="8" t="s">
        <v>45</v>
      </c>
      <c r="E805" s="8" t="s">
        <v>1764</v>
      </c>
      <c r="F805" s="8" t="s">
        <v>1765</v>
      </c>
      <c r="G805" s="141" t="str">
        <f>_xlfn.IFNA(VLOOKUP(E805,TPSQ3Y65!$C$7:$AY$906,49,0),0)</f>
        <v>C</v>
      </c>
      <c r="H805" s="142">
        <f t="shared" si="12"/>
        <v>0</v>
      </c>
      <c r="I805" s="10"/>
    </row>
    <row r="806" spans="1:9" ht="15" customHeight="1" outlineLevel="2">
      <c r="A806" s="7">
        <v>793</v>
      </c>
      <c r="B806" s="8" t="s">
        <v>41</v>
      </c>
      <c r="C806" s="8" t="s">
        <v>44</v>
      </c>
      <c r="D806" s="8" t="s">
        <v>45</v>
      </c>
      <c r="E806" s="8" t="s">
        <v>1766</v>
      </c>
      <c r="F806" s="8" t="s">
        <v>1767</v>
      </c>
      <c r="G806" s="141" t="str">
        <f>_xlfn.IFNA(VLOOKUP(E806,TPSQ3Y65!$C$7:$AY$906,49,0),0)</f>
        <v>D</v>
      </c>
      <c r="H806" s="142">
        <f t="shared" si="12"/>
        <v>0</v>
      </c>
      <c r="I806" s="10"/>
    </row>
    <row r="807" spans="1:9" ht="15" customHeight="1" outlineLevel="2">
      <c r="A807" s="7">
        <v>794</v>
      </c>
      <c r="B807" s="8" t="s">
        <v>41</v>
      </c>
      <c r="C807" s="8" t="s">
        <v>44</v>
      </c>
      <c r="D807" s="8" t="s">
        <v>45</v>
      </c>
      <c r="E807" s="8" t="s">
        <v>1768</v>
      </c>
      <c r="F807" s="8" t="s">
        <v>1769</v>
      </c>
      <c r="G807" s="141" t="str">
        <f>_xlfn.IFNA(VLOOKUP(E807,TPSQ3Y65!$C$7:$AY$906,49,0),0)</f>
        <v>C</v>
      </c>
      <c r="H807" s="142">
        <f t="shared" si="12"/>
        <v>0</v>
      </c>
      <c r="I807" s="10"/>
    </row>
    <row r="808" spans="1:9" ht="15" customHeight="1" outlineLevel="2">
      <c r="A808" s="7">
        <v>795</v>
      </c>
      <c r="B808" s="8" t="s">
        <v>41</v>
      </c>
      <c r="C808" s="8" t="s">
        <v>44</v>
      </c>
      <c r="D808" s="8" t="s">
        <v>45</v>
      </c>
      <c r="E808" s="8" t="s">
        <v>1770</v>
      </c>
      <c r="F808" s="8" t="s">
        <v>634</v>
      </c>
      <c r="G808" s="141" t="str">
        <f>_xlfn.IFNA(VLOOKUP(E808,TPSQ3Y65!$C$7:$AY$906,49,0),0)</f>
        <v>B</v>
      </c>
      <c r="H808" s="142">
        <f t="shared" si="12"/>
        <v>150000</v>
      </c>
      <c r="I808" s="10"/>
    </row>
    <row r="809" spans="1:9" ht="15" customHeight="1" outlineLevel="2">
      <c r="A809" s="7">
        <v>796</v>
      </c>
      <c r="B809" s="8" t="s">
        <v>41</v>
      </c>
      <c r="C809" s="8" t="s">
        <v>44</v>
      </c>
      <c r="D809" s="8" t="s">
        <v>45</v>
      </c>
      <c r="E809" s="8" t="s">
        <v>1771</v>
      </c>
      <c r="F809" s="8" t="s">
        <v>1772</v>
      </c>
      <c r="G809" s="141" t="str">
        <f>_xlfn.IFNA(VLOOKUP(E809,TPSQ3Y65!$C$7:$AY$906,49,0),0)</f>
        <v>D</v>
      </c>
      <c r="H809" s="142">
        <f t="shared" si="12"/>
        <v>0</v>
      </c>
      <c r="I809" s="10"/>
    </row>
    <row r="810" spans="1:9" ht="15" customHeight="1" outlineLevel="2">
      <c r="A810" s="7">
        <v>797</v>
      </c>
      <c r="B810" s="8" t="s">
        <v>41</v>
      </c>
      <c r="C810" s="8" t="s">
        <v>44</v>
      </c>
      <c r="D810" s="8" t="s">
        <v>45</v>
      </c>
      <c r="E810" s="8" t="s">
        <v>1773</v>
      </c>
      <c r="F810" s="8" t="s">
        <v>1774</v>
      </c>
      <c r="G810" s="141" t="str">
        <f>_xlfn.IFNA(VLOOKUP(E810,TPSQ3Y65!$C$7:$AY$906,49,0),0)</f>
        <v>A</v>
      </c>
      <c r="H810" s="142">
        <f t="shared" si="12"/>
        <v>300000</v>
      </c>
      <c r="I810" s="10"/>
    </row>
    <row r="811" spans="1:9" ht="15" customHeight="1" outlineLevel="2">
      <c r="A811" s="7">
        <v>798</v>
      </c>
      <c r="B811" s="8" t="s">
        <v>41</v>
      </c>
      <c r="C811" s="8" t="s">
        <v>44</v>
      </c>
      <c r="D811" s="8" t="s">
        <v>45</v>
      </c>
      <c r="E811" s="8" t="s">
        <v>1775</v>
      </c>
      <c r="F811" s="8" t="s">
        <v>1776</v>
      </c>
      <c r="G811" s="141" t="str">
        <f>_xlfn.IFNA(VLOOKUP(E811,TPSQ3Y65!$C$7:$AY$906,49,0),0)</f>
        <v>A</v>
      </c>
      <c r="H811" s="142">
        <f t="shared" si="12"/>
        <v>300000</v>
      </c>
      <c r="I811" s="10"/>
    </row>
    <row r="812" spans="1:9" ht="15" customHeight="1" outlineLevel="2">
      <c r="A812" s="12">
        <v>799</v>
      </c>
      <c r="B812" s="13" t="s">
        <v>41</v>
      </c>
      <c r="C812" s="8" t="s">
        <v>77</v>
      </c>
      <c r="D812" s="13" t="s">
        <v>78</v>
      </c>
      <c r="E812" s="13" t="s">
        <v>1777</v>
      </c>
      <c r="F812" s="13" t="s">
        <v>1778</v>
      </c>
      <c r="G812" s="141" t="str">
        <f>_xlfn.IFNA(VLOOKUP(E812,TPSQ3Y65!$C$7:$AY$906,49,0),0)</f>
        <v>A</v>
      </c>
      <c r="H812" s="142">
        <f t="shared" si="12"/>
        <v>300000</v>
      </c>
      <c r="I812" s="10"/>
    </row>
    <row r="813" spans="1:9" ht="15" customHeight="1" outlineLevel="2">
      <c r="A813" s="7">
        <v>800</v>
      </c>
      <c r="B813" s="8" t="s">
        <v>41</v>
      </c>
      <c r="C813" s="8" t="s">
        <v>77</v>
      </c>
      <c r="D813" s="8" t="s">
        <v>78</v>
      </c>
      <c r="E813" s="8" t="s">
        <v>1779</v>
      </c>
      <c r="F813" s="8" t="s">
        <v>1780</v>
      </c>
      <c r="G813" s="141" t="str">
        <f>_xlfn.IFNA(VLOOKUP(E813,TPSQ3Y65!$C$7:$AY$906,49,0),0)</f>
        <v>B</v>
      </c>
      <c r="H813" s="142">
        <f t="shared" si="12"/>
        <v>150000</v>
      </c>
      <c r="I813" s="10"/>
    </row>
    <row r="814" spans="1:9" ht="15" customHeight="1" outlineLevel="2">
      <c r="A814" s="7">
        <v>801</v>
      </c>
      <c r="B814" s="8" t="s">
        <v>41</v>
      </c>
      <c r="C814" s="8" t="s">
        <v>77</v>
      </c>
      <c r="D814" s="8" t="s">
        <v>78</v>
      </c>
      <c r="E814" s="8" t="s">
        <v>1781</v>
      </c>
      <c r="F814" s="8" t="s">
        <v>1782</v>
      </c>
      <c r="G814" s="141" t="str">
        <f>_xlfn.IFNA(VLOOKUP(E814,TPSQ3Y65!$C$7:$AY$906,49,0),0)</f>
        <v>C</v>
      </c>
      <c r="H814" s="142">
        <f t="shared" si="12"/>
        <v>0</v>
      </c>
      <c r="I814" s="10"/>
    </row>
    <row r="815" spans="1:9" ht="15" customHeight="1" outlineLevel="2">
      <c r="A815" s="7">
        <v>802</v>
      </c>
      <c r="B815" s="8" t="s">
        <v>41</v>
      </c>
      <c r="C815" s="8" t="s">
        <v>77</v>
      </c>
      <c r="D815" s="8" t="s">
        <v>78</v>
      </c>
      <c r="E815" s="8" t="s">
        <v>1783</v>
      </c>
      <c r="F815" s="8" t="s">
        <v>1784</v>
      </c>
      <c r="G815" s="141" t="str">
        <f>_xlfn.IFNA(VLOOKUP(E815,TPSQ3Y65!$C$7:$AY$906,49,0),0)</f>
        <v>A</v>
      </c>
      <c r="H815" s="142">
        <f t="shared" si="12"/>
        <v>300000</v>
      </c>
      <c r="I815" s="10"/>
    </row>
    <row r="816" spans="1:9" ht="15" customHeight="1" outlineLevel="2">
      <c r="A816" s="12">
        <v>803</v>
      </c>
      <c r="B816" s="13" t="s">
        <v>41</v>
      </c>
      <c r="C816" s="8" t="s">
        <v>163</v>
      </c>
      <c r="D816" s="13" t="s">
        <v>164</v>
      </c>
      <c r="E816" s="13" t="s">
        <v>1785</v>
      </c>
      <c r="F816" s="13" t="s">
        <v>1786</v>
      </c>
      <c r="G816" s="141" t="str">
        <f>_xlfn.IFNA(VLOOKUP(E816,TPSQ3Y65!$C$7:$AY$906,49,0),0)</f>
        <v>C</v>
      </c>
      <c r="H816" s="142">
        <f t="shared" si="12"/>
        <v>0</v>
      </c>
      <c r="I816" s="10"/>
    </row>
    <row r="817" spans="1:9" ht="15" customHeight="1" outlineLevel="2">
      <c r="A817" s="7">
        <v>804</v>
      </c>
      <c r="B817" s="8" t="s">
        <v>41</v>
      </c>
      <c r="C817" s="8" t="s">
        <v>163</v>
      </c>
      <c r="D817" s="8" t="s">
        <v>164</v>
      </c>
      <c r="E817" s="8" t="s">
        <v>1787</v>
      </c>
      <c r="F817" s="8" t="s">
        <v>1788</v>
      </c>
      <c r="G817" s="141" t="str">
        <f>_xlfn.IFNA(VLOOKUP(E817,TPSQ3Y65!$C$7:$AY$906,49,0),0)</f>
        <v>B</v>
      </c>
      <c r="H817" s="142">
        <f t="shared" si="12"/>
        <v>150000</v>
      </c>
      <c r="I817" s="10"/>
    </row>
    <row r="818" spans="1:9" ht="15" customHeight="1" outlineLevel="2">
      <c r="A818" s="7">
        <v>805</v>
      </c>
      <c r="B818" s="8" t="s">
        <v>41</v>
      </c>
      <c r="C818" s="8" t="s">
        <v>163</v>
      </c>
      <c r="D818" s="8" t="s">
        <v>164</v>
      </c>
      <c r="E818" s="8" t="s">
        <v>1789</v>
      </c>
      <c r="F818" s="8" t="s">
        <v>1790</v>
      </c>
      <c r="G818" s="141" t="str">
        <f>_xlfn.IFNA(VLOOKUP(E818,TPSQ3Y65!$C$7:$AY$906,49,0),0)</f>
        <v>A</v>
      </c>
      <c r="H818" s="142">
        <f t="shared" si="12"/>
        <v>300000</v>
      </c>
      <c r="I818" s="10"/>
    </row>
    <row r="819" spans="1:9" ht="15" customHeight="1" outlineLevel="2">
      <c r="A819" s="7">
        <v>806</v>
      </c>
      <c r="B819" s="8" t="s">
        <v>41</v>
      </c>
      <c r="C819" s="8" t="s">
        <v>163</v>
      </c>
      <c r="D819" s="8" t="s">
        <v>164</v>
      </c>
      <c r="E819" s="8" t="s">
        <v>1791</v>
      </c>
      <c r="F819" s="8" t="s">
        <v>1792</v>
      </c>
      <c r="G819" s="141" t="str">
        <f>_xlfn.IFNA(VLOOKUP(E819,TPSQ3Y65!$C$7:$AY$906,49,0),0)</f>
        <v>D</v>
      </c>
      <c r="H819" s="142">
        <f t="shared" si="12"/>
        <v>0</v>
      </c>
      <c r="I819" s="10"/>
    </row>
    <row r="820" spans="1:9" ht="15" customHeight="1" outlineLevel="2">
      <c r="A820" s="7">
        <v>807</v>
      </c>
      <c r="B820" s="8" t="s">
        <v>41</v>
      </c>
      <c r="C820" s="8" t="s">
        <v>163</v>
      </c>
      <c r="D820" s="8" t="s">
        <v>164</v>
      </c>
      <c r="E820" s="8" t="s">
        <v>1793</v>
      </c>
      <c r="F820" s="8" t="s">
        <v>1794</v>
      </c>
      <c r="G820" s="141" t="str">
        <f>_xlfn.IFNA(VLOOKUP(E820,TPSQ3Y65!$C$7:$AY$906,49,0),0)</f>
        <v>C</v>
      </c>
      <c r="H820" s="142">
        <f t="shared" si="12"/>
        <v>0</v>
      </c>
      <c r="I820" s="10"/>
    </row>
    <row r="821" spans="1:9" ht="15" customHeight="1" outlineLevel="2">
      <c r="A821" s="7">
        <v>808</v>
      </c>
      <c r="B821" s="8" t="s">
        <v>41</v>
      </c>
      <c r="C821" s="8" t="s">
        <v>163</v>
      </c>
      <c r="D821" s="8" t="s">
        <v>164</v>
      </c>
      <c r="E821" s="8" t="s">
        <v>1795</v>
      </c>
      <c r="F821" s="8" t="s">
        <v>1796</v>
      </c>
      <c r="G821" s="141" t="str">
        <f>_xlfn.IFNA(VLOOKUP(E821,TPSQ3Y65!$C$7:$AY$906,49,0),0)</f>
        <v>B</v>
      </c>
      <c r="H821" s="142">
        <f t="shared" si="12"/>
        <v>150000</v>
      </c>
      <c r="I821" s="10"/>
    </row>
    <row r="822" spans="1:9" ht="15" customHeight="1" outlineLevel="2">
      <c r="A822" s="7">
        <v>809</v>
      </c>
      <c r="B822" s="8" t="s">
        <v>41</v>
      </c>
      <c r="C822" s="8" t="s">
        <v>163</v>
      </c>
      <c r="D822" s="8" t="s">
        <v>164</v>
      </c>
      <c r="E822" s="8" t="s">
        <v>1797</v>
      </c>
      <c r="F822" s="8" t="s">
        <v>1798</v>
      </c>
      <c r="G822" s="141" t="str">
        <f>_xlfn.IFNA(VLOOKUP(E822,TPSQ3Y65!$C$7:$AY$906,49,0),0)</f>
        <v>A</v>
      </c>
      <c r="H822" s="142">
        <f t="shared" si="12"/>
        <v>300000</v>
      </c>
      <c r="I822" s="10"/>
    </row>
    <row r="823" spans="1:9" ht="15" customHeight="1" outlineLevel="2">
      <c r="A823" s="7">
        <v>810</v>
      </c>
      <c r="B823" s="8" t="s">
        <v>41</v>
      </c>
      <c r="C823" s="8" t="s">
        <v>163</v>
      </c>
      <c r="D823" s="8" t="s">
        <v>164</v>
      </c>
      <c r="E823" s="8" t="s">
        <v>1799</v>
      </c>
      <c r="F823" s="8" t="s">
        <v>1800</v>
      </c>
      <c r="G823" s="141" t="str">
        <f>_xlfn.IFNA(VLOOKUP(E823,TPSQ3Y65!$C$7:$AY$906,49,0),0)</f>
        <v>A</v>
      </c>
      <c r="H823" s="142">
        <f t="shared" si="12"/>
        <v>300000</v>
      </c>
      <c r="I823" s="10"/>
    </row>
    <row r="824" spans="1:9" ht="15" customHeight="1" outlineLevel="2">
      <c r="A824" s="7">
        <v>811</v>
      </c>
      <c r="B824" s="8" t="s">
        <v>41</v>
      </c>
      <c r="C824" s="8" t="s">
        <v>163</v>
      </c>
      <c r="D824" s="8" t="s">
        <v>164</v>
      </c>
      <c r="E824" s="8" t="s">
        <v>1801</v>
      </c>
      <c r="F824" s="8" t="s">
        <v>1802</v>
      </c>
      <c r="G824" s="141" t="str">
        <f>_xlfn.IFNA(VLOOKUP(E824,TPSQ3Y65!$C$7:$AY$906,49,0),0)</f>
        <v>D</v>
      </c>
      <c r="H824" s="142">
        <f t="shared" si="12"/>
        <v>0</v>
      </c>
      <c r="I824" s="10"/>
    </row>
    <row r="825" spans="1:9" ht="15" customHeight="1" outlineLevel="2">
      <c r="A825" s="7">
        <v>812</v>
      </c>
      <c r="B825" s="8" t="s">
        <v>41</v>
      </c>
      <c r="C825" s="8" t="s">
        <v>163</v>
      </c>
      <c r="D825" s="8" t="s">
        <v>164</v>
      </c>
      <c r="E825" s="8" t="s">
        <v>1803</v>
      </c>
      <c r="F825" s="8" t="s">
        <v>1804</v>
      </c>
      <c r="G825" s="141" t="str">
        <f>_xlfn.IFNA(VLOOKUP(E825,TPSQ3Y65!$C$7:$AY$906,49,0),0)</f>
        <v>B</v>
      </c>
      <c r="H825" s="142">
        <f t="shared" si="12"/>
        <v>150000</v>
      </c>
      <c r="I825" s="10"/>
    </row>
    <row r="826" spans="1:9" ht="15" customHeight="1" outlineLevel="2">
      <c r="A826" s="7">
        <v>813</v>
      </c>
      <c r="B826" s="8" t="s">
        <v>41</v>
      </c>
      <c r="C826" s="8" t="s">
        <v>163</v>
      </c>
      <c r="D826" s="8" t="s">
        <v>164</v>
      </c>
      <c r="E826" s="8" t="s">
        <v>1805</v>
      </c>
      <c r="F826" s="8" t="s">
        <v>1806</v>
      </c>
      <c r="G826" s="141" t="str">
        <f>_xlfn.IFNA(VLOOKUP(E826,TPSQ3Y65!$C$7:$AY$906,49,0),0)</f>
        <v>A</v>
      </c>
      <c r="H826" s="142">
        <f t="shared" si="12"/>
        <v>300000</v>
      </c>
      <c r="I826" s="10"/>
    </row>
    <row r="827" spans="1:9" ht="15" customHeight="1" outlineLevel="2">
      <c r="A827" s="7">
        <v>814</v>
      </c>
      <c r="B827" s="8" t="s">
        <v>41</v>
      </c>
      <c r="C827" s="8" t="s">
        <v>163</v>
      </c>
      <c r="D827" s="8" t="s">
        <v>164</v>
      </c>
      <c r="E827" s="8" t="s">
        <v>1807</v>
      </c>
      <c r="F827" s="8" t="s">
        <v>1808</v>
      </c>
      <c r="G827" s="141" t="str">
        <f>_xlfn.IFNA(VLOOKUP(E827,TPSQ3Y65!$C$7:$AY$906,49,0),0)</f>
        <v>B</v>
      </c>
      <c r="H827" s="142">
        <f t="shared" si="12"/>
        <v>150000</v>
      </c>
      <c r="I827" s="10"/>
    </row>
    <row r="828" spans="1:9" ht="15" customHeight="1" outlineLevel="2">
      <c r="A828" s="7">
        <v>815</v>
      </c>
      <c r="B828" s="8" t="s">
        <v>41</v>
      </c>
      <c r="C828" s="8" t="s">
        <v>163</v>
      </c>
      <c r="D828" s="8" t="s">
        <v>164</v>
      </c>
      <c r="E828" s="8" t="s">
        <v>1809</v>
      </c>
      <c r="F828" s="8" t="s">
        <v>1810</v>
      </c>
      <c r="G828" s="141" t="str">
        <f>_xlfn.IFNA(VLOOKUP(E828,TPSQ3Y65!$C$7:$AY$906,49,0),0)</f>
        <v>A</v>
      </c>
      <c r="H828" s="142">
        <f t="shared" si="12"/>
        <v>300000</v>
      </c>
      <c r="I828" s="10"/>
    </row>
    <row r="829" spans="1:9" ht="15" customHeight="1" outlineLevel="2">
      <c r="A829" s="7">
        <v>816</v>
      </c>
      <c r="B829" s="8" t="s">
        <v>41</v>
      </c>
      <c r="C829" s="8" t="s">
        <v>163</v>
      </c>
      <c r="D829" s="8" t="s">
        <v>164</v>
      </c>
      <c r="E829" s="8" t="s">
        <v>1811</v>
      </c>
      <c r="F829" s="8" t="s">
        <v>1812</v>
      </c>
      <c r="G829" s="141" t="str">
        <f>_xlfn.IFNA(VLOOKUP(E829,TPSQ3Y65!$C$7:$AY$906,49,0),0)</f>
        <v>C</v>
      </c>
      <c r="H829" s="142">
        <f t="shared" si="12"/>
        <v>0</v>
      </c>
      <c r="I829" s="10"/>
    </row>
    <row r="830" spans="1:9" ht="15" customHeight="1" outlineLevel="2">
      <c r="A830" s="7">
        <v>817</v>
      </c>
      <c r="B830" s="8" t="s">
        <v>41</v>
      </c>
      <c r="C830" s="8" t="s">
        <v>163</v>
      </c>
      <c r="D830" s="8" t="s">
        <v>164</v>
      </c>
      <c r="E830" s="8" t="s">
        <v>1813</v>
      </c>
      <c r="F830" s="8" t="s">
        <v>1814</v>
      </c>
      <c r="G830" s="141" t="str">
        <f>_xlfn.IFNA(VLOOKUP(E830,TPSQ3Y65!$C$7:$AY$906,49,0),0)</f>
        <v>C</v>
      </c>
      <c r="H830" s="142">
        <f t="shared" si="12"/>
        <v>0</v>
      </c>
      <c r="I830" s="10"/>
    </row>
    <row r="831" spans="1:9" ht="15" customHeight="1" outlineLevel="2">
      <c r="A831" s="7">
        <v>818</v>
      </c>
      <c r="B831" s="8" t="s">
        <v>41</v>
      </c>
      <c r="C831" s="8" t="s">
        <v>163</v>
      </c>
      <c r="D831" s="8" t="s">
        <v>164</v>
      </c>
      <c r="E831" s="8" t="s">
        <v>1815</v>
      </c>
      <c r="F831" s="8" t="s">
        <v>1816</v>
      </c>
      <c r="G831" s="141" t="str">
        <f>_xlfn.IFNA(VLOOKUP(E831,TPSQ3Y65!$C$7:$AY$906,49,0),0)</f>
        <v>B</v>
      </c>
      <c r="H831" s="142">
        <f t="shared" si="12"/>
        <v>150000</v>
      </c>
      <c r="I831" s="10"/>
    </row>
    <row r="832" spans="1:9" ht="15" customHeight="1" outlineLevel="2">
      <c r="A832" s="7">
        <v>819</v>
      </c>
      <c r="B832" s="8" t="s">
        <v>41</v>
      </c>
      <c r="C832" s="8" t="s">
        <v>163</v>
      </c>
      <c r="D832" s="8" t="s">
        <v>164</v>
      </c>
      <c r="E832" s="8" t="s">
        <v>1817</v>
      </c>
      <c r="F832" s="8" t="s">
        <v>1818</v>
      </c>
      <c r="G832" s="141" t="str">
        <f>_xlfn.IFNA(VLOOKUP(E832,TPSQ3Y65!$C$7:$AY$906,49,0),0)</f>
        <v>A</v>
      </c>
      <c r="H832" s="142">
        <f t="shared" si="12"/>
        <v>300000</v>
      </c>
      <c r="I832" s="10"/>
    </row>
    <row r="833" spans="1:9" ht="15" customHeight="1" outlineLevel="2">
      <c r="A833" s="7">
        <v>820</v>
      </c>
      <c r="B833" s="8" t="s">
        <v>41</v>
      </c>
      <c r="C833" s="8" t="s">
        <v>163</v>
      </c>
      <c r="D833" s="8" t="s">
        <v>164</v>
      </c>
      <c r="E833" s="8" t="s">
        <v>1819</v>
      </c>
      <c r="F833" s="8" t="s">
        <v>1820</v>
      </c>
      <c r="G833" s="141" t="str">
        <f>_xlfn.IFNA(VLOOKUP(E833,TPSQ3Y65!$C$7:$AY$906,49,0),0)</f>
        <v>A</v>
      </c>
      <c r="H833" s="142">
        <f t="shared" si="12"/>
        <v>300000</v>
      </c>
      <c r="I833" s="10"/>
    </row>
    <row r="834" spans="1:9" ht="15" customHeight="1" outlineLevel="2">
      <c r="A834" s="7">
        <v>821</v>
      </c>
      <c r="B834" s="8" t="s">
        <v>41</v>
      </c>
      <c r="C834" s="8" t="s">
        <v>163</v>
      </c>
      <c r="D834" s="8" t="s">
        <v>164</v>
      </c>
      <c r="E834" s="8" t="s">
        <v>1821</v>
      </c>
      <c r="F834" s="8" t="s">
        <v>1822</v>
      </c>
      <c r="G834" s="141" t="str">
        <f>_xlfn.IFNA(VLOOKUP(E834,TPSQ3Y65!$C$7:$AY$906,49,0),0)</f>
        <v>D</v>
      </c>
      <c r="H834" s="142">
        <f t="shared" si="12"/>
        <v>0</v>
      </c>
      <c r="I834" s="10"/>
    </row>
    <row r="835" spans="1:9" ht="15" customHeight="1" outlineLevel="2">
      <c r="A835" s="7">
        <v>822</v>
      </c>
      <c r="B835" s="8" t="s">
        <v>41</v>
      </c>
      <c r="C835" s="8" t="s">
        <v>163</v>
      </c>
      <c r="D835" s="8" t="s">
        <v>164</v>
      </c>
      <c r="E835" s="8" t="s">
        <v>1823</v>
      </c>
      <c r="F835" s="8" t="s">
        <v>1824</v>
      </c>
      <c r="G835" s="141" t="str">
        <f>_xlfn.IFNA(VLOOKUP(E835,TPSQ3Y65!$C$7:$AY$906,49,0),0)</f>
        <v>F</v>
      </c>
      <c r="H835" s="142">
        <f t="shared" si="12"/>
        <v>0</v>
      </c>
      <c r="I835" s="10"/>
    </row>
    <row r="836" spans="1:9" ht="15" customHeight="1" outlineLevel="2">
      <c r="A836" s="7">
        <v>823</v>
      </c>
      <c r="B836" s="8" t="s">
        <v>41</v>
      </c>
      <c r="C836" s="8" t="s">
        <v>163</v>
      </c>
      <c r="D836" s="8" t="s">
        <v>164</v>
      </c>
      <c r="E836" s="8" t="s">
        <v>1825</v>
      </c>
      <c r="F836" s="8" t="s">
        <v>1826</v>
      </c>
      <c r="G836" s="141" t="str">
        <f>_xlfn.IFNA(VLOOKUP(E836,TPSQ3Y65!$C$7:$AY$906,49,0),0)</f>
        <v>C</v>
      </c>
      <c r="H836" s="142">
        <f t="shared" si="12"/>
        <v>0</v>
      </c>
      <c r="I836" s="10"/>
    </row>
    <row r="837" spans="1:9" ht="15" customHeight="1" outlineLevel="2">
      <c r="A837" s="12">
        <v>824</v>
      </c>
      <c r="B837" s="13" t="s">
        <v>41</v>
      </c>
      <c r="C837" s="8" t="s">
        <v>79</v>
      </c>
      <c r="D837" s="13" t="s">
        <v>80</v>
      </c>
      <c r="E837" s="13" t="s">
        <v>1827</v>
      </c>
      <c r="F837" s="13" t="s">
        <v>1828</v>
      </c>
      <c r="G837" s="141" t="str">
        <f>_xlfn.IFNA(VLOOKUP(E837,TPSQ3Y65!$C$7:$AY$906,49,0),0)</f>
        <v>F</v>
      </c>
      <c r="H837" s="142">
        <f t="shared" si="12"/>
        <v>0</v>
      </c>
      <c r="I837" s="10"/>
    </row>
    <row r="838" spans="1:9" ht="15" customHeight="1" outlineLevel="2">
      <c r="A838" s="7">
        <v>825</v>
      </c>
      <c r="B838" s="8" t="s">
        <v>41</v>
      </c>
      <c r="C838" s="8" t="s">
        <v>79</v>
      </c>
      <c r="D838" s="8" t="s">
        <v>80</v>
      </c>
      <c r="E838" s="8" t="s">
        <v>1829</v>
      </c>
      <c r="F838" s="8" t="s">
        <v>1830</v>
      </c>
      <c r="G838" s="141" t="str">
        <f>_xlfn.IFNA(VLOOKUP(E838,TPSQ3Y65!$C$7:$AY$906,49,0),0)</f>
        <v>A</v>
      </c>
      <c r="H838" s="142">
        <f t="shared" si="12"/>
        <v>300000</v>
      </c>
      <c r="I838" s="10"/>
    </row>
    <row r="839" spans="1:9" ht="15" customHeight="1" outlineLevel="2">
      <c r="A839" s="7">
        <v>826</v>
      </c>
      <c r="B839" s="8" t="s">
        <v>41</v>
      </c>
      <c r="C839" s="8" t="s">
        <v>79</v>
      </c>
      <c r="D839" s="8" t="s">
        <v>80</v>
      </c>
      <c r="E839" s="8" t="s">
        <v>1831</v>
      </c>
      <c r="F839" s="8" t="s">
        <v>1832</v>
      </c>
      <c r="G839" s="141" t="str">
        <f>_xlfn.IFNA(VLOOKUP(E839,TPSQ3Y65!$C$7:$AY$906,49,0),0)</f>
        <v>C</v>
      </c>
      <c r="H839" s="142">
        <f t="shared" si="12"/>
        <v>0</v>
      </c>
      <c r="I839" s="10"/>
    </row>
    <row r="840" spans="1:9" ht="15" customHeight="1" outlineLevel="2">
      <c r="A840" s="7">
        <v>827</v>
      </c>
      <c r="B840" s="8" t="s">
        <v>41</v>
      </c>
      <c r="C840" s="8" t="s">
        <v>79</v>
      </c>
      <c r="D840" s="8" t="s">
        <v>80</v>
      </c>
      <c r="E840" s="8" t="s">
        <v>1833</v>
      </c>
      <c r="F840" s="8" t="s">
        <v>1834</v>
      </c>
      <c r="G840" s="141" t="str">
        <f>_xlfn.IFNA(VLOOKUP(E840,TPSQ3Y65!$C$7:$AY$906,49,0),0)</f>
        <v>B</v>
      </c>
      <c r="H840" s="142">
        <f t="shared" si="12"/>
        <v>150000</v>
      </c>
      <c r="I840" s="10"/>
    </row>
    <row r="841" spans="1:9" ht="15" customHeight="1" outlineLevel="2">
      <c r="A841" s="7">
        <v>828</v>
      </c>
      <c r="B841" s="8" t="s">
        <v>41</v>
      </c>
      <c r="C841" s="8" t="s">
        <v>79</v>
      </c>
      <c r="D841" s="8" t="s">
        <v>80</v>
      </c>
      <c r="E841" s="8" t="s">
        <v>1835</v>
      </c>
      <c r="F841" s="8" t="s">
        <v>1836</v>
      </c>
      <c r="G841" s="141" t="str">
        <f>_xlfn.IFNA(VLOOKUP(E841,TPSQ3Y65!$C$7:$AY$906,49,0),0)</f>
        <v>B</v>
      </c>
      <c r="H841" s="142">
        <f t="shared" si="12"/>
        <v>150000</v>
      </c>
      <c r="I841" s="10"/>
    </row>
    <row r="842" spans="1:9" ht="15" customHeight="1" outlineLevel="2">
      <c r="A842" s="12">
        <v>829</v>
      </c>
      <c r="B842" s="13" t="s">
        <v>41</v>
      </c>
      <c r="C842" s="8" t="s">
        <v>46</v>
      </c>
      <c r="D842" s="13" t="s">
        <v>47</v>
      </c>
      <c r="E842" s="13" t="s">
        <v>1837</v>
      </c>
      <c r="F842" s="13" t="s">
        <v>1838</v>
      </c>
      <c r="G842" s="141" t="str">
        <f>_xlfn.IFNA(VLOOKUP(E842,TPSQ3Y65!$C$7:$AY$906,49,0),0)</f>
        <v>C</v>
      </c>
      <c r="H842" s="142">
        <f t="shared" si="12"/>
        <v>0</v>
      </c>
      <c r="I842" s="10"/>
    </row>
    <row r="843" spans="1:9" ht="15" customHeight="1" outlineLevel="2">
      <c r="A843" s="7">
        <v>830</v>
      </c>
      <c r="B843" s="8" t="s">
        <v>41</v>
      </c>
      <c r="C843" s="8" t="s">
        <v>46</v>
      </c>
      <c r="D843" s="8" t="s">
        <v>47</v>
      </c>
      <c r="E843" s="8" t="s">
        <v>1839</v>
      </c>
      <c r="F843" s="8" t="s">
        <v>1840</v>
      </c>
      <c r="G843" s="141" t="str">
        <f>_xlfn.IFNA(VLOOKUP(E843,TPSQ3Y65!$C$7:$AY$906,49,0),0)</f>
        <v>D</v>
      </c>
      <c r="H843" s="142">
        <f t="shared" si="12"/>
        <v>0</v>
      </c>
      <c r="I843" s="10"/>
    </row>
    <row r="844" spans="1:9" ht="15" customHeight="1" outlineLevel="2">
      <c r="A844" s="7">
        <v>831</v>
      </c>
      <c r="B844" s="8" t="s">
        <v>41</v>
      </c>
      <c r="C844" s="8" t="s">
        <v>46</v>
      </c>
      <c r="D844" s="8" t="s">
        <v>47</v>
      </c>
      <c r="E844" s="8" t="s">
        <v>1841</v>
      </c>
      <c r="F844" s="8" t="s">
        <v>1842</v>
      </c>
      <c r="G844" s="141" t="str">
        <f>_xlfn.IFNA(VLOOKUP(E844,TPSQ3Y65!$C$7:$AY$906,49,0),0)</f>
        <v>C</v>
      </c>
      <c r="H844" s="142">
        <f t="shared" si="12"/>
        <v>0</v>
      </c>
      <c r="I844" s="10"/>
    </row>
    <row r="845" spans="1:9" ht="15" customHeight="1" outlineLevel="2">
      <c r="A845" s="7">
        <v>832</v>
      </c>
      <c r="B845" s="8" t="s">
        <v>41</v>
      </c>
      <c r="C845" s="8" t="s">
        <v>46</v>
      </c>
      <c r="D845" s="8" t="s">
        <v>47</v>
      </c>
      <c r="E845" s="8" t="s">
        <v>1843</v>
      </c>
      <c r="F845" s="8" t="s">
        <v>1844</v>
      </c>
      <c r="G845" s="141" t="str">
        <f>_xlfn.IFNA(VLOOKUP(E845,TPSQ3Y65!$C$7:$AY$906,49,0),0)</f>
        <v>C</v>
      </c>
      <c r="H845" s="142">
        <f t="shared" si="12"/>
        <v>0</v>
      </c>
      <c r="I845" s="10"/>
    </row>
    <row r="846" spans="1:9" ht="15" customHeight="1" outlineLevel="2">
      <c r="A846" s="7">
        <v>833</v>
      </c>
      <c r="B846" s="8" t="s">
        <v>41</v>
      </c>
      <c r="C846" s="8" t="s">
        <v>46</v>
      </c>
      <c r="D846" s="8" t="s">
        <v>47</v>
      </c>
      <c r="E846" s="8" t="s">
        <v>1845</v>
      </c>
      <c r="F846" s="8" t="s">
        <v>1846</v>
      </c>
      <c r="G846" s="141" t="str">
        <f>_xlfn.IFNA(VLOOKUP(E846,TPSQ3Y65!$C$7:$AY$906,49,0),0)</f>
        <v>D</v>
      </c>
      <c r="H846" s="142">
        <f t="shared" si="12"/>
        <v>0</v>
      </c>
      <c r="I846" s="10"/>
    </row>
    <row r="847" spans="1:9" ht="15" customHeight="1" outlineLevel="2">
      <c r="A847" s="7">
        <v>834</v>
      </c>
      <c r="B847" s="8" t="s">
        <v>41</v>
      </c>
      <c r="C847" s="8" t="s">
        <v>46</v>
      </c>
      <c r="D847" s="8" t="s">
        <v>47</v>
      </c>
      <c r="E847" s="8" t="s">
        <v>1847</v>
      </c>
      <c r="F847" s="8" t="s">
        <v>1848</v>
      </c>
      <c r="G847" s="141" t="str">
        <f>_xlfn.IFNA(VLOOKUP(E847,TPSQ3Y65!$C$7:$AY$906,49,0),0)</f>
        <v>B</v>
      </c>
      <c r="H847" s="142">
        <f t="shared" ref="H847:H910" si="13">IF(G847="B",150000,IF(G847="A",300000,0))</f>
        <v>150000</v>
      </c>
      <c r="I847" s="10"/>
    </row>
    <row r="848" spans="1:9" ht="15" customHeight="1" outlineLevel="2">
      <c r="A848" s="7">
        <v>835</v>
      </c>
      <c r="B848" s="8" t="s">
        <v>41</v>
      </c>
      <c r="C848" s="8" t="s">
        <v>46</v>
      </c>
      <c r="D848" s="8" t="s">
        <v>47</v>
      </c>
      <c r="E848" s="8" t="s">
        <v>1849</v>
      </c>
      <c r="F848" s="8" t="s">
        <v>1850</v>
      </c>
      <c r="G848" s="141" t="str">
        <f>_xlfn.IFNA(VLOOKUP(E848,TPSQ3Y65!$C$7:$AY$906,49,0),0)</f>
        <v>C</v>
      </c>
      <c r="H848" s="142">
        <f t="shared" si="13"/>
        <v>0</v>
      </c>
      <c r="I848" s="10"/>
    </row>
    <row r="849" spans="1:9" ht="15" customHeight="1" outlineLevel="2">
      <c r="A849" s="7">
        <v>836</v>
      </c>
      <c r="B849" s="8" t="s">
        <v>41</v>
      </c>
      <c r="C849" s="8" t="s">
        <v>46</v>
      </c>
      <c r="D849" s="8" t="s">
        <v>47</v>
      </c>
      <c r="E849" s="8" t="s">
        <v>1851</v>
      </c>
      <c r="F849" s="8" t="s">
        <v>1852</v>
      </c>
      <c r="G849" s="141" t="str">
        <f>_xlfn.IFNA(VLOOKUP(E849,TPSQ3Y65!$C$7:$AY$906,49,0),0)</f>
        <v>C</v>
      </c>
      <c r="H849" s="142">
        <f t="shared" si="13"/>
        <v>0</v>
      </c>
      <c r="I849" s="10"/>
    </row>
    <row r="850" spans="1:9" ht="15" customHeight="1" outlineLevel="2">
      <c r="A850" s="7">
        <v>837</v>
      </c>
      <c r="B850" s="8" t="s">
        <v>41</v>
      </c>
      <c r="C850" s="8" t="s">
        <v>46</v>
      </c>
      <c r="D850" s="8" t="s">
        <v>47</v>
      </c>
      <c r="E850" s="8" t="s">
        <v>1853</v>
      </c>
      <c r="F850" s="8" t="s">
        <v>1854</v>
      </c>
      <c r="G850" s="141" t="str">
        <f>_xlfn.IFNA(VLOOKUP(E850,TPSQ3Y65!$C$7:$AY$906,49,0),0)</f>
        <v>C</v>
      </c>
      <c r="H850" s="142">
        <f t="shared" si="13"/>
        <v>0</v>
      </c>
      <c r="I850" s="10"/>
    </row>
    <row r="851" spans="1:9" ht="15" customHeight="1" outlineLevel="2">
      <c r="A851" s="7">
        <v>838</v>
      </c>
      <c r="B851" s="8" t="s">
        <v>41</v>
      </c>
      <c r="C851" s="8" t="s">
        <v>46</v>
      </c>
      <c r="D851" s="8" t="s">
        <v>47</v>
      </c>
      <c r="E851" s="8" t="s">
        <v>1855</v>
      </c>
      <c r="F851" s="8" t="s">
        <v>1856</v>
      </c>
      <c r="G851" s="141" t="str">
        <f>_xlfn.IFNA(VLOOKUP(E851,TPSQ3Y65!$C$7:$AY$906,49,0),0)</f>
        <v>D</v>
      </c>
      <c r="H851" s="142">
        <f t="shared" si="13"/>
        <v>0</v>
      </c>
      <c r="I851" s="10"/>
    </row>
    <row r="852" spans="1:9" ht="15" customHeight="1" outlineLevel="2">
      <c r="A852" s="7">
        <v>839</v>
      </c>
      <c r="B852" s="8" t="s">
        <v>41</v>
      </c>
      <c r="C852" s="8" t="s">
        <v>46</v>
      </c>
      <c r="D852" s="8" t="s">
        <v>47</v>
      </c>
      <c r="E852" s="8" t="s">
        <v>1857</v>
      </c>
      <c r="F852" s="8" t="s">
        <v>1858</v>
      </c>
      <c r="G852" s="141" t="str">
        <f>_xlfn.IFNA(VLOOKUP(E852,TPSQ3Y65!$C$7:$AY$906,49,0),0)</f>
        <v>F</v>
      </c>
      <c r="H852" s="142">
        <f t="shared" si="13"/>
        <v>0</v>
      </c>
      <c r="I852" s="10"/>
    </row>
    <row r="853" spans="1:9" ht="15" customHeight="1" outlineLevel="2">
      <c r="A853" s="12">
        <v>840</v>
      </c>
      <c r="B853" s="13" t="s">
        <v>48</v>
      </c>
      <c r="C853" s="8" t="s">
        <v>165</v>
      </c>
      <c r="D853" s="13" t="s">
        <v>166</v>
      </c>
      <c r="E853" s="13" t="s">
        <v>1859</v>
      </c>
      <c r="F853" s="13" t="s">
        <v>1860</v>
      </c>
      <c r="G853" s="141" t="str">
        <f>_xlfn.IFNA(VLOOKUP(E853,TPSQ3Y65!$C$7:$AY$906,49,0),0)</f>
        <v>B</v>
      </c>
      <c r="H853" s="142">
        <f t="shared" si="13"/>
        <v>150000</v>
      </c>
      <c r="I853" s="10"/>
    </row>
    <row r="854" spans="1:9" ht="15" customHeight="1" outlineLevel="2">
      <c r="A854" s="7">
        <v>841</v>
      </c>
      <c r="B854" s="8" t="s">
        <v>48</v>
      </c>
      <c r="C854" s="8" t="s">
        <v>165</v>
      </c>
      <c r="D854" s="8" t="s">
        <v>166</v>
      </c>
      <c r="E854" s="8" t="s">
        <v>1861</v>
      </c>
      <c r="F854" s="8" t="s">
        <v>1862</v>
      </c>
      <c r="G854" s="141" t="str">
        <f>_xlfn.IFNA(VLOOKUP(E854,TPSQ3Y65!$C$7:$AY$906,49,0),0)</f>
        <v>A</v>
      </c>
      <c r="H854" s="142">
        <f t="shared" si="13"/>
        <v>300000</v>
      </c>
      <c r="I854" s="10"/>
    </row>
    <row r="855" spans="1:9" ht="15" customHeight="1" outlineLevel="2">
      <c r="A855" s="7">
        <v>842</v>
      </c>
      <c r="B855" s="8" t="s">
        <v>48</v>
      </c>
      <c r="C855" s="8" t="s">
        <v>165</v>
      </c>
      <c r="D855" s="8" t="s">
        <v>166</v>
      </c>
      <c r="E855" s="8" t="s">
        <v>1863</v>
      </c>
      <c r="F855" s="8" t="s">
        <v>1864</v>
      </c>
      <c r="G855" s="141" t="str">
        <f>_xlfn.IFNA(VLOOKUP(E855,TPSQ3Y65!$C$7:$AY$906,49,0),0)</f>
        <v>C</v>
      </c>
      <c r="H855" s="142">
        <f t="shared" si="13"/>
        <v>0</v>
      </c>
      <c r="I855" s="10"/>
    </row>
    <row r="856" spans="1:9" ht="15" customHeight="1" outlineLevel="2">
      <c r="A856" s="7">
        <v>843</v>
      </c>
      <c r="B856" s="8" t="s">
        <v>48</v>
      </c>
      <c r="C856" s="8" t="s">
        <v>165</v>
      </c>
      <c r="D856" s="8" t="s">
        <v>166</v>
      </c>
      <c r="E856" s="8" t="s">
        <v>1865</v>
      </c>
      <c r="F856" s="8" t="s">
        <v>1866</v>
      </c>
      <c r="G856" s="141" t="str">
        <f>_xlfn.IFNA(VLOOKUP(E856,TPSQ3Y65!$C$7:$AY$906,49,0),0)</f>
        <v>A</v>
      </c>
      <c r="H856" s="142">
        <f t="shared" si="13"/>
        <v>300000</v>
      </c>
      <c r="I856" s="10"/>
    </row>
    <row r="857" spans="1:9" ht="15" customHeight="1" outlineLevel="2">
      <c r="A857" s="7">
        <v>844</v>
      </c>
      <c r="B857" s="8" t="s">
        <v>48</v>
      </c>
      <c r="C857" s="8" t="s">
        <v>165</v>
      </c>
      <c r="D857" s="8" t="s">
        <v>166</v>
      </c>
      <c r="E857" s="8" t="s">
        <v>1867</v>
      </c>
      <c r="F857" s="8" t="s">
        <v>1868</v>
      </c>
      <c r="G857" s="141" t="str">
        <f>_xlfn.IFNA(VLOOKUP(E857,TPSQ3Y65!$C$7:$AY$906,49,0),0)</f>
        <v>B</v>
      </c>
      <c r="H857" s="142">
        <f t="shared" si="13"/>
        <v>150000</v>
      </c>
      <c r="I857" s="10"/>
    </row>
    <row r="858" spans="1:9" ht="15" customHeight="1" outlineLevel="2">
      <c r="A858" s="7">
        <v>845</v>
      </c>
      <c r="B858" s="8" t="s">
        <v>48</v>
      </c>
      <c r="C858" s="8" t="s">
        <v>165</v>
      </c>
      <c r="D858" s="8" t="s">
        <v>166</v>
      </c>
      <c r="E858" s="8" t="s">
        <v>1869</v>
      </c>
      <c r="F858" s="8" t="s">
        <v>1870</v>
      </c>
      <c r="G858" s="141" t="str">
        <f>_xlfn.IFNA(VLOOKUP(E858,TPSQ3Y65!$C$7:$AY$906,49,0),0)</f>
        <v>A</v>
      </c>
      <c r="H858" s="142">
        <f t="shared" si="13"/>
        <v>300000</v>
      </c>
      <c r="I858" s="10"/>
    </row>
    <row r="859" spans="1:9" ht="15" customHeight="1" outlineLevel="2">
      <c r="A859" s="7">
        <v>846</v>
      </c>
      <c r="B859" s="8" t="s">
        <v>48</v>
      </c>
      <c r="C859" s="8" t="s">
        <v>165</v>
      </c>
      <c r="D859" s="8" t="s">
        <v>166</v>
      </c>
      <c r="E859" s="8" t="s">
        <v>1871</v>
      </c>
      <c r="F859" s="8" t="s">
        <v>1872</v>
      </c>
      <c r="G859" s="141" t="str">
        <f>_xlfn.IFNA(VLOOKUP(E859,TPSQ3Y65!$C$7:$AY$906,49,0),0)</f>
        <v>B</v>
      </c>
      <c r="H859" s="142">
        <f t="shared" si="13"/>
        <v>150000</v>
      </c>
      <c r="I859" s="10"/>
    </row>
    <row r="860" spans="1:9" ht="15" customHeight="1" outlineLevel="2">
      <c r="A860" s="7">
        <v>847</v>
      </c>
      <c r="B860" s="8" t="s">
        <v>48</v>
      </c>
      <c r="C860" s="8" t="s">
        <v>165</v>
      </c>
      <c r="D860" s="8" t="s">
        <v>166</v>
      </c>
      <c r="E860" s="8" t="s">
        <v>1873</v>
      </c>
      <c r="F860" s="8" t="s">
        <v>1874</v>
      </c>
      <c r="G860" s="141" t="str">
        <f>_xlfn.IFNA(VLOOKUP(E860,TPSQ3Y65!$C$7:$AY$906,49,0),0)</f>
        <v>B</v>
      </c>
      <c r="H860" s="142">
        <f t="shared" si="13"/>
        <v>150000</v>
      </c>
      <c r="I860" s="10"/>
    </row>
    <row r="861" spans="1:9" ht="15" customHeight="1" outlineLevel="2">
      <c r="A861" s="7">
        <v>848</v>
      </c>
      <c r="B861" s="8" t="s">
        <v>48</v>
      </c>
      <c r="C861" s="8" t="s">
        <v>165</v>
      </c>
      <c r="D861" s="8" t="s">
        <v>166</v>
      </c>
      <c r="E861" s="8" t="s">
        <v>1875</v>
      </c>
      <c r="F861" s="8" t="s">
        <v>1876</v>
      </c>
      <c r="G861" s="141" t="str">
        <f>_xlfn.IFNA(VLOOKUP(E861,TPSQ3Y65!$C$7:$AY$906,49,0),0)</f>
        <v>D</v>
      </c>
      <c r="H861" s="142">
        <f t="shared" si="13"/>
        <v>0</v>
      </c>
      <c r="I861" s="10"/>
    </row>
    <row r="862" spans="1:9" ht="15" customHeight="1" outlineLevel="2">
      <c r="A862" s="7">
        <v>849</v>
      </c>
      <c r="B862" s="8" t="s">
        <v>48</v>
      </c>
      <c r="C862" s="8" t="s">
        <v>165</v>
      </c>
      <c r="D862" s="8" t="s">
        <v>166</v>
      </c>
      <c r="E862" s="8" t="s">
        <v>1877</v>
      </c>
      <c r="F862" s="8" t="s">
        <v>1878</v>
      </c>
      <c r="G862" s="141" t="str">
        <f>_xlfn.IFNA(VLOOKUP(E862,TPSQ3Y65!$C$7:$AY$906,49,0),0)</f>
        <v>C</v>
      </c>
      <c r="H862" s="142">
        <f t="shared" si="13"/>
        <v>0</v>
      </c>
      <c r="I862" s="10"/>
    </row>
    <row r="863" spans="1:9" ht="15" customHeight="1" outlineLevel="2">
      <c r="A863" s="7">
        <v>850</v>
      </c>
      <c r="B863" s="8" t="s">
        <v>48</v>
      </c>
      <c r="C863" s="8" t="s">
        <v>165</v>
      </c>
      <c r="D863" s="8" t="s">
        <v>166</v>
      </c>
      <c r="E863" s="8" t="s">
        <v>1879</v>
      </c>
      <c r="F863" s="8" t="s">
        <v>1880</v>
      </c>
      <c r="G863" s="141" t="str">
        <f>_xlfn.IFNA(VLOOKUP(E863,TPSQ3Y65!$C$7:$AY$906,49,0),0)</f>
        <v>A</v>
      </c>
      <c r="H863" s="142">
        <f t="shared" si="13"/>
        <v>300000</v>
      </c>
      <c r="I863" s="10"/>
    </row>
    <row r="864" spans="1:9" ht="15" customHeight="1" outlineLevel="2">
      <c r="A864" s="7">
        <v>851</v>
      </c>
      <c r="B864" s="8" t="s">
        <v>48</v>
      </c>
      <c r="C864" s="8" t="s">
        <v>165</v>
      </c>
      <c r="D864" s="8" t="s">
        <v>166</v>
      </c>
      <c r="E864" s="8" t="s">
        <v>1881</v>
      </c>
      <c r="F864" s="8" t="s">
        <v>1882</v>
      </c>
      <c r="G864" s="141" t="str">
        <f>_xlfn.IFNA(VLOOKUP(E864,TPSQ3Y65!$C$7:$AY$906,49,0),0)</f>
        <v>B</v>
      </c>
      <c r="H864" s="142">
        <f t="shared" si="13"/>
        <v>150000</v>
      </c>
      <c r="I864" s="10"/>
    </row>
    <row r="865" spans="1:9" ht="15" customHeight="1" outlineLevel="2">
      <c r="A865" s="7">
        <v>852</v>
      </c>
      <c r="B865" s="8" t="s">
        <v>48</v>
      </c>
      <c r="C865" s="8" t="s">
        <v>165</v>
      </c>
      <c r="D865" s="8" t="s">
        <v>166</v>
      </c>
      <c r="E865" s="8" t="s">
        <v>1883</v>
      </c>
      <c r="F865" s="8" t="s">
        <v>1884</v>
      </c>
      <c r="G865" s="141" t="str">
        <f>_xlfn.IFNA(VLOOKUP(E865,TPSQ3Y65!$C$7:$AY$906,49,0),0)</f>
        <v>B</v>
      </c>
      <c r="H865" s="142">
        <f t="shared" si="13"/>
        <v>150000</v>
      </c>
      <c r="I865" s="10"/>
    </row>
    <row r="866" spans="1:9" ht="15" customHeight="1" outlineLevel="2">
      <c r="A866" s="7">
        <v>853</v>
      </c>
      <c r="B866" s="8" t="s">
        <v>48</v>
      </c>
      <c r="C866" s="8" t="s">
        <v>165</v>
      </c>
      <c r="D866" s="8" t="s">
        <v>166</v>
      </c>
      <c r="E866" s="8" t="s">
        <v>1885</v>
      </c>
      <c r="F866" s="8" t="s">
        <v>1886</v>
      </c>
      <c r="G866" s="141" t="str">
        <f>_xlfn.IFNA(VLOOKUP(E866,TPSQ3Y65!$C$7:$AY$906,49,0),0)</f>
        <v>A</v>
      </c>
      <c r="H866" s="142">
        <f t="shared" si="13"/>
        <v>300000</v>
      </c>
      <c r="I866" s="10"/>
    </row>
    <row r="867" spans="1:9" ht="15" customHeight="1" outlineLevel="2">
      <c r="A867" s="7">
        <v>854</v>
      </c>
      <c r="B867" s="8" t="s">
        <v>48</v>
      </c>
      <c r="C867" s="8" t="s">
        <v>165</v>
      </c>
      <c r="D867" s="8" t="s">
        <v>166</v>
      </c>
      <c r="E867" s="8" t="s">
        <v>1887</v>
      </c>
      <c r="F867" s="8" t="s">
        <v>1888</v>
      </c>
      <c r="G867" s="141" t="str">
        <f>_xlfn.IFNA(VLOOKUP(E867,TPSQ3Y65!$C$7:$AY$906,49,0),0)</f>
        <v>A</v>
      </c>
      <c r="H867" s="142">
        <f t="shared" si="13"/>
        <v>300000</v>
      </c>
      <c r="I867" s="10"/>
    </row>
    <row r="868" spans="1:9" ht="15" customHeight="1" outlineLevel="2">
      <c r="A868" s="7">
        <v>855</v>
      </c>
      <c r="B868" s="8" t="s">
        <v>48</v>
      </c>
      <c r="C868" s="8" t="s">
        <v>165</v>
      </c>
      <c r="D868" s="8" t="s">
        <v>166</v>
      </c>
      <c r="E868" s="8" t="s">
        <v>1889</v>
      </c>
      <c r="F868" s="8" t="s">
        <v>1890</v>
      </c>
      <c r="G868" s="141" t="str">
        <f>_xlfn.IFNA(VLOOKUP(E868,TPSQ3Y65!$C$7:$AY$906,49,0),0)</f>
        <v>A</v>
      </c>
      <c r="H868" s="142">
        <f t="shared" si="13"/>
        <v>300000</v>
      </c>
      <c r="I868" s="10"/>
    </row>
    <row r="869" spans="1:9" ht="15" customHeight="1" outlineLevel="2">
      <c r="A869" s="7">
        <v>856</v>
      </c>
      <c r="B869" s="8" t="s">
        <v>48</v>
      </c>
      <c r="C869" s="8" t="s">
        <v>165</v>
      </c>
      <c r="D869" s="8" t="s">
        <v>166</v>
      </c>
      <c r="E869" s="8" t="s">
        <v>1891</v>
      </c>
      <c r="F869" s="8" t="s">
        <v>1892</v>
      </c>
      <c r="G869" s="141" t="str">
        <f>_xlfn.IFNA(VLOOKUP(E869,TPSQ3Y65!$C$7:$AY$906,49,0),0)</f>
        <v>C</v>
      </c>
      <c r="H869" s="142">
        <f t="shared" si="13"/>
        <v>0</v>
      </c>
      <c r="I869" s="10"/>
    </row>
    <row r="870" spans="1:9" ht="15" customHeight="1" outlineLevel="2">
      <c r="A870" s="12">
        <v>857</v>
      </c>
      <c r="B870" s="13" t="s">
        <v>48</v>
      </c>
      <c r="C870" s="8" t="s">
        <v>49</v>
      </c>
      <c r="D870" s="13" t="s">
        <v>50</v>
      </c>
      <c r="E870" s="13" t="s">
        <v>1893</v>
      </c>
      <c r="F870" s="13" t="s">
        <v>1894</v>
      </c>
      <c r="G870" s="141" t="str">
        <f>_xlfn.IFNA(VLOOKUP(E870,TPSQ3Y65!$C$7:$AY$906,49,0),0)</f>
        <v>A</v>
      </c>
      <c r="H870" s="142">
        <f t="shared" si="13"/>
        <v>300000</v>
      </c>
      <c r="I870" s="10"/>
    </row>
    <row r="871" spans="1:9" ht="15" customHeight="1" outlineLevel="2">
      <c r="A871" s="7">
        <v>858</v>
      </c>
      <c r="B871" s="8" t="s">
        <v>48</v>
      </c>
      <c r="C871" s="8" t="s">
        <v>49</v>
      </c>
      <c r="D871" s="8" t="s">
        <v>50</v>
      </c>
      <c r="E871" s="8" t="s">
        <v>1895</v>
      </c>
      <c r="F871" s="8" t="s">
        <v>1896</v>
      </c>
      <c r="G871" s="141" t="str">
        <f>_xlfn.IFNA(VLOOKUP(E871,TPSQ3Y65!$C$7:$AY$906,49,0),0)</f>
        <v>B</v>
      </c>
      <c r="H871" s="142">
        <f t="shared" si="13"/>
        <v>150000</v>
      </c>
      <c r="I871" s="10"/>
    </row>
    <row r="872" spans="1:9" ht="15" customHeight="1" outlineLevel="2">
      <c r="A872" s="7">
        <v>859</v>
      </c>
      <c r="B872" s="8" t="s">
        <v>48</v>
      </c>
      <c r="C872" s="8" t="s">
        <v>49</v>
      </c>
      <c r="D872" s="8" t="s">
        <v>50</v>
      </c>
      <c r="E872" s="8" t="s">
        <v>1897</v>
      </c>
      <c r="F872" s="8" t="s">
        <v>1898</v>
      </c>
      <c r="G872" s="141" t="str">
        <f>_xlfn.IFNA(VLOOKUP(E872,TPSQ3Y65!$C$7:$AY$906,49,0),0)</f>
        <v>C</v>
      </c>
      <c r="H872" s="142">
        <f t="shared" si="13"/>
        <v>0</v>
      </c>
      <c r="I872" s="10"/>
    </row>
    <row r="873" spans="1:9" ht="15" customHeight="1" outlineLevel="2">
      <c r="A873" s="7">
        <v>860</v>
      </c>
      <c r="B873" s="8" t="s">
        <v>48</v>
      </c>
      <c r="C873" s="8" t="s">
        <v>49</v>
      </c>
      <c r="D873" s="8" t="s">
        <v>50</v>
      </c>
      <c r="E873" s="8" t="s">
        <v>1899</v>
      </c>
      <c r="F873" s="8" t="s">
        <v>1900</v>
      </c>
      <c r="G873" s="141" t="str">
        <f>_xlfn.IFNA(VLOOKUP(E873,TPSQ3Y65!$C$7:$AY$906,49,0),0)</f>
        <v>A</v>
      </c>
      <c r="H873" s="142">
        <f t="shared" si="13"/>
        <v>300000</v>
      </c>
      <c r="I873" s="10"/>
    </row>
    <row r="874" spans="1:9" ht="15" customHeight="1" outlineLevel="2">
      <c r="A874" s="7">
        <v>861</v>
      </c>
      <c r="B874" s="8" t="s">
        <v>48</v>
      </c>
      <c r="C874" s="8" t="s">
        <v>49</v>
      </c>
      <c r="D874" s="8" t="s">
        <v>50</v>
      </c>
      <c r="E874" s="8" t="s">
        <v>1901</v>
      </c>
      <c r="F874" s="8" t="s">
        <v>1902</v>
      </c>
      <c r="G874" s="141" t="str">
        <f>_xlfn.IFNA(VLOOKUP(E874,TPSQ3Y65!$C$7:$AY$906,49,0),0)</f>
        <v>C</v>
      </c>
      <c r="H874" s="142">
        <f t="shared" si="13"/>
        <v>0</v>
      </c>
      <c r="I874" s="10"/>
    </row>
    <row r="875" spans="1:9" ht="15" customHeight="1" outlineLevel="2">
      <c r="A875" s="7">
        <v>862</v>
      </c>
      <c r="B875" s="8" t="s">
        <v>48</v>
      </c>
      <c r="C875" s="8" t="s">
        <v>49</v>
      </c>
      <c r="D875" s="8" t="s">
        <v>50</v>
      </c>
      <c r="E875" s="8" t="s">
        <v>1903</v>
      </c>
      <c r="F875" s="8" t="s">
        <v>1904</v>
      </c>
      <c r="G875" s="141" t="str">
        <f>_xlfn.IFNA(VLOOKUP(E875,TPSQ3Y65!$C$7:$AY$906,49,0),0)</f>
        <v>A</v>
      </c>
      <c r="H875" s="142">
        <f t="shared" si="13"/>
        <v>300000</v>
      </c>
      <c r="I875" s="10"/>
    </row>
    <row r="876" spans="1:9" ht="15" customHeight="1" outlineLevel="2">
      <c r="A876" s="7">
        <v>863</v>
      </c>
      <c r="B876" s="8" t="s">
        <v>48</v>
      </c>
      <c r="C876" s="8" t="s">
        <v>49</v>
      </c>
      <c r="D876" s="8" t="s">
        <v>50</v>
      </c>
      <c r="E876" s="8" t="s">
        <v>1905</v>
      </c>
      <c r="F876" s="8" t="s">
        <v>1906</v>
      </c>
      <c r="G876" s="141" t="str">
        <f>_xlfn.IFNA(VLOOKUP(E876,TPSQ3Y65!$C$7:$AY$906,49,0),0)</f>
        <v>C</v>
      </c>
      <c r="H876" s="142">
        <f t="shared" si="13"/>
        <v>0</v>
      </c>
      <c r="I876" s="10"/>
    </row>
    <row r="877" spans="1:9" ht="15" customHeight="1" outlineLevel="2">
      <c r="A877" s="12">
        <v>864</v>
      </c>
      <c r="B877" s="13" t="s">
        <v>48</v>
      </c>
      <c r="C877" s="8" t="s">
        <v>125</v>
      </c>
      <c r="D877" s="13" t="s">
        <v>126</v>
      </c>
      <c r="E877" s="13" t="s">
        <v>1907</v>
      </c>
      <c r="F877" s="13" t="s">
        <v>1908</v>
      </c>
      <c r="G877" s="141" t="str">
        <f>_xlfn.IFNA(VLOOKUP(E877,TPSQ3Y65!$C$7:$AY$906,49,0),0)</f>
        <v>B</v>
      </c>
      <c r="H877" s="142">
        <f t="shared" si="13"/>
        <v>150000</v>
      </c>
      <c r="I877" s="10"/>
    </row>
    <row r="878" spans="1:9" ht="15" customHeight="1" outlineLevel="2">
      <c r="A878" s="7">
        <v>865</v>
      </c>
      <c r="B878" s="8" t="s">
        <v>48</v>
      </c>
      <c r="C878" s="8" t="s">
        <v>125</v>
      </c>
      <c r="D878" s="8" t="s">
        <v>126</v>
      </c>
      <c r="E878" s="8" t="s">
        <v>1909</v>
      </c>
      <c r="F878" s="8" t="s">
        <v>1910</v>
      </c>
      <c r="G878" s="141" t="str">
        <f>_xlfn.IFNA(VLOOKUP(E878,TPSQ3Y65!$C$7:$AY$906,49,0),0)</f>
        <v>A</v>
      </c>
      <c r="H878" s="142">
        <f t="shared" si="13"/>
        <v>300000</v>
      </c>
      <c r="I878" s="10"/>
    </row>
    <row r="879" spans="1:9" ht="15" customHeight="1" outlineLevel="2">
      <c r="A879" s="7">
        <v>866</v>
      </c>
      <c r="B879" s="8" t="s">
        <v>48</v>
      </c>
      <c r="C879" s="8" t="s">
        <v>125</v>
      </c>
      <c r="D879" s="8" t="s">
        <v>126</v>
      </c>
      <c r="E879" s="8" t="s">
        <v>1911</v>
      </c>
      <c r="F879" s="8" t="s">
        <v>1912</v>
      </c>
      <c r="G879" s="141" t="str">
        <f>_xlfn.IFNA(VLOOKUP(E879,TPSQ3Y65!$C$7:$AY$906,49,0),0)</f>
        <v>A</v>
      </c>
      <c r="H879" s="142">
        <f t="shared" si="13"/>
        <v>300000</v>
      </c>
      <c r="I879" s="10"/>
    </row>
    <row r="880" spans="1:9" ht="15" customHeight="1" outlineLevel="2">
      <c r="A880" s="7">
        <v>867</v>
      </c>
      <c r="B880" s="8" t="s">
        <v>48</v>
      </c>
      <c r="C880" s="8" t="s">
        <v>125</v>
      </c>
      <c r="D880" s="8" t="s">
        <v>126</v>
      </c>
      <c r="E880" s="8" t="s">
        <v>1913</v>
      </c>
      <c r="F880" s="8" t="s">
        <v>1914</v>
      </c>
      <c r="G880" s="141" t="str">
        <f>_xlfn.IFNA(VLOOKUP(E880,TPSQ3Y65!$C$7:$AY$906,49,0),0)</f>
        <v>B</v>
      </c>
      <c r="H880" s="142">
        <f t="shared" si="13"/>
        <v>150000</v>
      </c>
      <c r="I880" s="10"/>
    </row>
    <row r="881" spans="1:9" ht="15" customHeight="1" outlineLevel="2">
      <c r="A881" s="7">
        <v>868</v>
      </c>
      <c r="B881" s="8" t="s">
        <v>48</v>
      </c>
      <c r="C881" s="8" t="s">
        <v>125</v>
      </c>
      <c r="D881" s="8" t="s">
        <v>126</v>
      </c>
      <c r="E881" s="8" t="s">
        <v>1915</v>
      </c>
      <c r="F881" s="8" t="s">
        <v>1916</v>
      </c>
      <c r="G881" s="141" t="str">
        <f>_xlfn.IFNA(VLOOKUP(E881,TPSQ3Y65!$C$7:$AY$906,49,0),0)</f>
        <v>B</v>
      </c>
      <c r="H881" s="142">
        <f t="shared" si="13"/>
        <v>150000</v>
      </c>
      <c r="I881" s="10"/>
    </row>
    <row r="882" spans="1:9" ht="15" customHeight="1" outlineLevel="2">
      <c r="A882" s="7">
        <v>869</v>
      </c>
      <c r="B882" s="8" t="s">
        <v>48</v>
      </c>
      <c r="C882" s="8" t="s">
        <v>125</v>
      </c>
      <c r="D882" s="8" t="s">
        <v>126</v>
      </c>
      <c r="E882" s="8" t="s">
        <v>1917</v>
      </c>
      <c r="F882" s="8" t="s">
        <v>1918</v>
      </c>
      <c r="G882" s="141" t="str">
        <f>_xlfn.IFNA(VLOOKUP(E882,TPSQ3Y65!$C$7:$AY$906,49,0),0)</f>
        <v>F</v>
      </c>
      <c r="H882" s="142">
        <f t="shared" si="13"/>
        <v>0</v>
      </c>
      <c r="I882" s="10"/>
    </row>
    <row r="883" spans="1:9" ht="15" customHeight="1" outlineLevel="2">
      <c r="A883" s="7">
        <v>870</v>
      </c>
      <c r="B883" s="8" t="s">
        <v>48</v>
      </c>
      <c r="C883" s="8" t="s">
        <v>125</v>
      </c>
      <c r="D883" s="8" t="s">
        <v>126</v>
      </c>
      <c r="E883" s="8" t="s">
        <v>1919</v>
      </c>
      <c r="F883" s="8" t="s">
        <v>1920</v>
      </c>
      <c r="G883" s="141" t="str">
        <f>_xlfn.IFNA(VLOOKUP(E883,TPSQ3Y65!$C$7:$AY$906,49,0),0)</f>
        <v>C</v>
      </c>
      <c r="H883" s="142">
        <f t="shared" si="13"/>
        <v>0</v>
      </c>
      <c r="I883" s="10"/>
    </row>
    <row r="884" spans="1:9" ht="15" customHeight="1" outlineLevel="2">
      <c r="A884" s="7">
        <v>871</v>
      </c>
      <c r="B884" s="8" t="s">
        <v>48</v>
      </c>
      <c r="C884" s="8" t="s">
        <v>125</v>
      </c>
      <c r="D884" s="8" t="s">
        <v>126</v>
      </c>
      <c r="E884" s="8" t="s">
        <v>1921</v>
      </c>
      <c r="F884" s="8" t="s">
        <v>1922</v>
      </c>
      <c r="G884" s="141" t="str">
        <f>_xlfn.IFNA(VLOOKUP(E884,TPSQ3Y65!$C$7:$AY$906,49,0),0)</f>
        <v>F</v>
      </c>
      <c r="H884" s="142">
        <f t="shared" si="13"/>
        <v>0</v>
      </c>
      <c r="I884" s="10"/>
    </row>
    <row r="885" spans="1:9" ht="15" customHeight="1" outlineLevel="2">
      <c r="A885" s="7">
        <v>872</v>
      </c>
      <c r="B885" s="8" t="s">
        <v>48</v>
      </c>
      <c r="C885" s="8" t="s">
        <v>125</v>
      </c>
      <c r="D885" s="8" t="s">
        <v>126</v>
      </c>
      <c r="E885" s="8" t="s">
        <v>1923</v>
      </c>
      <c r="F885" s="8" t="s">
        <v>1924</v>
      </c>
      <c r="G885" s="141" t="str">
        <f>_xlfn.IFNA(VLOOKUP(E885,TPSQ3Y65!$C$7:$AY$906,49,0),0)</f>
        <v>C</v>
      </c>
      <c r="H885" s="142">
        <f t="shared" si="13"/>
        <v>0</v>
      </c>
      <c r="I885" s="10"/>
    </row>
    <row r="886" spans="1:9" ht="15" customHeight="1" outlineLevel="2">
      <c r="A886" s="7">
        <v>873</v>
      </c>
      <c r="B886" s="8" t="s">
        <v>48</v>
      </c>
      <c r="C886" s="8" t="s">
        <v>125</v>
      </c>
      <c r="D886" s="8" t="s">
        <v>126</v>
      </c>
      <c r="E886" s="8" t="s">
        <v>1925</v>
      </c>
      <c r="F886" s="8" t="s">
        <v>1926</v>
      </c>
      <c r="G886" s="141" t="str">
        <f>_xlfn.IFNA(VLOOKUP(E886,TPSQ3Y65!$C$7:$AY$906,49,0),0)</f>
        <v>D</v>
      </c>
      <c r="H886" s="142">
        <f t="shared" si="13"/>
        <v>0</v>
      </c>
      <c r="I886" s="10"/>
    </row>
    <row r="887" spans="1:9" ht="15" customHeight="1" outlineLevel="2">
      <c r="A887" s="12">
        <v>874</v>
      </c>
      <c r="B887" s="13" t="s">
        <v>48</v>
      </c>
      <c r="C887" s="8" t="s">
        <v>81</v>
      </c>
      <c r="D887" s="13" t="s">
        <v>82</v>
      </c>
      <c r="E887" s="13" t="s">
        <v>1927</v>
      </c>
      <c r="F887" s="13" t="s">
        <v>1928</v>
      </c>
      <c r="G887" s="141" t="str">
        <f>_xlfn.IFNA(VLOOKUP(E887,TPSQ3Y65!$C$7:$AY$906,49,0),0)</f>
        <v>A</v>
      </c>
      <c r="H887" s="142">
        <f t="shared" si="13"/>
        <v>300000</v>
      </c>
      <c r="I887" s="10"/>
    </row>
    <row r="888" spans="1:9" ht="15" customHeight="1" outlineLevel="2">
      <c r="A888" s="7">
        <v>875</v>
      </c>
      <c r="B888" s="8" t="s">
        <v>48</v>
      </c>
      <c r="C888" s="8" t="s">
        <v>81</v>
      </c>
      <c r="D888" s="8" t="s">
        <v>82</v>
      </c>
      <c r="E888" s="8" t="s">
        <v>1929</v>
      </c>
      <c r="F888" s="8" t="s">
        <v>1930</v>
      </c>
      <c r="G888" s="141" t="str">
        <f>_xlfn.IFNA(VLOOKUP(E888,TPSQ3Y65!$C$7:$AY$906,49,0),0)</f>
        <v>A</v>
      </c>
      <c r="H888" s="142">
        <f t="shared" si="13"/>
        <v>300000</v>
      </c>
      <c r="I888" s="10"/>
    </row>
    <row r="889" spans="1:9" ht="15" customHeight="1" outlineLevel="2">
      <c r="A889" s="7">
        <v>876</v>
      </c>
      <c r="B889" s="8" t="s">
        <v>48</v>
      </c>
      <c r="C889" s="8" t="s">
        <v>81</v>
      </c>
      <c r="D889" s="8" t="s">
        <v>82</v>
      </c>
      <c r="E889" s="8" t="s">
        <v>1931</v>
      </c>
      <c r="F889" s="8" t="s">
        <v>1932</v>
      </c>
      <c r="G889" s="141" t="str">
        <f>_xlfn.IFNA(VLOOKUP(E889,TPSQ3Y65!$C$7:$AY$906,49,0),0)</f>
        <v>C</v>
      </c>
      <c r="H889" s="142">
        <f t="shared" si="13"/>
        <v>0</v>
      </c>
      <c r="I889" s="10"/>
    </row>
    <row r="890" spans="1:9" ht="15" customHeight="1" outlineLevel="2">
      <c r="A890" s="7">
        <v>877</v>
      </c>
      <c r="B890" s="8" t="s">
        <v>48</v>
      </c>
      <c r="C890" s="8" t="s">
        <v>81</v>
      </c>
      <c r="D890" s="8" t="s">
        <v>82</v>
      </c>
      <c r="E890" s="8" t="s">
        <v>1933</v>
      </c>
      <c r="F890" s="8" t="s">
        <v>1934</v>
      </c>
      <c r="G890" s="141" t="str">
        <f>_xlfn.IFNA(VLOOKUP(E890,TPSQ3Y65!$C$7:$AY$906,49,0),0)</f>
        <v>B</v>
      </c>
      <c r="H890" s="142">
        <f t="shared" si="13"/>
        <v>150000</v>
      </c>
      <c r="I890" s="10"/>
    </row>
    <row r="891" spans="1:9" ht="15" customHeight="1" outlineLevel="2">
      <c r="A891" s="7">
        <v>878</v>
      </c>
      <c r="B891" s="8" t="s">
        <v>48</v>
      </c>
      <c r="C891" s="8" t="s">
        <v>81</v>
      </c>
      <c r="D891" s="8" t="s">
        <v>82</v>
      </c>
      <c r="E891" s="8" t="s">
        <v>1935</v>
      </c>
      <c r="F891" s="8" t="s">
        <v>1936</v>
      </c>
      <c r="G891" s="141" t="str">
        <f>_xlfn.IFNA(VLOOKUP(E891,TPSQ3Y65!$C$7:$AY$906,49,0),0)</f>
        <v>C</v>
      </c>
      <c r="H891" s="142">
        <f t="shared" si="13"/>
        <v>0</v>
      </c>
      <c r="I891" s="10"/>
    </row>
    <row r="892" spans="1:9" ht="15" customHeight="1" outlineLevel="2">
      <c r="A892" s="7">
        <v>879</v>
      </c>
      <c r="B892" s="8" t="s">
        <v>48</v>
      </c>
      <c r="C892" s="8" t="s">
        <v>81</v>
      </c>
      <c r="D892" s="8" t="s">
        <v>82</v>
      </c>
      <c r="E892" s="8" t="s">
        <v>1937</v>
      </c>
      <c r="F892" s="8" t="s">
        <v>1938</v>
      </c>
      <c r="G892" s="141" t="str">
        <f>_xlfn.IFNA(VLOOKUP(E892,TPSQ3Y65!$C$7:$AY$906,49,0),0)</f>
        <v>A</v>
      </c>
      <c r="H892" s="142">
        <f t="shared" si="13"/>
        <v>300000</v>
      </c>
      <c r="I892" s="10"/>
    </row>
    <row r="893" spans="1:9" ht="15" customHeight="1" outlineLevel="2">
      <c r="A893" s="7">
        <v>880</v>
      </c>
      <c r="B893" s="8" t="s">
        <v>48</v>
      </c>
      <c r="C893" s="8" t="s">
        <v>81</v>
      </c>
      <c r="D893" s="8" t="s">
        <v>82</v>
      </c>
      <c r="E893" s="8" t="s">
        <v>1939</v>
      </c>
      <c r="F893" s="8" t="s">
        <v>1940</v>
      </c>
      <c r="G893" s="141" t="str">
        <f>_xlfn.IFNA(VLOOKUP(E893,TPSQ3Y65!$C$7:$AY$906,49,0),0)</f>
        <v>B</v>
      </c>
      <c r="H893" s="142">
        <f t="shared" si="13"/>
        <v>150000</v>
      </c>
      <c r="I893" s="10"/>
    </row>
    <row r="894" spans="1:9" ht="15" customHeight="1" outlineLevel="2">
      <c r="A894" s="7">
        <v>881</v>
      </c>
      <c r="B894" s="8" t="s">
        <v>48</v>
      </c>
      <c r="C894" s="8" t="s">
        <v>81</v>
      </c>
      <c r="D894" s="8" t="s">
        <v>82</v>
      </c>
      <c r="E894" s="8" t="s">
        <v>1941</v>
      </c>
      <c r="F894" s="8" t="s">
        <v>1942</v>
      </c>
      <c r="G894" s="141" t="str">
        <f>_xlfn.IFNA(VLOOKUP(E894,TPSQ3Y65!$C$7:$AY$906,49,0),0)</f>
        <v>B</v>
      </c>
      <c r="H894" s="142">
        <f t="shared" si="13"/>
        <v>150000</v>
      </c>
      <c r="I894" s="10"/>
    </row>
    <row r="895" spans="1:9" ht="15" customHeight="1" outlineLevel="2">
      <c r="A895" s="7">
        <v>882</v>
      </c>
      <c r="B895" s="8" t="s">
        <v>48</v>
      </c>
      <c r="C895" s="8" t="s">
        <v>81</v>
      </c>
      <c r="D895" s="8" t="s">
        <v>82</v>
      </c>
      <c r="E895" s="8" t="s">
        <v>1943</v>
      </c>
      <c r="F895" s="8" t="s">
        <v>1944</v>
      </c>
      <c r="G895" s="141" t="str">
        <f>_xlfn.IFNA(VLOOKUP(E895,TPSQ3Y65!$C$7:$AY$906,49,0),0)</f>
        <v>B</v>
      </c>
      <c r="H895" s="142">
        <f t="shared" si="13"/>
        <v>150000</v>
      </c>
      <c r="I895" s="10"/>
    </row>
    <row r="896" spans="1:9" ht="15" customHeight="1" outlineLevel="2">
      <c r="A896" s="7">
        <v>883</v>
      </c>
      <c r="B896" s="8" t="s">
        <v>48</v>
      </c>
      <c r="C896" s="8" t="s">
        <v>81</v>
      </c>
      <c r="D896" s="8" t="s">
        <v>82</v>
      </c>
      <c r="E896" s="8" t="s">
        <v>1945</v>
      </c>
      <c r="F896" s="8" t="s">
        <v>1946</v>
      </c>
      <c r="G896" s="141" t="str">
        <f>_xlfn.IFNA(VLOOKUP(E896,TPSQ3Y65!$C$7:$AY$906,49,0),0)</f>
        <v>C</v>
      </c>
      <c r="H896" s="142">
        <f t="shared" si="13"/>
        <v>0</v>
      </c>
      <c r="I896" s="10"/>
    </row>
    <row r="897" spans="1:9" ht="15" customHeight="1" outlineLevel="2">
      <c r="A897" s="7">
        <v>884</v>
      </c>
      <c r="B897" s="8" t="s">
        <v>48</v>
      </c>
      <c r="C897" s="8" t="s">
        <v>81</v>
      </c>
      <c r="D897" s="8" t="s">
        <v>82</v>
      </c>
      <c r="E897" s="8" t="s">
        <v>1947</v>
      </c>
      <c r="F897" s="8" t="s">
        <v>1948</v>
      </c>
      <c r="G897" s="141" t="str">
        <f>_xlfn.IFNA(VLOOKUP(E897,TPSQ3Y65!$C$7:$AY$906,49,0),0)</f>
        <v>B</v>
      </c>
      <c r="H897" s="142">
        <f t="shared" si="13"/>
        <v>150000</v>
      </c>
      <c r="I897" s="10"/>
    </row>
    <row r="898" spans="1:9" ht="15" customHeight="1" outlineLevel="2">
      <c r="A898" s="12">
        <v>885</v>
      </c>
      <c r="B898" s="13" t="s">
        <v>48</v>
      </c>
      <c r="C898" s="8" t="s">
        <v>127</v>
      </c>
      <c r="D898" s="13" t="s">
        <v>128</v>
      </c>
      <c r="E898" s="13" t="s">
        <v>1949</v>
      </c>
      <c r="F898" s="13" t="s">
        <v>1950</v>
      </c>
      <c r="G898" s="141" t="str">
        <f>_xlfn.IFNA(VLOOKUP(E898,TPSQ3Y65!$C$7:$AY$906,49,0),0)</f>
        <v>B</v>
      </c>
      <c r="H898" s="142">
        <f t="shared" si="13"/>
        <v>150000</v>
      </c>
      <c r="I898" s="10"/>
    </row>
    <row r="899" spans="1:9" ht="15" customHeight="1" outlineLevel="2">
      <c r="A899" s="7">
        <v>886</v>
      </c>
      <c r="B899" s="8" t="s">
        <v>48</v>
      </c>
      <c r="C899" s="8" t="s">
        <v>127</v>
      </c>
      <c r="D899" s="8" t="s">
        <v>128</v>
      </c>
      <c r="E899" s="8" t="s">
        <v>1951</v>
      </c>
      <c r="F899" s="8" t="s">
        <v>1952</v>
      </c>
      <c r="G899" s="141" t="str">
        <f>_xlfn.IFNA(VLOOKUP(E899,TPSQ3Y65!$C$7:$AY$906,49,0),0)</f>
        <v>B</v>
      </c>
      <c r="H899" s="142">
        <f t="shared" si="13"/>
        <v>150000</v>
      </c>
      <c r="I899" s="10"/>
    </row>
    <row r="900" spans="1:9" ht="15" customHeight="1" outlineLevel="2">
      <c r="A900" s="7">
        <v>887</v>
      </c>
      <c r="B900" s="8" t="s">
        <v>48</v>
      </c>
      <c r="C900" s="8" t="s">
        <v>127</v>
      </c>
      <c r="D900" s="8" t="s">
        <v>128</v>
      </c>
      <c r="E900" s="8" t="s">
        <v>1953</v>
      </c>
      <c r="F900" s="8" t="s">
        <v>1954</v>
      </c>
      <c r="G900" s="141" t="str">
        <f>_xlfn.IFNA(VLOOKUP(E900,TPSQ3Y65!$C$7:$AY$906,49,0),0)</f>
        <v>B</v>
      </c>
      <c r="H900" s="142">
        <f t="shared" si="13"/>
        <v>150000</v>
      </c>
      <c r="I900" s="10"/>
    </row>
    <row r="901" spans="1:9" ht="15" customHeight="1" outlineLevel="2">
      <c r="A901" s="7">
        <v>888</v>
      </c>
      <c r="B901" s="8" t="s">
        <v>48</v>
      </c>
      <c r="C901" s="8" t="s">
        <v>127</v>
      </c>
      <c r="D901" s="8" t="s">
        <v>128</v>
      </c>
      <c r="E901" s="8" t="s">
        <v>1955</v>
      </c>
      <c r="F901" s="8" t="s">
        <v>1956</v>
      </c>
      <c r="G901" s="141" t="str">
        <f>_xlfn.IFNA(VLOOKUP(E901,TPSQ3Y65!$C$7:$AY$906,49,0),0)</f>
        <v>B</v>
      </c>
      <c r="H901" s="142">
        <f t="shared" si="13"/>
        <v>150000</v>
      </c>
      <c r="I901" s="10"/>
    </row>
    <row r="902" spans="1:9" ht="15" customHeight="1" outlineLevel="2">
      <c r="A902" s="7">
        <v>889</v>
      </c>
      <c r="B902" s="8" t="s">
        <v>48</v>
      </c>
      <c r="C902" s="8" t="s">
        <v>127</v>
      </c>
      <c r="D902" s="8" t="s">
        <v>128</v>
      </c>
      <c r="E902" s="8" t="s">
        <v>1957</v>
      </c>
      <c r="F902" s="8" t="s">
        <v>1958</v>
      </c>
      <c r="G902" s="141" t="str">
        <f>_xlfn.IFNA(VLOOKUP(E902,TPSQ3Y65!$C$7:$AY$906,49,0),0)</f>
        <v>A</v>
      </c>
      <c r="H902" s="142">
        <f t="shared" si="13"/>
        <v>300000</v>
      </c>
      <c r="I902" s="10"/>
    </row>
    <row r="903" spans="1:9" ht="15" customHeight="1" outlineLevel="2">
      <c r="A903" s="7">
        <v>890</v>
      </c>
      <c r="B903" s="8" t="s">
        <v>48</v>
      </c>
      <c r="C903" s="8" t="s">
        <v>127</v>
      </c>
      <c r="D903" s="8" t="s">
        <v>128</v>
      </c>
      <c r="E903" s="8" t="s">
        <v>1959</v>
      </c>
      <c r="F903" s="8" t="s">
        <v>1960</v>
      </c>
      <c r="G903" s="141" t="str">
        <f>_xlfn.IFNA(VLOOKUP(E903,TPSQ3Y65!$C$7:$AY$906,49,0),0)</f>
        <v>B</v>
      </c>
      <c r="H903" s="142">
        <f t="shared" si="13"/>
        <v>150000</v>
      </c>
      <c r="I903" s="10"/>
    </row>
    <row r="904" spans="1:9" ht="15" customHeight="1" outlineLevel="2">
      <c r="A904" s="7">
        <v>891</v>
      </c>
      <c r="B904" s="8" t="s">
        <v>48</v>
      </c>
      <c r="C904" s="8" t="s">
        <v>127</v>
      </c>
      <c r="D904" s="8" t="s">
        <v>128</v>
      </c>
      <c r="E904" s="8" t="s">
        <v>1961</v>
      </c>
      <c r="F904" s="8" t="s">
        <v>1962</v>
      </c>
      <c r="G904" s="141" t="str">
        <f>_xlfn.IFNA(VLOOKUP(E904,TPSQ3Y65!$C$7:$AY$906,49,0),0)</f>
        <v>C</v>
      </c>
      <c r="H904" s="142">
        <f t="shared" si="13"/>
        <v>0</v>
      </c>
      <c r="I904" s="10"/>
    </row>
    <row r="905" spans="1:9" ht="15" customHeight="1" outlineLevel="2">
      <c r="A905" s="7">
        <v>892</v>
      </c>
      <c r="B905" s="8" t="s">
        <v>48</v>
      </c>
      <c r="C905" s="8" t="s">
        <v>127</v>
      </c>
      <c r="D905" s="8" t="s">
        <v>128</v>
      </c>
      <c r="E905" s="8" t="s">
        <v>1963</v>
      </c>
      <c r="F905" s="8" t="s">
        <v>1964</v>
      </c>
      <c r="G905" s="141" t="str">
        <f>_xlfn.IFNA(VLOOKUP(E905,TPSQ3Y65!$C$7:$AY$906,49,0),0)</f>
        <v>A</v>
      </c>
      <c r="H905" s="142">
        <f t="shared" si="13"/>
        <v>300000</v>
      </c>
      <c r="I905" s="10"/>
    </row>
    <row r="906" spans="1:9" ht="15" customHeight="1" outlineLevel="2">
      <c r="A906" s="7">
        <v>893</v>
      </c>
      <c r="B906" s="8" t="s">
        <v>48</v>
      </c>
      <c r="C906" s="8" t="s">
        <v>127</v>
      </c>
      <c r="D906" s="8" t="s">
        <v>128</v>
      </c>
      <c r="E906" s="8" t="s">
        <v>1965</v>
      </c>
      <c r="F906" s="8" t="s">
        <v>1966</v>
      </c>
      <c r="G906" s="141" t="str">
        <f>_xlfn.IFNA(VLOOKUP(E906,TPSQ3Y65!$C$7:$AY$906,49,0),0)</f>
        <v>C</v>
      </c>
      <c r="H906" s="142">
        <f t="shared" si="13"/>
        <v>0</v>
      </c>
      <c r="I906" s="10"/>
    </row>
    <row r="907" spans="1:9" ht="15" customHeight="1" outlineLevel="2">
      <c r="A907" s="7">
        <v>894</v>
      </c>
      <c r="B907" s="8" t="s">
        <v>48</v>
      </c>
      <c r="C907" s="8" t="s">
        <v>127</v>
      </c>
      <c r="D907" s="8" t="s">
        <v>128</v>
      </c>
      <c r="E907" s="8" t="s">
        <v>1967</v>
      </c>
      <c r="F907" s="8" t="s">
        <v>1968</v>
      </c>
      <c r="G907" s="141" t="str">
        <f>_xlfn.IFNA(VLOOKUP(E907,TPSQ3Y65!$C$7:$AY$906,49,0),0)</f>
        <v>C</v>
      </c>
      <c r="H907" s="142">
        <f t="shared" si="13"/>
        <v>0</v>
      </c>
      <c r="I907" s="10"/>
    </row>
    <row r="908" spans="1:9" ht="15" customHeight="1" outlineLevel="2">
      <c r="A908" s="7">
        <v>895</v>
      </c>
      <c r="B908" s="8" t="s">
        <v>48</v>
      </c>
      <c r="C908" s="8" t="s">
        <v>127</v>
      </c>
      <c r="D908" s="8" t="s">
        <v>128</v>
      </c>
      <c r="E908" s="8" t="s">
        <v>1969</v>
      </c>
      <c r="F908" s="8" t="s">
        <v>1970</v>
      </c>
      <c r="G908" s="141" t="str">
        <f>_xlfn.IFNA(VLOOKUP(E908,TPSQ3Y65!$C$7:$AY$906,49,0),0)</f>
        <v>A</v>
      </c>
      <c r="H908" s="142">
        <f t="shared" si="13"/>
        <v>300000</v>
      </c>
      <c r="I908" s="10"/>
    </row>
    <row r="909" spans="1:9" ht="15" customHeight="1" outlineLevel="2">
      <c r="A909" s="7">
        <v>896</v>
      </c>
      <c r="B909" s="8" t="s">
        <v>48</v>
      </c>
      <c r="C909" s="8" t="s">
        <v>127</v>
      </c>
      <c r="D909" s="8" t="s">
        <v>128</v>
      </c>
      <c r="E909" s="8" t="s">
        <v>1971</v>
      </c>
      <c r="F909" s="8" t="s">
        <v>1972</v>
      </c>
      <c r="G909" s="141" t="str">
        <f>_xlfn.IFNA(VLOOKUP(E909,TPSQ3Y65!$C$7:$AY$906,49,0),0)</f>
        <v>C</v>
      </c>
      <c r="H909" s="142">
        <f t="shared" si="13"/>
        <v>0</v>
      </c>
      <c r="I909" s="10"/>
    </row>
    <row r="910" spans="1:9" ht="15" customHeight="1" outlineLevel="2">
      <c r="A910" s="12">
        <v>897</v>
      </c>
      <c r="B910" s="13" t="s">
        <v>48</v>
      </c>
      <c r="C910" s="8" t="s">
        <v>83</v>
      </c>
      <c r="D910" s="13" t="s">
        <v>84</v>
      </c>
      <c r="E910" s="13" t="s">
        <v>1973</v>
      </c>
      <c r="F910" s="13" t="s">
        <v>1974</v>
      </c>
      <c r="G910" s="141" t="str">
        <f>_xlfn.IFNA(VLOOKUP(E910,TPSQ3Y65!$C$7:$AY$906,49,0),0)</f>
        <v>A</v>
      </c>
      <c r="H910" s="142">
        <f t="shared" si="13"/>
        <v>300000</v>
      </c>
      <c r="I910" s="10"/>
    </row>
    <row r="911" spans="1:9" ht="15" customHeight="1" outlineLevel="2">
      <c r="A911" s="7">
        <v>898</v>
      </c>
      <c r="B911" s="8" t="s">
        <v>48</v>
      </c>
      <c r="C911" s="8" t="s">
        <v>83</v>
      </c>
      <c r="D911" s="8" t="s">
        <v>84</v>
      </c>
      <c r="E911" s="8" t="s">
        <v>1975</v>
      </c>
      <c r="F911" s="8" t="s">
        <v>1976</v>
      </c>
      <c r="G911" s="141" t="str">
        <f>_xlfn.IFNA(VLOOKUP(E911,TPSQ3Y65!$C$7:$AY$906,49,0),0)</f>
        <v>B</v>
      </c>
      <c r="H911" s="142">
        <f t="shared" ref="H911:H930" si="14">IF(G911="B",150000,IF(G911="A",300000,0))</f>
        <v>150000</v>
      </c>
      <c r="I911" s="10"/>
    </row>
    <row r="912" spans="1:9" ht="15" customHeight="1" outlineLevel="2">
      <c r="A912" s="7">
        <v>899</v>
      </c>
      <c r="B912" s="8" t="s">
        <v>48</v>
      </c>
      <c r="C912" s="8" t="s">
        <v>83</v>
      </c>
      <c r="D912" s="8" t="s">
        <v>84</v>
      </c>
      <c r="E912" s="8" t="s">
        <v>1977</v>
      </c>
      <c r="F912" s="8" t="s">
        <v>1978</v>
      </c>
      <c r="G912" s="141" t="str">
        <f>_xlfn.IFNA(VLOOKUP(E912,TPSQ3Y65!$C$7:$AY$906,49,0),0)</f>
        <v>A</v>
      </c>
      <c r="H912" s="142">
        <f t="shared" si="14"/>
        <v>300000</v>
      </c>
      <c r="I912" s="10"/>
    </row>
    <row r="913" spans="1:9" ht="15" customHeight="1" outlineLevel="2">
      <c r="A913" s="7">
        <v>900</v>
      </c>
      <c r="B913" s="8" t="s">
        <v>48</v>
      </c>
      <c r="C913" s="8" t="s">
        <v>83</v>
      </c>
      <c r="D913" s="8" t="s">
        <v>84</v>
      </c>
      <c r="E913" s="8" t="s">
        <v>1979</v>
      </c>
      <c r="F913" s="8" t="s">
        <v>1980</v>
      </c>
      <c r="G913" s="141" t="str">
        <f>_xlfn.IFNA(VLOOKUP(E913,TPSQ3Y65!$C$7:$AY$906,49,0),0)</f>
        <v>C</v>
      </c>
      <c r="H913" s="142">
        <f t="shared" si="14"/>
        <v>0</v>
      </c>
      <c r="I913" s="10"/>
    </row>
    <row r="914" spans="1:9" ht="15" customHeight="1" outlineLevel="2">
      <c r="A914" s="7">
        <v>901</v>
      </c>
      <c r="B914" s="8" t="s">
        <v>48</v>
      </c>
      <c r="C914" s="8" t="s">
        <v>83</v>
      </c>
      <c r="D914" s="8" t="s">
        <v>84</v>
      </c>
      <c r="E914" s="8" t="s">
        <v>1981</v>
      </c>
      <c r="F914" s="8" t="s">
        <v>1982</v>
      </c>
      <c r="G914" s="141" t="str">
        <f>_xlfn.IFNA(VLOOKUP(E914,TPSQ3Y65!$C$7:$AY$906,49,0),0)</f>
        <v>A</v>
      </c>
      <c r="H914" s="142">
        <f t="shared" si="14"/>
        <v>300000</v>
      </c>
      <c r="I914" s="10"/>
    </row>
    <row r="915" spans="1:9" ht="15" customHeight="1" outlineLevel="2">
      <c r="A915" s="7">
        <v>902</v>
      </c>
      <c r="B915" s="8" t="s">
        <v>48</v>
      </c>
      <c r="C915" s="8" t="s">
        <v>83</v>
      </c>
      <c r="D915" s="8" t="s">
        <v>84</v>
      </c>
      <c r="E915" s="8" t="s">
        <v>1983</v>
      </c>
      <c r="F915" s="8" t="s">
        <v>1984</v>
      </c>
      <c r="G915" s="141" t="str">
        <f>_xlfn.IFNA(VLOOKUP(E915,TPSQ3Y65!$C$7:$AY$906,49,0),0)</f>
        <v>C</v>
      </c>
      <c r="H915" s="142">
        <f t="shared" si="14"/>
        <v>0</v>
      </c>
      <c r="I915" s="10"/>
    </row>
    <row r="916" spans="1:9" ht="15" customHeight="1" outlineLevel="2">
      <c r="A916" s="7">
        <v>903</v>
      </c>
      <c r="B916" s="8" t="s">
        <v>48</v>
      </c>
      <c r="C916" s="8" t="s">
        <v>83</v>
      </c>
      <c r="D916" s="8" t="s">
        <v>84</v>
      </c>
      <c r="E916" s="8" t="s">
        <v>1985</v>
      </c>
      <c r="F916" s="8" t="s">
        <v>1986</v>
      </c>
      <c r="G916" s="141" t="str">
        <f>_xlfn.IFNA(VLOOKUP(E916,TPSQ3Y65!$C$7:$AY$906,49,0),0)</f>
        <v>B</v>
      </c>
      <c r="H916" s="142">
        <f t="shared" si="14"/>
        <v>150000</v>
      </c>
      <c r="I916" s="10"/>
    </row>
    <row r="917" spans="1:9" ht="15" customHeight="1" outlineLevel="2">
      <c r="A917" s="7">
        <v>904</v>
      </c>
      <c r="B917" s="8" t="s">
        <v>48</v>
      </c>
      <c r="C917" s="8" t="s">
        <v>83</v>
      </c>
      <c r="D917" s="8" t="s">
        <v>84</v>
      </c>
      <c r="E917" s="8" t="s">
        <v>1987</v>
      </c>
      <c r="F917" s="8" t="s">
        <v>1988</v>
      </c>
      <c r="G917" s="141" t="str">
        <f>_xlfn.IFNA(VLOOKUP(E917,TPSQ3Y65!$C$7:$AY$906,49,0),0)</f>
        <v>A</v>
      </c>
      <c r="H917" s="142">
        <f t="shared" si="14"/>
        <v>300000</v>
      </c>
      <c r="I917" s="10"/>
    </row>
    <row r="918" spans="1:9" ht="15" customHeight="1" outlineLevel="2">
      <c r="A918" s="12">
        <v>905</v>
      </c>
      <c r="B918" s="13" t="s">
        <v>48</v>
      </c>
      <c r="C918" s="8" t="s">
        <v>129</v>
      </c>
      <c r="D918" s="13" t="s">
        <v>130</v>
      </c>
      <c r="E918" s="13" t="s">
        <v>1989</v>
      </c>
      <c r="F918" s="13" t="s">
        <v>1990</v>
      </c>
      <c r="G918" s="141" t="str">
        <f>_xlfn.IFNA(VLOOKUP(E918,TPSQ3Y65!$C$7:$AY$906,49,0),0)</f>
        <v>B</v>
      </c>
      <c r="H918" s="142">
        <f t="shared" si="14"/>
        <v>150000</v>
      </c>
      <c r="I918" s="10"/>
    </row>
    <row r="919" spans="1:9" ht="15" customHeight="1" outlineLevel="2">
      <c r="A919" s="7">
        <v>906</v>
      </c>
      <c r="B919" s="8" t="s">
        <v>48</v>
      </c>
      <c r="C919" s="8" t="s">
        <v>129</v>
      </c>
      <c r="D919" s="8" t="s">
        <v>130</v>
      </c>
      <c r="E919" s="8" t="s">
        <v>1991</v>
      </c>
      <c r="F919" s="8" t="s">
        <v>1992</v>
      </c>
      <c r="G919" s="141" t="str">
        <f>_xlfn.IFNA(VLOOKUP(E919,TPSQ3Y65!$C$7:$AY$906,49,0),0)</f>
        <v>A</v>
      </c>
      <c r="H919" s="142">
        <f t="shared" si="14"/>
        <v>300000</v>
      </c>
      <c r="I919" s="10"/>
    </row>
    <row r="920" spans="1:9" ht="15" customHeight="1" outlineLevel="2">
      <c r="A920" s="7">
        <v>907</v>
      </c>
      <c r="B920" s="8" t="s">
        <v>48</v>
      </c>
      <c r="C920" s="8" t="s">
        <v>129</v>
      </c>
      <c r="D920" s="8" t="s">
        <v>130</v>
      </c>
      <c r="E920" s="8" t="s">
        <v>1993</v>
      </c>
      <c r="F920" s="8" t="s">
        <v>1994</v>
      </c>
      <c r="G920" s="141" t="str">
        <f>_xlfn.IFNA(VLOOKUP(E920,TPSQ3Y65!$C$7:$AY$906,49,0),0)</f>
        <v>D</v>
      </c>
      <c r="H920" s="142">
        <f t="shared" si="14"/>
        <v>0</v>
      </c>
      <c r="I920" s="10"/>
    </row>
    <row r="921" spans="1:9" ht="15" customHeight="1" outlineLevel="2">
      <c r="A921" s="7">
        <v>908</v>
      </c>
      <c r="B921" s="8" t="s">
        <v>48</v>
      </c>
      <c r="C921" s="8" t="s">
        <v>129</v>
      </c>
      <c r="D921" s="8" t="s">
        <v>130</v>
      </c>
      <c r="E921" s="8" t="s">
        <v>1995</v>
      </c>
      <c r="F921" s="8" t="s">
        <v>1996</v>
      </c>
      <c r="G921" s="141" t="str">
        <f>_xlfn.IFNA(VLOOKUP(E921,TPSQ3Y65!$C$7:$AY$906,49,0),0)</f>
        <v>A</v>
      </c>
      <c r="H921" s="142">
        <f t="shared" si="14"/>
        <v>300000</v>
      </c>
      <c r="I921" s="10"/>
    </row>
    <row r="922" spans="1:9" ht="15" customHeight="1" outlineLevel="2">
      <c r="A922" s="7">
        <v>909</v>
      </c>
      <c r="B922" s="8" t="s">
        <v>48</v>
      </c>
      <c r="C922" s="8" t="s">
        <v>129</v>
      </c>
      <c r="D922" s="8" t="s">
        <v>130</v>
      </c>
      <c r="E922" s="8" t="s">
        <v>1997</v>
      </c>
      <c r="F922" s="8" t="s">
        <v>1998</v>
      </c>
      <c r="G922" s="141" t="str">
        <f>_xlfn.IFNA(VLOOKUP(E922,TPSQ3Y65!$C$7:$AY$906,49,0),0)</f>
        <v>A</v>
      </c>
      <c r="H922" s="142">
        <f t="shared" si="14"/>
        <v>300000</v>
      </c>
      <c r="I922" s="10"/>
    </row>
    <row r="923" spans="1:9" ht="15" customHeight="1" outlineLevel="2">
      <c r="A923" s="7">
        <v>910</v>
      </c>
      <c r="B923" s="8" t="s">
        <v>48</v>
      </c>
      <c r="C923" s="8" t="s">
        <v>129</v>
      </c>
      <c r="D923" s="8" t="s">
        <v>130</v>
      </c>
      <c r="E923" s="8" t="s">
        <v>1999</v>
      </c>
      <c r="F923" s="8" t="s">
        <v>2000</v>
      </c>
      <c r="G923" s="141" t="str">
        <f>_xlfn.IFNA(VLOOKUP(E923,TPSQ3Y65!$C$7:$AY$906,49,0),0)</f>
        <v>F</v>
      </c>
      <c r="H923" s="142">
        <f t="shared" si="14"/>
        <v>0</v>
      </c>
      <c r="I923" s="10"/>
    </row>
    <row r="924" spans="1:9" ht="15" customHeight="1" outlineLevel="2">
      <c r="A924" s="7">
        <v>911</v>
      </c>
      <c r="B924" s="8" t="s">
        <v>48</v>
      </c>
      <c r="C924" s="8" t="s">
        <v>129</v>
      </c>
      <c r="D924" s="8" t="s">
        <v>130</v>
      </c>
      <c r="E924" s="8" t="s">
        <v>2001</v>
      </c>
      <c r="F924" s="8" t="s">
        <v>2002</v>
      </c>
      <c r="G924" s="141" t="str">
        <f>_xlfn.IFNA(VLOOKUP(E924,TPSQ3Y65!$C$7:$AY$906,49,0),0)</f>
        <v>B</v>
      </c>
      <c r="H924" s="142">
        <f t="shared" si="14"/>
        <v>150000</v>
      </c>
      <c r="I924" s="10"/>
    </row>
    <row r="925" spans="1:9" ht="15" customHeight="1" outlineLevel="2">
      <c r="A925" s="7">
        <v>912</v>
      </c>
      <c r="B925" s="8" t="s">
        <v>48</v>
      </c>
      <c r="C925" s="8" t="s">
        <v>129</v>
      </c>
      <c r="D925" s="8" t="s">
        <v>130</v>
      </c>
      <c r="E925" s="8" t="s">
        <v>2003</v>
      </c>
      <c r="F925" s="8" t="s">
        <v>2004</v>
      </c>
      <c r="G925" s="141" t="str">
        <f>_xlfn.IFNA(VLOOKUP(E925,TPSQ3Y65!$C$7:$AY$906,49,0),0)</f>
        <v>C</v>
      </c>
      <c r="H925" s="142">
        <f t="shared" si="14"/>
        <v>0</v>
      </c>
      <c r="I925" s="10"/>
    </row>
    <row r="926" spans="1:9" s="14" customFormat="1" ht="15" customHeight="1" outlineLevel="2">
      <c r="A926" s="7">
        <v>913</v>
      </c>
      <c r="B926" s="8" t="s">
        <v>48</v>
      </c>
      <c r="C926" s="8" t="s">
        <v>129</v>
      </c>
      <c r="D926" s="8" t="s">
        <v>130</v>
      </c>
      <c r="E926" s="8" t="s">
        <v>2005</v>
      </c>
      <c r="F926" s="8" t="s">
        <v>2006</v>
      </c>
      <c r="G926" s="141" t="str">
        <f>_xlfn.IFNA(VLOOKUP(E926,TPSQ3Y65!$C$7:$AY$906,49,0),0)</f>
        <v>C</v>
      </c>
      <c r="H926" s="142">
        <f t="shared" si="14"/>
        <v>0</v>
      </c>
    </row>
    <row r="927" spans="1:9" ht="15" customHeight="1" outlineLevel="2">
      <c r="A927" s="7">
        <v>914</v>
      </c>
      <c r="B927" s="8" t="s">
        <v>48</v>
      </c>
      <c r="C927" s="8" t="s">
        <v>129</v>
      </c>
      <c r="D927" s="8" t="s">
        <v>130</v>
      </c>
      <c r="E927" s="8" t="s">
        <v>2007</v>
      </c>
      <c r="F927" s="8" t="s">
        <v>2008</v>
      </c>
      <c r="G927" s="141" t="str">
        <f>_xlfn.IFNA(VLOOKUP(E927,TPSQ3Y65!$C$7:$AY$906,49,0),0)</f>
        <v>A</v>
      </c>
      <c r="H927" s="142">
        <f t="shared" si="14"/>
        <v>300000</v>
      </c>
    </row>
    <row r="928" spans="1:9" ht="15" customHeight="1" outlineLevel="2">
      <c r="A928" s="7">
        <v>915</v>
      </c>
      <c r="B928" s="8" t="s">
        <v>48</v>
      </c>
      <c r="C928" s="8" t="s">
        <v>129</v>
      </c>
      <c r="D928" s="8" t="s">
        <v>130</v>
      </c>
      <c r="E928" s="8" t="s">
        <v>2009</v>
      </c>
      <c r="F928" s="8" t="s">
        <v>2010</v>
      </c>
      <c r="G928" s="141" t="str">
        <f>_xlfn.IFNA(VLOOKUP(E928,TPSQ3Y65!$C$7:$AY$906,49,0),0)</f>
        <v>D</v>
      </c>
      <c r="H928" s="142">
        <f t="shared" si="14"/>
        <v>0</v>
      </c>
    </row>
    <row r="929" spans="1:8" ht="15" customHeight="1" outlineLevel="2">
      <c r="A929" s="7">
        <v>916</v>
      </c>
      <c r="B929" s="8" t="s">
        <v>48</v>
      </c>
      <c r="C929" s="8" t="s">
        <v>129</v>
      </c>
      <c r="D929" s="8" t="s">
        <v>130</v>
      </c>
      <c r="E929" s="8" t="s">
        <v>2011</v>
      </c>
      <c r="F929" s="8" t="s">
        <v>2012</v>
      </c>
      <c r="G929" s="141" t="str">
        <f>_xlfn.IFNA(VLOOKUP(E929,TPSQ3Y65!$C$7:$AY$906,49,0),0)</f>
        <v>A</v>
      </c>
      <c r="H929" s="142">
        <f t="shared" si="14"/>
        <v>300000</v>
      </c>
    </row>
    <row r="930" spans="1:8" ht="15" customHeight="1" outlineLevel="2">
      <c r="A930" s="7">
        <v>917</v>
      </c>
      <c r="B930" s="8" t="s">
        <v>48</v>
      </c>
      <c r="C930" s="8" t="s">
        <v>129</v>
      </c>
      <c r="D930" s="8" t="s">
        <v>130</v>
      </c>
      <c r="E930" s="8" t="s">
        <v>2013</v>
      </c>
      <c r="F930" s="8" t="s">
        <v>2014</v>
      </c>
      <c r="G930" s="141" t="str">
        <f>_xlfn.IFNA(VLOOKUP(E930,TPSQ3Y65!$C$7:$AY$906,49,0),0)</f>
        <v>C</v>
      </c>
      <c r="H930" s="142">
        <f t="shared" si="14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A.รายชื่อหน่วยบาริการ</vt:lpstr>
      <vt:lpstr>แนบ3.2</vt:lpstr>
      <vt:lpstr>แนบ 3.3</vt:lpstr>
      <vt:lpstr>แบบ3.4</vt:lpstr>
      <vt:lpstr>TPSQ3Y65</vt:lpstr>
      <vt:lpstr>2.1จัดสรร TPS แบบที่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BD DELL</cp:lastModifiedBy>
  <dcterms:created xsi:type="dcterms:W3CDTF">2022-08-21T15:08:22Z</dcterms:created>
  <dcterms:modified xsi:type="dcterms:W3CDTF">2022-09-12T09:10:49Z</dcterms:modified>
</cp:coreProperties>
</file>